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codeName="ThisWorkbook" defaultThemeVersion="124226"/>
  <mc:AlternateContent xmlns:mc="http://schemas.openxmlformats.org/markup-compatibility/2006">
    <mc:Choice Requires="x15">
      <x15ac:absPath xmlns:x15ac="http://schemas.microsoft.com/office/spreadsheetml/2010/11/ac" url="C:\Users\vjayaraman\Documents\Estimation\PTE - AMALA\SHARED FACILITY HUB\1_PTE\BOQ - Selling\"/>
    </mc:Choice>
  </mc:AlternateContent>
  <xr:revisionPtr revIDLastSave="0" documentId="13_ncr:1_{3156CF8A-405B-4CFE-831F-12E99DE74623}" xr6:coauthVersionLast="47" xr6:coauthVersionMax="47" xr10:uidLastSave="{00000000-0000-0000-0000-000000000000}"/>
  <bookViews>
    <workbookView xWindow="57480" yWindow="-120" windowWidth="29040" windowHeight="15840" tabRatio="698" activeTab="22" xr2:uid="{00000000-000D-0000-FFFF-FFFF00000000}"/>
  </bookViews>
  <sheets>
    <sheet name="ccs" sheetId="40" r:id="rId1"/>
    <sheet name="1-Gen Items Prelims" sheetId="39" r:id="rId2"/>
    <sheet name="3" sheetId="12" r:id="rId3"/>
    <sheet name="4" sheetId="18" r:id="rId4"/>
    <sheet name="5" sheetId="19" r:id="rId5"/>
    <sheet name="6" sheetId="25" r:id="rId6"/>
    <sheet name="7" sheetId="20" r:id="rId7"/>
    <sheet name="8" sheetId="21" r:id="rId8"/>
    <sheet name="9" sheetId="22" r:id="rId9"/>
    <sheet name="10" sheetId="23" r:id="rId10"/>
    <sheet name="11" sheetId="26" r:id="rId11"/>
    <sheet name="12" sheetId="24" r:id="rId12"/>
    <sheet name="14" sheetId="29" r:id="rId13"/>
    <sheet name="21" sheetId="34" r:id="rId14"/>
    <sheet name="22" sheetId="35" r:id="rId15"/>
    <sheet name="23" sheetId="36" r:id="rId16"/>
    <sheet name="26" sheetId="28" r:id="rId17"/>
    <sheet name="27" sheetId="32" r:id="rId18"/>
    <sheet name="28" sheetId="33" r:id="rId19"/>
    <sheet name="31" sheetId="31" r:id="rId20"/>
    <sheet name="32" sheetId="30" r:id="rId21"/>
    <sheet name="33" sheetId="27" r:id="rId22"/>
    <sheet name="34- SUM" sheetId="37" r:id="rId23"/>
  </sheets>
  <externalReferences>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s>
  <definedNames>
    <definedName name="\" localSheetId="1" hidden="1">{#N/A,#N/A,TRUE,"Front";#N/A,#N/A,TRUE,"Simple Letter";#N/A,#N/A,TRUE,"Inside";#N/A,#N/A,TRUE,"Contents";#N/A,#N/A,TRUE,"Basis";#N/A,#N/A,TRUE,"Inclusions";#N/A,#N/A,TRUE,"Exclusions";#N/A,#N/A,TRUE,"Areas";#N/A,#N/A,TRUE,"Summary";#N/A,#N/A,TRUE,"Detail"}</definedName>
    <definedName name="\" localSheetId="0" hidden="1">{#N/A,#N/A,TRUE,"Front";#N/A,#N/A,TRUE,"Simple Letter";#N/A,#N/A,TRUE,"Inside";#N/A,#N/A,TRUE,"Contents";#N/A,#N/A,TRUE,"Basis";#N/A,#N/A,TRUE,"Inclusions";#N/A,#N/A,TRUE,"Exclusions";#N/A,#N/A,TRUE,"Areas";#N/A,#N/A,TRUE,"Summary";#N/A,#N/A,TRUE,"Detail"}</definedName>
    <definedName name="\" hidden="1">{#N/A,#N/A,TRUE,"Front";#N/A,#N/A,TRUE,"Simple Letter";#N/A,#N/A,TRUE,"Inside";#N/A,#N/A,TRUE,"Contents";#N/A,#N/A,TRUE,"Basis";#N/A,#N/A,TRUE,"Inclusions";#N/A,#N/A,TRUE,"Exclusions";#N/A,#N/A,TRUE,"Areas";#N/A,#N/A,TRUE,"Summary";#N/A,#N/A,TRUE,"Detail"}</definedName>
    <definedName name="\0">#REF!</definedName>
    <definedName name="\a">#REF!</definedName>
    <definedName name="\b">#REF!</definedName>
    <definedName name="\C">#REF!</definedName>
    <definedName name="\D">#REF!</definedName>
    <definedName name="\H">#N/A</definedName>
    <definedName name="\p">#REF!</definedName>
    <definedName name="___________________________________________________ccr1" localSheetId="1" hidden="1">{#N/A,#N/A,TRUE,"Cover";#N/A,#N/A,TRUE,"Conts";#N/A,#N/A,TRUE,"VOS";#N/A,#N/A,TRUE,"Warrington";#N/A,#N/A,TRUE,"Widnes"}</definedName>
    <definedName name="___________________________________________________ccr1" localSheetId="0" hidden="1">{#N/A,#N/A,TRUE,"Cover";#N/A,#N/A,TRUE,"Conts";#N/A,#N/A,TRUE,"VOS";#N/A,#N/A,TRUE,"Warrington";#N/A,#N/A,TRUE,"Widnes"}</definedName>
    <definedName name="___________________________________________________ccr1" hidden="1">{#N/A,#N/A,TRUE,"Cover";#N/A,#N/A,TRUE,"Conts";#N/A,#N/A,TRUE,"VOS";#N/A,#N/A,TRUE,"Warrington";#N/A,#N/A,TRUE,"Widnes"}</definedName>
    <definedName name="__________________________________ccr1" localSheetId="1" hidden="1">{#N/A,#N/A,TRUE,"Cover";#N/A,#N/A,TRUE,"Conts";#N/A,#N/A,TRUE,"VOS";#N/A,#N/A,TRUE,"Warrington";#N/A,#N/A,TRUE,"Widnes"}</definedName>
    <definedName name="__________________________________ccr1" localSheetId="0" hidden="1">{#N/A,#N/A,TRUE,"Cover";#N/A,#N/A,TRUE,"Conts";#N/A,#N/A,TRUE,"VOS";#N/A,#N/A,TRUE,"Warrington";#N/A,#N/A,TRUE,"Widnes"}</definedName>
    <definedName name="__________________________________ccr1" hidden="1">{#N/A,#N/A,TRUE,"Cover";#N/A,#N/A,TRUE,"Conts";#N/A,#N/A,TRUE,"VOS";#N/A,#N/A,TRUE,"Warrington";#N/A,#N/A,TRUE,"Widnes"}</definedName>
    <definedName name="______________________________ccr1" localSheetId="1" hidden="1">{#N/A,#N/A,TRUE,"Cover";#N/A,#N/A,TRUE,"Conts";#N/A,#N/A,TRUE,"VOS";#N/A,#N/A,TRUE,"Warrington";#N/A,#N/A,TRUE,"Widnes"}</definedName>
    <definedName name="______________________________ccr1" localSheetId="0" hidden="1">{#N/A,#N/A,TRUE,"Cover";#N/A,#N/A,TRUE,"Conts";#N/A,#N/A,TRUE,"VOS";#N/A,#N/A,TRUE,"Warrington";#N/A,#N/A,TRUE,"Widnes"}</definedName>
    <definedName name="______________________________ccr1" hidden="1">{#N/A,#N/A,TRUE,"Cover";#N/A,#N/A,TRUE,"Conts";#N/A,#N/A,TRUE,"VOS";#N/A,#N/A,TRUE,"Warrington";#N/A,#N/A,TRUE,"Widnes"}</definedName>
    <definedName name="________________________ccr1" localSheetId="1" hidden="1">{#N/A,#N/A,TRUE,"Cover";#N/A,#N/A,TRUE,"Conts";#N/A,#N/A,TRUE,"VOS";#N/A,#N/A,TRUE,"Warrington";#N/A,#N/A,TRUE,"Widnes"}</definedName>
    <definedName name="________________________ccr1" localSheetId="0" hidden="1">{#N/A,#N/A,TRUE,"Cover";#N/A,#N/A,TRUE,"Conts";#N/A,#N/A,TRUE,"VOS";#N/A,#N/A,TRUE,"Warrington";#N/A,#N/A,TRUE,"Widnes"}</definedName>
    <definedName name="________________________ccr1" hidden="1">{#N/A,#N/A,TRUE,"Cover";#N/A,#N/A,TRUE,"Conts";#N/A,#N/A,TRUE,"VOS";#N/A,#N/A,TRUE,"Warrington";#N/A,#N/A,TRUE,"Widnes"}</definedName>
    <definedName name="______________________dep2">#REF!</definedName>
    <definedName name="______________________dep3">#REF!</definedName>
    <definedName name="______________________ext2">#REF!</definedName>
    <definedName name="______________________ext3">#REF!</definedName>
    <definedName name="______________________len2">#REF!</definedName>
    <definedName name="______________________len3">#REF!</definedName>
    <definedName name="______________________pc1">#REF!</definedName>
    <definedName name="______________________pc2">#REF!</definedName>
    <definedName name="______________________pc3">#REF!</definedName>
    <definedName name="______________________tbc2">#REF!</definedName>
    <definedName name="______________________tbc3">#REF!</definedName>
    <definedName name="______________________wid2">#REF!</definedName>
    <definedName name="______________________wid3">#REF!</definedName>
    <definedName name="_____________________ccr1" localSheetId="1" hidden="1">{#N/A,#N/A,TRUE,"Cover";#N/A,#N/A,TRUE,"Conts";#N/A,#N/A,TRUE,"VOS";#N/A,#N/A,TRUE,"Warrington";#N/A,#N/A,TRUE,"Widnes"}</definedName>
    <definedName name="_____________________ccr1" localSheetId="0" hidden="1">{#N/A,#N/A,TRUE,"Cover";#N/A,#N/A,TRUE,"Conts";#N/A,#N/A,TRUE,"VOS";#N/A,#N/A,TRUE,"Warrington";#N/A,#N/A,TRUE,"Widnes"}</definedName>
    <definedName name="_____________________ccr1" hidden="1">{#N/A,#N/A,TRUE,"Cover";#N/A,#N/A,TRUE,"Conts";#N/A,#N/A,TRUE,"VOS";#N/A,#N/A,TRUE,"Warrington";#N/A,#N/A,TRUE,"Widnes"}</definedName>
    <definedName name="_____________________dep2">#REF!</definedName>
    <definedName name="_____________________dep3">#REF!</definedName>
    <definedName name="_____________________ext2">#REF!</definedName>
    <definedName name="_____________________ext3">#REF!</definedName>
    <definedName name="_____________________len2">#REF!</definedName>
    <definedName name="_____________________len3">#REF!</definedName>
    <definedName name="_____________________new8" localSheetId="0" hidden="1">[1]GRSummary!#REF!</definedName>
    <definedName name="_____________________new8" hidden="1">#REF!</definedName>
    <definedName name="_____________________pc1" localSheetId="0">#REF!</definedName>
    <definedName name="_____________________pc1">#REF!</definedName>
    <definedName name="_____________________pc2" localSheetId="0">#REF!</definedName>
    <definedName name="_____________________pc2">#REF!</definedName>
    <definedName name="_____________________pc3" localSheetId="0">#REF!</definedName>
    <definedName name="_____________________pc3">#REF!</definedName>
    <definedName name="_____________________tbc2">#REF!</definedName>
    <definedName name="_____________________tbc3">#REF!</definedName>
    <definedName name="_____________________wid2">#REF!</definedName>
    <definedName name="_____________________wid3">#REF!</definedName>
    <definedName name="____________________ccr1" localSheetId="1" hidden="1">{#N/A,#N/A,TRUE,"Cover";#N/A,#N/A,TRUE,"Conts";#N/A,#N/A,TRUE,"VOS";#N/A,#N/A,TRUE,"Warrington";#N/A,#N/A,TRUE,"Widnes"}</definedName>
    <definedName name="____________________ccr1" localSheetId="0" hidden="1">{#N/A,#N/A,TRUE,"Cover";#N/A,#N/A,TRUE,"Conts";#N/A,#N/A,TRUE,"VOS";#N/A,#N/A,TRUE,"Warrington";#N/A,#N/A,TRUE,"Widnes"}</definedName>
    <definedName name="____________________ccr1" hidden="1">{#N/A,#N/A,TRUE,"Cover";#N/A,#N/A,TRUE,"Conts";#N/A,#N/A,TRUE,"VOS";#N/A,#N/A,TRUE,"Warrington";#N/A,#N/A,TRUE,"Widnes"}</definedName>
    <definedName name="____________________dep2">#REF!</definedName>
    <definedName name="____________________dep3">#REF!</definedName>
    <definedName name="____________________ext2">#REF!</definedName>
    <definedName name="____________________ext3">#REF!</definedName>
    <definedName name="____________________len2">#REF!</definedName>
    <definedName name="____________________len3">#REF!</definedName>
    <definedName name="____________________new8" localSheetId="0" hidden="1">[1]GRSummary!#REF!</definedName>
    <definedName name="____________________new8" hidden="1">#REF!</definedName>
    <definedName name="____________________pc1" localSheetId="0">#REF!</definedName>
    <definedName name="____________________pc1">#REF!</definedName>
    <definedName name="____________________pc2" localSheetId="0">#REF!</definedName>
    <definedName name="____________________pc2">#REF!</definedName>
    <definedName name="____________________pc3" localSheetId="0">#REF!</definedName>
    <definedName name="____________________pc3">#REF!</definedName>
    <definedName name="____________________tbc2">#REF!</definedName>
    <definedName name="____________________tbc3">#REF!</definedName>
    <definedName name="____________________wid2">#REF!</definedName>
    <definedName name="____________________wid3">#REF!</definedName>
    <definedName name="___________________ccr1" localSheetId="1" hidden="1">{#N/A,#N/A,TRUE,"Cover";#N/A,#N/A,TRUE,"Conts";#N/A,#N/A,TRUE,"VOS";#N/A,#N/A,TRUE,"Warrington";#N/A,#N/A,TRUE,"Widnes"}</definedName>
    <definedName name="___________________ccr1" localSheetId="0" hidden="1">{#N/A,#N/A,TRUE,"Cover";#N/A,#N/A,TRUE,"Conts";#N/A,#N/A,TRUE,"VOS";#N/A,#N/A,TRUE,"Warrington";#N/A,#N/A,TRUE,"Widnes"}</definedName>
    <definedName name="___________________ccr1" hidden="1">{#N/A,#N/A,TRUE,"Cover";#N/A,#N/A,TRUE,"Conts";#N/A,#N/A,TRUE,"VOS";#N/A,#N/A,TRUE,"Warrington";#N/A,#N/A,TRUE,"Widnes"}</definedName>
    <definedName name="___________________new8" localSheetId="0" hidden="1">[1]GRSummary!#REF!</definedName>
    <definedName name="___________________new8" hidden="1">#REF!</definedName>
    <definedName name="__________________ccr1" localSheetId="1" hidden="1">{#N/A,#N/A,TRUE,"Cover";#N/A,#N/A,TRUE,"Conts";#N/A,#N/A,TRUE,"VOS";#N/A,#N/A,TRUE,"Warrington";#N/A,#N/A,TRUE,"Widnes"}</definedName>
    <definedName name="__________________ccr1" localSheetId="0" hidden="1">{#N/A,#N/A,TRUE,"Cover";#N/A,#N/A,TRUE,"Conts";#N/A,#N/A,TRUE,"VOS";#N/A,#N/A,TRUE,"Warrington";#N/A,#N/A,TRUE,"Widnes"}</definedName>
    <definedName name="__________________ccr1" hidden="1">{#N/A,#N/A,TRUE,"Cover";#N/A,#N/A,TRUE,"Conts";#N/A,#N/A,TRUE,"VOS";#N/A,#N/A,TRUE,"Warrington";#N/A,#N/A,TRUE,"Widnes"}</definedName>
    <definedName name="__________________dep2">#REF!</definedName>
    <definedName name="__________________dep3">#REF!</definedName>
    <definedName name="__________________ext2">#REF!</definedName>
    <definedName name="__________________ext3">#REF!</definedName>
    <definedName name="__________________len2">#REF!</definedName>
    <definedName name="__________________len3">#REF!</definedName>
    <definedName name="__________________new8" localSheetId="0" hidden="1">[1]GRSummary!#REF!</definedName>
    <definedName name="__________________new8" hidden="1">#REF!</definedName>
    <definedName name="__________________pc1" localSheetId="0">#REF!</definedName>
    <definedName name="__________________pc1">#REF!</definedName>
    <definedName name="__________________pc2" localSheetId="0">#REF!</definedName>
    <definedName name="__________________pc2">#REF!</definedName>
    <definedName name="__________________pc3" localSheetId="0">#REF!</definedName>
    <definedName name="__________________pc3">#REF!</definedName>
    <definedName name="__________________tbc2">#REF!</definedName>
    <definedName name="__________________tbc3">#REF!</definedName>
    <definedName name="__________________wid2">#REF!</definedName>
    <definedName name="__________________wid3">#REF!</definedName>
    <definedName name="_________________ccr1" localSheetId="1" hidden="1">{#N/A,#N/A,TRUE,"Cover";#N/A,#N/A,TRUE,"Conts";#N/A,#N/A,TRUE,"VOS";#N/A,#N/A,TRUE,"Warrington";#N/A,#N/A,TRUE,"Widnes"}</definedName>
    <definedName name="_________________ccr1" localSheetId="0" hidden="1">{#N/A,#N/A,TRUE,"Cover";#N/A,#N/A,TRUE,"Conts";#N/A,#N/A,TRUE,"VOS";#N/A,#N/A,TRUE,"Warrington";#N/A,#N/A,TRUE,"Widnes"}</definedName>
    <definedName name="_________________ccr1" hidden="1">{#N/A,#N/A,TRUE,"Cover";#N/A,#N/A,TRUE,"Conts";#N/A,#N/A,TRUE,"VOS";#N/A,#N/A,TRUE,"Warrington";#N/A,#N/A,TRUE,"Widnes"}</definedName>
    <definedName name="_________________new8" localSheetId="0" hidden="1">[1]GRSummary!#REF!</definedName>
    <definedName name="_________________new8" hidden="1">#REF!</definedName>
    <definedName name="________________ccr1" localSheetId="1" hidden="1">{#N/A,#N/A,TRUE,"Cover";#N/A,#N/A,TRUE,"Conts";#N/A,#N/A,TRUE,"VOS";#N/A,#N/A,TRUE,"Warrington";#N/A,#N/A,TRUE,"Widnes"}</definedName>
    <definedName name="________________ccr1" localSheetId="0" hidden="1">{#N/A,#N/A,TRUE,"Cover";#N/A,#N/A,TRUE,"Conts";#N/A,#N/A,TRUE,"VOS";#N/A,#N/A,TRUE,"Warrington";#N/A,#N/A,TRUE,"Widnes"}</definedName>
    <definedName name="________________ccr1" hidden="1">{#N/A,#N/A,TRUE,"Cover";#N/A,#N/A,TRUE,"Conts";#N/A,#N/A,TRUE,"VOS";#N/A,#N/A,TRUE,"Warrington";#N/A,#N/A,TRUE,"Widnes"}</definedName>
    <definedName name="________________dep2">#REF!</definedName>
    <definedName name="________________dep3">#REF!</definedName>
    <definedName name="________________ext2">#REF!</definedName>
    <definedName name="________________ext3">#REF!</definedName>
    <definedName name="________________len2">#REF!</definedName>
    <definedName name="________________len3">#REF!</definedName>
    <definedName name="________________pc1">#REF!</definedName>
    <definedName name="________________pc2">#REF!</definedName>
    <definedName name="________________pc3">#REF!</definedName>
    <definedName name="________________tbc2">#REF!</definedName>
    <definedName name="________________tbc3">#REF!</definedName>
    <definedName name="________________wid2">#REF!</definedName>
    <definedName name="________________wid3">#REF!</definedName>
    <definedName name="_______________cat12" localSheetId="1" hidden="1">{#N/A,#N/A,TRUE,"Front";#N/A,#N/A,TRUE,"Simple Letter";#N/A,#N/A,TRUE,"Inside";#N/A,#N/A,TRUE,"Contents";#N/A,#N/A,TRUE,"Basis";#N/A,#N/A,TRUE,"Inclusions";#N/A,#N/A,TRUE,"Exclusions";#N/A,#N/A,TRUE,"Areas";#N/A,#N/A,TRUE,"Summary";#N/A,#N/A,TRUE,"Detail"}</definedName>
    <definedName name="_______________cat12" localSheetId="0" hidden="1">{#N/A,#N/A,TRUE,"Front";#N/A,#N/A,TRUE,"Simple Letter";#N/A,#N/A,TRUE,"Inside";#N/A,#N/A,TRUE,"Contents";#N/A,#N/A,TRUE,"Basis";#N/A,#N/A,TRUE,"Inclusions";#N/A,#N/A,TRUE,"Exclusions";#N/A,#N/A,TRUE,"Areas";#N/A,#N/A,TRUE,"Summary";#N/A,#N/A,TRUE,"Detail"}</definedName>
    <definedName name="_______________cat12" hidden="1">{#N/A,#N/A,TRUE,"Front";#N/A,#N/A,TRUE,"Simple Letter";#N/A,#N/A,TRUE,"Inside";#N/A,#N/A,TRUE,"Contents";#N/A,#N/A,TRUE,"Basis";#N/A,#N/A,TRUE,"Inclusions";#N/A,#N/A,TRUE,"Exclusions";#N/A,#N/A,TRUE,"Areas";#N/A,#N/A,TRUE,"Summary";#N/A,#N/A,TRUE,"Detail"}</definedName>
    <definedName name="_______________ccr1" localSheetId="1" hidden="1">{#N/A,#N/A,TRUE,"Cover";#N/A,#N/A,TRUE,"Conts";#N/A,#N/A,TRUE,"VOS";#N/A,#N/A,TRUE,"Warrington";#N/A,#N/A,TRUE,"Widnes"}</definedName>
    <definedName name="_______________ccr1" localSheetId="0" hidden="1">{#N/A,#N/A,TRUE,"Cover";#N/A,#N/A,TRUE,"Conts";#N/A,#N/A,TRUE,"VOS";#N/A,#N/A,TRUE,"Warrington";#N/A,#N/A,TRUE,"Widnes"}</definedName>
    <definedName name="_______________ccr1" hidden="1">{#N/A,#N/A,TRUE,"Cover";#N/A,#N/A,TRUE,"Conts";#N/A,#N/A,TRUE,"VOS";#N/A,#N/A,TRUE,"Warrington";#N/A,#N/A,TRUE,"Widnes"}</definedName>
    <definedName name="_______________dep2">#REF!</definedName>
    <definedName name="_______________dep3">#REF!</definedName>
    <definedName name="_______________ext2">#REF!</definedName>
    <definedName name="_______________ext3">#REF!</definedName>
    <definedName name="_______________len2">#REF!</definedName>
    <definedName name="_______________len3">#REF!</definedName>
    <definedName name="_______________new8" localSheetId="0" hidden="1">[1]GRSummary!#REF!</definedName>
    <definedName name="_______________new8" hidden="1">#REF!</definedName>
    <definedName name="_______________pc1" localSheetId="0">#REF!</definedName>
    <definedName name="_______________pc1">#REF!</definedName>
    <definedName name="_______________pc2" localSheetId="0">#REF!</definedName>
    <definedName name="_______________pc2">#REF!</definedName>
    <definedName name="_______________pc3" localSheetId="0">#REF!</definedName>
    <definedName name="_______________pc3">#REF!</definedName>
    <definedName name="_______________tbc2">#REF!</definedName>
    <definedName name="_______________tbc3">#REF!</definedName>
    <definedName name="_______________wid2">#REF!</definedName>
    <definedName name="_______________wid3">#REF!</definedName>
    <definedName name="______________cat12" localSheetId="1" hidden="1">{#N/A,#N/A,TRUE,"Front";#N/A,#N/A,TRUE,"Simple Letter";#N/A,#N/A,TRUE,"Inside";#N/A,#N/A,TRUE,"Contents";#N/A,#N/A,TRUE,"Basis";#N/A,#N/A,TRUE,"Inclusions";#N/A,#N/A,TRUE,"Exclusions";#N/A,#N/A,TRUE,"Areas";#N/A,#N/A,TRUE,"Summary";#N/A,#N/A,TRUE,"Detail"}</definedName>
    <definedName name="______________cat12" localSheetId="0" hidden="1">{#N/A,#N/A,TRUE,"Front";#N/A,#N/A,TRUE,"Simple Letter";#N/A,#N/A,TRUE,"Inside";#N/A,#N/A,TRUE,"Contents";#N/A,#N/A,TRUE,"Basis";#N/A,#N/A,TRUE,"Inclusions";#N/A,#N/A,TRUE,"Exclusions";#N/A,#N/A,TRUE,"Areas";#N/A,#N/A,TRUE,"Summary";#N/A,#N/A,TRUE,"Detail"}</definedName>
    <definedName name="______________cat12" hidden="1">{#N/A,#N/A,TRUE,"Front";#N/A,#N/A,TRUE,"Simple Letter";#N/A,#N/A,TRUE,"Inside";#N/A,#N/A,TRUE,"Contents";#N/A,#N/A,TRUE,"Basis";#N/A,#N/A,TRUE,"Inclusions";#N/A,#N/A,TRUE,"Exclusions";#N/A,#N/A,TRUE,"Areas";#N/A,#N/A,TRUE,"Summary";#N/A,#N/A,TRUE,"Detail"}</definedName>
    <definedName name="______________ccr1" localSheetId="1" hidden="1">{#N/A,#N/A,TRUE,"Cover";#N/A,#N/A,TRUE,"Conts";#N/A,#N/A,TRUE,"VOS";#N/A,#N/A,TRUE,"Warrington";#N/A,#N/A,TRUE,"Widnes"}</definedName>
    <definedName name="______________ccr1" localSheetId="0" hidden="1">{#N/A,#N/A,TRUE,"Cover";#N/A,#N/A,TRUE,"Conts";#N/A,#N/A,TRUE,"VOS";#N/A,#N/A,TRUE,"Warrington";#N/A,#N/A,TRUE,"Widnes"}</definedName>
    <definedName name="______________ccr1" hidden="1">{#N/A,#N/A,TRUE,"Cover";#N/A,#N/A,TRUE,"Conts";#N/A,#N/A,TRUE,"VOS";#N/A,#N/A,TRUE,"Warrington";#N/A,#N/A,TRUE,"Widnes"}</definedName>
    <definedName name="______________dep2">#REF!</definedName>
    <definedName name="______________dep3">#REF!</definedName>
    <definedName name="______________ext2">#REF!</definedName>
    <definedName name="______________ext3">#REF!</definedName>
    <definedName name="______________len2">#REF!</definedName>
    <definedName name="______________len3">#REF!</definedName>
    <definedName name="______________new8" localSheetId="0" hidden="1">[1]GRSummary!#REF!</definedName>
    <definedName name="______________new8" hidden="1">#REF!</definedName>
    <definedName name="______________pc1" localSheetId="0">#REF!</definedName>
    <definedName name="______________pc1">#REF!</definedName>
    <definedName name="______________pc2" localSheetId="0">#REF!</definedName>
    <definedName name="______________pc2">#REF!</definedName>
    <definedName name="______________pc3" localSheetId="0">#REF!</definedName>
    <definedName name="______________pc3">#REF!</definedName>
    <definedName name="______________tbc2">#REF!</definedName>
    <definedName name="______________tbc3">#REF!</definedName>
    <definedName name="______________wid2">#REF!</definedName>
    <definedName name="______________wid3">#REF!</definedName>
    <definedName name="_____________cat12" localSheetId="1" hidden="1">{#N/A,#N/A,TRUE,"Front";#N/A,#N/A,TRUE,"Simple Letter";#N/A,#N/A,TRUE,"Inside";#N/A,#N/A,TRUE,"Contents";#N/A,#N/A,TRUE,"Basis";#N/A,#N/A,TRUE,"Inclusions";#N/A,#N/A,TRUE,"Exclusions";#N/A,#N/A,TRUE,"Areas";#N/A,#N/A,TRUE,"Summary";#N/A,#N/A,TRUE,"Detail"}</definedName>
    <definedName name="_____________cat12" localSheetId="0" hidden="1">{#N/A,#N/A,TRUE,"Front";#N/A,#N/A,TRUE,"Simple Letter";#N/A,#N/A,TRUE,"Inside";#N/A,#N/A,TRUE,"Contents";#N/A,#N/A,TRUE,"Basis";#N/A,#N/A,TRUE,"Inclusions";#N/A,#N/A,TRUE,"Exclusions";#N/A,#N/A,TRUE,"Areas";#N/A,#N/A,TRUE,"Summary";#N/A,#N/A,TRUE,"Detail"}</definedName>
    <definedName name="_____________cat12" hidden="1">{#N/A,#N/A,TRUE,"Front";#N/A,#N/A,TRUE,"Simple Letter";#N/A,#N/A,TRUE,"Inside";#N/A,#N/A,TRUE,"Contents";#N/A,#N/A,TRUE,"Basis";#N/A,#N/A,TRUE,"Inclusions";#N/A,#N/A,TRUE,"Exclusions";#N/A,#N/A,TRUE,"Areas";#N/A,#N/A,TRUE,"Summary";#N/A,#N/A,TRUE,"Detail"}</definedName>
    <definedName name="_____________ccr1" localSheetId="1" hidden="1">{#N/A,#N/A,TRUE,"Cover";#N/A,#N/A,TRUE,"Conts";#N/A,#N/A,TRUE,"VOS";#N/A,#N/A,TRUE,"Warrington";#N/A,#N/A,TRUE,"Widnes"}</definedName>
    <definedName name="_____________ccr1" localSheetId="0" hidden="1">{#N/A,#N/A,TRUE,"Cover";#N/A,#N/A,TRUE,"Conts";#N/A,#N/A,TRUE,"VOS";#N/A,#N/A,TRUE,"Warrington";#N/A,#N/A,TRUE,"Widnes"}</definedName>
    <definedName name="_____________ccr1" hidden="1">{#N/A,#N/A,TRUE,"Cover";#N/A,#N/A,TRUE,"Conts";#N/A,#N/A,TRUE,"VOS";#N/A,#N/A,TRUE,"Warrington";#N/A,#N/A,TRUE,"Widnes"}</definedName>
    <definedName name="_____________dep2">#REF!</definedName>
    <definedName name="_____________dep3">#REF!</definedName>
    <definedName name="_____________ext2">#REF!</definedName>
    <definedName name="_____________ext3">#REF!</definedName>
    <definedName name="_____________len2">#REF!</definedName>
    <definedName name="_____________len3">#REF!</definedName>
    <definedName name="_____________new8" localSheetId="0" hidden="1">[1]GRSummary!#REF!</definedName>
    <definedName name="_____________new8" hidden="1">#REF!</definedName>
    <definedName name="_____________pc1" localSheetId="0">#REF!</definedName>
    <definedName name="_____________pc1">#REF!</definedName>
    <definedName name="_____________pc2" localSheetId="0">#REF!</definedName>
    <definedName name="_____________pc2">#REF!</definedName>
    <definedName name="_____________pc3" localSheetId="0">#REF!</definedName>
    <definedName name="_____________pc3">#REF!</definedName>
    <definedName name="_____________tbc2">#REF!</definedName>
    <definedName name="_____________tbc3">#REF!</definedName>
    <definedName name="_____________wid2">#REF!</definedName>
    <definedName name="_____________wid3">#REF!</definedName>
    <definedName name="____________cat12" localSheetId="1" hidden="1">{#N/A,#N/A,TRUE,"Front";#N/A,#N/A,TRUE,"Simple Letter";#N/A,#N/A,TRUE,"Inside";#N/A,#N/A,TRUE,"Contents";#N/A,#N/A,TRUE,"Basis";#N/A,#N/A,TRUE,"Inclusions";#N/A,#N/A,TRUE,"Exclusions";#N/A,#N/A,TRUE,"Areas";#N/A,#N/A,TRUE,"Summary";#N/A,#N/A,TRUE,"Detail"}</definedName>
    <definedName name="____________cat12" localSheetId="0" hidden="1">{#N/A,#N/A,TRUE,"Front";#N/A,#N/A,TRUE,"Simple Letter";#N/A,#N/A,TRUE,"Inside";#N/A,#N/A,TRUE,"Contents";#N/A,#N/A,TRUE,"Basis";#N/A,#N/A,TRUE,"Inclusions";#N/A,#N/A,TRUE,"Exclusions";#N/A,#N/A,TRUE,"Areas";#N/A,#N/A,TRUE,"Summary";#N/A,#N/A,TRUE,"Detail"}</definedName>
    <definedName name="____________cat12" hidden="1">{#N/A,#N/A,TRUE,"Front";#N/A,#N/A,TRUE,"Simple Letter";#N/A,#N/A,TRUE,"Inside";#N/A,#N/A,TRUE,"Contents";#N/A,#N/A,TRUE,"Basis";#N/A,#N/A,TRUE,"Inclusions";#N/A,#N/A,TRUE,"Exclusions";#N/A,#N/A,TRUE,"Areas";#N/A,#N/A,TRUE,"Summary";#N/A,#N/A,TRUE,"Detail"}</definedName>
    <definedName name="____________ccr1" localSheetId="1" hidden="1">{#N/A,#N/A,TRUE,"Cover";#N/A,#N/A,TRUE,"Conts";#N/A,#N/A,TRUE,"VOS";#N/A,#N/A,TRUE,"Warrington";#N/A,#N/A,TRUE,"Widnes"}</definedName>
    <definedName name="____________ccr1" localSheetId="0" hidden="1">{#N/A,#N/A,TRUE,"Cover";#N/A,#N/A,TRUE,"Conts";#N/A,#N/A,TRUE,"VOS";#N/A,#N/A,TRUE,"Warrington";#N/A,#N/A,TRUE,"Widnes"}</definedName>
    <definedName name="____________ccr1" hidden="1">{#N/A,#N/A,TRUE,"Cover";#N/A,#N/A,TRUE,"Conts";#N/A,#N/A,TRUE,"VOS";#N/A,#N/A,TRUE,"Warrington";#N/A,#N/A,TRUE,"Widnes"}</definedName>
    <definedName name="____________dep2">#REF!</definedName>
    <definedName name="____________dep3">#REF!</definedName>
    <definedName name="____________ext2">#REF!</definedName>
    <definedName name="____________ext3">#REF!</definedName>
    <definedName name="____________len2">#REF!</definedName>
    <definedName name="____________len3">#REF!</definedName>
    <definedName name="____________new8" localSheetId="0" hidden="1">[1]GRSummary!#REF!</definedName>
    <definedName name="____________new8" hidden="1">#REF!</definedName>
    <definedName name="____________pc1" localSheetId="0">#REF!</definedName>
    <definedName name="____________pc1">#REF!</definedName>
    <definedName name="____________pc2" localSheetId="0">#REF!</definedName>
    <definedName name="____________pc2">#REF!</definedName>
    <definedName name="____________pc3" localSheetId="0">#REF!</definedName>
    <definedName name="____________pc3">#REF!</definedName>
    <definedName name="____________tbc2">#REF!</definedName>
    <definedName name="____________tbc3">#REF!</definedName>
    <definedName name="____________wid2">#REF!</definedName>
    <definedName name="____________wid3">#REF!</definedName>
    <definedName name="___________cat12" localSheetId="1" hidden="1">{#N/A,#N/A,TRUE,"Front";#N/A,#N/A,TRUE,"Simple Letter";#N/A,#N/A,TRUE,"Inside";#N/A,#N/A,TRUE,"Contents";#N/A,#N/A,TRUE,"Basis";#N/A,#N/A,TRUE,"Inclusions";#N/A,#N/A,TRUE,"Exclusions";#N/A,#N/A,TRUE,"Areas";#N/A,#N/A,TRUE,"Summary";#N/A,#N/A,TRUE,"Detail"}</definedName>
    <definedName name="___________cat12" localSheetId="0" hidden="1">{#N/A,#N/A,TRUE,"Front";#N/A,#N/A,TRUE,"Simple Letter";#N/A,#N/A,TRUE,"Inside";#N/A,#N/A,TRUE,"Contents";#N/A,#N/A,TRUE,"Basis";#N/A,#N/A,TRUE,"Inclusions";#N/A,#N/A,TRUE,"Exclusions";#N/A,#N/A,TRUE,"Areas";#N/A,#N/A,TRUE,"Summary";#N/A,#N/A,TRUE,"Detail"}</definedName>
    <definedName name="___________cat12" hidden="1">{#N/A,#N/A,TRUE,"Front";#N/A,#N/A,TRUE,"Simple Letter";#N/A,#N/A,TRUE,"Inside";#N/A,#N/A,TRUE,"Contents";#N/A,#N/A,TRUE,"Basis";#N/A,#N/A,TRUE,"Inclusions";#N/A,#N/A,TRUE,"Exclusions";#N/A,#N/A,TRUE,"Areas";#N/A,#N/A,TRUE,"Summary";#N/A,#N/A,TRUE,"Detail"}</definedName>
    <definedName name="___________ccr1" localSheetId="1" hidden="1">{#N/A,#N/A,TRUE,"Cover";#N/A,#N/A,TRUE,"Conts";#N/A,#N/A,TRUE,"VOS";#N/A,#N/A,TRUE,"Warrington";#N/A,#N/A,TRUE,"Widnes"}</definedName>
    <definedName name="___________ccr1" localSheetId="0" hidden="1">{#N/A,#N/A,TRUE,"Cover";#N/A,#N/A,TRUE,"Conts";#N/A,#N/A,TRUE,"VOS";#N/A,#N/A,TRUE,"Warrington";#N/A,#N/A,TRUE,"Widnes"}</definedName>
    <definedName name="___________ccr1" hidden="1">{#N/A,#N/A,TRUE,"Cover";#N/A,#N/A,TRUE,"Conts";#N/A,#N/A,TRUE,"VOS";#N/A,#N/A,TRUE,"Warrington";#N/A,#N/A,TRUE,"Widnes"}</definedName>
    <definedName name="___________dep2">#REF!</definedName>
    <definedName name="___________dep3">#REF!</definedName>
    <definedName name="___________ext2">#REF!</definedName>
    <definedName name="___________ext3">#REF!</definedName>
    <definedName name="___________len2">#REF!</definedName>
    <definedName name="___________len3">#REF!</definedName>
    <definedName name="___________new8" localSheetId="0" hidden="1">[1]GRSummary!#REF!</definedName>
    <definedName name="___________new8" hidden="1">#REF!</definedName>
    <definedName name="___________pc1" localSheetId="0">#REF!</definedName>
    <definedName name="___________pc1">#REF!</definedName>
    <definedName name="___________pc2" localSheetId="0">#REF!</definedName>
    <definedName name="___________pc2">#REF!</definedName>
    <definedName name="___________pc3" localSheetId="0">#REF!</definedName>
    <definedName name="___________pc3">#REF!</definedName>
    <definedName name="___________tbc2">#REF!</definedName>
    <definedName name="___________tbc3">#REF!</definedName>
    <definedName name="___________wid2">#REF!</definedName>
    <definedName name="___________wid3">#REF!</definedName>
    <definedName name="__________cat12" localSheetId="1" hidden="1">{#N/A,#N/A,TRUE,"Front";#N/A,#N/A,TRUE,"Simple Letter";#N/A,#N/A,TRUE,"Inside";#N/A,#N/A,TRUE,"Contents";#N/A,#N/A,TRUE,"Basis";#N/A,#N/A,TRUE,"Inclusions";#N/A,#N/A,TRUE,"Exclusions";#N/A,#N/A,TRUE,"Areas";#N/A,#N/A,TRUE,"Summary";#N/A,#N/A,TRUE,"Detail"}</definedName>
    <definedName name="__________cat12" localSheetId="0" hidden="1">{#N/A,#N/A,TRUE,"Front";#N/A,#N/A,TRUE,"Simple Letter";#N/A,#N/A,TRUE,"Inside";#N/A,#N/A,TRUE,"Contents";#N/A,#N/A,TRUE,"Basis";#N/A,#N/A,TRUE,"Inclusions";#N/A,#N/A,TRUE,"Exclusions";#N/A,#N/A,TRUE,"Areas";#N/A,#N/A,TRUE,"Summary";#N/A,#N/A,TRUE,"Detail"}</definedName>
    <definedName name="__________cat12" hidden="1">{#N/A,#N/A,TRUE,"Front";#N/A,#N/A,TRUE,"Simple Letter";#N/A,#N/A,TRUE,"Inside";#N/A,#N/A,TRUE,"Contents";#N/A,#N/A,TRUE,"Basis";#N/A,#N/A,TRUE,"Inclusions";#N/A,#N/A,TRUE,"Exclusions";#N/A,#N/A,TRUE,"Areas";#N/A,#N/A,TRUE,"Summary";#N/A,#N/A,TRUE,"Detail"}</definedName>
    <definedName name="__________ccr1" localSheetId="1" hidden="1">{#N/A,#N/A,TRUE,"Cover";#N/A,#N/A,TRUE,"Conts";#N/A,#N/A,TRUE,"VOS";#N/A,#N/A,TRUE,"Warrington";#N/A,#N/A,TRUE,"Widnes"}</definedName>
    <definedName name="__________ccr1" localSheetId="0" hidden="1">{#N/A,#N/A,TRUE,"Cover";#N/A,#N/A,TRUE,"Conts";#N/A,#N/A,TRUE,"VOS";#N/A,#N/A,TRUE,"Warrington";#N/A,#N/A,TRUE,"Widnes"}</definedName>
    <definedName name="__________ccr1" hidden="1">{#N/A,#N/A,TRUE,"Cover";#N/A,#N/A,TRUE,"Conts";#N/A,#N/A,TRUE,"VOS";#N/A,#N/A,TRUE,"Warrington";#N/A,#N/A,TRUE,"Widnes"}</definedName>
    <definedName name="__________dep2">#REF!</definedName>
    <definedName name="__________dep3">#REF!</definedName>
    <definedName name="__________ext2">#REF!</definedName>
    <definedName name="__________ext3">#REF!</definedName>
    <definedName name="__________len2">#REF!</definedName>
    <definedName name="__________len3">#REF!</definedName>
    <definedName name="__________new8" localSheetId="0" hidden="1">[1]GRSummary!#REF!</definedName>
    <definedName name="__________new8" hidden="1">#REF!</definedName>
    <definedName name="__________pc1" localSheetId="0">#REF!</definedName>
    <definedName name="__________pc1">#REF!</definedName>
    <definedName name="__________pc2" localSheetId="0">#REF!</definedName>
    <definedName name="__________pc2">#REF!</definedName>
    <definedName name="__________pc3" localSheetId="0">#REF!</definedName>
    <definedName name="__________pc3">#REF!</definedName>
    <definedName name="__________tbc2">#REF!</definedName>
    <definedName name="__________tbc3">#REF!</definedName>
    <definedName name="__________wid2">#REF!</definedName>
    <definedName name="__________wid3">#REF!</definedName>
    <definedName name="_________cat12" localSheetId="1" hidden="1">{#N/A,#N/A,TRUE,"Front";#N/A,#N/A,TRUE,"Simple Letter";#N/A,#N/A,TRUE,"Inside";#N/A,#N/A,TRUE,"Contents";#N/A,#N/A,TRUE,"Basis";#N/A,#N/A,TRUE,"Inclusions";#N/A,#N/A,TRUE,"Exclusions";#N/A,#N/A,TRUE,"Areas";#N/A,#N/A,TRUE,"Summary";#N/A,#N/A,TRUE,"Detail"}</definedName>
    <definedName name="_________cat12" localSheetId="0" hidden="1">{#N/A,#N/A,TRUE,"Front";#N/A,#N/A,TRUE,"Simple Letter";#N/A,#N/A,TRUE,"Inside";#N/A,#N/A,TRUE,"Contents";#N/A,#N/A,TRUE,"Basis";#N/A,#N/A,TRUE,"Inclusions";#N/A,#N/A,TRUE,"Exclusions";#N/A,#N/A,TRUE,"Areas";#N/A,#N/A,TRUE,"Summary";#N/A,#N/A,TRUE,"Detail"}</definedName>
    <definedName name="_________cat12" hidden="1">{#N/A,#N/A,TRUE,"Front";#N/A,#N/A,TRUE,"Simple Letter";#N/A,#N/A,TRUE,"Inside";#N/A,#N/A,TRUE,"Contents";#N/A,#N/A,TRUE,"Basis";#N/A,#N/A,TRUE,"Inclusions";#N/A,#N/A,TRUE,"Exclusions";#N/A,#N/A,TRUE,"Areas";#N/A,#N/A,TRUE,"Summary";#N/A,#N/A,TRUE,"Detail"}</definedName>
    <definedName name="_________ccr1" localSheetId="1" hidden="1">{#N/A,#N/A,TRUE,"Cover";#N/A,#N/A,TRUE,"Conts";#N/A,#N/A,TRUE,"VOS";#N/A,#N/A,TRUE,"Warrington";#N/A,#N/A,TRUE,"Widnes"}</definedName>
    <definedName name="_________ccr1" localSheetId="0" hidden="1">{#N/A,#N/A,TRUE,"Cover";#N/A,#N/A,TRUE,"Conts";#N/A,#N/A,TRUE,"VOS";#N/A,#N/A,TRUE,"Warrington";#N/A,#N/A,TRUE,"Widnes"}</definedName>
    <definedName name="_________ccr1" hidden="1">{#N/A,#N/A,TRUE,"Cover";#N/A,#N/A,TRUE,"Conts";#N/A,#N/A,TRUE,"VOS";#N/A,#N/A,TRUE,"Warrington";#N/A,#N/A,TRUE,"Widnes"}</definedName>
    <definedName name="_________dep2">#REF!</definedName>
    <definedName name="_________dep3">#REF!</definedName>
    <definedName name="_________ext2">#REF!</definedName>
    <definedName name="_________ext3">#REF!</definedName>
    <definedName name="_________hp10" localSheetId="1" hidden="1">{#N/A,#N/A,TRUE,"Front";#N/A,#N/A,TRUE,"Simple Letter";#N/A,#N/A,TRUE,"Inside";#N/A,#N/A,TRUE,"Contents";#N/A,#N/A,TRUE,"Basis";#N/A,#N/A,TRUE,"Inclusions";#N/A,#N/A,TRUE,"Exclusions";#N/A,#N/A,TRUE,"Areas";#N/A,#N/A,TRUE,"Summary";#N/A,#N/A,TRUE,"Detail"}</definedName>
    <definedName name="_________hp10" localSheetId="0" hidden="1">{#N/A,#N/A,TRUE,"Front";#N/A,#N/A,TRUE,"Simple Letter";#N/A,#N/A,TRUE,"Inside";#N/A,#N/A,TRUE,"Contents";#N/A,#N/A,TRUE,"Basis";#N/A,#N/A,TRUE,"Inclusions";#N/A,#N/A,TRUE,"Exclusions";#N/A,#N/A,TRUE,"Areas";#N/A,#N/A,TRUE,"Summary";#N/A,#N/A,TRUE,"Detail"}</definedName>
    <definedName name="_________hp10" hidden="1">{#N/A,#N/A,TRUE,"Front";#N/A,#N/A,TRUE,"Simple Letter";#N/A,#N/A,TRUE,"Inside";#N/A,#N/A,TRUE,"Contents";#N/A,#N/A,TRUE,"Basis";#N/A,#N/A,TRUE,"Inclusions";#N/A,#N/A,TRUE,"Exclusions";#N/A,#N/A,TRUE,"Areas";#N/A,#N/A,TRUE,"Summary";#N/A,#N/A,TRUE,"Detail"}</definedName>
    <definedName name="_________len2">#REF!</definedName>
    <definedName name="_________len3">#REF!</definedName>
    <definedName name="_________new8" localSheetId="0" hidden="1">[1]GRSummary!#REF!</definedName>
    <definedName name="_________new8" hidden="1">#REF!</definedName>
    <definedName name="_________pc1" localSheetId="0">#REF!</definedName>
    <definedName name="_________pc1">#REF!</definedName>
    <definedName name="_________pc2" localSheetId="0">#REF!</definedName>
    <definedName name="_________pc2">#REF!</definedName>
    <definedName name="_________pc3" localSheetId="0">#REF!</definedName>
    <definedName name="_________pc3">#REF!</definedName>
    <definedName name="_________tbc2">#REF!</definedName>
    <definedName name="_________tbc3">#REF!</definedName>
    <definedName name="_________wid2">#REF!</definedName>
    <definedName name="_________wid3">#REF!</definedName>
    <definedName name="________A655600">#REF!</definedName>
    <definedName name="________a65631">#REF!</definedName>
    <definedName name="________cat12" localSheetId="1" hidden="1">{#N/A,#N/A,TRUE,"Front";#N/A,#N/A,TRUE,"Simple Letter";#N/A,#N/A,TRUE,"Inside";#N/A,#N/A,TRUE,"Contents";#N/A,#N/A,TRUE,"Basis";#N/A,#N/A,TRUE,"Inclusions";#N/A,#N/A,TRUE,"Exclusions";#N/A,#N/A,TRUE,"Areas";#N/A,#N/A,TRUE,"Summary";#N/A,#N/A,TRUE,"Detail"}</definedName>
    <definedName name="________cat12" localSheetId="0" hidden="1">{#N/A,#N/A,TRUE,"Front";#N/A,#N/A,TRUE,"Simple Letter";#N/A,#N/A,TRUE,"Inside";#N/A,#N/A,TRUE,"Contents";#N/A,#N/A,TRUE,"Basis";#N/A,#N/A,TRUE,"Inclusions";#N/A,#N/A,TRUE,"Exclusions";#N/A,#N/A,TRUE,"Areas";#N/A,#N/A,TRUE,"Summary";#N/A,#N/A,TRUE,"Detail"}</definedName>
    <definedName name="________cat12" hidden="1">{#N/A,#N/A,TRUE,"Front";#N/A,#N/A,TRUE,"Simple Letter";#N/A,#N/A,TRUE,"Inside";#N/A,#N/A,TRUE,"Contents";#N/A,#N/A,TRUE,"Basis";#N/A,#N/A,TRUE,"Inclusions";#N/A,#N/A,TRUE,"Exclusions";#N/A,#N/A,TRUE,"Areas";#N/A,#N/A,TRUE,"Summary";#N/A,#N/A,TRUE,"Detail"}</definedName>
    <definedName name="________ccr1" localSheetId="1" hidden="1">{#N/A,#N/A,TRUE,"Cover";#N/A,#N/A,TRUE,"Conts";#N/A,#N/A,TRUE,"VOS";#N/A,#N/A,TRUE,"Warrington";#N/A,#N/A,TRUE,"Widnes"}</definedName>
    <definedName name="________ccr1" localSheetId="0" hidden="1">{#N/A,#N/A,TRUE,"Cover";#N/A,#N/A,TRUE,"Conts";#N/A,#N/A,TRUE,"VOS";#N/A,#N/A,TRUE,"Warrington";#N/A,#N/A,TRUE,"Widnes"}</definedName>
    <definedName name="________ccr1" hidden="1">{#N/A,#N/A,TRUE,"Cover";#N/A,#N/A,TRUE,"Conts";#N/A,#N/A,TRUE,"VOS";#N/A,#N/A,TRUE,"Warrington";#N/A,#N/A,TRUE,"Widnes"}</definedName>
    <definedName name="________dep2">#REF!</definedName>
    <definedName name="________dep3">#REF!</definedName>
    <definedName name="________ext2">#REF!</definedName>
    <definedName name="________ext3">#REF!</definedName>
    <definedName name="________hp10" localSheetId="1" hidden="1">{#N/A,#N/A,TRUE,"Front";#N/A,#N/A,TRUE,"Simple Letter";#N/A,#N/A,TRUE,"Inside";#N/A,#N/A,TRUE,"Contents";#N/A,#N/A,TRUE,"Basis";#N/A,#N/A,TRUE,"Inclusions";#N/A,#N/A,TRUE,"Exclusions";#N/A,#N/A,TRUE,"Areas";#N/A,#N/A,TRUE,"Summary";#N/A,#N/A,TRUE,"Detail"}</definedName>
    <definedName name="________hp10" localSheetId="0" hidden="1">{#N/A,#N/A,TRUE,"Front";#N/A,#N/A,TRUE,"Simple Letter";#N/A,#N/A,TRUE,"Inside";#N/A,#N/A,TRUE,"Contents";#N/A,#N/A,TRUE,"Basis";#N/A,#N/A,TRUE,"Inclusions";#N/A,#N/A,TRUE,"Exclusions";#N/A,#N/A,TRUE,"Areas";#N/A,#N/A,TRUE,"Summary";#N/A,#N/A,TRUE,"Detail"}</definedName>
    <definedName name="________hp10" hidden="1">{#N/A,#N/A,TRUE,"Front";#N/A,#N/A,TRUE,"Simple Letter";#N/A,#N/A,TRUE,"Inside";#N/A,#N/A,TRUE,"Contents";#N/A,#N/A,TRUE,"Basis";#N/A,#N/A,TRUE,"Inclusions";#N/A,#N/A,TRUE,"Exclusions";#N/A,#N/A,TRUE,"Areas";#N/A,#N/A,TRUE,"Summary";#N/A,#N/A,TRUE,"Detail"}</definedName>
    <definedName name="________len2">#REF!</definedName>
    <definedName name="________len3">#REF!</definedName>
    <definedName name="________new8" localSheetId="0" hidden="1">[1]GRSummary!#REF!</definedName>
    <definedName name="________new8" hidden="1">#REF!</definedName>
    <definedName name="________pc1" localSheetId="0">#REF!</definedName>
    <definedName name="________pc1">#REF!</definedName>
    <definedName name="________pc2" localSheetId="0">#REF!</definedName>
    <definedName name="________pc2">#REF!</definedName>
    <definedName name="________pc3" localSheetId="0">#REF!</definedName>
    <definedName name="________pc3">#REF!</definedName>
    <definedName name="________tbc2">#REF!</definedName>
    <definedName name="________tbc3">#REF!</definedName>
    <definedName name="________wid2">#REF!</definedName>
    <definedName name="________wid3">#REF!</definedName>
    <definedName name="_______A655600">#REF!</definedName>
    <definedName name="_______a65631">#REF!</definedName>
    <definedName name="_______AXX1">#REF!</definedName>
    <definedName name="_______axx2">#REF!</definedName>
    <definedName name="_______axx3">#REF!</definedName>
    <definedName name="_______axx4">#REF!</definedName>
    <definedName name="_______bol1">#REF!</definedName>
    <definedName name="_______cat12" localSheetId="1" hidden="1">{#N/A,#N/A,TRUE,"Front";#N/A,#N/A,TRUE,"Simple Letter";#N/A,#N/A,TRUE,"Inside";#N/A,#N/A,TRUE,"Contents";#N/A,#N/A,TRUE,"Basis";#N/A,#N/A,TRUE,"Inclusions";#N/A,#N/A,TRUE,"Exclusions";#N/A,#N/A,TRUE,"Areas";#N/A,#N/A,TRUE,"Summary";#N/A,#N/A,TRUE,"Detail"}</definedName>
    <definedName name="_______cat12" localSheetId="0" hidden="1">{#N/A,#N/A,TRUE,"Front";#N/A,#N/A,TRUE,"Simple Letter";#N/A,#N/A,TRUE,"Inside";#N/A,#N/A,TRUE,"Contents";#N/A,#N/A,TRUE,"Basis";#N/A,#N/A,TRUE,"Inclusions";#N/A,#N/A,TRUE,"Exclusions";#N/A,#N/A,TRUE,"Areas";#N/A,#N/A,TRUE,"Summary";#N/A,#N/A,TRUE,"Detail"}</definedName>
    <definedName name="_______cat12" hidden="1">{#N/A,#N/A,TRUE,"Front";#N/A,#N/A,TRUE,"Simple Letter";#N/A,#N/A,TRUE,"Inside";#N/A,#N/A,TRUE,"Contents";#N/A,#N/A,TRUE,"Basis";#N/A,#N/A,TRUE,"Inclusions";#N/A,#N/A,TRUE,"Exclusions";#N/A,#N/A,TRUE,"Areas";#N/A,#N/A,TRUE,"Summary";#N/A,#N/A,TRUE,"Detail"}</definedName>
    <definedName name="_______ccr1" localSheetId="1" hidden="1">{#N/A,#N/A,TRUE,"Cover";#N/A,#N/A,TRUE,"Conts";#N/A,#N/A,TRUE,"VOS";#N/A,#N/A,TRUE,"Warrington";#N/A,#N/A,TRUE,"Widnes"}</definedName>
    <definedName name="_______ccr1" localSheetId="0" hidden="1">{#N/A,#N/A,TRUE,"Cover";#N/A,#N/A,TRUE,"Conts";#N/A,#N/A,TRUE,"VOS";#N/A,#N/A,TRUE,"Warrington";#N/A,#N/A,TRUE,"Widnes"}</definedName>
    <definedName name="_______ccr1" hidden="1">{#N/A,#N/A,TRUE,"Cover";#N/A,#N/A,TRUE,"Conts";#N/A,#N/A,TRUE,"VOS";#N/A,#N/A,TRUE,"Warrington";#N/A,#N/A,TRUE,"Widnes"}</definedName>
    <definedName name="_______dep2">#REF!</definedName>
    <definedName name="_______dep3">#REF!</definedName>
    <definedName name="_______ext2">#REF!</definedName>
    <definedName name="_______ext3">#REF!</definedName>
    <definedName name="_______hfi04">#REF!</definedName>
    <definedName name="_______hfi1">#REF!</definedName>
    <definedName name="_______hfi2">#REF!</definedName>
    <definedName name="_______hp10" localSheetId="1" hidden="1">{#N/A,#N/A,TRUE,"Front";#N/A,#N/A,TRUE,"Simple Letter";#N/A,#N/A,TRUE,"Inside";#N/A,#N/A,TRUE,"Contents";#N/A,#N/A,TRUE,"Basis";#N/A,#N/A,TRUE,"Inclusions";#N/A,#N/A,TRUE,"Exclusions";#N/A,#N/A,TRUE,"Areas";#N/A,#N/A,TRUE,"Summary";#N/A,#N/A,TRUE,"Detail"}</definedName>
    <definedName name="_______hp10" localSheetId="0" hidden="1">{#N/A,#N/A,TRUE,"Front";#N/A,#N/A,TRUE,"Simple Letter";#N/A,#N/A,TRUE,"Inside";#N/A,#N/A,TRUE,"Contents";#N/A,#N/A,TRUE,"Basis";#N/A,#N/A,TRUE,"Inclusions";#N/A,#N/A,TRUE,"Exclusions";#N/A,#N/A,TRUE,"Areas";#N/A,#N/A,TRUE,"Summary";#N/A,#N/A,TRUE,"Detail"}</definedName>
    <definedName name="_______hp10" hidden="1">{#N/A,#N/A,TRUE,"Front";#N/A,#N/A,TRUE,"Simple Letter";#N/A,#N/A,TRUE,"Inside";#N/A,#N/A,TRUE,"Contents";#N/A,#N/A,TRUE,"Basis";#N/A,#N/A,TRUE,"Inclusions";#N/A,#N/A,TRUE,"Exclusions";#N/A,#N/A,TRUE,"Areas";#N/A,#N/A,TRUE,"Summary";#N/A,#N/A,TRUE,"Detail"}</definedName>
    <definedName name="_______Ki1">#REF!</definedName>
    <definedName name="_______Ki2">#REF!</definedName>
    <definedName name="_______len2">#REF!</definedName>
    <definedName name="_______len3">#REF!</definedName>
    <definedName name="_______MAN1">#REF!</definedName>
    <definedName name="_______new8" localSheetId="0" hidden="1">[1]GRSummary!#REF!</definedName>
    <definedName name="_______new8" hidden="1">#REF!</definedName>
    <definedName name="_______PB1" localSheetId="0">#REF!</definedName>
    <definedName name="_______PB1">#REF!</definedName>
    <definedName name="_______pc1" localSheetId="0">#REF!</definedName>
    <definedName name="_______pc1">#REF!</definedName>
    <definedName name="_______pc2" localSheetId="0">#REF!</definedName>
    <definedName name="_______pc2">#REF!</definedName>
    <definedName name="_______pc3">#REF!</definedName>
    <definedName name="_______Re1">#REF!</definedName>
    <definedName name="_______Rs1">#REF!</definedName>
    <definedName name="_______SH1">#REF!</definedName>
    <definedName name="_______SH2">#REF!</definedName>
    <definedName name="_______SH3">#REF!</definedName>
    <definedName name="_______SH4">#REF!</definedName>
    <definedName name="_______SH5">#REF!</definedName>
    <definedName name="_______tbc2">#REF!</definedName>
    <definedName name="_______tbc3">#REF!</definedName>
    <definedName name="_______te1">#REF!</definedName>
    <definedName name="_______wid2">#REF!</definedName>
    <definedName name="_______wid3">#REF!</definedName>
    <definedName name="_______xlfn.BAHTTEXT" hidden="1">#NAME?</definedName>
    <definedName name="______A2">#REF!</definedName>
    <definedName name="______AXX1">#REF!</definedName>
    <definedName name="______axx2">#REF!</definedName>
    <definedName name="______axx3">#REF!</definedName>
    <definedName name="______axx4">#REF!</definedName>
    <definedName name="______bol1">#REF!</definedName>
    <definedName name="______cat12" localSheetId="1" hidden="1">{#N/A,#N/A,TRUE,"Front";#N/A,#N/A,TRUE,"Simple Letter";#N/A,#N/A,TRUE,"Inside";#N/A,#N/A,TRUE,"Contents";#N/A,#N/A,TRUE,"Basis";#N/A,#N/A,TRUE,"Inclusions";#N/A,#N/A,TRUE,"Exclusions";#N/A,#N/A,TRUE,"Areas";#N/A,#N/A,TRUE,"Summary";#N/A,#N/A,TRUE,"Detail"}</definedName>
    <definedName name="______cat12" localSheetId="0" hidden="1">{#N/A,#N/A,TRUE,"Front";#N/A,#N/A,TRUE,"Simple Letter";#N/A,#N/A,TRUE,"Inside";#N/A,#N/A,TRUE,"Contents";#N/A,#N/A,TRUE,"Basis";#N/A,#N/A,TRUE,"Inclusions";#N/A,#N/A,TRUE,"Exclusions";#N/A,#N/A,TRUE,"Areas";#N/A,#N/A,TRUE,"Summary";#N/A,#N/A,TRUE,"Detail"}</definedName>
    <definedName name="______cat12" hidden="1">{#N/A,#N/A,TRUE,"Front";#N/A,#N/A,TRUE,"Simple Letter";#N/A,#N/A,TRUE,"Inside";#N/A,#N/A,TRUE,"Contents";#N/A,#N/A,TRUE,"Basis";#N/A,#N/A,TRUE,"Inclusions";#N/A,#N/A,TRUE,"Exclusions";#N/A,#N/A,TRUE,"Areas";#N/A,#N/A,TRUE,"Summary";#N/A,#N/A,TRUE,"Detail"}</definedName>
    <definedName name="______ccr1" localSheetId="1" hidden="1">{#N/A,#N/A,TRUE,"Cover";#N/A,#N/A,TRUE,"Conts";#N/A,#N/A,TRUE,"VOS";#N/A,#N/A,TRUE,"Warrington";#N/A,#N/A,TRUE,"Widnes"}</definedName>
    <definedName name="______ccr1" localSheetId="0" hidden="1">{#N/A,#N/A,TRUE,"Cover";#N/A,#N/A,TRUE,"Conts";#N/A,#N/A,TRUE,"VOS";#N/A,#N/A,TRUE,"Warrington";#N/A,#N/A,TRUE,"Widnes"}</definedName>
    <definedName name="______ccr1" hidden="1">{#N/A,#N/A,TRUE,"Cover";#N/A,#N/A,TRUE,"Conts";#N/A,#N/A,TRUE,"VOS";#N/A,#N/A,TRUE,"Warrington";#N/A,#N/A,TRUE,"Widnes"}</definedName>
    <definedName name="______dep2">#REF!</definedName>
    <definedName name="______dep3">#REF!</definedName>
    <definedName name="______ext2">#REF!</definedName>
    <definedName name="______ext3">#REF!</definedName>
    <definedName name="______hfi04">#REF!</definedName>
    <definedName name="______hfi1">#REF!</definedName>
    <definedName name="______hfi2">#REF!</definedName>
    <definedName name="______hp10" localSheetId="1" hidden="1">{#N/A,#N/A,TRUE,"Front";#N/A,#N/A,TRUE,"Simple Letter";#N/A,#N/A,TRUE,"Inside";#N/A,#N/A,TRUE,"Contents";#N/A,#N/A,TRUE,"Basis";#N/A,#N/A,TRUE,"Inclusions";#N/A,#N/A,TRUE,"Exclusions";#N/A,#N/A,TRUE,"Areas";#N/A,#N/A,TRUE,"Summary";#N/A,#N/A,TRUE,"Detail"}</definedName>
    <definedName name="______hp10" localSheetId="0" hidden="1">{#N/A,#N/A,TRUE,"Front";#N/A,#N/A,TRUE,"Simple Letter";#N/A,#N/A,TRUE,"Inside";#N/A,#N/A,TRUE,"Contents";#N/A,#N/A,TRUE,"Basis";#N/A,#N/A,TRUE,"Inclusions";#N/A,#N/A,TRUE,"Exclusions";#N/A,#N/A,TRUE,"Areas";#N/A,#N/A,TRUE,"Summary";#N/A,#N/A,TRUE,"Detail"}</definedName>
    <definedName name="______hp10" hidden="1">{#N/A,#N/A,TRUE,"Front";#N/A,#N/A,TRUE,"Simple Letter";#N/A,#N/A,TRUE,"Inside";#N/A,#N/A,TRUE,"Contents";#N/A,#N/A,TRUE,"Basis";#N/A,#N/A,TRUE,"Inclusions";#N/A,#N/A,TRUE,"Exclusions";#N/A,#N/A,TRUE,"Areas";#N/A,#N/A,TRUE,"Summary";#N/A,#N/A,TRUE,"Detail"}</definedName>
    <definedName name="______Ki1">#REF!</definedName>
    <definedName name="______Ki2">#REF!</definedName>
    <definedName name="______len2">#REF!</definedName>
    <definedName name="______len3">#REF!</definedName>
    <definedName name="______MAN1">#REF!</definedName>
    <definedName name="______mnk1">#REF!</definedName>
    <definedName name="______new8" localSheetId="0" hidden="1">[1]GRSummary!#REF!</definedName>
    <definedName name="______new8" hidden="1">#REF!</definedName>
    <definedName name="______PB1" localSheetId="0">#REF!</definedName>
    <definedName name="______PB1">#REF!</definedName>
    <definedName name="______pc1" localSheetId="0">#REF!</definedName>
    <definedName name="______pc1">#REF!</definedName>
    <definedName name="______pc2" localSheetId="0">#REF!</definedName>
    <definedName name="______pc2">#REF!</definedName>
    <definedName name="______pc3">#REF!</definedName>
    <definedName name="______Re1">#REF!</definedName>
    <definedName name="______Rs1">#REF!</definedName>
    <definedName name="______S3">#REF!</definedName>
    <definedName name="______SH1">#REF!</definedName>
    <definedName name="______SH2">#REF!</definedName>
    <definedName name="______SH3">#REF!</definedName>
    <definedName name="______SH4">#REF!</definedName>
    <definedName name="______SH5">#REF!</definedName>
    <definedName name="______tbc2">#REF!</definedName>
    <definedName name="______tbc3">#REF!</definedName>
    <definedName name="______te1">#REF!</definedName>
    <definedName name="______wid2">#REF!</definedName>
    <definedName name="______wid3">#REF!</definedName>
    <definedName name="______xlfn.BAHTTEXT" hidden="1">#NAME?</definedName>
    <definedName name="_____A2">#REF!</definedName>
    <definedName name="_____A655600">#REF!</definedName>
    <definedName name="_____a65631">#REF!</definedName>
    <definedName name="_____AXX1">#REF!</definedName>
    <definedName name="_____axx2">#REF!</definedName>
    <definedName name="_____axx3">#REF!</definedName>
    <definedName name="_____axx4">#REF!</definedName>
    <definedName name="_____bol1">#REF!</definedName>
    <definedName name="_____cat12" localSheetId="1" hidden="1">{#N/A,#N/A,TRUE,"Front";#N/A,#N/A,TRUE,"Simple Letter";#N/A,#N/A,TRUE,"Inside";#N/A,#N/A,TRUE,"Contents";#N/A,#N/A,TRUE,"Basis";#N/A,#N/A,TRUE,"Inclusions";#N/A,#N/A,TRUE,"Exclusions";#N/A,#N/A,TRUE,"Areas";#N/A,#N/A,TRUE,"Summary";#N/A,#N/A,TRUE,"Detail"}</definedName>
    <definedName name="_____cat12" localSheetId="0" hidden="1">{#N/A,#N/A,TRUE,"Front";#N/A,#N/A,TRUE,"Simple Letter";#N/A,#N/A,TRUE,"Inside";#N/A,#N/A,TRUE,"Contents";#N/A,#N/A,TRUE,"Basis";#N/A,#N/A,TRUE,"Inclusions";#N/A,#N/A,TRUE,"Exclusions";#N/A,#N/A,TRUE,"Areas";#N/A,#N/A,TRUE,"Summary";#N/A,#N/A,TRUE,"Detail"}</definedName>
    <definedName name="_____cat12" hidden="1">{#N/A,#N/A,TRUE,"Front";#N/A,#N/A,TRUE,"Simple Letter";#N/A,#N/A,TRUE,"Inside";#N/A,#N/A,TRUE,"Contents";#N/A,#N/A,TRUE,"Basis";#N/A,#N/A,TRUE,"Inclusions";#N/A,#N/A,TRUE,"Exclusions";#N/A,#N/A,TRUE,"Areas";#N/A,#N/A,TRUE,"Summary";#N/A,#N/A,TRUE,"Detail"}</definedName>
    <definedName name="_____ccr1" localSheetId="1" hidden="1">{#N/A,#N/A,TRUE,"Cover";#N/A,#N/A,TRUE,"Conts";#N/A,#N/A,TRUE,"VOS";#N/A,#N/A,TRUE,"Warrington";#N/A,#N/A,TRUE,"Widnes"}</definedName>
    <definedName name="_____ccr1" localSheetId="0" hidden="1">{#N/A,#N/A,TRUE,"Cover";#N/A,#N/A,TRUE,"Conts";#N/A,#N/A,TRUE,"VOS";#N/A,#N/A,TRUE,"Warrington";#N/A,#N/A,TRUE,"Widnes"}</definedName>
    <definedName name="_____ccr1" hidden="1">{#N/A,#N/A,TRUE,"Cover";#N/A,#N/A,TRUE,"Conts";#N/A,#N/A,TRUE,"VOS";#N/A,#N/A,TRUE,"Warrington";#N/A,#N/A,TRUE,"Widnes"}</definedName>
    <definedName name="_____dep2">#REF!</definedName>
    <definedName name="_____dep3">#REF!</definedName>
    <definedName name="_____ext2">#REF!</definedName>
    <definedName name="_____ext3">#REF!</definedName>
    <definedName name="_____hfi04">#REF!</definedName>
    <definedName name="_____hfi1">#REF!</definedName>
    <definedName name="_____hfi2">#REF!</definedName>
    <definedName name="_____hp10" localSheetId="1" hidden="1">{#N/A,#N/A,TRUE,"Front";#N/A,#N/A,TRUE,"Simple Letter";#N/A,#N/A,TRUE,"Inside";#N/A,#N/A,TRUE,"Contents";#N/A,#N/A,TRUE,"Basis";#N/A,#N/A,TRUE,"Inclusions";#N/A,#N/A,TRUE,"Exclusions";#N/A,#N/A,TRUE,"Areas";#N/A,#N/A,TRUE,"Summary";#N/A,#N/A,TRUE,"Detail"}</definedName>
    <definedName name="_____hp10" localSheetId="0" hidden="1">{#N/A,#N/A,TRUE,"Front";#N/A,#N/A,TRUE,"Simple Letter";#N/A,#N/A,TRUE,"Inside";#N/A,#N/A,TRUE,"Contents";#N/A,#N/A,TRUE,"Basis";#N/A,#N/A,TRUE,"Inclusions";#N/A,#N/A,TRUE,"Exclusions";#N/A,#N/A,TRUE,"Areas";#N/A,#N/A,TRUE,"Summary";#N/A,#N/A,TRUE,"Detail"}</definedName>
    <definedName name="_____hp10" hidden="1">{#N/A,#N/A,TRUE,"Front";#N/A,#N/A,TRUE,"Simple Letter";#N/A,#N/A,TRUE,"Inside";#N/A,#N/A,TRUE,"Contents";#N/A,#N/A,TRUE,"Basis";#N/A,#N/A,TRUE,"Inclusions";#N/A,#N/A,TRUE,"Exclusions";#N/A,#N/A,TRUE,"Areas";#N/A,#N/A,TRUE,"Summary";#N/A,#N/A,TRUE,"Detail"}</definedName>
    <definedName name="_____key2" localSheetId="0" hidden="1">[2]BM!#REF!</definedName>
    <definedName name="_____key2" hidden="1">#REF!</definedName>
    <definedName name="_____Ki1" localSheetId="0">#REF!</definedName>
    <definedName name="_____Ki1">#REF!</definedName>
    <definedName name="_____Ki2" localSheetId="0">#REF!</definedName>
    <definedName name="_____Ki2">#REF!</definedName>
    <definedName name="_____len2" localSheetId="0">#REF!</definedName>
    <definedName name="_____len2">#REF!</definedName>
    <definedName name="_____len3">#REF!</definedName>
    <definedName name="_____MAN1">#REF!</definedName>
    <definedName name="_____mnk1">#REF!</definedName>
    <definedName name="_____new8" localSheetId="0" hidden="1">[1]GRSummary!#REF!</definedName>
    <definedName name="_____new8" hidden="1">#REF!</definedName>
    <definedName name="_____nr83" localSheetId="0">#REF!</definedName>
    <definedName name="_____nr83">#REF!</definedName>
    <definedName name="_____PB1" localSheetId="0">#REF!</definedName>
    <definedName name="_____PB1">#REF!</definedName>
    <definedName name="_____pc1" localSheetId="0">#REF!</definedName>
    <definedName name="_____pc1">#REF!</definedName>
    <definedName name="_____pc2">#REF!</definedName>
    <definedName name="_____pc3">#REF!</definedName>
    <definedName name="_____RAB002" localSheetId="1" hidden="1">{#N/A,#N/A,TRUE,"Front";#N/A,#N/A,TRUE,"Simple Letter";#N/A,#N/A,TRUE,"Inside";#N/A,#N/A,TRUE,"Contents";#N/A,#N/A,TRUE,"Basis";#N/A,#N/A,TRUE,"Inclusions";#N/A,#N/A,TRUE,"Exclusions";#N/A,#N/A,TRUE,"Areas";#N/A,#N/A,TRUE,"Summary";#N/A,#N/A,TRUE,"Detail"}</definedName>
    <definedName name="_____RAB002" localSheetId="0" hidden="1">{#N/A,#N/A,TRUE,"Front";#N/A,#N/A,TRUE,"Simple Letter";#N/A,#N/A,TRUE,"Inside";#N/A,#N/A,TRUE,"Contents";#N/A,#N/A,TRUE,"Basis";#N/A,#N/A,TRUE,"Inclusions";#N/A,#N/A,TRUE,"Exclusions";#N/A,#N/A,TRUE,"Areas";#N/A,#N/A,TRUE,"Summary";#N/A,#N/A,TRUE,"Detail"}</definedName>
    <definedName name="_____RAB002" hidden="1">{#N/A,#N/A,TRUE,"Front";#N/A,#N/A,TRUE,"Simple Letter";#N/A,#N/A,TRUE,"Inside";#N/A,#N/A,TRUE,"Contents";#N/A,#N/A,TRUE,"Basis";#N/A,#N/A,TRUE,"Inclusions";#N/A,#N/A,TRUE,"Exclusions";#N/A,#N/A,TRUE,"Areas";#N/A,#N/A,TRUE,"Summary";#N/A,#N/A,TRUE,"Detail"}</definedName>
    <definedName name="_____Re1">#REF!</definedName>
    <definedName name="_____Rs1">#REF!</definedName>
    <definedName name="_____S3">#REF!</definedName>
    <definedName name="_____SH1">#REF!</definedName>
    <definedName name="_____SH2">#REF!</definedName>
    <definedName name="_____SH3">#REF!</definedName>
    <definedName name="_____SH4">#REF!</definedName>
    <definedName name="_____SH5">#REF!</definedName>
    <definedName name="_____tbc2">#REF!</definedName>
    <definedName name="_____tbc3">#REF!</definedName>
    <definedName name="_____te1">#REF!</definedName>
    <definedName name="_____wid2">#REF!</definedName>
    <definedName name="_____wid3">#REF!</definedName>
    <definedName name="_____xlfn.BAHTTEXT" hidden="1">#NAME?</definedName>
    <definedName name="_____xlnm.Print_Area_15">#REF!</definedName>
    <definedName name="_____xlnm.Print_Titles_1" localSheetId="0">'[3]1-G1'!#REF!</definedName>
    <definedName name="_____xlnm.Print_Titles_1">#REF!</definedName>
    <definedName name="_____xlnm.Print_Titles_15" localSheetId="0">#REF!</definedName>
    <definedName name="_____xlnm.Print_Titles_15">#REF!</definedName>
    <definedName name="____A2" localSheetId="0">#REF!</definedName>
    <definedName name="____A2">#REF!</definedName>
    <definedName name="____A655600" localSheetId="0">#REF!</definedName>
    <definedName name="____A655600">#REF!</definedName>
    <definedName name="____a65631">#REF!</definedName>
    <definedName name="____ab1" localSheetId="1" hidden="1">{#N/A,#N/A,FALSE,"SumD";#N/A,#N/A,FALSE,"ElecD";#N/A,#N/A,FALSE,"MechD";#N/A,#N/A,FALSE,"GeotD";#N/A,#N/A,FALSE,"PrcsD";#N/A,#N/A,FALSE,"TunnD";#N/A,#N/A,FALSE,"CivlD";#N/A,#N/A,FALSE,"NtwkD";#N/A,#N/A,FALSE,"EstgD";#N/A,#N/A,FALSE,"PEngD"}</definedName>
    <definedName name="____ab1" localSheetId="0" hidden="1">{#N/A,#N/A,FALSE,"SumD";#N/A,#N/A,FALSE,"ElecD";#N/A,#N/A,FALSE,"MechD";#N/A,#N/A,FALSE,"GeotD";#N/A,#N/A,FALSE,"PrcsD";#N/A,#N/A,FALSE,"TunnD";#N/A,#N/A,FALSE,"CivlD";#N/A,#N/A,FALSE,"NtwkD";#N/A,#N/A,FALSE,"EstgD";#N/A,#N/A,FALSE,"PEngD"}</definedName>
    <definedName name="____ab1" hidden="1">{#N/A,#N/A,FALSE,"SumD";#N/A,#N/A,FALSE,"ElecD";#N/A,#N/A,FALSE,"MechD";#N/A,#N/A,FALSE,"GeotD";#N/A,#N/A,FALSE,"PrcsD";#N/A,#N/A,FALSE,"TunnD";#N/A,#N/A,FALSE,"CivlD";#N/A,#N/A,FALSE,"NtwkD";#N/A,#N/A,FALSE,"EstgD";#N/A,#N/A,FALSE,"PEngD"}</definedName>
    <definedName name="____as1" localSheetId="1" hidden="1">{#N/A,#N/A,FALSE,"SumD";#N/A,#N/A,FALSE,"ElecD";#N/A,#N/A,FALSE,"MechD";#N/A,#N/A,FALSE,"GeotD";#N/A,#N/A,FALSE,"PrcsD";#N/A,#N/A,FALSE,"TunnD";#N/A,#N/A,FALSE,"CivlD";#N/A,#N/A,FALSE,"NtwkD";#N/A,#N/A,FALSE,"EstgD";#N/A,#N/A,FALSE,"PEngD"}</definedName>
    <definedName name="____as1" localSheetId="0" hidden="1">{#N/A,#N/A,FALSE,"SumD";#N/A,#N/A,FALSE,"ElecD";#N/A,#N/A,FALSE,"MechD";#N/A,#N/A,FALSE,"GeotD";#N/A,#N/A,FALSE,"PrcsD";#N/A,#N/A,FALSE,"TunnD";#N/A,#N/A,FALSE,"CivlD";#N/A,#N/A,FALSE,"NtwkD";#N/A,#N/A,FALSE,"EstgD";#N/A,#N/A,FALSE,"PEngD"}</definedName>
    <definedName name="____as1" hidden="1">{#N/A,#N/A,FALSE,"SumD";#N/A,#N/A,FALSE,"ElecD";#N/A,#N/A,FALSE,"MechD";#N/A,#N/A,FALSE,"GeotD";#N/A,#N/A,FALSE,"PrcsD";#N/A,#N/A,FALSE,"TunnD";#N/A,#N/A,FALSE,"CivlD";#N/A,#N/A,FALSE,"NtwkD";#N/A,#N/A,FALSE,"EstgD";#N/A,#N/A,FALSE,"PEngD"}</definedName>
    <definedName name="____AXX1">#REF!</definedName>
    <definedName name="____axx2">#REF!</definedName>
    <definedName name="____axx3">#REF!</definedName>
    <definedName name="____axx4">#REF!</definedName>
    <definedName name="____bol1">#REF!</definedName>
    <definedName name="____cat12" localSheetId="1" hidden="1">{#N/A,#N/A,TRUE,"Front";#N/A,#N/A,TRUE,"Simple Letter";#N/A,#N/A,TRUE,"Inside";#N/A,#N/A,TRUE,"Contents";#N/A,#N/A,TRUE,"Basis";#N/A,#N/A,TRUE,"Inclusions";#N/A,#N/A,TRUE,"Exclusions";#N/A,#N/A,TRUE,"Areas";#N/A,#N/A,TRUE,"Summary";#N/A,#N/A,TRUE,"Detail"}</definedName>
    <definedName name="____cat12" localSheetId="0" hidden="1">{#N/A,#N/A,TRUE,"Front";#N/A,#N/A,TRUE,"Simple Letter";#N/A,#N/A,TRUE,"Inside";#N/A,#N/A,TRUE,"Contents";#N/A,#N/A,TRUE,"Basis";#N/A,#N/A,TRUE,"Inclusions";#N/A,#N/A,TRUE,"Exclusions";#N/A,#N/A,TRUE,"Areas";#N/A,#N/A,TRUE,"Summary";#N/A,#N/A,TRUE,"Detail"}</definedName>
    <definedName name="____cat12" hidden="1">{#N/A,#N/A,TRUE,"Front";#N/A,#N/A,TRUE,"Simple Letter";#N/A,#N/A,TRUE,"Inside";#N/A,#N/A,TRUE,"Contents";#N/A,#N/A,TRUE,"Basis";#N/A,#N/A,TRUE,"Inclusions";#N/A,#N/A,TRUE,"Exclusions";#N/A,#N/A,TRUE,"Areas";#N/A,#N/A,TRUE,"Summary";#N/A,#N/A,TRUE,"Detail"}</definedName>
    <definedName name="____ccr1" localSheetId="1" hidden="1">{#N/A,#N/A,TRUE,"Cover";#N/A,#N/A,TRUE,"Conts";#N/A,#N/A,TRUE,"VOS";#N/A,#N/A,TRUE,"Warrington";#N/A,#N/A,TRUE,"Widnes"}</definedName>
    <definedName name="____ccr1" localSheetId="0" hidden="1">{#N/A,#N/A,TRUE,"Cover";#N/A,#N/A,TRUE,"Conts";#N/A,#N/A,TRUE,"VOS";#N/A,#N/A,TRUE,"Warrington";#N/A,#N/A,TRUE,"Widnes"}</definedName>
    <definedName name="____ccr1" hidden="1">{#N/A,#N/A,TRUE,"Cover";#N/A,#N/A,TRUE,"Conts";#N/A,#N/A,TRUE,"VOS";#N/A,#N/A,TRUE,"Warrington";#N/A,#N/A,TRUE,"Widnes"}</definedName>
    <definedName name="____dep2">#REF!</definedName>
    <definedName name="____dep3">#REF!</definedName>
    <definedName name="____ext2">#REF!</definedName>
    <definedName name="____ext3">#REF!</definedName>
    <definedName name="____hfi04">#REF!</definedName>
    <definedName name="____hfi1">#REF!</definedName>
    <definedName name="____hfi2">#REF!</definedName>
    <definedName name="____hp10" localSheetId="1" hidden="1">{#N/A,#N/A,TRUE,"Front";#N/A,#N/A,TRUE,"Simple Letter";#N/A,#N/A,TRUE,"Inside";#N/A,#N/A,TRUE,"Contents";#N/A,#N/A,TRUE,"Basis";#N/A,#N/A,TRUE,"Inclusions";#N/A,#N/A,TRUE,"Exclusions";#N/A,#N/A,TRUE,"Areas";#N/A,#N/A,TRUE,"Summary";#N/A,#N/A,TRUE,"Detail"}</definedName>
    <definedName name="____hp10" localSheetId="0" hidden="1">{#N/A,#N/A,TRUE,"Front";#N/A,#N/A,TRUE,"Simple Letter";#N/A,#N/A,TRUE,"Inside";#N/A,#N/A,TRUE,"Contents";#N/A,#N/A,TRUE,"Basis";#N/A,#N/A,TRUE,"Inclusions";#N/A,#N/A,TRUE,"Exclusions";#N/A,#N/A,TRUE,"Areas";#N/A,#N/A,TRUE,"Summary";#N/A,#N/A,TRUE,"Detail"}</definedName>
    <definedName name="____hp10" hidden="1">{#N/A,#N/A,TRUE,"Front";#N/A,#N/A,TRUE,"Simple Letter";#N/A,#N/A,TRUE,"Inside";#N/A,#N/A,TRUE,"Contents";#N/A,#N/A,TRUE,"Basis";#N/A,#N/A,TRUE,"Inclusions";#N/A,#N/A,TRUE,"Exclusions";#N/A,#N/A,TRUE,"Areas";#N/A,#N/A,TRUE,"Summary";#N/A,#N/A,TRUE,"Detail"}</definedName>
    <definedName name="____jay1">#REF!</definedName>
    <definedName name="____Ki1">#REF!</definedName>
    <definedName name="____Ki2">#REF!</definedName>
    <definedName name="____len2">#REF!</definedName>
    <definedName name="____len3">#REF!</definedName>
    <definedName name="____MAN1">#REF!</definedName>
    <definedName name="____mnk1">#REF!</definedName>
    <definedName name="____new8" localSheetId="0" hidden="1">[1]GRSummary!#REF!</definedName>
    <definedName name="____new8" hidden="1">#REF!</definedName>
    <definedName name="____nr83" localSheetId="0">#REF!</definedName>
    <definedName name="____nr83">#REF!</definedName>
    <definedName name="____old3" localSheetId="1" hidden="1">{#N/A,#N/A,FALSE,"Summary";#N/A,#N/A,FALSE,"3TJ";#N/A,#N/A,FALSE,"3TN";#N/A,#N/A,FALSE,"3TP";#N/A,#N/A,FALSE,"3SJ";#N/A,#N/A,FALSE,"3CJ";#N/A,#N/A,FALSE,"3CN";#N/A,#N/A,FALSE,"3CP";#N/A,#N/A,FALSE,"3A"}</definedName>
    <definedName name="____old3" localSheetId="0" hidden="1">{#N/A,#N/A,FALSE,"Summary";#N/A,#N/A,FALSE,"3TJ";#N/A,#N/A,FALSE,"3TN";#N/A,#N/A,FALSE,"3TP";#N/A,#N/A,FALSE,"3SJ";#N/A,#N/A,FALSE,"3CJ";#N/A,#N/A,FALSE,"3CN";#N/A,#N/A,FALSE,"3CP";#N/A,#N/A,FALSE,"3A"}</definedName>
    <definedName name="____old3" hidden="1">{#N/A,#N/A,FALSE,"Summary";#N/A,#N/A,FALSE,"3TJ";#N/A,#N/A,FALSE,"3TN";#N/A,#N/A,FALSE,"3TP";#N/A,#N/A,FALSE,"3SJ";#N/A,#N/A,FALSE,"3CJ";#N/A,#N/A,FALSE,"3CN";#N/A,#N/A,FALSE,"3CP";#N/A,#N/A,FALSE,"3A"}</definedName>
    <definedName name="____old5" localSheetId="1" hidden="1">{#N/A,#N/A,FALSE,"Summary";#N/A,#N/A,FALSE,"3TJ";#N/A,#N/A,FALSE,"3TN";#N/A,#N/A,FALSE,"3TP";#N/A,#N/A,FALSE,"3SJ";#N/A,#N/A,FALSE,"3CJ";#N/A,#N/A,FALSE,"3CN";#N/A,#N/A,FALSE,"3CP";#N/A,#N/A,FALSE,"3A"}</definedName>
    <definedName name="____old5" localSheetId="0" hidden="1">{#N/A,#N/A,FALSE,"Summary";#N/A,#N/A,FALSE,"3TJ";#N/A,#N/A,FALSE,"3TN";#N/A,#N/A,FALSE,"3TP";#N/A,#N/A,FALSE,"3SJ";#N/A,#N/A,FALSE,"3CJ";#N/A,#N/A,FALSE,"3CN";#N/A,#N/A,FALSE,"3CP";#N/A,#N/A,FALSE,"3A"}</definedName>
    <definedName name="____old5" hidden="1">{#N/A,#N/A,FALSE,"Summary";#N/A,#N/A,FALSE,"3TJ";#N/A,#N/A,FALSE,"3TN";#N/A,#N/A,FALSE,"3TP";#N/A,#N/A,FALSE,"3SJ";#N/A,#N/A,FALSE,"3CJ";#N/A,#N/A,FALSE,"3CN";#N/A,#N/A,FALSE,"3CP";#N/A,#N/A,FALSE,"3A"}</definedName>
    <definedName name="____old7" localSheetId="1" hidden="1">{#N/A,#N/A,FALSE,"Summary";#N/A,#N/A,FALSE,"3TJ";#N/A,#N/A,FALSE,"3TN";#N/A,#N/A,FALSE,"3TP";#N/A,#N/A,FALSE,"3SJ";#N/A,#N/A,FALSE,"3CJ";#N/A,#N/A,FALSE,"3CN";#N/A,#N/A,FALSE,"3CP";#N/A,#N/A,FALSE,"3A"}</definedName>
    <definedName name="____old7" localSheetId="0" hidden="1">{#N/A,#N/A,FALSE,"Summary";#N/A,#N/A,FALSE,"3TJ";#N/A,#N/A,FALSE,"3TN";#N/A,#N/A,FALSE,"3TP";#N/A,#N/A,FALSE,"3SJ";#N/A,#N/A,FALSE,"3CJ";#N/A,#N/A,FALSE,"3CN";#N/A,#N/A,FALSE,"3CP";#N/A,#N/A,FALSE,"3A"}</definedName>
    <definedName name="____old7" hidden="1">{#N/A,#N/A,FALSE,"Summary";#N/A,#N/A,FALSE,"3TJ";#N/A,#N/A,FALSE,"3TN";#N/A,#N/A,FALSE,"3TP";#N/A,#N/A,FALSE,"3SJ";#N/A,#N/A,FALSE,"3CJ";#N/A,#N/A,FALSE,"3CN";#N/A,#N/A,FALSE,"3CP";#N/A,#N/A,FALSE,"3A"}</definedName>
    <definedName name="____PB1">#REF!</definedName>
    <definedName name="____pc1">#REF!</definedName>
    <definedName name="____pc2">#REF!</definedName>
    <definedName name="____pc3">#REF!</definedName>
    <definedName name="____RAB002" localSheetId="1" hidden="1">{#N/A,#N/A,TRUE,"Front";#N/A,#N/A,TRUE,"Simple Letter";#N/A,#N/A,TRUE,"Inside";#N/A,#N/A,TRUE,"Contents";#N/A,#N/A,TRUE,"Basis";#N/A,#N/A,TRUE,"Inclusions";#N/A,#N/A,TRUE,"Exclusions";#N/A,#N/A,TRUE,"Areas";#N/A,#N/A,TRUE,"Summary";#N/A,#N/A,TRUE,"Detail"}</definedName>
    <definedName name="____RAB002" localSheetId="0" hidden="1">{#N/A,#N/A,TRUE,"Front";#N/A,#N/A,TRUE,"Simple Letter";#N/A,#N/A,TRUE,"Inside";#N/A,#N/A,TRUE,"Contents";#N/A,#N/A,TRUE,"Basis";#N/A,#N/A,TRUE,"Inclusions";#N/A,#N/A,TRUE,"Exclusions";#N/A,#N/A,TRUE,"Areas";#N/A,#N/A,TRUE,"Summary";#N/A,#N/A,TRUE,"Detail"}</definedName>
    <definedName name="____RAB002" hidden="1">{#N/A,#N/A,TRUE,"Front";#N/A,#N/A,TRUE,"Simple Letter";#N/A,#N/A,TRUE,"Inside";#N/A,#N/A,TRUE,"Contents";#N/A,#N/A,TRUE,"Basis";#N/A,#N/A,TRUE,"Inclusions";#N/A,#N/A,TRUE,"Exclusions";#N/A,#N/A,TRUE,"Areas";#N/A,#N/A,TRUE,"Summary";#N/A,#N/A,TRUE,"Detail"}</definedName>
    <definedName name="____Re1">#REF!</definedName>
    <definedName name="____Rs1">#REF!</definedName>
    <definedName name="____S3">#REF!</definedName>
    <definedName name="____SH1">#REF!</definedName>
    <definedName name="____SH2">#REF!</definedName>
    <definedName name="____SH3">#REF!</definedName>
    <definedName name="____SH4">#REF!</definedName>
    <definedName name="____SH5">#REF!</definedName>
    <definedName name="____tab2">#REF!</definedName>
    <definedName name="____tbc2">#REF!</definedName>
    <definedName name="____tbc3">#REF!</definedName>
    <definedName name="____te1">#REF!</definedName>
    <definedName name="____wid2">#REF!</definedName>
    <definedName name="____wid3">#REF!</definedName>
    <definedName name="____xlfn.BAHTTEXT" hidden="1">#NAME?</definedName>
    <definedName name="___9__123Graph_BCHART_3" localSheetId="0" hidden="1">[4]CASHFLOWS!#REF!</definedName>
    <definedName name="___9__123Graph_BCHART_3" hidden="1">#REF!</definedName>
    <definedName name="___A2" localSheetId="0">#REF!</definedName>
    <definedName name="___A2">#REF!</definedName>
    <definedName name="___A655600" localSheetId="0">#REF!</definedName>
    <definedName name="___A655600">#REF!</definedName>
    <definedName name="___a65631" localSheetId="0">#REF!</definedName>
    <definedName name="___a65631">#REF!</definedName>
    <definedName name="___ab1" localSheetId="1" hidden="1">{#N/A,#N/A,FALSE,"SumD";#N/A,#N/A,FALSE,"ElecD";#N/A,#N/A,FALSE,"MechD";#N/A,#N/A,FALSE,"GeotD";#N/A,#N/A,FALSE,"PrcsD";#N/A,#N/A,FALSE,"TunnD";#N/A,#N/A,FALSE,"CivlD";#N/A,#N/A,FALSE,"NtwkD";#N/A,#N/A,FALSE,"EstgD";#N/A,#N/A,FALSE,"PEngD"}</definedName>
    <definedName name="___ab1" localSheetId="0" hidden="1">{#N/A,#N/A,FALSE,"SumD";#N/A,#N/A,FALSE,"ElecD";#N/A,#N/A,FALSE,"MechD";#N/A,#N/A,FALSE,"GeotD";#N/A,#N/A,FALSE,"PrcsD";#N/A,#N/A,FALSE,"TunnD";#N/A,#N/A,FALSE,"CivlD";#N/A,#N/A,FALSE,"NtwkD";#N/A,#N/A,FALSE,"EstgD";#N/A,#N/A,FALSE,"PEngD"}</definedName>
    <definedName name="___ab1" hidden="1">{#N/A,#N/A,FALSE,"SumD";#N/A,#N/A,FALSE,"ElecD";#N/A,#N/A,FALSE,"MechD";#N/A,#N/A,FALSE,"GeotD";#N/A,#N/A,FALSE,"PrcsD";#N/A,#N/A,FALSE,"TunnD";#N/A,#N/A,FALSE,"CivlD";#N/A,#N/A,FALSE,"NtwkD";#N/A,#N/A,FALSE,"EstgD";#N/A,#N/A,FALSE,"PEngD"}</definedName>
    <definedName name="___as1" localSheetId="1" hidden="1">{#N/A,#N/A,FALSE,"SumD";#N/A,#N/A,FALSE,"ElecD";#N/A,#N/A,FALSE,"MechD";#N/A,#N/A,FALSE,"GeotD";#N/A,#N/A,FALSE,"PrcsD";#N/A,#N/A,FALSE,"TunnD";#N/A,#N/A,FALSE,"CivlD";#N/A,#N/A,FALSE,"NtwkD";#N/A,#N/A,FALSE,"EstgD";#N/A,#N/A,FALSE,"PEngD"}</definedName>
    <definedName name="___as1" localSheetId="0" hidden="1">{#N/A,#N/A,FALSE,"SumD";#N/A,#N/A,FALSE,"ElecD";#N/A,#N/A,FALSE,"MechD";#N/A,#N/A,FALSE,"GeotD";#N/A,#N/A,FALSE,"PrcsD";#N/A,#N/A,FALSE,"TunnD";#N/A,#N/A,FALSE,"CivlD";#N/A,#N/A,FALSE,"NtwkD";#N/A,#N/A,FALSE,"EstgD";#N/A,#N/A,FALSE,"PEngD"}</definedName>
    <definedName name="___as1" hidden="1">{#N/A,#N/A,FALSE,"SumD";#N/A,#N/A,FALSE,"ElecD";#N/A,#N/A,FALSE,"MechD";#N/A,#N/A,FALSE,"GeotD";#N/A,#N/A,FALSE,"PrcsD";#N/A,#N/A,FALSE,"TunnD";#N/A,#N/A,FALSE,"CivlD";#N/A,#N/A,FALSE,"NtwkD";#N/A,#N/A,FALSE,"EstgD";#N/A,#N/A,FALSE,"PEngD"}</definedName>
    <definedName name="___AXX1">#REF!</definedName>
    <definedName name="___axx2">#REF!</definedName>
    <definedName name="___axx3">#REF!</definedName>
    <definedName name="___axx4">#REF!</definedName>
    <definedName name="___bol1">#REF!</definedName>
    <definedName name="___cat12" localSheetId="1" hidden="1">{#N/A,#N/A,TRUE,"Front";#N/A,#N/A,TRUE,"Simple Letter";#N/A,#N/A,TRUE,"Inside";#N/A,#N/A,TRUE,"Contents";#N/A,#N/A,TRUE,"Basis";#N/A,#N/A,TRUE,"Inclusions";#N/A,#N/A,TRUE,"Exclusions";#N/A,#N/A,TRUE,"Areas";#N/A,#N/A,TRUE,"Summary";#N/A,#N/A,TRUE,"Detail"}</definedName>
    <definedName name="___cat12" localSheetId="0" hidden="1">{#N/A,#N/A,TRUE,"Front";#N/A,#N/A,TRUE,"Simple Letter";#N/A,#N/A,TRUE,"Inside";#N/A,#N/A,TRUE,"Contents";#N/A,#N/A,TRUE,"Basis";#N/A,#N/A,TRUE,"Inclusions";#N/A,#N/A,TRUE,"Exclusions";#N/A,#N/A,TRUE,"Areas";#N/A,#N/A,TRUE,"Summary";#N/A,#N/A,TRUE,"Detail"}</definedName>
    <definedName name="___cat12" hidden="1">{#N/A,#N/A,TRUE,"Front";#N/A,#N/A,TRUE,"Simple Letter";#N/A,#N/A,TRUE,"Inside";#N/A,#N/A,TRUE,"Contents";#N/A,#N/A,TRUE,"Basis";#N/A,#N/A,TRUE,"Inclusions";#N/A,#N/A,TRUE,"Exclusions";#N/A,#N/A,TRUE,"Areas";#N/A,#N/A,TRUE,"Summary";#N/A,#N/A,TRUE,"Detail"}</definedName>
    <definedName name="___ccr1" localSheetId="1" hidden="1">{#N/A,#N/A,TRUE,"Cover";#N/A,#N/A,TRUE,"Conts";#N/A,#N/A,TRUE,"VOS";#N/A,#N/A,TRUE,"Warrington";#N/A,#N/A,TRUE,"Widnes"}</definedName>
    <definedName name="___ccr1" localSheetId="0" hidden="1">{#N/A,#N/A,TRUE,"Cover";#N/A,#N/A,TRUE,"Conts";#N/A,#N/A,TRUE,"VOS";#N/A,#N/A,TRUE,"Warrington";#N/A,#N/A,TRUE,"Widnes"}</definedName>
    <definedName name="___ccr1" hidden="1">{#N/A,#N/A,TRUE,"Cover";#N/A,#N/A,TRUE,"Conts";#N/A,#N/A,TRUE,"VOS";#N/A,#N/A,TRUE,"Warrington";#N/A,#N/A,TRUE,"Widnes"}</definedName>
    <definedName name="___ddd2" localSheetId="1" hidden="1">{#N/A,#N/A,TRUE,"Cover Memo";"Complete Sys. Estimate",#N/A,TRUE,"Change Summary";"Complete Sys. Estimate",#N/A,TRUE,"Estimate Summary";"Complete Sys. Estimate",#N/A,TRUE,"Dept. Summary";"Complete Sys. Estimate",#N/A,TRUE,"DOW Detail"}</definedName>
    <definedName name="___ddd2" localSheetId="0" hidden="1">{#N/A,#N/A,TRUE,"Cover Memo";"Complete Sys. Estimate",#N/A,TRUE,"Change Summary";"Complete Sys. Estimate",#N/A,TRUE,"Estimate Summary";"Complete Sys. Estimate",#N/A,TRUE,"Dept. Summary";"Complete Sys. Estimate",#N/A,TRUE,"DOW Detail"}</definedName>
    <definedName name="___ddd2" hidden="1">{#N/A,#N/A,TRUE,"Cover Memo";"Complete Sys. Estimate",#N/A,TRUE,"Change Summary";"Complete Sys. Estimate",#N/A,TRUE,"Estimate Summary";"Complete Sys. Estimate",#N/A,TRUE,"Dept. Summary";"Complete Sys. Estimate",#N/A,TRUE,"DOW Detail"}</definedName>
    <definedName name="___dep2">#REF!</definedName>
    <definedName name="___dep3">#REF!</definedName>
    <definedName name="___E2">#REF!</definedName>
    <definedName name="___ext2">#REF!</definedName>
    <definedName name="___ext3">#REF!</definedName>
    <definedName name="___hfi04">#REF!</definedName>
    <definedName name="___hfi1">#REF!</definedName>
    <definedName name="___hfi2">#REF!</definedName>
    <definedName name="___hp10" localSheetId="1" hidden="1">{#N/A,#N/A,TRUE,"Front";#N/A,#N/A,TRUE,"Simple Letter";#N/A,#N/A,TRUE,"Inside";#N/A,#N/A,TRUE,"Contents";#N/A,#N/A,TRUE,"Basis";#N/A,#N/A,TRUE,"Inclusions";#N/A,#N/A,TRUE,"Exclusions";#N/A,#N/A,TRUE,"Areas";#N/A,#N/A,TRUE,"Summary";#N/A,#N/A,TRUE,"Detail"}</definedName>
    <definedName name="___hp10" localSheetId="0" hidden="1">{#N/A,#N/A,TRUE,"Front";#N/A,#N/A,TRUE,"Simple Letter";#N/A,#N/A,TRUE,"Inside";#N/A,#N/A,TRUE,"Contents";#N/A,#N/A,TRUE,"Basis";#N/A,#N/A,TRUE,"Inclusions";#N/A,#N/A,TRUE,"Exclusions";#N/A,#N/A,TRUE,"Areas";#N/A,#N/A,TRUE,"Summary";#N/A,#N/A,TRUE,"Detail"}</definedName>
    <definedName name="___hp10" hidden="1">{#N/A,#N/A,TRUE,"Front";#N/A,#N/A,TRUE,"Simple Letter";#N/A,#N/A,TRUE,"Inside";#N/A,#N/A,TRUE,"Contents";#N/A,#N/A,TRUE,"Basis";#N/A,#N/A,TRUE,"Inclusions";#N/A,#N/A,TRUE,"Exclusions";#N/A,#N/A,TRUE,"Areas";#N/A,#N/A,TRUE,"Summary";#N/A,#N/A,TRUE,"Detail"}</definedName>
    <definedName name="___key2" localSheetId="0" hidden="1">[2]BM!#REF!</definedName>
    <definedName name="___key2" hidden="1">#REF!</definedName>
    <definedName name="___Ki1" localSheetId="0">#REF!</definedName>
    <definedName name="___Ki1">#REF!</definedName>
    <definedName name="___Ki2" localSheetId="0">#REF!</definedName>
    <definedName name="___Ki2">#REF!</definedName>
    <definedName name="___len2" localSheetId="0">#REF!</definedName>
    <definedName name="___len2">#REF!</definedName>
    <definedName name="___len3">#REF!</definedName>
    <definedName name="___MAN1">#REF!</definedName>
    <definedName name="___mnk1">#REF!</definedName>
    <definedName name="___new8" localSheetId="0" hidden="1">[1]GRSummary!#REF!</definedName>
    <definedName name="___new8" hidden="1">#REF!</definedName>
    <definedName name="___No1" localSheetId="0">#REF!</definedName>
    <definedName name="___No1">#REF!</definedName>
    <definedName name="___No2" localSheetId="0">#REF!</definedName>
    <definedName name="___No2">#REF!</definedName>
    <definedName name="___No3" localSheetId="0">#REF!</definedName>
    <definedName name="___No3">#REF!</definedName>
    <definedName name="___nr83">#REF!</definedName>
    <definedName name="___old3" localSheetId="1" hidden="1">{#N/A,#N/A,FALSE,"Summary";#N/A,#N/A,FALSE,"3TJ";#N/A,#N/A,FALSE,"3TN";#N/A,#N/A,FALSE,"3TP";#N/A,#N/A,FALSE,"3SJ";#N/A,#N/A,FALSE,"3CJ";#N/A,#N/A,FALSE,"3CN";#N/A,#N/A,FALSE,"3CP";#N/A,#N/A,FALSE,"3A"}</definedName>
    <definedName name="___old3" localSheetId="0" hidden="1">{#N/A,#N/A,FALSE,"Summary";#N/A,#N/A,FALSE,"3TJ";#N/A,#N/A,FALSE,"3TN";#N/A,#N/A,FALSE,"3TP";#N/A,#N/A,FALSE,"3SJ";#N/A,#N/A,FALSE,"3CJ";#N/A,#N/A,FALSE,"3CN";#N/A,#N/A,FALSE,"3CP";#N/A,#N/A,FALSE,"3A"}</definedName>
    <definedName name="___old3" hidden="1">{#N/A,#N/A,FALSE,"Summary";#N/A,#N/A,FALSE,"3TJ";#N/A,#N/A,FALSE,"3TN";#N/A,#N/A,FALSE,"3TP";#N/A,#N/A,FALSE,"3SJ";#N/A,#N/A,FALSE,"3CJ";#N/A,#N/A,FALSE,"3CN";#N/A,#N/A,FALSE,"3CP";#N/A,#N/A,FALSE,"3A"}</definedName>
    <definedName name="___old5" localSheetId="1" hidden="1">{#N/A,#N/A,FALSE,"Summary";#N/A,#N/A,FALSE,"3TJ";#N/A,#N/A,FALSE,"3TN";#N/A,#N/A,FALSE,"3TP";#N/A,#N/A,FALSE,"3SJ";#N/A,#N/A,FALSE,"3CJ";#N/A,#N/A,FALSE,"3CN";#N/A,#N/A,FALSE,"3CP";#N/A,#N/A,FALSE,"3A"}</definedName>
    <definedName name="___old5" localSheetId="0" hidden="1">{#N/A,#N/A,FALSE,"Summary";#N/A,#N/A,FALSE,"3TJ";#N/A,#N/A,FALSE,"3TN";#N/A,#N/A,FALSE,"3TP";#N/A,#N/A,FALSE,"3SJ";#N/A,#N/A,FALSE,"3CJ";#N/A,#N/A,FALSE,"3CN";#N/A,#N/A,FALSE,"3CP";#N/A,#N/A,FALSE,"3A"}</definedName>
    <definedName name="___old5" hidden="1">{#N/A,#N/A,FALSE,"Summary";#N/A,#N/A,FALSE,"3TJ";#N/A,#N/A,FALSE,"3TN";#N/A,#N/A,FALSE,"3TP";#N/A,#N/A,FALSE,"3SJ";#N/A,#N/A,FALSE,"3CJ";#N/A,#N/A,FALSE,"3CN";#N/A,#N/A,FALSE,"3CP";#N/A,#N/A,FALSE,"3A"}</definedName>
    <definedName name="___old7" localSheetId="1" hidden="1">{#N/A,#N/A,FALSE,"Summary";#N/A,#N/A,FALSE,"3TJ";#N/A,#N/A,FALSE,"3TN";#N/A,#N/A,FALSE,"3TP";#N/A,#N/A,FALSE,"3SJ";#N/A,#N/A,FALSE,"3CJ";#N/A,#N/A,FALSE,"3CN";#N/A,#N/A,FALSE,"3CP";#N/A,#N/A,FALSE,"3A"}</definedName>
    <definedName name="___old7" localSheetId="0" hidden="1">{#N/A,#N/A,FALSE,"Summary";#N/A,#N/A,FALSE,"3TJ";#N/A,#N/A,FALSE,"3TN";#N/A,#N/A,FALSE,"3TP";#N/A,#N/A,FALSE,"3SJ";#N/A,#N/A,FALSE,"3CJ";#N/A,#N/A,FALSE,"3CN";#N/A,#N/A,FALSE,"3CP";#N/A,#N/A,FALSE,"3A"}</definedName>
    <definedName name="___old7" hidden="1">{#N/A,#N/A,FALSE,"Summary";#N/A,#N/A,FALSE,"3TJ";#N/A,#N/A,FALSE,"3TN";#N/A,#N/A,FALSE,"3TP";#N/A,#N/A,FALSE,"3SJ";#N/A,#N/A,FALSE,"3CJ";#N/A,#N/A,FALSE,"3CN";#N/A,#N/A,FALSE,"3CP";#N/A,#N/A,FALSE,"3A"}</definedName>
    <definedName name="___PB1">#REF!</definedName>
    <definedName name="___pc1">#REF!</definedName>
    <definedName name="___pc2">#REF!</definedName>
    <definedName name="___pc3">#REF!</definedName>
    <definedName name="___POS1" localSheetId="1" hidden="1">{#N/A,#N/A,FALSE,"양식(을)"}</definedName>
    <definedName name="___POS1" localSheetId="0" hidden="1">{#N/A,#N/A,FALSE,"양식(을)"}</definedName>
    <definedName name="___POS1" hidden="1">{#N/A,#N/A,FALSE,"양식(을)"}</definedName>
    <definedName name="___RAB002" localSheetId="1" hidden="1">{#N/A,#N/A,TRUE,"Front";#N/A,#N/A,TRUE,"Simple Letter";#N/A,#N/A,TRUE,"Inside";#N/A,#N/A,TRUE,"Contents";#N/A,#N/A,TRUE,"Basis";#N/A,#N/A,TRUE,"Inclusions";#N/A,#N/A,TRUE,"Exclusions";#N/A,#N/A,TRUE,"Areas";#N/A,#N/A,TRUE,"Summary";#N/A,#N/A,TRUE,"Detail"}</definedName>
    <definedName name="___RAB002" localSheetId="0" hidden="1">{#N/A,#N/A,TRUE,"Front";#N/A,#N/A,TRUE,"Simple Letter";#N/A,#N/A,TRUE,"Inside";#N/A,#N/A,TRUE,"Contents";#N/A,#N/A,TRUE,"Basis";#N/A,#N/A,TRUE,"Inclusions";#N/A,#N/A,TRUE,"Exclusions";#N/A,#N/A,TRUE,"Areas";#N/A,#N/A,TRUE,"Summary";#N/A,#N/A,TRUE,"Detail"}</definedName>
    <definedName name="___RAB002" hidden="1">{#N/A,#N/A,TRUE,"Front";#N/A,#N/A,TRUE,"Simple Letter";#N/A,#N/A,TRUE,"Inside";#N/A,#N/A,TRUE,"Contents";#N/A,#N/A,TRUE,"Basis";#N/A,#N/A,TRUE,"Inclusions";#N/A,#N/A,TRUE,"Exclusions";#N/A,#N/A,TRUE,"Areas";#N/A,#N/A,TRUE,"Summary";#N/A,#N/A,TRUE,"Detail"}</definedName>
    <definedName name="___Re1">#REF!</definedName>
    <definedName name="___Rs1">#REF!</definedName>
    <definedName name="___S3">#REF!</definedName>
    <definedName name="___SH1">#REF!</definedName>
    <definedName name="___SH2">#REF!</definedName>
    <definedName name="___SH3">#REF!</definedName>
    <definedName name="___SH4">#REF!</definedName>
    <definedName name="___SH5">#REF!</definedName>
    <definedName name="___tab2">#REF!</definedName>
    <definedName name="___tbc2">#REF!</definedName>
    <definedName name="___tbc3">#REF!</definedName>
    <definedName name="___te1">#REF!</definedName>
    <definedName name="___thinkcell11wvTEL6W0W2zDrq5o.quA" hidden="1">#REF!</definedName>
    <definedName name="___wid2">#REF!</definedName>
    <definedName name="___wid3">#REF!</definedName>
    <definedName name="___xlfn.BAHTTEXT" hidden="1">#NAME?</definedName>
    <definedName name="___xlnm.Print_Titles_1" localSheetId="0">'[3]1-G1'!#REF!</definedName>
    <definedName name="___xlnm.Print_Titles_1">#REF!</definedName>
    <definedName name="__1___123Graph_ACHART_3" localSheetId="0" hidden="1">[4]CASHFLOWS!#REF!</definedName>
    <definedName name="__1___123Graph_ACHART_3" hidden="1">#REF!</definedName>
    <definedName name="__1__123Graph_ACHART_1" localSheetId="0" hidden="1">[5]Cash2!$G$16:$G$31</definedName>
    <definedName name="__1__123Graph_ACHART_1" hidden="1">#REF!</definedName>
    <definedName name="__1__123Graph_ACHART_3" localSheetId="0" hidden="1">[4]CASHFLOWS!#REF!</definedName>
    <definedName name="__1__123Graph_ACHART_3" hidden="1">#REF!</definedName>
    <definedName name="__10__123Graph_BCHART_4" localSheetId="0" hidden="1">[4]CASHFLOWS!#REF!</definedName>
    <definedName name="__10__123Graph_BCHART_4" hidden="1">#REF!</definedName>
    <definedName name="__11__123Graph_XCHART_3" localSheetId="0" hidden="1">[4]CASHFLOWS!$B$15:$B$29</definedName>
    <definedName name="__11__123Graph_XCHART_3" hidden="1">#REF!</definedName>
    <definedName name="__12__123Graph_XCHART_4" localSheetId="0" hidden="1">[4]CASHFLOWS!$B$15:$B$29</definedName>
    <definedName name="__12__123Graph_XCHART_4" hidden="1">#REF!</definedName>
    <definedName name="__123Graph_A" localSheetId="0" hidden="1">[6]SUMMARY!#REF!</definedName>
    <definedName name="__123Graph_A" hidden="1">#REF!</definedName>
    <definedName name="__123Graph_ACHART1" localSheetId="0" hidden="1">'[7]입찰내역 발주처 양식'!#REF!</definedName>
    <definedName name="__123Graph_ACHART1" hidden="1">#REF!</definedName>
    <definedName name="__123Graph_ACURRENT" localSheetId="0" hidden="1">[8]FitOutConfCentre!#REF!</definedName>
    <definedName name="__123Graph_ACURRENT" hidden="1">#REF!</definedName>
    <definedName name="__123Graph_B" localSheetId="0" hidden="1">'[9]P-Ins &amp; Bonds'!#REF!</definedName>
    <definedName name="__123Graph_B" hidden="1">#REF!</definedName>
    <definedName name="__123Graph_BPERFORMANCE" localSheetId="0" hidden="1">[10]BQMPALOC!#REF!</definedName>
    <definedName name="__123Graph_BPERFORMANCE" hidden="1">#REF!</definedName>
    <definedName name="__123Graph_C" localSheetId="0" hidden="1">[6]SUMMARY!#REF!</definedName>
    <definedName name="__123Graph_C" hidden="1">#REF!</definedName>
    <definedName name="__123Graph_D" localSheetId="0" hidden="1">'[9]P-Ins &amp; Bonds'!#REF!</definedName>
    <definedName name="__123Graph_D" hidden="1">#REF!</definedName>
    <definedName name="__123Graph_E" localSheetId="0" hidden="1">'[9]P-Ins &amp; Bonds'!#REF!</definedName>
    <definedName name="__123Graph_E" hidden="1">#REF!</definedName>
    <definedName name="__123Graph_F" localSheetId="0" hidden="1">'[9]P-Ins &amp; Bonds'!#REF!</definedName>
    <definedName name="__123Graph_F" hidden="1">#REF!</definedName>
    <definedName name="__123Graph_X" localSheetId="0" hidden="1">'[11]Rate Analysis'!#REF!</definedName>
    <definedName name="__123Graph_X" hidden="1">#REF!</definedName>
    <definedName name="__123Graph_XCHART1" localSheetId="0" hidden="1">'[7]입찰내역 발주처 양식'!#REF!</definedName>
    <definedName name="__123Graph_XCHART1" hidden="1">#REF!</definedName>
    <definedName name="__123Graph_XCURRENT" localSheetId="0" hidden="1">'[7]입찰내역 발주처 양식'!#REF!</definedName>
    <definedName name="__123Graph_XCURRENT" hidden="1">#REF!</definedName>
    <definedName name="__16___123Graph_BCHART_4" localSheetId="0" hidden="1">[4]CASHFLOWS!#REF!</definedName>
    <definedName name="__16___123Graph_BCHART_4" hidden="1">#REF!</definedName>
    <definedName name="__17___123Graph_XCHART_3" localSheetId="0" hidden="1">[4]CASHFLOWS!$B$15:$B$29</definedName>
    <definedName name="__17___123Graph_XCHART_3" hidden="1">#REF!</definedName>
    <definedName name="__18___123Graph_XCHART_4" localSheetId="0" hidden="1">[4]CASHFLOWS!$B$15:$B$29</definedName>
    <definedName name="__18___123Graph_XCHART_4" hidden="1">#REF!</definedName>
    <definedName name="__2___123Graph_ACHART_4" localSheetId="0" hidden="1">[4]CASHFLOWS!#REF!</definedName>
    <definedName name="__2___123Graph_ACHART_4" hidden="1">#REF!</definedName>
    <definedName name="__2__123Graph_ACHART_2" localSheetId="0" hidden="1">[5]Z!$T$179:$AH$179</definedName>
    <definedName name="__2__123Graph_ACHART_2" hidden="1">#REF!</definedName>
    <definedName name="__2__123Graph_ACHART_4" localSheetId="0" hidden="1">[4]CASHFLOWS!#REF!</definedName>
    <definedName name="__2__123Graph_ACHART_4" hidden="1">#REF!</definedName>
    <definedName name="__3___123Graph_BCHART_3" localSheetId="0" hidden="1">[4]CASHFLOWS!#REF!</definedName>
    <definedName name="__3___123Graph_BCHART_3" hidden="1">#REF!</definedName>
    <definedName name="__3__123Graph_BCHART_2" localSheetId="0" hidden="1">[5]Z!$T$180:$AH$180</definedName>
    <definedName name="__3__123Graph_BCHART_2" hidden="1">#REF!</definedName>
    <definedName name="__3__123Graph_BCHART_3" localSheetId="0" hidden="1">[4]CASHFLOWS!#REF!</definedName>
    <definedName name="__3__123Graph_BCHART_3" hidden="1">#REF!</definedName>
    <definedName name="__4___123Graph_BCHART_4" localSheetId="0" hidden="1">[4]CASHFLOWS!#REF!</definedName>
    <definedName name="__4___123Graph_BCHART_4" hidden="1">#REF!</definedName>
    <definedName name="__4__123Graph_BCHART_4" localSheetId="0" hidden="1">[4]CASHFLOWS!#REF!</definedName>
    <definedName name="__4__123Graph_BCHART_4" hidden="1">#REF!</definedName>
    <definedName name="__4__123Graph_CCHART_1" localSheetId="0" hidden="1">[5]Cash2!$J$16:$J$36</definedName>
    <definedName name="__4__123Graph_CCHART_1" hidden="1">#REF!</definedName>
    <definedName name="__5___123Graph_XCHART_3" localSheetId="0" hidden="1">[4]CASHFLOWS!$B$15:$B$29</definedName>
    <definedName name="__5___123Graph_XCHART_3" hidden="1">#REF!</definedName>
    <definedName name="__5__123Graph_DCHART_1" localSheetId="0" hidden="1">[5]Cash2!$K$16:$K$36</definedName>
    <definedName name="__5__123Graph_DCHART_1" hidden="1">#REF!</definedName>
    <definedName name="__5__123Graph_XCHART_3" localSheetId="0" hidden="1">[4]CASHFLOWS!$B$15:$B$29</definedName>
    <definedName name="__5__123Graph_XCHART_3" hidden="1">#REF!</definedName>
    <definedName name="__6___123Graph_XCHART_4" localSheetId="0" hidden="1">[4]CASHFLOWS!$B$15:$B$29</definedName>
    <definedName name="__6___123Graph_XCHART_4" hidden="1">#REF!</definedName>
    <definedName name="__6__123Graph_XCHART_4" localSheetId="0" hidden="1">[4]CASHFLOWS!$B$15:$B$29</definedName>
    <definedName name="__6__123Graph_XCHART_4" hidden="1">#REF!</definedName>
    <definedName name="__7__123Graph_ACHART_3" localSheetId="0" hidden="1">[4]CASHFLOWS!#REF!</definedName>
    <definedName name="__7__123Graph_ACHART_3" hidden="1">#REF!</definedName>
    <definedName name="__8__123Graph_ACHART_4" localSheetId="0" hidden="1">[4]CASHFLOWS!#REF!</definedName>
    <definedName name="__8__123Graph_ACHART_4" hidden="1">#REF!</definedName>
    <definedName name="__9__123Graph_BCHART_3" localSheetId="0" hidden="1">[4]CASHFLOWS!#REF!</definedName>
    <definedName name="__9__123Graph_BCHART_3" hidden="1">#REF!</definedName>
    <definedName name="__A2" localSheetId="0">#REF!</definedName>
    <definedName name="__A2">#REF!</definedName>
    <definedName name="__a3" localSheetId="1" hidden="1">{#N/A,#N/A,TRUE,"Financials";#N/A,#N/A,TRUE,"Operating Statistics";#N/A,#N/A,TRUE,"Capex &amp; Depreciation";#N/A,#N/A,TRUE,"Debt"}</definedName>
    <definedName name="__a3" localSheetId="0" hidden="1">{#N/A,#N/A,TRUE,"Financials";#N/A,#N/A,TRUE,"Operating Statistics";#N/A,#N/A,TRUE,"Capex &amp; Depreciation";#N/A,#N/A,TRUE,"Debt"}</definedName>
    <definedName name="__a3" hidden="1">{#N/A,#N/A,TRUE,"Financials";#N/A,#N/A,TRUE,"Operating Statistics";#N/A,#N/A,TRUE,"Capex &amp; Depreciation";#N/A,#N/A,TRUE,"Debt"}</definedName>
    <definedName name="__A655600">#REF!</definedName>
    <definedName name="__a65631">#REF!</definedName>
    <definedName name="__ab1" localSheetId="1" hidden="1">{#N/A,#N/A,FALSE,"SumD";#N/A,#N/A,FALSE,"ElecD";#N/A,#N/A,FALSE,"MechD";#N/A,#N/A,FALSE,"GeotD";#N/A,#N/A,FALSE,"PrcsD";#N/A,#N/A,FALSE,"TunnD";#N/A,#N/A,FALSE,"CivlD";#N/A,#N/A,FALSE,"NtwkD";#N/A,#N/A,FALSE,"EstgD";#N/A,#N/A,FALSE,"PEngD"}</definedName>
    <definedName name="__ab1" localSheetId="0" hidden="1">{#N/A,#N/A,FALSE,"SumD";#N/A,#N/A,FALSE,"ElecD";#N/A,#N/A,FALSE,"MechD";#N/A,#N/A,FALSE,"GeotD";#N/A,#N/A,FALSE,"PrcsD";#N/A,#N/A,FALSE,"TunnD";#N/A,#N/A,FALSE,"CivlD";#N/A,#N/A,FALSE,"NtwkD";#N/A,#N/A,FALSE,"EstgD";#N/A,#N/A,FALSE,"PEngD"}</definedName>
    <definedName name="__ab1" hidden="1">{#N/A,#N/A,FALSE,"SumD";#N/A,#N/A,FALSE,"ElecD";#N/A,#N/A,FALSE,"MechD";#N/A,#N/A,FALSE,"GeotD";#N/A,#N/A,FALSE,"PrcsD";#N/A,#N/A,FALSE,"TunnD";#N/A,#N/A,FALSE,"CivlD";#N/A,#N/A,FALSE,"NtwkD";#N/A,#N/A,FALSE,"EstgD";#N/A,#N/A,FALSE,"PEngD"}</definedName>
    <definedName name="__as1" localSheetId="1" hidden="1">{#N/A,#N/A,FALSE,"SumD";#N/A,#N/A,FALSE,"ElecD";#N/A,#N/A,FALSE,"MechD";#N/A,#N/A,FALSE,"GeotD";#N/A,#N/A,FALSE,"PrcsD";#N/A,#N/A,FALSE,"TunnD";#N/A,#N/A,FALSE,"CivlD";#N/A,#N/A,FALSE,"NtwkD";#N/A,#N/A,FALSE,"EstgD";#N/A,#N/A,FALSE,"PEngD"}</definedName>
    <definedName name="__as1" localSheetId="0" hidden="1">{#N/A,#N/A,FALSE,"SumD";#N/A,#N/A,FALSE,"ElecD";#N/A,#N/A,FALSE,"MechD";#N/A,#N/A,FALSE,"GeotD";#N/A,#N/A,FALSE,"PrcsD";#N/A,#N/A,FALSE,"TunnD";#N/A,#N/A,FALSE,"CivlD";#N/A,#N/A,FALSE,"NtwkD";#N/A,#N/A,FALSE,"EstgD";#N/A,#N/A,FALSE,"PEngD"}</definedName>
    <definedName name="__as1" hidden="1">{#N/A,#N/A,FALSE,"SumD";#N/A,#N/A,FALSE,"ElecD";#N/A,#N/A,FALSE,"MechD";#N/A,#N/A,FALSE,"GeotD";#N/A,#N/A,FALSE,"PrcsD";#N/A,#N/A,FALSE,"TunnD";#N/A,#N/A,FALSE,"CivlD";#N/A,#N/A,FALSE,"NtwkD";#N/A,#N/A,FALSE,"EstgD";#N/A,#N/A,FALSE,"PEngD"}</definedName>
    <definedName name="__AXX1">#REF!</definedName>
    <definedName name="__axx2">#REF!</definedName>
    <definedName name="__axx3">#REF!</definedName>
    <definedName name="__axx4">#REF!</definedName>
    <definedName name="__bol1">#REF!</definedName>
    <definedName name="__cat12" localSheetId="1" hidden="1">{#N/A,#N/A,TRUE,"Front";#N/A,#N/A,TRUE,"Simple Letter";#N/A,#N/A,TRUE,"Inside";#N/A,#N/A,TRUE,"Contents";#N/A,#N/A,TRUE,"Basis";#N/A,#N/A,TRUE,"Inclusions";#N/A,#N/A,TRUE,"Exclusions";#N/A,#N/A,TRUE,"Areas";#N/A,#N/A,TRUE,"Summary";#N/A,#N/A,TRUE,"Detail"}</definedName>
    <definedName name="__cat12" localSheetId="0" hidden="1">{#N/A,#N/A,TRUE,"Front";#N/A,#N/A,TRUE,"Simple Letter";#N/A,#N/A,TRUE,"Inside";#N/A,#N/A,TRUE,"Contents";#N/A,#N/A,TRUE,"Basis";#N/A,#N/A,TRUE,"Inclusions";#N/A,#N/A,TRUE,"Exclusions";#N/A,#N/A,TRUE,"Areas";#N/A,#N/A,TRUE,"Summary";#N/A,#N/A,TRUE,"Detail"}</definedName>
    <definedName name="__cat12" hidden="1">{#N/A,#N/A,TRUE,"Front";#N/A,#N/A,TRUE,"Simple Letter";#N/A,#N/A,TRUE,"Inside";#N/A,#N/A,TRUE,"Contents";#N/A,#N/A,TRUE,"Basis";#N/A,#N/A,TRUE,"Inclusions";#N/A,#N/A,TRUE,"Exclusions";#N/A,#N/A,TRUE,"Areas";#N/A,#N/A,TRUE,"Summary";#N/A,#N/A,TRUE,"Detail"}</definedName>
    <definedName name="__ccr1" localSheetId="1" hidden="1">{#N/A,#N/A,TRUE,"Cover";#N/A,#N/A,TRUE,"Conts";#N/A,#N/A,TRUE,"VOS";#N/A,#N/A,TRUE,"Warrington";#N/A,#N/A,TRUE,"Widnes"}</definedName>
    <definedName name="__ccr1" localSheetId="0" hidden="1">{#N/A,#N/A,TRUE,"Cover";#N/A,#N/A,TRUE,"Conts";#N/A,#N/A,TRUE,"VOS";#N/A,#N/A,TRUE,"Warrington";#N/A,#N/A,TRUE,"Widnes"}</definedName>
    <definedName name="__ccr1" hidden="1">{#N/A,#N/A,TRUE,"Cover";#N/A,#N/A,TRUE,"Conts";#N/A,#N/A,TRUE,"VOS";#N/A,#N/A,TRUE,"Warrington";#N/A,#N/A,TRUE,"Widnes"}</definedName>
    <definedName name="__ddd2" localSheetId="1" hidden="1">{#N/A,#N/A,TRUE,"Cover Memo";"Complete Sys. Estimate",#N/A,TRUE,"Change Summary";"Complete Sys. Estimate",#N/A,TRUE,"Estimate Summary";"Complete Sys. Estimate",#N/A,TRUE,"Dept. Summary";"Complete Sys. Estimate",#N/A,TRUE,"DOW Detail"}</definedName>
    <definedName name="__ddd2" localSheetId="0" hidden="1">{#N/A,#N/A,TRUE,"Cover Memo";"Complete Sys. Estimate",#N/A,TRUE,"Change Summary";"Complete Sys. Estimate",#N/A,TRUE,"Estimate Summary";"Complete Sys. Estimate",#N/A,TRUE,"Dept. Summary";"Complete Sys. Estimate",#N/A,TRUE,"DOW Detail"}</definedName>
    <definedName name="__ddd2" hidden="1">{#N/A,#N/A,TRUE,"Cover Memo";"Complete Sys. Estimate",#N/A,TRUE,"Change Summary";"Complete Sys. Estimate",#N/A,TRUE,"Estimate Summary";"Complete Sys. Estimate",#N/A,TRUE,"Dept. Summary";"Complete Sys. Estimate",#N/A,TRUE,"DOW Detail"}</definedName>
    <definedName name="__dep2">#REF!</definedName>
    <definedName name="__dep3">#REF!</definedName>
    <definedName name="__E2">#REF!</definedName>
    <definedName name="__ext2">#REF!</definedName>
    <definedName name="__ext3">#REF!</definedName>
    <definedName name="__fd2" localSheetId="1" hidden="1">{#N/A,#N/A,TRUE,"Cover Memo";"Complete Sys. Estimate",#N/A,TRUE,"Change Summary";"Complete Sys. Estimate",#N/A,TRUE,"Estimate Summary";"Complete Sys. Estimate",#N/A,TRUE,"Dept. Summary";"Complete Sys. Estimate",#N/A,TRUE,"DOW Detail"}</definedName>
    <definedName name="__fd2" localSheetId="0" hidden="1">{#N/A,#N/A,TRUE,"Cover Memo";"Complete Sys. Estimate",#N/A,TRUE,"Change Summary";"Complete Sys. Estimate",#N/A,TRUE,"Estimate Summary";"Complete Sys. Estimate",#N/A,TRUE,"Dept. Summary";"Complete Sys. Estimate",#N/A,TRUE,"DOW Detail"}</definedName>
    <definedName name="__fd2" hidden="1">{#N/A,#N/A,TRUE,"Cover Memo";"Complete Sys. Estimate",#N/A,TRUE,"Change Summary";"Complete Sys. Estimate",#N/A,TRUE,"Estimate Summary";"Complete Sys. Estimate",#N/A,TRUE,"Dept. Summary";"Complete Sys. Estimate",#N/A,TRUE,"DOW Detail"}</definedName>
    <definedName name="__FDS_HYPERLINK_TOGGLE_STATE__" hidden="1">"ON"</definedName>
    <definedName name="__hfi04">#REF!</definedName>
    <definedName name="__hfi1">#REF!</definedName>
    <definedName name="__hfi2">#REF!</definedName>
    <definedName name="__hp10" localSheetId="1" hidden="1">{#N/A,#N/A,TRUE,"Front";#N/A,#N/A,TRUE,"Simple Letter";#N/A,#N/A,TRUE,"Inside";#N/A,#N/A,TRUE,"Contents";#N/A,#N/A,TRUE,"Basis";#N/A,#N/A,TRUE,"Inclusions";#N/A,#N/A,TRUE,"Exclusions";#N/A,#N/A,TRUE,"Areas";#N/A,#N/A,TRUE,"Summary";#N/A,#N/A,TRUE,"Detail"}</definedName>
    <definedName name="__hp10" localSheetId="0" hidden="1">{#N/A,#N/A,TRUE,"Front";#N/A,#N/A,TRUE,"Simple Letter";#N/A,#N/A,TRUE,"Inside";#N/A,#N/A,TRUE,"Contents";#N/A,#N/A,TRUE,"Basis";#N/A,#N/A,TRUE,"Inclusions";#N/A,#N/A,TRUE,"Exclusions";#N/A,#N/A,TRUE,"Areas";#N/A,#N/A,TRUE,"Summary";#N/A,#N/A,TRUE,"Detail"}</definedName>
    <definedName name="__hp10" hidden="1">{#N/A,#N/A,TRUE,"Front";#N/A,#N/A,TRUE,"Simple Letter";#N/A,#N/A,TRUE,"Inside";#N/A,#N/A,TRUE,"Contents";#N/A,#N/A,TRUE,"Basis";#N/A,#N/A,TRUE,"Inclusions";#N/A,#N/A,TRUE,"Exclusions";#N/A,#N/A,TRUE,"Areas";#N/A,#N/A,TRUE,"Summary";#N/A,#N/A,TRUE,"Detail"}</definedName>
    <definedName name="__IntlFixup" hidden="1">TRUE</definedName>
    <definedName name="__jay1">#REF!</definedName>
    <definedName name="__key2" localSheetId="0" hidden="1">[2]BM!#REF!</definedName>
    <definedName name="__key2" hidden="1">#REF!</definedName>
    <definedName name="__Ki1" localSheetId="0">#REF!</definedName>
    <definedName name="__Ki1">#REF!</definedName>
    <definedName name="__Ki2" localSheetId="0">#REF!</definedName>
    <definedName name="__Ki2">#REF!</definedName>
    <definedName name="__len2" localSheetId="0">#REF!</definedName>
    <definedName name="__len2">#REF!</definedName>
    <definedName name="__len3">#REF!</definedName>
    <definedName name="__MAN1">#REF!</definedName>
    <definedName name="__mnk1">#REF!</definedName>
    <definedName name="__new8" localSheetId="0" hidden="1">[1]GRSummary!#REF!</definedName>
    <definedName name="__new8" hidden="1">#REF!</definedName>
    <definedName name="__No1" localSheetId="0">#REF!</definedName>
    <definedName name="__No1">#REF!</definedName>
    <definedName name="__No2" localSheetId="0">#REF!</definedName>
    <definedName name="__No2">#REF!</definedName>
    <definedName name="__No3" localSheetId="0">#REF!</definedName>
    <definedName name="__No3">#REF!</definedName>
    <definedName name="__nr83">#REF!</definedName>
    <definedName name="__old3" localSheetId="1" hidden="1">{#N/A,#N/A,FALSE,"Summary";#N/A,#N/A,FALSE,"3TJ";#N/A,#N/A,FALSE,"3TN";#N/A,#N/A,FALSE,"3TP";#N/A,#N/A,FALSE,"3SJ";#N/A,#N/A,FALSE,"3CJ";#N/A,#N/A,FALSE,"3CN";#N/A,#N/A,FALSE,"3CP";#N/A,#N/A,FALSE,"3A"}</definedName>
    <definedName name="__old3" localSheetId="0" hidden="1">{#N/A,#N/A,FALSE,"Summary";#N/A,#N/A,FALSE,"3TJ";#N/A,#N/A,FALSE,"3TN";#N/A,#N/A,FALSE,"3TP";#N/A,#N/A,FALSE,"3SJ";#N/A,#N/A,FALSE,"3CJ";#N/A,#N/A,FALSE,"3CN";#N/A,#N/A,FALSE,"3CP";#N/A,#N/A,FALSE,"3A"}</definedName>
    <definedName name="__old3" hidden="1">{#N/A,#N/A,FALSE,"Summary";#N/A,#N/A,FALSE,"3TJ";#N/A,#N/A,FALSE,"3TN";#N/A,#N/A,FALSE,"3TP";#N/A,#N/A,FALSE,"3SJ";#N/A,#N/A,FALSE,"3CJ";#N/A,#N/A,FALSE,"3CN";#N/A,#N/A,FALSE,"3CP";#N/A,#N/A,FALSE,"3A"}</definedName>
    <definedName name="__old5" localSheetId="1" hidden="1">{#N/A,#N/A,FALSE,"Summary";#N/A,#N/A,FALSE,"3TJ";#N/A,#N/A,FALSE,"3TN";#N/A,#N/A,FALSE,"3TP";#N/A,#N/A,FALSE,"3SJ";#N/A,#N/A,FALSE,"3CJ";#N/A,#N/A,FALSE,"3CN";#N/A,#N/A,FALSE,"3CP";#N/A,#N/A,FALSE,"3A"}</definedName>
    <definedName name="__old5" localSheetId="0" hidden="1">{#N/A,#N/A,FALSE,"Summary";#N/A,#N/A,FALSE,"3TJ";#N/A,#N/A,FALSE,"3TN";#N/A,#N/A,FALSE,"3TP";#N/A,#N/A,FALSE,"3SJ";#N/A,#N/A,FALSE,"3CJ";#N/A,#N/A,FALSE,"3CN";#N/A,#N/A,FALSE,"3CP";#N/A,#N/A,FALSE,"3A"}</definedName>
    <definedName name="__old5" hidden="1">{#N/A,#N/A,FALSE,"Summary";#N/A,#N/A,FALSE,"3TJ";#N/A,#N/A,FALSE,"3TN";#N/A,#N/A,FALSE,"3TP";#N/A,#N/A,FALSE,"3SJ";#N/A,#N/A,FALSE,"3CJ";#N/A,#N/A,FALSE,"3CN";#N/A,#N/A,FALSE,"3CP";#N/A,#N/A,FALSE,"3A"}</definedName>
    <definedName name="__old7" localSheetId="1" hidden="1">{#N/A,#N/A,FALSE,"Summary";#N/A,#N/A,FALSE,"3TJ";#N/A,#N/A,FALSE,"3TN";#N/A,#N/A,FALSE,"3TP";#N/A,#N/A,FALSE,"3SJ";#N/A,#N/A,FALSE,"3CJ";#N/A,#N/A,FALSE,"3CN";#N/A,#N/A,FALSE,"3CP";#N/A,#N/A,FALSE,"3A"}</definedName>
    <definedName name="__old7" localSheetId="0" hidden="1">{#N/A,#N/A,FALSE,"Summary";#N/A,#N/A,FALSE,"3TJ";#N/A,#N/A,FALSE,"3TN";#N/A,#N/A,FALSE,"3TP";#N/A,#N/A,FALSE,"3SJ";#N/A,#N/A,FALSE,"3CJ";#N/A,#N/A,FALSE,"3CN";#N/A,#N/A,FALSE,"3CP";#N/A,#N/A,FALSE,"3A"}</definedName>
    <definedName name="__old7" hidden="1">{#N/A,#N/A,FALSE,"Summary";#N/A,#N/A,FALSE,"3TJ";#N/A,#N/A,FALSE,"3TN";#N/A,#N/A,FALSE,"3TP";#N/A,#N/A,FALSE,"3SJ";#N/A,#N/A,FALSE,"3CJ";#N/A,#N/A,FALSE,"3CN";#N/A,#N/A,FALSE,"3CP";#N/A,#N/A,FALSE,"3A"}</definedName>
    <definedName name="__PB1">#REF!</definedName>
    <definedName name="__pc1">#REF!</definedName>
    <definedName name="__pc2">#REF!</definedName>
    <definedName name="__pc3">#REF!</definedName>
    <definedName name="__POS1" localSheetId="1" hidden="1">{#N/A,#N/A,FALSE,"양식(을)"}</definedName>
    <definedName name="__POS1" localSheetId="0" hidden="1">{#N/A,#N/A,FALSE,"양식(을)"}</definedName>
    <definedName name="__POS1" hidden="1">{#N/A,#N/A,FALSE,"양식(을)"}</definedName>
    <definedName name="__RAB002" localSheetId="1" hidden="1">{#N/A,#N/A,TRUE,"Front";#N/A,#N/A,TRUE,"Simple Letter";#N/A,#N/A,TRUE,"Inside";#N/A,#N/A,TRUE,"Contents";#N/A,#N/A,TRUE,"Basis";#N/A,#N/A,TRUE,"Inclusions";#N/A,#N/A,TRUE,"Exclusions";#N/A,#N/A,TRUE,"Areas";#N/A,#N/A,TRUE,"Summary";#N/A,#N/A,TRUE,"Detail"}</definedName>
    <definedName name="__RAB002" localSheetId="0" hidden="1">{#N/A,#N/A,TRUE,"Front";#N/A,#N/A,TRUE,"Simple Letter";#N/A,#N/A,TRUE,"Inside";#N/A,#N/A,TRUE,"Contents";#N/A,#N/A,TRUE,"Basis";#N/A,#N/A,TRUE,"Inclusions";#N/A,#N/A,TRUE,"Exclusions";#N/A,#N/A,TRUE,"Areas";#N/A,#N/A,TRUE,"Summary";#N/A,#N/A,TRUE,"Detail"}</definedName>
    <definedName name="__RAB002" hidden="1">{#N/A,#N/A,TRUE,"Front";#N/A,#N/A,TRUE,"Simple Letter";#N/A,#N/A,TRUE,"Inside";#N/A,#N/A,TRUE,"Contents";#N/A,#N/A,TRUE,"Basis";#N/A,#N/A,TRUE,"Inclusions";#N/A,#N/A,TRUE,"Exclusions";#N/A,#N/A,TRUE,"Areas";#N/A,#N/A,TRUE,"Summary";#N/A,#N/A,TRUE,"Detail"}</definedName>
    <definedName name="__Re1">#REF!</definedName>
    <definedName name="__ref2" localSheetId="0" hidden="1">[12]산근!#REF!</definedName>
    <definedName name="__ref2" hidden="1">#REF!</definedName>
    <definedName name="__Rs1" localSheetId="0">#REF!</definedName>
    <definedName name="__Rs1">#REF!</definedName>
    <definedName name="__S3" localSheetId="0">#REF!</definedName>
    <definedName name="__S3">#REF!</definedName>
    <definedName name="__SH1" localSheetId="0">#REF!</definedName>
    <definedName name="__SH1">#REF!</definedName>
    <definedName name="__SH2">#REF!</definedName>
    <definedName name="__SH3">#REF!</definedName>
    <definedName name="__SH4">#REF!</definedName>
    <definedName name="__SH5">#REF!</definedName>
    <definedName name="__tab2">#REF!</definedName>
    <definedName name="__tbc2">#REF!</definedName>
    <definedName name="__tbc3">#REF!</definedName>
    <definedName name="__te1">#REF!</definedName>
    <definedName name="__wid2">#REF!</definedName>
    <definedName name="__wid3">#REF!</definedName>
    <definedName name="__xlfn.BAHTTEXT" hidden="1">#NAME?</definedName>
    <definedName name="__xlnm.Print_Area_15">#REF!</definedName>
    <definedName name="__xlnm.Print_Area_3">#REF!</definedName>
    <definedName name="__xlnm.Print_Titles_15">#REF!</definedName>
    <definedName name="_0">#REF!</definedName>
    <definedName name="_0___0">#REF!</definedName>
    <definedName name="_1_____________________________________________123Graph_ACHART_3" localSheetId="0" hidden="1">[4]CASHFLOWS!#REF!</definedName>
    <definedName name="_1_____________________________________________123Graph_ACHART_3" hidden="1">#REF!</definedName>
    <definedName name="_1_____123Graph_ACHART_3" localSheetId="0" hidden="1">[4]CASHFLOWS!#REF!</definedName>
    <definedName name="_1_____123Graph_ACHART_3" hidden="1">#REF!</definedName>
    <definedName name="_1____123Graph_ACHART_3" localSheetId="0" hidden="1">[4]CASHFLOWS!#REF!</definedName>
    <definedName name="_1____123Graph_ACHART_3" hidden="1">#REF!</definedName>
    <definedName name="_1___123Graph_ACHART_1" localSheetId="0" hidden="1">[5]Cash2!$G$16:$G$31</definedName>
    <definedName name="_1___123Graph_ACHART_1" hidden="1">#REF!</definedName>
    <definedName name="_1___123Graph_ACHART_3" localSheetId="0" hidden="1">[4]CASHFLOWS!#REF!</definedName>
    <definedName name="_1___123Graph_ACHART_3" hidden="1">#REF!</definedName>
    <definedName name="_1__123Graph_ACHART_1" localSheetId="0" hidden="1">[13]Cash2!$G$16:$G$31</definedName>
    <definedName name="_1__123Graph_ACHART_1" hidden="1">#REF!</definedName>
    <definedName name="_1__123Graph_ACHART_12" localSheetId="0" hidden="1">[14]Demand!#REF!</definedName>
    <definedName name="_1__123Graph_ACHART_12" hidden="1">#REF!</definedName>
    <definedName name="_1__123Graph_ACHART_3" localSheetId="0" hidden="1">[4]CASHFLOWS!#REF!</definedName>
    <definedName name="_1__123Graph_ACHART_3" hidden="1">#REF!</definedName>
    <definedName name="_10___________________________________________123Graph_ACHART_4" localSheetId="0" hidden="1">[4]CASHFLOWS!#REF!</definedName>
    <definedName name="_10___________________________________________123Graph_ACHART_4" hidden="1">#REF!</definedName>
    <definedName name="_10____123Graph_BCHART_4" localSheetId="0" hidden="1">[4]CASHFLOWS!#REF!</definedName>
    <definedName name="_10____123Graph_BCHART_4" hidden="1">#REF!</definedName>
    <definedName name="_10___123Graph_ACHART_3" localSheetId="0" hidden="1">[4]CASHFLOWS!#REF!</definedName>
    <definedName name="_10___123Graph_ACHART_3" hidden="1">#REF!</definedName>
    <definedName name="_10___123Graph_ACHART_4" localSheetId="0" hidden="1">[4]CASHFLOWS!#REF!</definedName>
    <definedName name="_10___123Graph_ACHART_4" hidden="1">#REF!</definedName>
    <definedName name="_10___123Graph_XCHART_4" localSheetId="0" hidden="1">[4]CASHFLOWS!$B$15:$B$29</definedName>
    <definedName name="_10___123Graph_XCHART_4" hidden="1">#REF!</definedName>
    <definedName name="_10__123Graph_ACHART_18" localSheetId="0" hidden="1">[14]Demand!#REF!</definedName>
    <definedName name="_10__123Graph_ACHART_18" hidden="1">#REF!</definedName>
    <definedName name="_10__123Graph_ACHART_3" localSheetId="0" hidden="1">[4]CASHFLOWS!#REF!</definedName>
    <definedName name="_10__123Graph_ACHART_3" hidden="1">#REF!</definedName>
    <definedName name="_10__123Graph_ACHART_4" localSheetId="0" hidden="1">[15]CASHFLOWS!#REF!</definedName>
    <definedName name="_10__123Graph_ACHART_4" hidden="1">#REF!</definedName>
    <definedName name="_10__123Graph_BCHART_16" localSheetId="0" hidden="1">[14]Occ!#REF!</definedName>
    <definedName name="_10__123Graph_BCHART_16" hidden="1">#REF!</definedName>
    <definedName name="_10__123Graph_BCHART_4" localSheetId="0" hidden="1">[4]CASHFLOWS!#REF!</definedName>
    <definedName name="_10__123Graph_BCHART_4" hidden="1">#REF!</definedName>
    <definedName name="_10__123Graph_DCHART_1" localSheetId="0" hidden="1">[5]Cash2!$K$16:$K$36</definedName>
    <definedName name="_10__123Graph_DCHART_1" hidden="1">#REF!</definedName>
    <definedName name="_10__123Graph_XCHART_4" localSheetId="0" hidden="1">[15]CASHFLOWS!$B$15:$B$29</definedName>
    <definedName name="_10__123Graph_XCHART_4" hidden="1">#REF!</definedName>
    <definedName name="_103__________________________123Graph_XCHART_3" localSheetId="0" hidden="1">[4]CASHFLOWS!$B$15:$B$29</definedName>
    <definedName name="_103__________________________123Graph_XCHART_3" hidden="1">#REF!</definedName>
    <definedName name="_104__________________________123Graph_XCHART_4" localSheetId="0" hidden="1">[4]CASHFLOWS!$B$15:$B$29</definedName>
    <definedName name="_104__________________________123Graph_XCHART_4" hidden="1">#REF!</definedName>
    <definedName name="_105_________________________123Graph_ACHART_3" localSheetId="0" hidden="1">[4]CASHFLOWS!#REF!</definedName>
    <definedName name="_105_________________________123Graph_ACHART_3" hidden="1">#REF!</definedName>
    <definedName name="_106_________________________123Graph_ACHART_4" localSheetId="0" hidden="1">[4]CASHFLOWS!#REF!</definedName>
    <definedName name="_106_________________________123Graph_ACHART_4" hidden="1">#REF!</definedName>
    <definedName name="_107_________________________123Graph_BCHART_3" localSheetId="0" hidden="1">[4]CASHFLOWS!#REF!</definedName>
    <definedName name="_107_________________________123Graph_BCHART_3" hidden="1">#REF!</definedName>
    <definedName name="_108_________________________123Graph_BCHART_4" localSheetId="0" hidden="1">[4]CASHFLOWS!#REF!</definedName>
    <definedName name="_108_________________________123Graph_BCHART_4" hidden="1">#REF!</definedName>
    <definedName name="_109_________________________123Graph_XCHART_3" localSheetId="0" hidden="1">[4]CASHFLOWS!$B$15:$B$29</definedName>
    <definedName name="_109_________________________123Graph_XCHART_3" hidden="1">#REF!</definedName>
    <definedName name="_11___________________________________________123Graph_BCHART_3" localSheetId="0" hidden="1">[4]CASHFLOWS!#REF!</definedName>
    <definedName name="_11___________________________________________123Graph_BCHART_3" hidden="1">#REF!</definedName>
    <definedName name="_11____123Graph_XCHART_3" localSheetId="0" hidden="1">[4]CASHFLOWS!$B$15:$B$29</definedName>
    <definedName name="_11____123Graph_XCHART_3" hidden="1">#REF!</definedName>
    <definedName name="_11__123Graph_BCHART_17" localSheetId="0" hidden="1">[14]Occ!#REF!</definedName>
    <definedName name="_11__123Graph_BCHART_17" hidden="1">#REF!</definedName>
    <definedName name="_11__123Graph_BCHART_4" localSheetId="0" hidden="1">[4]CASHFLOWS!#REF!</definedName>
    <definedName name="_11__123Graph_BCHART_4" hidden="1">#REF!</definedName>
    <definedName name="_11__123Graph_XCHART_3" localSheetId="0" hidden="1">[4]CASHFLOWS!$B$15:$B$29</definedName>
    <definedName name="_11__123Graph_XCHART_3" hidden="1">#REF!</definedName>
    <definedName name="_110_________________________123Graph_XCHART_4" localSheetId="0" hidden="1">[4]CASHFLOWS!$B$15:$B$29</definedName>
    <definedName name="_110_________________________123Graph_XCHART_4" hidden="1">#REF!</definedName>
    <definedName name="_1147____________123Graph_XCHART_3" localSheetId="0" hidden="1">[4]CASHFLOWS!$B$15:$B$29</definedName>
    <definedName name="_1147____________123Graph_XCHART_3" hidden="1">#REF!</definedName>
    <definedName name="_1148____________123Graph_XCHART_4" localSheetId="0" hidden="1">[4]CASHFLOWS!$B$15:$B$29</definedName>
    <definedName name="_1148____________123Graph_XCHART_4" hidden="1">#REF!</definedName>
    <definedName name="_115________________________123Graph_XCHART_3" localSheetId="0" hidden="1">[4]CASHFLOWS!$B$15:$B$29</definedName>
    <definedName name="_115________________________123Graph_XCHART_3" hidden="1">#REF!</definedName>
    <definedName name="_116________________________123Graph_XCHART_4" localSheetId="0" hidden="1">[4]CASHFLOWS!$B$15:$B$29</definedName>
    <definedName name="_116________________________123Graph_XCHART_4" hidden="1">#REF!</definedName>
    <definedName name="_117_______________________123Graph_ACHART_3" localSheetId="0" hidden="1">[4]CASHFLOWS!#REF!</definedName>
    <definedName name="_117_______________________123Graph_ACHART_3" hidden="1">#REF!</definedName>
    <definedName name="_118_______________________123Graph_ACHART_4" localSheetId="0" hidden="1">[4]CASHFLOWS!#REF!</definedName>
    <definedName name="_118_______________________123Graph_ACHART_4" hidden="1">#REF!</definedName>
    <definedName name="_119_______________________123Graph_BCHART_3" localSheetId="0" hidden="1">[4]CASHFLOWS!#REF!</definedName>
    <definedName name="_119_______________________123Graph_BCHART_3" hidden="1">#REF!</definedName>
    <definedName name="_12" localSheetId="0">#REF!</definedName>
    <definedName name="_12">#REF!</definedName>
    <definedName name="_12___________________________________________123Graph_BCHART_4" localSheetId="0" hidden="1">[4]CASHFLOWS!#REF!</definedName>
    <definedName name="_12___________________________________________123Graph_BCHART_4" hidden="1">#REF!</definedName>
    <definedName name="_12____123Graph_XCHART_4" localSheetId="0" hidden="1">[4]CASHFLOWS!$B$15:$B$29</definedName>
    <definedName name="_12____123Graph_XCHART_4" hidden="1">#REF!</definedName>
    <definedName name="_12___123Graph_ACHART_4" localSheetId="0" hidden="1">[4]CASHFLOWS!#REF!</definedName>
    <definedName name="_12___123Graph_ACHART_4" hidden="1">#REF!</definedName>
    <definedName name="_12__123Graph_ACHART_19" localSheetId="0" hidden="1">[14]Demand!#REF!</definedName>
    <definedName name="_12__123Graph_ACHART_19" hidden="1">#REF!</definedName>
    <definedName name="_12__123Graph_ACHART_3" localSheetId="0" hidden="1">[4]CASHFLOWS!#REF!</definedName>
    <definedName name="_12__123Graph_ACHART_3" hidden="1">#REF!</definedName>
    <definedName name="_12__123Graph_BCHART_22" localSheetId="0" hidden="1">[14]Occ!#REF!</definedName>
    <definedName name="_12__123Graph_BCHART_22" hidden="1">#REF!</definedName>
    <definedName name="_12__123Graph_BCHART_4" localSheetId="0" hidden="1">[4]CASHFLOWS!#REF!</definedName>
    <definedName name="_12__123Graph_BCHART_4" hidden="1">#REF!</definedName>
    <definedName name="_12__123Graph_XCHART_4" localSheetId="0" hidden="1">[4]CASHFLOWS!$B$15:$B$29</definedName>
    <definedName name="_12__123Graph_XCHART_4" hidden="1">#REF!</definedName>
    <definedName name="_120_______________________123Graph_BCHART_4" localSheetId="0" hidden="1">[4]CASHFLOWS!#REF!</definedName>
    <definedName name="_120_______________________123Graph_BCHART_4" hidden="1">#REF!</definedName>
    <definedName name="_121_______________________123Graph_XCHART_3" localSheetId="0" hidden="1">[4]CASHFLOWS!$B$15:$B$29</definedName>
    <definedName name="_121_______________________123Graph_XCHART_3" hidden="1">#REF!</definedName>
    <definedName name="_122_______________________123Graph_XCHART_4" localSheetId="0" hidden="1">[4]CASHFLOWS!$B$15:$B$29</definedName>
    <definedName name="_122_______________________123Graph_XCHART_4" hidden="1">#REF!</definedName>
    <definedName name="_123______________________123Graph_ACHART_3" localSheetId="0" hidden="1">[4]CASHFLOWS!#REF!</definedName>
    <definedName name="_123______________________123Graph_ACHART_3" hidden="1">#REF!</definedName>
    <definedName name="_123Graph_ACURRENT" localSheetId="0" hidden="1">[8]FitOutConfCentre!#REF!</definedName>
    <definedName name="_123Graph_ACURRENT" hidden="1">#REF!</definedName>
    <definedName name="_124______________________123Graph_ACHART_4" localSheetId="0" hidden="1">[4]CASHFLOWS!#REF!</definedName>
    <definedName name="_124______________________123Graph_ACHART_4" hidden="1">#REF!</definedName>
    <definedName name="_125______________________123Graph_BCHART_3" localSheetId="0" hidden="1">[4]CASHFLOWS!#REF!</definedName>
    <definedName name="_125______________________123Graph_BCHART_3" hidden="1">#REF!</definedName>
    <definedName name="_126______________________123Graph_BCHART_4" localSheetId="0" hidden="1">[4]CASHFLOWS!#REF!</definedName>
    <definedName name="_126______________________123Graph_BCHART_4" hidden="1">#REF!</definedName>
    <definedName name="_127______________________123Graph_XCHART_3" localSheetId="0" hidden="1">[4]CASHFLOWS!$B$15:$B$29</definedName>
    <definedName name="_127______________________123Graph_XCHART_3" hidden="1">#REF!</definedName>
    <definedName name="_128______________________123Graph_XCHART_4" localSheetId="0" hidden="1">[4]CASHFLOWS!$B$15:$B$29</definedName>
    <definedName name="_128______________________123Graph_XCHART_4" hidden="1">#REF!</definedName>
    <definedName name="_13__________________________________________123Graph_ACHART_3" localSheetId="0" hidden="1">[4]CASHFLOWS!#REF!</definedName>
    <definedName name="_13__________________________________________123Graph_ACHART_3" hidden="1">#REF!</definedName>
    <definedName name="_13___123Graph_ACHART_3" localSheetId="0" hidden="1">[4]CASHFLOWS!#REF!</definedName>
    <definedName name="_13___123Graph_ACHART_3" hidden="1">#REF!</definedName>
    <definedName name="_13___123Graph_BCHART_3" localSheetId="0" hidden="1">[4]CASHFLOWS!#REF!</definedName>
    <definedName name="_13___123Graph_BCHART_3" hidden="1">#REF!</definedName>
    <definedName name="_13__123Graph_ACHART_4" localSheetId="0" hidden="1">[4]CASHFLOWS!#REF!</definedName>
    <definedName name="_13__123Graph_ACHART_4" hidden="1">#REF!</definedName>
    <definedName name="_13__123Graph_CCHART_15" localSheetId="0" hidden="1">[14]Occ!#REF!</definedName>
    <definedName name="_13__123Graph_CCHART_15" hidden="1">#REF!</definedName>
    <definedName name="_13__123Graph_XCHART_3" localSheetId="0" hidden="1">[4]CASHFLOWS!$B$15:$B$29</definedName>
    <definedName name="_13__123Graph_XCHART_3" hidden="1">#REF!</definedName>
    <definedName name="_1301___________123Graph_ACHART_3" localSheetId="0" hidden="1">[4]CASHFLOWS!#REF!</definedName>
    <definedName name="_1301___________123Graph_ACHART_3" hidden="1">#REF!</definedName>
    <definedName name="_1302___________123Graph_ACHART_4" localSheetId="0" hidden="1">[4]CASHFLOWS!#REF!</definedName>
    <definedName name="_1302___________123Graph_ACHART_4" hidden="1">#REF!</definedName>
    <definedName name="_1303___________123Graph_BCHART_3" localSheetId="0" hidden="1">[4]CASHFLOWS!#REF!</definedName>
    <definedName name="_1303___________123Graph_BCHART_3" hidden="1">#REF!</definedName>
    <definedName name="_1304___________123Graph_BCHART_4" localSheetId="0" hidden="1">[4]CASHFLOWS!#REF!</definedName>
    <definedName name="_1304___________123Graph_BCHART_4" hidden="1">#REF!</definedName>
    <definedName name="_1305___________123Graph_XCHART_3" localSheetId="0" hidden="1">[4]CASHFLOWS!$B$15:$B$29</definedName>
    <definedName name="_1305___________123Graph_XCHART_3" hidden="1">#REF!</definedName>
    <definedName name="_1306___________123Graph_XCHART_4" localSheetId="0" hidden="1">[4]CASHFLOWS!$B$15:$B$29</definedName>
    <definedName name="_1306___________123Graph_XCHART_4" hidden="1">#REF!</definedName>
    <definedName name="_132_____________________123Graph_ACHART_3" localSheetId="0" hidden="1">[4]CASHFLOWS!#REF!</definedName>
    <definedName name="_132_____________________123Graph_ACHART_3" hidden="1">#REF!</definedName>
    <definedName name="_133_____________________123Graph_ACHART_4" localSheetId="0" hidden="1">[4]CASHFLOWS!#REF!</definedName>
    <definedName name="_133_____________________123Graph_ACHART_4" hidden="1">#REF!</definedName>
    <definedName name="_134_____________________123Graph_BCHART_3" localSheetId="0" hidden="1">[4]CASHFLOWS!#REF!</definedName>
    <definedName name="_134_____________________123Graph_BCHART_3" hidden="1">#REF!</definedName>
    <definedName name="_135_____________________123Graph_BCHART_4" localSheetId="0" hidden="1">[4]CASHFLOWS!#REF!</definedName>
    <definedName name="_135_____________________123Graph_BCHART_4" hidden="1">#REF!</definedName>
    <definedName name="_136_____________________123Graph_XCHART_3" localSheetId="0" hidden="1">[4]CASHFLOWS!$B$15:$B$29</definedName>
    <definedName name="_136_____________________123Graph_XCHART_3" hidden="1">#REF!</definedName>
    <definedName name="_137_____________________123Graph_XCHART_4" localSheetId="0" hidden="1">[4]CASHFLOWS!$B$15:$B$29</definedName>
    <definedName name="_137_____________________123Graph_XCHART_4" hidden="1">#REF!</definedName>
    <definedName name="_14__________________________________________123Graph_ACHART_4" localSheetId="0" hidden="1">[4]CASHFLOWS!#REF!</definedName>
    <definedName name="_14__________________________________________123Graph_ACHART_4" hidden="1">#REF!</definedName>
    <definedName name="_14___123Graph_ACHART_4" localSheetId="0" hidden="1">[4]CASHFLOWS!#REF!</definedName>
    <definedName name="_14___123Graph_ACHART_4" hidden="1">#REF!</definedName>
    <definedName name="_14___123Graph_BCHART_3" localSheetId="0" hidden="1">[4]CASHFLOWS!#REF!</definedName>
    <definedName name="_14___123Graph_BCHART_3" hidden="1">#REF!</definedName>
    <definedName name="_14__123Graph_ACHART_21" localSheetId="0" hidden="1">[14]Occ!#REF!</definedName>
    <definedName name="_14__123Graph_ACHART_21" hidden="1">#REF!</definedName>
    <definedName name="_14__123Graph_ACHART_4" localSheetId="0" hidden="1">[4]CASHFLOWS!#REF!</definedName>
    <definedName name="_14__123Graph_ACHART_4" hidden="1">#REF!</definedName>
    <definedName name="_14__123Graph_CCHART_16" localSheetId="0" hidden="1">[14]Occ!#REF!</definedName>
    <definedName name="_14__123Graph_CCHART_16" hidden="1">#REF!</definedName>
    <definedName name="_14__123Graph_XCHART_4" localSheetId="0" hidden="1">[4]CASHFLOWS!$B$15:$B$29</definedName>
    <definedName name="_14__123Graph_XCHART_4" hidden="1">#REF!</definedName>
    <definedName name="_1463__________123Graph_XCHART_3" localSheetId="0" hidden="1">[4]CASHFLOWS!$B$15:$B$29</definedName>
    <definedName name="_1463__________123Graph_XCHART_3" hidden="1">#REF!</definedName>
    <definedName name="_1464__________123Graph_XCHART_4" localSheetId="0" hidden="1">[4]CASHFLOWS!$B$15:$B$29</definedName>
    <definedName name="_1464__________123Graph_XCHART_4" hidden="1">#REF!</definedName>
    <definedName name="_15__________________________________________123Graph_BCHART_3" localSheetId="0" hidden="1">[4]CASHFLOWS!#REF!</definedName>
    <definedName name="_15__________________________________________123Graph_BCHART_3" hidden="1">#REF!</definedName>
    <definedName name="_15___123Graph_BCHART_3" localSheetId="0" hidden="1">[4]CASHFLOWS!#REF!</definedName>
    <definedName name="_15___123Graph_BCHART_3" hidden="1">#REF!</definedName>
    <definedName name="_15__123Graph_BCHART_3" localSheetId="0" hidden="1">[15]CASHFLOWS!#REF!</definedName>
    <definedName name="_15__123Graph_BCHART_3" hidden="1">#REF!</definedName>
    <definedName name="_15__123Graph_CCHART_17" localSheetId="0" hidden="1">[14]Occ!#REF!</definedName>
    <definedName name="_15__123Graph_CCHART_17" hidden="1">#REF!</definedName>
    <definedName name="_15__123Graph_XCHART_3" localSheetId="0" hidden="1">[4]CASHFLOWS!$B$15:$B$29</definedName>
    <definedName name="_15__123Graph_XCHART_3" hidden="1">#REF!</definedName>
    <definedName name="_16__________________________________________123Graph_BCHART_4" localSheetId="0" hidden="1">[4]CASHFLOWS!#REF!</definedName>
    <definedName name="_16__________________________________________123Graph_BCHART_4" hidden="1">#REF!</definedName>
    <definedName name="_16___123Graph_BCHART_4" localSheetId="0" hidden="1">[4]CASHFLOWS!#REF!</definedName>
    <definedName name="_16___123Graph_BCHART_4" hidden="1">#REF!</definedName>
    <definedName name="_16__123Graph_ASEG_PIE" localSheetId="0" hidden="1">[14]Demand!#REF!</definedName>
    <definedName name="_16__123Graph_ASEG_PIE" hidden="1">#REF!</definedName>
    <definedName name="_16__123Graph_BCHART_3" localSheetId="0" hidden="1">[4]CASHFLOWS!#REF!</definedName>
    <definedName name="_16__123Graph_BCHART_3" hidden="1">#REF!</definedName>
    <definedName name="_16__123Graph_CCHART_22" localSheetId="0" hidden="1">[14]Occ!#REF!</definedName>
    <definedName name="_16__123Graph_CCHART_22" hidden="1">#REF!</definedName>
    <definedName name="_16__123Graph_XCHART_4" localSheetId="0" hidden="1">[4]CASHFLOWS!$B$15:$B$29</definedName>
    <definedName name="_16__123Graph_XCHART_4" hidden="1">#REF!</definedName>
    <definedName name="_1617_________123Graph_ACHART_3" localSheetId="0" hidden="1">[4]CASHFLOWS!#REF!</definedName>
    <definedName name="_1617_________123Graph_ACHART_3" hidden="1">#REF!</definedName>
    <definedName name="_1618_________123Graph_ACHART_4" localSheetId="0" hidden="1">[4]CASHFLOWS!#REF!</definedName>
    <definedName name="_1618_________123Graph_ACHART_4" hidden="1">#REF!</definedName>
    <definedName name="_1619_________123Graph_BCHART_3" localSheetId="0" hidden="1">[4]CASHFLOWS!#REF!</definedName>
    <definedName name="_1619_________123Graph_BCHART_3" hidden="1">#REF!</definedName>
    <definedName name="_1620_________123Graph_BCHART_4" localSheetId="0" hidden="1">[4]CASHFLOWS!#REF!</definedName>
    <definedName name="_1620_________123Graph_BCHART_4" hidden="1">#REF!</definedName>
    <definedName name="_1621_________123Graph_XCHART_3" localSheetId="0" hidden="1">[4]CASHFLOWS!$B$15:$B$29</definedName>
    <definedName name="_1621_________123Graph_XCHART_3" hidden="1">#REF!</definedName>
    <definedName name="_1622_________123Graph_XCHART_4" localSheetId="0" hidden="1">[4]CASHFLOWS!$B$15:$B$29</definedName>
    <definedName name="_1622_________123Graph_XCHART_4" hidden="1">#REF!</definedName>
    <definedName name="_17_________________________________________123Graph_ACHART_3" localSheetId="0" hidden="1">[4]CASHFLOWS!#REF!</definedName>
    <definedName name="_17_________________________________________123Graph_ACHART_3" hidden="1">#REF!</definedName>
    <definedName name="_17___123Graph_XCHART_3" localSheetId="0" hidden="1">[4]CASHFLOWS!$B$15:$B$29</definedName>
    <definedName name="_17___123Graph_XCHART_3" hidden="1">#REF!</definedName>
    <definedName name="_17__123Graph_CSEG_PIE" localSheetId="0" hidden="1">[14]Demand!#REF!</definedName>
    <definedName name="_17__123Graph_CSEG_PIE" hidden="1">#REF!</definedName>
    <definedName name="_1779________123Graph_XCHART_3" localSheetId="0" hidden="1">[4]CASHFLOWS!$B$15:$B$29</definedName>
    <definedName name="_1779________123Graph_XCHART_3" hidden="1">#REF!</definedName>
    <definedName name="_1780________123Graph_XCHART_4" localSheetId="0" hidden="1">[4]CASHFLOWS!$B$15:$B$29</definedName>
    <definedName name="_1780________123Graph_XCHART_4" hidden="1">#REF!</definedName>
    <definedName name="_18_________________________________________123Graph_ACHART_4" localSheetId="0" hidden="1">[4]CASHFLOWS!#REF!</definedName>
    <definedName name="_18_________________________________________123Graph_ACHART_4" hidden="1">#REF!</definedName>
    <definedName name="_18___123Graph_XCHART_4" localSheetId="0" hidden="1">[4]CASHFLOWS!$B$15:$B$29</definedName>
    <definedName name="_18___123Graph_XCHART_4" hidden="1">#REF!</definedName>
    <definedName name="_18__123Graph_BCHART_15" localSheetId="0" hidden="1">[14]Occ!#REF!</definedName>
    <definedName name="_18__123Graph_BCHART_15" hidden="1">#REF!</definedName>
    <definedName name="_18__123Graph_BCHART_4" localSheetId="0" hidden="1">[4]CASHFLOWS!#REF!</definedName>
    <definedName name="_18__123Graph_BCHART_4" hidden="1">#REF!</definedName>
    <definedName name="_18__123Graph_DCHART_15" localSheetId="0" hidden="1">[14]Occ!#REF!</definedName>
    <definedName name="_18__123Graph_DCHART_15" hidden="1">#REF!</definedName>
    <definedName name="_186____________________123Graph_ACHART_3" localSheetId="0" hidden="1">[4]CASHFLOWS!#REF!</definedName>
    <definedName name="_186____________________123Graph_ACHART_3" hidden="1">#REF!</definedName>
    <definedName name="_187____________________123Graph_ACHART_4" localSheetId="0" hidden="1">[4]CASHFLOWS!#REF!</definedName>
    <definedName name="_187____________________123Graph_ACHART_4" hidden="1">#REF!</definedName>
    <definedName name="_188____________________123Graph_BCHART_3" localSheetId="0" hidden="1">[4]CASHFLOWS!#REF!</definedName>
    <definedName name="_188____________________123Graph_BCHART_3" hidden="1">#REF!</definedName>
    <definedName name="_189____________________123Graph_BCHART_4" localSheetId="0" hidden="1">[4]CASHFLOWS!#REF!</definedName>
    <definedName name="_189____________________123Graph_BCHART_4" hidden="1">#REF!</definedName>
    <definedName name="_19_________________________________________123Graph_BCHART_3" localSheetId="0" hidden="1">[4]CASHFLOWS!#REF!</definedName>
    <definedName name="_19_________________________________________123Graph_BCHART_3" hidden="1">#REF!</definedName>
    <definedName name="_19__123Graph_BCHART_4" localSheetId="0" hidden="1">[4]CASHFLOWS!#REF!</definedName>
    <definedName name="_19__123Graph_BCHART_4" hidden="1">#REF!</definedName>
    <definedName name="_19__123Graph_DCHART_16" localSheetId="0" hidden="1">[14]Occ!#REF!</definedName>
    <definedName name="_19__123Graph_DCHART_16" hidden="1">#REF!</definedName>
    <definedName name="_19__123Graph_XCHART_3" localSheetId="0" hidden="1">[4]CASHFLOWS!$B$15:$B$29</definedName>
    <definedName name="_19__123Graph_XCHART_3" hidden="1">#REF!</definedName>
    <definedName name="_190____________________123Graph_XCHART_3" localSheetId="0" hidden="1">[4]CASHFLOWS!$B$15:$B$29</definedName>
    <definedName name="_190____________________123Graph_XCHART_3" hidden="1">#REF!</definedName>
    <definedName name="_191____________________123Graph_XCHART_4" localSheetId="0" hidden="1">[4]CASHFLOWS!$B$15:$B$29</definedName>
    <definedName name="_191____________________123Graph_XCHART_4" hidden="1">#REF!</definedName>
    <definedName name="_1M_1" localSheetId="0">#REF!</definedName>
    <definedName name="_1M_1">#REF!</definedName>
    <definedName name="_2_____________________________________________123Graph_ACHART_4" localSheetId="0" hidden="1">[4]CASHFLOWS!#REF!</definedName>
    <definedName name="_2_____________________________________________123Graph_ACHART_4" hidden="1">#REF!</definedName>
    <definedName name="_2_____123Graph_ACHART_4" localSheetId="0" hidden="1">[4]CASHFLOWS!#REF!</definedName>
    <definedName name="_2_____123Graph_ACHART_4" hidden="1">#REF!</definedName>
    <definedName name="_2____123Graph_ACHART_3" localSheetId="0" hidden="1">[4]CASHFLOWS!#REF!</definedName>
    <definedName name="_2____123Graph_ACHART_3" hidden="1">#REF!</definedName>
    <definedName name="_2____123Graph_ACHART_4" localSheetId="0" hidden="1">[4]CASHFLOWS!#REF!</definedName>
    <definedName name="_2____123Graph_ACHART_4" hidden="1">#REF!</definedName>
    <definedName name="_2___123Graph_ACHART_2" localSheetId="0" hidden="1">[5]Z!$T$179:$AH$179</definedName>
    <definedName name="_2___123Graph_ACHART_2" hidden="1">#REF!</definedName>
    <definedName name="_2___123Graph_ACHART_3" localSheetId="0" hidden="1">[4]CASHFLOWS!#REF!</definedName>
    <definedName name="_2___123Graph_ACHART_3" hidden="1">#REF!</definedName>
    <definedName name="_2___123Graph_ACHART_4" localSheetId="0" hidden="1">[4]CASHFLOWS!#REF!</definedName>
    <definedName name="_2___123Graph_ACHART_4" hidden="1">#REF!</definedName>
    <definedName name="_2__123Graph_ACHART_12" localSheetId="0" hidden="1">[14]Demand!#REF!</definedName>
    <definedName name="_2__123Graph_ACHART_12" hidden="1">#REF!</definedName>
    <definedName name="_2__123Graph_ACHART_15" localSheetId="0" hidden="1">[14]Occ!#REF!</definedName>
    <definedName name="_2__123Graph_ACHART_15" hidden="1">#REF!</definedName>
    <definedName name="_2__123Graph_ACHART_2" localSheetId="0" hidden="1">[13]Z!$T$179:$AH$179</definedName>
    <definedName name="_2__123Graph_ACHART_2" hidden="1">#REF!</definedName>
    <definedName name="_2__123Graph_ACHART_3" localSheetId="0" hidden="1">[15]CASHFLOWS!#REF!</definedName>
    <definedName name="_2__123Graph_ACHART_3" hidden="1">#REF!</definedName>
    <definedName name="_2__123Graph_ACHART_4" localSheetId="0" hidden="1">[4]CASHFLOWS!#REF!</definedName>
    <definedName name="_2__123Graph_ACHART_4" hidden="1">#REF!</definedName>
    <definedName name="_2_0_0_F" localSheetId="0" hidden="1">[12]산근!#REF!</definedName>
    <definedName name="_2_0_0_F" hidden="1">#REF!</definedName>
    <definedName name="_20_________________________________________123Graph_BCHART_4" localSheetId="0" hidden="1">[4]CASHFLOWS!#REF!</definedName>
    <definedName name="_20_________________________________________123Graph_BCHART_4" hidden="1">#REF!</definedName>
    <definedName name="_20__123Graph_ACHART_3" localSheetId="0" hidden="1">[4]CASHFLOWS!#REF!</definedName>
    <definedName name="_20__123Graph_ACHART_3" hidden="1">#REF!</definedName>
    <definedName name="_20__123Graph_BCHART_16" localSheetId="0" hidden="1">[14]Occ!#REF!</definedName>
    <definedName name="_20__123Graph_BCHART_16" hidden="1">#REF!</definedName>
    <definedName name="_20__123Graph_BCHART_4" localSheetId="0" hidden="1">[15]CASHFLOWS!#REF!</definedName>
    <definedName name="_20__123Graph_BCHART_4" hidden="1">#REF!</definedName>
    <definedName name="_20__123Graph_DCHART_17" localSheetId="0" hidden="1">[14]Occ!#REF!</definedName>
    <definedName name="_20__123Graph_DCHART_17" hidden="1">#REF!</definedName>
    <definedName name="_20__123Graph_XCHART_3" localSheetId="0" hidden="1">[4]CASHFLOWS!$B$15:$B$29</definedName>
    <definedName name="_20__123Graph_XCHART_3" hidden="1">#REF!</definedName>
    <definedName name="_20__123Graph_XCHART_4" localSheetId="0" hidden="1">[4]CASHFLOWS!$B$15:$B$29</definedName>
    <definedName name="_20__123Graph_XCHART_4" hidden="1">#REF!</definedName>
    <definedName name="_21" localSheetId="0">#REF!</definedName>
    <definedName name="_21">#REF!</definedName>
    <definedName name="_21________________________________________123Graph_ACHART_3" localSheetId="0" hidden="1">[4]CASHFLOWS!#REF!</definedName>
    <definedName name="_21________________________________________123Graph_ACHART_3" hidden="1">#REF!</definedName>
    <definedName name="_21__123Graph_DCHART_22" localSheetId="0" hidden="1">[14]Occ!#REF!</definedName>
    <definedName name="_21__123Graph_DCHART_22" hidden="1">#REF!</definedName>
    <definedName name="_21__123Graph_XCHART_3" localSheetId="0" hidden="1">[15]CASHFLOWS!$B$15:$B$29</definedName>
    <definedName name="_21__123Graph_XCHART_3" hidden="1">#REF!</definedName>
    <definedName name="_21__123Graph_XCHART_4" localSheetId="0" hidden="1">[4]CASHFLOWS!$B$15:$B$29</definedName>
    <definedName name="_21__123Graph_XCHART_4" hidden="1">#REF!</definedName>
    <definedName name="_22________________________________________123Graph_ACHART_4" localSheetId="0" hidden="1">[4]CASHFLOWS!#REF!</definedName>
    <definedName name="_22________________________________________123Graph_ACHART_4" hidden="1">#REF!</definedName>
    <definedName name="_22__123Graph_ACHART_4" localSheetId="0" hidden="1">[4]CASHFLOWS!#REF!</definedName>
    <definedName name="_22__123Graph_ACHART_4" hidden="1">#REF!</definedName>
    <definedName name="_22__123Graph_BCHART_17" localSheetId="0" hidden="1">[14]Occ!#REF!</definedName>
    <definedName name="_22__123Graph_BCHART_17" hidden="1">#REF!</definedName>
    <definedName name="_22__123Graph_ECHART_15" localSheetId="0" hidden="1">[14]Occ!#REF!</definedName>
    <definedName name="_22__123Graph_ECHART_15" hidden="1">#REF!</definedName>
    <definedName name="_22__123Graph_XCHART_4" localSheetId="0" hidden="1">[15]CASHFLOWS!$B$15:$B$29</definedName>
    <definedName name="_22__123Graph_XCHART_4" hidden="1">#REF!</definedName>
    <definedName name="_23________________________________________123Graph_BCHART_3" localSheetId="0" hidden="1">[4]CASHFLOWS!#REF!</definedName>
    <definedName name="_23________________________________________123Graph_BCHART_3" hidden="1">#REF!</definedName>
    <definedName name="_23__123Graph_ACHART_3" localSheetId="0" hidden="1">[4]CASHFLOWS!#REF!</definedName>
    <definedName name="_23__123Graph_ACHART_3" hidden="1">#REF!</definedName>
    <definedName name="_23__123Graph_ECHART_16" localSheetId="0" hidden="1">[14]Occ!#REF!</definedName>
    <definedName name="_23__123Graph_ECHART_16" hidden="1">#REF!</definedName>
    <definedName name="_24________________________________________123Graph_BCHART_4" localSheetId="0" hidden="1">[4]CASHFLOWS!#REF!</definedName>
    <definedName name="_24________________________________________123Graph_BCHART_4" hidden="1">#REF!</definedName>
    <definedName name="_24__123Graph_ACHART_3" localSheetId="0" hidden="1">[4]CASHFLOWS!#REF!</definedName>
    <definedName name="_24__123Graph_ACHART_3" hidden="1">#REF!</definedName>
    <definedName name="_24__123Graph_BCHART_22" localSheetId="0" hidden="1">[14]Occ!#REF!</definedName>
    <definedName name="_24__123Graph_BCHART_22" hidden="1">#REF!</definedName>
    <definedName name="_24__123Graph_BCHART_3" localSheetId="0" hidden="1">[4]CASHFLOWS!#REF!</definedName>
    <definedName name="_24__123Graph_BCHART_3" hidden="1">#REF!</definedName>
    <definedName name="_24__123Graph_ECHART_17" localSheetId="0" hidden="1">[14]Occ!#REF!</definedName>
    <definedName name="_24__123Graph_ECHART_17" hidden="1">#REF!</definedName>
    <definedName name="_240___________________123Graph_ACHART_3" localSheetId="0" hidden="1">[4]CASHFLOWS!#REF!</definedName>
    <definedName name="_240___________________123Graph_ACHART_3" hidden="1">#REF!</definedName>
    <definedName name="_241___________________123Graph_ACHART_4" localSheetId="0" hidden="1">[4]CASHFLOWS!#REF!</definedName>
    <definedName name="_241___________________123Graph_ACHART_4" hidden="1">#REF!</definedName>
    <definedName name="_242___________________123Graph_BCHART_3" localSheetId="0" hidden="1">[4]CASHFLOWS!#REF!</definedName>
    <definedName name="_242___________________123Graph_BCHART_3" hidden="1">#REF!</definedName>
    <definedName name="_243___________________123Graph_BCHART_4" localSheetId="0" hidden="1">[4]CASHFLOWS!#REF!</definedName>
    <definedName name="_243___________________123Graph_BCHART_4" hidden="1">#REF!</definedName>
    <definedName name="_244___________________123Graph_XCHART_3" localSheetId="0" hidden="1">[4]CASHFLOWS!$B$15:$B$29</definedName>
    <definedName name="_244___________________123Graph_XCHART_3" hidden="1">#REF!</definedName>
    <definedName name="_245___________________123Graph_XCHART_4" localSheetId="0" hidden="1">[4]CASHFLOWS!$B$15:$B$29</definedName>
    <definedName name="_245___________________123Graph_XCHART_4" hidden="1">#REF!</definedName>
    <definedName name="_25_______________________________________123Graph_ACHART_3" localSheetId="0" hidden="1">[4]CASHFLOWS!#REF!</definedName>
    <definedName name="_25_______________________________________123Graph_ACHART_3" hidden="1">#REF!</definedName>
    <definedName name="_25__123Graph_ECHART_22" localSheetId="0" hidden="1">[14]Occ!#REF!</definedName>
    <definedName name="_25__123Graph_ECHART_22" hidden="1">#REF!</definedName>
    <definedName name="_26_______________________________________123Graph_ACHART_4" localSheetId="0" hidden="1">[4]CASHFLOWS!#REF!</definedName>
    <definedName name="_26_______________________________________123Graph_ACHART_4" hidden="1">#REF!</definedName>
    <definedName name="_26__123Graph_BCHART_4" localSheetId="0" hidden="1">[4]CASHFLOWS!#REF!</definedName>
    <definedName name="_26__123Graph_BCHART_4" hidden="1">#REF!</definedName>
    <definedName name="_26__123Graph_CCHART_15" localSheetId="0" hidden="1">[14]Occ!#REF!</definedName>
    <definedName name="_26__123Graph_CCHART_15" hidden="1">#REF!</definedName>
    <definedName name="_26__123Graph_FCHART_15" localSheetId="0" hidden="1">[14]Occ!#REF!</definedName>
    <definedName name="_26__123Graph_FCHART_15" hidden="1">#REF!</definedName>
    <definedName name="_27_______________________________________123Graph_BCHART_3" localSheetId="0" hidden="1">[4]CASHFLOWS!#REF!</definedName>
    <definedName name="_27_______________________________________123Graph_BCHART_3" hidden="1">#REF!</definedName>
    <definedName name="_27__123Graph_FCHART_16" localSheetId="0" hidden="1">[14]Occ!#REF!</definedName>
    <definedName name="_27__123Graph_FCHART_16" hidden="1">#REF!</definedName>
    <definedName name="_27__123Graph_XCHART_3" localSheetId="0" hidden="1">[4]CASHFLOWS!$B$15:$B$29</definedName>
    <definedName name="_27__123Graph_XCHART_3" hidden="1">#REF!</definedName>
    <definedName name="_28_______________________________________123Graph_BCHART_4" localSheetId="0" hidden="1">[4]CASHFLOWS!#REF!</definedName>
    <definedName name="_28_______________________________________123Graph_BCHART_4" hidden="1">#REF!</definedName>
    <definedName name="_28__123Graph_ACHART_4" localSheetId="0" hidden="1">[4]CASHFLOWS!#REF!</definedName>
    <definedName name="_28__123Graph_ACHART_4" hidden="1">#REF!</definedName>
    <definedName name="_28__123Graph_CCHART_16" localSheetId="0" hidden="1">[14]Occ!#REF!</definedName>
    <definedName name="_28__123Graph_CCHART_16" hidden="1">#REF!</definedName>
    <definedName name="_28__123Graph_FCHART_17" localSheetId="0" hidden="1">[14]Occ!#REF!</definedName>
    <definedName name="_28__123Graph_FCHART_17" hidden="1">#REF!</definedName>
    <definedName name="_28__123Graph_XCHART_4" localSheetId="0" hidden="1">[4]CASHFLOWS!$B$15:$B$29</definedName>
    <definedName name="_28__123Graph_XCHART_4" hidden="1">#REF!</definedName>
    <definedName name="_29______________________________________123Graph_ACHART_3" localSheetId="0" hidden="1">[4]CASHFLOWS!#REF!</definedName>
    <definedName name="_29______________________________________123Graph_ACHART_3" hidden="1">#REF!</definedName>
    <definedName name="_29__123Graph_FCHART_22" localSheetId="0" hidden="1">[14]Occ!#REF!</definedName>
    <definedName name="_29__123Graph_FCHART_22" hidden="1">#REF!</definedName>
    <definedName name="_298__________________123Graph_XCHART_3" localSheetId="0" hidden="1">[4]CASHFLOWS!$B$15:$B$29</definedName>
    <definedName name="_298__________________123Graph_XCHART_3" hidden="1">#REF!</definedName>
    <definedName name="_299__________________123Graph_XCHART_4" localSheetId="0" hidden="1">[4]CASHFLOWS!$B$15:$B$29</definedName>
    <definedName name="_299__________________123Graph_XCHART_4" hidden="1">#REF!</definedName>
    <definedName name="_2fd2_" localSheetId="1" hidden="1">{#N/A,#N/A,TRUE,"Cover Memo";"Complete Sys. Estimate",#N/A,TRUE,"Change Summary";"Complete Sys. Estimate",#N/A,TRUE,"Estimate Summary";"Complete Sys. Estimate",#N/A,TRUE,"Dept. Summary";"Complete Sys. Estimate",#N/A,TRUE,"DOW Detail"}</definedName>
    <definedName name="_2fd2_" localSheetId="0" hidden="1">{#N/A,#N/A,TRUE,"Cover Memo";"Complete Sys. Estimate",#N/A,TRUE,"Change Summary";"Complete Sys. Estimate",#N/A,TRUE,"Estimate Summary";"Complete Sys. Estimate",#N/A,TRUE,"Dept. Summary";"Complete Sys. Estimate",#N/A,TRUE,"DOW Detail"}</definedName>
    <definedName name="_2fd2_" hidden="1">{#N/A,#N/A,TRUE,"Cover Memo";"Complete Sys. Estimate",#N/A,TRUE,"Change Summary";"Complete Sys. Estimate",#N/A,TRUE,"Estimate Summary";"Complete Sys. Estimate",#N/A,TRUE,"Dept. Summary";"Complete Sys. Estimate",#N/A,TRUE,"DOW Detail"}</definedName>
    <definedName name="_2M_2">#REF!</definedName>
    <definedName name="_3_____________________________________________123Graph_BCHART_3" localSheetId="0" hidden="1">[4]CASHFLOWS!#REF!</definedName>
    <definedName name="_3_____________________________________________123Graph_BCHART_3" hidden="1">#REF!</definedName>
    <definedName name="_3_____123Graph_BCHART_3" localSheetId="0" hidden="1">[4]CASHFLOWS!#REF!</definedName>
    <definedName name="_3_____123Graph_BCHART_3" hidden="1">#REF!</definedName>
    <definedName name="_3____123Graph_BCHART_3" localSheetId="0" hidden="1">[4]CASHFLOWS!#REF!</definedName>
    <definedName name="_3____123Graph_BCHART_3" hidden="1">#REF!</definedName>
    <definedName name="_3___123Graph_ACHART_4" localSheetId="0" hidden="1">[4]CASHFLOWS!#REF!</definedName>
    <definedName name="_3___123Graph_ACHART_4" hidden="1">#REF!</definedName>
    <definedName name="_3___123Graph_BCHART_2" localSheetId="0" hidden="1">[5]Z!$T$180:$AH$180</definedName>
    <definedName name="_3___123Graph_BCHART_2" hidden="1">#REF!</definedName>
    <definedName name="_3___123Graph_BCHART_3" localSheetId="0" hidden="1">[4]CASHFLOWS!#REF!</definedName>
    <definedName name="_3___123Graph_BCHART_3" hidden="1">#REF!</definedName>
    <definedName name="_3__123Graph_ACHART_16" localSheetId="0" hidden="1">[14]Occ!#REF!</definedName>
    <definedName name="_3__123Graph_ACHART_16" hidden="1">#REF!</definedName>
    <definedName name="_3__123Graph_ACHART_3" localSheetId="0" hidden="1">[4]CASHFLOWS!#REF!</definedName>
    <definedName name="_3__123Graph_ACHART_3" hidden="1">#REF!</definedName>
    <definedName name="_3__123Graph_BCHART_2" localSheetId="0" hidden="1">[13]Z!$T$180:$AH$180</definedName>
    <definedName name="_3__123Graph_BCHART_2" hidden="1">#REF!</definedName>
    <definedName name="_3__123Graph_BCHART_3" localSheetId="0" hidden="1">[4]CASHFLOWS!#REF!</definedName>
    <definedName name="_3__123Graph_BCHART_3" hidden="1">#REF!</definedName>
    <definedName name="_30______________________________________123Graph_ACHART_4" localSheetId="0" hidden="1">[4]CASHFLOWS!#REF!</definedName>
    <definedName name="_30______________________________________123Graph_ACHART_4" hidden="1">#REF!</definedName>
    <definedName name="_30__123Graph_ACHART_4" localSheetId="0" hidden="1">[4]CASHFLOWS!#REF!</definedName>
    <definedName name="_30__123Graph_ACHART_4" hidden="1">#REF!</definedName>
    <definedName name="_30__123Graph_CCHART_17" localSheetId="0" hidden="1">[14]Occ!#REF!</definedName>
    <definedName name="_30__123Graph_CCHART_17" hidden="1">#REF!</definedName>
    <definedName name="_30__123Graph_XCHART_15" localSheetId="0" hidden="1">[14]Occ!#REF!</definedName>
    <definedName name="_30__123Graph_XCHART_15" hidden="1">#REF!</definedName>
    <definedName name="_31______________________________________123Graph_BCHART_3" localSheetId="0" hidden="1">[4]CASHFLOWS!#REF!</definedName>
    <definedName name="_31______________________________________123Graph_BCHART_3" hidden="1">#REF!</definedName>
    <definedName name="_31__123Graph_XCHART_16" localSheetId="0" hidden="1">[14]Occ!#REF!</definedName>
    <definedName name="_31__123Graph_XCHART_16" hidden="1">#REF!</definedName>
    <definedName name="_32______________________________________123Graph_BCHART_4" localSheetId="0" hidden="1">[4]CASHFLOWS!#REF!</definedName>
    <definedName name="_32______________________________________123Graph_BCHART_4" hidden="1">#REF!</definedName>
    <definedName name="_32__123Graph_CCHART_22" localSheetId="0" hidden="1">[14]Occ!#REF!</definedName>
    <definedName name="_32__123Graph_CCHART_22" hidden="1">#REF!</definedName>
    <definedName name="_32__123Graph_XCHART_17" localSheetId="0" hidden="1">[14]Occ!#REF!</definedName>
    <definedName name="_32__123Graph_XCHART_17" hidden="1">#REF!</definedName>
    <definedName name="_321" localSheetId="0" hidden="1">[16]FitOutConfCentre!#REF!</definedName>
    <definedName name="_321" hidden="1">#REF!</definedName>
    <definedName name="_33_____________________________________123Graph_ACHART_3" localSheetId="0" hidden="1">[4]CASHFLOWS!#REF!</definedName>
    <definedName name="_33_____________________________________123Graph_ACHART_3" hidden="1">#REF!</definedName>
    <definedName name="_33__123Graph_BCHART_3" localSheetId="0" hidden="1">[4]CASHFLOWS!#REF!</definedName>
    <definedName name="_33__123Graph_BCHART_3" hidden="1">#REF!</definedName>
    <definedName name="_33__123Graph_XCHART_18" localSheetId="0" hidden="1">[14]Demand!#REF!</definedName>
    <definedName name="_33__123Graph_XCHART_18" hidden="1">#REF!</definedName>
    <definedName name="_34_____________________________________123Graph_ACHART_4" localSheetId="0" hidden="1">[4]CASHFLOWS!#REF!</definedName>
    <definedName name="_34_____________________________________123Graph_ACHART_4" hidden="1">#REF!</definedName>
    <definedName name="_34__123Graph_CSEG_PIE" localSheetId="0" hidden="1">[14]Demand!#REF!</definedName>
    <definedName name="_34__123Graph_CSEG_PIE" hidden="1">#REF!</definedName>
    <definedName name="_34__123Graph_XCHART_19" localSheetId="0" hidden="1">[14]Demand!#REF!</definedName>
    <definedName name="_34__123Graph_XCHART_19" hidden="1">#REF!</definedName>
    <definedName name="_35_____________________________________123Graph_BCHART_3" localSheetId="0" hidden="1">[4]CASHFLOWS!#REF!</definedName>
    <definedName name="_35_____________________________________123Graph_BCHART_3" hidden="1">#REF!</definedName>
    <definedName name="_35__123Graph_XCHART_22" localSheetId="0" hidden="1">[14]Occ!#REF!</definedName>
    <definedName name="_35__123Graph_XCHART_22" hidden="1">#REF!</definedName>
    <definedName name="_353_________________123Graph_ACHART_3" localSheetId="0" hidden="1">[4]CASHFLOWS!#REF!</definedName>
    <definedName name="_353_________________123Graph_ACHART_3" hidden="1">#REF!</definedName>
    <definedName name="_354_________________123Graph_ACHART_4" localSheetId="0" hidden="1">[4]CASHFLOWS!#REF!</definedName>
    <definedName name="_354_________________123Graph_ACHART_4" hidden="1">#REF!</definedName>
    <definedName name="_355_________________123Graph_BCHART_3" localSheetId="0" hidden="1">[4]CASHFLOWS!#REF!</definedName>
    <definedName name="_355_________________123Graph_BCHART_3" hidden="1">#REF!</definedName>
    <definedName name="_356_________________123Graph_BCHART_4" localSheetId="0" hidden="1">[4]CASHFLOWS!#REF!</definedName>
    <definedName name="_356_________________123Graph_BCHART_4" hidden="1">#REF!</definedName>
    <definedName name="_357_________________123Graph_XCHART_3" localSheetId="0" hidden="1">[4]CASHFLOWS!$B$15:$B$29</definedName>
    <definedName name="_357_________________123Graph_XCHART_3" hidden="1">#REF!</definedName>
    <definedName name="_358_________________123Graph_XCHART_4" localSheetId="0" hidden="1">[4]CASHFLOWS!$B$15:$B$29</definedName>
    <definedName name="_358_________________123Graph_XCHART_4" hidden="1">#REF!</definedName>
    <definedName name="_36_____________________________________123Graph_BCHART_4" localSheetId="0" hidden="1">[4]CASHFLOWS!#REF!</definedName>
    <definedName name="_36_____________________________________123Graph_BCHART_4" hidden="1">#REF!</definedName>
    <definedName name="_36__123Graph_BCHART_3" localSheetId="0" hidden="1">[4]CASHFLOWS!#REF!</definedName>
    <definedName name="_36__123Graph_BCHART_3" hidden="1">#REF!</definedName>
    <definedName name="_36__123Graph_DCHART_15" localSheetId="0" hidden="1">[14]Occ!#REF!</definedName>
    <definedName name="_36__123Graph_DCHART_15" hidden="1">#REF!</definedName>
    <definedName name="_36__123Graph_XSEG_PIE" localSheetId="0" hidden="1">[14]Demand!#REF!</definedName>
    <definedName name="_36__123Graph_XSEG_PIE" hidden="1">#REF!</definedName>
    <definedName name="_37_____________________________________123Graph_XCHART_3" localSheetId="0" hidden="1">[4]CASHFLOWS!$B$15:$B$29</definedName>
    <definedName name="_37_____________________________________123Graph_XCHART_3" hidden="1">#REF!</definedName>
    <definedName name="_38_____________________________________123Graph_XCHART_4" localSheetId="0" hidden="1">[4]CASHFLOWS!$B$15:$B$29</definedName>
    <definedName name="_38_____________________________________123Graph_XCHART_4" hidden="1">#REF!</definedName>
    <definedName name="_38__123Graph_BCHART_4" localSheetId="0" hidden="1">[4]CASHFLOWS!#REF!</definedName>
    <definedName name="_38__123Graph_BCHART_4" hidden="1">#REF!</definedName>
    <definedName name="_38__123Graph_DCHART_16" localSheetId="0" hidden="1">[14]Occ!#REF!</definedName>
    <definedName name="_38__123Graph_DCHART_16" hidden="1">#REF!</definedName>
    <definedName name="_39____________________________________123Graph_ACHART_3" localSheetId="0" hidden="1">[4]CASHFLOWS!#REF!</definedName>
    <definedName name="_39____________________________________123Graph_ACHART_3" hidden="1">#REF!</definedName>
    <definedName name="_39__123Graph_XCHART_3" localSheetId="0" hidden="1">[4]CASHFLOWS!$B$15:$B$29</definedName>
    <definedName name="_39__123Graph_XCHART_3" hidden="1">#REF!</definedName>
    <definedName name="_4_____________________________________________123Graph_BCHART_4" localSheetId="0" hidden="1">[4]CASHFLOWS!#REF!</definedName>
    <definedName name="_4_____________________________________________123Graph_BCHART_4" hidden="1">#REF!</definedName>
    <definedName name="_4_____123Graph_BCHART_4" localSheetId="0" hidden="1">[4]CASHFLOWS!#REF!</definedName>
    <definedName name="_4_____123Graph_BCHART_4" hidden="1">#REF!</definedName>
    <definedName name="_4____123Graph_ACHART_4" localSheetId="0" hidden="1">[4]CASHFLOWS!#REF!</definedName>
    <definedName name="_4____123Graph_ACHART_4" hidden="1">#REF!</definedName>
    <definedName name="_4____123Graph_BCHART_4" localSheetId="0" hidden="1">[4]CASHFLOWS!#REF!</definedName>
    <definedName name="_4____123Graph_BCHART_4" hidden="1">#REF!</definedName>
    <definedName name="_4___123Graph_ACHART_4" localSheetId="0" hidden="1">[4]CASHFLOWS!#REF!</definedName>
    <definedName name="_4___123Graph_ACHART_4" hidden="1">#REF!</definedName>
    <definedName name="_4___123Graph_BCHART_3" localSheetId="0" hidden="1">[4]CASHFLOWS!#REF!</definedName>
    <definedName name="_4___123Graph_BCHART_3" hidden="1">#REF!</definedName>
    <definedName name="_4___123Graph_BCHART_4" localSheetId="0" hidden="1">[4]CASHFLOWS!#REF!</definedName>
    <definedName name="_4___123Graph_BCHART_4" hidden="1">#REF!</definedName>
    <definedName name="_4___123Graph_CCHART_1" localSheetId="0" hidden="1">[5]Cash2!$J$16:$J$36</definedName>
    <definedName name="_4___123Graph_CCHART_1" hidden="1">#REF!</definedName>
    <definedName name="_4__123Graph_ACHART_15" localSheetId="0" hidden="1">[14]Occ!#REF!</definedName>
    <definedName name="_4__123Graph_ACHART_15" hidden="1">#REF!</definedName>
    <definedName name="_4__123Graph_ACHART_17" localSheetId="0" hidden="1">[14]Occ!#REF!</definedName>
    <definedName name="_4__123Graph_ACHART_17" hidden="1">#REF!</definedName>
    <definedName name="_4__123Graph_ACHART_3" localSheetId="0" hidden="1">[4]CASHFLOWS!#REF!</definedName>
    <definedName name="_4__123Graph_ACHART_3" hidden="1">#REF!</definedName>
    <definedName name="_4__123Graph_ACHART_4" localSheetId="0" hidden="1">[15]CASHFLOWS!#REF!</definedName>
    <definedName name="_4__123Graph_ACHART_4" hidden="1">#REF!</definedName>
    <definedName name="_4__123Graph_BCHART_4" localSheetId="0" hidden="1">[4]CASHFLOWS!#REF!</definedName>
    <definedName name="_4__123Graph_BCHART_4" hidden="1">#REF!</definedName>
    <definedName name="_4__123Graph_CCHART_1" localSheetId="0" hidden="1">[13]Cash2!$J$16:$J$36</definedName>
    <definedName name="_4__123Graph_CCHART_1" hidden="1">#REF!</definedName>
    <definedName name="_4_0_0_F" localSheetId="0" hidden="1">[12]산근!#REF!</definedName>
    <definedName name="_4_0_0_F" hidden="1">#REF!</definedName>
    <definedName name="_40____________________________________123Graph_ACHART_4" localSheetId="0" hidden="1">[4]CASHFLOWS!#REF!</definedName>
    <definedName name="_40____________________________________123Graph_ACHART_4" hidden="1">#REF!</definedName>
    <definedName name="_40__123Graph_DCHART_17" localSheetId="0" hidden="1">[14]Occ!#REF!</definedName>
    <definedName name="_40__123Graph_DCHART_17" hidden="1">#REF!</definedName>
    <definedName name="_40__123Graph_XCHART_4" localSheetId="0" hidden="1">[4]CASHFLOWS!$B$15:$B$29</definedName>
    <definedName name="_40__123Graph_XCHART_4" hidden="1">#REF!</definedName>
    <definedName name="_41____________________________________123Graph_BCHART_3" localSheetId="0" hidden="1">[4]CASHFLOWS!#REF!</definedName>
    <definedName name="_41____________________________________123Graph_BCHART_3" hidden="1">#REF!</definedName>
    <definedName name="_42____________________________________123Graph_BCHART_4" localSheetId="0" hidden="1">[4]CASHFLOWS!#REF!</definedName>
    <definedName name="_42____________________________________123Graph_BCHART_4" hidden="1">#REF!</definedName>
    <definedName name="_42__123Graph_BCHART_4" localSheetId="0" hidden="1">[4]CASHFLOWS!#REF!</definedName>
    <definedName name="_42__123Graph_BCHART_4" hidden="1">#REF!</definedName>
    <definedName name="_42__123Graph_DCHART_22" localSheetId="0" hidden="1">[14]Occ!#REF!</definedName>
    <definedName name="_42__123Graph_DCHART_22" hidden="1">#REF!</definedName>
    <definedName name="_43____________________________________123Graph_XCHART_3" localSheetId="0" hidden="1">[4]CASHFLOWS!$B$15:$B$29</definedName>
    <definedName name="_43____________________________________123Graph_XCHART_3" hidden="1">#REF!</definedName>
    <definedName name="_43__123Graph_XCHART_3" localSheetId="0" hidden="1">[4]CASHFLOWS!$B$15:$B$29</definedName>
    <definedName name="_43__123Graph_XCHART_3" hidden="1">#REF!</definedName>
    <definedName name="_44____________________________________123Graph_XCHART_4" localSheetId="0" hidden="1">[4]CASHFLOWS!$B$15:$B$29</definedName>
    <definedName name="_44____________________________________123Graph_XCHART_4" hidden="1">#REF!</definedName>
    <definedName name="_44__123Graph_ECHART_15" localSheetId="0" hidden="1">[14]Occ!#REF!</definedName>
    <definedName name="_44__123Graph_ECHART_15" hidden="1">#REF!</definedName>
    <definedName name="_44__123Graph_XCHART_4" localSheetId="0" hidden="1">[4]CASHFLOWS!$B$15:$B$29</definedName>
    <definedName name="_44__123Graph_XCHART_4" hidden="1">#REF!</definedName>
    <definedName name="_45___________________________________123Graph_ACHART_3" localSheetId="0" hidden="1">[4]CASHFLOWS!#REF!</definedName>
    <definedName name="_45___________________________________123Graph_ACHART_3" hidden="1">#REF!</definedName>
    <definedName name="_46___________________________________123Graph_ACHART_4" localSheetId="0" hidden="1">[4]CASHFLOWS!#REF!</definedName>
    <definedName name="_46___________________________________123Graph_ACHART_4" hidden="1">#REF!</definedName>
    <definedName name="_46__123Graph_ECHART_16" localSheetId="0" hidden="1">[14]Occ!#REF!</definedName>
    <definedName name="_46__123Graph_ECHART_16" hidden="1">#REF!</definedName>
    <definedName name="_47___________________________________123Graph_BCHART_3" localSheetId="0" hidden="1">[4]CASHFLOWS!#REF!</definedName>
    <definedName name="_47___________________________________123Graph_BCHART_3" hidden="1">#REF!</definedName>
    <definedName name="_48___________________________________123Graph_BCHART_4" localSheetId="0" hidden="1">[4]CASHFLOWS!#REF!</definedName>
    <definedName name="_48___________________________________123Graph_BCHART_4" hidden="1">#REF!</definedName>
    <definedName name="_48__123Graph_ECHART_17" localSheetId="0" hidden="1">[14]Occ!#REF!</definedName>
    <definedName name="_48__123Graph_ECHART_17" hidden="1">#REF!</definedName>
    <definedName name="_49___________________________________123Graph_XCHART_3" localSheetId="0" hidden="1">[4]CASHFLOWS!$B$15:$B$29</definedName>
    <definedName name="_49___________________________________123Graph_XCHART_3" hidden="1">#REF!</definedName>
    <definedName name="_5____________________________________________123Graph_ACHART_3" localSheetId="0" hidden="1">[4]CASHFLOWS!#REF!</definedName>
    <definedName name="_5____________________________________________123Graph_ACHART_3" hidden="1">#REF!</definedName>
    <definedName name="_5_____123Graph_XCHART_3" localSheetId="0" hidden="1">[4]CASHFLOWS!$B$15:$B$29</definedName>
    <definedName name="_5_____123Graph_XCHART_3" hidden="1">#REF!</definedName>
    <definedName name="_5___123Graph_BCHART_4" localSheetId="0" hidden="1">[4]CASHFLOWS!#REF!</definedName>
    <definedName name="_5___123Graph_BCHART_4" hidden="1">#REF!</definedName>
    <definedName name="_5___123Graph_DCHART_1" localSheetId="0" hidden="1">[5]Cash2!$K$16:$K$36</definedName>
    <definedName name="_5___123Graph_DCHART_1" hidden="1">#REF!</definedName>
    <definedName name="_5___123Graph_XCHART_3" localSheetId="0" hidden="1">[4]CASHFLOWS!$B$15:$B$29</definedName>
    <definedName name="_5___123Graph_XCHART_3" hidden="1">#REF!</definedName>
    <definedName name="_5__123Graph_ACHART_18" localSheetId="0" hidden="1">[14]Demand!#REF!</definedName>
    <definedName name="_5__123Graph_ACHART_18" hidden="1">#REF!</definedName>
    <definedName name="_5__123Graph_ACHART_3" localSheetId="0" hidden="1">[15]CASHFLOWS!#REF!</definedName>
    <definedName name="_5__123Graph_ACHART_3" hidden="1">#REF!</definedName>
    <definedName name="_5__123Graph_DCHART_1" localSheetId="0" hidden="1">[13]Cash2!$K$16:$K$36</definedName>
    <definedName name="_5__123Graph_DCHART_1" hidden="1">#REF!</definedName>
    <definedName name="_5__123Graph_XCHART_3" localSheetId="0" hidden="1">[4]CASHFLOWS!$B$15:$B$29</definedName>
    <definedName name="_5__123Graph_XCHART_3" hidden="1">#REF!</definedName>
    <definedName name="_50___________________________________123Graph_XCHART_4" localSheetId="0" hidden="1">[4]CASHFLOWS!$B$15:$B$29</definedName>
    <definedName name="_50___________________________________123Graph_XCHART_4" hidden="1">#REF!</definedName>
    <definedName name="_50__123Graph_ECHART_22" localSheetId="0" hidden="1">[14]Occ!#REF!</definedName>
    <definedName name="_50__123Graph_ECHART_22" hidden="1">#REF!</definedName>
    <definedName name="_51__________________________________123Graph_ACHART_3" localSheetId="0" hidden="1">[4]CASHFLOWS!#REF!</definedName>
    <definedName name="_51__________________________________123Graph_ACHART_3" hidden="1">#REF!</definedName>
    <definedName name="_515________________123Graph_XCHART_3" localSheetId="0" hidden="1">[4]CASHFLOWS!$B$15:$B$29</definedName>
    <definedName name="_515________________123Graph_XCHART_3" hidden="1">#REF!</definedName>
    <definedName name="_516________________123Graph_XCHART_4" localSheetId="0" hidden="1">[4]CASHFLOWS!$B$15:$B$29</definedName>
    <definedName name="_516________________123Graph_XCHART_4" hidden="1">#REF!</definedName>
    <definedName name="_52__________________________________123Graph_ACHART_4" localSheetId="0" hidden="1">[4]CASHFLOWS!#REF!</definedName>
    <definedName name="_52__________________________________123Graph_ACHART_4" hidden="1">#REF!</definedName>
    <definedName name="_52__123Graph_FCHART_15" localSheetId="0" hidden="1">[14]Occ!#REF!</definedName>
    <definedName name="_52__123Graph_FCHART_15" hidden="1">#REF!</definedName>
    <definedName name="_53__________________________________123Graph_BCHART_3" localSheetId="0" hidden="1">[4]CASHFLOWS!#REF!</definedName>
    <definedName name="_53__________________________________123Graph_BCHART_3" hidden="1">#REF!</definedName>
    <definedName name="_54__________________________________123Graph_BCHART_4" localSheetId="0" hidden="1">[4]CASHFLOWS!#REF!</definedName>
    <definedName name="_54__________________________________123Graph_BCHART_4" hidden="1">#REF!</definedName>
    <definedName name="_54__123Graph_FCHART_16" localSheetId="0" hidden="1">[14]Occ!#REF!</definedName>
    <definedName name="_54__123Graph_FCHART_16" hidden="1">#REF!</definedName>
    <definedName name="_55__________________________________123Graph_XCHART_3" localSheetId="0" hidden="1">[4]CASHFLOWS!$B$15:$B$29</definedName>
    <definedName name="_55__________________________________123Graph_XCHART_3" hidden="1">#REF!</definedName>
    <definedName name="_56__________________________________123Graph_XCHART_4" localSheetId="0" hidden="1">[4]CASHFLOWS!$B$15:$B$29</definedName>
    <definedName name="_56__________________________________123Graph_XCHART_4" hidden="1">#REF!</definedName>
    <definedName name="_56__123Graph_FCHART_17" localSheetId="0" hidden="1">[14]Occ!#REF!</definedName>
    <definedName name="_56__123Graph_FCHART_17" hidden="1">#REF!</definedName>
    <definedName name="_57_________________________________123Graph_ACHART_3" localSheetId="0" hidden="1">[4]CASHFLOWS!#REF!</definedName>
    <definedName name="_57_________________________________123Graph_ACHART_3" hidden="1">#REF!</definedName>
    <definedName name="_58_________________________________123Graph_ACHART_4" localSheetId="0" hidden="1">[4]CASHFLOWS!#REF!</definedName>
    <definedName name="_58_________________________________123Graph_ACHART_4" hidden="1">#REF!</definedName>
    <definedName name="_58__123Graph_FCHART_22" localSheetId="0" hidden="1">[14]Occ!#REF!</definedName>
    <definedName name="_58__123Graph_FCHART_22" hidden="1">#REF!</definedName>
    <definedName name="_59_________________________________123Graph_BCHART_3" localSheetId="0" hidden="1">[4]CASHFLOWS!#REF!</definedName>
    <definedName name="_59_________________________________123Graph_BCHART_3" hidden="1">#REF!</definedName>
    <definedName name="_6____________________________________________123Graph_ACHART_4" localSheetId="0" hidden="1">[4]CASHFLOWS!#REF!</definedName>
    <definedName name="_6____________________________________________123Graph_ACHART_4" hidden="1">#REF!</definedName>
    <definedName name="_6_____123Graph_XCHART_4" localSheetId="0" hidden="1">[4]CASHFLOWS!$B$15:$B$29</definedName>
    <definedName name="_6_____123Graph_XCHART_4" hidden="1">#REF!</definedName>
    <definedName name="_6____123Graph_BCHART_3" localSheetId="0" hidden="1">[4]CASHFLOWS!#REF!</definedName>
    <definedName name="_6____123Graph_BCHART_3" hidden="1">#REF!</definedName>
    <definedName name="_6___123Graph_BCHART_3" localSheetId="0" hidden="1">[4]CASHFLOWS!#REF!</definedName>
    <definedName name="_6___123Graph_BCHART_3" hidden="1">#REF!</definedName>
    <definedName name="_6___123Graph_XCHART_3" localSheetId="0" hidden="1">[4]CASHFLOWS!$B$15:$B$29</definedName>
    <definedName name="_6___123Graph_XCHART_3" hidden="1">#REF!</definedName>
    <definedName name="_6___123Graph_XCHART_4" localSheetId="0" hidden="1">[4]CASHFLOWS!$B$15:$B$29</definedName>
    <definedName name="_6___123Graph_XCHART_4" hidden="1">#REF!</definedName>
    <definedName name="_6__123Graph_ACHART_1" localSheetId="0" hidden="1">[5]Cash2!$G$16:$G$31</definedName>
    <definedName name="_6__123Graph_ACHART_1" hidden="1">#REF!</definedName>
    <definedName name="_6__123Graph_ACHART_16" localSheetId="0" hidden="1">[14]Occ!#REF!</definedName>
    <definedName name="_6__123Graph_ACHART_16" hidden="1">#REF!</definedName>
    <definedName name="_6__123Graph_ACHART_19" localSheetId="0" hidden="1">[14]Demand!#REF!</definedName>
    <definedName name="_6__123Graph_ACHART_19" hidden="1">#REF!</definedName>
    <definedName name="_6__123Graph_ACHART_4" localSheetId="0" hidden="1">[4]CASHFLOWS!#REF!</definedName>
    <definedName name="_6__123Graph_ACHART_4" hidden="1">#REF!</definedName>
    <definedName name="_6__123Graph_BCHART_3" localSheetId="0" hidden="1">[15]CASHFLOWS!#REF!</definedName>
    <definedName name="_6__123Graph_BCHART_3" hidden="1">#REF!</definedName>
    <definedName name="_6__123Graph_XCHART_4" localSheetId="0" hidden="1">[4]CASHFLOWS!$B$15:$B$29</definedName>
    <definedName name="_6__123Graph_XCHART_4" hidden="1">#REF!</definedName>
    <definedName name="_60_________________________________123Graph_BCHART_4" localSheetId="0" hidden="1">[4]CASHFLOWS!#REF!</definedName>
    <definedName name="_60_________________________________123Graph_BCHART_4" hidden="1">#REF!</definedName>
    <definedName name="_60__123Graph_XCHART_15" localSheetId="0" hidden="1">[14]Occ!#REF!</definedName>
    <definedName name="_60__123Graph_XCHART_15" hidden="1">#REF!</definedName>
    <definedName name="_61_________________________________123Graph_XCHART_3" localSheetId="0" hidden="1">[4]CASHFLOWS!$B$15:$B$29</definedName>
    <definedName name="_61_________________________________123Graph_XCHART_3" hidden="1">#REF!</definedName>
    <definedName name="_62_________________________________123Graph_XCHART_4" localSheetId="0" hidden="1">[4]CASHFLOWS!$B$15:$B$29</definedName>
    <definedName name="_62_________________________________123Graph_XCHART_4" hidden="1">#REF!</definedName>
    <definedName name="_62__123Graph_XCHART_16" localSheetId="0" hidden="1">[14]Occ!#REF!</definedName>
    <definedName name="_62__123Graph_XCHART_16" hidden="1">#REF!</definedName>
    <definedName name="_63________________________________123Graph_ACHART_3" localSheetId="0" hidden="1">[4]CASHFLOWS!#REF!</definedName>
    <definedName name="_63________________________________123Graph_ACHART_3" hidden="1">#REF!</definedName>
    <definedName name="_64________________________________123Graph_ACHART_4" localSheetId="0" hidden="1">[4]CASHFLOWS!#REF!</definedName>
    <definedName name="_64________________________________123Graph_ACHART_4" hidden="1">#REF!</definedName>
    <definedName name="_64__123Graph_XCHART_17" localSheetId="0" hidden="1">[14]Occ!#REF!</definedName>
    <definedName name="_64__123Graph_XCHART_17" hidden="1">#REF!</definedName>
    <definedName name="_65________________________________123Graph_BCHART_3" localSheetId="0" hidden="1">[4]CASHFLOWS!#REF!</definedName>
    <definedName name="_65________________________________123Graph_BCHART_3" hidden="1">#REF!</definedName>
    <definedName name="_66________________________________123Graph_BCHART_4" localSheetId="0" hidden="1">[4]CASHFLOWS!#REF!</definedName>
    <definedName name="_66________________________________123Graph_BCHART_4" hidden="1">#REF!</definedName>
    <definedName name="_66__123Graph_XCHART_18" localSheetId="0" hidden="1">[14]Demand!#REF!</definedName>
    <definedName name="_66__123Graph_XCHART_18" hidden="1">#REF!</definedName>
    <definedName name="_669_______________123Graph_ACHART_3" localSheetId="0" hidden="1">[4]CASHFLOWS!#REF!</definedName>
    <definedName name="_669_______________123Graph_ACHART_3" hidden="1">#REF!</definedName>
    <definedName name="_67________________________________123Graph_XCHART_3" localSheetId="0" hidden="1">[4]CASHFLOWS!$B$15:$B$29</definedName>
    <definedName name="_67________________________________123Graph_XCHART_3" hidden="1">#REF!</definedName>
    <definedName name="_670_______________123Graph_ACHART_4" localSheetId="0" hidden="1">[4]CASHFLOWS!#REF!</definedName>
    <definedName name="_670_______________123Graph_ACHART_4" hidden="1">#REF!</definedName>
    <definedName name="_671_______________123Graph_BCHART_3" localSheetId="0" hidden="1">[4]CASHFLOWS!#REF!</definedName>
    <definedName name="_671_______________123Graph_BCHART_3" hidden="1">#REF!</definedName>
    <definedName name="_672_______________123Graph_BCHART_4" localSheetId="0" hidden="1">[4]CASHFLOWS!#REF!</definedName>
    <definedName name="_672_______________123Graph_BCHART_4" hidden="1">#REF!</definedName>
    <definedName name="_673_______________123Graph_XCHART_3" localSheetId="0" hidden="1">[4]CASHFLOWS!$B$15:$B$29</definedName>
    <definedName name="_673_______________123Graph_XCHART_3" hidden="1">#REF!</definedName>
    <definedName name="_674_______________123Graph_XCHART_4" localSheetId="0" hidden="1">[4]CASHFLOWS!$B$15:$B$29</definedName>
    <definedName name="_674_______________123Graph_XCHART_4" hidden="1">#REF!</definedName>
    <definedName name="_68________________________________123Graph_XCHART_4" localSheetId="0" hidden="1">[4]CASHFLOWS!$B$15:$B$29</definedName>
    <definedName name="_68________________________________123Graph_XCHART_4" hidden="1">#REF!</definedName>
    <definedName name="_68__123Graph_XCHART_19" localSheetId="0" hidden="1">[14]Demand!#REF!</definedName>
    <definedName name="_68__123Graph_XCHART_19" hidden="1">#REF!</definedName>
    <definedName name="_69_______________________________123Graph_ACHART_3" localSheetId="0" hidden="1">[4]CASHFLOWS!#REF!</definedName>
    <definedName name="_69_______________________________123Graph_ACHART_3" hidden="1">#REF!</definedName>
    <definedName name="_6B8" localSheetId="0">#REF!</definedName>
    <definedName name="_6B8">#REF!</definedName>
    <definedName name="_6B9" localSheetId="0">#REF!</definedName>
    <definedName name="_6B9">#REF!</definedName>
    <definedName name="_7____________________________________________123Graph_BCHART_3" localSheetId="0" hidden="1">[4]CASHFLOWS!#REF!</definedName>
    <definedName name="_7____________________________________________123Graph_BCHART_3" hidden="1">#REF!</definedName>
    <definedName name="_7____123Graph_ACHART_3" localSheetId="0" hidden="1">[4]CASHFLOWS!#REF!</definedName>
    <definedName name="_7____123Graph_ACHART_3" hidden="1">#REF!</definedName>
    <definedName name="_7___123Graph_ACHART_3" localSheetId="0" hidden="1">[4]CASHFLOWS!#REF!</definedName>
    <definedName name="_7___123Graph_ACHART_3" hidden="1">#REF!</definedName>
    <definedName name="_7___123Graph_XCHART_4" localSheetId="0" hidden="1">[4]CASHFLOWS!$B$15:$B$29</definedName>
    <definedName name="_7___123Graph_XCHART_4" hidden="1">#REF!</definedName>
    <definedName name="_7__123Graph_ACHART_2" localSheetId="0" hidden="1">[5]Z!$T$179:$AH$179</definedName>
    <definedName name="_7__123Graph_ACHART_2" hidden="1">#REF!</definedName>
    <definedName name="_7__123Graph_ACHART_21" localSheetId="0" hidden="1">[14]Occ!#REF!</definedName>
    <definedName name="_7__123Graph_ACHART_21" hidden="1">#REF!</definedName>
    <definedName name="_7__123Graph_ACHART_3" localSheetId="0" hidden="1">[4]CASHFLOWS!#REF!</definedName>
    <definedName name="_7__123Graph_ACHART_3" hidden="1">#REF!</definedName>
    <definedName name="_7_0_0_F" localSheetId="0" hidden="1">[12]산근!#REF!</definedName>
    <definedName name="_7_0_0_F" hidden="1">#REF!</definedName>
    <definedName name="_70_______________________________123Graph_ACHART_4" localSheetId="0" hidden="1">[4]CASHFLOWS!#REF!</definedName>
    <definedName name="_70_______________________________123Graph_ACHART_4" hidden="1">#REF!</definedName>
    <definedName name="_70__123Graph_XCHART_22" localSheetId="0" hidden="1">[14]Occ!#REF!</definedName>
    <definedName name="_70__123Graph_XCHART_22" hidden="1">#REF!</definedName>
    <definedName name="_71_______________________________123Graph_BCHART_3" localSheetId="0" hidden="1">[4]CASHFLOWS!#REF!</definedName>
    <definedName name="_71_______________________________123Graph_BCHART_3" hidden="1">#REF!</definedName>
    <definedName name="_72_______________________________123Graph_BCHART_4" localSheetId="0" hidden="1">[4]CASHFLOWS!#REF!</definedName>
    <definedName name="_72_______________________________123Graph_BCHART_4" hidden="1">#REF!</definedName>
    <definedName name="_72__123Graph_XSEG_PIE" localSheetId="0" hidden="1">[14]Demand!#REF!</definedName>
    <definedName name="_72__123Graph_XSEG_PIE" hidden="1">#REF!</definedName>
    <definedName name="_73_______________________________123Graph_XCHART_3" localSheetId="0" hidden="1">[4]CASHFLOWS!$B$15:$B$29</definedName>
    <definedName name="_73_______________________________123Graph_XCHART_3" hidden="1">#REF!</definedName>
    <definedName name="_74_______________________________123Graph_XCHART_4" localSheetId="0" hidden="1">[4]CASHFLOWS!$B$15:$B$29</definedName>
    <definedName name="_74_______________________________123Graph_XCHART_4" hidden="1">#REF!</definedName>
    <definedName name="_75______________________________123Graph_ACHART_3" localSheetId="0" hidden="1">[4]CASHFLOWS!#REF!</definedName>
    <definedName name="_75______________________________123Graph_ACHART_3" hidden="1">#REF!</definedName>
    <definedName name="_76______________________________123Graph_ACHART_4" localSheetId="0" hidden="1">[4]CASHFLOWS!#REF!</definedName>
    <definedName name="_76______________________________123Graph_ACHART_4" hidden="1">#REF!</definedName>
    <definedName name="_77______________________________123Graph_BCHART_3" localSheetId="0" hidden="1">[4]CASHFLOWS!#REF!</definedName>
    <definedName name="_77______________________________123Graph_BCHART_3" hidden="1">#REF!</definedName>
    <definedName name="_78______________________________123Graph_BCHART_4" localSheetId="0" hidden="1">[4]CASHFLOWS!#REF!</definedName>
    <definedName name="_78______________________________123Graph_BCHART_4" hidden="1">#REF!</definedName>
    <definedName name="_79______________________________123Graph_XCHART_3" localSheetId="0" hidden="1">[4]CASHFLOWS!$B$15:$B$29</definedName>
    <definedName name="_79______________________________123Graph_XCHART_3" hidden="1">#REF!</definedName>
    <definedName name="_7C1" localSheetId="0">#REF!</definedName>
    <definedName name="_7C1">#REF!</definedName>
    <definedName name="_7C2" localSheetId="0">#REF!</definedName>
    <definedName name="_7C2">#REF!</definedName>
    <definedName name="_7C3" localSheetId="0">#REF!</definedName>
    <definedName name="_7C3">#REF!</definedName>
    <definedName name="_7D1">#REF!</definedName>
    <definedName name="_7D2">#REF!</definedName>
    <definedName name="_7D3">#REF!</definedName>
    <definedName name="_7D4">#REF!</definedName>
    <definedName name="_7D5">#REF!</definedName>
    <definedName name="_8____________________________________________123Graph_BCHART_4" localSheetId="0" hidden="1">[4]CASHFLOWS!#REF!</definedName>
    <definedName name="_8____________________________________________123Graph_BCHART_4" hidden="1">#REF!</definedName>
    <definedName name="_8____123Graph_ACHART_4" localSheetId="0" hidden="1">[4]CASHFLOWS!#REF!</definedName>
    <definedName name="_8____123Graph_ACHART_4" hidden="1">#REF!</definedName>
    <definedName name="_8____123Graph_BCHART_4" localSheetId="0" hidden="1">[4]CASHFLOWS!#REF!</definedName>
    <definedName name="_8____123Graph_BCHART_4" hidden="1">#REF!</definedName>
    <definedName name="_8___123Graph_BCHART_4" localSheetId="0" hidden="1">[4]CASHFLOWS!#REF!</definedName>
    <definedName name="_8___123Graph_BCHART_4" hidden="1">#REF!</definedName>
    <definedName name="_8__123Graph_ACHART_17" localSheetId="0" hidden="1">[14]Occ!#REF!</definedName>
    <definedName name="_8__123Graph_ACHART_17" hidden="1">#REF!</definedName>
    <definedName name="_8__123Graph_ACHART_4" localSheetId="0" hidden="1">[4]CASHFLOWS!#REF!</definedName>
    <definedName name="_8__123Graph_ACHART_4" hidden="1">#REF!</definedName>
    <definedName name="_8__123Graph_ASEG_PIE" localSheetId="0" hidden="1">[14]Demand!#REF!</definedName>
    <definedName name="_8__123Graph_ASEG_PIE" hidden="1">#REF!</definedName>
    <definedName name="_8__123Graph_BCHART_2" localSheetId="0" hidden="1">[5]Z!$T$180:$AH$180</definedName>
    <definedName name="_8__123Graph_BCHART_2" hidden="1">#REF!</definedName>
    <definedName name="_8__123Graph_BCHART_4" localSheetId="0" hidden="1">[15]CASHFLOWS!#REF!</definedName>
    <definedName name="_8__123Graph_BCHART_4" hidden="1">#REF!</definedName>
    <definedName name="_80______________________________123Graph_XCHART_4" localSheetId="0" hidden="1">[4]CASHFLOWS!$B$15:$B$29</definedName>
    <definedName name="_80______________________________123Graph_XCHART_4" hidden="1">#REF!</definedName>
    <definedName name="_81_____________________________123Graph_ACHART_3" localSheetId="0" hidden="1">[4]CASHFLOWS!#REF!</definedName>
    <definedName name="_81_____________________________123Graph_ACHART_3" hidden="1">#REF!</definedName>
    <definedName name="_82_____________________________123Graph_ACHART_4" localSheetId="0" hidden="1">[4]CASHFLOWS!#REF!</definedName>
    <definedName name="_82_____________________________123Graph_ACHART_4" hidden="1">#REF!</definedName>
    <definedName name="_83_____________________________123Graph_BCHART_3" localSheetId="0" hidden="1">[4]CASHFLOWS!#REF!</definedName>
    <definedName name="_83_____________________________123Graph_BCHART_3" hidden="1">#REF!</definedName>
    <definedName name="_831______________123Graph_XCHART_3" localSheetId="0" hidden="1">[4]CASHFLOWS!$B$15:$B$29</definedName>
    <definedName name="_831______________123Graph_XCHART_3" hidden="1">#REF!</definedName>
    <definedName name="_832______________123Graph_XCHART_4" localSheetId="0" hidden="1">[4]CASHFLOWS!$B$15:$B$29</definedName>
    <definedName name="_832______________123Graph_XCHART_4" hidden="1">#REF!</definedName>
    <definedName name="_84_____________________________123Graph_BCHART_4" localSheetId="0" hidden="1">[4]CASHFLOWS!#REF!</definedName>
    <definedName name="_84_____________________________123Graph_BCHART_4" hidden="1">#REF!</definedName>
    <definedName name="_85_____________________________123Graph_XCHART_3" localSheetId="0" hidden="1">[4]CASHFLOWS!$B$15:$B$29</definedName>
    <definedName name="_85_____________________________123Graph_XCHART_3" hidden="1">#REF!</definedName>
    <definedName name="_86_____________________________123Graph_XCHART_4" localSheetId="0" hidden="1">[4]CASHFLOWS!$B$15:$B$29</definedName>
    <definedName name="_86_____________________________123Graph_XCHART_4" hidden="1">#REF!</definedName>
    <definedName name="_87____________________________123Graph_ACHART_3" localSheetId="0" hidden="1">[4]CASHFLOWS!#REF!</definedName>
    <definedName name="_87____________________________123Graph_ACHART_3" hidden="1">#REF!</definedName>
    <definedName name="_88____________________________123Graph_ACHART_4" localSheetId="0" hidden="1">[4]CASHFLOWS!#REF!</definedName>
    <definedName name="_88____________________________123Graph_ACHART_4" hidden="1">#REF!</definedName>
    <definedName name="_89____________________________123Graph_BCHART_3" localSheetId="0" hidden="1">[4]CASHFLOWS!#REF!</definedName>
    <definedName name="_89____________________________123Graph_BCHART_3" hidden="1">#REF!</definedName>
    <definedName name="_9___________________________________________123Graph_ACHART_3" localSheetId="0" hidden="1">[4]CASHFLOWS!#REF!</definedName>
    <definedName name="_9___________________________________________123Graph_ACHART_3" hidden="1">#REF!</definedName>
    <definedName name="_9____123Graph_BCHART_3" localSheetId="0" hidden="1">[4]CASHFLOWS!#REF!</definedName>
    <definedName name="_9____123Graph_BCHART_3" hidden="1">#REF!</definedName>
    <definedName name="_9___123Graph_XCHART_3" localSheetId="0" hidden="1">[4]CASHFLOWS!$B$15:$B$29</definedName>
    <definedName name="_9___123Graph_XCHART_3" hidden="1">#REF!</definedName>
    <definedName name="_9__123Graph_BCHART_15" localSheetId="0" hidden="1">[14]Occ!#REF!</definedName>
    <definedName name="_9__123Graph_BCHART_15" hidden="1">#REF!</definedName>
    <definedName name="_9__123Graph_BCHART_3" localSheetId="0" hidden="1">[4]CASHFLOWS!#REF!</definedName>
    <definedName name="_9__123Graph_BCHART_3" hidden="1">#REF!</definedName>
    <definedName name="_9__123Graph_CCHART_1" localSheetId="0" hidden="1">[5]Cash2!$J$16:$J$36</definedName>
    <definedName name="_9__123Graph_CCHART_1" hidden="1">#REF!</definedName>
    <definedName name="_9__123Graph_XCHART_3" localSheetId="0" hidden="1">[15]CASHFLOWS!$B$15:$B$29</definedName>
    <definedName name="_9__123Graph_XCHART_3" hidden="1">#REF!</definedName>
    <definedName name="_90____________________________123Graph_BCHART_4" localSheetId="0" hidden="1">[4]CASHFLOWS!#REF!</definedName>
    <definedName name="_90____________________________123Graph_BCHART_4" hidden="1">#REF!</definedName>
    <definedName name="_91____________________________123Graph_XCHART_3" localSheetId="0" hidden="1">[4]CASHFLOWS!$B$15:$B$29</definedName>
    <definedName name="_91____________________________123Graph_XCHART_3" hidden="1">#REF!</definedName>
    <definedName name="_92____________________________123Graph_XCHART_4" localSheetId="0" hidden="1">[4]CASHFLOWS!$B$15:$B$29</definedName>
    <definedName name="_92____________________________123Graph_XCHART_4" hidden="1">#REF!</definedName>
    <definedName name="_93___________________________123Graph_ACHART_3" localSheetId="0" hidden="1">[4]CASHFLOWS!#REF!</definedName>
    <definedName name="_93___________________________123Graph_ACHART_3" hidden="1">#REF!</definedName>
    <definedName name="_94___________________________123Graph_ACHART_4" localSheetId="0" hidden="1">[4]CASHFLOWS!#REF!</definedName>
    <definedName name="_94___________________________123Graph_ACHART_4" hidden="1">#REF!</definedName>
    <definedName name="_95___________________________123Graph_BCHART_3" localSheetId="0" hidden="1">[4]CASHFLOWS!#REF!</definedName>
    <definedName name="_95___________________________123Graph_BCHART_3" hidden="1">#REF!</definedName>
    <definedName name="_96___________________________123Graph_BCHART_4" localSheetId="0" hidden="1">[4]CASHFLOWS!#REF!</definedName>
    <definedName name="_96___________________________123Graph_BCHART_4" hidden="1">#REF!</definedName>
    <definedName name="_97___________________________123Graph_XCHART_3" localSheetId="0" hidden="1">[4]CASHFLOWS!$B$15:$B$29</definedName>
    <definedName name="_97___________________________123Graph_XCHART_3" hidden="1">#REF!</definedName>
    <definedName name="_98___________________________123Graph_XCHART_4" localSheetId="0" hidden="1">[4]CASHFLOWS!$B$15:$B$29</definedName>
    <definedName name="_98___________________________123Graph_XCHART_4" hidden="1">#REF!</definedName>
    <definedName name="_985_____________123Graph_ACHART_3" localSheetId="0" hidden="1">[4]CASHFLOWS!#REF!</definedName>
    <definedName name="_985_____________123Graph_ACHART_3" hidden="1">#REF!</definedName>
    <definedName name="_986_____________123Graph_ACHART_4" localSheetId="0" hidden="1">[4]CASHFLOWS!#REF!</definedName>
    <definedName name="_986_____________123Graph_ACHART_4" hidden="1">#REF!</definedName>
    <definedName name="_987_____________123Graph_BCHART_3" localSheetId="0" hidden="1">[4]CASHFLOWS!#REF!</definedName>
    <definedName name="_987_____________123Graph_BCHART_3" hidden="1">#REF!</definedName>
    <definedName name="_988_____________123Graph_BCHART_4" localSheetId="0" hidden="1">[4]CASHFLOWS!#REF!</definedName>
    <definedName name="_988_____________123Graph_BCHART_4" hidden="1">#REF!</definedName>
    <definedName name="_989_____________123Graph_XCHART_3" localSheetId="0" hidden="1">[4]CASHFLOWS!$B$15:$B$29</definedName>
    <definedName name="_989_____________123Graph_XCHART_3" hidden="1">#REF!</definedName>
    <definedName name="_990_____________123Graph_XCHART_4" localSheetId="0" hidden="1">[4]CASHFLOWS!$B$15:$B$29</definedName>
    <definedName name="_990_____________123Graph_XCHART_4" hidden="1">#REF!</definedName>
    <definedName name="_a" localSheetId="0" hidden="1">[4]CASHFLOWS!#REF!</definedName>
    <definedName name="_a" hidden="1">#REF!</definedName>
    <definedName name="_A2" localSheetId="0">#REF!</definedName>
    <definedName name="_A2">#REF!</definedName>
    <definedName name="_a3" localSheetId="1" hidden="1">{#N/A,#N/A,TRUE,"Financials";#N/A,#N/A,TRUE,"Operating Statistics";#N/A,#N/A,TRUE,"Capex &amp; Depreciation";#N/A,#N/A,TRUE,"Debt"}</definedName>
    <definedName name="_a3" localSheetId="0" hidden="1">{#N/A,#N/A,TRUE,"Financials";#N/A,#N/A,TRUE,"Operating Statistics";#N/A,#N/A,TRUE,"Capex &amp; Depreciation";#N/A,#N/A,TRUE,"Debt"}</definedName>
    <definedName name="_a3" hidden="1">{#N/A,#N/A,TRUE,"Financials";#N/A,#N/A,TRUE,"Operating Statistics";#N/A,#N/A,TRUE,"Capex &amp; Depreciation";#N/A,#N/A,TRUE,"Debt"}</definedName>
    <definedName name="_A655600">#REF!</definedName>
    <definedName name="_a65631">#REF!</definedName>
    <definedName name="_ab1" localSheetId="1" hidden="1">{#N/A,#N/A,FALSE,"SumD";#N/A,#N/A,FALSE,"ElecD";#N/A,#N/A,FALSE,"MechD";#N/A,#N/A,FALSE,"GeotD";#N/A,#N/A,FALSE,"PrcsD";#N/A,#N/A,FALSE,"TunnD";#N/A,#N/A,FALSE,"CivlD";#N/A,#N/A,FALSE,"NtwkD";#N/A,#N/A,FALSE,"EstgD";#N/A,#N/A,FALSE,"PEngD"}</definedName>
    <definedName name="_ab1" localSheetId="0" hidden="1">{#N/A,#N/A,FALSE,"SumD";#N/A,#N/A,FALSE,"ElecD";#N/A,#N/A,FALSE,"MechD";#N/A,#N/A,FALSE,"GeotD";#N/A,#N/A,FALSE,"PrcsD";#N/A,#N/A,FALSE,"TunnD";#N/A,#N/A,FALSE,"CivlD";#N/A,#N/A,FALSE,"NtwkD";#N/A,#N/A,FALSE,"EstgD";#N/A,#N/A,FALSE,"PEngD"}</definedName>
    <definedName name="_ab1" hidden="1">{#N/A,#N/A,FALSE,"SumD";#N/A,#N/A,FALSE,"ElecD";#N/A,#N/A,FALSE,"MechD";#N/A,#N/A,FALSE,"GeotD";#N/A,#N/A,FALSE,"PrcsD";#N/A,#N/A,FALSE,"TunnD";#N/A,#N/A,FALSE,"CivlD";#N/A,#N/A,FALSE,"NtwkD";#N/A,#N/A,FALSE,"EstgD";#N/A,#N/A,FALSE,"PEngD"}</definedName>
    <definedName name="_ABC" localSheetId="0" hidden="1">[5]Cash2!$G$16:$G$31</definedName>
    <definedName name="_ABC" hidden="1">#REF!</definedName>
    <definedName name="_aoc10" localSheetId="0">#REF!</definedName>
    <definedName name="_aoc10">#REF!</definedName>
    <definedName name="_aoc11" localSheetId="0">#REF!</definedName>
    <definedName name="_aoc11">#REF!</definedName>
    <definedName name="_aoc7" localSheetId="0">#REF!</definedName>
    <definedName name="_aoc7">#REF!</definedName>
    <definedName name="_aoc8">#REF!</definedName>
    <definedName name="_aoc9">#REF!</definedName>
    <definedName name="_as1" localSheetId="1" hidden="1">{#N/A,#N/A,FALSE,"SumD";#N/A,#N/A,FALSE,"ElecD";#N/A,#N/A,FALSE,"MechD";#N/A,#N/A,FALSE,"GeotD";#N/A,#N/A,FALSE,"PrcsD";#N/A,#N/A,FALSE,"TunnD";#N/A,#N/A,FALSE,"CivlD";#N/A,#N/A,FALSE,"NtwkD";#N/A,#N/A,FALSE,"EstgD";#N/A,#N/A,FALSE,"PEngD"}</definedName>
    <definedName name="_as1" localSheetId="0" hidden="1">{#N/A,#N/A,FALSE,"SumD";#N/A,#N/A,FALSE,"ElecD";#N/A,#N/A,FALSE,"MechD";#N/A,#N/A,FALSE,"GeotD";#N/A,#N/A,FALSE,"PrcsD";#N/A,#N/A,FALSE,"TunnD";#N/A,#N/A,FALSE,"CivlD";#N/A,#N/A,FALSE,"NtwkD";#N/A,#N/A,FALSE,"EstgD";#N/A,#N/A,FALSE,"PEngD"}</definedName>
    <definedName name="_as1" hidden="1">{#N/A,#N/A,FALSE,"SumD";#N/A,#N/A,FALSE,"ElecD";#N/A,#N/A,FALSE,"MechD";#N/A,#N/A,FALSE,"GeotD";#N/A,#N/A,FALSE,"PrcsD";#N/A,#N/A,FALSE,"TunnD";#N/A,#N/A,FALSE,"CivlD";#N/A,#N/A,FALSE,"NtwkD";#N/A,#N/A,FALSE,"EstgD";#N/A,#N/A,FALSE,"PEngD"}</definedName>
    <definedName name="_as2" localSheetId="1" hidden="1">{#N/A,#N/A,FALSE,"SumD";#N/A,#N/A,FALSE,"ElecD";#N/A,#N/A,FALSE,"MechD";#N/A,#N/A,FALSE,"GeotD";#N/A,#N/A,FALSE,"PrcsD";#N/A,#N/A,FALSE,"TunnD";#N/A,#N/A,FALSE,"CivlD";#N/A,#N/A,FALSE,"NtwkD";#N/A,#N/A,FALSE,"EstgD";#N/A,#N/A,FALSE,"PEngD"}</definedName>
    <definedName name="_as2" localSheetId="0" hidden="1">{#N/A,#N/A,FALSE,"SumD";#N/A,#N/A,FALSE,"ElecD";#N/A,#N/A,FALSE,"MechD";#N/A,#N/A,FALSE,"GeotD";#N/A,#N/A,FALSE,"PrcsD";#N/A,#N/A,FALSE,"TunnD";#N/A,#N/A,FALSE,"CivlD";#N/A,#N/A,FALSE,"NtwkD";#N/A,#N/A,FALSE,"EstgD";#N/A,#N/A,FALSE,"PEngD"}</definedName>
    <definedName name="_as2" hidden="1">{#N/A,#N/A,FALSE,"SumD";#N/A,#N/A,FALSE,"ElecD";#N/A,#N/A,FALSE,"MechD";#N/A,#N/A,FALSE,"GeotD";#N/A,#N/A,FALSE,"PrcsD";#N/A,#N/A,FALSE,"TunnD";#N/A,#N/A,FALSE,"CivlD";#N/A,#N/A,FALSE,"NtwkD";#N/A,#N/A,FALSE,"EstgD";#N/A,#N/A,FALSE,"PEngD"}</definedName>
    <definedName name="_AtRisk_SimSetting_AutomaticallyGenerateReports" hidden="1">TRUE</definedName>
    <definedName name="_AtRisk_SimSetting_AutomaticResultsDisplayMode" hidden="1">1</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8</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0</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1</definedName>
    <definedName name="_AtRisk_SimSetting_ReportOptionReportsFileType" hidden="1">1</definedName>
    <definedName name="_AtRisk_SimSetting_ReportOptionReportStyle" hidden="1">1</definedName>
    <definedName name="_AtRisk_SimSetting_ReportOptionSelectiveQR" hidden="1">FALSE</definedName>
    <definedName name="_AtRisk_SimSetting_ReportsList" hidden="1">5</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Att1" localSheetId="1" hidden="1">{"'Flowchart'!$A$2:$AO$22"}</definedName>
    <definedName name="_Att1" localSheetId="0" hidden="1">{"'Flowchart'!$A$2:$AO$22"}</definedName>
    <definedName name="_Att1" hidden="1">{"'Flowchart'!$A$2:$AO$22"}</definedName>
    <definedName name="_AXX1">#REF!</definedName>
    <definedName name="_axx2">#REF!</definedName>
    <definedName name="_axx3">#REF!</definedName>
    <definedName name="_axx4">#REF!</definedName>
    <definedName name="_bdm.0B4FFE91F18447B0ADF9000A64F23663.edm" localSheetId="0" hidden="1">[17]DCF_5!$A:$IV</definedName>
    <definedName name="_bdm.0B4FFE91F18447B0ADF9000A64F23663.edm" hidden="1">#REF!</definedName>
    <definedName name="_bdm.0C07D5881B9948AA83AD50DA234033D8.edm" localSheetId="0" hidden="1">#REF!</definedName>
    <definedName name="_bdm.0C07D5881B9948AA83AD50DA234033D8.edm" hidden="1">#REF!</definedName>
    <definedName name="_bdm.110863605F9942A8A648C3F868647E2E.edm" localSheetId="0" hidden="1">'[18]IPO Shit'!$A:$IV</definedName>
    <definedName name="_bdm.110863605F9942A8A648C3F868647E2E.edm" hidden="1">#REF!</definedName>
    <definedName name="_bdm.1B452EB456C84D948AB7CD6173DD2027.edm" localSheetId="0" hidden="1">'[17]US Ship Repair Industry Growth'!$A:$IV</definedName>
    <definedName name="_bdm.1B452EB456C84D948AB7CD6173DD2027.edm" hidden="1">#REF!</definedName>
    <definedName name="_bdm.47B4A6FD3B314E16809B6D1F0C2F9D52.edm" localSheetId="0" hidden="1">'[17]Market Overview'!$A:$IV</definedName>
    <definedName name="_bdm.47B4A6FD3B314E16809B6D1F0C2F9D52.edm" hidden="1">#REF!</definedName>
    <definedName name="_bdm.4CD256297ECE44CCBB5602C6476BC757.edm" localSheetId="0" hidden="1">'[17]US Shipyard Repair Output'!$A:$IV</definedName>
    <definedName name="_bdm.4CD256297ECE44CCBB5602C6476BC757.edm" hidden="1">#REF!</definedName>
    <definedName name="_bdm.521DC5547E094D3EAB9C9F4D139EF5FF.edm" localSheetId="0" hidden="1">'[19]ASD Sum of Parts'!$A:$IV</definedName>
    <definedName name="_bdm.521DC5547E094D3EAB9C9F4D139EF5FF.edm" hidden="1">#REF!</definedName>
    <definedName name="_bdm.61B3F847AC054DB29E98FAD943860106.edm" localSheetId="0" hidden="1">#REF!</definedName>
    <definedName name="_bdm.61B3F847AC054DB29E98FAD943860106.edm" hidden="1">#REF!</definedName>
    <definedName name="_bdm.67A95F6CB6EF481085AB7779D7F28D24.edm" localSheetId="0" hidden="1">#REF!</definedName>
    <definedName name="_bdm.67A95F6CB6EF481085AB7779D7F28D24.edm" hidden="1">#REF!</definedName>
    <definedName name="_bdm.7072907F221B49BBAB5021F4EC0817E4.edm" localSheetId="0" hidden="1">[17]Charts!$A:$IV</definedName>
    <definedName name="_bdm.7072907F221B49BBAB5021F4EC0817E4.edm" hidden="1">#REF!</definedName>
    <definedName name="_bdm.71F24B5C5CA94E5D92ED4A5CF816C4DD.edm" localSheetId="0" hidden="1">'[18]Financial Outputs'!$A:$IV</definedName>
    <definedName name="_bdm.71F24B5C5CA94E5D92ED4A5CF816C4DD.edm" hidden="1">#REF!</definedName>
    <definedName name="_bdm.7923EEC314B242E8BC1F3FD0A2CB8DC9.edm" localSheetId="0" hidden="1">'[18]ADT Financial Build'!$A:$IV</definedName>
    <definedName name="_bdm.7923EEC314B242E8BC1F3FD0A2CB8DC9.edm" hidden="1">#REF!</definedName>
    <definedName name="_bdm.A22BB7CDC55C4D5CB31AA205A045099A.edm" localSheetId="0" hidden="1">[17]LBO!$A:$IV</definedName>
    <definedName name="_bdm.A22BB7CDC55C4D5CB31AA205A045099A.edm" hidden="1">#REF!</definedName>
    <definedName name="_bdm.DBCFE22487124F2EA8CCA87E363BF4F4.edm" localSheetId="0" hidden="1">'[18]ADT LBO'!$A:$IV</definedName>
    <definedName name="_bdm.DBCFE22487124F2EA8CCA87E363BF4F4.edm" hidden="1">#REF!</definedName>
    <definedName name="_bdm.E10CE6269BA74B248056A82B5C67B7F8.edm" localSheetId="0" hidden="1">'[18]Ex-ADTCo LBO'!$A:$IV</definedName>
    <definedName name="_bdm.E10CE6269BA74B248056A82B5C67B7F8.edm" hidden="1">#REF!</definedName>
    <definedName name="_bdm.E1C5F0B458ED44AABE2B275FE5594376.edm" localSheetId="0" hidden="1">'[18]Total TEFS LBO'!$A:$IV</definedName>
    <definedName name="_bdm.E1C5F0B458ED44AABE2B275FE5594376.edm" hidden="1">#REF!</definedName>
    <definedName name="_bdm.F1585B0A6FB34D8DA2C3973E2B57E98B.edm" localSheetId="0" hidden="1">#REF!</definedName>
    <definedName name="_bdm.F1585B0A6FB34D8DA2C3973E2B57E98B.edm" hidden="1">#REF!</definedName>
    <definedName name="_bdm.F48B2541AF20463C9043238AF20A5593.edm" localSheetId="0" hidden="1">'[18]ADT Output Dumbed Down for KKR'!$A:$IV</definedName>
    <definedName name="_bdm.F48B2541AF20463C9043238AF20A5593.edm" hidden="1">#REF!</definedName>
    <definedName name="_bdm.FE9F6DFC62254C08B5570218FA025632.edm" localSheetId="0" hidden="1">'[17]Summary Financials'!$A:$IV</definedName>
    <definedName name="_bdm.FE9F6DFC62254C08B5570218FA025632.edm" hidden="1">#REF!</definedName>
    <definedName name="_bol1" localSheetId="0">#REF!</definedName>
    <definedName name="_bol1">#REF!</definedName>
    <definedName name="_Builtin13" localSheetId="0" hidden="1">#REF!</definedName>
    <definedName name="_Builtin13" hidden="1">#REF!</definedName>
    <definedName name="_C" localSheetId="0">#REF!</definedName>
    <definedName name="_C">#REF!</definedName>
    <definedName name="_C___0">#REF!</definedName>
    <definedName name="_C___13">#REF!</definedName>
    <definedName name="_cat12" localSheetId="1" hidden="1">{#N/A,#N/A,TRUE,"Front";#N/A,#N/A,TRUE,"Simple Letter";#N/A,#N/A,TRUE,"Inside";#N/A,#N/A,TRUE,"Contents";#N/A,#N/A,TRUE,"Basis";#N/A,#N/A,TRUE,"Inclusions";#N/A,#N/A,TRUE,"Exclusions";#N/A,#N/A,TRUE,"Areas";#N/A,#N/A,TRUE,"Summary";#N/A,#N/A,TRUE,"Detail"}</definedName>
    <definedName name="_cat12" localSheetId="0" hidden="1">{#N/A,#N/A,TRUE,"Front";#N/A,#N/A,TRUE,"Simple Letter";#N/A,#N/A,TRUE,"Inside";#N/A,#N/A,TRUE,"Contents";#N/A,#N/A,TRUE,"Basis";#N/A,#N/A,TRUE,"Inclusions";#N/A,#N/A,TRUE,"Exclusions";#N/A,#N/A,TRUE,"Areas";#N/A,#N/A,TRUE,"Summary";#N/A,#N/A,TRUE,"Detail"}</definedName>
    <definedName name="_cat12" hidden="1">{#N/A,#N/A,TRUE,"Front";#N/A,#N/A,TRUE,"Simple Letter";#N/A,#N/A,TRUE,"Inside";#N/A,#N/A,TRUE,"Contents";#N/A,#N/A,TRUE,"Basis";#N/A,#N/A,TRUE,"Inclusions";#N/A,#N/A,TRUE,"Exclusions";#N/A,#N/A,TRUE,"Areas";#N/A,#N/A,TRUE,"Summary";#N/A,#N/A,TRUE,"Detail"}</definedName>
    <definedName name="_ccr1" localSheetId="1" hidden="1">{#N/A,#N/A,TRUE,"Cover";#N/A,#N/A,TRUE,"Conts";#N/A,#N/A,TRUE,"VOS";#N/A,#N/A,TRUE,"Warrington";#N/A,#N/A,TRUE,"Widnes"}</definedName>
    <definedName name="_ccr1" localSheetId="0" hidden="1">{#N/A,#N/A,TRUE,"Cover";#N/A,#N/A,TRUE,"Conts";#N/A,#N/A,TRUE,"VOS";#N/A,#N/A,TRUE,"Warrington";#N/A,#N/A,TRUE,"Widnes"}</definedName>
    <definedName name="_ccr1" hidden="1">{#N/A,#N/A,TRUE,"Cover";#N/A,#N/A,TRUE,"Conts";#N/A,#N/A,TRUE,"VOS";#N/A,#N/A,TRUE,"Warrington";#N/A,#N/A,TRUE,"Widnes"}</definedName>
    <definedName name="_cds1">#REF!</definedName>
    <definedName name="_cds2">#REF!</definedName>
    <definedName name="_cds3">#REF!</definedName>
    <definedName name="_ddd2" localSheetId="1" hidden="1">{#N/A,#N/A,TRUE,"Cover Memo";"Complete Sys. Estimate",#N/A,TRUE,"Change Summary";"Complete Sys. Estimate",#N/A,TRUE,"Estimate Summary";"Complete Sys. Estimate",#N/A,TRUE,"Dept. Summary";"Complete Sys. Estimate",#N/A,TRUE,"DOW Detail"}</definedName>
    <definedName name="_ddd2" localSheetId="0" hidden="1">{#N/A,#N/A,TRUE,"Cover Memo";"Complete Sys. Estimate",#N/A,TRUE,"Change Summary";"Complete Sys. Estimate",#N/A,TRUE,"Estimate Summary";"Complete Sys. Estimate",#N/A,TRUE,"Dept. Summary";"Complete Sys. Estimate",#N/A,TRUE,"DOW Detail"}</definedName>
    <definedName name="_ddd2" hidden="1">{#N/A,#N/A,TRUE,"Cover Memo";"Complete Sys. Estimate",#N/A,TRUE,"Change Summary";"Complete Sys. Estimate",#N/A,TRUE,"Estimate Summary";"Complete Sys. Estimate",#N/A,TRUE,"Dept. Summary";"Complete Sys. Estimate",#N/A,TRUE,"DOW Detail"}</definedName>
    <definedName name="_dep2">#REF!</definedName>
    <definedName name="_dep2_1">#N/A</definedName>
    <definedName name="_dep3">#REF!</definedName>
    <definedName name="_dep3_1">#N/A</definedName>
    <definedName name="_E2">#REF!</definedName>
    <definedName name="_ext2">#REF!</definedName>
    <definedName name="_ext2_1">#N/A</definedName>
    <definedName name="_ext3">#REF!</definedName>
    <definedName name="_ext3_1">#N/A</definedName>
    <definedName name="_fd2" localSheetId="1" hidden="1">{#N/A,#N/A,TRUE,"Cover Memo";"Complete Sys. Estimate",#N/A,TRUE,"Change Summary";"Complete Sys. Estimate",#N/A,TRUE,"Estimate Summary";"Complete Sys. Estimate",#N/A,TRUE,"Dept. Summary";"Complete Sys. Estimate",#N/A,TRUE,"DOW Detail"}</definedName>
    <definedName name="_fd2" localSheetId="0" hidden="1">{#N/A,#N/A,TRUE,"Cover Memo";"Complete Sys. Estimate",#N/A,TRUE,"Change Summary";"Complete Sys. Estimate",#N/A,TRUE,"Estimate Summary";"Complete Sys. Estimate",#N/A,TRUE,"Dept. Summary";"Complete Sys. Estimate",#N/A,TRUE,"DOW Detail"}</definedName>
    <definedName name="_fd2" hidden="1">{#N/A,#N/A,TRUE,"Cover Memo";"Complete Sys. Estimate",#N/A,TRUE,"Change Summary";"Complete Sys. Estimate",#N/A,TRUE,"Estimate Summary";"Complete Sys. Estimate",#N/A,TRUE,"Dept. Summary";"Complete Sys. Estimate",#N/A,TRUE,"DOW Detail"}</definedName>
    <definedName name="_Feb06" localSheetId="1" hidden="1">{#N/A,#N/A,TRUE,"Front";#N/A,#N/A,TRUE,"Simple Letter";#N/A,#N/A,TRUE,"Inside";#N/A,#N/A,TRUE,"Contents";#N/A,#N/A,TRUE,"Basis";#N/A,#N/A,TRUE,"Inclusions";#N/A,#N/A,TRUE,"Exclusions";#N/A,#N/A,TRUE,"Areas";#N/A,#N/A,TRUE,"Summary";#N/A,#N/A,TRUE,"Detail"}</definedName>
    <definedName name="_Feb06" localSheetId="0" hidden="1">{#N/A,#N/A,TRUE,"Front";#N/A,#N/A,TRUE,"Simple Letter";#N/A,#N/A,TRUE,"Inside";#N/A,#N/A,TRUE,"Contents";#N/A,#N/A,TRUE,"Basis";#N/A,#N/A,TRUE,"Inclusions";#N/A,#N/A,TRUE,"Exclusions";#N/A,#N/A,TRUE,"Areas";#N/A,#N/A,TRUE,"Summary";#N/A,#N/A,TRUE,"Detail"}</definedName>
    <definedName name="_Feb06" hidden="1">{#N/A,#N/A,TRUE,"Front";#N/A,#N/A,TRUE,"Simple Letter";#N/A,#N/A,TRUE,"Inside";#N/A,#N/A,TRUE,"Contents";#N/A,#N/A,TRUE,"Basis";#N/A,#N/A,TRUE,"Inclusions";#N/A,#N/A,TRUE,"Exclusions";#N/A,#N/A,TRUE,"Areas";#N/A,#N/A,TRUE,"Summary";#N/A,#N/A,TRUE,"Detail"}</definedName>
    <definedName name="_Fill" hidden="1">#REF!</definedName>
    <definedName name="_Fill1" hidden="1">#REF!</definedName>
    <definedName name="_xlnm._FilterDatabase" localSheetId="9" hidden="1">'10'!$A$1:$I$59</definedName>
    <definedName name="_xlnm._FilterDatabase" localSheetId="10" hidden="1">'11'!$A$1:$I$56</definedName>
    <definedName name="_xlnm._FilterDatabase" localSheetId="11" hidden="1">'12'!$A$1:$I$32</definedName>
    <definedName name="_xlnm._FilterDatabase" localSheetId="12" hidden="1">'14'!$A$1:$I$85</definedName>
    <definedName name="_xlnm._FilterDatabase" localSheetId="13" hidden="1">'21'!$A$1:$I$139</definedName>
    <definedName name="_xlnm._FilterDatabase" localSheetId="14" hidden="1">'22'!$A$1:$I$383</definedName>
    <definedName name="_xlnm._FilterDatabase" localSheetId="15" hidden="1">'23'!$A$1:$I$592</definedName>
    <definedName name="_xlnm._FilterDatabase" localSheetId="16" hidden="1">'26'!$D$1:$D$533</definedName>
    <definedName name="_xlnm._FilterDatabase" localSheetId="17" hidden="1">'27'!$A$1:$I$386</definedName>
    <definedName name="_xlnm._FilterDatabase" localSheetId="18" hidden="1">'28'!$A$1:$I$139</definedName>
    <definedName name="_xlnm._FilterDatabase" localSheetId="2" hidden="1">'3'!$A$1:$I$87</definedName>
    <definedName name="_xlnm._FilterDatabase" localSheetId="19" hidden="1">'31'!$A$1:$I$58</definedName>
    <definedName name="_xlnm._FilterDatabase" localSheetId="20" hidden="1">'32'!$A$1:$I$172</definedName>
    <definedName name="_xlnm._FilterDatabase" localSheetId="21" hidden="1">'33'!$A$1:$F$131</definedName>
    <definedName name="_xlnm._FilterDatabase" localSheetId="22" hidden="1">'34- SUM'!$A$1:$D$54</definedName>
    <definedName name="_xlnm._FilterDatabase" localSheetId="4" hidden="1">'5'!$A$1:$I$71</definedName>
    <definedName name="_xlnm._FilterDatabase" localSheetId="6" hidden="1">'7'!$A$1:$I$95</definedName>
    <definedName name="_xlnm._FilterDatabase" localSheetId="7" hidden="1">'8'!$A$1:$I$77</definedName>
    <definedName name="_xlnm._FilterDatabase" localSheetId="8" hidden="1">'9'!$A$1:$I$81</definedName>
    <definedName name="_xlnm._FilterDatabase" localSheetId="0" hidden="1">ccs!$A$1:$O$8001</definedName>
    <definedName name="_xlnm._FilterDatabase" hidden="1">#REF!</definedName>
    <definedName name="_hfi04" localSheetId="0">#REF!</definedName>
    <definedName name="_hfi04">#REF!</definedName>
    <definedName name="_hfi1" localSheetId="0">#REF!</definedName>
    <definedName name="_hfi1">#REF!</definedName>
    <definedName name="_hfi2">#REF!</definedName>
    <definedName name="_Hlk69704458" localSheetId="17">'27'!#REF!</definedName>
    <definedName name="_Hlk69704458" localSheetId="22">'34- SUM'!#REF!</definedName>
    <definedName name="_hp10" localSheetId="1" hidden="1">{#N/A,#N/A,TRUE,"Front";#N/A,#N/A,TRUE,"Simple Letter";#N/A,#N/A,TRUE,"Inside";#N/A,#N/A,TRUE,"Contents";#N/A,#N/A,TRUE,"Basis";#N/A,#N/A,TRUE,"Inclusions";#N/A,#N/A,TRUE,"Exclusions";#N/A,#N/A,TRUE,"Areas";#N/A,#N/A,TRUE,"Summary";#N/A,#N/A,TRUE,"Detail"}</definedName>
    <definedName name="_hp10" localSheetId="0" hidden="1">{#N/A,#N/A,TRUE,"Front";#N/A,#N/A,TRUE,"Simple Letter";#N/A,#N/A,TRUE,"Inside";#N/A,#N/A,TRUE,"Contents";#N/A,#N/A,TRUE,"Basis";#N/A,#N/A,TRUE,"Inclusions";#N/A,#N/A,TRUE,"Exclusions";#N/A,#N/A,TRUE,"Areas";#N/A,#N/A,TRUE,"Summary";#N/A,#N/A,TRUE,"Detail"}</definedName>
    <definedName name="_hp10" hidden="1">{#N/A,#N/A,TRUE,"Front";#N/A,#N/A,TRUE,"Simple Letter";#N/A,#N/A,TRUE,"Inside";#N/A,#N/A,TRUE,"Contents";#N/A,#N/A,TRUE,"Basis";#N/A,#N/A,TRUE,"Inclusions";#N/A,#N/A,TRUE,"Exclusions";#N/A,#N/A,TRUE,"Areas";#N/A,#N/A,TRUE,"Summary";#N/A,#N/A,TRUE,"Detail"}</definedName>
    <definedName name="_jay1">#REF!</definedName>
    <definedName name="_Key1" hidden="1">#REF!</definedName>
    <definedName name="_Key2" hidden="1">#REF!</definedName>
    <definedName name="_Ki1">#REF!</definedName>
    <definedName name="_Ki2">#REF!</definedName>
    <definedName name="_le2" localSheetId="1" hidden="1">{"'Break down'!$A$4"}</definedName>
    <definedName name="_le2" localSheetId="0" hidden="1">{"'Break down'!$A$4"}</definedName>
    <definedName name="_le2" hidden="1">{"'Break down'!$A$4"}</definedName>
    <definedName name="_le3" localSheetId="1" hidden="1">{"'Break down'!$A$4"}</definedName>
    <definedName name="_le3" localSheetId="0" hidden="1">{"'Break down'!$A$4"}</definedName>
    <definedName name="_le3" hidden="1">{"'Break down'!$A$4"}</definedName>
    <definedName name="_le4" localSheetId="1" hidden="1">{"'Break down'!$A$4"}</definedName>
    <definedName name="_le4" localSheetId="0" hidden="1">{"'Break down'!$A$4"}</definedName>
    <definedName name="_le4" hidden="1">{"'Break down'!$A$4"}</definedName>
    <definedName name="_len2">#REF!</definedName>
    <definedName name="_len2_1">#N/A</definedName>
    <definedName name="_len3">#REF!</definedName>
    <definedName name="_len3_1">#N/A</definedName>
    <definedName name="_MAN1">#REF!</definedName>
    <definedName name="_MatInverse_In" hidden="1">#REF!</definedName>
    <definedName name="_may09" localSheetId="1" hidden="1">{#N/A,#N/A,FALSE,"Bericht 2";#N/A,#N/A,FALSE,"Bericht 3";#N/A,#N/A,FALSE,"Bericht 1"}</definedName>
    <definedName name="_may09" localSheetId="0" hidden="1">{#N/A,#N/A,FALSE,"Bericht 2";#N/A,#N/A,FALSE,"Bericht 3";#N/A,#N/A,FALSE,"Bericht 1"}</definedName>
    <definedName name="_may09" hidden="1">{#N/A,#N/A,FALSE,"Bericht 2";#N/A,#N/A,FALSE,"Bericht 3";#N/A,#N/A,FALSE,"Bericht 1"}</definedName>
    <definedName name="_mnk1">#REF!</definedName>
    <definedName name="_new10" localSheetId="0" hidden="1">[20]GRSummary!#REF!</definedName>
    <definedName name="_new10" hidden="1">#REF!</definedName>
    <definedName name="_new8" localSheetId="0" hidden="1">[1]GRSummary!#REF!</definedName>
    <definedName name="_new8" hidden="1">#REF!</definedName>
    <definedName name="_No1" localSheetId="0">#REF!</definedName>
    <definedName name="_No1">#REF!</definedName>
    <definedName name="_No2" localSheetId="0">#REF!</definedName>
    <definedName name="_No2">#REF!</definedName>
    <definedName name="_No3" localSheetId="0">#REF!</definedName>
    <definedName name="_No3">#REF!</definedName>
    <definedName name="_nr83">#REF!</definedName>
    <definedName name="_old3" localSheetId="1" hidden="1">{#N/A,#N/A,FALSE,"Summary";#N/A,#N/A,FALSE,"3TJ";#N/A,#N/A,FALSE,"3TN";#N/A,#N/A,FALSE,"3TP";#N/A,#N/A,FALSE,"3SJ";#N/A,#N/A,FALSE,"3CJ";#N/A,#N/A,FALSE,"3CN";#N/A,#N/A,FALSE,"3CP";#N/A,#N/A,FALSE,"3A"}</definedName>
    <definedName name="_old3" localSheetId="0" hidden="1">{#N/A,#N/A,FALSE,"Summary";#N/A,#N/A,FALSE,"3TJ";#N/A,#N/A,FALSE,"3TN";#N/A,#N/A,FALSE,"3TP";#N/A,#N/A,FALSE,"3SJ";#N/A,#N/A,FALSE,"3CJ";#N/A,#N/A,FALSE,"3CN";#N/A,#N/A,FALSE,"3CP";#N/A,#N/A,FALSE,"3A"}</definedName>
    <definedName name="_old3" hidden="1">{#N/A,#N/A,FALSE,"Summary";#N/A,#N/A,FALSE,"3TJ";#N/A,#N/A,FALSE,"3TN";#N/A,#N/A,FALSE,"3TP";#N/A,#N/A,FALSE,"3SJ";#N/A,#N/A,FALSE,"3CJ";#N/A,#N/A,FALSE,"3CN";#N/A,#N/A,FALSE,"3CP";#N/A,#N/A,FALSE,"3A"}</definedName>
    <definedName name="_old5" localSheetId="1" hidden="1">{#N/A,#N/A,FALSE,"Summary";#N/A,#N/A,FALSE,"3TJ";#N/A,#N/A,FALSE,"3TN";#N/A,#N/A,FALSE,"3TP";#N/A,#N/A,FALSE,"3SJ";#N/A,#N/A,FALSE,"3CJ";#N/A,#N/A,FALSE,"3CN";#N/A,#N/A,FALSE,"3CP";#N/A,#N/A,FALSE,"3A"}</definedName>
    <definedName name="_old5" localSheetId="0" hidden="1">{#N/A,#N/A,FALSE,"Summary";#N/A,#N/A,FALSE,"3TJ";#N/A,#N/A,FALSE,"3TN";#N/A,#N/A,FALSE,"3TP";#N/A,#N/A,FALSE,"3SJ";#N/A,#N/A,FALSE,"3CJ";#N/A,#N/A,FALSE,"3CN";#N/A,#N/A,FALSE,"3CP";#N/A,#N/A,FALSE,"3A"}</definedName>
    <definedName name="_old5" hidden="1">{#N/A,#N/A,FALSE,"Summary";#N/A,#N/A,FALSE,"3TJ";#N/A,#N/A,FALSE,"3TN";#N/A,#N/A,FALSE,"3TP";#N/A,#N/A,FALSE,"3SJ";#N/A,#N/A,FALSE,"3CJ";#N/A,#N/A,FALSE,"3CN";#N/A,#N/A,FALSE,"3CP";#N/A,#N/A,FALSE,"3A"}</definedName>
    <definedName name="_old7" localSheetId="1" hidden="1">{#N/A,#N/A,FALSE,"Summary";#N/A,#N/A,FALSE,"3TJ";#N/A,#N/A,FALSE,"3TN";#N/A,#N/A,FALSE,"3TP";#N/A,#N/A,FALSE,"3SJ";#N/A,#N/A,FALSE,"3CJ";#N/A,#N/A,FALSE,"3CN";#N/A,#N/A,FALSE,"3CP";#N/A,#N/A,FALSE,"3A"}</definedName>
    <definedName name="_old7" localSheetId="0" hidden="1">{#N/A,#N/A,FALSE,"Summary";#N/A,#N/A,FALSE,"3TJ";#N/A,#N/A,FALSE,"3TN";#N/A,#N/A,FALSE,"3TP";#N/A,#N/A,FALSE,"3SJ";#N/A,#N/A,FALSE,"3CJ";#N/A,#N/A,FALSE,"3CN";#N/A,#N/A,FALSE,"3CP";#N/A,#N/A,FALSE,"3A"}</definedName>
    <definedName name="_old7" hidden="1">{#N/A,#N/A,FALSE,"Summary";#N/A,#N/A,FALSE,"3TJ";#N/A,#N/A,FALSE,"3TN";#N/A,#N/A,FALSE,"3TP";#N/A,#N/A,FALSE,"3SJ";#N/A,#N/A,FALSE,"3CJ";#N/A,#N/A,FALSE,"3CN";#N/A,#N/A,FALSE,"3CP";#N/A,#N/A,FALSE,"3A"}</definedName>
    <definedName name="_Option3">#REF!</definedName>
    <definedName name="_Order1" hidden="1">255</definedName>
    <definedName name="_Order2" hidden="1">255</definedName>
    <definedName name="_Parse_In" localSheetId="0" hidden="1">[21]PriceSummary!#REF!</definedName>
    <definedName name="_Parse_In" hidden="1">#REF!</definedName>
    <definedName name="_Parse_Out" localSheetId="0" hidden="1">#REF!</definedName>
    <definedName name="_Parse_Out" hidden="1">#REF!</definedName>
    <definedName name="_PB1" localSheetId="0">#REF!</definedName>
    <definedName name="_PB1">#REF!</definedName>
    <definedName name="_pc1" localSheetId="0">#REF!</definedName>
    <definedName name="_pc1">#REF!</definedName>
    <definedName name="_pc1_1">#N/A</definedName>
    <definedName name="_pc2">#REF!</definedName>
    <definedName name="_pc2_1">#N/A</definedName>
    <definedName name="_pc3">#REF!</definedName>
    <definedName name="_pc3_1">#N/A</definedName>
    <definedName name="_POS1" localSheetId="1" hidden="1">{#N/A,#N/A,FALSE,"양식(을)"}</definedName>
    <definedName name="_POS1" localSheetId="0" hidden="1">{#N/A,#N/A,FALSE,"양식(을)"}</definedName>
    <definedName name="_POS1" hidden="1">{#N/A,#N/A,FALSE,"양식(을)"}</definedName>
    <definedName name="_RAB002" localSheetId="1" hidden="1">{#N/A,#N/A,TRUE,"Front";#N/A,#N/A,TRUE,"Simple Letter";#N/A,#N/A,TRUE,"Inside";#N/A,#N/A,TRUE,"Contents";#N/A,#N/A,TRUE,"Basis";#N/A,#N/A,TRUE,"Inclusions";#N/A,#N/A,TRUE,"Exclusions";#N/A,#N/A,TRUE,"Areas";#N/A,#N/A,TRUE,"Summary";#N/A,#N/A,TRUE,"Detail"}</definedName>
    <definedName name="_RAB002" localSheetId="0" hidden="1">{#N/A,#N/A,TRUE,"Front";#N/A,#N/A,TRUE,"Simple Letter";#N/A,#N/A,TRUE,"Inside";#N/A,#N/A,TRUE,"Contents";#N/A,#N/A,TRUE,"Basis";#N/A,#N/A,TRUE,"Inclusions";#N/A,#N/A,TRUE,"Exclusions";#N/A,#N/A,TRUE,"Areas";#N/A,#N/A,TRUE,"Summary";#N/A,#N/A,TRUE,"Detail"}</definedName>
    <definedName name="_RAB002" hidden="1">{#N/A,#N/A,TRUE,"Front";#N/A,#N/A,TRUE,"Simple Letter";#N/A,#N/A,TRUE,"Inside";#N/A,#N/A,TRUE,"Contents";#N/A,#N/A,TRUE,"Basis";#N/A,#N/A,TRUE,"Inclusions";#N/A,#N/A,TRUE,"Exclusions";#N/A,#N/A,TRUE,"Areas";#N/A,#N/A,TRUE,"Summary";#N/A,#N/A,TRUE,"Detail"}</definedName>
    <definedName name="_Re1">#REF!</definedName>
    <definedName name="_ref2" localSheetId="0" hidden="1">[12]산근!#REF!</definedName>
    <definedName name="_ref2" hidden="1">#REF!</definedName>
    <definedName name="_Regression_Int" hidden="1">1</definedName>
    <definedName name="_Regression_Out" localSheetId="0" hidden="1">[22]Internet!#REF!</definedName>
    <definedName name="_Regression_Out" hidden="1">#REF!</definedName>
    <definedName name="_Regression_X" localSheetId="0" hidden="1">#REF!</definedName>
    <definedName name="_Regression_X" hidden="1">#REF!</definedName>
    <definedName name="_Regression_Y" localSheetId="0" hidden="1">#REF!</definedName>
    <definedName name="_Regression_Y" hidden="1">#REF!</definedName>
    <definedName name="_Rs1" localSheetId="0">#REF!</definedName>
    <definedName name="_Rs1">#REF!</definedName>
    <definedName name="_rw78" localSheetId="1" hidden="1">{#N/A,#N/A,TRUE,"COVER";#N/A,#N/A,TRUE,"DETAILS";#N/A,#N/A,TRUE,"SUMMARY";#N/A,#N/A,TRUE,"EXP MON";#N/A,#N/A,TRUE,"APPENDIX A";#N/A,#N/A,TRUE,"APPENDIX B";#N/A,#N/A,TRUE,"APPENDIX C";#N/A,#N/A,TRUE,"APPENDIX D";#N/A,#N/A,TRUE,"APPENDIX E";#N/A,#N/A,TRUE,"APPENDIX F";#N/A,#N/A,TRUE,"APPENDIX G"}</definedName>
    <definedName name="_rw78" localSheetId="0" hidden="1">{#N/A,#N/A,TRUE,"COVER";#N/A,#N/A,TRUE,"DETAILS";#N/A,#N/A,TRUE,"SUMMARY";#N/A,#N/A,TRUE,"EXP MON";#N/A,#N/A,TRUE,"APPENDIX A";#N/A,#N/A,TRUE,"APPENDIX B";#N/A,#N/A,TRUE,"APPENDIX C";#N/A,#N/A,TRUE,"APPENDIX D";#N/A,#N/A,TRUE,"APPENDIX E";#N/A,#N/A,TRUE,"APPENDIX F";#N/A,#N/A,TRUE,"APPENDIX G"}</definedName>
    <definedName name="_rw78" hidden="1">{#N/A,#N/A,TRUE,"COVER";#N/A,#N/A,TRUE,"DETAILS";#N/A,#N/A,TRUE,"SUMMARY";#N/A,#N/A,TRUE,"EXP MON";#N/A,#N/A,TRUE,"APPENDIX A";#N/A,#N/A,TRUE,"APPENDIX B";#N/A,#N/A,TRUE,"APPENDIX C";#N/A,#N/A,TRUE,"APPENDIX D";#N/A,#N/A,TRUE,"APPENDIX E";#N/A,#N/A,TRUE,"APPENDIX F";#N/A,#N/A,TRUE,"APPENDIX G"}</definedName>
    <definedName name="_S3">#REF!</definedName>
    <definedName name="_SH1">#REF!</definedName>
    <definedName name="_SH2">#REF!</definedName>
    <definedName name="_SH3">#REF!</definedName>
    <definedName name="_SH4">#REF!</definedName>
    <definedName name="_SH5">#REF!</definedName>
    <definedName name="_Soilwall">#REF!</definedName>
    <definedName name="_Sort" hidden="1">#REF!</definedName>
    <definedName name="_tab2">#REF!</definedName>
    <definedName name="_Table2_In1" hidden="1">#REF!</definedName>
    <definedName name="_Table2_In2" hidden="1">#REF!</definedName>
    <definedName name="_Table2_Out" hidden="1">#REF!</definedName>
    <definedName name="_tbc2">#REF!</definedName>
    <definedName name="_tbc2_1">#N/A</definedName>
    <definedName name="_tbc3">#REF!</definedName>
    <definedName name="_tbc3_1">#N/A</definedName>
    <definedName name="_TCS2">#REF!</definedName>
    <definedName name="_te1">#REF!</definedName>
    <definedName name="_tm3" localSheetId="1" hidden="1">{#N/A,#N/A,TRUE,"Front";#N/A,#N/A,TRUE,"Simple Letter";#N/A,#N/A,TRUE,"Inside";#N/A,#N/A,TRUE,"Contents";#N/A,#N/A,TRUE,"Basis";#N/A,#N/A,TRUE,"Inclusions";#N/A,#N/A,TRUE,"Exclusions";#N/A,#N/A,TRUE,"Areas";#N/A,#N/A,TRUE,"Summary";#N/A,#N/A,TRUE,"Detail"}</definedName>
    <definedName name="_tm3" localSheetId="0" hidden="1">{#N/A,#N/A,TRUE,"Front";#N/A,#N/A,TRUE,"Simple Letter";#N/A,#N/A,TRUE,"Inside";#N/A,#N/A,TRUE,"Contents";#N/A,#N/A,TRUE,"Basis";#N/A,#N/A,TRUE,"Inclusions";#N/A,#N/A,TRUE,"Exclusions";#N/A,#N/A,TRUE,"Areas";#N/A,#N/A,TRUE,"Summary";#N/A,#N/A,TRUE,"Detail"}</definedName>
    <definedName name="_tm3" hidden="1">{#N/A,#N/A,TRUE,"Front";#N/A,#N/A,TRUE,"Simple Letter";#N/A,#N/A,TRUE,"Inside";#N/A,#N/A,TRUE,"Contents";#N/A,#N/A,TRUE,"Basis";#N/A,#N/A,TRUE,"Inclusions";#N/A,#N/A,TRUE,"Exclusions";#N/A,#N/A,TRUE,"Areas";#N/A,#N/A,TRUE,"Summary";#N/A,#N/A,TRUE,"Detail"}</definedName>
    <definedName name="_Toc416866593" localSheetId="17">'27'!#REF!</definedName>
    <definedName name="_Toc416866593" localSheetId="22">'34- SUM'!#REF!</definedName>
    <definedName name="_TT101" localSheetId="0">#REF!</definedName>
    <definedName name="_TT101">#REF!</definedName>
    <definedName name="_TT14" localSheetId="0">#REF!</definedName>
    <definedName name="_TT14">#REF!</definedName>
    <definedName name="_TT21" localSheetId="0">#REF!</definedName>
    <definedName name="_TT21">#REF!</definedName>
    <definedName name="_TT28">#REF!</definedName>
    <definedName name="_TT35">#REF!</definedName>
    <definedName name="_TT42">#REF!</definedName>
    <definedName name="_TT49">#REF!</definedName>
    <definedName name="_TT56">#REF!</definedName>
    <definedName name="_TT62">#REF!</definedName>
    <definedName name="_TT63">#REF!</definedName>
    <definedName name="_TT77">#REF!</definedName>
    <definedName name="_TT84">#REF!</definedName>
    <definedName name="_ttt1" localSheetId="1" hidden="1">{"'Sheet1'!$L$16"}</definedName>
    <definedName name="_ttt1" localSheetId="0" hidden="1">{"'Sheet1'!$L$16"}</definedName>
    <definedName name="_ttt1" hidden="1">{"'Sheet1'!$L$16"}</definedName>
    <definedName name="_wid2">#REF!</definedName>
    <definedName name="_wid2_1">#N/A</definedName>
    <definedName name="_wid3">#REF!</definedName>
    <definedName name="_wid3_1">#N/A</definedName>
    <definedName name="_y" hidden="1">#REF!</definedName>
    <definedName name="´cAE°eE¹" hidden="1">#REF!</definedName>
    <definedName name="￠￥cAE¡ÆeEⓒo" hidden="1">#REF!</definedName>
    <definedName name="a">#REF!</definedName>
    <definedName name="a___0">#REF!</definedName>
    <definedName name="a___13">#REF!</definedName>
    <definedName name="A0">#REF!</definedName>
    <definedName name="A1_">#REF!</definedName>
    <definedName name="A1____0">#REF!</definedName>
    <definedName name="A1____13">#REF!</definedName>
    <definedName name="A10_">#REF!</definedName>
    <definedName name="A10____0">#REF!</definedName>
    <definedName name="A10____13">#REF!</definedName>
    <definedName name="a10d">#REF!</definedName>
    <definedName name="a12d">#REF!</definedName>
    <definedName name="A13_">#REF!</definedName>
    <definedName name="A13____0">#REF!</definedName>
    <definedName name="A13____13">#REF!</definedName>
    <definedName name="a14d">#REF!</definedName>
    <definedName name="a16d">#REF!</definedName>
    <definedName name="A1MOD">#REF!</definedName>
    <definedName name="A2_">#REF!</definedName>
    <definedName name="A2____0">#REF!</definedName>
    <definedName name="A2____13">#REF!</definedName>
    <definedName name="a20d">#REF!</definedName>
    <definedName name="a25d">#REF!</definedName>
    <definedName name="a28d">#REF!</definedName>
    <definedName name="a2a2" localSheetId="1" hidden="1">{#N/A,#N/A,TRUE,"Financials";#N/A,#N/A,TRUE,"Operating Statistics";#N/A,#N/A,TRUE,"Capex &amp; Depreciation";#N/A,#N/A,TRUE,"Debt"}</definedName>
    <definedName name="a2a2" localSheetId="0" hidden="1">{#N/A,#N/A,TRUE,"Financials";#N/A,#N/A,TRUE,"Operating Statistics";#N/A,#N/A,TRUE,"Capex &amp; Depreciation";#N/A,#N/A,TRUE,"Debt"}</definedName>
    <definedName name="a2a2" hidden="1">{#N/A,#N/A,TRUE,"Financials";#N/A,#N/A,TRUE,"Operating Statistics";#N/A,#N/A,TRUE,"Capex &amp; Depreciation";#N/A,#N/A,TRUE,"Debt"}</definedName>
    <definedName name="A3_">#REF!</definedName>
    <definedName name="A3____0">#REF!</definedName>
    <definedName name="A3____13">#REF!</definedName>
    <definedName name="a32d">#REF!</definedName>
    <definedName name="A4_">#REF!</definedName>
    <definedName name="A4____0">#REF!</definedName>
    <definedName name="A4____13">#REF!</definedName>
    <definedName name="A5_">#REF!</definedName>
    <definedName name="A5____0">#REF!</definedName>
    <definedName name="A5____13">#REF!</definedName>
    <definedName name="A6_">#REF!</definedName>
    <definedName name="A6____0">#REF!</definedName>
    <definedName name="A6____13">#REF!</definedName>
    <definedName name="A7_">#REF!</definedName>
    <definedName name="A7____0">#REF!</definedName>
    <definedName name="A7____13">#REF!</definedName>
    <definedName name="A8_">#REF!</definedName>
    <definedName name="A8____0">#REF!</definedName>
    <definedName name="A8____13">#REF!</definedName>
    <definedName name="a8d">#REF!</definedName>
    <definedName name="A9_">#REF!</definedName>
    <definedName name="A9____0">#REF!</definedName>
    <definedName name="A9____13">#REF!</definedName>
    <definedName name="aa">#REF!</definedName>
    <definedName name="AAA" localSheetId="1" hidden="1">{#N/A,#N/A,FALSE,"JACKETS (1100 t) (1)"}</definedName>
    <definedName name="AAA" localSheetId="0" hidden="1">{#N/A,#N/A,FALSE,"JACKETS (1100 t) (1)"}</definedName>
    <definedName name="AAA" hidden="1">{#N/A,#N/A,FALSE,"JACKETS (1100 t) (1)"}</definedName>
    <definedName name="aaaa" localSheetId="1" hidden="1">{#N/A,#N/A,TRUE,"Cover Memo";"Complete Sys. Estimate",#N/A,TRUE,"Change Summary";"Complete Sys. Estimate",#N/A,TRUE,"Estimate Summary";"Complete Sys. Estimate",#N/A,TRUE,"Dept. Summary";"Complete Sys. Estimate",#N/A,TRUE,"DOW Detail"}</definedName>
    <definedName name="aaaa" localSheetId="0" hidden="1">{#N/A,#N/A,TRUE,"Cover Memo";"Complete Sys. Estimate",#N/A,TRUE,"Change Summary";"Complete Sys. Estimate",#N/A,TRUE,"Estimate Summary";"Complete Sys. Estimate",#N/A,TRUE,"Dept. Summary";"Complete Sys. Estimate",#N/A,TRUE,"DOW Detail"}</definedName>
    <definedName name="aaaa" hidden="1">{#N/A,#N/A,TRUE,"Cover Memo";"Complete Sys. Estimate",#N/A,TRUE,"Change Summary";"Complete Sys. Estimate",#N/A,TRUE,"Estimate Summary";"Complete Sys. Estimate",#N/A,TRUE,"Dept. Summary";"Complete Sys. Estimate",#N/A,TRUE,"DOW Detail"}</definedName>
    <definedName name="aaaaa" localSheetId="0" hidden="1">[8]FitOutConfCentre!#REF!</definedName>
    <definedName name="aaaaa" hidden="1">#REF!</definedName>
    <definedName name="AAAAAAA" localSheetId="1" hidden="1">#REF!</definedName>
    <definedName name="AAAAAAA" localSheetId="0" hidden="1">#REF!</definedName>
    <definedName name="AAAAAAA" hidden="1">#REF!</definedName>
    <definedName name="aaaaaaaa" localSheetId="1" hidden="1">{#N/A,#N/A,TRUE,"Cover";#N/A,#N/A,TRUE,"Conts";#N/A,#N/A,TRUE,"VOS";#N/A,#N/A,TRUE,"Warrington";#N/A,#N/A,TRUE,"Widnes"}</definedName>
    <definedName name="aaaaaaaa" localSheetId="0" hidden="1">{#N/A,#N/A,TRUE,"Cover";#N/A,#N/A,TRUE,"Conts";#N/A,#N/A,TRUE,"VOS";#N/A,#N/A,TRUE,"Warrington";#N/A,#N/A,TRUE,"Widnes"}</definedName>
    <definedName name="aaaaaaaa" hidden="1">{#N/A,#N/A,TRUE,"Cover";#N/A,#N/A,TRUE,"Conts";#N/A,#N/A,TRUE,"VOS";#N/A,#N/A,TRUE,"Warrington";#N/A,#N/A,TRUE,"Widnes"}</definedName>
    <definedName name="AAB" localSheetId="1" hidden="1">{#N/A,#N/A,FALSE,"JACKETS (1100 t) (1)"}</definedName>
    <definedName name="AAB" localSheetId="0" hidden="1">{#N/A,#N/A,FALSE,"JACKETS (1100 t) (1)"}</definedName>
    <definedName name="AAB" hidden="1">{#N/A,#N/A,FALSE,"JACKETS (1100 t) (1)"}</definedName>
    <definedName name="Aapp">#REF!</definedName>
    <definedName name="Aapp_1">#N/A</definedName>
    <definedName name="aasas" localSheetId="1" hidden="1">{#N/A,#N/A,TRUE,"Cover";#N/A,#N/A,TRUE,"Conts";#N/A,#N/A,TRUE,"VOS";#N/A,#N/A,TRUE,"Warrington";#N/A,#N/A,TRUE,"Widnes"}</definedName>
    <definedName name="aasas" localSheetId="0" hidden="1">{#N/A,#N/A,TRUE,"Cover";#N/A,#N/A,TRUE,"Conts";#N/A,#N/A,TRUE,"VOS";#N/A,#N/A,TRUE,"Warrington";#N/A,#N/A,TRUE,"Widnes"}</definedName>
    <definedName name="aasas" hidden="1">{#N/A,#N/A,TRUE,"Cover";#N/A,#N/A,TRUE,"Conts";#N/A,#N/A,TRUE,"VOS";#N/A,#N/A,TRUE,"Warrington";#N/A,#N/A,TRUE,"Widnes"}</definedName>
    <definedName name="aAXX1">#REF!</definedName>
    <definedName name="ab">#REF!</definedName>
    <definedName name="ABC">#REF!</definedName>
    <definedName name="abcd">#REF!</definedName>
    <definedName name="abel" localSheetId="0" hidden="1">[21]PriceSummary!#REF!</definedName>
    <definedName name="abel" hidden="1">#REF!</definedName>
    <definedName name="ABSTRACT" localSheetId="0">#REF!</definedName>
    <definedName name="ABSTRACT">#REF!</definedName>
    <definedName name="abstractEB" localSheetId="1" hidden="1">{#N/A,#N/A,TRUE,"Front";#N/A,#N/A,TRUE,"Simple Letter";#N/A,#N/A,TRUE,"Inside";#N/A,#N/A,TRUE,"Contents";#N/A,#N/A,TRUE,"Basis";#N/A,#N/A,TRUE,"Inclusions";#N/A,#N/A,TRUE,"Exclusions";#N/A,#N/A,TRUE,"Areas";#N/A,#N/A,TRUE,"Summary";#N/A,#N/A,TRUE,"Detail"}</definedName>
    <definedName name="abstractEB" localSheetId="0" hidden="1">{#N/A,#N/A,TRUE,"Front";#N/A,#N/A,TRUE,"Simple Letter";#N/A,#N/A,TRUE,"Inside";#N/A,#N/A,TRUE,"Contents";#N/A,#N/A,TRUE,"Basis";#N/A,#N/A,TRUE,"Inclusions";#N/A,#N/A,TRUE,"Exclusions";#N/A,#N/A,TRUE,"Areas";#N/A,#N/A,TRUE,"Summary";#N/A,#N/A,TRUE,"Detail"}</definedName>
    <definedName name="abstractEB" hidden="1">{#N/A,#N/A,TRUE,"Front";#N/A,#N/A,TRUE,"Simple Letter";#N/A,#N/A,TRUE,"Inside";#N/A,#N/A,TRUE,"Contents";#N/A,#N/A,TRUE,"Basis";#N/A,#N/A,TRUE,"Inclusions";#N/A,#N/A,TRUE,"Exclusions";#N/A,#N/A,TRUE,"Areas";#N/A,#N/A,TRUE,"Summary";#N/A,#N/A,TRUE,"Detail"}</definedName>
    <definedName name="abtarea">#REF!</definedName>
    <definedName name="abtarea_1">#N/A</definedName>
    <definedName name="abtends">#REF!</definedName>
    <definedName name="abtends_1">#N/A</definedName>
    <definedName name="abtpi">#REF!</definedName>
    <definedName name="abtpi_1">#N/A</definedName>
    <definedName name="abtpiledia">#REF!</definedName>
    <definedName name="abtpiledia_1">#N/A</definedName>
    <definedName name="abutpiles">#REF!</definedName>
    <definedName name="abutpiles_1">#N/A</definedName>
    <definedName name="Ac">#REF!</definedName>
    <definedName name="Acap">#REF!</definedName>
    <definedName name="Acap_1">#N/A</definedName>
    <definedName name="acBridge">#REF!</definedName>
    <definedName name="AccessDatabase" hidden="1">"G:\EXCEL\PETTER\VAKANS\1996\VAK9609\VAK9609.mdb"</definedName>
    <definedName name="accomation" hidden="1">#REF!</definedName>
    <definedName name="ACT" localSheetId="0">[23]BaseWeight!$A$3</definedName>
    <definedName name="ACT">#REF!</definedName>
    <definedName name="AD" localSheetId="0" hidden="1">[8]FitOutConfCentre!#REF!</definedName>
    <definedName name="AD" hidden="1">#REF!</definedName>
    <definedName name="ADAD" localSheetId="0" hidden="1">[24]Vendors!#REF!</definedName>
    <definedName name="ADAD" hidden="1">#REF!</definedName>
    <definedName name="addbeam" localSheetId="0">#REF!</definedName>
    <definedName name="addbeam">#REF!</definedName>
    <definedName name="addbeam_1">#N/A</definedName>
    <definedName name="Address" localSheetId="0">#REF!</definedName>
    <definedName name="Address">#REF!</definedName>
    <definedName name="ADFFG" localSheetId="0">#REF!</definedName>
    <definedName name="ADFFG">#REF!</definedName>
    <definedName name="ADFGFG">#REF!</definedName>
    <definedName name="adpvol">#REF!</definedName>
    <definedName name="adpvol_1">#N/A</definedName>
    <definedName name="advancemay09" localSheetId="1" hidden="1">{#N/A,#N/A,FALSE,"Bericht 2";#N/A,#N/A,FALSE,"Bericht 3";#N/A,#N/A,FALSE,"Bericht 1"}</definedName>
    <definedName name="advancemay09" localSheetId="0" hidden="1">{#N/A,#N/A,FALSE,"Bericht 2";#N/A,#N/A,FALSE,"Bericht 3";#N/A,#N/A,FALSE,"Bericht 1"}</definedName>
    <definedName name="advancemay09" hidden="1">{#N/A,#N/A,FALSE,"Bericht 2";#N/A,#N/A,FALSE,"Bericht 3";#N/A,#N/A,FALSE,"Bericht 1"}</definedName>
    <definedName name="ae" localSheetId="1" hidden="1">{"'Break down'!$A$4"}</definedName>
    <definedName name="ae" localSheetId="0" hidden="1">{"'Break down'!$A$4"}</definedName>
    <definedName name="ae" hidden="1">{"'Break down'!$A$4"}</definedName>
    <definedName name="aee" localSheetId="1" hidden="1">{"'Break down'!$A$4"}</definedName>
    <definedName name="aee" localSheetId="0" hidden="1">{"'Break down'!$A$4"}</definedName>
    <definedName name="aee" hidden="1">{"'Break down'!$A$4"}</definedName>
    <definedName name="aegrgas" localSheetId="1" hidden="1">{#N/A,#N/A,TRUE,"Cover";#N/A,#N/A,TRUE,"Conts";#N/A,#N/A,TRUE,"VOS";#N/A,#N/A,TRUE,"Warrington";#N/A,#N/A,TRUE,"Widnes"}</definedName>
    <definedName name="aegrgas" localSheetId="0" hidden="1">{#N/A,#N/A,TRUE,"Cover";#N/A,#N/A,TRUE,"Conts";#N/A,#N/A,TRUE,"VOS";#N/A,#N/A,TRUE,"Warrington";#N/A,#N/A,TRUE,"Widnes"}</definedName>
    <definedName name="aegrgas" hidden="1">{#N/A,#N/A,TRUE,"Cover";#N/A,#N/A,TRUE,"Conts";#N/A,#N/A,TRUE,"VOS";#N/A,#N/A,TRUE,"Warrington";#N/A,#N/A,TRUE,"Widnes"}</definedName>
    <definedName name="AERAFG" localSheetId="1" hidden="1">{#N/A,#N/A,TRUE,"Cover";#N/A,#N/A,TRUE,"Conts";#N/A,#N/A,TRUE,"VOS";#N/A,#N/A,TRUE,"Warrington";#N/A,#N/A,TRUE,"Widnes"}</definedName>
    <definedName name="AERAFG" localSheetId="0" hidden="1">{#N/A,#N/A,TRUE,"Cover";#N/A,#N/A,TRUE,"Conts";#N/A,#N/A,TRUE,"VOS";#N/A,#N/A,TRUE,"Warrington";#N/A,#N/A,TRUE,"Widnes"}</definedName>
    <definedName name="AERAFG" hidden="1">{#N/A,#N/A,TRUE,"Cover";#N/A,#N/A,TRUE,"Conts";#N/A,#N/A,TRUE,"VOS";#N/A,#N/A,TRUE,"Warrington";#N/A,#N/A,TRUE,"Widnes"}</definedName>
    <definedName name="aertes" localSheetId="1" hidden="1">{#N/A,#N/A,TRUE,"Cover";#N/A,#N/A,TRUE,"Conts";#N/A,#N/A,TRUE,"VOS";#N/A,#N/A,TRUE,"Warrington";#N/A,#N/A,TRUE,"Widnes"}</definedName>
    <definedName name="aertes" localSheetId="0" hidden="1">{#N/A,#N/A,TRUE,"Cover";#N/A,#N/A,TRUE,"Conts";#N/A,#N/A,TRUE,"VOS";#N/A,#N/A,TRUE,"Warrington";#N/A,#N/A,TRUE,"Widnes"}</definedName>
    <definedName name="aertes" hidden="1">{#N/A,#N/A,TRUE,"Cover";#N/A,#N/A,TRUE,"Conts";#N/A,#N/A,TRUE,"VOS";#N/A,#N/A,TRUE,"Warrington";#N/A,#N/A,TRUE,"Widnes"}</definedName>
    <definedName name="aetertryh" localSheetId="1" hidden="1">{#N/A,#N/A,TRUE,"Cover";#N/A,#N/A,TRUE,"Conts";#N/A,#N/A,TRUE,"VOS";#N/A,#N/A,TRUE,"Warrington";#N/A,#N/A,TRUE,"Widnes"}</definedName>
    <definedName name="aetertryh" localSheetId="0" hidden="1">{#N/A,#N/A,TRUE,"Cover";#N/A,#N/A,TRUE,"Conts";#N/A,#N/A,TRUE,"VOS";#N/A,#N/A,TRUE,"Warrington";#N/A,#N/A,TRUE,"Widnes"}</definedName>
    <definedName name="aetertryh" hidden="1">{#N/A,#N/A,TRUE,"Cover";#N/A,#N/A,TRUE,"Conts";#N/A,#N/A,TRUE,"VOS";#N/A,#N/A,TRUE,"Warrington";#N/A,#N/A,TRUE,"Widnes"}</definedName>
    <definedName name="AF" localSheetId="0">[23]BaseWeight!$I$3</definedName>
    <definedName name="AF">#REF!</definedName>
    <definedName name="afdslkjf" localSheetId="1" hidden="1">{#N/A,#N/A,TRUE,"Cover Memo";"Complete Sys. Estimate",#N/A,TRUE,"Change Summary";"Complete Sys. Estimate",#N/A,TRUE,"Estimate Summary";"Complete Sys. Estimate",#N/A,TRUE,"Dept. Summary";"Complete Sys. Estimate",#N/A,TRUE,"DOW Detail"}</definedName>
    <definedName name="afdslkjf" localSheetId="0" hidden="1">{#N/A,#N/A,TRUE,"Cover Memo";"Complete Sys. Estimate",#N/A,TRUE,"Change Summary";"Complete Sys. Estimate",#N/A,TRUE,"Estimate Summary";"Complete Sys. Estimate",#N/A,TRUE,"Dept. Summary";"Complete Sys. Estimate",#N/A,TRUE,"DOW Detail"}</definedName>
    <definedName name="afdslkjf" hidden="1">{#N/A,#N/A,TRUE,"Cover Memo";"Complete Sys. Estimate",#N/A,TRUE,"Change Summary";"Complete Sys. Estimate",#N/A,TRUE,"Estimate Summary";"Complete Sys. Estimate",#N/A,TRUE,"Dept. Summary";"Complete Sys. Estimate",#N/A,TRUE,"DOW Detail"}</definedName>
    <definedName name="aff" localSheetId="1" hidden="1">{#N/A,#N/A,TRUE,"Cover";#N/A,#N/A,TRUE,"Conts";#N/A,#N/A,TRUE,"VOS";#N/A,#N/A,TRUE,"Warrington";#N/A,#N/A,TRUE,"Widnes"}</definedName>
    <definedName name="aff" localSheetId="0" hidden="1">{#N/A,#N/A,TRUE,"Cover";#N/A,#N/A,TRUE,"Conts";#N/A,#N/A,TRUE,"VOS";#N/A,#N/A,TRUE,"Warrington";#N/A,#N/A,TRUE,"Widnes"}</definedName>
    <definedName name="aff" hidden="1">{#N/A,#N/A,TRUE,"Cover";#N/A,#N/A,TRUE,"Conts";#N/A,#N/A,TRUE,"VOS";#N/A,#N/A,TRUE,"Warrington";#N/A,#N/A,TRUE,"Widnes"}</definedName>
    <definedName name="Aflar">#REF!</definedName>
    <definedName name="Aflar_1">#N/A</definedName>
    <definedName name="afre" localSheetId="1" hidden="1">{#N/A,#N/A,TRUE,"Cover Memo";"Complete Sys. Estimate",#N/A,TRUE,"Change Summary";"Complete Sys. Estimate",#N/A,TRUE,"Estimate Summary";"Complete Sys. Estimate",#N/A,TRUE,"Dept. Summary";"Complete Sys. Estimate",#N/A,TRUE,"DOW Detail"}</definedName>
    <definedName name="afre" localSheetId="0" hidden="1">{#N/A,#N/A,TRUE,"Cover Memo";"Complete Sys. Estimate",#N/A,TRUE,"Change Summary";"Complete Sys. Estimate",#N/A,TRUE,"Estimate Summary";"Complete Sys. Estimate",#N/A,TRUE,"Dept. Summary";"Complete Sys. Estimate",#N/A,TRUE,"DOW Detail"}</definedName>
    <definedName name="afre" hidden="1">{#N/A,#N/A,TRUE,"Cover Memo";"Complete Sys. Estimate",#N/A,TRUE,"Change Summary";"Complete Sys. Estimate",#N/A,TRUE,"Estimate Summary";"Complete Sys. Estimate",#N/A,TRUE,"Dept. Summary";"Complete Sys. Estimate",#N/A,TRUE,"DOW Detail"}</definedName>
    <definedName name="Ag">#REF!</definedName>
    <definedName name="Ag___0">#REF!</definedName>
    <definedName name="Ag___13">#REF!</definedName>
    <definedName name="AggregateBaseCourse">#REF!</definedName>
    <definedName name="Alw">#REF!</definedName>
    <definedName name="amj" localSheetId="0" hidden="1">[25]GRSummary!#REF!</definedName>
    <definedName name="amj" hidden="1">#REF!</definedName>
    <definedName name="anscount" hidden="1">1</definedName>
    <definedName name="anuj101" localSheetId="1" hidden="1">{#N/A,#N/A,TRUE,"Front";#N/A,#N/A,TRUE,"Simple Letter";#N/A,#N/A,TRUE,"Inside";#N/A,#N/A,TRUE,"Contents";#N/A,#N/A,TRUE,"Basis";#N/A,#N/A,TRUE,"Inclusions";#N/A,#N/A,TRUE,"Exclusions";#N/A,#N/A,TRUE,"Areas";#N/A,#N/A,TRUE,"Summary";#N/A,#N/A,TRUE,"Detail"}</definedName>
    <definedName name="anuj101" localSheetId="0" hidden="1">{#N/A,#N/A,TRUE,"Front";#N/A,#N/A,TRUE,"Simple Letter";#N/A,#N/A,TRUE,"Inside";#N/A,#N/A,TRUE,"Contents";#N/A,#N/A,TRUE,"Basis";#N/A,#N/A,TRUE,"Inclusions";#N/A,#N/A,TRUE,"Exclusions";#N/A,#N/A,TRUE,"Areas";#N/A,#N/A,TRUE,"Summary";#N/A,#N/A,TRUE,"Detail"}</definedName>
    <definedName name="anuj101" hidden="1">{#N/A,#N/A,TRUE,"Front";#N/A,#N/A,TRUE,"Simple Letter";#N/A,#N/A,TRUE,"Inside";#N/A,#N/A,TRUE,"Contents";#N/A,#N/A,TRUE,"Basis";#N/A,#N/A,TRUE,"Inclusions";#N/A,#N/A,TRUE,"Exclusions";#N/A,#N/A,TRUE,"Areas";#N/A,#N/A,TRUE,"Summary";#N/A,#N/A,TRUE,"Detail"}</definedName>
    <definedName name="anuj102" localSheetId="1" hidden="1">{#N/A,#N/A,TRUE,"Front";#N/A,#N/A,TRUE,"Simple Letter";#N/A,#N/A,TRUE,"Inside";#N/A,#N/A,TRUE,"Contents";#N/A,#N/A,TRUE,"Basis";#N/A,#N/A,TRUE,"Inclusions";#N/A,#N/A,TRUE,"Exclusions";#N/A,#N/A,TRUE,"Areas";#N/A,#N/A,TRUE,"Summary";#N/A,#N/A,TRUE,"Detail"}</definedName>
    <definedName name="anuj102" localSheetId="0" hidden="1">{#N/A,#N/A,TRUE,"Front";#N/A,#N/A,TRUE,"Simple Letter";#N/A,#N/A,TRUE,"Inside";#N/A,#N/A,TRUE,"Contents";#N/A,#N/A,TRUE,"Basis";#N/A,#N/A,TRUE,"Inclusions";#N/A,#N/A,TRUE,"Exclusions";#N/A,#N/A,TRUE,"Areas";#N/A,#N/A,TRUE,"Summary";#N/A,#N/A,TRUE,"Detail"}</definedName>
    <definedName name="anuj102" hidden="1">{#N/A,#N/A,TRUE,"Front";#N/A,#N/A,TRUE,"Simple Letter";#N/A,#N/A,TRUE,"Inside";#N/A,#N/A,TRUE,"Contents";#N/A,#N/A,TRUE,"Basis";#N/A,#N/A,TRUE,"Inclusions";#N/A,#N/A,TRUE,"Exclusions";#N/A,#N/A,TRUE,"Areas";#N/A,#N/A,TRUE,"Summary";#N/A,#N/A,TRUE,"Detail"}</definedName>
    <definedName name="anuj103" localSheetId="1" hidden="1">{#N/A,#N/A,TRUE,"Front";#N/A,#N/A,TRUE,"Simple Letter";#N/A,#N/A,TRUE,"Inside";#N/A,#N/A,TRUE,"Contents";#N/A,#N/A,TRUE,"Basis";#N/A,#N/A,TRUE,"Inclusions";#N/A,#N/A,TRUE,"Exclusions";#N/A,#N/A,TRUE,"Areas";#N/A,#N/A,TRUE,"Summary";#N/A,#N/A,TRUE,"Detail"}</definedName>
    <definedName name="anuj103" localSheetId="0" hidden="1">{#N/A,#N/A,TRUE,"Front";#N/A,#N/A,TRUE,"Simple Letter";#N/A,#N/A,TRUE,"Inside";#N/A,#N/A,TRUE,"Contents";#N/A,#N/A,TRUE,"Basis";#N/A,#N/A,TRUE,"Inclusions";#N/A,#N/A,TRUE,"Exclusions";#N/A,#N/A,TRUE,"Areas";#N/A,#N/A,TRUE,"Summary";#N/A,#N/A,TRUE,"Detail"}</definedName>
    <definedName name="anuj103" hidden="1">{#N/A,#N/A,TRUE,"Front";#N/A,#N/A,TRUE,"Simple Letter";#N/A,#N/A,TRUE,"Inside";#N/A,#N/A,TRUE,"Contents";#N/A,#N/A,TRUE,"Basis";#N/A,#N/A,TRUE,"Inclusions";#N/A,#N/A,TRUE,"Exclusions";#N/A,#N/A,TRUE,"Areas";#N/A,#N/A,TRUE,"Summary";#N/A,#N/A,TRUE,"Detail"}</definedName>
    <definedName name="anuj104" localSheetId="1" hidden="1">{#N/A,#N/A,TRUE,"Front";#N/A,#N/A,TRUE,"Simple Letter";#N/A,#N/A,TRUE,"Inside";#N/A,#N/A,TRUE,"Contents";#N/A,#N/A,TRUE,"Basis";#N/A,#N/A,TRUE,"Inclusions";#N/A,#N/A,TRUE,"Exclusions";#N/A,#N/A,TRUE,"Areas";#N/A,#N/A,TRUE,"Summary";#N/A,#N/A,TRUE,"Detail"}</definedName>
    <definedName name="anuj104" localSheetId="0" hidden="1">{#N/A,#N/A,TRUE,"Front";#N/A,#N/A,TRUE,"Simple Letter";#N/A,#N/A,TRUE,"Inside";#N/A,#N/A,TRUE,"Contents";#N/A,#N/A,TRUE,"Basis";#N/A,#N/A,TRUE,"Inclusions";#N/A,#N/A,TRUE,"Exclusions";#N/A,#N/A,TRUE,"Areas";#N/A,#N/A,TRUE,"Summary";#N/A,#N/A,TRUE,"Detail"}</definedName>
    <definedName name="anuj104" hidden="1">{#N/A,#N/A,TRUE,"Front";#N/A,#N/A,TRUE,"Simple Letter";#N/A,#N/A,TRUE,"Inside";#N/A,#N/A,TRUE,"Contents";#N/A,#N/A,TRUE,"Basis";#N/A,#N/A,TRUE,"Inclusions";#N/A,#N/A,TRUE,"Exclusions";#N/A,#N/A,TRUE,"Areas";#N/A,#N/A,TRUE,"Summary";#N/A,#N/A,TRUE,"Detail"}</definedName>
    <definedName name="anuj105" localSheetId="1" hidden="1">{#N/A,#N/A,TRUE,"Front";#N/A,#N/A,TRUE,"Simple Letter";#N/A,#N/A,TRUE,"Inside";#N/A,#N/A,TRUE,"Contents";#N/A,#N/A,TRUE,"Basis";#N/A,#N/A,TRUE,"Inclusions";#N/A,#N/A,TRUE,"Exclusions";#N/A,#N/A,TRUE,"Areas";#N/A,#N/A,TRUE,"Summary";#N/A,#N/A,TRUE,"Detail"}</definedName>
    <definedName name="anuj105" localSheetId="0" hidden="1">{#N/A,#N/A,TRUE,"Front";#N/A,#N/A,TRUE,"Simple Letter";#N/A,#N/A,TRUE,"Inside";#N/A,#N/A,TRUE,"Contents";#N/A,#N/A,TRUE,"Basis";#N/A,#N/A,TRUE,"Inclusions";#N/A,#N/A,TRUE,"Exclusions";#N/A,#N/A,TRUE,"Areas";#N/A,#N/A,TRUE,"Summary";#N/A,#N/A,TRUE,"Detail"}</definedName>
    <definedName name="anuj105" hidden="1">{#N/A,#N/A,TRUE,"Front";#N/A,#N/A,TRUE,"Simple Letter";#N/A,#N/A,TRUE,"Inside";#N/A,#N/A,TRUE,"Contents";#N/A,#N/A,TRUE,"Basis";#N/A,#N/A,TRUE,"Inclusions";#N/A,#N/A,TRUE,"Exclusions";#N/A,#N/A,TRUE,"Areas";#N/A,#N/A,TRUE,"Summary";#N/A,#N/A,TRUE,"Detail"}</definedName>
    <definedName name="anuj12" localSheetId="1" hidden="1">{#N/A,#N/A,TRUE,"Front";#N/A,#N/A,TRUE,"Simple Letter";#N/A,#N/A,TRUE,"Inside";#N/A,#N/A,TRUE,"Contents";#N/A,#N/A,TRUE,"Basis";#N/A,#N/A,TRUE,"Inclusions";#N/A,#N/A,TRUE,"Exclusions";#N/A,#N/A,TRUE,"Areas";#N/A,#N/A,TRUE,"Summary";#N/A,#N/A,TRUE,"Detail"}</definedName>
    <definedName name="anuj12" localSheetId="0" hidden="1">{#N/A,#N/A,TRUE,"Front";#N/A,#N/A,TRUE,"Simple Letter";#N/A,#N/A,TRUE,"Inside";#N/A,#N/A,TRUE,"Contents";#N/A,#N/A,TRUE,"Basis";#N/A,#N/A,TRUE,"Inclusions";#N/A,#N/A,TRUE,"Exclusions";#N/A,#N/A,TRUE,"Areas";#N/A,#N/A,TRUE,"Summary";#N/A,#N/A,TRUE,"Detail"}</definedName>
    <definedName name="anuj12" hidden="1">{#N/A,#N/A,TRUE,"Front";#N/A,#N/A,TRUE,"Simple Letter";#N/A,#N/A,TRUE,"Inside";#N/A,#N/A,TRUE,"Contents";#N/A,#N/A,TRUE,"Basis";#N/A,#N/A,TRUE,"Inclusions";#N/A,#N/A,TRUE,"Exclusions";#N/A,#N/A,TRUE,"Areas";#N/A,#N/A,TRUE,"Summary";#N/A,#N/A,TRUE,"Detail"}</definedName>
    <definedName name="anuj14" localSheetId="1" hidden="1">{#N/A,#N/A,TRUE,"Front";#N/A,#N/A,TRUE,"Simple Letter";#N/A,#N/A,TRUE,"Inside";#N/A,#N/A,TRUE,"Contents";#N/A,#N/A,TRUE,"Basis";#N/A,#N/A,TRUE,"Inclusions";#N/A,#N/A,TRUE,"Exclusions";#N/A,#N/A,TRUE,"Areas";#N/A,#N/A,TRUE,"Summary";#N/A,#N/A,TRUE,"Detail"}</definedName>
    <definedName name="anuj14" localSheetId="0" hidden="1">{#N/A,#N/A,TRUE,"Front";#N/A,#N/A,TRUE,"Simple Letter";#N/A,#N/A,TRUE,"Inside";#N/A,#N/A,TRUE,"Contents";#N/A,#N/A,TRUE,"Basis";#N/A,#N/A,TRUE,"Inclusions";#N/A,#N/A,TRUE,"Exclusions";#N/A,#N/A,TRUE,"Areas";#N/A,#N/A,TRUE,"Summary";#N/A,#N/A,TRUE,"Detail"}</definedName>
    <definedName name="anuj14" hidden="1">{#N/A,#N/A,TRUE,"Front";#N/A,#N/A,TRUE,"Simple Letter";#N/A,#N/A,TRUE,"Inside";#N/A,#N/A,TRUE,"Contents";#N/A,#N/A,TRUE,"Basis";#N/A,#N/A,TRUE,"Inclusions";#N/A,#N/A,TRUE,"Exclusions";#N/A,#N/A,TRUE,"Areas";#N/A,#N/A,TRUE,"Summary";#N/A,#N/A,TRUE,"Detail"}</definedName>
    <definedName name="anuj20" localSheetId="1" hidden="1">{#N/A,#N/A,TRUE,"Front";#N/A,#N/A,TRUE,"Simple Letter";#N/A,#N/A,TRUE,"Inside";#N/A,#N/A,TRUE,"Contents";#N/A,#N/A,TRUE,"Basis";#N/A,#N/A,TRUE,"Inclusions";#N/A,#N/A,TRUE,"Exclusions";#N/A,#N/A,TRUE,"Areas";#N/A,#N/A,TRUE,"Summary";#N/A,#N/A,TRUE,"Detail"}</definedName>
    <definedName name="anuj20" localSheetId="0" hidden="1">{#N/A,#N/A,TRUE,"Front";#N/A,#N/A,TRUE,"Simple Letter";#N/A,#N/A,TRUE,"Inside";#N/A,#N/A,TRUE,"Contents";#N/A,#N/A,TRUE,"Basis";#N/A,#N/A,TRUE,"Inclusions";#N/A,#N/A,TRUE,"Exclusions";#N/A,#N/A,TRUE,"Areas";#N/A,#N/A,TRUE,"Summary";#N/A,#N/A,TRUE,"Detail"}</definedName>
    <definedName name="anuj20" hidden="1">{#N/A,#N/A,TRUE,"Front";#N/A,#N/A,TRUE,"Simple Letter";#N/A,#N/A,TRUE,"Inside";#N/A,#N/A,TRUE,"Contents";#N/A,#N/A,TRUE,"Basis";#N/A,#N/A,TRUE,"Inclusions";#N/A,#N/A,TRUE,"Exclusions";#N/A,#N/A,TRUE,"Areas";#N/A,#N/A,TRUE,"Summary";#N/A,#N/A,TRUE,"Detail"}</definedName>
    <definedName name="anuj21" localSheetId="1" hidden="1">{#N/A,#N/A,TRUE,"Front";#N/A,#N/A,TRUE,"Simple Letter";#N/A,#N/A,TRUE,"Inside";#N/A,#N/A,TRUE,"Contents";#N/A,#N/A,TRUE,"Basis";#N/A,#N/A,TRUE,"Inclusions";#N/A,#N/A,TRUE,"Exclusions";#N/A,#N/A,TRUE,"Areas";#N/A,#N/A,TRUE,"Summary";#N/A,#N/A,TRUE,"Detail"}</definedName>
    <definedName name="anuj21" localSheetId="0" hidden="1">{#N/A,#N/A,TRUE,"Front";#N/A,#N/A,TRUE,"Simple Letter";#N/A,#N/A,TRUE,"Inside";#N/A,#N/A,TRUE,"Contents";#N/A,#N/A,TRUE,"Basis";#N/A,#N/A,TRUE,"Inclusions";#N/A,#N/A,TRUE,"Exclusions";#N/A,#N/A,TRUE,"Areas";#N/A,#N/A,TRUE,"Summary";#N/A,#N/A,TRUE,"Detail"}</definedName>
    <definedName name="anuj21" hidden="1">{#N/A,#N/A,TRUE,"Front";#N/A,#N/A,TRUE,"Simple Letter";#N/A,#N/A,TRUE,"Inside";#N/A,#N/A,TRUE,"Contents";#N/A,#N/A,TRUE,"Basis";#N/A,#N/A,TRUE,"Inclusions";#N/A,#N/A,TRUE,"Exclusions";#N/A,#N/A,TRUE,"Areas";#N/A,#N/A,TRUE,"Summary";#N/A,#N/A,TRUE,"Detail"}</definedName>
    <definedName name="anuj23" localSheetId="1" hidden="1">{#N/A,#N/A,TRUE,"Front";#N/A,#N/A,TRUE,"Simple Letter";#N/A,#N/A,TRUE,"Inside";#N/A,#N/A,TRUE,"Contents";#N/A,#N/A,TRUE,"Basis";#N/A,#N/A,TRUE,"Inclusions";#N/A,#N/A,TRUE,"Exclusions";#N/A,#N/A,TRUE,"Areas";#N/A,#N/A,TRUE,"Summary";#N/A,#N/A,TRUE,"Detail"}</definedName>
    <definedName name="anuj23" localSheetId="0" hidden="1">{#N/A,#N/A,TRUE,"Front";#N/A,#N/A,TRUE,"Simple Letter";#N/A,#N/A,TRUE,"Inside";#N/A,#N/A,TRUE,"Contents";#N/A,#N/A,TRUE,"Basis";#N/A,#N/A,TRUE,"Inclusions";#N/A,#N/A,TRUE,"Exclusions";#N/A,#N/A,TRUE,"Areas";#N/A,#N/A,TRUE,"Summary";#N/A,#N/A,TRUE,"Detail"}</definedName>
    <definedName name="anuj23" hidden="1">{#N/A,#N/A,TRUE,"Front";#N/A,#N/A,TRUE,"Simple Letter";#N/A,#N/A,TRUE,"Inside";#N/A,#N/A,TRUE,"Contents";#N/A,#N/A,TRUE,"Basis";#N/A,#N/A,TRUE,"Inclusions";#N/A,#N/A,TRUE,"Exclusions";#N/A,#N/A,TRUE,"Areas";#N/A,#N/A,TRUE,"Summary";#N/A,#N/A,TRUE,"Detail"}</definedName>
    <definedName name="anuj24" localSheetId="1" hidden="1">{#N/A,#N/A,TRUE,"Front";#N/A,#N/A,TRUE,"Simple Letter";#N/A,#N/A,TRUE,"Inside";#N/A,#N/A,TRUE,"Contents";#N/A,#N/A,TRUE,"Basis";#N/A,#N/A,TRUE,"Inclusions";#N/A,#N/A,TRUE,"Exclusions";#N/A,#N/A,TRUE,"Areas";#N/A,#N/A,TRUE,"Summary";#N/A,#N/A,TRUE,"Detail"}</definedName>
    <definedName name="anuj24" localSheetId="0" hidden="1">{#N/A,#N/A,TRUE,"Front";#N/A,#N/A,TRUE,"Simple Letter";#N/A,#N/A,TRUE,"Inside";#N/A,#N/A,TRUE,"Contents";#N/A,#N/A,TRUE,"Basis";#N/A,#N/A,TRUE,"Inclusions";#N/A,#N/A,TRUE,"Exclusions";#N/A,#N/A,TRUE,"Areas";#N/A,#N/A,TRUE,"Summary";#N/A,#N/A,TRUE,"Detail"}</definedName>
    <definedName name="anuj24" hidden="1">{#N/A,#N/A,TRUE,"Front";#N/A,#N/A,TRUE,"Simple Letter";#N/A,#N/A,TRUE,"Inside";#N/A,#N/A,TRUE,"Contents";#N/A,#N/A,TRUE,"Basis";#N/A,#N/A,TRUE,"Inclusions";#N/A,#N/A,TRUE,"Exclusions";#N/A,#N/A,TRUE,"Areas";#N/A,#N/A,TRUE,"Summary";#N/A,#N/A,TRUE,"Detail"}</definedName>
    <definedName name="anuj26" localSheetId="1" hidden="1">{#N/A,#N/A,TRUE,"Front";#N/A,#N/A,TRUE,"Simple Letter";#N/A,#N/A,TRUE,"Inside";#N/A,#N/A,TRUE,"Contents";#N/A,#N/A,TRUE,"Basis";#N/A,#N/A,TRUE,"Inclusions";#N/A,#N/A,TRUE,"Exclusions";#N/A,#N/A,TRUE,"Areas";#N/A,#N/A,TRUE,"Summary";#N/A,#N/A,TRUE,"Detail"}</definedName>
    <definedName name="anuj26" localSheetId="0" hidden="1">{#N/A,#N/A,TRUE,"Front";#N/A,#N/A,TRUE,"Simple Letter";#N/A,#N/A,TRUE,"Inside";#N/A,#N/A,TRUE,"Contents";#N/A,#N/A,TRUE,"Basis";#N/A,#N/A,TRUE,"Inclusions";#N/A,#N/A,TRUE,"Exclusions";#N/A,#N/A,TRUE,"Areas";#N/A,#N/A,TRUE,"Summary";#N/A,#N/A,TRUE,"Detail"}</definedName>
    <definedName name="anuj26" hidden="1">{#N/A,#N/A,TRUE,"Front";#N/A,#N/A,TRUE,"Simple Letter";#N/A,#N/A,TRUE,"Inside";#N/A,#N/A,TRUE,"Contents";#N/A,#N/A,TRUE,"Basis";#N/A,#N/A,TRUE,"Inclusions";#N/A,#N/A,TRUE,"Exclusions";#N/A,#N/A,TRUE,"Areas";#N/A,#N/A,TRUE,"Summary";#N/A,#N/A,TRUE,"Detail"}</definedName>
    <definedName name="anuj94" localSheetId="1" hidden="1">{#N/A,#N/A,TRUE,"Front";#N/A,#N/A,TRUE,"Simple Letter";#N/A,#N/A,TRUE,"Inside";#N/A,#N/A,TRUE,"Contents";#N/A,#N/A,TRUE,"Basis";#N/A,#N/A,TRUE,"Inclusions";#N/A,#N/A,TRUE,"Exclusions";#N/A,#N/A,TRUE,"Areas";#N/A,#N/A,TRUE,"Summary";#N/A,#N/A,TRUE,"Detail"}</definedName>
    <definedName name="anuj94" localSheetId="0" hidden="1">{#N/A,#N/A,TRUE,"Front";#N/A,#N/A,TRUE,"Simple Letter";#N/A,#N/A,TRUE,"Inside";#N/A,#N/A,TRUE,"Contents";#N/A,#N/A,TRUE,"Basis";#N/A,#N/A,TRUE,"Inclusions";#N/A,#N/A,TRUE,"Exclusions";#N/A,#N/A,TRUE,"Areas";#N/A,#N/A,TRUE,"Summary";#N/A,#N/A,TRUE,"Detail"}</definedName>
    <definedName name="anuj94" hidden="1">{#N/A,#N/A,TRUE,"Front";#N/A,#N/A,TRUE,"Simple Letter";#N/A,#N/A,TRUE,"Inside";#N/A,#N/A,TRUE,"Contents";#N/A,#N/A,TRUE,"Basis";#N/A,#N/A,TRUE,"Inclusions";#N/A,#N/A,TRUE,"Exclusions";#N/A,#N/A,TRUE,"Areas";#N/A,#N/A,TRUE,"Summary";#N/A,#N/A,TRUE,"Detail"}</definedName>
    <definedName name="anuj96" localSheetId="1" hidden="1">{#N/A,#N/A,TRUE,"Front";#N/A,#N/A,TRUE,"Simple Letter";#N/A,#N/A,TRUE,"Inside";#N/A,#N/A,TRUE,"Contents";#N/A,#N/A,TRUE,"Basis";#N/A,#N/A,TRUE,"Inclusions";#N/A,#N/A,TRUE,"Exclusions";#N/A,#N/A,TRUE,"Areas";#N/A,#N/A,TRUE,"Summary";#N/A,#N/A,TRUE,"Detail"}</definedName>
    <definedName name="anuj96" localSheetId="0" hidden="1">{#N/A,#N/A,TRUE,"Front";#N/A,#N/A,TRUE,"Simple Letter";#N/A,#N/A,TRUE,"Inside";#N/A,#N/A,TRUE,"Contents";#N/A,#N/A,TRUE,"Basis";#N/A,#N/A,TRUE,"Inclusions";#N/A,#N/A,TRUE,"Exclusions";#N/A,#N/A,TRUE,"Areas";#N/A,#N/A,TRUE,"Summary";#N/A,#N/A,TRUE,"Detail"}</definedName>
    <definedName name="anuj96" hidden="1">{#N/A,#N/A,TRUE,"Front";#N/A,#N/A,TRUE,"Simple Letter";#N/A,#N/A,TRUE,"Inside";#N/A,#N/A,TRUE,"Contents";#N/A,#N/A,TRUE,"Basis";#N/A,#N/A,TRUE,"Inclusions";#N/A,#N/A,TRUE,"Exclusions";#N/A,#N/A,TRUE,"Areas";#N/A,#N/A,TRUE,"Summary";#N/A,#N/A,TRUE,"Detail"}</definedName>
    <definedName name="applen">#REF!</definedName>
    <definedName name="applen_1">#N/A</definedName>
    <definedName name="appraisal" localSheetId="1" hidden="1">{#N/A,#N/A,TRUE,"Cover";#N/A,#N/A,TRUE,"Conts";#N/A,#N/A,TRUE,"VOS";#N/A,#N/A,TRUE,"Warrington";#N/A,#N/A,TRUE,"Widnes"}</definedName>
    <definedName name="appraisal" localSheetId="0" hidden="1">{#N/A,#N/A,TRUE,"Cover";#N/A,#N/A,TRUE,"Conts";#N/A,#N/A,TRUE,"VOS";#N/A,#N/A,TRUE,"Warrington";#N/A,#N/A,TRUE,"Widnes"}</definedName>
    <definedName name="appraisal" hidden="1">{#N/A,#N/A,TRUE,"Cover";#N/A,#N/A,TRUE,"Conts";#N/A,#N/A,TRUE,"VOS";#N/A,#N/A,TRUE,"Warrington";#N/A,#N/A,TRUE,"Widnes"}</definedName>
    <definedName name="april_qty">#REF!</definedName>
    <definedName name="April09" localSheetId="1" hidden="1">{#N/A,#N/A,FALSE,"Bericht 2";#N/A,#N/A,FALSE,"Bericht 3";#N/A,#N/A,FALSE,"Bericht 1"}</definedName>
    <definedName name="April09" localSheetId="0" hidden="1">{#N/A,#N/A,FALSE,"Bericht 2";#N/A,#N/A,FALSE,"Bericht 3";#N/A,#N/A,FALSE,"Bericht 1"}</definedName>
    <definedName name="April09" hidden="1">{#N/A,#N/A,FALSE,"Bericht 2";#N/A,#N/A,FALSE,"Bericht 3";#N/A,#N/A,FALSE,"Bericht 1"}</definedName>
    <definedName name="april2010" localSheetId="1" hidden="1">{#N/A,#N/A,FALSE,"Bericht 2";#N/A,#N/A,FALSE,"Bericht 3";#N/A,#N/A,FALSE,"Bericht 1"}</definedName>
    <definedName name="april2010" localSheetId="0" hidden="1">{#N/A,#N/A,FALSE,"Bericht 2";#N/A,#N/A,FALSE,"Bericht 3";#N/A,#N/A,FALSE,"Bericht 1"}</definedName>
    <definedName name="april2010" hidden="1">{#N/A,#N/A,FALSE,"Bericht 2";#N/A,#N/A,FALSE,"Bericht 3";#N/A,#N/A,FALSE,"Bericht 1"}</definedName>
    <definedName name="aq" localSheetId="0" hidden="1">[8]FitOutConfCentre!#REF!</definedName>
    <definedName name="aq" hidden="1">#REF!</definedName>
    <definedName name="aqw" localSheetId="1" hidden="1">{#N/A,#N/A,FALSE,"SUBS";#N/A,#N/A,FALSE,"SUPERS";#N/A,#N/A,FALSE,"FINISHES";#N/A,#N/A,FALSE,"FITTINGS";#N/A,#N/A,FALSE,"SERVICES";#N/A,#N/A,FALSE,"SITEWORKS"}</definedName>
    <definedName name="aqw" localSheetId="0" hidden="1">{#N/A,#N/A,FALSE,"SUBS";#N/A,#N/A,FALSE,"SUPERS";#N/A,#N/A,FALSE,"FINISHES";#N/A,#N/A,FALSE,"FITTINGS";#N/A,#N/A,FALSE,"SERVICES";#N/A,#N/A,FALSE,"SITEWORKS"}</definedName>
    <definedName name="aqw" hidden="1">{#N/A,#N/A,FALSE,"SUBS";#N/A,#N/A,FALSE,"SUPERS";#N/A,#N/A,FALSE,"FINISHES";#N/A,#N/A,FALSE,"FITTINGS";#N/A,#N/A,FALSE,"SERVICES";#N/A,#N/A,FALSE,"SITEWORKS"}</definedName>
    <definedName name="area">#REF!</definedName>
    <definedName name="AREAS">#REF!</definedName>
    <definedName name="areatop2">#REF!</definedName>
    <definedName name="areatop2_1">#N/A</definedName>
    <definedName name="ARUN" hidden="1">#REF!</definedName>
    <definedName name="as" localSheetId="1">#REF!</definedName>
    <definedName name="as" localSheetId="0">#REF!</definedName>
    <definedName name="as">#REF!</definedName>
    <definedName name="as\" localSheetId="0">#REF!</definedName>
    <definedName name="as\">#REF!</definedName>
    <definedName name="AS2DocOpenMode" hidden="1">"AS2DocumentBrowse"</definedName>
    <definedName name="AS2HasNoAutoHeaderFooter" hidden="1">" "</definedName>
    <definedName name="asa">#REF!</definedName>
    <definedName name="asas" hidden="1">#REF!</definedName>
    <definedName name="asd">#REF!</definedName>
    <definedName name="asde" localSheetId="1" hidden="1">{"'Break down'!$A$4"}</definedName>
    <definedName name="asde" localSheetId="0" hidden="1">{"'Break down'!$A$4"}</definedName>
    <definedName name="asde" hidden="1">{"'Break down'!$A$4"}</definedName>
    <definedName name="asdf" localSheetId="1" hidden="1">{#N/A,#N/A,FALSE,"SumD";#N/A,#N/A,FALSE,"ElecD";#N/A,#N/A,FALSE,"MechD";#N/A,#N/A,FALSE,"GeotD";#N/A,#N/A,FALSE,"PrcsD";#N/A,#N/A,FALSE,"TunnD";#N/A,#N/A,FALSE,"CivlD";#N/A,#N/A,FALSE,"NtwkD";#N/A,#N/A,FALSE,"EstgD";#N/A,#N/A,FALSE,"PEngD"}</definedName>
    <definedName name="asdf" localSheetId="0" hidden="1">{#N/A,#N/A,FALSE,"SumD";#N/A,#N/A,FALSE,"ElecD";#N/A,#N/A,FALSE,"MechD";#N/A,#N/A,FALSE,"GeotD";#N/A,#N/A,FALSE,"PrcsD";#N/A,#N/A,FALSE,"TunnD";#N/A,#N/A,FALSE,"CivlD";#N/A,#N/A,FALSE,"NtwkD";#N/A,#N/A,FALSE,"EstgD";#N/A,#N/A,FALSE,"PEngD"}</definedName>
    <definedName name="asdf" hidden="1">{#N/A,#N/A,FALSE,"SumD";#N/A,#N/A,FALSE,"ElecD";#N/A,#N/A,FALSE,"MechD";#N/A,#N/A,FALSE,"GeotD";#N/A,#N/A,FALSE,"PrcsD";#N/A,#N/A,FALSE,"TunnD";#N/A,#N/A,FALSE,"CivlD";#N/A,#N/A,FALSE,"NtwkD";#N/A,#N/A,FALSE,"EstgD";#N/A,#N/A,FALSE,"PEngD"}</definedName>
    <definedName name="asdfsa" hidden="1">#REF!</definedName>
    <definedName name="ase">#REF!</definedName>
    <definedName name="ASFFFF">#REF!</definedName>
    <definedName name="asgseg" localSheetId="1" hidden="1">{#N/A,#N/A,TRUE,"Cover";#N/A,#N/A,TRUE,"Conts";#N/A,#N/A,TRUE,"VOS";#N/A,#N/A,TRUE,"Warrington";#N/A,#N/A,TRUE,"Widnes"}</definedName>
    <definedName name="asgseg" localSheetId="0" hidden="1">{#N/A,#N/A,TRUE,"Cover";#N/A,#N/A,TRUE,"Conts";#N/A,#N/A,TRUE,"VOS";#N/A,#N/A,TRUE,"Warrington";#N/A,#N/A,TRUE,"Widnes"}</definedName>
    <definedName name="asgseg" hidden="1">{#N/A,#N/A,TRUE,"Cover";#N/A,#N/A,TRUE,"Conts";#N/A,#N/A,TRUE,"VOS";#N/A,#N/A,TRUE,"Warrington";#N/A,#N/A,TRUE,"Widnes"}</definedName>
    <definedName name="ASHOKA">#REF!</definedName>
    <definedName name="AsphalticBaseCourse">#REF!</definedName>
    <definedName name="asrasnrjutu" localSheetId="1" hidden="1">{#N/A,#N/A,TRUE,"Cover";#N/A,#N/A,TRUE,"Conts";#N/A,#N/A,TRUE,"VOS";#N/A,#N/A,TRUE,"Warrington";#N/A,#N/A,TRUE,"Widnes"}</definedName>
    <definedName name="asrasnrjutu" localSheetId="0" hidden="1">{#N/A,#N/A,TRUE,"Cover";#N/A,#N/A,TRUE,"Conts";#N/A,#N/A,TRUE,"VOS";#N/A,#N/A,TRUE,"Warrington";#N/A,#N/A,TRUE,"Widnes"}</definedName>
    <definedName name="asrasnrjutu" hidden="1">{#N/A,#N/A,TRUE,"Cover";#N/A,#N/A,TRUE,"Conts";#N/A,#N/A,TRUE,"VOS";#N/A,#N/A,TRUE,"Warrington";#N/A,#N/A,TRUE,"Widnes"}</definedName>
    <definedName name="asz" localSheetId="1" hidden="1">{"'Break down'!$A$4"}</definedName>
    <definedName name="asz" localSheetId="0" hidden="1">{"'Break down'!$A$4"}</definedName>
    <definedName name="asz" hidden="1">{"'Break down'!$A$4"}</definedName>
    <definedName name="Att" localSheetId="1" hidden="1">{"'Flowchart'!$A$2:$AO$22"}</definedName>
    <definedName name="Att" localSheetId="0" hidden="1">{"'Flowchart'!$A$2:$AO$22"}</definedName>
    <definedName name="Att" hidden="1">{"'Flowchart'!$A$2:$AO$22"}</definedName>
    <definedName name="Attachment" localSheetId="1" hidden="1">{"'Flowchart'!$A$2:$AO$22"}</definedName>
    <definedName name="Attachment" localSheetId="0" hidden="1">{"'Flowchart'!$A$2:$AO$22"}</definedName>
    <definedName name="Attachment" hidden="1">{"'Flowchart'!$A$2:$AO$22"}</definedName>
    <definedName name="Attachment1" localSheetId="1" hidden="1">{"'Flowchart'!$A$2:$AO$22"}</definedName>
    <definedName name="Attachment1" localSheetId="0" hidden="1">{"'Flowchart'!$A$2:$AO$22"}</definedName>
    <definedName name="Attachment1" hidden="1">{"'Flowchart'!$A$2:$AO$22"}</definedName>
    <definedName name="avethk">#REF!</definedName>
    <definedName name="avethk_1">#N/A</definedName>
    <definedName name="avewid">#REF!</definedName>
    <definedName name="avewid_1">#N/A</definedName>
    <definedName name="awf" hidden="1">#REF!</definedName>
    <definedName name="awt" localSheetId="1" hidden="1">{#N/A,#N/A,TRUE,"Cover";#N/A,#N/A,TRUE,"Conts";#N/A,#N/A,TRUE,"VOS";#N/A,#N/A,TRUE,"Warrington";#N/A,#N/A,TRUE,"Widnes"}</definedName>
    <definedName name="awt" localSheetId="0" hidden="1">{#N/A,#N/A,TRUE,"Cover";#N/A,#N/A,TRUE,"Conts";#N/A,#N/A,TRUE,"VOS";#N/A,#N/A,TRUE,"Warrington";#N/A,#N/A,TRUE,"Widnes"}</definedName>
    <definedName name="awt" hidden="1">{#N/A,#N/A,TRUE,"Cover";#N/A,#N/A,TRUE,"Conts";#N/A,#N/A,TRUE,"VOS";#N/A,#N/A,TRUE,"Warrington";#N/A,#N/A,TRUE,"Widnes"}</definedName>
    <definedName name="awyawghh" localSheetId="1" hidden="1">{#N/A,#N/A,TRUE,"Cover";#N/A,#N/A,TRUE,"Conts";#N/A,#N/A,TRUE,"VOS";#N/A,#N/A,TRUE,"Warrington";#N/A,#N/A,TRUE,"Widnes"}</definedName>
    <definedName name="awyawghh" localSheetId="0" hidden="1">{#N/A,#N/A,TRUE,"Cover";#N/A,#N/A,TRUE,"Conts";#N/A,#N/A,TRUE,"VOS";#N/A,#N/A,TRUE,"Warrington";#N/A,#N/A,TRUE,"Widnes"}</definedName>
    <definedName name="awyawghh" hidden="1">{#N/A,#N/A,TRUE,"Cover";#N/A,#N/A,TRUE,"Conts";#N/A,#N/A,TRUE,"VOS";#N/A,#N/A,TRUE,"Warrington";#N/A,#N/A,TRUE,"Widnes"}</definedName>
    <definedName name="axdrth" localSheetId="1" hidden="1">{#N/A,#N/A,TRUE,"COVER";#N/A,#N/A,TRUE,"DETAILS";#N/A,#N/A,TRUE,"SUMMARY";#N/A,#N/A,TRUE,"EXP MON";#N/A,#N/A,TRUE,"APPENDIX A";#N/A,#N/A,TRUE,"APPENDIX B";#N/A,#N/A,TRUE,"APPENDIX C";#N/A,#N/A,TRUE,"APPENDIX D";#N/A,#N/A,TRUE,"APPENDIX E";#N/A,#N/A,TRUE,"APPENDIX F";#N/A,#N/A,TRUE,"APPENDIX G"}</definedName>
    <definedName name="axdrth" localSheetId="0" hidden="1">{#N/A,#N/A,TRUE,"COVER";#N/A,#N/A,TRUE,"DETAILS";#N/A,#N/A,TRUE,"SUMMARY";#N/A,#N/A,TRUE,"EXP MON";#N/A,#N/A,TRUE,"APPENDIX A";#N/A,#N/A,TRUE,"APPENDIX B";#N/A,#N/A,TRUE,"APPENDIX C";#N/A,#N/A,TRUE,"APPENDIX D";#N/A,#N/A,TRUE,"APPENDIX E";#N/A,#N/A,TRUE,"APPENDIX F";#N/A,#N/A,TRUE,"APPENDIX G"}</definedName>
    <definedName name="axdrth" hidden="1">{#N/A,#N/A,TRUE,"COVER";#N/A,#N/A,TRUE,"DETAILS";#N/A,#N/A,TRUE,"SUMMARY";#N/A,#N/A,TRUE,"EXP MON";#N/A,#N/A,TRUE,"APPENDIX A";#N/A,#N/A,TRUE,"APPENDIX B";#N/A,#N/A,TRUE,"APPENDIX C";#N/A,#N/A,TRUE,"APPENDIX D";#N/A,#N/A,TRUE,"APPENDIX E";#N/A,#N/A,TRUE,"APPENDIX F";#N/A,#N/A,TRUE,"APPENDIX G"}</definedName>
    <definedName name="AxS">#REF!</definedName>
    <definedName name="az" localSheetId="1" hidden="1">{"'Break down'!$A$4"}</definedName>
    <definedName name="az" localSheetId="0" hidden="1">{"'Break down'!$A$4"}</definedName>
    <definedName name="az" hidden="1">{"'Break down'!$A$4"}</definedName>
    <definedName name="azcA">#REF!</definedName>
    <definedName name="B">#REF!</definedName>
    <definedName name="B___0">#REF!</definedName>
    <definedName name="B___13">#REF!</definedName>
    <definedName name="b1x">#REF!</definedName>
    <definedName name="b2x">#REF!</definedName>
    <definedName name="B6T">#REF!</definedName>
    <definedName name="backup" localSheetId="1" hidden="1">{#N/A,#N/A,TRUE,"Cover Memo";"Complete Sys. Estimate",#N/A,TRUE,"Change Summary";"Complete Sys. Estimate",#N/A,TRUE,"Estimate Summary";"Complete Sys. Estimate",#N/A,TRUE,"Dept. Summary";"Complete Sys. Estimate",#N/A,TRUE,"DOW Detail"}</definedName>
    <definedName name="backup" localSheetId="0" hidden="1">{#N/A,#N/A,TRUE,"Cover Memo";"Complete Sys. Estimate",#N/A,TRUE,"Change Summary";"Complete Sys. Estimate",#N/A,TRUE,"Estimate Summary";"Complete Sys. Estimate",#N/A,TRUE,"Dept. Summary";"Complete Sys. Estimate",#N/A,TRUE,"DOW Detail"}</definedName>
    <definedName name="backup" hidden="1">{#N/A,#N/A,TRUE,"Cover Memo";"Complete Sys. Estimate",#N/A,TRUE,"Change Summary";"Complete Sys. Estimate",#N/A,TRUE,"Estimate Summary";"Complete Sys. Estimate",#N/A,TRUE,"Dept. Summary";"Complete Sys. Estimate",#N/A,TRUE,"DOW Detail"}</definedName>
    <definedName name="backup1" localSheetId="1" hidden="1">{#N/A,#N/A,TRUE,"Cover Memo";"Complete Sys. Estimate",#N/A,TRUE,"Change Summary";"Complete Sys. Estimate",#N/A,TRUE,"Estimate Summary";"Complete Sys. Estimate",#N/A,TRUE,"Dept. Summary";"Complete Sys. Estimate",#N/A,TRUE,"DOW Detail"}</definedName>
    <definedName name="backup1" localSheetId="0" hidden="1">{#N/A,#N/A,TRUE,"Cover Memo";"Complete Sys. Estimate",#N/A,TRUE,"Change Summary";"Complete Sys. Estimate",#N/A,TRUE,"Estimate Summary";"Complete Sys. Estimate",#N/A,TRUE,"Dept. Summary";"Complete Sys. Estimate",#N/A,TRUE,"DOW Detail"}</definedName>
    <definedName name="backup1" hidden="1">{#N/A,#N/A,TRUE,"Cover Memo";"Complete Sys. Estimate",#N/A,TRUE,"Change Summary";"Complete Sys. Estimate",#N/A,TRUE,"Estimate Summary";"Complete Sys. Estimate",#N/A,TRUE,"Dept. Summary";"Complete Sys. Estimate",#N/A,TRUE,"DOW Detail"}</definedName>
    <definedName name="BadLink" hidden="1">#REF!</definedName>
    <definedName name="balaji" localSheetId="1" hidden="1">{#N/A,#N/A,FALSE,"Bericht 2";#N/A,#N/A,FALSE,"Bericht 3";#N/A,#N/A,FALSE,"Bericht 1"}</definedName>
    <definedName name="balaji" localSheetId="0" hidden="1">{#N/A,#N/A,FALSE,"Bericht 2";#N/A,#N/A,FALSE,"Bericht 3";#N/A,#N/A,FALSE,"Bericht 1"}</definedName>
    <definedName name="balaji" hidden="1">{#N/A,#N/A,FALSE,"Bericht 2";#N/A,#N/A,FALSE,"Bericht 3";#N/A,#N/A,FALSE,"Bericht 1"}</definedName>
    <definedName name="BASE" localSheetId="1" hidden="1">{#N/A,#N/A,TRUE,"Basic";#N/A,#N/A,TRUE,"EXT-TABLE";#N/A,#N/A,TRUE,"STEEL";#N/A,#N/A,TRUE,"INT-Table";#N/A,#N/A,TRUE,"STEEL";#N/A,#N/A,TRUE,"Door"}</definedName>
    <definedName name="BASE" localSheetId="0" hidden="1">{#N/A,#N/A,TRUE,"Basic";#N/A,#N/A,TRUE,"EXT-TABLE";#N/A,#N/A,TRUE,"STEEL";#N/A,#N/A,TRUE,"INT-Table";#N/A,#N/A,TRUE,"STEEL";#N/A,#N/A,TRUE,"Door"}</definedName>
    <definedName name="BASE" hidden="1">{#N/A,#N/A,TRUE,"Basic";#N/A,#N/A,TRUE,"EXT-TABLE";#N/A,#N/A,TRUE,"STEEL";#N/A,#N/A,TRUE,"INT-Table";#N/A,#N/A,TRUE,"STEEL";#N/A,#N/A,TRUE,"Door"}</definedName>
    <definedName name="bb" localSheetId="1" hidden="1">{#N/A,#N/A,TRUE,"COVER";#N/A,#N/A,TRUE,"DETAILS";#N/A,#N/A,TRUE,"SUMMARY";#N/A,#N/A,TRUE,"EXP MON";#N/A,#N/A,TRUE,"APPENDIX A";#N/A,#N/A,TRUE,"APPENDIX B";#N/A,#N/A,TRUE,"APPENDIX C";#N/A,#N/A,TRUE,"APPENDIX D";#N/A,#N/A,TRUE,"APPENDIX E";#N/A,#N/A,TRUE,"APPENDIX F";#N/A,#N/A,TRUE,"APPENDIX G"}</definedName>
    <definedName name="bb" localSheetId="0" hidden="1">{#N/A,#N/A,TRUE,"COVER";#N/A,#N/A,TRUE,"DETAILS";#N/A,#N/A,TRUE,"SUMMARY";#N/A,#N/A,TRUE,"EXP MON";#N/A,#N/A,TRUE,"APPENDIX A";#N/A,#N/A,TRUE,"APPENDIX B";#N/A,#N/A,TRUE,"APPENDIX C";#N/A,#N/A,TRUE,"APPENDIX D";#N/A,#N/A,TRUE,"APPENDIX E";#N/A,#N/A,TRUE,"APPENDIX F";#N/A,#N/A,TRUE,"APPENDIX G"}</definedName>
    <definedName name="bb" hidden="1">{#N/A,#N/A,TRUE,"COVER";#N/A,#N/A,TRUE,"DETAILS";#N/A,#N/A,TRUE,"SUMMARY";#N/A,#N/A,TRUE,"EXP MON";#N/A,#N/A,TRUE,"APPENDIX A";#N/A,#N/A,TRUE,"APPENDIX B";#N/A,#N/A,TRUE,"APPENDIX C";#N/A,#N/A,TRUE,"APPENDIX D";#N/A,#N/A,TRUE,"APPENDIX E";#N/A,#N/A,TRUE,"APPENDIX F";#N/A,#N/A,TRUE,"APPENDIX G"}</definedName>
    <definedName name="BBB" localSheetId="1" hidden="1">{#N/A,#N/A,FALSE,"양식(을)"}</definedName>
    <definedName name="BBB" localSheetId="0" hidden="1">{#N/A,#N/A,FALSE,"양식(을)"}</definedName>
    <definedName name="BBB" hidden="1">{#N/A,#N/A,FALSE,"양식(을)"}</definedName>
    <definedName name="bbbbbbbbbb" hidden="1">#REF!</definedName>
    <definedName name="BC" localSheetId="0" hidden="1">[26]analysis!#REF!</definedName>
    <definedName name="BC" hidden="1">#REF!</definedName>
    <definedName name="BD" localSheetId="0" hidden="1">[26]analysis!#REF!</definedName>
    <definedName name="BD" hidden="1">#REF!</definedName>
    <definedName name="be" localSheetId="1" hidden="1">{"'Break down'!$A$4"}</definedName>
    <definedName name="be" localSheetId="0" hidden="1">{"'Break down'!$A$4"}</definedName>
    <definedName name="be" hidden="1">{"'Break down'!$A$4"}</definedName>
    <definedName name="Beg_Bal">#REF!</definedName>
    <definedName name="BELL" localSheetId="1" hidden="1">{#N/A,#N/A,TRUE,"Basic";#N/A,#N/A,TRUE,"EXT-TABLE";#N/A,#N/A,TRUE,"STEEL";#N/A,#N/A,TRUE,"INT-Table";#N/A,#N/A,TRUE,"STEEL";#N/A,#N/A,TRUE,"Door"}</definedName>
    <definedName name="BELL" localSheetId="0" hidden="1">{#N/A,#N/A,TRUE,"Basic";#N/A,#N/A,TRUE,"EXT-TABLE";#N/A,#N/A,TRUE,"STEEL";#N/A,#N/A,TRUE,"INT-Table";#N/A,#N/A,TRUE,"STEEL";#N/A,#N/A,TRUE,"Door"}</definedName>
    <definedName name="BELL" hidden="1">{#N/A,#N/A,TRUE,"Basic";#N/A,#N/A,TRUE,"EXT-TABLE";#N/A,#N/A,TRUE,"STEEL";#N/A,#N/A,TRUE,"INT-Table";#N/A,#N/A,TRUE,"STEEL";#N/A,#N/A,TRUE,"Door"}</definedName>
    <definedName name="beta">#REF!</definedName>
    <definedName name="Bf">#REF!</definedName>
    <definedName name="Bf_1">#N/A</definedName>
    <definedName name="BG" localSheetId="0" hidden="1">[26]analysis!#REF!</definedName>
    <definedName name="BG" hidden="1">#REF!</definedName>
    <definedName name="bh" localSheetId="1" hidden="1">{#N/A,#N/A,TRUE,"COVER";#N/A,#N/A,TRUE,"DETAILS";#N/A,#N/A,TRUE,"SUMMARY";#N/A,#N/A,TRUE,"EXP MON";#N/A,#N/A,TRUE,"APPENDIX A";#N/A,#N/A,TRUE,"APPENDIX B";#N/A,#N/A,TRUE,"APPENDIX C";#N/A,#N/A,TRUE,"APPENDIX D";#N/A,#N/A,TRUE,"APPENDIX E";#N/A,#N/A,TRUE,"APPENDIX F";#N/A,#N/A,TRUE,"APPENDIX G"}</definedName>
    <definedName name="bh" localSheetId="0" hidden="1">{#N/A,#N/A,TRUE,"COVER";#N/A,#N/A,TRUE,"DETAILS";#N/A,#N/A,TRUE,"SUMMARY";#N/A,#N/A,TRUE,"EXP MON";#N/A,#N/A,TRUE,"APPENDIX A";#N/A,#N/A,TRUE,"APPENDIX B";#N/A,#N/A,TRUE,"APPENDIX C";#N/A,#N/A,TRUE,"APPENDIX D";#N/A,#N/A,TRUE,"APPENDIX E";#N/A,#N/A,TRUE,"APPENDIX F";#N/A,#N/A,TRUE,"APPENDIX G"}</definedName>
    <definedName name="bh" hidden="1">{#N/A,#N/A,TRUE,"COVER";#N/A,#N/A,TRUE,"DETAILS";#N/A,#N/A,TRUE,"SUMMARY";#N/A,#N/A,TRUE,"EXP MON";#N/A,#N/A,TRUE,"APPENDIX A";#N/A,#N/A,TRUE,"APPENDIX B";#N/A,#N/A,TRUE,"APPENDIX C";#N/A,#N/A,TRUE,"APPENDIX D";#N/A,#N/A,TRUE,"APPENDIX E";#N/A,#N/A,TRUE,"APPENDIX F";#N/A,#N/A,TRUE,"APPENDIX G"}</definedName>
    <definedName name="biiiiiiiiii" localSheetId="1" hidden="1">{#N/A,#N/A,TRUE,"Front";#N/A,#N/A,TRUE,"Simple Letter";#N/A,#N/A,TRUE,"Inside";#N/A,#N/A,TRUE,"Contents";#N/A,#N/A,TRUE,"Basis";#N/A,#N/A,TRUE,"Inclusions";#N/A,#N/A,TRUE,"Exclusions";#N/A,#N/A,TRUE,"Areas";#N/A,#N/A,TRUE,"Summary";#N/A,#N/A,TRUE,"Detail"}</definedName>
    <definedName name="biiiiiiiiii" localSheetId="0" hidden="1">{#N/A,#N/A,TRUE,"Front";#N/A,#N/A,TRUE,"Simple Letter";#N/A,#N/A,TRUE,"Inside";#N/A,#N/A,TRUE,"Contents";#N/A,#N/A,TRUE,"Basis";#N/A,#N/A,TRUE,"Inclusions";#N/A,#N/A,TRUE,"Exclusions";#N/A,#N/A,TRUE,"Areas";#N/A,#N/A,TRUE,"Summary";#N/A,#N/A,TRUE,"Detail"}</definedName>
    <definedName name="biiiiiiiiii" hidden="1">{#N/A,#N/A,TRUE,"Front";#N/A,#N/A,TRUE,"Simple Letter";#N/A,#N/A,TRUE,"Inside";#N/A,#N/A,TRUE,"Contents";#N/A,#N/A,TRUE,"Basis";#N/A,#N/A,TRUE,"Inclusions";#N/A,#N/A,TRUE,"Exclusions";#N/A,#N/A,TRUE,"Areas";#N/A,#N/A,TRUE,"Summary";#N/A,#N/A,TRUE,"Detail"}</definedName>
    <definedName name="Biju" localSheetId="1" hidden="1">{#N/A,#N/A,FALSE,"SumG";#N/A,#N/A,FALSE,"ElecG";#N/A,#N/A,FALSE,"MechG";#N/A,#N/A,FALSE,"GeotG";#N/A,#N/A,FALSE,"PrcsG";#N/A,#N/A,FALSE,"TunnG";#N/A,#N/A,FALSE,"CivlG";#N/A,#N/A,FALSE,"NtwkG";#N/A,#N/A,FALSE,"EstgG";#N/A,#N/A,FALSE,"PEngG"}</definedName>
    <definedName name="Biju" localSheetId="0" hidden="1">{#N/A,#N/A,FALSE,"SumG";#N/A,#N/A,FALSE,"ElecG";#N/A,#N/A,FALSE,"MechG";#N/A,#N/A,FALSE,"GeotG";#N/A,#N/A,FALSE,"PrcsG";#N/A,#N/A,FALSE,"TunnG";#N/A,#N/A,FALSE,"CivlG";#N/A,#N/A,FALSE,"NtwkG";#N/A,#N/A,FALSE,"EstgG";#N/A,#N/A,FALSE,"PEngG"}</definedName>
    <definedName name="Biju" hidden="1">{#N/A,#N/A,FALSE,"SumG";#N/A,#N/A,FALSE,"ElecG";#N/A,#N/A,FALSE,"MechG";#N/A,#N/A,FALSE,"GeotG";#N/A,#N/A,FALSE,"PrcsG";#N/A,#N/A,FALSE,"TunnG";#N/A,#N/A,FALSE,"CivlG";#N/A,#N/A,FALSE,"NtwkG";#N/A,#N/A,FALSE,"EstgG";#N/A,#N/A,FALSE,"PEngG"}</definedName>
    <definedName name="bill1">#REF!</definedName>
    <definedName name="bill11">#REF!</definedName>
    <definedName name="bill12">#REF!</definedName>
    <definedName name="bill13">#REF!</definedName>
    <definedName name="bill14">#REF!</definedName>
    <definedName name="bill15">#REF!</definedName>
    <definedName name="bill16">#REF!</definedName>
    <definedName name="bill17">#REF!</definedName>
    <definedName name="bill18">#REF!</definedName>
    <definedName name="bill19">#REF!</definedName>
    <definedName name="bill2">#REF!</definedName>
    <definedName name="bill20">#REF!</definedName>
    <definedName name="bill21">#REF!</definedName>
    <definedName name="bill24">#REF!</definedName>
    <definedName name="bill3">#REF!</definedName>
    <definedName name="bill4">#REF!</definedName>
    <definedName name="bill5">#REF!</definedName>
    <definedName name="bill6">#REF!</definedName>
    <definedName name="bill7">#REF!</definedName>
    <definedName name="bill8">#REF!</definedName>
    <definedName name="bill9">#REF!</definedName>
    <definedName name="BIN">#REF!</definedName>
    <definedName name="Bitumen">#REF!</definedName>
    <definedName name="BJ" localSheetId="0" hidden="1">[26]analysis!#REF!</definedName>
    <definedName name="BJ" hidden="1">#REF!</definedName>
    <definedName name="bol" localSheetId="0">#REF!</definedName>
    <definedName name="bol">#REF!</definedName>
    <definedName name="boml" localSheetId="0">#REF!</definedName>
    <definedName name="boml">#REF!</definedName>
    <definedName name="borabt" localSheetId="0">#REF!</definedName>
    <definedName name="borabt">#REF!</definedName>
    <definedName name="borabt_1">#N/A</definedName>
    <definedName name="borlen1">#REF!</definedName>
    <definedName name="borlen1_1">#N/A</definedName>
    <definedName name="borlen2">#REF!</definedName>
    <definedName name="borlen2_1">#N/A</definedName>
    <definedName name="borlen3">#REF!</definedName>
    <definedName name="borlen3_1">#N/A</definedName>
    <definedName name="botl">#REF!</definedName>
    <definedName name="botn">#REF!</definedName>
    <definedName name="Boxvol">#REF!</definedName>
    <definedName name="Boxvol_1">#N/A</definedName>
    <definedName name="break" localSheetId="1" hidden="1">{#N/A,#N/A,TRUE,"Cover Memo";"Ride Estimate",#N/A,TRUE,"Change Summary";"Ride Estimate",#N/A,TRUE,"Estimate Summary";"Ride Estimate",#N/A,TRUE,"Dept. Summary";"Ride Estimate",#N/A,TRUE,"DOW Detail"}</definedName>
    <definedName name="break" localSheetId="0" hidden="1">{#N/A,#N/A,TRUE,"Cover Memo";"Ride Estimate",#N/A,TRUE,"Change Summary";"Ride Estimate",#N/A,TRUE,"Estimate Summary";"Ride Estimate",#N/A,TRUE,"Dept. Summary";"Ride Estimate",#N/A,TRUE,"DOW Detail"}</definedName>
    <definedName name="break" hidden="1">{#N/A,#N/A,TRUE,"Cover Memo";"Ride Estimate",#N/A,TRUE,"Change Summary";"Ride Estimate",#N/A,TRUE,"Estimate Summary";"Ride Estimate",#N/A,TRUE,"Dept. Summary";"Ride Estimate",#N/A,TRUE,"DOW Detail"}</definedName>
    <definedName name="break2" localSheetId="1" hidden="1">{#N/A,#N/A,TRUE,"Cover Memo";"Ride Estimate",#N/A,TRUE,"Change Summary";"Ride Estimate",#N/A,TRUE,"Estimate Summary";"Ride Estimate",#N/A,TRUE,"Dept. Summary";"Ride Estimate",#N/A,TRUE,"DOW Detail"}</definedName>
    <definedName name="break2" localSheetId="0" hidden="1">{#N/A,#N/A,TRUE,"Cover Memo";"Ride Estimate",#N/A,TRUE,"Change Summary";"Ride Estimate",#N/A,TRUE,"Estimate Summary";"Ride Estimate",#N/A,TRUE,"Dept. Summary";"Ride Estimate",#N/A,TRUE,"DOW Detail"}</definedName>
    <definedName name="break2" hidden="1">{#N/A,#N/A,TRUE,"Cover Memo";"Ride Estimate",#N/A,TRUE,"Change Summary";"Ride Estimate",#N/A,TRUE,"Estimate Summary";"Ride Estimate",#N/A,TRUE,"Dept. Summary";"Ride Estimate",#N/A,TRUE,"DOW Detail"}</definedName>
    <definedName name="Brgname">#REF!</definedName>
    <definedName name="Brgname_1">#N/A</definedName>
    <definedName name="brm">#REF!</definedName>
    <definedName name="Brname">#REF!</definedName>
    <definedName name="Brname_1">#N/A</definedName>
    <definedName name="bs">#REF!</definedName>
    <definedName name="BSIPbPageSetupChartSize" hidden="1">1</definedName>
    <definedName name="BSIPbPageSetupChartSize_0" hidden="1">-2146826246</definedName>
    <definedName name="BSIPbPageSetupDraftQuality" hidden="1">1</definedName>
    <definedName name="BSIPbPageSetupDraftQuality_0" hidden="1">0</definedName>
    <definedName name="BSIPbPageSetupDrawingColor" hidden="1">1</definedName>
    <definedName name="BSIPbPageSetupDrawingColor_0" hidden="1">0</definedName>
    <definedName name="BSIPbPageSetupFitToPagesTall" hidden="1">1</definedName>
    <definedName name="BSIPbPageSetupFitToPagesTall_0" hidden="1">1</definedName>
    <definedName name="BSIPbPageSetupFitToPagesWide" hidden="1">1</definedName>
    <definedName name="BSIPbPageSetupFitToPagesWide_0" hidden="1">1</definedName>
    <definedName name="BSIPbPageSetupMediaName" hidden="1">1</definedName>
    <definedName name="BSIPbPageSetupMediaName_0" hidden="1">"ISO_A4_(210.00_x_297.00_MM)"</definedName>
    <definedName name="BSIPbPageSetupPageOrientation" hidden="1">1</definedName>
    <definedName name="BSIPbPageSetupPageOrientation_0" hidden="1">2</definedName>
    <definedName name="BSIPbPageSetupPaperHeight" hidden="1">1</definedName>
    <definedName name="BSIPbPageSetupPaperHeight_0" hidden="1">842.00031496063</definedName>
    <definedName name="BSIPbPageSetupPaperMarginBottom" hidden="1">1</definedName>
    <definedName name="BSIPbPageSetupPaperMarginBottom_0" hidden="1">36</definedName>
    <definedName name="BSIPbPageSetupPaperMarginFooter" hidden="1">1</definedName>
    <definedName name="BSIPbPageSetupPaperMarginFooter_0" hidden="1">21.6</definedName>
    <definedName name="BSIPbPageSetupPaperMarginHeader" hidden="1">1</definedName>
    <definedName name="BSIPbPageSetupPaperMarginHeader_0" hidden="1">21.6</definedName>
    <definedName name="BSIPbPageSetupPaperMarginLeft" hidden="1">1</definedName>
    <definedName name="BSIPbPageSetupPaperMarginLeft_0" hidden="1">18</definedName>
    <definedName name="BSIPbPageSetupPaperMarginRight" hidden="1">1</definedName>
    <definedName name="BSIPbPageSetupPaperMarginRight_0" hidden="1">18</definedName>
    <definedName name="BSIPbPageSetupPaperMarginTop" hidden="1">1</definedName>
    <definedName name="BSIPbPageSetupPaperMarginTop_0" hidden="1">36</definedName>
    <definedName name="BSIPbPageSetupPaperWidth" hidden="1">1</definedName>
    <definedName name="BSIPbPageSetupPaperWidth_0" hidden="1">595.218897637795</definedName>
    <definedName name="BSIPbPageSetupPlotSizeType" hidden="1">1</definedName>
    <definedName name="BSIPbPageSetupPlotSizeType_0" hidden="1">1</definedName>
    <definedName name="BSIPbPageSetupPrintCellErrors" hidden="1">1</definedName>
    <definedName name="BSIPbPageSetupPrintCellErrors_0" hidden="1">0</definedName>
    <definedName name="BSIPbPageSetupPrintComments" hidden="1">1</definedName>
    <definedName name="BSIPbPageSetupPrintComments_0" hidden="1">-4142</definedName>
    <definedName name="BSIPbPageSetupPrintGridlines" hidden="1">1</definedName>
    <definedName name="BSIPbPageSetupPrintGridlines_0" hidden="1">0</definedName>
    <definedName name="BSIPbPageSetupUseStandardMargins" hidden="1">1</definedName>
    <definedName name="BSIPbPageSetupUseStandardMargins_0" hidden="1">1</definedName>
    <definedName name="BSIPbPageSetupUseZoom" hidden="1">1</definedName>
    <definedName name="BSIPbPageSetupUseZoom_0" hidden="1">1</definedName>
    <definedName name="BSIPbPageSetupZoom" hidden="1">1</definedName>
    <definedName name="BSIPbPageSetupZoom_0" hidden="1">100</definedName>
    <definedName name="BSIWhichPageSetup" hidden="1">1</definedName>
    <definedName name="BSIWhichPageSetup_0" hidden="1">"1þ"</definedName>
    <definedName name="bua">#REF!</definedName>
    <definedName name="BUDDHA">#REF!</definedName>
    <definedName name="BuiltIn_Print_Area">#REF!</definedName>
    <definedName name="BuiltIn_Print_Area___0">#REF!</definedName>
    <definedName name="BuiltIn_Print_Titles___0">#N/A</definedName>
    <definedName name="Bx">#REF!</definedName>
    <definedName name="Bx___0">#REF!</definedName>
    <definedName name="Bx___13">#REF!</definedName>
    <definedName name="bz" localSheetId="1" hidden="1">{"'Break down'!$A$4"}</definedName>
    <definedName name="bz" localSheetId="0" hidden="1">{"'Break down'!$A$4"}</definedName>
    <definedName name="bz" hidden="1">{"'Break down'!$A$4"}</definedName>
    <definedName name="C_">#REF!</definedName>
    <definedName name="CA">#REF!</definedName>
    <definedName name="carpet">#REF!</definedName>
    <definedName name="carpet___0">#REF!</definedName>
    <definedName name="carpet___11">#REF!</definedName>
    <definedName name="carpet___12">#REF!</definedName>
    <definedName name="cashfl" localSheetId="1" hidden="1">{#N/A,#N/A,TRUE,"Cover";#N/A,#N/A,TRUE,"Conts";#N/A,#N/A,TRUE,"VOS";#N/A,#N/A,TRUE,"Warrington";#N/A,#N/A,TRUE,"Widnes"}</definedName>
    <definedName name="cashfl" localSheetId="0" hidden="1">{#N/A,#N/A,TRUE,"Cover";#N/A,#N/A,TRUE,"Conts";#N/A,#N/A,TRUE,"VOS";#N/A,#N/A,TRUE,"Warrington";#N/A,#N/A,TRUE,"Widnes"}</definedName>
    <definedName name="cashfl" hidden="1">{#N/A,#N/A,TRUE,"Cover";#N/A,#N/A,TRUE,"Conts";#N/A,#N/A,TRUE,"VOS";#N/A,#N/A,TRUE,"Warrington";#N/A,#N/A,TRUE,"Widnes"}</definedName>
    <definedName name="CATEGORY">#REF!</definedName>
    <definedName name="CatEyes">#REF!</definedName>
    <definedName name="cb_" hidden="1">#REF!</definedName>
    <definedName name="cb_Add_CalloutChart_24_opts" hidden="1">"1, 9, 1, False, 2, False, False, , 0, False, False, 1, 1"</definedName>
    <definedName name="cb_Add_CalloutChart_25_opts" hidden="1">"1, 10, 1, False, 2, False, False, , 0, False, True, 1, 1"</definedName>
    <definedName name="cb_Add_CalloutChart_26_opts" hidden="1">"1, 9, 1, False, 2, False, False, , 0, False, True, 1, 1"</definedName>
    <definedName name="cb_ALT_STACKED_COLUMNChart_22_opts" hidden="1">"1, 3, 1, False, 2, True, False, , 0, False, True, 1, 2"</definedName>
    <definedName name="cb_ALT_STACKED_COLUMNChart_23_opts" hidden="1">"1, 3, 1, False, 2, True, False, , 0, False, True, 1, 2"</definedName>
    <definedName name="cb_bChart595EC34_opts" hidden="1">"1, 9, 1, False, 2, False, False, , 0, False, True, 1, 1"</definedName>
    <definedName name="cb_bChart9876793_opts" hidden="1">"1, 2, 1, False, 2, False, False, , 0, False, False, 2, 2"</definedName>
    <definedName name="cb_Chart_1" localSheetId="1" hidden="1">#REF!</definedName>
    <definedName name="cb_Chart_1" localSheetId="0" hidden="1">'[27]New Issue Pipeline'!#REF!</definedName>
    <definedName name="cb_Chart_1" hidden="1">#REF!</definedName>
    <definedName name="cb_Chart_1_opts" hidden="1">"1, 6, 1, False, 2, False, False, , 0, False, True, 1, 2"</definedName>
    <definedName name="cb_Chart_10_opts" hidden="1">"1, 8, 1, False, 2, False, False, , 0, False, False, 2, 2"</definedName>
    <definedName name="cb_Chart_100032_opts" hidden="1">"1, 10, 1, False, 2, True, False, , 0, False, False, 2, 2"</definedName>
    <definedName name="cb_Chart_10104_opts" hidden="1">"1, 5, 1, False, 2, True, False, , 0, True, False, 2, 1"</definedName>
    <definedName name="cb_Chart_10401_opts" hidden="1">"1, 5, 1, False, 2, False, False, , 0, True, False, 2, 1"</definedName>
    <definedName name="cb_Chart_10736_opts" hidden="1">"1, 10, 1, False, 2, False, False, , 0, False, False, 2, 2"</definedName>
    <definedName name="cb_Chart_11_opts" hidden="1">"1, 1, 1, False, 2, False, False, , 0, False, False, 2, 2"</definedName>
    <definedName name="cb_Chart_12_opts" hidden="1">"1, 8, 1, False, 2, False, False, , 0, False, False, 2, 2"</definedName>
    <definedName name="cb_Chart_13_opts" hidden="1">"1, 8, 1, False, 2, False, False, , 0, False, False, 2, 2"</definedName>
    <definedName name="cb_Chart_14_opts" hidden="1">"1, 8, 1, False, 2, False, False, , 0, False, False, 2, 2"</definedName>
    <definedName name="cb_Chart_15" localSheetId="1" hidden="1">#REF!</definedName>
    <definedName name="cb_Chart_15" localSheetId="0" hidden="1">'[28]Alt Stacked Columns'!#REF!</definedName>
    <definedName name="cb_Chart_15" hidden="1">#REF!</definedName>
    <definedName name="cb_Chart_15_opts" hidden="1">"2, 1, 2, True, 2, False, False, , 0, False, True, 1, 2"</definedName>
    <definedName name="cb_Chart_1501_opts" hidden="1">"1, 10, 1, False, 2, True, False, , 0, False, False, 2, 2"</definedName>
    <definedName name="cb_Chart_16_opts" hidden="1">"1, 8, 1, False, 2, False, False, , 0, False, False, 2, 2"</definedName>
    <definedName name="cb_Chart_1670_opts" hidden="1">"1, 5, 1, False, 2, True, False, , 0, False, False, 2, 1"</definedName>
    <definedName name="cb_Chart_17_opts" hidden="1">"1, 6, 1, False, 2, False, False, , 0, False, True, 2, 2"</definedName>
    <definedName name="cb_Chart_18_opts" hidden="1">"1, 9, 1, False, 2, False, False, , 0, False, False, 1, 1"</definedName>
    <definedName name="cb_Chart_19_opts" hidden="1">"1, 2, 1, False, 2, True, False, , 0, True, False, 2, 1"</definedName>
    <definedName name="cb_Chart_1opts1" hidden="1">"1, 9, 1, False, 2, False, True, , 1, False, True, 1, 1"</definedName>
    <definedName name="cb_Chart_2_opts" hidden="1">"1, 6, 1, False, 2, False, False, , 0, False, False, 1, 2"</definedName>
    <definedName name="cb_Chart_20_opts" hidden="1">"1, 9, 1, False, 2, False, False, , 0, False, False, 1, 1"</definedName>
    <definedName name="cb_Chart_21_opts" hidden="1">"1, 2, 1, False, 2, False, False, , 0, False, False, 2, 1"</definedName>
    <definedName name="cb_Chart_22_opts" hidden="1">"1, 2, 1, False, 2, True, False, , 0, False, False, 2, 1"</definedName>
    <definedName name="cb_Chart_22784_opts" hidden="1">"1, 9, 1, False, 2, False, False, , 0, False, True, 1, 2"</definedName>
    <definedName name="cb_Chart_23" localSheetId="1" hidden="1">#REF!</definedName>
    <definedName name="cb_Chart_23" localSheetId="0" hidden="1">[29]Add_Callout!#REF!</definedName>
    <definedName name="cb_Chart_23" hidden="1">#REF!</definedName>
    <definedName name="cb_Chart_23_opts" hidden="1">"1, 9, 1, False, 2, False, False, , 0, False, False, 1, 1"</definedName>
    <definedName name="cb_Chart_24" hidden="1">#REF!</definedName>
    <definedName name="cb_Chart_24_opts" hidden="1">"1, 2, 1, False, 2, False, False, , 0, False, False, 2, 1"</definedName>
    <definedName name="cb_Chart_24490_opts" hidden="1">"1, 10, 1, False, 2, True, False, , 0, False, False, 2, 2"</definedName>
    <definedName name="cb_Chart_25" hidden="1">#REF!</definedName>
    <definedName name="cb_Chart_25_opts" hidden="1">"1, 3, 1, False, 2, False, False, , 0, True, True, 1, 2"</definedName>
    <definedName name="cb_Chart_26" hidden="1">#REF!</definedName>
    <definedName name="cb_Chart_26_opts" hidden="1">"1, 8, 1, False, 2, False, False, , 0, False, False, 2, 2"</definedName>
    <definedName name="cb_Chart_26476_opts" hidden="1">"1, 1, 1, False, 2, True, False, , 0, False, False, 1, 2"</definedName>
    <definedName name="cb_Chart_27" hidden="1">#REF!</definedName>
    <definedName name="cb_Chart_27_opts" hidden="1">"1, 1, 1, False, 2, True, False, , 0, False, True, 1, 2"</definedName>
    <definedName name="cb_Chart_28_opts" hidden="1">"1, 3, 1, False, 2, True, False, , 0, False, True, 1, 2"</definedName>
    <definedName name="cb_Chart_28031_opts" hidden="1">"1, 1, 1, False, 2, True, False, , 0, False, False, 1, 2"</definedName>
    <definedName name="cb_Chart_28545_opts" hidden="1">"1, 5, 1, False, 2, True, False, , 0, False, True, 2, 1"</definedName>
    <definedName name="cb_Chart_29" localSheetId="0" hidden="1">[30]Stacked_Column_w_labels!$B$5:$E$12</definedName>
    <definedName name="cb_Chart_29" hidden="1">#REF!</definedName>
    <definedName name="cb_Chart_29_opts" hidden="1">"1, 3, 1, False, 2, False, False, , 0, False, False, 1, 1"</definedName>
    <definedName name="cb_Chart_29053_opts" hidden="1">"1, 10, 1, False, 2, True, False, , 0, False, False, 2, 2"</definedName>
    <definedName name="cb_Chart_29913_opts" hidden="1">"1, 1, 1, False, 2, False, False, , 0, False, False, 1, 1"</definedName>
    <definedName name="cb_Chart_3_opts" hidden="1">"1, 1, 1, False, 2, True, False, , 0, False, False, 2, 2"</definedName>
    <definedName name="cb_Chart_30" localSheetId="0" hidden="1">[30]Stacked_Column_w_labels!$B$5:$E$12</definedName>
    <definedName name="cb_Chart_30" hidden="1">#REF!</definedName>
    <definedName name="cb_Chart_30_opts" hidden="1">"1, 3, 1, False, 2, True, False, , 0, False, True, 1, 2"</definedName>
    <definedName name="cb_Chart_30292_opts" hidden="1">"1, 1, 1, False, 2, False, False, , 0, False, False, 1, 2"</definedName>
    <definedName name="cb_Chart_31_opts" hidden="1">"1, 1, 1, False, 2, True, False, , 0, True, True, 2, 2"</definedName>
    <definedName name="cb_Chart_32_opts" hidden="1">"1, 1, 1, False, 2, True, False, , 0, False, False, 2, 2"</definedName>
    <definedName name="cb_Chart_33_opts" hidden="1">"1, 1, 1, False, 2, True, False, , 0, False, True, 3, 2"</definedName>
    <definedName name="cb_Chart_34_opts" hidden="1">"1, 3, 1, False, 2, True, False, , 0, False, True, 2, 1"</definedName>
    <definedName name="cb_Chart_36498_opts" hidden="1">"1, 1, 1, False, 2, True, False, , 0, False, False, 1, 2"</definedName>
    <definedName name="cb_Chart_37450_opts" hidden="1">"1, 10, 1, False, 2, True, False, , 0, False, False, 2, 2"</definedName>
    <definedName name="cb_Chart_4_opts" hidden="1">"1, 7, 1, False, 2, False, False, , 0, False, True, 1, 2"</definedName>
    <definedName name="cb_Chart_40_opts" hidden="1">"1, 1, 1, False, 2, False, False, , 0, False, False, 3, 2"</definedName>
    <definedName name="cb_Chart_41_opts" hidden="1">"1, 10, 1, False, 2, True, False, , 0, False, False, 2, 1"</definedName>
    <definedName name="cb_Chart_41499_opts" hidden="1">"1, 10, 1, False, 2, True, False, , 0, False, False, 2, 2"</definedName>
    <definedName name="cb_Chart_42_opts" hidden="1">"1, 3, 1, False, 2, True, False, , 0, False, True, 1, 2"</definedName>
    <definedName name="cb_Chart_43" localSheetId="1" hidden="1">#REF!</definedName>
    <definedName name="cb_Chart_43" localSheetId="0" hidden="1">'[31]1997 IPO'!#REF!</definedName>
    <definedName name="cb_Chart_43" hidden="1">#REF!</definedName>
    <definedName name="cb_Chart_43_opts" hidden="1">"1, 10, 1, False, 2, True, False, , 0, False, False, 2, 1"</definedName>
    <definedName name="cb_Chart_4634_opts" hidden="1">"1, 10, 1, False, 2, True, False, , 0, False, False, 2, 2"</definedName>
    <definedName name="cb_Chart_4664_opts" hidden="1">"1, 5, 1, False, 2, True, False, , 0, False, True, 1, 2"</definedName>
    <definedName name="cb_Chart_46965_opts" hidden="1">"1, 1, 1, False, 2, False, False, , 0, False, False, 1, 1"</definedName>
    <definedName name="cb_Chart_48_opts" hidden="1">"2, 1, 2, True, 2, False, False, , 0, False, True, 1, 1"</definedName>
    <definedName name="cb_Chart_49_opts" hidden="1">"2, 1, 2, True, 2, False, False, , 0, False, True, 1, 1"</definedName>
    <definedName name="cb_Chart_5" localSheetId="0" hidden="1">[32]Scatter!#REF!</definedName>
    <definedName name="cb_Chart_5" hidden="1">#REF!</definedName>
    <definedName name="cb_Chart_5_opts" hidden="1">"1, 8, 1, False, 2, False, False, , 0, False, False, 1, 2"</definedName>
    <definedName name="cb_Chart_50_opts" hidden="1">"2, 1, 2, True, 2, False, False, , 0, False, True, 1, 1"</definedName>
    <definedName name="cb_Chart_51_opts" hidden="1">"1, 2, 1, False, 2, False, False, , 0, False, False, 2, 1"</definedName>
    <definedName name="cb_Chart_52_opts" hidden="1">"1, 2, 1, False, 2, False, False, , 0, False, False, 2, 1"</definedName>
    <definedName name="cb_Chart_52582_opts" hidden="1">"1, 1, 1, False, 2, False, False, , 0, False, False, 1, 2"</definedName>
    <definedName name="cb_Chart_53_opts" hidden="1">"1, 9, 1, False, 2, False, True, , 3, False, False, 1, 1"</definedName>
    <definedName name="cb_Chart_53437_opts" hidden="1">"1, 10, 1, False, 2, True, False, , 0, False, False, 2, 2"</definedName>
    <definedName name="cb_Chart_53482_opts" hidden="1">"1, 10, 1, False, 2, True, False, , 0, False, False, 2, 2"</definedName>
    <definedName name="cb_Chart_54_opts" hidden="1">"1, 2, 1, False, 2, False, False, , 0, False, False, 2, 1"</definedName>
    <definedName name="cb_Chart_5449_opts" hidden="1">"1, 1, 1, False, 2, False, False, , 0, False, False, 1, 1"</definedName>
    <definedName name="cb_Chart_55_opts" hidden="1">"1, 7, 1, False, 2, False, False, , 0, False, True, 2, 2"</definedName>
    <definedName name="cb_Chart_5723_opts" hidden="1">"1, 1, 1, False, 2, True, False, , 0, False, True, 1, 2"</definedName>
    <definedName name="cb_Chart_57613_opts" hidden="1">"1, 5, 1, False, 2, True, False, , 0, False, True, 2, 1"</definedName>
    <definedName name="cb_Chart_58046_opts" hidden="1">"1, 10, 1, False, 2, True, False, , 0, False, False, 2, 2"</definedName>
    <definedName name="cb_Chart_59010_opts" hidden="1">"1, 2, 1, False, 2, False, False, , 0, False, False, 2, 1"</definedName>
    <definedName name="cb_Chart_59340_opts" hidden="1">"1, 1, 1, False, 2, False, False, , 0, False, False, 1, 1"</definedName>
    <definedName name="cb_Chart_6" hidden="1">#REF!</definedName>
    <definedName name="cb_Chart_6_opts" hidden="1">"1, 10, 1, False, 2, True, False, , 0, False, False, 2, 2"</definedName>
    <definedName name="cb_Chart_62364_opts" hidden="1">"1, 1, 1, False, 2, True, False, , 0, False, False, 1, 2"</definedName>
    <definedName name="cb_Chart_64876_opts" hidden="1">"1, 1, 1, False, 2, True, False, , 0, False, False, 1, 2"</definedName>
    <definedName name="cb_Chart_66_opts" hidden="1">"1, 1, 1, False, 2, False, False, , 0, False, False, 1, 1"</definedName>
    <definedName name="cb_Chart_67711_opts" hidden="1">"1, 10, 1, False, 2, True, False, , 0, False, False, 2, 2"</definedName>
    <definedName name="cb_Chart_69605_opts" hidden="1">"1, 2, 1, False, 2, False, False, , 0, False, False, 2, 1"</definedName>
    <definedName name="cb_Chart_7" hidden="1">#REF!</definedName>
    <definedName name="cb_Chart_7_opts" hidden="1">"2, 1, 2, True, 2, False, False, , 0, False, True, 1, 2"</definedName>
    <definedName name="cb_Chart_70_opts" hidden="1">"1, 10, 1, False, 2, True, False, , 0, False, False, 1, 1"</definedName>
    <definedName name="cb_Chart_70648_opts" hidden="1">"1, 1, 1, False, 2, True, False, , 0, False, False, 2, 2"</definedName>
    <definedName name="cb_Chart_70997_opts" hidden="1">"1, 10, 1, False, 2, False, False, , 0, False, False, 1, 1"</definedName>
    <definedName name="cb_Chart_71_opts" hidden="1">"1, 10, 1, False, 2, False, False, , 0, False, False, 1, 1"</definedName>
    <definedName name="cb_Chart_72_opts" hidden="1">"1, 10, 1, False, 2, True, False, , 0, False, False, 1, 1"</definedName>
    <definedName name="cb_Chart_73_opts" hidden="1">"1, 10, 1, False, 2, False, False, , 0, False, False, 1, 1"</definedName>
    <definedName name="cb_Chart_76165_opts" hidden="1">"1, 10, 1, False, 2, True, False, , 0, False, False, 2, 2"</definedName>
    <definedName name="cb_Chart_76804_opts" hidden="1">"1, 1, 1, False, 2, False, False, , 0, False, False, 1, 1"</definedName>
    <definedName name="cb_Chart_77567_opts" hidden="1">"1, 10, 1, False, 2, False, False, , 0, False, False, 1, 1"</definedName>
    <definedName name="cb_Chart_79140_opts" hidden="1">"1, 10, 1, False, 2, True, False, , 0, False, False, 2, 2"</definedName>
    <definedName name="cb_Chart_79981_opts" hidden="1">"1, 5, 1, False, 2, True, False, , 0, True, False, 2, 1"</definedName>
    <definedName name="cb_Chart_8_opts" hidden="1">"1, 7, 1, False, 2, False, False, , 0, False, True, 2, 2"</definedName>
    <definedName name="cb_Chart_81541_opts" hidden="1">"1, 10, 1, False, 2, True, False, , 0, False, False, 2, 2"</definedName>
    <definedName name="cb_Chart_82552_opts" hidden="1">"1, 1, 1, False, 2, True, False, , 0, False, False, 1, 2"</definedName>
    <definedName name="cb_Chart_83072_opts" hidden="1">"1, 1, 1, False, 2, True, False, , 0, False, False, 1, 2"</definedName>
    <definedName name="cb_Chart_86354_opts" hidden="1">"1, 10, 1, False, 2, False, False, , 0, False, False, 1, 1"</definedName>
    <definedName name="cb_Chart_87236_opts" hidden="1">"1, 1, 1, False, 2, True, False, , 0, False, False, 1, 2"</definedName>
    <definedName name="cb_Chart_9_opts" hidden="1">"1, 8, 1, False, 2, False, False, , 0, False, False, 1, 1"</definedName>
    <definedName name="cb_Chart_91188_opts" hidden="1">"1, 8, 1, False, 2, False, False, , 0, False, False, 1, 2"</definedName>
    <definedName name="cb_Chart_95047_opts" hidden="1">"1, 1, 1, False, 2, False, False, , 0, False, False, 1, 2"</definedName>
    <definedName name="cb_Chart_96286_opts" hidden="1">"1, 10, 1, False, 2, True, False, , 0, False, False, 2, 2"</definedName>
    <definedName name="cb_Chart_98091_opts" hidden="1">"1, 2, 1, False, 2, False, False, , 0, False, False, 2, 1"</definedName>
    <definedName name="cb_Chart_98700_opts" hidden="1">"1, 8, 1, False, 2, False, False, , 0, False, False, 1, 2"</definedName>
    <definedName name="cb_Copy_Chart_w_New_DataChart_10_opts" hidden="1">"2, 1, 1, True, 4, False, False, , 0, False, False, 2, 2"</definedName>
    <definedName name="cb_Copy_Chart_w_New_DataChart_7_opts" hidden="1">"2, 1, 1, True, 4, False, False, , 0, False, False, 2, 2"</definedName>
    <definedName name="cb_Copy_Chart_w_New_DataChart_8_opts" hidden="1">"2, 1, 1, True, 4, False, False, , 0, False, False, 2, 2"</definedName>
    <definedName name="cb_Copy_Chart_w_New_DataChart_9_opts" hidden="1">"2, 1, 1, True, 4, False, False, , 0, False, False, 2, 2"</definedName>
    <definedName name="cb_Dimension_Pie_ChartsChart_1_opts" hidden="1">"1, 1, 1, False, 2, True, False, , 0, False, False, 2, 2"</definedName>
    <definedName name="cb_Dimension_Pie_ChartsChart_2_opts" hidden="1">"1, 10, 1, False, 2, True, False, , 0, False, False, 2, 2"</definedName>
    <definedName name="cb_Export_LegendChart_14_opts" hidden="1">"1, 10, 1, False, 2, True, False, , 0, False, False, 2, 2"</definedName>
    <definedName name="cb_Export_LegendChart_15_opts" hidden="1">"1, 10, 1, False, 2, True, False, , 0, False, False, 2, 2"</definedName>
    <definedName name="cb_PieChart_16_opts" hidden="1">"1, 10, 1, False, 2, True, False, , 0, False, False, 2, 2"</definedName>
    <definedName name="cb_sChart_1501_opts" hidden="1">"1, 1, 1, False, 2, True, False, , 0, False, False, 1, 2"</definedName>
    <definedName name="cb_sChart_26476_opts" hidden="1">"1, 4, 1, False, 2, True, False, , 0, False, False, 1, 2"</definedName>
    <definedName name="cb_sChart_28031_opts" hidden="1">"1, 4, 1, False, 2, True, False, , 0, False, False, 1, 1"</definedName>
    <definedName name="cb_sChart_29053_opts" hidden="1">"1, 2, 1, False, 2, False, False, , 0, False, False, 2, 1"</definedName>
    <definedName name="cb_sChart_29913_opts" hidden="1">"1, 3, 1, False, 2, False, False, , 0, False, True, 2, 2"</definedName>
    <definedName name="cb_sChart_30292_opts" hidden="1">"1, 1, 1, False, 2, True, False, , 0, False, False, 1, 2"</definedName>
    <definedName name="cb_sChart_36498_opts" hidden="1">"1, 3, 1, False, 2, False, False, , 0, False, False, 1, 2"</definedName>
    <definedName name="cb_sChart_37450_opts" hidden="1">"1, 5, 1, False, 2, True, False, , 0, False, True, 2, 1"</definedName>
    <definedName name="cb_sChart_41499_opts" hidden="1">"1, 2, 1, False, 2, False, False, , 0, False, False, 2, 1"</definedName>
    <definedName name="cb_sChart_4634_opts" hidden="1">"1, 2, 1, False, 2, False, False, , 0, False, False, 2, 1"</definedName>
    <definedName name="cb_sChart_46965_opts" hidden="1">"1, 1, 1, False, 2, False, False, , 0, False, False, 1, 1"</definedName>
    <definedName name="cb_sChart_52582_opts" hidden="1">"1, 5, 1, False, 2, False, False, , 0, False, True, 1, 2"</definedName>
    <definedName name="cb_sChart_53437_opts" hidden="1">"1, 9, 1, False, 2, False, False, , 0, False, True, 2, 2"</definedName>
    <definedName name="cb_sChart_5449_opts" hidden="1">"1, 3, 1, False, 2, False, False, , 0, False, True, 2, 2"</definedName>
    <definedName name="cb_sChart_5723_opts" hidden="1">"1, 3, 1, False, 2, False, False, , 0, False, True, 2, 2"</definedName>
    <definedName name="cb_sChart_58046_opts" hidden="1">"1, 9, 1, False, 2, False, False, , 0, False, True, 2, 2"</definedName>
    <definedName name="cb_sChart_59010_opts" hidden="1">"1, 5, 1, False, 2, True, False, , 0, False, False, 2, 1"</definedName>
    <definedName name="cb_sChart_59340_opts" hidden="1">"1, 3, 1, False, 2, False, False, , 0, False, True, 2, 2"</definedName>
    <definedName name="cb_sChart_62364_opts" hidden="1">"1, 3, 1, False, 2, False, False, , 0, False, True, 2, 2"</definedName>
    <definedName name="cb_sChart_64876_opts" hidden="1">"1, 5, 1, False, 2, True, False, , 0, False, False, 2, 2"</definedName>
    <definedName name="cb_sChart_70648_opts" hidden="1">"1, 8, 1, False, 2, False, False, , 0, False, False, 2, 2"</definedName>
    <definedName name="cb_sChart_70997_opts" hidden="1">"1, 2, 1, False, 2, False, False, , 0, False, False, 2, 1"</definedName>
    <definedName name="cb_sChart_76165_opts" hidden="1">"1, 2, 1, False, 2, False, False, , 0, False, False, 2, 1"</definedName>
    <definedName name="cb_sChart_76804_opts" hidden="1">"1, 3, 1, False, 2, False, False, , 0, False, True, 2, 2"</definedName>
    <definedName name="cb_sChart_77567_opts" hidden="1">"1, 1, 1, False, 2, True, False, , 0, False, False, 1, 2"</definedName>
    <definedName name="cb_sChart_79140_opts" hidden="1">"1, 5, 1, False, 2, False, False, , 0, False, True, 2, 1"</definedName>
    <definedName name="cb_sChart_81541_opts" hidden="1">"1, 2, 1, False, 2, False, False, , 0, False, False, 2, 1"</definedName>
    <definedName name="cb_sChart_82552_opts" hidden="1">"1, 4, 1, False, 2, True, False, , 0, False, False, 2, 1"</definedName>
    <definedName name="cb_sChart_83072_opts" hidden="1">"1, 4, 1, False, 2, True, False, , 0, False, False, 2, 1"</definedName>
    <definedName name="cb_sChart_86354_opts" hidden="1">"1, 4, 1, False, 2, True, False, , 0, False, False, 1, 1"</definedName>
    <definedName name="cb_sChart_87236_opts" hidden="1">"1, 1, 1, False, 2, False, False, , 0, False, False, 1, 1"</definedName>
    <definedName name="cb_sChart_95047_opts" hidden="1">"1, 6, 1, False, 2, False, False, , 0, False, True, 2, 2"</definedName>
    <definedName name="cb_sChart_96286_opts" hidden="1">"1, 2, 1, False, 2, False, False, , 0, False, False, 2, 1"</definedName>
    <definedName name="cb_sChart105F0196_opts" hidden="1">"1, 2, 1, False, 2, False, False, , 1, False, False, 2, 1"</definedName>
    <definedName name="cb_sChart12D83A2_opts" hidden="1">"1, 1, 1, False, 2, False, False, , 0, False, True, 2, 2"</definedName>
    <definedName name="cb_sChart12D852C_opts" hidden="1">"1, 1, 1, False, 2, False, False, , 0, False, True, 2, 2"</definedName>
    <definedName name="cb_sChart12D89EB_opts" hidden="1">"1, 1, 1, False, 2, False, False, , 0, False, True, 2, 2"</definedName>
    <definedName name="cb_sChart12DAD51_opts" hidden="1">"1, 1, 1, False, 2, False, False, , 0, False, True, 2, 2"</definedName>
    <definedName name="cb_sChart12E7B7B_opts" hidden="1">"1, 1, 1, False, 2, True, False, , 0, False, True, 2, 2"</definedName>
    <definedName name="cb_sChart12E83C1_opts" hidden="1">"1, 1, 1, False, 2, False, False, , 0, False, True, 2, 1"</definedName>
    <definedName name="cb_sChart12E85B3_opts" hidden="1">"1, 1, 1, False, 2, False, False, , 0, False, True, 2, 2"</definedName>
    <definedName name="cb_sChart12E8C9E_opts" hidden="1">"1, 2, 1, False, 2, False, False, , 0, False, False, 2, 1"</definedName>
    <definedName name="cb_sChart12EA8E0_opts" hidden="1">"1, 1, 1, False, 2, True, False, , 0, False, False, 2, 2"</definedName>
    <definedName name="cb_sChart12EB078_opts" hidden="1">"1, 1, 1, False, 2, False, False, , 0, False, False, 2, 2"</definedName>
    <definedName name="cb_sChart12EBD15_opts" hidden="1">"1, 1, 1, False, 2, False, False, , 0, False, False, 2, 2"</definedName>
    <definedName name="cb_sChart12FE48A_opts" hidden="1">"1, 2, 1, False, 2, False, False, , 0, False, False, 2, 1"</definedName>
    <definedName name="cb_sChart12FE9EB_opts" hidden="1">"1, 1, 1, False, 2, False, False, , 0, False, False, 1, 2"</definedName>
    <definedName name="cb_sChart12FEDFD_opts" hidden="1">"1, 1, 1, False, 2, False, False, , 0, False, False, 1, 2"</definedName>
    <definedName name="cb_sChart12FF231_opts" hidden="1">"1, 1, 1, False, 2, False, False, , 0, False, False, 1, 2"</definedName>
    <definedName name="cb_sChart12FF8BF_opts" hidden="1">"1, 1, 1, False, 2, False, False, , 0, False, False, 1, 2"</definedName>
    <definedName name="cb_sChart12FF933_opts" hidden="1">"1, 3, 1, False, 2, False, False, , 0, False, False, 1, 2"</definedName>
    <definedName name="cb_sChart12FFC46_opts" hidden="1">"1, 1, 1, False, 2, False, False, , 0, False, False, 1, 2"</definedName>
    <definedName name="cb_sChart181DCCD8_opts" hidden="1">"1, 9, 1, False, 2, False, False, , 0, False, True, 1, 2"</definedName>
    <definedName name="cb_sChart181DCFF7_opts" hidden="1">"1, 3, 1, False, 2, True, False, , 0, True, True, 2, 1"</definedName>
    <definedName name="cb_sChart181DDD93_opts" hidden="1">"1, 3, 1, False, 2, True, False, , 0, True, True, 2, 1"</definedName>
    <definedName name="cb_sChart181DDEEE_opts" hidden="1">"1, 3, 1, False, 2, True, False, , 0, True, True, 2, 1"</definedName>
    <definedName name="cb_sChart181DE1C7_opts" hidden="1">"1, 10, 1, False, 2, True, False, , 0, False, True, 2, 1"</definedName>
    <definedName name="cb_sChart181E8791_opts" hidden="1">"2, 1, 2, True, 2, True, False, , 0, False, True, 1, 2"</definedName>
    <definedName name="cb_sChart181E96D9_opts" hidden="1">"1, 9, 1, False, 2, False, False, , 0, False, True, 1, 2"</definedName>
    <definedName name="cb_sChart1B7AB11_opts" hidden="1">"1, 7, 1, False, 2, False, False, , 0, False, True, 1, 1"</definedName>
    <definedName name="cb_sChart1B7ECF0_opts" hidden="1">"1, 9, 1, False, 2, False, False, , 0, False, False, 1, 1"</definedName>
    <definedName name="cb_sChart1B8AF1F_opts" hidden="1">"1, 9, 1, False, 2, False, True, , 0, False, False, 1, 1"</definedName>
    <definedName name="cb_sChart1B99DE1_opts" hidden="1">"1, 7, 1, False, 2, False, False, , 0, False, True, 1, 2"</definedName>
    <definedName name="cb_sChart1BA8AA_opts" hidden="1">"1, 1, 1, False, 2, False, False, , 0, False, False, 1, 2"</definedName>
    <definedName name="cb_sChart1BADD1_opts" hidden="1">"1, 1, 1, False, 2, False, False, , 0, False, False, 2, 2"</definedName>
    <definedName name="cb_sChart1CAAAF_opts" hidden="1">"1, 1, 1, False, 2, False, False, , 0, False, False, 3, 2"</definedName>
    <definedName name="cb_sChart1D05BD_opts" hidden="1">"1, 4, 1, False, 2, True, False, , 0, False, False, 2, 1"</definedName>
    <definedName name="cb_sChart1D0E49_opts" hidden="1">"1, 1, 1, False, 2, True, False, , 0, False, True, 2, 1"</definedName>
    <definedName name="cb_sChart1D0EF7_opts" hidden="1">"1, 5, 1, False, 2, True, False, , 0, False, True, 2, 1"</definedName>
    <definedName name="cb_sChart1D3AE8_opts" hidden="1">"1, 6, 1, False, 2, False, False, , 0, False, True, 2, 2"</definedName>
    <definedName name="cb_sChart1D3EEF_opts" hidden="1">"1, 7, 1, False, 2, False, False, , 0, False, True, 2, 2"</definedName>
    <definedName name="cb_sChart1D41EA_opts" hidden="1">"1, 8, 1, False, 2, False, False, , 0, False, False, 2, 2"</definedName>
    <definedName name="cb_sChart1D5891_opts" hidden="1">"1, 9, 1, False, 2, False, False, , 0, False, True, 2, 2"</definedName>
    <definedName name="cb_sChart1D9CE2_opts" hidden="1">"1, 10, 1, False, 2, True, False, , 0, False, False, 2, 2"</definedName>
    <definedName name="cb_sChart1DA03A_opts" hidden="1">"2, 1, 1, True, 3, False, False, , 0, False, True, 1, 2"</definedName>
    <definedName name="cb_sChart1DA590_opts" hidden="1">"2, 1, 1, True, 3, False, False, , 0, False, True, 2, 2"</definedName>
    <definedName name="cb_sChart1DBAAD_opts" hidden="1">"2, 1, 2, True, 2, False, False, , 0, False, True, 1, 2"</definedName>
    <definedName name="cb_sChart1DBB89_opts" hidden="1">"2, 1, 2, True, 2, False, False, , 0, False, True, 1, 1"</definedName>
    <definedName name="cb_sChart1DCA97_opts" hidden="1">"2, 1, 1, True, 2, False, False, , 0, False, True, 2, 1"</definedName>
    <definedName name="cb_sChart1DCCF1_opts" hidden="1">"2, 1, 1, True, 2, False, False, , 0, False, True, 1, 2"</definedName>
    <definedName name="cb_sChart1E1206_opts" hidden="1">"2, 1, 3, False, 2, False, False, , 0, False, True, 2, 2"</definedName>
    <definedName name="cb_sChart1E17F2_opts" hidden="1">"1, 9, 1, False, 2, False, False, , 0, False, True, 1, 1"</definedName>
    <definedName name="cb_sChart1E2D49_opts" hidden="1">"1, 10, 1, False, 2, True, False, , 0, False, False, 3, 2"</definedName>
    <definedName name="cb_sChart1E2DEB_opts" hidden="1">"1, 10, 1, False, 2, True, False, , 0, False, False, 2, 2"</definedName>
    <definedName name="cb_sChart1E3944_opts" hidden="1">"1, 10, 1, False, 2, True, False, , 0, False, False, 2, 2"</definedName>
    <definedName name="cb_sChart1E3BE4_opts" hidden="1">"1, 10, 1, False, 2, True, False, , 0, False, False, 2, 2"</definedName>
    <definedName name="cb_sChart1E3E3D_opts" hidden="1">"1, 10, 1, False, 2, True, False, , 0, False, False, 1, 2"</definedName>
    <definedName name="cb_sChart1E4314_opts" hidden="1">"1, 10, 1, False, 2, True, False, , 0, False, False, 2, 2"</definedName>
    <definedName name="cb_sChart1E4E56_opts" hidden="1">"1, 1, 1, False, 2, False, False, , 0, False, False, 2, 2"</definedName>
    <definedName name="cb_sChart1E5372_opts" hidden="1">"1, 1, 1, False, 2, True, False, , 0, False, True, 2, 2"</definedName>
    <definedName name="cb_sChart1E5975_opts" hidden="1">"2, 1, 2, True, 2, False, False, , 0, False, True, 1, 2"</definedName>
    <definedName name="cb_sChart1E5C43_opts" hidden="1">"2, 1, 2, True, 2, False, False, , 0, False, True, 2, 2"</definedName>
    <definedName name="cb_sChart1E5F4A_opts" hidden="1">"2, 1, 2, True, 2, False, False, , 0, False, True, 1, 2"</definedName>
    <definedName name="cb_sChart23F891A_opts" hidden="1">"1, 9, 1, False, 2, False, False, , 0, False, True, 1, 1"</definedName>
    <definedName name="cb_sChart24ED245_opts" hidden="1">"1, 9, 1, False, 2, False, False, , 0, False, True, 1, 1"</definedName>
    <definedName name="cb_sChart24ED930_opts" hidden="1">"1, 9, 1, False, 2, False, False, , 0, False, False, 1, 1"</definedName>
    <definedName name="cb_sChart26CA498_opts" hidden="1">"1, 9, 1, False, 2, False, False, , 0, False, False, 1, 1"</definedName>
    <definedName name="cb_sChart27D31D5_opts" hidden="1">"1, 9, 1, False, 2, False, False, , 0, False, True, 1, 1"</definedName>
    <definedName name="cb_sChart27D3990_opts" hidden="1">"1, 9, 1, False, 2, False, False, , 0, False, True, 1, 1"</definedName>
    <definedName name="cb_sChart2A64D8F_opts" hidden="1">"1, 8, 1, False, 2, False, False, , 0, False, True, 1, 1"</definedName>
    <definedName name="cb_sChart2A65748_opts" hidden="1">"1, 8, 1, False, 2, False, False, , 0, False, True, 1, 1"</definedName>
    <definedName name="cb_sChart2A667D4_opts" hidden="1">"1, 8, 1, False, 2, False, False, , 0, False, True, 1, 1"</definedName>
    <definedName name="cb_sChart2A66D9D_opts" hidden="1">"1, 8, 1, False, 2, False, False, , 0, False, True, 1, 1"</definedName>
    <definedName name="cb_sChart2A67124_opts" hidden="1">"2, 1, 3, False, 2, False, False, , 0, False, True, 1, 1"</definedName>
    <definedName name="cb_sChart2A673A1_opts" hidden="1">"1, 8, 1, False, 2, False, False, , 0, False, True, 1, 1"</definedName>
    <definedName name="cb_sChart2A67A0C_opts" hidden="1">"1, 8, 1, False, 2, False, False, , 0, False, True, 1, 1"</definedName>
    <definedName name="cb_sChart2A68670_opts" hidden="1">"1, 8, 1, False, 2, False, False, , 0, False, True, 1, 1"</definedName>
    <definedName name="cb_sChart2A6C43D_opts" hidden="1">"1, 9, 1, False, 2, False, False, , 0, False, True, 1, 1"</definedName>
    <definedName name="cb_sChart2A74E8A_opts" hidden="1">"1, 9, 1, False, 2, False, False, , 0, False, True, 1, 1"</definedName>
    <definedName name="cb_sChart2A76BA8_opts" hidden="1">"1, 9, 1, False, 2, False, False, , 0, False, True, 1, 1"</definedName>
    <definedName name="cb_sChart2D6F93B_opts" hidden="1">"1, 9, 1, False, 2, False, False, , 0, False, True, 1, 1"</definedName>
    <definedName name="cb_sChart2D714FE_opts" hidden="1">"1, 9, 1, False, 2, False, False, , 0, False, True, 1, 2"</definedName>
    <definedName name="cb_sChart2D737E5_opts" hidden="1">"1, 9, 1, False, 2, False, False, , 0, False, False, 1, 2"</definedName>
    <definedName name="cb_sChart2D73A28_opts" hidden="1">"1, 9, 1, False, 2, False, False, , 0, False, True, 1, 1"</definedName>
    <definedName name="cb_sChart2D759D9_opts" hidden="1">"1, 10, 1, False, 2, False, False, , 0, False, False, 1, 2"</definedName>
    <definedName name="cb_sChart2D76823_opts" hidden="1">"1, 9, 1, False, 2, False, False, , 0, False, True, 1, 2"</definedName>
    <definedName name="cb_sChart2D76BFA_opts" hidden="1">"1, 9, 1, False, 2, False, False, , 0, False, True, 1, 2"</definedName>
    <definedName name="cb_sChart2D9FB96_opts" hidden="1">"1, 9, 1, False, 2, False, False, , 0, False, True, 1, 2"</definedName>
    <definedName name="cb_sChart2D9FE6F_opts" hidden="1">"1, 9, 1, False, 2, False, False, , 0, False, True, 1, 2"</definedName>
    <definedName name="cb_sChart2DA6F48_opts" hidden="1">"1, 9, 1, False, 2, False, False, , 0, False, True, 1, 2"</definedName>
    <definedName name="cb_sChart2DAB5B8_opts" hidden="1">"1, 7, 1, False, 2, False, False, , 0, False, True, 1, 1"</definedName>
    <definedName name="cb_sChart2DAC2D5_opts" hidden="1">"1, 7, 1, False, 2, False, False, , 0, False, True, 1, 1"</definedName>
    <definedName name="cb_sChart2DADDDE_opts" hidden="1">"1, 7, 1, False, 2, False, False, , 0, False, False, 1, 1"</definedName>
    <definedName name="cb_sChart2DADE5D_opts" hidden="1">"1, 7, 1, False, 2, False, False, , 0, False, True, 1, 1"</definedName>
    <definedName name="cb_sChart2DAF358_opts" hidden="1">"1, 7, 1, False, 2, False, False, , 0, False, True, 1, 1"</definedName>
    <definedName name="cb_sChart2DB05D6_opts" hidden="1">"1, 7, 1, False, 2, False, False, , 0, False, True, 1, 1"</definedName>
    <definedName name="cb_sChart2DBCB46_opts" hidden="1">"1, 7, 1, False, 2, False, False, , 0, False, True, 1, 1"</definedName>
    <definedName name="cb_sChart2E6278B_opts" hidden="1">"1, 9, 1, False, 2, False, False, , 0, False, True, 1, 1"</definedName>
    <definedName name="cb_sChart2EB0678_opts" hidden="1">"1, 1, 1, False, 2, True, False, , 0, False, True, 2, 2"</definedName>
    <definedName name="cb_sChart2F3EBCE_opts" hidden="1">"2, 1, 1, False, 2, False, False, , 0, False, True, 2, 2"</definedName>
    <definedName name="cb_sChart2F3F63F_opts" hidden="1">"1, 5, 1, False, 2, True, False, , 0, False, False, 1, 1"</definedName>
    <definedName name="cb_sChart2F3F90D_opts" hidden="1">"1, 5, 1, False, 2, True, False, , 0, False, False, 2, 2"</definedName>
    <definedName name="cb_sChart2F46DBE_opts" hidden="1">"2, 1, 1, True, 2, False, False, , 0, False, True, 1, 2"</definedName>
    <definedName name="cb_sChart2F470D1_opts" hidden="1">"2, 1, 1, False, 2, True, False, , 0, False, True, 1, 2"</definedName>
    <definedName name="cb_sChart2F4952A_opts" hidden="1">"1, 5, 1, False, 2, False, False, , 0, False, False, 1, 1"</definedName>
    <definedName name="cb_sChart2F49CDA_opts" hidden="1">"1, 5, 1, False, 2, False, False, , 0, False, False, 1, 1"</definedName>
    <definedName name="cb_sChart2F4A3D0_opts" hidden="1">"1, 5, 1, False, 2, False, False, , 0, False, False, 1, 1"</definedName>
    <definedName name="cb_sChart2F4A9B1_opts" hidden="1">"1, 5, 1, False, 2, False, False, , 0, False, False, 1, 1"</definedName>
    <definedName name="cb_sChart2F65E86_opts" hidden="1">"1, 1, 1, False, 2, True, False, , 0, False, False, 2, 2"</definedName>
    <definedName name="cb_sChart2F6A8C2_opts" hidden="1">"1, 1, 1, False, 2, True, False, , 0, False, False, 1, 2"</definedName>
    <definedName name="cb_sChart2F6AAB4_opts" hidden="1">"1, 1, 1, False, 2, True, False, , 0, False, True, 1, 2"</definedName>
    <definedName name="cb_sChart2F6B601_opts" hidden="1">"1, 1, 1, False, 2, False, False, , 0, False, False, 1, 1"</definedName>
    <definedName name="cb_sChart2F730C1_opts" hidden="1">"1, 4, 1, False, 2, False, False, , 0, False, False, 1, 1"</definedName>
    <definedName name="cb_sChart2FA9A3C_opts" hidden="1">"1, 3, 1, False, 2, False, False, , 0, False, True, 1, 2"</definedName>
    <definedName name="cb_sChart2FA9CC4_opts" hidden="1">"1, 3, 1, False, 2, False, False, , 0, False, True, 1, 2"</definedName>
    <definedName name="cb_sChart33FC2FF_opts" hidden="1">"1, 5, 1, False, 2, False, False, , 0, False, False, 1, 2"</definedName>
    <definedName name="cb_sChart33FC8D4_opts" hidden="1">"1, 5, 1, False, 2, False, False, , 0, False, False, 1, 2"</definedName>
    <definedName name="cb_sChart33FE8BF_opts" hidden="1">"1, 5, 1, False, 2, False, False, , 0, False, False, 1, 2"</definedName>
    <definedName name="cb_sChart34010F1_opts" hidden="1">"1, 5, 1, False, 2, False, False, , 0, False, False, 1, 2"</definedName>
    <definedName name="cb_sChart3401AFA_opts" hidden="1">"1, 5, 1, False, 2, False, False, , 0, False, False, 1, 2"</definedName>
    <definedName name="cb_sChart3409186_opts" hidden="1">"1, 5, 1, False, 2, False, False, , 0, False, False, 1, 2"</definedName>
    <definedName name="cb_sChart340A263_opts" hidden="1">"1, 5, 1, False, 2, False, False, , 0, False, False, 1, 1"</definedName>
    <definedName name="cb_sChart340F629_opts" hidden="1">"1, 8, 1, False, 2, False, False, , 0, False, False, 1, 2"</definedName>
    <definedName name="cb_sChart340FD14_opts" hidden="1">"1, 8, 1, False, 2, False, False, , 0, False, False, 1, 2"</definedName>
    <definedName name="cb_sChart34107E2_opts" hidden="1">"1, 8, 1, False, 2, False, False, , 0, False, False, 1, 1"</definedName>
    <definedName name="cb_sChart3434ED7_opts" hidden="1">"1, 5, 1, False, 2, False, False, , 0, False, False, 1, 2"</definedName>
    <definedName name="cb_sChart343DEED_opts" hidden="1">"2, 1, 2, True, 2, False, False, , 0, False, True, 1, 2"</definedName>
    <definedName name="cb_sChart344EE9A_opts" hidden="1">"1, 9, 1, False, 2, False, False, , 0, False, True, 1, 1"</definedName>
    <definedName name="cb_sChart344F24F_opts" hidden="1">"1, 9, 1, False, 2, False, False, , 0, False, True, 1, 2"</definedName>
    <definedName name="cb_sChart3450777_opts" hidden="1">"1, 9, 1, False, 2, False, True, 13, 2, False, False, 1, 1"</definedName>
    <definedName name="cb_sChart3450E85_opts" hidden="1">"1, 9, 1, False, 2, False, False, , 0, False, True, 1, 2"</definedName>
    <definedName name="cb_sChart3452C22_opts" hidden="1">"1, 3, 1, False, 2, False, False, , 0, False, True, 1, 2"</definedName>
    <definedName name="cb_sChart345311B_opts" hidden="1">"1, 3, 1, False, 2, False, False, , 0, False, True, 1, 2"</definedName>
    <definedName name="cb_sChart3453B0D_opts" hidden="1">"2, 1, 1, True, 2, False, False, , 0, False, True, 1, 2"</definedName>
    <definedName name="cb_sChart34647CA_opts" hidden="1">"1, 8, 1, False, 2, False, False, , 0, False, False, 2, 2"</definedName>
    <definedName name="cb_sChart346520D_opts" hidden="1">"1, 8, 1, False, 2, False, False, , 0, False, False, 1, 2"</definedName>
    <definedName name="cb_sChart34654DB_opts" hidden="1">"1, 8, 1, False, 2, False, False, , 0, False, False, 1, 2"</definedName>
    <definedName name="cb_sChart346953C_opts" hidden="1">"2, 1, 1, False, 2, False, False, , 0, False, False, 2, 2"</definedName>
    <definedName name="cb_sChart346A27B_opts" hidden="1">"1, 3, 1, False, 2, False, False, , 0, False, True, 2, 2"</definedName>
    <definedName name="cb_sChart347102A_opts" hidden="1">"2, 1, 1, False, 2, False, False, , 0, False, True, 2, 2"</definedName>
    <definedName name="cb_sChart34E448E_opts" hidden="1">"1, 1, 1, False, 2, False, False, , 0, False, False, 1, 1"</definedName>
    <definedName name="cb_sChart34F5376_opts" hidden="1">"2, 1, 2, True, 2, False, False, , 0, False, True, 1, 2"</definedName>
    <definedName name="cb_sChart34F577C_opts" hidden="1">"2, 1, 2, True, 2, False, False, , 0, False, True, 1, 2"</definedName>
    <definedName name="cb_sChart34F5A05_opts" hidden="1">"2, 1, 2, True, 2, False, False, , 0, False, True, 1, 2"</definedName>
    <definedName name="cb_sChart34F5F2C_opts" hidden="1">"2, 1, 2, True, 2, False, False, , 0, False, True, 1, 2"</definedName>
    <definedName name="cb_sChart34F92FC_opts" hidden="1">"1, 1, 1, False, 2, True, False, , 0, False, False, 1, 2"</definedName>
    <definedName name="cb_sChart34F9B08_opts" hidden="1">"1, 4, 1, False, 2, False, False, , 0, False, False, 1, 1"</definedName>
    <definedName name="cb_sChart34FAEB3_opts" hidden="1">"1, 3, 1, False, 2, False, False, , 0, False, True, 1, 1"</definedName>
    <definedName name="cb_sChart34FB053_opts" hidden="1">"1, 3, 1, False, 2, True, False, , 0, False, False, 1, 1"</definedName>
    <definedName name="cb_sChart352F02B_opts" hidden="1">"1, 5, 1, False, 2, True, False, , 0, False, False, 1, 2"</definedName>
    <definedName name="cb_sChart3532FF6_opts" hidden="1">"2, 1, 1, False, 2, False, False, , 0, False, True, 1, 2"</definedName>
    <definedName name="cb_sChart355BCAD_opts" hidden="1">"2, 1, 1, False, 2, False, False, , 0, False, True, 1, 2"</definedName>
    <definedName name="cb_sChart35FF6A2_opts" hidden="1">"1, 8, 1, False, 2, False, False, , 0, False, False, 1, 2"</definedName>
    <definedName name="cb_sChart3624091_opts" hidden="1">"1, 8, 1, False, 2, False, False, , 0, False, False, 1, 2"</definedName>
    <definedName name="cb_sChart36406CE_opts" hidden="1">"1, 3, 1, False, 2, True, False, , 0, False, True, 1, 1"</definedName>
    <definedName name="cb_sChart3AB73A1_opts" hidden="1">"2, 1, 1, False, 2, True, False, , 0, False, True, 2, 2"</definedName>
    <definedName name="cb_sChart3ABAD51_opts" hidden="1">"1, 5, 1, False, 2, True, False, , 0, False, False, 2, 2"</definedName>
    <definedName name="cb_sChart3AE4A4F_opts" hidden="1">"2, 1, 1, True, 2, False, False, , 0, False, True, 2, 2"</definedName>
    <definedName name="cb_sChart3AEA7B7_opts" hidden="1">"2, 1, 1, True, 2, False, False, , 0, False, True, 1, 1"</definedName>
    <definedName name="cb_sChart3AEAB83_opts" hidden="1">"2, 1, 1, True, 2, False, False, , 0, False, True, 2, 2"</definedName>
    <definedName name="cb_sChart3AF2834_opts" hidden="1">"1, 3, 1, False, 2, False, False, , 0, False, False, 2, 2"</definedName>
    <definedName name="cb_sChart3AF5310_opts" hidden="1">"1, 1, 1, False, 2, False, False, , 0, False, False, 1, 2"</definedName>
    <definedName name="cb_sChart3AF68AD_opts" hidden="1">"1, 1, 1, False, 2, False, False, , 0, False, False, 2, 2"</definedName>
    <definedName name="cb_sChart3AF71DA_opts" hidden="1">"1, 1, 1, False, 2, False, False, , 0, False, False, 1, 1"</definedName>
    <definedName name="cb_sChart3AF76D4_opts" hidden="1">"1, 1, 1, False, 2, False, False, , 0, False, False, 2, 2"</definedName>
    <definedName name="cb_sChart3AF8492_opts" hidden="1">"1, 1, 1, False, 2, False, False, , 0, False, False, 1, 1"</definedName>
    <definedName name="cb_sChart3AFF994_opts" hidden="1">"1, 1, 1, False, 2, False, False, , 0, False, False, 2, 2"</definedName>
    <definedName name="cb_sChart3B004D6_opts" hidden="1">"1, 1, 1, False, 2, False, False, , 0, False, False, 1, 1"</definedName>
    <definedName name="cb_sChart3B03C44_opts" hidden="1">"1, 1, 1, False, 2, False, False, , 0, False, False, 1, 1"</definedName>
    <definedName name="cb_sChart3B08D31_opts" hidden="1">"1, 8, 1, False, 2, False, False, , 0, False, False, 2, 2"</definedName>
    <definedName name="cb_sChart3B09A9F_opts" hidden="1">"1, 8, 1, False, 2, False, False, , 0, False, False, 2, 2"</definedName>
    <definedName name="cb_sChart3B09F8C_opts" hidden="1">"1, 8, 1, False, 2, False, False, , 0, False, False, 2, 2"</definedName>
    <definedName name="cb_sChart3B0ABD8_opts" hidden="1">"1, 8, 1, False, 2, False, False, , 0, False, False, 2, 2"</definedName>
    <definedName name="cb_sChart3B12357_opts" hidden="1">"1, 8, 1, False, 2, False, False, , 0, False, False, 2, 2"</definedName>
    <definedName name="cb_sChart3B12816_opts" hidden="1">"1, 8, 1, False, 2, False, False, , 0, False, False, 2, 2"</definedName>
    <definedName name="cb_sChart3B12D0F_opts" hidden="1">"1, 8, 1, False, 2, False, False, , 0, False, False, 2, 2"</definedName>
    <definedName name="cb_sChart3BA9EF5_opts" hidden="1">"1, 9, 1, False, 2, False, False, , 0, False, True, 1, 1"</definedName>
    <definedName name="cb_sChart3BAA0A1_opts" hidden="1">"1, 9, 1, False, 2, False, False, , 0, False, True, 1, 1"</definedName>
    <definedName name="cb_sChart3BAA29E_opts" hidden="1">"1, 9, 1, False, 2, False, False, , 0, False, True, 1, 1"</definedName>
    <definedName name="cb_sChart3BAACED_opts" hidden="1">"1, 9, 1, False, 2, False, False, , 0, False, True, 1, 1"</definedName>
    <definedName name="cb_sChart3BAD7A6_opts" hidden="1">"2, 1, 2, True, 2, False, False, , 0, False, True, 1, 2"</definedName>
    <definedName name="cb_sChart3BBD972_opts" hidden="1">"1, 1, 1, False, 2, False, False, , 0, False, False, 1, 1"</definedName>
    <definedName name="cb_sChart3BC0E91_opts" hidden="1">"2, 1, 1, False, 2, True, False, , 0, False, True, 1, 1"</definedName>
    <definedName name="cb_sChart3BFC30E_opts" hidden="1">"1, 4, 1, False, 2, False, False, , 0, False, False, 1, 1"</definedName>
    <definedName name="cb_sChart3BFD9FA_opts" hidden="1">"2, 1, 1, True, 2, False, False, , 0, False, True, 2, 2"</definedName>
    <definedName name="cb_sChart3BFEF23_opts" hidden="1">"1, 4, 1, False, 2, False, False, , 0, False, False, 1, 1"</definedName>
    <definedName name="cb_sChart3BFF2E3_opts" hidden="1">"1, 1, 1, False, 2, False, False, , 0, False, False, 1, 1"</definedName>
    <definedName name="cb_sChart463330_opts" hidden="1">"2, 1, 2, True, 2, False, False, , 0, False, True, 1, 2"</definedName>
    <definedName name="cb_sChart4665D3_opts" hidden="1">"1, 9, 1, False, 2, False, False, , 0, False, True, 2, 2"</definedName>
    <definedName name="cb_sChart4680DD_opts" hidden="1">"1, 10, 1, False, 2, True, False, , 0, False, False, 2, 2"</definedName>
    <definedName name="cb_sChart468801_opts" hidden="1">"1, 10, 1, False, 2, True, False, , 0, False, False, 2, 2"</definedName>
    <definedName name="cb_sChart46BC0B_opts" hidden="1">"2, 1, 2, True, 2, False, False, , 0, False, True, 1, 2"</definedName>
    <definedName name="cb_sChart4828C3_opts" hidden="1">"1, 1, 1, False, 2, False, False, , 0, False, False, 1, 2"</definedName>
    <definedName name="cb_sChart482D03_opts" hidden="1">"1, 1, 1, False, 2, False, False, , 0, False, False, 1, 2"</definedName>
    <definedName name="cb_sChart595EE0E_opts" hidden="1">"1, 9, 1, False, 2, False, True, , 3, False, True, 1, 1"</definedName>
    <definedName name="cb_sChart5D0C805_opts" hidden="1">"1, 4, 1, False, 2, False, False, , 0, False, False, 1, 1"</definedName>
    <definedName name="cb_sChart5D375C8_opts" hidden="1">"1, 9, 1, False, 2, False, False, , 0, False, True, 1, 1"</definedName>
    <definedName name="cb_sChart6A2ED7_opts" hidden="1">"1, 10, 1, False, 2, True, False, , 0, False, False, 1, 1"</definedName>
    <definedName name="cb_sChart6A6617_opts" hidden="1">"1, 10, 1, False, 2, True, False, , 0, False, False, 1, 1"</definedName>
    <definedName name="cb_sChart6A66F3_opts" hidden="1">"1, 10, 1, False, 2, True, False, , 0, False, False, 1, 1"</definedName>
    <definedName name="cb_sChart6A7DF6_opts" hidden="1">"1, 3, 1, False, 2, True, False, , 0, False, True, 2, 1"</definedName>
    <definedName name="cb_sChart74E984_opts" hidden="1">"1, 1, 1, False, 2, False, False, , 0, False, False, 2, 2"</definedName>
    <definedName name="cb_sChart8CD287E_opts" hidden="1">"1, 1, 1, False, 2, False, False, , 0, False, False, 1, 1"</definedName>
    <definedName name="cb_sChartD086F3E_opts" hidden="1">"1, 1, 1, False, 2, False, False, , 1, False, True, 2, 2"</definedName>
    <definedName name="cb_sChartD0876B3_opts" hidden="1">"2, 2, 2, True, 2, False, False, , 1, False, True, 2, 2"</definedName>
    <definedName name="cb_sChartEB337E1_opts" hidden="1">"1, 10, 1, False, 2, False, False, , 1, False, True, 2, 2"</definedName>
    <definedName name="cb_sChartEB33A80_opts" hidden="1">"1, 10, 1, False, 2, False, False, , 1, False, True, 2, 2"</definedName>
    <definedName name="cb_sChartEB33EA9_opts" hidden="1">"1, 10, 1, False, 2, False, False, , 1, False, True, 2, 2"</definedName>
    <definedName name="cb_sChartEB340BD_opts" hidden="1">"1, 10, 1, False, 2, False, False, , 1, False, True, 2, 2"</definedName>
    <definedName name="cb_sChartEB344DA_opts" hidden="1">"1, 10, 1, False, 2, False, False, , 1, False, False, 2, 2"</definedName>
    <definedName name="cb_sChartEB3479C_opts" hidden="1">"1, 1, 1, False, 2, False, False, , 1, False, True, 2, 1"</definedName>
    <definedName name="cb_sChartEB34833_opts" hidden="1">"1, 10, 1, False, 2, False, False, , 1, False, True, 2, 1"</definedName>
    <definedName name="cb_sChartEB34DCE_opts" hidden="1">"1, 10, 1, False, 2, False, False, , 1, False, True, 2, 1"</definedName>
    <definedName name="cb_sChartEB36CAF_opts" hidden="1">"1, 9, 1, False, 2, False, False, , 1, False, True, 1, 2"</definedName>
    <definedName name="cb_sChartEB38838_opts" hidden="1">"1, 9, 1, False, 2, False, False, , 1, False, True, 2, 2"</definedName>
    <definedName name="cb_sChartEB38E8C_opts" hidden="1">"1, 10, 1, False, 2, False, False, , 1, False, True, 2, 2"</definedName>
    <definedName name="cb_sChartEB3980B_opts" hidden="1">"1, 2, 1, False, 2, False, False, , 1, False, False, 2, 1"</definedName>
    <definedName name="cb_sChartEB39C1C_opts" hidden="1">"1, 2, 1, False, 2, False, False, , 1, False, False, 2, 1"</definedName>
    <definedName name="cb_sChartF0FF3D7_opts" hidden="1">"1, 8, 1, False, 2, False, False, , 1, False, True, 1, 2"</definedName>
    <definedName name="cb_sChartF1BF8C8_opts" hidden="1">"1, 8, 1, False, 2, False, False, , 1, False, True, 1, 2"</definedName>
    <definedName name="cb_sChartF1C057C_opts" hidden="1">"1, 2, 1, False, 2, False, False, , 1, False, False, 2, 1"</definedName>
    <definedName name="cb_sChartF1C0A0D_opts" hidden="1">"1, 8, 1, False, 2, False, False, , 1, False, True, 1, 1"</definedName>
    <definedName name="cb_sChartF1C9DF0_opts" hidden="1">"1, 8, 1, False, 2, False, False, , 1, False, True, 1, 2"</definedName>
    <definedName name="cb_sChartF1F24F5_opts" hidden="1">"1, 8, 1, False, 2, False, False, , 1, False, True, 1, 2"</definedName>
    <definedName name="cb_Size_by_height_and_widthChart_16_opts" hidden="1">"1, 4, 1, False, 2, False, False, , 0, False, False, 1, 1"</definedName>
    <definedName name="cb_Size_by_height_and_widthChart_7_opts" hidden="1">"1, 4, 1, False, 2, False, False, , 0, False, False, 1, 1"</definedName>
    <definedName name="cb_Size_by_height_and_widthChart_8_opts" hidden="1">"1, 4, 1, False, 2, False, False, , 0, False, False, 1, 1"</definedName>
    <definedName name="CBRA2">#REF!</definedName>
    <definedName name="CBRA3">#REF!</definedName>
    <definedName name="CBWorkbookPriority" hidden="1">-1411612577</definedName>
    <definedName name="CC">#REF!</definedName>
    <definedName name="ccc" localSheetId="1" hidden="1">{#N/A,#N/A,FALSE,"SumD";#N/A,#N/A,FALSE,"ElecD";#N/A,#N/A,FALSE,"MechD";#N/A,#N/A,FALSE,"GeotD";#N/A,#N/A,FALSE,"PrcsD";#N/A,#N/A,FALSE,"TunnD";#N/A,#N/A,FALSE,"CivlD";#N/A,#N/A,FALSE,"NtwkD";#N/A,#N/A,FALSE,"EstgD";#N/A,#N/A,FALSE,"PEngD"}</definedName>
    <definedName name="ccc" localSheetId="0" hidden="1">{#N/A,#N/A,FALSE,"SumD";#N/A,#N/A,FALSE,"ElecD";#N/A,#N/A,FALSE,"MechD";#N/A,#N/A,FALSE,"GeotD";#N/A,#N/A,FALSE,"PrcsD";#N/A,#N/A,FALSE,"TunnD";#N/A,#N/A,FALSE,"CivlD";#N/A,#N/A,FALSE,"NtwkD";#N/A,#N/A,FALSE,"EstgD";#N/A,#N/A,FALSE,"PEngD"}</definedName>
    <definedName name="ccc" hidden="1">{#N/A,#N/A,FALSE,"SumD";#N/A,#N/A,FALSE,"ElecD";#N/A,#N/A,FALSE,"MechD";#N/A,#N/A,FALSE,"GeotD";#N/A,#N/A,FALSE,"PrcsD";#N/A,#N/A,FALSE,"TunnD";#N/A,#N/A,FALSE,"CivlD";#N/A,#N/A,FALSE,"NtwkD";#N/A,#N/A,FALSE,"EstgD";#N/A,#N/A,FALSE,"PEngD"}</definedName>
    <definedName name="ccccc" localSheetId="1" hidden="1">{#N/A,#N/A,FALSE,"SUBS";#N/A,#N/A,FALSE,"SUPERS";#N/A,#N/A,FALSE,"FINISHES";#N/A,#N/A,FALSE,"FITTINGS";#N/A,#N/A,FALSE,"SERVICES";#N/A,#N/A,FALSE,"SITEWORKS"}</definedName>
    <definedName name="ccccc" localSheetId="0" hidden="1">{#N/A,#N/A,FALSE,"SUBS";#N/A,#N/A,FALSE,"SUPERS";#N/A,#N/A,FALSE,"FINISHES";#N/A,#N/A,FALSE,"FITTINGS";#N/A,#N/A,FALSE,"SERVICES";#N/A,#N/A,FALSE,"SITEWORKS"}</definedName>
    <definedName name="ccccc" hidden="1">{#N/A,#N/A,FALSE,"SUBS";#N/A,#N/A,FALSE,"SUPERS";#N/A,#N/A,FALSE,"FINISHES";#N/A,#N/A,FALSE,"FITTINGS";#N/A,#N/A,FALSE,"SERVICES";#N/A,#N/A,FALSE,"SITEWORKS"}</definedName>
    <definedName name="cccccc" localSheetId="1" hidden="1">{#N/A,#N/A,TRUE,"COVER";#N/A,#N/A,TRUE,"DETAILS";#N/A,#N/A,TRUE,"SUMMARY";#N/A,#N/A,TRUE,"EXP MON";#N/A,#N/A,TRUE,"APPENDIX A";#N/A,#N/A,TRUE,"APPENDIX B";#N/A,#N/A,TRUE,"APPENDIX C";#N/A,#N/A,TRUE,"APPENDIX D";#N/A,#N/A,TRUE,"APPENDIX E";#N/A,#N/A,TRUE,"APPENDIX F";#N/A,#N/A,TRUE,"APPENDIX G"}</definedName>
    <definedName name="cccccc" localSheetId="0" hidden="1">{#N/A,#N/A,TRUE,"COVER";#N/A,#N/A,TRUE,"DETAILS";#N/A,#N/A,TRUE,"SUMMARY";#N/A,#N/A,TRUE,"EXP MON";#N/A,#N/A,TRUE,"APPENDIX A";#N/A,#N/A,TRUE,"APPENDIX B";#N/A,#N/A,TRUE,"APPENDIX C";#N/A,#N/A,TRUE,"APPENDIX D";#N/A,#N/A,TRUE,"APPENDIX E";#N/A,#N/A,TRUE,"APPENDIX F";#N/A,#N/A,TRUE,"APPENDIX G"}</definedName>
    <definedName name="cccccc" hidden="1">{#N/A,#N/A,TRUE,"COVER";#N/A,#N/A,TRUE,"DETAILS";#N/A,#N/A,TRUE,"SUMMARY";#N/A,#N/A,TRUE,"EXP MON";#N/A,#N/A,TRUE,"APPENDIX A";#N/A,#N/A,TRUE,"APPENDIX B";#N/A,#N/A,TRUE,"APPENDIX C";#N/A,#N/A,TRUE,"APPENDIX D";#N/A,#N/A,TRUE,"APPENDIX E";#N/A,#N/A,TRUE,"APPENDIX F";#N/A,#N/A,TRUE,"APPENDIX G"}</definedName>
    <definedName name="CCL" localSheetId="1" hidden="1">{#N/A,#N/A,TRUE,"COVER";#N/A,#N/A,TRUE,"DETAILS";#N/A,#N/A,TRUE,"SUMMARY";#N/A,#N/A,TRUE,"EXP MON";#N/A,#N/A,TRUE,"APPENDIX A";#N/A,#N/A,TRUE,"APPENDIX B";#N/A,#N/A,TRUE,"APPENDIX C";#N/A,#N/A,TRUE,"APPENDIX D";#N/A,#N/A,TRUE,"APPENDIX E";#N/A,#N/A,TRUE,"APPENDIX F";#N/A,#N/A,TRUE,"APPENDIX G"}</definedName>
    <definedName name="CCL" localSheetId="0" hidden="1">{#N/A,#N/A,TRUE,"COVER";#N/A,#N/A,TRUE,"DETAILS";#N/A,#N/A,TRUE,"SUMMARY";#N/A,#N/A,TRUE,"EXP MON";#N/A,#N/A,TRUE,"APPENDIX A";#N/A,#N/A,TRUE,"APPENDIX B";#N/A,#N/A,TRUE,"APPENDIX C";#N/A,#N/A,TRUE,"APPENDIX D";#N/A,#N/A,TRUE,"APPENDIX E";#N/A,#N/A,TRUE,"APPENDIX F";#N/A,#N/A,TRUE,"APPENDIX G"}</definedName>
    <definedName name="CCL" hidden="1">{#N/A,#N/A,TRUE,"COVER";#N/A,#N/A,TRUE,"DETAILS";#N/A,#N/A,TRUE,"SUMMARY";#N/A,#N/A,TRUE,"EXP MON";#N/A,#N/A,TRUE,"APPENDIX A";#N/A,#N/A,TRUE,"APPENDIX B";#N/A,#N/A,TRUE,"APPENDIX C";#N/A,#N/A,TRUE,"APPENDIX D";#N/A,#N/A,TRUE,"APPENDIX E";#N/A,#N/A,TRUE,"APPENDIX F";#N/A,#N/A,TRUE,"APPENDIX G"}</definedName>
    <definedName name="ccla" localSheetId="1" hidden="1">{#N/A,#N/A,TRUE,"COVER";#N/A,#N/A,TRUE,"DETAILS";#N/A,#N/A,TRUE,"SUMMARY";#N/A,#N/A,TRUE,"EXP MON";#N/A,#N/A,TRUE,"APPENDIX A";#N/A,#N/A,TRUE,"APPENDIX B";#N/A,#N/A,TRUE,"APPENDIX C";#N/A,#N/A,TRUE,"APPENDIX D";#N/A,#N/A,TRUE,"APPENDIX E";#N/A,#N/A,TRUE,"APPENDIX F";#N/A,#N/A,TRUE,"APPENDIX G"}</definedName>
    <definedName name="ccla" localSheetId="0" hidden="1">{#N/A,#N/A,TRUE,"COVER";#N/A,#N/A,TRUE,"DETAILS";#N/A,#N/A,TRUE,"SUMMARY";#N/A,#N/A,TRUE,"EXP MON";#N/A,#N/A,TRUE,"APPENDIX A";#N/A,#N/A,TRUE,"APPENDIX B";#N/A,#N/A,TRUE,"APPENDIX C";#N/A,#N/A,TRUE,"APPENDIX D";#N/A,#N/A,TRUE,"APPENDIX E";#N/A,#N/A,TRUE,"APPENDIX F";#N/A,#N/A,TRUE,"APPENDIX G"}</definedName>
    <definedName name="ccla" hidden="1">{#N/A,#N/A,TRUE,"COVER";#N/A,#N/A,TRUE,"DETAILS";#N/A,#N/A,TRUE,"SUMMARY";#N/A,#N/A,TRUE,"EXP MON";#N/A,#N/A,TRUE,"APPENDIX A";#N/A,#N/A,TRUE,"APPENDIX B";#N/A,#N/A,TRUE,"APPENDIX C";#N/A,#N/A,TRUE,"APPENDIX D";#N/A,#N/A,TRUE,"APPENDIX E";#N/A,#N/A,TRUE,"APPENDIX F";#N/A,#N/A,TRUE,"APPENDIX G"}</definedName>
    <definedName name="CCR" localSheetId="1" hidden="1">{#N/A,#N/A,TRUE,"Cover";#N/A,#N/A,TRUE,"Conts";#N/A,#N/A,TRUE,"VOS";#N/A,#N/A,TRUE,"Warrington";#N/A,#N/A,TRUE,"Widnes"}</definedName>
    <definedName name="CCR" localSheetId="0" hidden="1">{#N/A,#N/A,TRUE,"Cover";#N/A,#N/A,TRUE,"Conts";#N/A,#N/A,TRUE,"VOS";#N/A,#N/A,TRUE,"Warrington";#N/A,#N/A,TRUE,"Widnes"}</definedName>
    <definedName name="CCR" hidden="1">{#N/A,#N/A,TRUE,"Cover";#N/A,#N/A,TRUE,"Conts";#N/A,#N/A,TRUE,"VOS";#N/A,#N/A,TRUE,"Warrington";#N/A,#N/A,TRUE,"Widnes"}</definedName>
    <definedName name="ccv" localSheetId="1" hidden="1">{#N/A,#N/A,TRUE,"Front";#N/A,#N/A,TRUE,"Simple Letter";#N/A,#N/A,TRUE,"Inside";#N/A,#N/A,TRUE,"Contents";#N/A,#N/A,TRUE,"Basis";#N/A,#N/A,TRUE,"Inclusions";#N/A,#N/A,TRUE,"Exclusions";#N/A,#N/A,TRUE,"Areas";#N/A,#N/A,TRUE,"Summary";#N/A,#N/A,TRUE,"Detail"}</definedName>
    <definedName name="ccv" localSheetId="0" hidden="1">{#N/A,#N/A,TRUE,"Front";#N/A,#N/A,TRUE,"Simple Letter";#N/A,#N/A,TRUE,"Inside";#N/A,#N/A,TRUE,"Contents";#N/A,#N/A,TRUE,"Basis";#N/A,#N/A,TRUE,"Inclusions";#N/A,#N/A,TRUE,"Exclusions";#N/A,#N/A,TRUE,"Areas";#N/A,#N/A,TRUE,"Summary";#N/A,#N/A,TRUE,"Detail"}</definedName>
    <definedName name="ccv" hidden="1">{#N/A,#N/A,TRUE,"Front";#N/A,#N/A,TRUE,"Simple Letter";#N/A,#N/A,TRUE,"Inside";#N/A,#N/A,TRUE,"Contents";#N/A,#N/A,TRUE,"Basis";#N/A,#N/A,TRUE,"Inclusions";#N/A,#N/A,TRUE,"Exclusions";#N/A,#N/A,TRUE,"Areas";#N/A,#N/A,TRUE,"Summary";#N/A,#N/A,TRUE,"Detail"}</definedName>
    <definedName name="CD" localSheetId="0" hidden="1">[5]Cash2!$K$16:$K$36</definedName>
    <definedName name="CD" hidden="1">#REF!</definedName>
    <definedName name="cds" localSheetId="0">#REF!</definedName>
    <definedName name="cds">#REF!</definedName>
    <definedName name="cellper" localSheetId="0">#REF!</definedName>
    <definedName name="cellper">#REF!</definedName>
    <definedName name="cellper_1">#N/A</definedName>
    <definedName name="Cert2" localSheetId="1" hidden="1">{#N/A,#N/A,TRUE,"Front";#N/A,#N/A,TRUE,"Simple Letter";#N/A,#N/A,TRUE,"Inside";#N/A,#N/A,TRUE,"Contents";#N/A,#N/A,TRUE,"Basis";#N/A,#N/A,TRUE,"Inclusions";#N/A,#N/A,TRUE,"Exclusions";#N/A,#N/A,TRUE,"Areas";#N/A,#N/A,TRUE,"Summary";#N/A,#N/A,TRUE,"Detail"}</definedName>
    <definedName name="Cert2" localSheetId="0" hidden="1">{#N/A,#N/A,TRUE,"Front";#N/A,#N/A,TRUE,"Simple Letter";#N/A,#N/A,TRUE,"Inside";#N/A,#N/A,TRUE,"Contents";#N/A,#N/A,TRUE,"Basis";#N/A,#N/A,TRUE,"Inclusions";#N/A,#N/A,TRUE,"Exclusions";#N/A,#N/A,TRUE,"Areas";#N/A,#N/A,TRUE,"Summary";#N/A,#N/A,TRUE,"Detail"}</definedName>
    <definedName name="Cert2" hidden="1">{#N/A,#N/A,TRUE,"Front";#N/A,#N/A,TRUE,"Simple Letter";#N/A,#N/A,TRUE,"Inside";#N/A,#N/A,TRUE,"Contents";#N/A,#N/A,TRUE,"Basis";#N/A,#N/A,TRUE,"Inclusions";#N/A,#N/A,TRUE,"Exclusions";#N/A,#N/A,TRUE,"Areas";#N/A,#N/A,TRUE,"Summary";#N/A,#N/A,TRUE,"Detail"}</definedName>
    <definedName name="cf" localSheetId="1" hidden="1">{#N/A,#N/A,TRUE,"COVER";#N/A,#N/A,TRUE,"DETAILS";#N/A,#N/A,TRUE,"SUMMARY";#N/A,#N/A,TRUE,"EXP MON";#N/A,#N/A,TRUE,"APPENDIX A";#N/A,#N/A,TRUE,"APPENDIX B";#N/A,#N/A,TRUE,"APPENDIX C";#N/A,#N/A,TRUE,"APPENDIX D";#N/A,#N/A,TRUE,"APPENDIX E";#N/A,#N/A,TRUE,"APPENDIX F";#N/A,#N/A,TRUE,"APPENDIX G"}</definedName>
    <definedName name="cf" localSheetId="0" hidden="1">{#N/A,#N/A,TRUE,"COVER";#N/A,#N/A,TRUE,"DETAILS";#N/A,#N/A,TRUE,"SUMMARY";#N/A,#N/A,TRUE,"EXP MON";#N/A,#N/A,TRUE,"APPENDIX A";#N/A,#N/A,TRUE,"APPENDIX B";#N/A,#N/A,TRUE,"APPENDIX C";#N/A,#N/A,TRUE,"APPENDIX D";#N/A,#N/A,TRUE,"APPENDIX E";#N/A,#N/A,TRUE,"APPENDIX F";#N/A,#N/A,TRUE,"APPENDIX G"}</definedName>
    <definedName name="cf" hidden="1">{#N/A,#N/A,TRUE,"COVER";#N/A,#N/A,TRUE,"DETAILS";#N/A,#N/A,TRUE,"SUMMARY";#N/A,#N/A,TRUE,"EXP MON";#N/A,#N/A,TRUE,"APPENDIX A";#N/A,#N/A,TRUE,"APPENDIX B";#N/A,#N/A,TRUE,"APPENDIX C";#N/A,#N/A,TRUE,"APPENDIX D";#N/A,#N/A,TRUE,"APPENDIX E";#N/A,#N/A,TRUE,"APPENDIX F";#N/A,#N/A,TRUE,"APPENDIX G"}</definedName>
    <definedName name="CFS" localSheetId="1" hidden="1">{#N/A,#N/A,TRUE,"Cover";#N/A,#N/A,TRUE,"Conts";#N/A,#N/A,TRUE,"VOS";#N/A,#N/A,TRUE,"Warrington";#N/A,#N/A,TRUE,"Widnes"}</definedName>
    <definedName name="CFS" localSheetId="0" hidden="1">{#N/A,#N/A,TRUE,"Cover";#N/A,#N/A,TRUE,"Conts";#N/A,#N/A,TRUE,"VOS";#N/A,#N/A,TRUE,"Warrington";#N/A,#N/A,TRUE,"Widnes"}</definedName>
    <definedName name="CFS" hidden="1">{#N/A,#N/A,TRUE,"Cover";#N/A,#N/A,TRUE,"Conts";#N/A,#N/A,TRUE,"VOS";#N/A,#N/A,TRUE,"Warrington";#N/A,#N/A,TRUE,"Widnes"}</definedName>
    <definedName name="checked">#REF!</definedName>
    <definedName name="chl" localSheetId="1" hidden="1">{#N/A,#N/A,TRUE,"Basic";#N/A,#N/A,TRUE,"EXT-TABLE";#N/A,#N/A,TRUE,"STEEL";#N/A,#N/A,TRUE,"INT-Table";#N/A,#N/A,TRUE,"STEEL";#N/A,#N/A,TRUE,"Door"}</definedName>
    <definedName name="chl" localSheetId="0" hidden="1">{#N/A,#N/A,TRUE,"Basic";#N/A,#N/A,TRUE,"EXT-TABLE";#N/A,#N/A,TRUE,"STEEL";#N/A,#N/A,TRUE,"INT-Table";#N/A,#N/A,TRUE,"STEEL";#N/A,#N/A,TRUE,"Door"}</definedName>
    <definedName name="chl" hidden="1">{#N/A,#N/A,TRUE,"Basic";#N/A,#N/A,TRUE,"EXT-TABLE";#N/A,#N/A,TRUE,"STEEL";#N/A,#N/A,TRUE,"INT-Table";#N/A,#N/A,TRUE,"STEEL";#N/A,#N/A,TRUE,"Door"}</definedName>
    <definedName name="circu1">#REF!</definedName>
    <definedName name="circu1_1">#N/A</definedName>
    <definedName name="circu2">#REF!</definedName>
    <definedName name="circu2_1">#N/A</definedName>
    <definedName name="City">#REF!</definedName>
    <definedName name="civil" localSheetId="1" hidden="1">{#N/A,#N/A,TRUE,"Front";#N/A,#N/A,TRUE,"Simple Letter";#N/A,#N/A,TRUE,"Inside";#N/A,#N/A,TRUE,"Contents";#N/A,#N/A,TRUE,"Basis";#N/A,#N/A,TRUE,"Inclusions";#N/A,#N/A,TRUE,"Exclusions";#N/A,#N/A,TRUE,"Areas";#N/A,#N/A,TRUE,"Summary";#N/A,#N/A,TRUE,"Detail"}</definedName>
    <definedName name="civil" localSheetId="0" hidden="1">{#N/A,#N/A,TRUE,"Front";#N/A,#N/A,TRUE,"Simple Letter";#N/A,#N/A,TRUE,"Inside";#N/A,#N/A,TRUE,"Contents";#N/A,#N/A,TRUE,"Basis";#N/A,#N/A,TRUE,"Inclusions";#N/A,#N/A,TRUE,"Exclusions";#N/A,#N/A,TRUE,"Areas";#N/A,#N/A,TRUE,"Summary";#N/A,#N/A,TRUE,"Detail"}</definedName>
    <definedName name="civil" hidden="1">{#N/A,#N/A,TRUE,"Front";#N/A,#N/A,TRUE,"Simple Letter";#N/A,#N/A,TRUE,"Inside";#N/A,#N/A,TRUE,"Contents";#N/A,#N/A,TRUE,"Basis";#N/A,#N/A,TRUE,"Inclusions";#N/A,#N/A,TRUE,"Exclusions";#N/A,#N/A,TRUE,"Areas";#N/A,#N/A,TRUE,"Summary";#N/A,#N/A,TRUE,"Detail"}</definedName>
    <definedName name="CLASSE2">#REF!</definedName>
    <definedName name="Clean" localSheetId="1" hidden="1">{#N/A,#N/A,TRUE,"Cover Memo";"Complete Sys. Estimate",#N/A,TRUE,"Change Summary";"Complete Sys. Estimate",#N/A,TRUE,"Estimate Summary";"Complete Sys. Estimate",#N/A,TRUE,"Dept. Summary";"Complete Sys. Estimate",#N/A,TRUE,"DOW Detail"}</definedName>
    <definedName name="Clean" localSheetId="0" hidden="1">{#N/A,#N/A,TRUE,"Cover Memo";"Complete Sys. Estimate",#N/A,TRUE,"Change Summary";"Complete Sys. Estimate",#N/A,TRUE,"Estimate Summary";"Complete Sys. Estimate",#N/A,TRUE,"Dept. Summary";"Complete Sys. Estimate",#N/A,TRUE,"DOW Detail"}</definedName>
    <definedName name="Clean" hidden="1">{#N/A,#N/A,TRUE,"Cover Memo";"Complete Sys. Estimate",#N/A,TRUE,"Change Summary";"Complete Sys. Estimate",#N/A,TRUE,"Estimate Summary";"Complete Sys. Estimate",#N/A,TRUE,"Dept. Summary";"Complete Sys. Estimate",#N/A,TRUE,"DOW Detail"}</definedName>
    <definedName name="clean2" localSheetId="1" hidden="1">{#N/A,#N/A,TRUE,"Cover Memo";"Complete Sys. Estimate",#N/A,TRUE,"Change Summary";"Complete Sys. Estimate",#N/A,TRUE,"Estimate Summary";"Complete Sys. Estimate",#N/A,TRUE,"Dept. Summary";"Complete Sys. Estimate",#N/A,TRUE,"DOW Detail"}</definedName>
    <definedName name="clean2" localSheetId="0" hidden="1">{#N/A,#N/A,TRUE,"Cover Memo";"Complete Sys. Estimate",#N/A,TRUE,"Change Summary";"Complete Sys. Estimate",#N/A,TRUE,"Estimate Summary";"Complete Sys. Estimate",#N/A,TRUE,"Dept. Summary";"Complete Sys. Estimate",#N/A,TRUE,"DOW Detail"}</definedName>
    <definedName name="clean2" hidden="1">{#N/A,#N/A,TRUE,"Cover Memo";"Complete Sys. Estimate",#N/A,TRUE,"Change Summary";"Complete Sys. Estimate",#N/A,TRUE,"Estimate Summary";"Complete Sys. Estimate",#N/A,TRUE,"Dept. Summary";"Complete Sys. Estimate",#N/A,TRUE,"DOW Detail"}</definedName>
    <definedName name="ClearingAndGrubbing">#REF!</definedName>
    <definedName name="clength">#REF!</definedName>
    <definedName name="clength_1">#N/A</definedName>
    <definedName name="cm" localSheetId="1" hidden="1">{#N/A,#N/A,TRUE,"Cover Memo";"Complete Sys. Estimate",#N/A,TRUE,"Change Summary";"Complete Sys. Estimate",#N/A,TRUE,"Estimate Summary";"Complete Sys. Estimate",#N/A,TRUE,"Dept. Summary";"Complete Sys. Estimate",#N/A,TRUE,"DOW Detail"}</definedName>
    <definedName name="cm" localSheetId="0" hidden="1">{#N/A,#N/A,TRUE,"Cover Memo";"Complete Sys. Estimate",#N/A,TRUE,"Change Summary";"Complete Sys. Estimate",#N/A,TRUE,"Estimate Summary";"Complete Sys. Estimate",#N/A,TRUE,"Dept. Summary";"Complete Sys. Estimate",#N/A,TRUE,"DOW Detail"}</definedName>
    <definedName name="cm" hidden="1">{#N/A,#N/A,TRUE,"Cover Memo";"Complete Sys. Estimate",#N/A,TRUE,"Change Summary";"Complete Sys. Estimate",#N/A,TRUE,"Estimate Summary";"Complete Sys. Estimate",#N/A,TRUE,"Dept. Summary";"Complete Sys. Estimate",#N/A,TRUE,"DOW Detail"}</definedName>
    <definedName name="co">#REF!</definedName>
    <definedName name="cocnlen1">#REF!</definedName>
    <definedName name="cocnlen1_1">#N/A</definedName>
    <definedName name="Code" hidden="1">#REF!</definedName>
    <definedName name="col">#REF!</definedName>
    <definedName name="col___0">#REF!</definedName>
    <definedName name="col___11">#REF!</definedName>
    <definedName name="col___12">#REF!</definedName>
    <definedName name="COMP" hidden="1">#REF!</definedName>
    <definedName name="Company">#REF!</definedName>
    <definedName name="compiercircu">#REF!</definedName>
    <definedName name="compiercircu_1">#N/A</definedName>
    <definedName name="compierstri">#REF!</definedName>
    <definedName name="compierstri_1">#N/A</definedName>
    <definedName name="compiersufare">#REF!</definedName>
    <definedName name="compiersufare_1">#N/A</definedName>
    <definedName name="compiertopare">#REF!</definedName>
    <definedName name="compiertopare_1">#N/A</definedName>
    <definedName name="compiervol">#REF!</definedName>
    <definedName name="compiervol_1">#N/A</definedName>
    <definedName name="CON" localSheetId="1" hidden="1">{#N/A,#N/A,TRUE,"Cover";#N/A,#N/A,TRUE,"Conts";#N/A,#N/A,TRUE,"VOS";#N/A,#N/A,TRUE,"Warrington";#N/A,#N/A,TRUE,"Widnes"}</definedName>
    <definedName name="CON" localSheetId="0" hidden="1">{#N/A,#N/A,TRUE,"Cover";#N/A,#N/A,TRUE,"Conts";#N/A,#N/A,TRUE,"VOS";#N/A,#N/A,TRUE,"Warrington";#N/A,#N/A,TRUE,"Widnes"}</definedName>
    <definedName name="CON" hidden="1">{#N/A,#N/A,TRUE,"Cover";#N/A,#N/A,TRUE,"Conts";#N/A,#N/A,TRUE,"VOS";#N/A,#N/A,TRUE,"Warrington";#N/A,#N/A,TRUE,"Widnes"}</definedName>
    <definedName name="conc2">#REF!</definedName>
    <definedName name="conc2_1">#N/A</definedName>
    <definedName name="concabt">#REF!</definedName>
    <definedName name="concabt_1">#N/A</definedName>
    <definedName name="conclen3">#REF!</definedName>
    <definedName name="conclen3_1">#N/A</definedName>
    <definedName name="CONCOURSE" localSheetId="1" hidden="1">{#N/A,#N/A,TRUE,"Cover";#N/A,#N/A,TRUE,"Conts";#N/A,#N/A,TRUE,"VOS";#N/A,#N/A,TRUE,"Warrington";#N/A,#N/A,TRUE,"Widnes"}</definedName>
    <definedName name="CONCOURSE" localSheetId="0" hidden="1">{#N/A,#N/A,TRUE,"Cover";#N/A,#N/A,TRUE,"Conts";#N/A,#N/A,TRUE,"VOS";#N/A,#N/A,TRUE,"Warrington";#N/A,#N/A,TRUE,"Widnes"}</definedName>
    <definedName name="CONCOURSE" hidden="1">{#N/A,#N/A,TRUE,"Cover";#N/A,#N/A,TRUE,"Conts";#N/A,#N/A,TRUE,"VOS";#N/A,#N/A,TRUE,"Warrington";#N/A,#N/A,TRUE,"Widnes"}</definedName>
    <definedName name="ConcreteClassA">#REF!</definedName>
    <definedName name="Contra" localSheetId="1" hidden="1">{#N/A,#N/A,TRUE,"Front";#N/A,#N/A,TRUE,"Simple Letter";#N/A,#N/A,TRUE,"Inside";#N/A,#N/A,TRUE,"Contents";#N/A,#N/A,TRUE,"Basis";#N/A,#N/A,TRUE,"Inclusions";#N/A,#N/A,TRUE,"Exclusions";#N/A,#N/A,TRUE,"Areas";#N/A,#N/A,TRUE,"Summary";#N/A,#N/A,TRUE,"Detail"}</definedName>
    <definedName name="Contra" localSheetId="0" hidden="1">{#N/A,#N/A,TRUE,"Front";#N/A,#N/A,TRUE,"Simple Letter";#N/A,#N/A,TRUE,"Inside";#N/A,#N/A,TRUE,"Contents";#N/A,#N/A,TRUE,"Basis";#N/A,#N/A,TRUE,"Inclusions";#N/A,#N/A,TRUE,"Exclusions";#N/A,#N/A,TRUE,"Areas";#N/A,#N/A,TRUE,"Summary";#N/A,#N/A,TRUE,"Detail"}</definedName>
    <definedName name="Contra" hidden="1">{#N/A,#N/A,TRUE,"Front";#N/A,#N/A,TRUE,"Simple Letter";#N/A,#N/A,TRUE,"Inside";#N/A,#N/A,TRUE,"Contents";#N/A,#N/A,TRUE,"Basis";#N/A,#N/A,TRUE,"Inclusions";#N/A,#N/A,TRUE,"Exclusions";#N/A,#N/A,TRUE,"Areas";#N/A,#N/A,TRUE,"Summary";#N/A,#N/A,TRUE,"Detail"}</definedName>
    <definedName name="Contract" localSheetId="0">[33]Sheet1!$B$57:$B$77</definedName>
    <definedName name="Contract">#REF!</definedName>
    <definedName name="Contractdetors" localSheetId="1" hidden="1">{#N/A,#N/A,TRUE,"Front";#N/A,#N/A,TRUE,"Simple Letter";#N/A,#N/A,TRUE,"Inside";#N/A,#N/A,TRUE,"Contents";#N/A,#N/A,TRUE,"Basis";#N/A,#N/A,TRUE,"Inclusions";#N/A,#N/A,TRUE,"Exclusions";#N/A,#N/A,TRUE,"Areas";#N/A,#N/A,TRUE,"Summary";#N/A,#N/A,TRUE,"Detail"}</definedName>
    <definedName name="Contractdetors" localSheetId="0" hidden="1">{#N/A,#N/A,TRUE,"Front";#N/A,#N/A,TRUE,"Simple Letter";#N/A,#N/A,TRUE,"Inside";#N/A,#N/A,TRUE,"Contents";#N/A,#N/A,TRUE,"Basis";#N/A,#N/A,TRUE,"Inclusions";#N/A,#N/A,TRUE,"Exclusions";#N/A,#N/A,TRUE,"Areas";#N/A,#N/A,TRUE,"Summary";#N/A,#N/A,TRUE,"Detail"}</definedName>
    <definedName name="Contractdetors" hidden="1">{#N/A,#N/A,TRUE,"Front";#N/A,#N/A,TRUE,"Simple Letter";#N/A,#N/A,TRUE,"Inside";#N/A,#N/A,TRUE,"Contents";#N/A,#N/A,TRUE,"Basis";#N/A,#N/A,TRUE,"Inclusions";#N/A,#N/A,TRUE,"Exclusions";#N/A,#N/A,TRUE,"Areas";#N/A,#N/A,TRUE,"Summary";#N/A,#N/A,TRUE,"Detail"}</definedName>
    <definedName name="Copyright" hidden="1">"© 1995 Worley Limited"</definedName>
    <definedName name="cost" localSheetId="1" hidden="1">{#N/A,#N/A,TRUE,"Basic";#N/A,#N/A,TRUE,"EXT-TABLE";#N/A,#N/A,TRUE,"STEEL";#N/A,#N/A,TRUE,"INT-Table";#N/A,#N/A,TRUE,"STEEL";#N/A,#N/A,TRUE,"Door"}</definedName>
    <definedName name="cost" localSheetId="0" hidden="1">{#N/A,#N/A,TRUE,"Basic";#N/A,#N/A,TRUE,"EXT-TABLE";#N/A,#N/A,TRUE,"STEEL";#N/A,#N/A,TRUE,"INT-Table";#N/A,#N/A,TRUE,"STEEL";#N/A,#N/A,TRUE,"Door"}</definedName>
    <definedName name="cost" hidden="1">{#N/A,#N/A,TRUE,"Basic";#N/A,#N/A,TRUE,"EXT-TABLE";#N/A,#N/A,TRUE,"STEEL";#N/A,#N/A,TRUE,"INT-Table";#N/A,#N/A,TRUE,"STEEL";#N/A,#N/A,TRUE,"Door"}</definedName>
    <definedName name="COST2" localSheetId="1" hidden="1">{#N/A,#N/A,TRUE,"Basic";#N/A,#N/A,TRUE,"EXT-TABLE";#N/A,#N/A,TRUE,"STEEL";#N/A,#N/A,TRUE,"INT-Table";#N/A,#N/A,TRUE,"STEEL";#N/A,#N/A,TRUE,"Door"}</definedName>
    <definedName name="COST2" localSheetId="0" hidden="1">{#N/A,#N/A,TRUE,"Basic";#N/A,#N/A,TRUE,"EXT-TABLE";#N/A,#N/A,TRUE,"STEEL";#N/A,#N/A,TRUE,"INT-Table";#N/A,#N/A,TRUE,"STEEL";#N/A,#N/A,TRUE,"Door"}</definedName>
    <definedName name="COST2" hidden="1">{#N/A,#N/A,TRUE,"Basic";#N/A,#N/A,TRUE,"EXT-TABLE";#N/A,#N/A,TRUE,"STEEL";#N/A,#N/A,TRUE,"INT-Table";#N/A,#N/A,TRUE,"STEEL";#N/A,#N/A,TRUE,"Door"}</definedName>
    <definedName name="COU">#REF!</definedName>
    <definedName name="COU___0">#REF!</definedName>
    <definedName name="COU___13">#REF!</definedName>
    <definedName name="Country">#REF!</definedName>
    <definedName name="cpdpvol">#REF!</definedName>
    <definedName name="cpdpvol_1">#N/A</definedName>
    <definedName name="cpf" localSheetId="1" hidden="1">{#N/A,#N/A,TRUE,"Basic";#N/A,#N/A,TRUE,"EXT-TABLE";#N/A,#N/A,TRUE,"STEEL";#N/A,#N/A,TRUE,"INT-Table";#N/A,#N/A,TRUE,"STEEL";#N/A,#N/A,TRUE,"Door"}</definedName>
    <definedName name="cpf" localSheetId="0" hidden="1">{#N/A,#N/A,TRUE,"Basic";#N/A,#N/A,TRUE,"EXT-TABLE";#N/A,#N/A,TRUE,"STEEL";#N/A,#N/A,TRUE,"INT-Table";#N/A,#N/A,TRUE,"STEEL";#N/A,#N/A,TRUE,"Door"}</definedName>
    <definedName name="cpf" hidden="1">{#N/A,#N/A,TRUE,"Basic";#N/A,#N/A,TRUE,"EXT-TABLE";#N/A,#N/A,TRUE,"STEEL";#N/A,#N/A,TRUE,"INT-Table";#N/A,#N/A,TRUE,"STEEL";#N/A,#N/A,TRUE,"Door"}</definedName>
    <definedName name="cpierends">#REF!</definedName>
    <definedName name="cpierends_1">#N/A</definedName>
    <definedName name="crit">#REF!</definedName>
    <definedName name="crsr" localSheetId="0" hidden="1">[26]analysis!#REF!</definedName>
    <definedName name="crsr" hidden="1">#REF!</definedName>
    <definedName name="crsr1" localSheetId="0" hidden="1">[26]analysis!#REF!</definedName>
    <definedName name="crsr1" hidden="1">#REF!</definedName>
    <definedName name="crsr2" localSheetId="0" hidden="1">[26]analysis!#REF!</definedName>
    <definedName name="crsr2" hidden="1">#REF!</definedName>
    <definedName name="crsr3" localSheetId="0" hidden="1">[26]analysis!#REF!</definedName>
    <definedName name="crsr3" hidden="1">#REF!</definedName>
    <definedName name="Cs" localSheetId="0">#REF!</definedName>
    <definedName name="Cs">#REF!</definedName>
    <definedName name="Cs___0" localSheetId="0">#REF!</definedName>
    <definedName name="Cs___0">#REF!</definedName>
    <definedName name="Cs___13" localSheetId="0">#REF!</definedName>
    <definedName name="Cs___13">#REF!</definedName>
    <definedName name="Cum_Int">#REF!</definedName>
    <definedName name="cummeas_may1006">#REF!</definedName>
    <definedName name="cummeas_up_to_mar">#REF!</definedName>
    <definedName name="CumulativeFinancialProgress">#REF!</definedName>
    <definedName name="CumulativePercentCompletion">#REF!</definedName>
    <definedName name="D">#REF!</definedName>
    <definedName name="d___0">#REF!</definedName>
    <definedName name="d___13">#REF!</definedName>
    <definedName name="da" localSheetId="1" hidden="1">{#N/A,#N/A,TRUE,"Cover";#N/A,#N/A,TRUE,"Conts";#N/A,#N/A,TRUE,"VOS";#N/A,#N/A,TRUE,"Warrington";#N/A,#N/A,TRUE,"Widnes"}</definedName>
    <definedName name="da" localSheetId="0" hidden="1">{#N/A,#N/A,TRUE,"Cover";#N/A,#N/A,TRUE,"Conts";#N/A,#N/A,TRUE,"VOS";#N/A,#N/A,TRUE,"Warrington";#N/A,#N/A,TRUE,"Widnes"}</definedName>
    <definedName name="da" hidden="1">{#N/A,#N/A,TRUE,"Cover";#N/A,#N/A,TRUE,"Conts";#N/A,#N/A,TRUE,"VOS";#N/A,#N/A,TRUE,"Warrington";#N/A,#N/A,TRUE,"Widnes"}</definedName>
    <definedName name="dad" localSheetId="0" hidden="1">[16]FitOutConfCentre!#REF!</definedName>
    <definedName name="dad" hidden="1">#REF!</definedName>
    <definedName name="dadddd" localSheetId="0" hidden="1">[34]GRSummary!#REF!</definedName>
    <definedName name="dadddd" hidden="1">#REF!</definedName>
    <definedName name="Data" localSheetId="0">#REF!</definedName>
    <definedName name="Data">#REF!</definedName>
    <definedName name="data1" localSheetId="0" hidden="1">#REF!</definedName>
    <definedName name="data1" hidden="1">#REF!</definedName>
    <definedName name="data2" localSheetId="0" hidden="1">#REF!</definedName>
    <definedName name="data2" hidden="1">#REF!</definedName>
    <definedName name="data3" hidden="1">#REF!</definedName>
    <definedName name="_xlnm.Database">#REF!</definedName>
    <definedName name="database1">#REF!</definedName>
    <definedName name="database2">#REF!</definedName>
    <definedName name="database3">#REF!</definedName>
    <definedName name="database5">#REF!</definedName>
    <definedName name="database6">#REF!</definedName>
    <definedName name="Day">#REF!</definedName>
    <definedName name="db">#REF!</definedName>
    <definedName name="db___0">#REF!</definedName>
    <definedName name="db___13">#REF!</definedName>
    <definedName name="DCD">#REF!</definedName>
    <definedName name="DCI" localSheetId="1" hidden="1">{#N/A,#N/A,TRUE,"Front";#N/A,#N/A,TRUE,"Simple Letter";#N/A,#N/A,TRUE,"Inside";#N/A,#N/A,TRUE,"Contents";#N/A,#N/A,TRUE,"Basis";#N/A,#N/A,TRUE,"Inclusions";#N/A,#N/A,TRUE,"Exclusions";#N/A,#N/A,TRUE,"Areas";#N/A,#N/A,TRUE,"Summary";#N/A,#N/A,TRUE,"Detail"}</definedName>
    <definedName name="DCI" localSheetId="0" hidden="1">{#N/A,#N/A,TRUE,"Front";#N/A,#N/A,TRUE,"Simple Letter";#N/A,#N/A,TRUE,"Inside";#N/A,#N/A,TRUE,"Contents";#N/A,#N/A,TRUE,"Basis";#N/A,#N/A,TRUE,"Inclusions";#N/A,#N/A,TRUE,"Exclusions";#N/A,#N/A,TRUE,"Areas";#N/A,#N/A,TRUE,"Summary";#N/A,#N/A,TRUE,"Detail"}</definedName>
    <definedName name="DCI" hidden="1">{#N/A,#N/A,TRUE,"Front";#N/A,#N/A,TRUE,"Simple Letter";#N/A,#N/A,TRUE,"Inside";#N/A,#N/A,TRUE,"Contents";#N/A,#N/A,TRUE,"Basis";#N/A,#N/A,TRUE,"Inclusions";#N/A,#N/A,TRUE,"Exclusions";#N/A,#N/A,TRUE,"Areas";#N/A,#N/A,TRUE,"Summary";#N/A,#N/A,TRUE,"Detail"}</definedName>
    <definedName name="DD">#REF!</definedName>
    <definedName name="ddcx" localSheetId="1" hidden="1">{#N/A,#N/A,TRUE,"Cover";#N/A,#N/A,TRUE,"Conts";#N/A,#N/A,TRUE,"VOS";#N/A,#N/A,TRUE,"Warrington";#N/A,#N/A,TRUE,"Widnes"}</definedName>
    <definedName name="ddcx" localSheetId="0" hidden="1">{#N/A,#N/A,TRUE,"Cover";#N/A,#N/A,TRUE,"Conts";#N/A,#N/A,TRUE,"VOS";#N/A,#N/A,TRUE,"Warrington";#N/A,#N/A,TRUE,"Widnes"}</definedName>
    <definedName name="ddcx" hidden="1">{#N/A,#N/A,TRUE,"Cover";#N/A,#N/A,TRUE,"Conts";#N/A,#N/A,TRUE,"VOS";#N/A,#N/A,TRUE,"Warrington";#N/A,#N/A,TRUE,"Widnes"}</definedName>
    <definedName name="ddd" localSheetId="1" hidden="1">{#N/A,#N/A,TRUE,"Cover Memo";"Complete Sys. Estimate",#N/A,TRUE,"Change Summary";"Complete Sys. Estimate",#N/A,TRUE,"Estimate Summary";"Complete Sys. Estimate",#N/A,TRUE,"Dept. Summary";"Complete Sys. Estimate",#N/A,TRUE,"DOW Detail"}</definedName>
    <definedName name="ddd" localSheetId="0" hidden="1">{#N/A,#N/A,TRUE,"Cover Memo";"Complete Sys. Estimate",#N/A,TRUE,"Change Summary";"Complete Sys. Estimate",#N/A,TRUE,"Estimate Summary";"Complete Sys. Estimate",#N/A,TRUE,"Dept. Summary";"Complete Sys. Estimate",#N/A,TRUE,"DOW Detail"}</definedName>
    <definedName name="ddd" hidden="1">{#N/A,#N/A,TRUE,"Cover Memo";"Complete Sys. Estimate",#N/A,TRUE,"Change Summary";"Complete Sys. Estimate",#N/A,TRUE,"Estimate Summary";"Complete Sys. Estimate",#N/A,TRUE,"Dept. Summary";"Complete Sys. Estimate",#N/A,TRUE,"DOW Detail"}</definedName>
    <definedName name="dddd" localSheetId="1" hidden="1">{#N/A,#N/A,TRUE,"Cover Memo";"Complete Sys. Estimate",#N/A,TRUE,"Change Summary";"Complete Sys. Estimate",#N/A,TRUE,"Estimate Summary";"Complete Sys. Estimate",#N/A,TRUE,"Dept. Summary";"Complete Sys. Estimate",#N/A,TRUE,"DOW Detail"}</definedName>
    <definedName name="dddd" localSheetId="0" hidden="1">{#N/A,#N/A,TRUE,"Cover Memo";"Complete Sys. Estimate",#N/A,TRUE,"Change Summary";"Complete Sys. Estimate",#N/A,TRUE,"Estimate Summary";"Complete Sys. Estimate",#N/A,TRUE,"Dept. Summary";"Complete Sys. Estimate",#N/A,TRUE,"DOW Detail"}</definedName>
    <definedName name="dddd" hidden="1">{#N/A,#N/A,TRUE,"Cover Memo";"Complete Sys. Estimate",#N/A,TRUE,"Change Summary";"Complete Sys. Estimate",#N/A,TRUE,"Estimate Summary";"Complete Sys. Estimate",#N/A,TRUE,"Dept. Summary";"Complete Sys. Estimate",#N/A,TRUE,"DOW Detail"}</definedName>
    <definedName name="ddddd" localSheetId="1" hidden="1">{#N/A,#N/A,TRUE,"Cover Memo";"Complete Sys. Estimate",#N/A,TRUE,"Change Summary";"Complete Sys. Estimate",#N/A,TRUE,"Estimate Summary";"Complete Sys. Estimate",#N/A,TRUE,"Dept. Summary";"Complete Sys. Estimate",#N/A,TRUE,"DOW Detail"}</definedName>
    <definedName name="ddddd" localSheetId="0" hidden="1">{#N/A,#N/A,TRUE,"Cover Memo";"Complete Sys. Estimate",#N/A,TRUE,"Change Summary";"Complete Sys. Estimate",#N/A,TRUE,"Estimate Summary";"Complete Sys. Estimate",#N/A,TRUE,"Dept. Summary";"Complete Sys. Estimate",#N/A,TRUE,"DOW Detail"}</definedName>
    <definedName name="ddddd" hidden="1">{#N/A,#N/A,TRUE,"Cover Memo";"Complete Sys. Estimate",#N/A,TRUE,"Change Summary";"Complete Sys. Estimate",#N/A,TRUE,"Estimate Summary";"Complete Sys. Estimate",#N/A,TRUE,"Dept. Summary";"Complete Sys. Estimate",#N/A,TRUE,"DOW Detail"}</definedName>
    <definedName name="dddddd">#REF!</definedName>
    <definedName name="DDDDDDDDDDDDDD" localSheetId="1" hidden="1">{#N/A,#N/A,TRUE,"Cover Memo";"Ride Estimate",#N/A,TRUE,"Change Summary";"Ride Estimate",#N/A,TRUE,"Estimate Summary";"Ride Estimate",#N/A,TRUE,"Dept. Summary";"Ride Estimate",#N/A,TRUE,"DOW Detail"}</definedName>
    <definedName name="DDDDDDDDDDDDDD" localSheetId="0" hidden="1">{#N/A,#N/A,TRUE,"Cover Memo";"Ride Estimate",#N/A,TRUE,"Change Summary";"Ride Estimate",#N/A,TRUE,"Estimate Summary";"Ride Estimate",#N/A,TRUE,"Dept. Summary";"Ride Estimate",#N/A,TRUE,"DOW Detail"}</definedName>
    <definedName name="DDDDDDDDDDDDDD" hidden="1">{#N/A,#N/A,TRUE,"Cover Memo";"Ride Estimate",#N/A,TRUE,"Change Summary";"Ride Estimate",#N/A,TRUE,"Estimate Summary";"Ride Estimate",#N/A,TRUE,"Dept. Summary";"Ride Estimate",#N/A,TRUE,"DOW Detail"}</definedName>
    <definedName name="ddddddddddddddd" localSheetId="0" hidden="1">[35]SUMMARY!#REF!</definedName>
    <definedName name="ddddddddddddddd" hidden="1">#REF!</definedName>
    <definedName name="dddt" localSheetId="1" hidden="1">{"'Break down'!$A$4"}</definedName>
    <definedName name="dddt" localSheetId="0" hidden="1">{"'Break down'!$A$4"}</definedName>
    <definedName name="dddt" hidden="1">{"'Break down'!$A$4"}</definedName>
    <definedName name="dddz" localSheetId="1" hidden="1">{"'Break down'!$A$4"}</definedName>
    <definedName name="dddz" localSheetId="0" hidden="1">{"'Break down'!$A$4"}</definedName>
    <definedName name="dddz" hidden="1">{"'Break down'!$A$4"}</definedName>
    <definedName name="ddfd" localSheetId="1" hidden="1">{"'Break down'!$A$4"}</definedName>
    <definedName name="ddfd" localSheetId="0" hidden="1">{"'Break down'!$A$4"}</definedName>
    <definedName name="ddfd" hidden="1">{"'Break down'!$A$4"}</definedName>
    <definedName name="Ded">#REF!</definedName>
    <definedName name="def" localSheetId="0" hidden="1">[16]FitOutConfCentre!#REF!</definedName>
    <definedName name="def" hidden="1">#REF!</definedName>
    <definedName name="Delshan" localSheetId="1" hidden="1">{#N/A,#N/A,FALSE,"VCR"}</definedName>
    <definedName name="Delshan" localSheetId="0" hidden="1">{#N/A,#N/A,FALSE,"VCR"}</definedName>
    <definedName name="Delshan" hidden="1">{#N/A,#N/A,FALSE,"VCR"}</definedName>
    <definedName name="DELTA20">#REF!</definedName>
    <definedName name="DELTA20___0">#REF!</definedName>
    <definedName name="DELTA20___13">#REF!</definedName>
    <definedName name="Depereciation" localSheetId="1" hidden="1">{"'Furniture&amp; O.E'!$A$4:$D$27"}</definedName>
    <definedName name="Depereciation" localSheetId="0" hidden="1">{"'Furniture&amp; O.E'!$A$4:$D$27"}</definedName>
    <definedName name="Depereciation" hidden="1">{"'Furniture&amp; O.E'!$A$4:$D$27"}</definedName>
    <definedName name="Depth">#REF!</definedName>
    <definedName name="Depth_1">#N/A</definedName>
    <definedName name="designed">#REF!</definedName>
    <definedName name="DEVIATE">#REF!</definedName>
    <definedName name="dewrwe">#REF!</definedName>
    <definedName name="Df">#REF!</definedName>
    <definedName name="Df_1">#N/A</definedName>
    <definedName name="dfde" localSheetId="0" hidden="1">[36]Micro!#REF!</definedName>
    <definedName name="dfde" hidden="1">#REF!</definedName>
    <definedName name="DFDF" localSheetId="1" hidden="1">{#N/A,#N/A,TRUE,"Cover Memo";"Complete Sys. Estimate",#N/A,TRUE,"Change Summary";"Complete Sys. Estimate",#N/A,TRUE,"Estimate Summary";"Complete Sys. Estimate",#N/A,TRUE,"Dept. Summary";"Complete Sys. Estimate",#N/A,TRUE,"DOW Detail"}</definedName>
    <definedName name="DFDF" localSheetId="0" hidden="1">{#N/A,#N/A,TRUE,"Cover Memo";"Complete Sys. Estimate",#N/A,TRUE,"Change Summary";"Complete Sys. Estimate",#N/A,TRUE,"Estimate Summary";"Complete Sys. Estimate",#N/A,TRUE,"Dept. Summary";"Complete Sys. Estimate",#N/A,TRUE,"DOW Detail"}</definedName>
    <definedName name="DFDF" hidden="1">{#N/A,#N/A,TRUE,"Cover Memo";"Complete Sys. Estimate",#N/A,TRUE,"Change Summary";"Complete Sys. Estimate",#N/A,TRUE,"Estimate Summary";"Complete Sys. Estimate",#N/A,TRUE,"Dept. Summary";"Complete Sys. Estimate",#N/A,TRUE,"DOW Detail"}</definedName>
    <definedName name="DFDS" localSheetId="0" hidden="1">[8]FitOutConfCentre!#REF!</definedName>
    <definedName name="DFDS" hidden="1">#REF!</definedName>
    <definedName name="Dff" localSheetId="0">#REF!</definedName>
    <definedName name="Dff">#REF!</definedName>
    <definedName name="Dff_1">#N/A</definedName>
    <definedName name="dffds" localSheetId="1" hidden="1">{#N/A,#N/A,TRUE,"Front";#N/A,#N/A,TRUE,"Simple Letter";#N/A,#N/A,TRUE,"Inside";#N/A,#N/A,TRUE,"Contents";#N/A,#N/A,TRUE,"Basis";#N/A,#N/A,TRUE,"Inclusions";#N/A,#N/A,TRUE,"Exclusions";#N/A,#N/A,TRUE,"Areas";#N/A,#N/A,TRUE,"Summary";#N/A,#N/A,TRUE,"Detail"}</definedName>
    <definedName name="dffds" localSheetId="0" hidden="1">{#N/A,#N/A,TRUE,"Front";#N/A,#N/A,TRUE,"Simple Letter";#N/A,#N/A,TRUE,"Inside";#N/A,#N/A,TRUE,"Contents";#N/A,#N/A,TRUE,"Basis";#N/A,#N/A,TRUE,"Inclusions";#N/A,#N/A,TRUE,"Exclusions";#N/A,#N/A,TRUE,"Areas";#N/A,#N/A,TRUE,"Summary";#N/A,#N/A,TRUE,"Detail"}</definedName>
    <definedName name="dffds" hidden="1">{#N/A,#N/A,TRUE,"Front";#N/A,#N/A,TRUE,"Simple Letter";#N/A,#N/A,TRUE,"Inside";#N/A,#N/A,TRUE,"Contents";#N/A,#N/A,TRUE,"Basis";#N/A,#N/A,TRUE,"Inclusions";#N/A,#N/A,TRUE,"Exclusions";#N/A,#N/A,TRUE,"Areas";#N/A,#N/A,TRUE,"Summary";#N/A,#N/A,TRUE,"Detail"}</definedName>
    <definedName name="dfffff" localSheetId="1" hidden="1">{#N/A,#N/A,FALSE,"SumG";#N/A,#N/A,FALSE,"ElecG";#N/A,#N/A,FALSE,"MechG";#N/A,#N/A,FALSE,"GeotG";#N/A,#N/A,FALSE,"PrcsG";#N/A,#N/A,FALSE,"TunnG";#N/A,#N/A,FALSE,"CivlG";#N/A,#N/A,FALSE,"NtwkG";#N/A,#N/A,FALSE,"EstgG";#N/A,#N/A,FALSE,"PEngG"}</definedName>
    <definedName name="dfffff" localSheetId="0" hidden="1">{#N/A,#N/A,FALSE,"SumG";#N/A,#N/A,FALSE,"ElecG";#N/A,#N/A,FALSE,"MechG";#N/A,#N/A,FALSE,"GeotG";#N/A,#N/A,FALSE,"PrcsG";#N/A,#N/A,FALSE,"TunnG";#N/A,#N/A,FALSE,"CivlG";#N/A,#N/A,FALSE,"NtwkG";#N/A,#N/A,FALSE,"EstgG";#N/A,#N/A,FALSE,"PEngG"}</definedName>
    <definedName name="dfffff" hidden="1">{#N/A,#N/A,FALSE,"SumG";#N/A,#N/A,FALSE,"ElecG";#N/A,#N/A,FALSE,"MechG";#N/A,#N/A,FALSE,"GeotG";#N/A,#N/A,FALSE,"PrcsG";#N/A,#N/A,FALSE,"TunnG";#N/A,#N/A,FALSE,"CivlG";#N/A,#N/A,FALSE,"NtwkG";#N/A,#N/A,FALSE,"EstgG";#N/A,#N/A,FALSE,"PEngG"}</definedName>
    <definedName name="dfgh" localSheetId="1" hidden="1">{#N/A,#N/A,TRUE,"COVER";#N/A,#N/A,TRUE,"DETAILS";#N/A,#N/A,TRUE,"SUMMARY";#N/A,#N/A,TRUE,"EXP MON";#N/A,#N/A,TRUE,"APPENDIX A";#N/A,#N/A,TRUE,"APPENDIX B";#N/A,#N/A,TRUE,"APPENDIX C";#N/A,#N/A,TRUE,"APPENDIX D";#N/A,#N/A,TRUE,"APPENDIX E";#N/A,#N/A,TRUE,"APPENDIX F";#N/A,#N/A,TRUE,"APPENDIX G"}</definedName>
    <definedName name="dfgh" localSheetId="0" hidden="1">{#N/A,#N/A,TRUE,"COVER";#N/A,#N/A,TRUE,"DETAILS";#N/A,#N/A,TRUE,"SUMMARY";#N/A,#N/A,TRUE,"EXP MON";#N/A,#N/A,TRUE,"APPENDIX A";#N/A,#N/A,TRUE,"APPENDIX B";#N/A,#N/A,TRUE,"APPENDIX C";#N/A,#N/A,TRUE,"APPENDIX D";#N/A,#N/A,TRUE,"APPENDIX E";#N/A,#N/A,TRUE,"APPENDIX F";#N/A,#N/A,TRUE,"APPENDIX G"}</definedName>
    <definedName name="dfgh" hidden="1">{#N/A,#N/A,TRUE,"COVER";#N/A,#N/A,TRUE,"DETAILS";#N/A,#N/A,TRUE,"SUMMARY";#N/A,#N/A,TRUE,"EXP MON";#N/A,#N/A,TRUE,"APPENDIX A";#N/A,#N/A,TRUE,"APPENDIX B";#N/A,#N/A,TRUE,"APPENDIX C";#N/A,#N/A,TRUE,"APPENDIX D";#N/A,#N/A,TRUE,"APPENDIX E";#N/A,#N/A,TRUE,"APPENDIX F";#N/A,#N/A,TRUE,"APPENDIX G"}</definedName>
    <definedName name="DFRG" localSheetId="0" hidden="1">[8]FitOutConfCentre!#REF!</definedName>
    <definedName name="DFRG" hidden="1">#REF!</definedName>
    <definedName name="dfsaf" localSheetId="1" hidden="1">{#N/A,#N/A,TRUE,"Cover";#N/A,#N/A,TRUE,"Conts";#N/A,#N/A,TRUE,"VOS";#N/A,#N/A,TRUE,"Warrington";#N/A,#N/A,TRUE,"Widnes"}</definedName>
    <definedName name="dfsaf" localSheetId="0" hidden="1">{#N/A,#N/A,TRUE,"Cover";#N/A,#N/A,TRUE,"Conts";#N/A,#N/A,TRUE,"VOS";#N/A,#N/A,TRUE,"Warrington";#N/A,#N/A,TRUE,"Widnes"}</definedName>
    <definedName name="dfsaf" hidden="1">{#N/A,#N/A,TRUE,"Cover";#N/A,#N/A,TRUE,"Conts";#N/A,#N/A,TRUE,"VOS";#N/A,#N/A,TRUE,"Warrington";#N/A,#N/A,TRUE,"Widnes"}</definedName>
    <definedName name="DFSSA" localSheetId="1" hidden="1">{#N/A,#N/A,FALSE,"운반시간"}</definedName>
    <definedName name="DFSSA" localSheetId="0" hidden="1">{#N/A,#N/A,FALSE,"운반시간"}</definedName>
    <definedName name="DFSSA" hidden="1">{#N/A,#N/A,FALSE,"운반시간"}</definedName>
    <definedName name="dgagd" localSheetId="1" hidden="1">{#N/A,#N/A,TRUE,"Basic";#N/A,#N/A,TRUE,"EXT-TABLE";#N/A,#N/A,TRUE,"STEEL";#N/A,#N/A,TRUE,"INT-Table";#N/A,#N/A,TRUE,"STEEL";#N/A,#N/A,TRUE,"Door"}</definedName>
    <definedName name="dgagd" localSheetId="0" hidden="1">{#N/A,#N/A,TRUE,"Basic";#N/A,#N/A,TRUE,"EXT-TABLE";#N/A,#N/A,TRUE,"STEEL";#N/A,#N/A,TRUE,"INT-Table";#N/A,#N/A,TRUE,"STEEL";#N/A,#N/A,TRUE,"Door"}</definedName>
    <definedName name="dgagd" hidden="1">{#N/A,#N/A,TRUE,"Basic";#N/A,#N/A,TRUE,"EXT-TABLE";#N/A,#N/A,TRUE,"STEEL";#N/A,#N/A,TRUE,"INT-Table";#N/A,#N/A,TRUE,"STEEL";#N/A,#N/A,TRUE,"Door"}</definedName>
    <definedName name="dgfd" localSheetId="1" hidden="1">{#N/A,#N/A,FALSE,"SumG";#N/A,#N/A,FALSE,"ElecG";#N/A,#N/A,FALSE,"MechG";#N/A,#N/A,FALSE,"GeotG";#N/A,#N/A,FALSE,"PrcsG";#N/A,#N/A,FALSE,"TunnG";#N/A,#N/A,FALSE,"CivlG";#N/A,#N/A,FALSE,"NtwkG";#N/A,#N/A,FALSE,"EstgG";#N/A,#N/A,FALSE,"PEngG"}</definedName>
    <definedName name="dgfd" localSheetId="0" hidden="1">{#N/A,#N/A,FALSE,"SumG";#N/A,#N/A,FALSE,"ElecG";#N/A,#N/A,FALSE,"MechG";#N/A,#N/A,FALSE,"GeotG";#N/A,#N/A,FALSE,"PrcsG";#N/A,#N/A,FALSE,"TunnG";#N/A,#N/A,FALSE,"CivlG";#N/A,#N/A,FALSE,"NtwkG";#N/A,#N/A,FALSE,"EstgG";#N/A,#N/A,FALSE,"PEngG"}</definedName>
    <definedName name="dgfd" hidden="1">{#N/A,#N/A,FALSE,"SumG";#N/A,#N/A,FALSE,"ElecG";#N/A,#N/A,FALSE,"MechG";#N/A,#N/A,FALSE,"GeotG";#N/A,#N/A,FALSE,"PrcsG";#N/A,#N/A,FALSE,"TunnG";#N/A,#N/A,FALSE,"CivlG";#N/A,#N/A,FALSE,"NtwkG";#N/A,#N/A,FALSE,"EstgG";#N/A,#N/A,FALSE,"PEngG"}</definedName>
    <definedName name="dgsd" hidden="1">#REF!</definedName>
    <definedName name="DHTML" localSheetId="1" hidden="1">{"'Sheet1'!$A$4386:$N$4591"}</definedName>
    <definedName name="DHTML" localSheetId="0" hidden="1">{"'Sheet1'!$A$4386:$N$4591"}</definedName>
    <definedName name="DHTML" hidden="1">{"'Sheet1'!$A$4386:$N$4591"}</definedName>
    <definedName name="Di">#REF!</definedName>
    <definedName name="DIGN" localSheetId="1" hidden="1">{#N/A,#N/A,TRUE,"Basic";#N/A,#N/A,TRUE,"EXT-TABLE";#N/A,#N/A,TRUE,"STEEL";#N/A,#N/A,TRUE,"INT-Table";#N/A,#N/A,TRUE,"STEEL";#N/A,#N/A,TRUE,"Door"}</definedName>
    <definedName name="DIGN" localSheetId="0" hidden="1">{#N/A,#N/A,TRUE,"Basic";#N/A,#N/A,TRUE,"EXT-TABLE";#N/A,#N/A,TRUE,"STEEL";#N/A,#N/A,TRUE,"INT-Table";#N/A,#N/A,TRUE,"STEEL";#N/A,#N/A,TRUE,"Door"}</definedName>
    <definedName name="DIGN" hidden="1">{#N/A,#N/A,TRUE,"Basic";#N/A,#N/A,TRUE,"EXT-TABLE";#N/A,#N/A,TRUE,"STEEL";#N/A,#N/A,TRUE,"INT-Table";#N/A,#N/A,TRUE,"STEEL";#N/A,#N/A,TRUE,"Door"}</definedName>
    <definedName name="Discount" hidden="1">#REF!</definedName>
    <definedName name="display_area_2" hidden="1">#REF!</definedName>
    <definedName name="djjii" localSheetId="1" hidden="1">{#N/A,#N/A,TRUE,"Cover";#N/A,#N/A,TRUE,"Conts";#N/A,#N/A,TRUE,"VOS";#N/A,#N/A,TRUE,"Warrington";#N/A,#N/A,TRUE,"Widnes"}</definedName>
    <definedName name="djjii" localSheetId="0" hidden="1">{#N/A,#N/A,TRUE,"Cover";#N/A,#N/A,TRUE,"Conts";#N/A,#N/A,TRUE,"VOS";#N/A,#N/A,TRUE,"Warrington";#N/A,#N/A,TRUE,"Widnes"}</definedName>
    <definedName name="djjii" hidden="1">{#N/A,#N/A,TRUE,"Cover";#N/A,#N/A,TRUE,"Conts";#N/A,#N/A,TRUE,"VOS";#N/A,#N/A,TRUE,"Warrington";#N/A,#N/A,TRUE,"Widnes"}</definedName>
    <definedName name="DKDLFJKDS" localSheetId="1" hidden="1">{#N/A,#N/A,TRUE,"Basic";#N/A,#N/A,TRUE,"EXT-TABLE";#N/A,#N/A,TRUE,"STEEL";#N/A,#N/A,TRUE,"INT-Table";#N/A,#N/A,TRUE,"STEEL";#N/A,#N/A,TRUE,"Door"}</definedName>
    <definedName name="DKDLFJKDS" localSheetId="0" hidden="1">{#N/A,#N/A,TRUE,"Basic";#N/A,#N/A,TRUE,"EXT-TABLE";#N/A,#N/A,TRUE,"STEEL";#N/A,#N/A,TRUE,"INT-Table";#N/A,#N/A,TRUE,"STEEL";#N/A,#N/A,TRUE,"Door"}</definedName>
    <definedName name="DKDLFJKDS" hidden="1">{#N/A,#N/A,TRUE,"Basic";#N/A,#N/A,TRUE,"EXT-TABLE";#N/A,#N/A,TRUE,"STEEL";#N/A,#N/A,TRUE,"INT-Table";#N/A,#N/A,TRUE,"STEEL";#N/A,#N/A,TRUE,"Door"}</definedName>
    <definedName name="dl">#REF!</definedName>
    <definedName name="dl___0">#REF!</definedName>
    <definedName name="dl___13">#REF!</definedName>
    <definedName name="Do">#REF!</definedName>
    <definedName name="docu">#REF!</definedName>
    <definedName name="Door" localSheetId="0" hidden="1">[37]SUMMARY!#REF!</definedName>
    <definedName name="Door" hidden="1">#REF!</definedName>
    <definedName name="Double" localSheetId="0">#REF!</definedName>
    <definedName name="Double">#REF!</definedName>
    <definedName name="DQ" localSheetId="0">#REF!</definedName>
    <definedName name="DQ">#REF!</definedName>
    <definedName name="drytytuyu" localSheetId="1" hidden="1">{#N/A,#N/A,TRUE,"Cover";#N/A,#N/A,TRUE,"Conts";#N/A,#N/A,TRUE,"VOS";#N/A,#N/A,TRUE,"Warrington";#N/A,#N/A,TRUE,"Widnes"}</definedName>
    <definedName name="drytytuyu" localSheetId="0" hidden="1">{#N/A,#N/A,TRUE,"Cover";#N/A,#N/A,TRUE,"Conts";#N/A,#N/A,TRUE,"VOS";#N/A,#N/A,TRUE,"Warrington";#N/A,#N/A,TRUE,"Widnes"}</definedName>
    <definedName name="drytytuyu" hidden="1">{#N/A,#N/A,TRUE,"Cover";#N/A,#N/A,TRUE,"Conts";#N/A,#N/A,TRUE,"VOS";#N/A,#N/A,TRUE,"Warrington";#N/A,#N/A,TRUE,"Widnes"}</definedName>
    <definedName name="Ds">#REF!</definedName>
    <definedName name="Ds___0">#REF!</definedName>
    <definedName name="Ds___13">#REF!</definedName>
    <definedName name="dsat">#REF!</definedName>
    <definedName name="dscb">#REF!</definedName>
    <definedName name="dsd" localSheetId="1" hidden="1">{#N/A,#N/A,TRUE,"Cover Memo";"Ride Estimate",#N/A,TRUE,"Change Summary";"Ride Estimate",#N/A,TRUE,"Estimate Summary";"Ride Estimate",#N/A,TRUE,"Dept. Summary";"Ride Estimate",#N/A,TRUE,"DOW Detail"}</definedName>
    <definedName name="dsd" localSheetId="0" hidden="1">{#N/A,#N/A,TRUE,"Cover Memo";"Ride Estimate",#N/A,TRUE,"Change Summary";"Ride Estimate",#N/A,TRUE,"Estimate Summary";"Ride Estimate",#N/A,TRUE,"Dept. Summary";"Ride Estimate",#N/A,TRUE,"DOW Detail"}</definedName>
    <definedName name="dsd" hidden="1">{#N/A,#N/A,TRUE,"Cover Memo";"Ride Estimate",#N/A,TRUE,"Change Summary";"Ride Estimate",#N/A,TRUE,"Estimate Summary";"Ride Estimate",#N/A,TRUE,"Dept. Summary";"Ride Estimate",#N/A,TRUE,"DOW Detail"}</definedName>
    <definedName name="dsf" localSheetId="1" hidden="1">{#N/A,#N/A,TRUE,"Cover Memo";"Complete Sys. Estimate",#N/A,TRUE,"Change Summary";"Complete Sys. Estimate",#N/A,TRUE,"Estimate Summary";"Complete Sys. Estimate",#N/A,TRUE,"Dept. Summary";"Complete Sys. Estimate",#N/A,TRUE,"DOW Detail"}</definedName>
    <definedName name="dsf" localSheetId="0" hidden="1">{#N/A,#N/A,TRUE,"Cover Memo";"Complete Sys. Estimate",#N/A,TRUE,"Change Summary";"Complete Sys. Estimate",#N/A,TRUE,"Estimate Summary";"Complete Sys. Estimate",#N/A,TRUE,"Dept. Summary";"Complete Sys. Estimate",#N/A,TRUE,"DOW Detail"}</definedName>
    <definedName name="dsf" hidden="1">{#N/A,#N/A,TRUE,"Cover Memo";"Complete Sys. Estimate",#N/A,TRUE,"Change Summary";"Complete Sys. Estimate",#N/A,TRUE,"Estimate Summary";"Complete Sys. Estimate",#N/A,TRUE,"Dept. Summary";"Complete Sys. Estimate",#N/A,TRUE,"DOW Detail"}</definedName>
    <definedName name="DST">#REF!</definedName>
    <definedName name="DT_A2" localSheetId="1"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DT_A2" localSheetId="0"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DT_A2"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dtdry" localSheetId="1" hidden="1">{#N/A,#N/A,TRUE,"Cover";#N/A,#N/A,TRUE,"Conts";#N/A,#N/A,TRUE,"VOS";#N/A,#N/A,TRUE,"Warrington";#N/A,#N/A,TRUE,"Widnes"}</definedName>
    <definedName name="dtdry" localSheetId="0" hidden="1">{#N/A,#N/A,TRUE,"Cover";#N/A,#N/A,TRUE,"Conts";#N/A,#N/A,TRUE,"VOS";#N/A,#N/A,TRUE,"Warrington";#N/A,#N/A,TRUE,"Widnes"}</definedName>
    <definedName name="dtdry" hidden="1">{#N/A,#N/A,TRUE,"Cover";#N/A,#N/A,TRUE,"Conts";#N/A,#N/A,TRUE,"VOS";#N/A,#N/A,TRUE,"Warrington";#N/A,#N/A,TRUE,"Widnes"}</definedName>
    <definedName name="dturuthju" localSheetId="1" hidden="1">{#N/A,#N/A,TRUE,"Cover";#N/A,#N/A,TRUE,"Conts";#N/A,#N/A,TRUE,"VOS";#N/A,#N/A,TRUE,"Warrington";#N/A,#N/A,TRUE,"Widnes"}</definedName>
    <definedName name="dturuthju" localSheetId="0" hidden="1">{#N/A,#N/A,TRUE,"Cover";#N/A,#N/A,TRUE,"Conts";#N/A,#N/A,TRUE,"VOS";#N/A,#N/A,TRUE,"Warrington";#N/A,#N/A,TRUE,"Widnes"}</definedName>
    <definedName name="dturuthju" hidden="1">{#N/A,#N/A,TRUE,"Cover";#N/A,#N/A,TRUE,"Conts";#N/A,#N/A,TRUE,"VOS";#N/A,#N/A,TRUE,"Warrington";#N/A,#N/A,TRUE,"Widnes"}</definedName>
    <definedName name="dueuuiyj" localSheetId="1" hidden="1">{#N/A,#N/A,TRUE,"Cover";#N/A,#N/A,TRUE,"Conts";#N/A,#N/A,TRUE,"VOS";#N/A,#N/A,TRUE,"Warrington";#N/A,#N/A,TRUE,"Widnes"}</definedName>
    <definedName name="dueuuiyj" localSheetId="0" hidden="1">{#N/A,#N/A,TRUE,"Cover";#N/A,#N/A,TRUE,"Conts";#N/A,#N/A,TRUE,"VOS";#N/A,#N/A,TRUE,"Warrington";#N/A,#N/A,TRUE,"Widnes"}</definedName>
    <definedName name="dueuuiyj" hidden="1">{#N/A,#N/A,TRUE,"Cover";#N/A,#N/A,TRUE,"Conts";#N/A,#N/A,TRUE,"VOS";#N/A,#N/A,TRUE,"Warrington";#N/A,#N/A,TRUE,"Widnes"}</definedName>
    <definedName name="dvbgf" localSheetId="1" hidden="1">{#N/A,#N/A,FALSE,"SumD";#N/A,#N/A,FALSE,"ElecD";#N/A,#N/A,FALSE,"MechD";#N/A,#N/A,FALSE,"GeotD";#N/A,#N/A,FALSE,"PrcsD";#N/A,#N/A,FALSE,"TunnD";#N/A,#N/A,FALSE,"CivlD";#N/A,#N/A,FALSE,"NtwkD";#N/A,#N/A,FALSE,"EstgD";#N/A,#N/A,FALSE,"PEngD"}</definedName>
    <definedName name="dvbgf" localSheetId="0" hidden="1">{#N/A,#N/A,FALSE,"SumD";#N/A,#N/A,FALSE,"ElecD";#N/A,#N/A,FALSE,"MechD";#N/A,#N/A,FALSE,"GeotD";#N/A,#N/A,FALSE,"PrcsD";#N/A,#N/A,FALSE,"TunnD";#N/A,#N/A,FALSE,"CivlD";#N/A,#N/A,FALSE,"NtwkD";#N/A,#N/A,FALSE,"EstgD";#N/A,#N/A,FALSE,"PEngD"}</definedName>
    <definedName name="dvbgf" hidden="1">{#N/A,#N/A,FALSE,"SumD";#N/A,#N/A,FALSE,"ElecD";#N/A,#N/A,FALSE,"MechD";#N/A,#N/A,FALSE,"GeotD";#N/A,#N/A,FALSE,"PrcsD";#N/A,#N/A,FALSE,"TunnD";#N/A,#N/A,FALSE,"CivlD";#N/A,#N/A,FALSE,"NtwkD";#N/A,#N/A,FALSE,"EstgD";#N/A,#N/A,FALSE,"PEngD"}</definedName>
    <definedName name="DW" localSheetId="1" hidden="1">{"'장비'!$A$3:$M$12"}</definedName>
    <definedName name="DW" localSheetId="0" hidden="1">{"'장비'!$A$3:$M$12"}</definedName>
    <definedName name="DW" hidden="1">{"'장비'!$A$3:$M$12"}</definedName>
    <definedName name="DWEDWD" localSheetId="1" hidden="1">{#N/A,#N/A,FALSE,"양식(을)"}</definedName>
    <definedName name="DWEDWD" localSheetId="0" hidden="1">{#N/A,#N/A,FALSE,"양식(을)"}</definedName>
    <definedName name="DWEDWD" hidden="1">{#N/A,#N/A,FALSE,"양식(을)"}</definedName>
    <definedName name="DWG">#REF!</definedName>
    <definedName name="dwgyg" localSheetId="1" hidden="1">{#N/A,#N/A,TRUE,"Front";#N/A,#N/A,TRUE,"Simple Letter";#N/A,#N/A,TRUE,"Inside";#N/A,#N/A,TRUE,"Contents";#N/A,#N/A,TRUE,"Basis";#N/A,#N/A,TRUE,"Inclusions";#N/A,#N/A,TRUE,"Exclusions";#N/A,#N/A,TRUE,"Areas";#N/A,#N/A,TRUE,"Summary";#N/A,#N/A,TRUE,"Detail"}</definedName>
    <definedName name="dwgyg" localSheetId="0" hidden="1">{#N/A,#N/A,TRUE,"Front";#N/A,#N/A,TRUE,"Simple Letter";#N/A,#N/A,TRUE,"Inside";#N/A,#N/A,TRUE,"Contents";#N/A,#N/A,TRUE,"Basis";#N/A,#N/A,TRUE,"Inclusions";#N/A,#N/A,TRUE,"Exclusions";#N/A,#N/A,TRUE,"Areas";#N/A,#N/A,TRUE,"Summary";#N/A,#N/A,TRUE,"Detail"}</definedName>
    <definedName name="dwgyg" hidden="1">{#N/A,#N/A,TRUE,"Front";#N/A,#N/A,TRUE,"Simple Letter";#N/A,#N/A,TRUE,"Inside";#N/A,#N/A,TRUE,"Contents";#N/A,#N/A,TRUE,"Basis";#N/A,#N/A,TRUE,"Inclusions";#N/A,#N/A,TRUE,"Exclusions";#N/A,#N/A,TRUE,"Areas";#N/A,#N/A,TRUE,"Summary";#N/A,#N/A,TRUE,"Detail"}</definedName>
    <definedName name="DWPRICE" localSheetId="0" hidden="1">[38]Quantity!#REF!</definedName>
    <definedName name="DWPRICE" hidden="1">#REF!</definedName>
    <definedName name="dwv" localSheetId="1" hidden="1">{#N/A,#N/A,TRUE,"Basic";#N/A,#N/A,TRUE,"EXT-TABLE";#N/A,#N/A,TRUE,"STEEL";#N/A,#N/A,TRUE,"INT-Table";#N/A,#N/A,TRUE,"STEEL";#N/A,#N/A,TRUE,"Door"}</definedName>
    <definedName name="dwv" localSheetId="0" hidden="1">{#N/A,#N/A,TRUE,"Basic";#N/A,#N/A,TRUE,"EXT-TABLE";#N/A,#N/A,TRUE,"STEEL";#N/A,#N/A,TRUE,"INT-Table";#N/A,#N/A,TRUE,"STEEL";#N/A,#N/A,TRUE,"Door"}</definedName>
    <definedName name="dwv" hidden="1">{#N/A,#N/A,TRUE,"Basic";#N/A,#N/A,TRUE,"EXT-TABLE";#N/A,#N/A,TRUE,"STEEL";#N/A,#N/A,TRUE,"INT-Table";#N/A,#N/A,TRUE,"STEEL";#N/A,#N/A,TRUE,"Door"}</definedName>
    <definedName name="dydfugfuj" localSheetId="1" hidden="1">{#N/A,#N/A,TRUE,"Cover";#N/A,#N/A,TRUE,"Conts";#N/A,#N/A,TRUE,"VOS";#N/A,#N/A,TRUE,"Warrington";#N/A,#N/A,TRUE,"Widnes"}</definedName>
    <definedName name="dydfugfuj" localSheetId="0" hidden="1">{#N/A,#N/A,TRUE,"Cover";#N/A,#N/A,TRUE,"Conts";#N/A,#N/A,TRUE,"VOS";#N/A,#N/A,TRUE,"Warrington";#N/A,#N/A,TRUE,"Widnes"}</definedName>
    <definedName name="dydfugfuj" hidden="1">{#N/A,#N/A,TRUE,"Cover";#N/A,#N/A,TRUE,"Conts";#N/A,#N/A,TRUE,"VOS";#N/A,#N/A,TRUE,"Warrington";#N/A,#N/A,TRUE,"Widnes"}</definedName>
    <definedName name="dyuiuouo" localSheetId="1" hidden="1">{#N/A,#N/A,TRUE,"Cover";#N/A,#N/A,TRUE,"Conts";#N/A,#N/A,TRUE,"VOS";#N/A,#N/A,TRUE,"Warrington";#N/A,#N/A,TRUE,"Widnes"}</definedName>
    <definedName name="dyuiuouo" localSheetId="0" hidden="1">{#N/A,#N/A,TRUE,"Cover";#N/A,#N/A,TRUE,"Conts";#N/A,#N/A,TRUE,"VOS";#N/A,#N/A,TRUE,"Warrington";#N/A,#N/A,TRUE,"Widnes"}</definedName>
    <definedName name="dyuiuouo" hidden="1">{#N/A,#N/A,TRUE,"Cover";#N/A,#N/A,TRUE,"Conts";#N/A,#N/A,TRUE,"VOS";#N/A,#N/A,TRUE,"Warrington";#N/A,#N/A,TRUE,"Widnes"}</definedName>
    <definedName name="e">#REF!</definedName>
    <definedName name="eagrga" localSheetId="1" hidden="1">{#N/A,#N/A,TRUE,"Cover";#N/A,#N/A,TRUE,"Conts";#N/A,#N/A,TRUE,"VOS";#N/A,#N/A,TRUE,"Warrington";#N/A,#N/A,TRUE,"Widnes"}</definedName>
    <definedName name="eagrga" localSheetId="0" hidden="1">{#N/A,#N/A,TRUE,"Cover";#N/A,#N/A,TRUE,"Conts";#N/A,#N/A,TRUE,"VOS";#N/A,#N/A,TRUE,"Warrington";#N/A,#N/A,TRUE,"Widnes"}</definedName>
    <definedName name="eagrga" hidden="1">{#N/A,#N/A,TRUE,"Cover";#N/A,#N/A,TRUE,"Conts";#N/A,#N/A,TRUE,"VOS";#N/A,#N/A,TRUE,"Warrington";#N/A,#N/A,TRUE,"Widnes"}</definedName>
    <definedName name="Ebc">#REF!</definedName>
    <definedName name="Ebc_1">#N/A</definedName>
    <definedName name="ee" localSheetId="1" hidden="1">{#N/A,#N/A,FALSE,"SumG";#N/A,#N/A,FALSE,"ElecG";#N/A,#N/A,FALSE,"MechG";#N/A,#N/A,FALSE,"GeotG";#N/A,#N/A,FALSE,"PrcsG";#N/A,#N/A,FALSE,"TunnG";#N/A,#N/A,FALSE,"CivlG";#N/A,#N/A,FALSE,"NtwkG";#N/A,#N/A,FALSE,"EstgG";#N/A,#N/A,FALSE,"PEngG"}</definedName>
    <definedName name="ee" localSheetId="0" hidden="1">{#N/A,#N/A,FALSE,"SumG";#N/A,#N/A,FALSE,"ElecG";#N/A,#N/A,FALSE,"MechG";#N/A,#N/A,FALSE,"GeotG";#N/A,#N/A,FALSE,"PrcsG";#N/A,#N/A,FALSE,"TunnG";#N/A,#N/A,FALSE,"CivlG";#N/A,#N/A,FALSE,"NtwkG";#N/A,#N/A,FALSE,"EstgG";#N/A,#N/A,FALSE,"PEngG"}</definedName>
    <definedName name="ee" hidden="1">{#N/A,#N/A,FALSE,"SumG";#N/A,#N/A,FALSE,"ElecG";#N/A,#N/A,FALSE,"MechG";#N/A,#N/A,FALSE,"GeotG";#N/A,#N/A,FALSE,"PrcsG";#N/A,#N/A,FALSE,"TunnG";#N/A,#N/A,FALSE,"CivlG";#N/A,#N/A,FALSE,"NtwkG";#N/A,#N/A,FALSE,"EstgG";#N/A,#N/A,FALSE,"PEngG"}</definedName>
    <definedName name="eee">#REF!</definedName>
    <definedName name="eeeee" localSheetId="1" hidden="1">{#N/A,#N/A,TRUE,"COVER";#N/A,#N/A,TRUE,"DETAILS";#N/A,#N/A,TRUE,"SUMMARY";#N/A,#N/A,TRUE,"EXP MON";#N/A,#N/A,TRUE,"APPENDIX A";#N/A,#N/A,TRUE,"APPENDIX B";#N/A,#N/A,TRUE,"APPENDIX C";#N/A,#N/A,TRUE,"APPENDIX D";#N/A,#N/A,TRUE,"APPENDIX E";#N/A,#N/A,TRUE,"APPENDIX F";#N/A,#N/A,TRUE,"APPENDIX G"}</definedName>
    <definedName name="eeeee" localSheetId="0" hidden="1">{#N/A,#N/A,TRUE,"COVER";#N/A,#N/A,TRUE,"DETAILS";#N/A,#N/A,TRUE,"SUMMARY";#N/A,#N/A,TRUE,"EXP MON";#N/A,#N/A,TRUE,"APPENDIX A";#N/A,#N/A,TRUE,"APPENDIX B";#N/A,#N/A,TRUE,"APPENDIX C";#N/A,#N/A,TRUE,"APPENDIX D";#N/A,#N/A,TRUE,"APPENDIX E";#N/A,#N/A,TRUE,"APPENDIX F";#N/A,#N/A,TRUE,"APPENDIX G"}</definedName>
    <definedName name="eeeee" hidden="1">{#N/A,#N/A,TRUE,"COVER";#N/A,#N/A,TRUE,"DETAILS";#N/A,#N/A,TRUE,"SUMMARY";#N/A,#N/A,TRUE,"EXP MON";#N/A,#N/A,TRUE,"APPENDIX A";#N/A,#N/A,TRUE,"APPENDIX B";#N/A,#N/A,TRUE,"APPENDIX C";#N/A,#N/A,TRUE,"APPENDIX D";#N/A,#N/A,TRUE,"APPENDIX E";#N/A,#N/A,TRUE,"APPENDIX F";#N/A,#N/A,TRUE,"APPENDIX G"}</definedName>
    <definedName name="EF" localSheetId="0">[23]BaseWeight!$G$3</definedName>
    <definedName name="EF">#REF!</definedName>
    <definedName name="egag" localSheetId="1" hidden="1">{#N/A,#N/A,TRUE,"Cover";#N/A,#N/A,TRUE,"Conts";#N/A,#N/A,TRUE,"VOS";#N/A,#N/A,TRUE,"Warrington";#N/A,#N/A,TRUE,"Widnes"}</definedName>
    <definedName name="egag" localSheetId="0" hidden="1">{#N/A,#N/A,TRUE,"Cover";#N/A,#N/A,TRUE,"Conts";#N/A,#N/A,TRUE,"VOS";#N/A,#N/A,TRUE,"Warrington";#N/A,#N/A,TRUE,"Widnes"}</definedName>
    <definedName name="egag" hidden="1">{#N/A,#N/A,TRUE,"Cover";#N/A,#N/A,TRUE,"Conts";#N/A,#N/A,TRUE,"VOS";#N/A,#N/A,TRUE,"Warrington";#N/A,#N/A,TRUE,"Widnes"}</definedName>
    <definedName name="Ei_Summary">#REF!</definedName>
    <definedName name="Ele" localSheetId="1" hidden="1">{"'Break down'!$A$4"}</definedName>
    <definedName name="Ele" localSheetId="0" hidden="1">{"'Break down'!$A$4"}</definedName>
    <definedName name="Ele" hidden="1">{"'Break down'!$A$4"}</definedName>
    <definedName name="ELEC" localSheetId="0" hidden="1">[16]FitOutConfCentre!#REF!</definedName>
    <definedName name="ELEC" hidden="1">#REF!</definedName>
    <definedName name="ELEE" localSheetId="1" hidden="1">{"'Break down'!$A$4"}</definedName>
    <definedName name="ELEE" localSheetId="0" hidden="1">{"'Break down'!$A$4"}</definedName>
    <definedName name="ELEE" hidden="1">{"'Break down'!$A$4"}</definedName>
    <definedName name="elementenlijst">#REF!</definedName>
    <definedName name="elez" localSheetId="1" hidden="1">{"'Break down'!$A$4"}</definedName>
    <definedName name="elez" localSheetId="0" hidden="1">{"'Break down'!$A$4"}</definedName>
    <definedName name="elez" hidden="1">{"'Break down'!$A$4"}</definedName>
    <definedName name="elz" localSheetId="1" hidden="1">{"'Break down'!$A$4"}</definedName>
    <definedName name="elz" localSheetId="0" hidden="1">{"'Break down'!$A$4"}</definedName>
    <definedName name="elz" hidden="1">{"'Break down'!$A$4"}</definedName>
    <definedName name="Em">#REF!</definedName>
    <definedName name="Em___0">#REF!</definedName>
    <definedName name="Em___13">#REF!</definedName>
    <definedName name="Email">#REF!</definedName>
    <definedName name="emb">#REF!</definedName>
    <definedName name="Emb108a">#REF!</definedName>
    <definedName name="Emb108c">#REF!</definedName>
    <definedName name="End_Bal">#REF!</definedName>
    <definedName name="er" localSheetId="1" hidden="1">{#N/A,#N/A,FALSE,"SumG";#N/A,#N/A,FALSE,"ElecG";#N/A,#N/A,FALSE,"MechG";#N/A,#N/A,FALSE,"GeotG";#N/A,#N/A,FALSE,"PrcsG";#N/A,#N/A,FALSE,"TunnG";#N/A,#N/A,FALSE,"CivlG";#N/A,#N/A,FALSE,"NtwkG";#N/A,#N/A,FALSE,"EstgG";#N/A,#N/A,FALSE,"PEngG"}</definedName>
    <definedName name="er" localSheetId="0" hidden="1">{#N/A,#N/A,FALSE,"SumG";#N/A,#N/A,FALSE,"ElecG";#N/A,#N/A,FALSE,"MechG";#N/A,#N/A,FALSE,"GeotG";#N/A,#N/A,FALSE,"PrcsG";#N/A,#N/A,FALSE,"TunnG";#N/A,#N/A,FALSE,"CivlG";#N/A,#N/A,FALSE,"NtwkG";#N/A,#N/A,FALSE,"EstgG";#N/A,#N/A,FALSE,"PEngG"}</definedName>
    <definedName name="er" hidden="1">{#N/A,#N/A,FALSE,"SumG";#N/A,#N/A,FALSE,"ElecG";#N/A,#N/A,FALSE,"MechG";#N/A,#N/A,FALSE,"GeotG";#N/A,#N/A,FALSE,"PrcsG";#N/A,#N/A,FALSE,"TunnG";#N/A,#N/A,FALSE,"CivlG";#N/A,#N/A,FALSE,"NtwkG";#N/A,#N/A,FALSE,"EstgG";#N/A,#N/A,FALSE,"PEngG"}</definedName>
    <definedName name="erer" localSheetId="1"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erer" localSheetId="0"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erer"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ergaghag" localSheetId="1" hidden="1">{#N/A,#N/A,TRUE,"Cover";#N/A,#N/A,TRUE,"Conts";#N/A,#N/A,TRUE,"VOS";#N/A,#N/A,TRUE,"Warrington";#N/A,#N/A,TRUE,"Widnes"}</definedName>
    <definedName name="ergaghag" localSheetId="0" hidden="1">{#N/A,#N/A,TRUE,"Cover";#N/A,#N/A,TRUE,"Conts";#N/A,#N/A,TRUE,"VOS";#N/A,#N/A,TRUE,"Warrington";#N/A,#N/A,TRUE,"Widnes"}</definedName>
    <definedName name="ergaghag" hidden="1">{#N/A,#N/A,TRUE,"Cover";#N/A,#N/A,TRUE,"Conts";#N/A,#N/A,TRUE,"VOS";#N/A,#N/A,TRUE,"Warrington";#N/A,#N/A,TRUE,"Widnes"}</definedName>
    <definedName name="ergega" localSheetId="1" hidden="1">{#N/A,#N/A,TRUE,"Cover";#N/A,#N/A,TRUE,"Conts";#N/A,#N/A,TRUE,"VOS";#N/A,#N/A,TRUE,"Warrington";#N/A,#N/A,TRUE,"Widnes"}</definedName>
    <definedName name="ergega" localSheetId="0" hidden="1">{#N/A,#N/A,TRUE,"Cover";#N/A,#N/A,TRUE,"Conts";#N/A,#N/A,TRUE,"VOS";#N/A,#N/A,TRUE,"Warrington";#N/A,#N/A,TRUE,"Widnes"}</definedName>
    <definedName name="ergega" hidden="1">{#N/A,#N/A,TRUE,"Cover";#N/A,#N/A,TRUE,"Conts";#N/A,#N/A,TRUE,"VOS";#N/A,#N/A,TRUE,"Warrington";#N/A,#N/A,TRUE,"Widnes"}</definedName>
    <definedName name="ergtaeg" localSheetId="1" hidden="1">{#N/A,#N/A,TRUE,"Cover";#N/A,#N/A,TRUE,"Conts";#N/A,#N/A,TRUE,"VOS";#N/A,#N/A,TRUE,"Warrington";#N/A,#N/A,TRUE,"Widnes"}</definedName>
    <definedName name="ergtaeg" localSheetId="0" hidden="1">{#N/A,#N/A,TRUE,"Cover";#N/A,#N/A,TRUE,"Conts";#N/A,#N/A,TRUE,"VOS";#N/A,#N/A,TRUE,"Warrington";#N/A,#N/A,TRUE,"Widnes"}</definedName>
    <definedName name="ergtaeg" hidden="1">{#N/A,#N/A,TRUE,"Cover";#N/A,#N/A,TRUE,"Conts";#N/A,#N/A,TRUE,"VOS";#N/A,#N/A,TRUE,"Warrington";#N/A,#N/A,TRUE,"Widnes"}</definedName>
    <definedName name="ersyy" localSheetId="1" hidden="1">{#N/A,#N/A,TRUE,"Cover";#N/A,#N/A,TRUE,"Conts";#N/A,#N/A,TRUE,"VOS";#N/A,#N/A,TRUE,"Warrington";#N/A,#N/A,TRUE,"Widnes"}</definedName>
    <definedName name="ersyy" localSheetId="0" hidden="1">{#N/A,#N/A,TRUE,"Cover";#N/A,#N/A,TRUE,"Conts";#N/A,#N/A,TRUE,"VOS";#N/A,#N/A,TRUE,"Warrington";#N/A,#N/A,TRUE,"Widnes"}</definedName>
    <definedName name="ersyy" hidden="1">{#N/A,#N/A,TRUE,"Cover";#N/A,#N/A,TRUE,"Conts";#N/A,#N/A,TRUE,"VOS";#N/A,#N/A,TRUE,"Warrington";#N/A,#N/A,TRUE,"Widnes"}</definedName>
    <definedName name="ertertyry" localSheetId="1" hidden="1">{#N/A,#N/A,TRUE,"Cover";#N/A,#N/A,TRUE,"Conts";#N/A,#N/A,TRUE,"VOS";#N/A,#N/A,TRUE,"Warrington";#N/A,#N/A,TRUE,"Widnes"}</definedName>
    <definedName name="ertertyry" localSheetId="0" hidden="1">{#N/A,#N/A,TRUE,"Cover";#N/A,#N/A,TRUE,"Conts";#N/A,#N/A,TRUE,"VOS";#N/A,#N/A,TRUE,"Warrington";#N/A,#N/A,TRUE,"Widnes"}</definedName>
    <definedName name="ertertyry" hidden="1">{#N/A,#N/A,TRUE,"Cover";#N/A,#N/A,TRUE,"Conts";#N/A,#N/A,TRUE,"VOS";#N/A,#N/A,TRUE,"Warrington";#N/A,#N/A,TRUE,"Widnes"}</definedName>
    <definedName name="erterydrutru" localSheetId="1" hidden="1">{#N/A,#N/A,TRUE,"Cover";#N/A,#N/A,TRUE,"Conts";#N/A,#N/A,TRUE,"VOS";#N/A,#N/A,TRUE,"Warrington";#N/A,#N/A,TRUE,"Widnes"}</definedName>
    <definedName name="erterydrutru" localSheetId="0" hidden="1">{#N/A,#N/A,TRUE,"Cover";#N/A,#N/A,TRUE,"Conts";#N/A,#N/A,TRUE,"VOS";#N/A,#N/A,TRUE,"Warrington";#N/A,#N/A,TRUE,"Widnes"}</definedName>
    <definedName name="erterydrutru" hidden="1">{#N/A,#N/A,TRUE,"Cover";#N/A,#N/A,TRUE,"Conts";#N/A,#N/A,TRUE,"VOS";#N/A,#N/A,TRUE,"Warrington";#N/A,#N/A,TRUE,"Widnes"}</definedName>
    <definedName name="erteysry" localSheetId="1" hidden="1">{#N/A,#N/A,TRUE,"Cover";#N/A,#N/A,TRUE,"Conts";#N/A,#N/A,TRUE,"VOS";#N/A,#N/A,TRUE,"Warrington";#N/A,#N/A,TRUE,"Widnes"}</definedName>
    <definedName name="erteysry" localSheetId="0" hidden="1">{#N/A,#N/A,TRUE,"Cover";#N/A,#N/A,TRUE,"Conts";#N/A,#N/A,TRUE,"VOS";#N/A,#N/A,TRUE,"Warrington";#N/A,#N/A,TRUE,"Widnes"}</definedName>
    <definedName name="erteysry" hidden="1">{#N/A,#N/A,TRUE,"Cover";#N/A,#N/A,TRUE,"Conts";#N/A,#N/A,TRUE,"VOS";#N/A,#N/A,TRUE,"Warrington";#N/A,#N/A,TRUE,"Widnes"}</definedName>
    <definedName name="eryr" localSheetId="1" hidden="1">{#N/A,#N/A,TRUE,"Cover";#N/A,#N/A,TRUE,"Conts";#N/A,#N/A,TRUE,"VOS";#N/A,#N/A,TRUE,"Warrington";#N/A,#N/A,TRUE,"Widnes"}</definedName>
    <definedName name="eryr" localSheetId="0" hidden="1">{#N/A,#N/A,TRUE,"Cover";#N/A,#N/A,TRUE,"Conts";#N/A,#N/A,TRUE,"VOS";#N/A,#N/A,TRUE,"Warrington";#N/A,#N/A,TRUE,"Widnes"}</definedName>
    <definedName name="eryr" hidden="1">{#N/A,#N/A,TRUE,"Cover";#N/A,#N/A,TRUE,"Conts";#N/A,#N/A,TRUE,"VOS";#N/A,#N/A,TRUE,"Warrington";#N/A,#N/A,TRUE,"Widnes"}</definedName>
    <definedName name="eryrutru" localSheetId="1" hidden="1">{#N/A,#N/A,TRUE,"Cover";#N/A,#N/A,TRUE,"Conts";#N/A,#N/A,TRUE,"VOS";#N/A,#N/A,TRUE,"Warrington";#N/A,#N/A,TRUE,"Widnes"}</definedName>
    <definedName name="eryrutru" localSheetId="0" hidden="1">{#N/A,#N/A,TRUE,"Cover";#N/A,#N/A,TRUE,"Conts";#N/A,#N/A,TRUE,"VOS";#N/A,#N/A,TRUE,"Warrington";#N/A,#N/A,TRUE,"Widnes"}</definedName>
    <definedName name="eryrutru" hidden="1">{#N/A,#N/A,TRUE,"Cover";#N/A,#N/A,TRUE,"Conts";#N/A,#N/A,TRUE,"VOS";#N/A,#N/A,TRUE,"Warrington";#N/A,#N/A,TRUE,"Widnes"}</definedName>
    <definedName name="erytrh" localSheetId="1" hidden="1">{#N/A,#N/A,TRUE,"Cover";#N/A,#N/A,TRUE,"Conts";#N/A,#N/A,TRUE,"VOS";#N/A,#N/A,TRUE,"Warrington";#N/A,#N/A,TRUE,"Widnes"}</definedName>
    <definedName name="erytrh" localSheetId="0" hidden="1">{#N/A,#N/A,TRUE,"Cover";#N/A,#N/A,TRUE,"Conts";#N/A,#N/A,TRUE,"VOS";#N/A,#N/A,TRUE,"Warrington";#N/A,#N/A,TRUE,"Widnes"}</definedName>
    <definedName name="erytrh" hidden="1">{#N/A,#N/A,TRUE,"Cover";#N/A,#N/A,TRUE,"Conts";#N/A,#N/A,TRUE,"VOS";#N/A,#N/A,TRUE,"Warrington";#N/A,#N/A,TRUE,"Widnes"}</definedName>
    <definedName name="erytuui" localSheetId="1" hidden="1">{#N/A,#N/A,TRUE,"Cover";#N/A,#N/A,TRUE,"Conts";#N/A,#N/A,TRUE,"VOS";#N/A,#N/A,TRUE,"Warrington";#N/A,#N/A,TRUE,"Widnes"}</definedName>
    <definedName name="erytuui" localSheetId="0" hidden="1">{#N/A,#N/A,TRUE,"Cover";#N/A,#N/A,TRUE,"Conts";#N/A,#N/A,TRUE,"VOS";#N/A,#N/A,TRUE,"Warrington";#N/A,#N/A,TRUE,"Widnes"}</definedName>
    <definedName name="erytuui" hidden="1">{#N/A,#N/A,TRUE,"Cover";#N/A,#N/A,TRUE,"Conts";#N/A,#N/A,TRUE,"VOS";#N/A,#N/A,TRUE,"Warrington";#N/A,#N/A,TRUE,"Widnes"}</definedName>
    <definedName name="eryytrysy" localSheetId="1" hidden="1">{#N/A,#N/A,TRUE,"Cover";#N/A,#N/A,TRUE,"Conts";#N/A,#N/A,TRUE,"VOS";#N/A,#N/A,TRUE,"Warrington";#N/A,#N/A,TRUE,"Widnes"}</definedName>
    <definedName name="eryytrysy" localSheetId="0" hidden="1">{#N/A,#N/A,TRUE,"Cover";#N/A,#N/A,TRUE,"Conts";#N/A,#N/A,TRUE,"VOS";#N/A,#N/A,TRUE,"Warrington";#N/A,#N/A,TRUE,"Widnes"}</definedName>
    <definedName name="eryytrysy" hidden="1">{#N/A,#N/A,TRUE,"Cover";#N/A,#N/A,TRUE,"Conts";#N/A,#N/A,TRUE,"VOS";#N/A,#N/A,TRUE,"Warrington";#N/A,#N/A,TRUE,"Widnes"}</definedName>
    <definedName name="Es" localSheetId="1">#REF!</definedName>
    <definedName name="Es" localSheetId="0">#REF!</definedName>
    <definedName name="Es">#REF!</definedName>
    <definedName name="Es___0" localSheetId="0">#REF!</definedName>
    <definedName name="Es___0">#REF!</definedName>
    <definedName name="Es___13" localSheetId="0">#REF!</definedName>
    <definedName name="Es___13">#REF!</definedName>
    <definedName name="Escalation">#REF!</definedName>
    <definedName name="estetystry" localSheetId="1" hidden="1">{#N/A,#N/A,TRUE,"Cover";#N/A,#N/A,TRUE,"Conts";#N/A,#N/A,TRUE,"VOS";#N/A,#N/A,TRUE,"Warrington";#N/A,#N/A,TRUE,"Widnes"}</definedName>
    <definedName name="estetystry" localSheetId="0" hidden="1">{#N/A,#N/A,TRUE,"Cover";#N/A,#N/A,TRUE,"Conts";#N/A,#N/A,TRUE,"VOS";#N/A,#N/A,TRUE,"Warrington";#N/A,#N/A,TRUE,"Widnes"}</definedName>
    <definedName name="estetystry" hidden="1">{#N/A,#N/A,TRUE,"Cover";#N/A,#N/A,TRUE,"Conts";#N/A,#N/A,TRUE,"VOS";#N/A,#N/A,TRUE,"Warrington";#N/A,#N/A,TRUE,"Widnes"}</definedName>
    <definedName name="estimateb" localSheetId="1" hidden="1">{#N/A,#N/A,TRUE,"Cover";#N/A,#N/A,TRUE,"Conts";#N/A,#N/A,TRUE,"VOS";#N/A,#N/A,TRUE,"Warrington";#N/A,#N/A,TRUE,"Widnes"}</definedName>
    <definedName name="estimateb" localSheetId="0" hidden="1">{#N/A,#N/A,TRUE,"Cover";#N/A,#N/A,TRUE,"Conts";#N/A,#N/A,TRUE,"VOS";#N/A,#N/A,TRUE,"Warrington";#N/A,#N/A,TRUE,"Widnes"}</definedName>
    <definedName name="estimateb" hidden="1">{#N/A,#N/A,TRUE,"Cover";#N/A,#N/A,TRUE,"Conts";#N/A,#N/A,TRUE,"VOS";#N/A,#N/A,TRUE,"Warrington";#N/A,#N/A,TRUE,"Widnes"}</definedName>
    <definedName name="estimated" localSheetId="1" hidden="1">{#N/A,#N/A,FALSE,"Bericht 2";#N/A,#N/A,FALSE,"Bericht 3";#N/A,#N/A,FALSE,"Bericht 1"}</definedName>
    <definedName name="estimated" localSheetId="0" hidden="1">{#N/A,#N/A,FALSE,"Bericht 2";#N/A,#N/A,FALSE,"Bericht 3";#N/A,#N/A,FALSE,"Bericht 1"}</definedName>
    <definedName name="estimated" hidden="1">{#N/A,#N/A,FALSE,"Bericht 2";#N/A,#N/A,FALSE,"Bericht 3";#N/A,#N/A,FALSE,"Bericht 1"}</definedName>
    <definedName name="Et">#REF!</definedName>
    <definedName name="Et___0">#REF!</definedName>
    <definedName name="Et___13">#REF!</definedName>
    <definedName name="ETCMH">#REF!</definedName>
    <definedName name="etertyr" localSheetId="1" hidden="1">{#N/A,#N/A,TRUE,"Cover";#N/A,#N/A,TRUE,"Conts";#N/A,#N/A,TRUE,"VOS";#N/A,#N/A,TRUE,"Warrington";#N/A,#N/A,TRUE,"Widnes"}</definedName>
    <definedName name="etertyr" localSheetId="0" hidden="1">{#N/A,#N/A,TRUE,"Cover";#N/A,#N/A,TRUE,"Conts";#N/A,#N/A,TRUE,"VOS";#N/A,#N/A,TRUE,"Warrington";#N/A,#N/A,TRUE,"Widnes"}</definedName>
    <definedName name="etertyr" hidden="1">{#N/A,#N/A,TRUE,"Cover";#N/A,#N/A,TRUE,"Conts";#N/A,#N/A,TRUE,"VOS";#N/A,#N/A,TRUE,"Warrington";#N/A,#N/A,TRUE,"Widnes"}</definedName>
    <definedName name="etetert" localSheetId="1" hidden="1">{#N/A,#N/A,TRUE,"Cover";#N/A,#N/A,TRUE,"Conts";#N/A,#N/A,TRUE,"VOS";#N/A,#N/A,TRUE,"Warrington";#N/A,#N/A,TRUE,"Widnes"}</definedName>
    <definedName name="etetert" localSheetId="0" hidden="1">{#N/A,#N/A,TRUE,"Cover";#N/A,#N/A,TRUE,"Conts";#N/A,#N/A,TRUE,"VOS";#N/A,#N/A,TRUE,"Warrington";#N/A,#N/A,TRUE,"Widnes"}</definedName>
    <definedName name="etetert" hidden="1">{#N/A,#N/A,TRUE,"Cover";#N/A,#N/A,TRUE,"Conts";#N/A,#N/A,TRUE,"VOS";#N/A,#N/A,TRUE,"Warrington";#N/A,#N/A,TRUE,"Widnes"}</definedName>
    <definedName name="eth" localSheetId="0" hidden="1">[16]FitOutConfCentre!#REF!</definedName>
    <definedName name="eth" hidden="1">#REF!</definedName>
    <definedName name="etr6str7tuiuo" localSheetId="1" hidden="1">{#N/A,#N/A,TRUE,"Cover";#N/A,#N/A,TRUE,"Conts";#N/A,#N/A,TRUE,"VOS";#N/A,#N/A,TRUE,"Warrington";#N/A,#N/A,TRUE,"Widnes"}</definedName>
    <definedName name="etr6str7tuiuo" localSheetId="0" hidden="1">{#N/A,#N/A,TRUE,"Cover";#N/A,#N/A,TRUE,"Conts";#N/A,#N/A,TRUE,"VOS";#N/A,#N/A,TRUE,"Warrington";#N/A,#N/A,TRUE,"Widnes"}</definedName>
    <definedName name="etr6str7tuiuo" hidden="1">{#N/A,#N/A,TRUE,"Cover";#N/A,#N/A,TRUE,"Conts";#N/A,#N/A,TRUE,"VOS";#N/A,#N/A,TRUE,"Warrington";#N/A,#N/A,TRUE,"Widnes"}</definedName>
    <definedName name="etretyer" localSheetId="1" hidden="1">{#N/A,#N/A,TRUE,"Cover";#N/A,#N/A,TRUE,"Conts";#N/A,#N/A,TRUE,"VOS";#N/A,#N/A,TRUE,"Warrington";#N/A,#N/A,TRUE,"Widnes"}</definedName>
    <definedName name="etretyer" localSheetId="0" hidden="1">{#N/A,#N/A,TRUE,"Cover";#N/A,#N/A,TRUE,"Conts";#N/A,#N/A,TRUE,"VOS";#N/A,#N/A,TRUE,"Warrington";#N/A,#N/A,TRUE,"Widnes"}</definedName>
    <definedName name="etretyer" hidden="1">{#N/A,#N/A,TRUE,"Cover";#N/A,#N/A,TRUE,"Conts";#N/A,#N/A,TRUE,"VOS";#N/A,#N/A,TRUE,"Warrington";#N/A,#N/A,TRUE,"Widnes"}</definedName>
    <definedName name="etyegf" localSheetId="1" hidden="1">{#N/A,#N/A,TRUE,"Cover";#N/A,#N/A,TRUE,"Conts";#N/A,#N/A,TRUE,"VOS";#N/A,#N/A,TRUE,"Warrington";#N/A,#N/A,TRUE,"Widnes"}</definedName>
    <definedName name="etyegf" localSheetId="0" hidden="1">{#N/A,#N/A,TRUE,"Cover";#N/A,#N/A,TRUE,"Conts";#N/A,#N/A,TRUE,"VOS";#N/A,#N/A,TRUE,"Warrington";#N/A,#N/A,TRUE,"Widnes"}</definedName>
    <definedName name="etyegf" hidden="1">{#N/A,#N/A,TRUE,"Cover";#N/A,#N/A,TRUE,"Conts";#N/A,#N/A,TRUE,"VOS";#N/A,#N/A,TRUE,"Warrington";#N/A,#N/A,TRUE,"Widnes"}</definedName>
    <definedName name="etyytr" localSheetId="1" hidden="1">{#N/A,#N/A,TRUE,"Cover";#N/A,#N/A,TRUE,"Conts";#N/A,#N/A,TRUE,"VOS";#N/A,#N/A,TRUE,"Warrington";#N/A,#N/A,TRUE,"Widnes"}</definedName>
    <definedName name="etyytr" localSheetId="0" hidden="1">{#N/A,#N/A,TRUE,"Cover";#N/A,#N/A,TRUE,"Conts";#N/A,#N/A,TRUE,"VOS";#N/A,#N/A,TRUE,"Warrington";#N/A,#N/A,TRUE,"Widnes"}</definedName>
    <definedName name="etyytr" hidden="1">{#N/A,#N/A,TRUE,"Cover";#N/A,#N/A,TRUE,"Conts";#N/A,#N/A,TRUE,"VOS";#N/A,#N/A,TRUE,"Warrington";#N/A,#N/A,TRUE,"Widnes"}</definedName>
    <definedName name="EU">#REF!</definedName>
    <definedName name="ev.Calculation" hidden="1">-4135</definedName>
    <definedName name="ev.Initialized" hidden="1">FALSE</definedName>
    <definedName name="ewqewq" localSheetId="1" hidden="1">{"turbine",#N/A,FALSE,"Option"}</definedName>
    <definedName name="ewqewq" localSheetId="0" hidden="1">{"turbine",#N/A,FALSE,"Option"}</definedName>
    <definedName name="ewqewq" hidden="1">{"turbine",#N/A,FALSE,"Option"}</definedName>
    <definedName name="ewt" localSheetId="1" hidden="1">{#N/A,#N/A,TRUE,"Cover";#N/A,#N/A,TRUE,"Conts";#N/A,#N/A,TRUE,"VOS";#N/A,#N/A,TRUE,"Warrington";#N/A,#N/A,TRUE,"Widnes"}</definedName>
    <definedName name="ewt" localSheetId="0" hidden="1">{#N/A,#N/A,TRUE,"Cover";#N/A,#N/A,TRUE,"Conts";#N/A,#N/A,TRUE,"VOS";#N/A,#N/A,TRUE,"Warrington";#N/A,#N/A,TRUE,"Widnes"}</definedName>
    <definedName name="ewt" hidden="1">{#N/A,#N/A,TRUE,"Cover";#N/A,#N/A,TRUE,"Conts";#N/A,#N/A,TRUE,"VOS";#N/A,#N/A,TRUE,"Warrington";#N/A,#N/A,TRUE,"Widnes"}</definedName>
    <definedName name="ewtateryry" localSheetId="1" hidden="1">{#N/A,#N/A,TRUE,"Cover";#N/A,#N/A,TRUE,"Conts";#N/A,#N/A,TRUE,"VOS";#N/A,#N/A,TRUE,"Warrington";#N/A,#N/A,TRUE,"Widnes"}</definedName>
    <definedName name="ewtateryry" localSheetId="0" hidden="1">{#N/A,#N/A,TRUE,"Cover";#N/A,#N/A,TRUE,"Conts";#N/A,#N/A,TRUE,"VOS";#N/A,#N/A,TRUE,"Warrington";#N/A,#N/A,TRUE,"Widnes"}</definedName>
    <definedName name="ewtateryry" hidden="1">{#N/A,#N/A,TRUE,"Cover";#N/A,#N/A,TRUE,"Conts";#N/A,#N/A,TRUE,"VOS";#N/A,#N/A,TRUE,"Warrington";#N/A,#N/A,TRUE,"Widnes"}</definedName>
    <definedName name="eXCLUSIONS" localSheetId="1" hidden="1">{#N/A,#N/A,TRUE,"Cover";#N/A,#N/A,TRUE,"Conts";#N/A,#N/A,TRUE,"VOS";#N/A,#N/A,TRUE,"Warrington";#N/A,#N/A,TRUE,"Widnes"}</definedName>
    <definedName name="eXCLUSIONS" localSheetId="0" hidden="1">{#N/A,#N/A,TRUE,"Cover";#N/A,#N/A,TRUE,"Conts";#N/A,#N/A,TRUE,"VOS";#N/A,#N/A,TRUE,"Warrington";#N/A,#N/A,TRUE,"Widnes"}</definedName>
    <definedName name="eXCLUSIONS" hidden="1">{#N/A,#N/A,TRUE,"Cover";#N/A,#N/A,TRUE,"Conts";#N/A,#N/A,TRUE,"VOS";#N/A,#N/A,TRUE,"Warrington";#N/A,#N/A,TRUE,"Widnes"}</definedName>
    <definedName name="External01" localSheetId="0" hidden="1">[6]SUMMARY!#REF!</definedName>
    <definedName name="External01" hidden="1">#REF!</definedName>
    <definedName name="Extra_Pay" localSheetId="0">#REF!</definedName>
    <definedName name="Extra_Pay">#REF!</definedName>
    <definedName name="eyy" localSheetId="1" hidden="1">{#N/A,#N/A,TRUE,"Cover";#N/A,#N/A,TRUE,"Conts";#N/A,#N/A,TRUE,"VOS";#N/A,#N/A,TRUE,"Warrington";#N/A,#N/A,TRUE,"Widnes"}</definedName>
    <definedName name="eyy" localSheetId="0" hidden="1">{#N/A,#N/A,TRUE,"Cover";#N/A,#N/A,TRUE,"Conts";#N/A,#N/A,TRUE,"VOS";#N/A,#N/A,TRUE,"Warrington";#N/A,#N/A,TRUE,"Widnes"}</definedName>
    <definedName name="eyy" hidden="1">{#N/A,#N/A,TRUE,"Cover";#N/A,#N/A,TRUE,"Conts";#N/A,#N/A,TRUE,"VOS";#N/A,#N/A,TRUE,"Warrington";#N/A,#N/A,TRUE,"Widnes"}</definedName>
    <definedName name="f">#REF!</definedName>
    <definedName name="F6T">#REF!</definedName>
    <definedName name="fasdad" localSheetId="1" hidden="1">{#N/A,#N/A,FALSE,"SUBS";#N/A,#N/A,FALSE,"SUPERS";#N/A,#N/A,FALSE,"FINISHES";#N/A,#N/A,FALSE,"FITTINGS";#N/A,#N/A,FALSE,"SERVICES";#N/A,#N/A,FALSE,"SITEWORKS"}</definedName>
    <definedName name="fasdad" localSheetId="0" hidden="1">{#N/A,#N/A,FALSE,"SUBS";#N/A,#N/A,FALSE,"SUPERS";#N/A,#N/A,FALSE,"FINISHES";#N/A,#N/A,FALSE,"FITTINGS";#N/A,#N/A,FALSE,"SERVICES";#N/A,#N/A,FALSE,"SITEWORKS"}</definedName>
    <definedName name="fasdad" hidden="1">{#N/A,#N/A,FALSE,"SUBS";#N/A,#N/A,FALSE,"SUPERS";#N/A,#N/A,FALSE,"FINISHES";#N/A,#N/A,FALSE,"FITTINGS";#N/A,#N/A,FALSE,"SERVICES";#N/A,#N/A,FALSE,"SITEWORKS"}</definedName>
    <definedName name="fasfsdfsdfasdfsdfsd" localSheetId="1" hidden="1">{#N/A,#N/A,TRUE,"Basic";#N/A,#N/A,TRUE,"EXT-TABLE";#N/A,#N/A,TRUE,"STEEL";#N/A,#N/A,TRUE,"INT-Table";#N/A,#N/A,TRUE,"STEEL";#N/A,#N/A,TRUE,"Door"}</definedName>
    <definedName name="fasfsdfsdfasdfsdfsd" localSheetId="0" hidden="1">{#N/A,#N/A,TRUE,"Basic";#N/A,#N/A,TRUE,"EXT-TABLE";#N/A,#N/A,TRUE,"STEEL";#N/A,#N/A,TRUE,"INT-Table";#N/A,#N/A,TRUE,"STEEL";#N/A,#N/A,TRUE,"Door"}</definedName>
    <definedName name="fasfsdfsdfasdfsdfsd" hidden="1">{#N/A,#N/A,TRUE,"Basic";#N/A,#N/A,TRUE,"EXT-TABLE";#N/A,#N/A,TRUE,"STEEL";#N/A,#N/A,TRUE,"INT-Table";#N/A,#N/A,TRUE,"STEEL";#N/A,#N/A,TRUE,"Door"}</definedName>
    <definedName name="Fax">#REF!</definedName>
    <definedName name="Fb">#REF!</definedName>
    <definedName name="FCode" hidden="1">#REF!</definedName>
    <definedName name="fd" localSheetId="1" hidden="1">{#N/A,#N/A,TRUE,"Cover Memo";"Complete Sys. Estimate",#N/A,TRUE,"Change Summary";"Complete Sys. Estimate",#N/A,TRUE,"Estimate Summary";"Complete Sys. Estimate",#N/A,TRUE,"Dept. Summary";"Complete Sys. Estimate",#N/A,TRUE,"DOW Detail"}</definedName>
    <definedName name="fd" localSheetId="0" hidden="1">{#N/A,#N/A,TRUE,"Cover Memo";"Complete Sys. Estimate",#N/A,TRUE,"Change Summary";"Complete Sys. Estimate",#N/A,TRUE,"Estimate Summary";"Complete Sys. Estimate",#N/A,TRUE,"Dept. Summary";"Complete Sys. Estimate",#N/A,TRUE,"DOW Detail"}</definedName>
    <definedName name="fd" hidden="1">{#N/A,#N/A,TRUE,"Cover Memo";"Complete Sys. Estimate",#N/A,TRUE,"Change Summary";"Complete Sys. Estimate",#N/A,TRUE,"Estimate Summary";"Complete Sys. Estimate",#N/A,TRUE,"Dept. Summary";"Complete Sys. Estimate",#N/A,TRUE,"DOW Detail"}</definedName>
    <definedName name="fdaffdfdff" localSheetId="1" hidden="1">{#N/A,#N/A,TRUE,"Cover";#N/A,#N/A,TRUE,"Conts";#N/A,#N/A,TRUE,"VOS";#N/A,#N/A,TRUE,"Warrington";#N/A,#N/A,TRUE,"Widnes"}</definedName>
    <definedName name="fdaffdfdff" localSheetId="0" hidden="1">{#N/A,#N/A,TRUE,"Cover";#N/A,#N/A,TRUE,"Conts";#N/A,#N/A,TRUE,"VOS";#N/A,#N/A,TRUE,"Warrington";#N/A,#N/A,TRUE,"Widnes"}</definedName>
    <definedName name="fdaffdfdff" hidden="1">{#N/A,#N/A,TRUE,"Cover";#N/A,#N/A,TRUE,"Conts";#N/A,#N/A,TRUE,"VOS";#N/A,#N/A,TRUE,"Warrington";#N/A,#N/A,TRUE,"Widnes"}</definedName>
    <definedName name="fdf" localSheetId="1" hidden="1">{#N/A,#N/A,TRUE,"Cover Memo";"Complete Sys. Estimate",#N/A,TRUE,"Change Summary";"Complete Sys. Estimate",#N/A,TRUE,"Estimate Summary";"Complete Sys. Estimate",#N/A,TRUE,"Dept. Summary";"Complete Sys. Estimate",#N/A,TRUE,"DOW Detail"}</definedName>
    <definedName name="fdf" localSheetId="0" hidden="1">{#N/A,#N/A,TRUE,"Cover Memo";"Complete Sys. Estimate",#N/A,TRUE,"Change Summary";"Complete Sys. Estimate",#N/A,TRUE,"Estimate Summary";"Complete Sys. Estimate",#N/A,TRUE,"Dept. Summary";"Complete Sys. Estimate",#N/A,TRUE,"DOW Detail"}</definedName>
    <definedName name="fdf" hidden="1">{#N/A,#N/A,TRUE,"Cover Memo";"Complete Sys. Estimate",#N/A,TRUE,"Change Summary";"Complete Sys. Estimate",#N/A,TRUE,"Estimate Summary";"Complete Sys. Estimate",#N/A,TRUE,"Dept. Summary";"Complete Sys. Estimate",#N/A,TRUE,"DOW Detail"}</definedName>
    <definedName name="fdfd" localSheetId="1" hidden="1">{#N/A,#N/A,TRUE,"Cover Memo";"Complete Sys. Estimate",#N/A,TRUE,"Change Summary";"Complete Sys. Estimate",#N/A,TRUE,"Estimate Summary";"Complete Sys. Estimate",#N/A,TRUE,"Dept. Summary";"Complete Sys. Estimate",#N/A,TRUE,"DOW Detail"}</definedName>
    <definedName name="fdfd" localSheetId="0" hidden="1">{#N/A,#N/A,TRUE,"Cover Memo";"Complete Sys. Estimate",#N/A,TRUE,"Change Summary";"Complete Sys. Estimate",#N/A,TRUE,"Estimate Summary";"Complete Sys. Estimate",#N/A,TRUE,"Dept. Summary";"Complete Sys. Estimate",#N/A,TRUE,"DOW Detail"}</definedName>
    <definedName name="fdfd" hidden="1">{#N/A,#N/A,TRUE,"Cover Memo";"Complete Sys. Estimate",#N/A,TRUE,"Change Summary";"Complete Sys. Estimate",#N/A,TRUE,"Estimate Summary";"Complete Sys. Estimate",#N/A,TRUE,"Dept. Summary";"Complete Sys. Estimate",#N/A,TRUE,"DOW Detail"}</definedName>
    <definedName name="FDFD1" localSheetId="1" hidden="1">{#N/A,#N/A,TRUE,"Cover Memo";"Complete Sys. Estimate",#N/A,TRUE,"Change Summary";"Complete Sys. Estimate",#N/A,TRUE,"Estimate Summary";"Complete Sys. Estimate",#N/A,TRUE,"Dept. Summary";"Complete Sys. Estimate",#N/A,TRUE,"DOW Detail"}</definedName>
    <definedName name="FDFD1" localSheetId="0" hidden="1">{#N/A,#N/A,TRUE,"Cover Memo";"Complete Sys. Estimate",#N/A,TRUE,"Change Summary";"Complete Sys. Estimate",#N/A,TRUE,"Estimate Summary";"Complete Sys. Estimate",#N/A,TRUE,"Dept. Summary";"Complete Sys. Estimate",#N/A,TRUE,"DOW Detail"}</definedName>
    <definedName name="FDFD1" hidden="1">{#N/A,#N/A,TRUE,"Cover Memo";"Complete Sys. Estimate",#N/A,TRUE,"Change Summary";"Complete Sys. Estimate",#N/A,TRUE,"Estimate Summary";"Complete Sys. Estimate",#N/A,TRUE,"Dept. Summary";"Complete Sys. Estimate",#N/A,TRUE,"DOW Detail"}</definedName>
    <definedName name="fdfd2" localSheetId="1" hidden="1">{#N/A,#N/A,TRUE,"Cover Memo";"Complete Sys. Estimate",#N/A,TRUE,"Change Summary";"Complete Sys. Estimate",#N/A,TRUE,"Estimate Summary";"Complete Sys. Estimate",#N/A,TRUE,"Dept. Summary";"Complete Sys. Estimate",#N/A,TRUE,"DOW Detail"}</definedName>
    <definedName name="fdfd2" localSheetId="0" hidden="1">{#N/A,#N/A,TRUE,"Cover Memo";"Complete Sys. Estimate",#N/A,TRUE,"Change Summary";"Complete Sys. Estimate",#N/A,TRUE,"Estimate Summary";"Complete Sys. Estimate",#N/A,TRUE,"Dept. Summary";"Complete Sys. Estimate",#N/A,TRUE,"DOW Detail"}</definedName>
    <definedName name="fdfd2" hidden="1">{#N/A,#N/A,TRUE,"Cover Memo";"Complete Sys. Estimate",#N/A,TRUE,"Change Summary";"Complete Sys. Estimate",#N/A,TRUE,"Estimate Summary";"Complete Sys. Estimate",#N/A,TRUE,"Dept. Summary";"Complete Sys. Estimate",#N/A,TRUE,"DOW Detail"}</definedName>
    <definedName name="fdff" localSheetId="1" hidden="1">{#N/A,#N/A,FALSE,"SumG";#N/A,#N/A,FALSE,"ElecG";#N/A,#N/A,FALSE,"MechG";#N/A,#N/A,FALSE,"GeotG";#N/A,#N/A,FALSE,"PrcsG";#N/A,#N/A,FALSE,"TunnG";#N/A,#N/A,FALSE,"CivlG";#N/A,#N/A,FALSE,"NtwkG";#N/A,#N/A,FALSE,"EstgG";#N/A,#N/A,FALSE,"PEngG"}</definedName>
    <definedName name="fdff" localSheetId="0" hidden="1">{#N/A,#N/A,FALSE,"SumG";#N/A,#N/A,FALSE,"ElecG";#N/A,#N/A,FALSE,"MechG";#N/A,#N/A,FALSE,"GeotG";#N/A,#N/A,FALSE,"PrcsG";#N/A,#N/A,FALSE,"TunnG";#N/A,#N/A,FALSE,"CivlG";#N/A,#N/A,FALSE,"NtwkG";#N/A,#N/A,FALSE,"EstgG";#N/A,#N/A,FALSE,"PEngG"}</definedName>
    <definedName name="fdff" hidden="1">{#N/A,#N/A,FALSE,"SumG";#N/A,#N/A,FALSE,"ElecG";#N/A,#N/A,FALSE,"MechG";#N/A,#N/A,FALSE,"GeotG";#N/A,#N/A,FALSE,"PrcsG";#N/A,#N/A,FALSE,"TunnG";#N/A,#N/A,FALSE,"CivlG";#N/A,#N/A,FALSE,"NtwkG";#N/A,#N/A,FALSE,"EstgG";#N/A,#N/A,FALSE,"PEngG"}</definedName>
    <definedName name="fdgdg" localSheetId="1" hidden="1">{#N/A,#N/A,TRUE,"Cover Memo";"Complete Sys. Estimate",#N/A,TRUE,"Change Summary";"Complete Sys. Estimate",#N/A,TRUE,"Estimate Summary";"Complete Sys. Estimate",#N/A,TRUE,"Dept. Summary";"Complete Sys. Estimate",#N/A,TRUE,"DOW Detail"}</definedName>
    <definedName name="fdgdg" localSheetId="0" hidden="1">{#N/A,#N/A,TRUE,"Cover Memo";"Complete Sys. Estimate",#N/A,TRUE,"Change Summary";"Complete Sys. Estimate",#N/A,TRUE,"Estimate Summary";"Complete Sys. Estimate",#N/A,TRUE,"Dept. Summary";"Complete Sys. Estimate",#N/A,TRUE,"DOW Detail"}</definedName>
    <definedName name="fdgdg" hidden="1">{#N/A,#N/A,TRUE,"Cover Memo";"Complete Sys. Estimate",#N/A,TRUE,"Change Summary";"Complete Sys. Estimate",#N/A,TRUE,"Estimate Summary";"Complete Sys. Estimate",#N/A,TRUE,"Dept. Summary";"Complete Sys. Estimate",#N/A,TRUE,"DOW Detail"}</definedName>
    <definedName name="feb_qty_rev_3">#REF!</definedName>
    <definedName name="feb_rev4_qty">#REF!</definedName>
    <definedName name="Fees.1" localSheetId="1" hidden="1">{#N/A,#N/A,TRUE,"Cover";#N/A,#N/A,TRUE,"Conts";#N/A,#N/A,TRUE,"VOS";#N/A,#N/A,TRUE,"Warrington";#N/A,#N/A,TRUE,"Widnes"}</definedName>
    <definedName name="Fees.1" localSheetId="0" hidden="1">{#N/A,#N/A,TRUE,"Cover";#N/A,#N/A,TRUE,"Conts";#N/A,#N/A,TRUE,"VOS";#N/A,#N/A,TRUE,"Warrington";#N/A,#N/A,TRUE,"Widnes"}</definedName>
    <definedName name="Fees.1" hidden="1">{#N/A,#N/A,TRUE,"Cover";#N/A,#N/A,TRUE,"Conts";#N/A,#N/A,TRUE,"VOS";#N/A,#N/A,TRUE,"Warrington";#N/A,#N/A,TRUE,"Widnes"}</definedName>
    <definedName name="fefdfe" localSheetId="0" hidden="1">[25]GRSummary!#REF!</definedName>
    <definedName name="fefdfe" hidden="1">#REF!</definedName>
    <definedName name="FF" localSheetId="0">#REF!</definedName>
    <definedName name="FF">#REF!</definedName>
    <definedName name="ffd" localSheetId="1" hidden="1">{#N/A,#N/A,FALSE,"SumD";#N/A,#N/A,FALSE,"ElecD";#N/A,#N/A,FALSE,"MechD";#N/A,#N/A,FALSE,"GeotD";#N/A,#N/A,FALSE,"PrcsD";#N/A,#N/A,FALSE,"TunnD";#N/A,#N/A,FALSE,"CivlD";#N/A,#N/A,FALSE,"NtwkD";#N/A,#N/A,FALSE,"EstgD";#N/A,#N/A,FALSE,"PEngD"}</definedName>
    <definedName name="ffd" localSheetId="0" hidden="1">{#N/A,#N/A,FALSE,"SumD";#N/A,#N/A,FALSE,"ElecD";#N/A,#N/A,FALSE,"MechD";#N/A,#N/A,FALSE,"GeotD";#N/A,#N/A,FALSE,"PrcsD";#N/A,#N/A,FALSE,"TunnD";#N/A,#N/A,FALSE,"CivlD";#N/A,#N/A,FALSE,"NtwkD";#N/A,#N/A,FALSE,"EstgD";#N/A,#N/A,FALSE,"PEngD"}</definedName>
    <definedName name="ffd" hidden="1">{#N/A,#N/A,FALSE,"SumD";#N/A,#N/A,FALSE,"ElecD";#N/A,#N/A,FALSE,"MechD";#N/A,#N/A,FALSE,"GeotD";#N/A,#N/A,FALSE,"PrcsD";#N/A,#N/A,FALSE,"TunnD";#N/A,#N/A,FALSE,"CivlD";#N/A,#N/A,FALSE,"NtwkD";#N/A,#N/A,FALSE,"EstgD";#N/A,#N/A,FALSE,"PEngD"}</definedName>
    <definedName name="FFE_1" hidden="1">#REF!</definedName>
    <definedName name="FFE_FFE" localSheetId="0" hidden="1">[8]FitOutConfCentre!#REF!</definedName>
    <definedName name="FFE_FFE" hidden="1">#REF!</definedName>
    <definedName name="FFF" localSheetId="1" hidden="1">{#N/A,#N/A,FALSE,"양식(을)"}</definedName>
    <definedName name="FFF" localSheetId="0" hidden="1">{#N/A,#N/A,FALSE,"양식(을)"}</definedName>
    <definedName name="FFF" hidden="1">{#N/A,#N/A,FALSE,"양식(을)"}</definedName>
    <definedName name="fffff" localSheetId="1" hidden="1">{#N/A,#N/A,TRUE,"Basic";#N/A,#N/A,TRUE,"EXT-TABLE";#N/A,#N/A,TRUE,"STEEL";#N/A,#N/A,TRUE,"INT-Table";#N/A,#N/A,TRUE,"STEEL";#N/A,#N/A,TRUE,"Door"}</definedName>
    <definedName name="fffff" localSheetId="0" hidden="1">{#N/A,#N/A,TRUE,"Basic";#N/A,#N/A,TRUE,"EXT-TABLE";#N/A,#N/A,TRUE,"STEEL";#N/A,#N/A,TRUE,"INT-Table";#N/A,#N/A,TRUE,"STEEL";#N/A,#N/A,TRUE,"Door"}</definedName>
    <definedName name="fffff" hidden="1">{#N/A,#N/A,TRUE,"Basic";#N/A,#N/A,TRUE,"EXT-TABLE";#N/A,#N/A,TRUE,"STEEL";#N/A,#N/A,TRUE,"INT-Table";#N/A,#N/A,TRUE,"STEEL";#N/A,#N/A,TRUE,"Door"}</definedName>
    <definedName name="fffuu" localSheetId="1" hidden="1">{"'Break down'!$A$4"}</definedName>
    <definedName name="fffuu" localSheetId="0" hidden="1">{"'Break down'!$A$4"}</definedName>
    <definedName name="fffuu" hidden="1">{"'Break down'!$A$4"}</definedName>
    <definedName name="fffuz" localSheetId="1" hidden="1">{"'Break down'!$A$4"}</definedName>
    <definedName name="fffuz" localSheetId="0" hidden="1">{"'Break down'!$A$4"}</definedName>
    <definedName name="fffuz" hidden="1">{"'Break down'!$A$4"}</definedName>
    <definedName name="ffsf" localSheetId="1" hidden="1">{#N/A,#N/A,FALSE,"Chi tiÆt"}</definedName>
    <definedName name="ffsf" localSheetId="0" hidden="1">{#N/A,#N/A,FALSE,"Chi tiÆt"}</definedName>
    <definedName name="ffsf" hidden="1">{#N/A,#N/A,FALSE,"Chi tiÆt"}</definedName>
    <definedName name="fg" localSheetId="1" hidden="1">{#N/A,#N/A,TRUE,"Cover";#N/A,#N/A,TRUE,"Conts";#N/A,#N/A,TRUE,"VOS";#N/A,#N/A,TRUE,"Warrington";#N/A,#N/A,TRUE,"Widnes"}</definedName>
    <definedName name="fg" localSheetId="0" hidden="1">{#N/A,#N/A,TRUE,"Cover";#N/A,#N/A,TRUE,"Conts";#N/A,#N/A,TRUE,"VOS";#N/A,#N/A,TRUE,"Warrington";#N/A,#N/A,TRUE,"Widnes"}</definedName>
    <definedName name="fg" hidden="1">{#N/A,#N/A,TRUE,"Cover";#N/A,#N/A,TRUE,"Conts";#N/A,#N/A,TRUE,"VOS";#N/A,#N/A,TRUE,"Warrington";#N/A,#N/A,TRUE,"Widnes"}</definedName>
    <definedName name="fgdfg" localSheetId="1" hidden="1">{#N/A,#N/A,FALSE,"SumD";#N/A,#N/A,FALSE,"ElecD";#N/A,#N/A,FALSE,"MechD";#N/A,#N/A,FALSE,"GeotD";#N/A,#N/A,FALSE,"PrcsD";#N/A,#N/A,FALSE,"TunnD";#N/A,#N/A,FALSE,"CivlD";#N/A,#N/A,FALSE,"NtwkD";#N/A,#N/A,FALSE,"EstgD";#N/A,#N/A,FALSE,"PEngD"}</definedName>
    <definedName name="fgdfg" localSheetId="0" hidden="1">{#N/A,#N/A,FALSE,"SumD";#N/A,#N/A,FALSE,"ElecD";#N/A,#N/A,FALSE,"MechD";#N/A,#N/A,FALSE,"GeotD";#N/A,#N/A,FALSE,"PrcsD";#N/A,#N/A,FALSE,"TunnD";#N/A,#N/A,FALSE,"CivlD";#N/A,#N/A,FALSE,"NtwkD";#N/A,#N/A,FALSE,"EstgD";#N/A,#N/A,FALSE,"PEngD"}</definedName>
    <definedName name="fgdfg" hidden="1">{#N/A,#N/A,FALSE,"SumD";#N/A,#N/A,FALSE,"ElecD";#N/A,#N/A,FALSE,"MechD";#N/A,#N/A,FALSE,"GeotD";#N/A,#N/A,FALSE,"PrcsD";#N/A,#N/A,FALSE,"TunnD";#N/A,#N/A,FALSE,"CivlD";#N/A,#N/A,FALSE,"NtwkD";#N/A,#N/A,FALSE,"EstgD";#N/A,#N/A,FALSE,"PEngD"}</definedName>
    <definedName name="fgf">#REF!</definedName>
    <definedName name="fgfdg" localSheetId="1" hidden="1">{#N/A,#N/A,FALSE,"SumG";#N/A,#N/A,FALSE,"ElecG";#N/A,#N/A,FALSE,"MechG";#N/A,#N/A,FALSE,"GeotG";#N/A,#N/A,FALSE,"PrcsG";#N/A,#N/A,FALSE,"TunnG";#N/A,#N/A,FALSE,"CivlG";#N/A,#N/A,FALSE,"NtwkG";#N/A,#N/A,FALSE,"EstgG";#N/A,#N/A,FALSE,"PEngG"}</definedName>
    <definedName name="fgfdg" localSheetId="0" hidden="1">{#N/A,#N/A,FALSE,"SumG";#N/A,#N/A,FALSE,"ElecG";#N/A,#N/A,FALSE,"MechG";#N/A,#N/A,FALSE,"GeotG";#N/A,#N/A,FALSE,"PrcsG";#N/A,#N/A,FALSE,"TunnG";#N/A,#N/A,FALSE,"CivlG";#N/A,#N/A,FALSE,"NtwkG";#N/A,#N/A,FALSE,"EstgG";#N/A,#N/A,FALSE,"PEngG"}</definedName>
    <definedName name="fgfdg" hidden="1">{#N/A,#N/A,FALSE,"SumG";#N/A,#N/A,FALSE,"ElecG";#N/A,#N/A,FALSE,"MechG";#N/A,#N/A,FALSE,"GeotG";#N/A,#N/A,FALSE,"PrcsG";#N/A,#N/A,FALSE,"TunnG";#N/A,#N/A,FALSE,"CivlG";#N/A,#N/A,FALSE,"NtwkG";#N/A,#N/A,FALSE,"EstgG";#N/A,#N/A,FALSE,"PEngG"}</definedName>
    <definedName name="fghfg" localSheetId="1" hidden="1">{#N/A,#N/A,FALSE,"SumD";#N/A,#N/A,FALSE,"ElecD";#N/A,#N/A,FALSE,"MechD";#N/A,#N/A,FALSE,"GeotD";#N/A,#N/A,FALSE,"PrcsD";#N/A,#N/A,FALSE,"TunnD";#N/A,#N/A,FALSE,"CivlD";#N/A,#N/A,FALSE,"NtwkD";#N/A,#N/A,FALSE,"EstgD";#N/A,#N/A,FALSE,"PEngD"}</definedName>
    <definedName name="fghfg" localSheetId="0" hidden="1">{#N/A,#N/A,FALSE,"SumD";#N/A,#N/A,FALSE,"ElecD";#N/A,#N/A,FALSE,"MechD";#N/A,#N/A,FALSE,"GeotD";#N/A,#N/A,FALSE,"PrcsD";#N/A,#N/A,FALSE,"TunnD";#N/A,#N/A,FALSE,"CivlD";#N/A,#N/A,FALSE,"NtwkD";#N/A,#N/A,FALSE,"EstgD";#N/A,#N/A,FALSE,"PEngD"}</definedName>
    <definedName name="fghfg" hidden="1">{#N/A,#N/A,FALSE,"SumD";#N/A,#N/A,FALSE,"ElecD";#N/A,#N/A,FALSE,"MechD";#N/A,#N/A,FALSE,"GeotD";#N/A,#N/A,FALSE,"PrcsD";#N/A,#N/A,FALSE,"TunnD";#N/A,#N/A,FALSE,"CivlD";#N/A,#N/A,FALSE,"NtwkD";#N/A,#N/A,FALSE,"EstgD";#N/A,#N/A,FALSE,"PEngD"}</definedName>
    <definedName name="FGHH" localSheetId="1" hidden="1">{#N/A,#N/A,FALSE,"SumD";#N/A,#N/A,FALSE,"ElecD";#N/A,#N/A,FALSE,"MechD";#N/A,#N/A,FALSE,"GeotD";#N/A,#N/A,FALSE,"PrcsD";#N/A,#N/A,FALSE,"TunnD";#N/A,#N/A,FALSE,"CivlD";#N/A,#N/A,FALSE,"NtwkD";#N/A,#N/A,FALSE,"EstgD";#N/A,#N/A,FALSE,"PEngD"}</definedName>
    <definedName name="FGHH" localSheetId="0" hidden="1">{#N/A,#N/A,FALSE,"SumD";#N/A,#N/A,FALSE,"ElecD";#N/A,#N/A,FALSE,"MechD";#N/A,#N/A,FALSE,"GeotD";#N/A,#N/A,FALSE,"PrcsD";#N/A,#N/A,FALSE,"TunnD";#N/A,#N/A,FALSE,"CivlD";#N/A,#N/A,FALSE,"NtwkD";#N/A,#N/A,FALSE,"EstgD";#N/A,#N/A,FALSE,"PEngD"}</definedName>
    <definedName name="FGHH" hidden="1">{#N/A,#N/A,FALSE,"SumD";#N/A,#N/A,FALSE,"ElecD";#N/A,#N/A,FALSE,"MechD";#N/A,#N/A,FALSE,"GeotD";#N/A,#N/A,FALSE,"PrcsD";#N/A,#N/A,FALSE,"TunnD";#N/A,#N/A,FALSE,"CivlD";#N/A,#N/A,FALSE,"NtwkD";#N/A,#N/A,FALSE,"EstgD";#N/A,#N/A,FALSE,"PEngD"}</definedName>
    <definedName name="fgjjjkyg" localSheetId="1" hidden="1">{#N/A,#N/A,TRUE,"Cover";#N/A,#N/A,TRUE,"Conts";#N/A,#N/A,TRUE,"VOS";#N/A,#N/A,TRUE,"Warrington";#N/A,#N/A,TRUE,"Widnes"}</definedName>
    <definedName name="fgjjjkyg" localSheetId="0" hidden="1">{#N/A,#N/A,TRUE,"Cover";#N/A,#N/A,TRUE,"Conts";#N/A,#N/A,TRUE,"VOS";#N/A,#N/A,TRUE,"Warrington";#N/A,#N/A,TRUE,"Widnes"}</definedName>
    <definedName name="fgjjjkyg" hidden="1">{#N/A,#N/A,TRUE,"Cover";#N/A,#N/A,TRUE,"Conts";#N/A,#N/A,TRUE,"VOS";#N/A,#N/A,TRUE,"Warrington";#N/A,#N/A,TRUE,"Widnes"}</definedName>
    <definedName name="Fh">#REF!</definedName>
    <definedName name="fhgujguthi" localSheetId="1" hidden="1">{#N/A,#N/A,TRUE,"Cover";#N/A,#N/A,TRUE,"Conts";#N/A,#N/A,TRUE,"VOS";#N/A,#N/A,TRUE,"Warrington";#N/A,#N/A,TRUE,"Widnes"}</definedName>
    <definedName name="fhgujguthi" localSheetId="0" hidden="1">{#N/A,#N/A,TRUE,"Cover";#N/A,#N/A,TRUE,"Conts";#N/A,#N/A,TRUE,"VOS";#N/A,#N/A,TRUE,"Warrington";#N/A,#N/A,TRUE,"Widnes"}</definedName>
    <definedName name="fhgujguthi" hidden="1">{#N/A,#N/A,TRUE,"Cover";#N/A,#N/A,TRUE,"Conts";#N/A,#N/A,TRUE,"VOS";#N/A,#N/A,TRUE,"Warrington";#N/A,#N/A,TRUE,"Widnes"}</definedName>
    <definedName name="fhjsjs" localSheetId="1" hidden="1">{#N/A,#N/A,TRUE,"Cover";#N/A,#N/A,TRUE,"Conts";#N/A,#N/A,TRUE,"VOS";#N/A,#N/A,TRUE,"Warrington";#N/A,#N/A,TRUE,"Widnes"}</definedName>
    <definedName name="fhjsjs" localSheetId="0" hidden="1">{#N/A,#N/A,TRUE,"Cover";#N/A,#N/A,TRUE,"Conts";#N/A,#N/A,TRUE,"VOS";#N/A,#N/A,TRUE,"Warrington";#N/A,#N/A,TRUE,"Widnes"}</definedName>
    <definedName name="fhjsjs" hidden="1">{#N/A,#N/A,TRUE,"Cover";#N/A,#N/A,TRUE,"Conts";#N/A,#N/A,TRUE,"VOS";#N/A,#N/A,TRUE,"Warrington";#N/A,#N/A,TRUE,"Widnes"}</definedName>
    <definedName name="Fhwl">#REF!</definedName>
    <definedName name="fi" localSheetId="1" hidden="1">{#N/A,#N/A,TRUE,"Cover Memo";"Complete Sys. Estimate",#N/A,TRUE,"Change Summary";"Complete Sys. Estimate",#N/A,TRUE,"Estimate Summary";"Complete Sys. Estimate",#N/A,TRUE,"Dept. Summary";"Complete Sys. Estimate",#N/A,TRUE,"DOW Detail"}</definedName>
    <definedName name="fi" localSheetId="0" hidden="1">{#N/A,#N/A,TRUE,"Cover Memo";"Complete Sys. Estimate",#N/A,TRUE,"Change Summary";"Complete Sys. Estimate",#N/A,TRUE,"Estimate Summary";"Complete Sys. Estimate",#N/A,TRUE,"Dept. Summary";"Complete Sys. Estimate",#N/A,TRUE,"DOW Detail"}</definedName>
    <definedName name="fi" hidden="1">{#N/A,#N/A,TRUE,"Cover Memo";"Complete Sys. Estimate",#N/A,TRUE,"Change Summary";"Complete Sys. Estimate",#N/A,TRUE,"Estimate Summary";"Complete Sys. Estimate",#N/A,TRUE,"Dept. Summary";"Complete Sys. Estimate",#N/A,TRUE,"DOW Detail"}</definedName>
    <definedName name="FICP">#REF!</definedName>
    <definedName name="file" localSheetId="1" hidden="1">{#N/A,#N/A,TRUE,"Front";#N/A,#N/A,TRUE,"Simple Letter";#N/A,#N/A,TRUE,"Inside";#N/A,#N/A,TRUE,"Contents";#N/A,#N/A,TRUE,"Basis";#N/A,#N/A,TRUE,"Inclusions";#N/A,#N/A,TRUE,"Exclusions";#N/A,#N/A,TRUE,"Areas";#N/A,#N/A,TRUE,"Summary";#N/A,#N/A,TRUE,"Detail"}</definedName>
    <definedName name="file" localSheetId="0" hidden="1">{#N/A,#N/A,TRUE,"Front";#N/A,#N/A,TRUE,"Simple Letter";#N/A,#N/A,TRUE,"Inside";#N/A,#N/A,TRUE,"Contents";#N/A,#N/A,TRUE,"Basis";#N/A,#N/A,TRUE,"Inclusions";#N/A,#N/A,TRUE,"Exclusions";#N/A,#N/A,TRUE,"Areas";#N/A,#N/A,TRUE,"Summary";#N/A,#N/A,TRUE,"Detail"}</definedName>
    <definedName name="file" hidden="1">{#N/A,#N/A,TRUE,"Front";#N/A,#N/A,TRUE,"Simple Letter";#N/A,#N/A,TRUE,"Inside";#N/A,#N/A,TRUE,"Contents";#N/A,#N/A,TRUE,"Basis";#N/A,#N/A,TRUE,"Inclusions";#N/A,#N/A,TRUE,"Exclusions";#N/A,#N/A,TRUE,"Areas";#N/A,#N/A,TRUE,"Summary";#N/A,#N/A,TRUE,"Detail"}</definedName>
    <definedName name="FileName">#REF!</definedName>
    <definedName name="fill" hidden="1">#REF!</definedName>
    <definedName name="FILLED" hidden="1">#REF!</definedName>
    <definedName name="FIT">#REF!</definedName>
    <definedName name="FIT___0">#REF!</definedName>
    <definedName name="FIT___13">#REF!</definedName>
    <definedName name="fkfkvhikkhju" localSheetId="1" hidden="1">{#N/A,#N/A,TRUE,"Cover";#N/A,#N/A,TRUE,"Conts";#N/A,#N/A,TRUE,"VOS";#N/A,#N/A,TRUE,"Warrington";#N/A,#N/A,TRUE,"Widnes"}</definedName>
    <definedName name="fkfkvhikkhju" localSheetId="0" hidden="1">{#N/A,#N/A,TRUE,"Cover";#N/A,#N/A,TRUE,"Conts";#N/A,#N/A,TRUE,"VOS";#N/A,#N/A,TRUE,"Warrington";#N/A,#N/A,TRUE,"Widnes"}</definedName>
    <definedName name="fkfkvhikkhju" hidden="1">{#N/A,#N/A,TRUE,"Cover";#N/A,#N/A,TRUE,"Conts";#N/A,#N/A,TRUE,"VOS";#N/A,#N/A,TRUE,"Warrington";#N/A,#N/A,TRUE,"Widnes"}</definedName>
    <definedName name="Flowchart" localSheetId="1" hidden="1">{"'Flowchart'!$A$2:$AO$22"}</definedName>
    <definedName name="Flowchart" localSheetId="0" hidden="1">{"'Flowchart'!$A$2:$AO$22"}</definedName>
    <definedName name="Flowchart" hidden="1">{"'Flowchart'!$A$2:$AO$22"}</definedName>
    <definedName name="fo">#REF!</definedName>
    <definedName name="FOC">#REF!</definedName>
    <definedName name="FOOTING" hidden="1">#REF!</definedName>
    <definedName name="fre" localSheetId="1" hidden="1">{#N/A,#N/A,TRUE,"Cover";#N/A,#N/A,TRUE,"Conts";#N/A,#N/A,TRUE,"VOS";#N/A,#N/A,TRUE,"Warrington";#N/A,#N/A,TRUE,"Widnes"}</definedName>
    <definedName name="fre" localSheetId="0" hidden="1">{#N/A,#N/A,TRUE,"Cover";#N/A,#N/A,TRUE,"Conts";#N/A,#N/A,TRUE,"VOS";#N/A,#N/A,TRUE,"Warrington";#N/A,#N/A,TRUE,"Widnes"}</definedName>
    <definedName name="fre" hidden="1">{#N/A,#N/A,TRUE,"Cover";#N/A,#N/A,TRUE,"Conts";#N/A,#N/A,TRUE,"VOS";#N/A,#N/A,TRUE,"Warrington";#N/A,#N/A,TRUE,"Widnes"}</definedName>
    <definedName name="frjj" localSheetId="1" hidden="1">{#N/A,#N/A,TRUE,"Cover";#N/A,#N/A,TRUE,"Conts";#N/A,#N/A,TRUE,"VOS";#N/A,#N/A,TRUE,"Warrington";#N/A,#N/A,TRUE,"Widnes"}</definedName>
    <definedName name="frjj" localSheetId="0" hidden="1">{#N/A,#N/A,TRUE,"Cover";#N/A,#N/A,TRUE,"Conts";#N/A,#N/A,TRUE,"VOS";#N/A,#N/A,TRUE,"Warrington";#N/A,#N/A,TRUE,"Widnes"}</definedName>
    <definedName name="frjj" hidden="1">{#N/A,#N/A,TRUE,"Cover";#N/A,#N/A,TRUE,"Conts";#N/A,#N/A,TRUE,"VOS";#N/A,#N/A,TRUE,"Warrington";#N/A,#N/A,TRUE,"Widnes"}</definedName>
    <definedName name="fsa" localSheetId="0" hidden="1">[25]GRSummary!#REF!</definedName>
    <definedName name="fsa" hidden="1">#REF!</definedName>
    <definedName name="fsda" localSheetId="1" hidden="1">{#N/A,#N/A,TRUE,"Basic";#N/A,#N/A,TRUE,"EXT-TABLE";#N/A,#N/A,TRUE,"STEEL";#N/A,#N/A,TRUE,"INT-Table";#N/A,#N/A,TRUE,"STEEL";#N/A,#N/A,TRUE,"Door"}</definedName>
    <definedName name="fsda" localSheetId="0" hidden="1">{#N/A,#N/A,TRUE,"Basic";#N/A,#N/A,TRUE,"EXT-TABLE";#N/A,#N/A,TRUE,"STEEL";#N/A,#N/A,TRUE,"INT-Table";#N/A,#N/A,TRUE,"STEEL";#N/A,#N/A,TRUE,"Door"}</definedName>
    <definedName name="fsda" hidden="1">{#N/A,#N/A,TRUE,"Basic";#N/A,#N/A,TRUE,"EXT-TABLE";#N/A,#N/A,TRUE,"STEEL";#N/A,#N/A,TRUE,"INT-Table";#N/A,#N/A,TRUE,"STEEL";#N/A,#N/A,TRUE,"Door"}</definedName>
    <definedName name="FSDF" localSheetId="1" hidden="1">{#N/A,#N/A,FALSE,"운반시간"}</definedName>
    <definedName name="FSDF" localSheetId="0" hidden="1">{#N/A,#N/A,FALSE,"운반시간"}</definedName>
    <definedName name="FSDF" hidden="1">{#N/A,#N/A,FALSE,"운반시간"}</definedName>
    <definedName name="fsg">#REF!</definedName>
    <definedName name="FULL" localSheetId="0" hidden="1">[39]p.mgmt!#REF!</definedName>
    <definedName name="FULL" hidden="1">#REF!</definedName>
    <definedName name="Full_Print" localSheetId="0">#REF!</definedName>
    <definedName name="Full_Print">#REF!</definedName>
    <definedName name="fullTl" localSheetId="0">#REF!</definedName>
    <definedName name="fullTl">#REF!</definedName>
    <definedName name="fullTl_1">#N/A</definedName>
    <definedName name="Fv" localSheetId="0">#REF!</definedName>
    <definedName name="Fv">#REF!</definedName>
    <definedName name="fwgqwerg" localSheetId="1" hidden="1">{"'Sheet1'!$L$16"}</definedName>
    <definedName name="fwgqwerg" localSheetId="0" hidden="1">{"'Sheet1'!$L$16"}</definedName>
    <definedName name="fwgqwerg" hidden="1">{"'Sheet1'!$L$16"}</definedName>
    <definedName name="G">#REF!</definedName>
    <definedName name="gaeg" localSheetId="1" hidden="1">{#N/A,#N/A,TRUE,"Cover";#N/A,#N/A,TRUE,"Conts";#N/A,#N/A,TRUE,"VOS";#N/A,#N/A,TRUE,"Warrington";#N/A,#N/A,TRUE,"Widnes"}</definedName>
    <definedName name="gaeg" localSheetId="0" hidden="1">{#N/A,#N/A,TRUE,"Cover";#N/A,#N/A,TRUE,"Conts";#N/A,#N/A,TRUE,"VOS";#N/A,#N/A,TRUE,"Warrington";#N/A,#N/A,TRUE,"Widnes"}</definedName>
    <definedName name="gaeg" hidden="1">{#N/A,#N/A,TRUE,"Cover";#N/A,#N/A,TRUE,"Conts";#N/A,#N/A,TRUE,"VOS";#N/A,#N/A,TRUE,"Warrington";#N/A,#N/A,TRUE,"Widnes"}</definedName>
    <definedName name="gaegg" localSheetId="1" hidden="1">{#N/A,#N/A,TRUE,"Cover";#N/A,#N/A,TRUE,"Conts";#N/A,#N/A,TRUE,"VOS";#N/A,#N/A,TRUE,"Warrington";#N/A,#N/A,TRUE,"Widnes"}</definedName>
    <definedName name="gaegg" localSheetId="0" hidden="1">{#N/A,#N/A,TRUE,"Cover";#N/A,#N/A,TRUE,"Conts";#N/A,#N/A,TRUE,"VOS";#N/A,#N/A,TRUE,"Warrington";#N/A,#N/A,TRUE,"Widnes"}</definedName>
    <definedName name="gaegg" hidden="1">{#N/A,#N/A,TRUE,"Cover";#N/A,#N/A,TRUE,"Conts";#N/A,#N/A,TRUE,"VOS";#N/A,#N/A,TRUE,"Warrington";#N/A,#N/A,TRUE,"Widnes"}</definedName>
    <definedName name="gama">#REF!</definedName>
    <definedName name="gamah">#REF!</definedName>
    <definedName name="ganga">#REF!</definedName>
    <definedName name="GAWEA">#REF!</definedName>
    <definedName name="GDGSDGG">#REF!</definedName>
    <definedName name="geag" localSheetId="1" hidden="1">{#N/A,#N/A,TRUE,"Cover";#N/A,#N/A,TRUE,"Conts";#N/A,#N/A,TRUE,"VOS";#N/A,#N/A,TRUE,"Warrington";#N/A,#N/A,TRUE,"Widnes"}</definedName>
    <definedName name="geag" localSheetId="0" hidden="1">{#N/A,#N/A,TRUE,"Cover";#N/A,#N/A,TRUE,"Conts";#N/A,#N/A,TRUE,"VOS";#N/A,#N/A,TRUE,"Warrington";#N/A,#N/A,TRUE,"Widnes"}</definedName>
    <definedName name="geag" hidden="1">{#N/A,#N/A,TRUE,"Cover";#N/A,#N/A,TRUE,"Conts";#N/A,#N/A,TRUE,"VOS";#N/A,#N/A,TRUE,"Warrington";#N/A,#N/A,TRUE,"Widnes"}</definedName>
    <definedName name="GenPave">#REF!</definedName>
    <definedName name="gerger" localSheetId="1" hidden="1">{#N/A,#N/A,TRUE,"Cover";#N/A,#N/A,TRUE,"Conts";#N/A,#N/A,TRUE,"VOS";#N/A,#N/A,TRUE,"Warrington";#N/A,#N/A,TRUE,"Widnes"}</definedName>
    <definedName name="gerger" localSheetId="0" hidden="1">{#N/A,#N/A,TRUE,"Cover";#N/A,#N/A,TRUE,"Conts";#N/A,#N/A,TRUE,"VOS";#N/A,#N/A,TRUE,"Warrington";#N/A,#N/A,TRUE,"Widnes"}</definedName>
    <definedName name="gerger" hidden="1">{#N/A,#N/A,TRUE,"Cover";#N/A,#N/A,TRUE,"Conts";#N/A,#N/A,TRUE,"VOS";#N/A,#N/A,TRUE,"Warrington";#N/A,#N/A,TRUE,"Widnes"}</definedName>
    <definedName name="gerv">#REF!</definedName>
    <definedName name="gf" localSheetId="1" hidden="1">{#N/A,#N/A,TRUE,"Cover";#N/A,#N/A,TRUE,"Conts";#N/A,#N/A,TRUE,"VOS";#N/A,#N/A,TRUE,"Warrington";#N/A,#N/A,TRUE,"Widnes"}</definedName>
    <definedName name="gf" localSheetId="0" hidden="1">{#N/A,#N/A,TRUE,"Cover";#N/A,#N/A,TRUE,"Conts";#N/A,#N/A,TRUE,"VOS";#N/A,#N/A,TRUE,"Warrington";#N/A,#N/A,TRUE,"Widnes"}</definedName>
    <definedName name="gf" hidden="1">{#N/A,#N/A,TRUE,"Cover";#N/A,#N/A,TRUE,"Conts";#N/A,#N/A,TRUE,"VOS";#N/A,#N/A,TRUE,"Warrington";#N/A,#N/A,TRUE,"Widnes"}</definedName>
    <definedName name="gfdgfdg" localSheetId="1" hidden="1">{#N/A,#N/A,FALSE,"SumD";#N/A,#N/A,FALSE,"ElecD";#N/A,#N/A,FALSE,"MechD";#N/A,#N/A,FALSE,"GeotD";#N/A,#N/A,FALSE,"PrcsD";#N/A,#N/A,FALSE,"TunnD";#N/A,#N/A,FALSE,"CivlD";#N/A,#N/A,FALSE,"NtwkD";#N/A,#N/A,FALSE,"EstgD";#N/A,#N/A,FALSE,"PEngD"}</definedName>
    <definedName name="gfdgfdg" localSheetId="0" hidden="1">{#N/A,#N/A,FALSE,"SumD";#N/A,#N/A,FALSE,"ElecD";#N/A,#N/A,FALSE,"MechD";#N/A,#N/A,FALSE,"GeotD";#N/A,#N/A,FALSE,"PrcsD";#N/A,#N/A,FALSE,"TunnD";#N/A,#N/A,FALSE,"CivlD";#N/A,#N/A,FALSE,"NtwkD";#N/A,#N/A,FALSE,"EstgD";#N/A,#N/A,FALSE,"PEngD"}</definedName>
    <definedName name="gfdgfdg" hidden="1">{#N/A,#N/A,FALSE,"SumD";#N/A,#N/A,FALSE,"ElecD";#N/A,#N/A,FALSE,"MechD";#N/A,#N/A,FALSE,"GeotD";#N/A,#N/A,FALSE,"PrcsD";#N/A,#N/A,FALSE,"TunnD";#N/A,#N/A,FALSE,"CivlD";#N/A,#N/A,FALSE,"NtwkD";#N/A,#N/A,FALSE,"EstgD";#N/A,#N/A,FALSE,"PEngD"}</definedName>
    <definedName name="gff">#REF!</definedName>
    <definedName name="gfg" localSheetId="1" hidden="1">{#N/A,#N/A,TRUE,"Cover";#N/A,#N/A,TRUE,"Conts";#N/A,#N/A,TRUE,"VOS";#N/A,#N/A,TRUE,"Warrington";#N/A,#N/A,TRUE,"Widnes"}</definedName>
    <definedName name="gfg" localSheetId="0" hidden="1">{#N/A,#N/A,TRUE,"Cover";#N/A,#N/A,TRUE,"Conts";#N/A,#N/A,TRUE,"VOS";#N/A,#N/A,TRUE,"Warrington";#N/A,#N/A,TRUE,"Widnes"}</definedName>
    <definedName name="gfg" hidden="1">{#N/A,#N/A,TRUE,"Cover";#N/A,#N/A,TRUE,"Conts";#N/A,#N/A,TRUE,"VOS";#N/A,#N/A,TRUE,"Warrington";#N/A,#N/A,TRUE,"Widnes"}</definedName>
    <definedName name="GFGF">#REF!</definedName>
    <definedName name="gfgfgfgfg" localSheetId="1" hidden="1">{#N/A,#N/A,FALSE,"SumD";#N/A,#N/A,FALSE,"ElecD";#N/A,#N/A,FALSE,"MechD";#N/A,#N/A,FALSE,"GeotD";#N/A,#N/A,FALSE,"PrcsD";#N/A,#N/A,FALSE,"TunnD";#N/A,#N/A,FALSE,"CivlD";#N/A,#N/A,FALSE,"NtwkD";#N/A,#N/A,FALSE,"EstgD";#N/A,#N/A,FALSE,"PEngD"}</definedName>
    <definedName name="gfgfgfgfg" localSheetId="0" hidden="1">{#N/A,#N/A,FALSE,"SumD";#N/A,#N/A,FALSE,"ElecD";#N/A,#N/A,FALSE,"MechD";#N/A,#N/A,FALSE,"GeotD";#N/A,#N/A,FALSE,"PrcsD";#N/A,#N/A,FALSE,"TunnD";#N/A,#N/A,FALSE,"CivlD";#N/A,#N/A,FALSE,"NtwkD";#N/A,#N/A,FALSE,"EstgD";#N/A,#N/A,FALSE,"PEngD"}</definedName>
    <definedName name="gfgfgfgfg" hidden="1">{#N/A,#N/A,FALSE,"SumD";#N/A,#N/A,FALSE,"ElecD";#N/A,#N/A,FALSE,"MechD";#N/A,#N/A,FALSE,"GeotD";#N/A,#N/A,FALSE,"PrcsD";#N/A,#N/A,FALSE,"TunnD";#N/A,#N/A,FALSE,"CivlD";#N/A,#N/A,FALSE,"NtwkD";#N/A,#N/A,FALSE,"EstgD";#N/A,#N/A,FALSE,"PEngD"}</definedName>
    <definedName name="gfgfgfgss" localSheetId="1" hidden="1">{#N/A,#N/A,FALSE,"SumG";#N/A,#N/A,FALSE,"ElecG";#N/A,#N/A,FALSE,"MechG";#N/A,#N/A,FALSE,"GeotG";#N/A,#N/A,FALSE,"PrcsG";#N/A,#N/A,FALSE,"TunnG";#N/A,#N/A,FALSE,"CivlG";#N/A,#N/A,FALSE,"NtwkG";#N/A,#N/A,FALSE,"EstgG";#N/A,#N/A,FALSE,"PEngG"}</definedName>
    <definedName name="gfgfgfgss" localSheetId="0" hidden="1">{#N/A,#N/A,FALSE,"SumG";#N/A,#N/A,FALSE,"ElecG";#N/A,#N/A,FALSE,"MechG";#N/A,#N/A,FALSE,"GeotG";#N/A,#N/A,FALSE,"PrcsG";#N/A,#N/A,FALSE,"TunnG";#N/A,#N/A,FALSE,"CivlG";#N/A,#N/A,FALSE,"NtwkG";#N/A,#N/A,FALSE,"EstgG";#N/A,#N/A,FALSE,"PEngG"}</definedName>
    <definedName name="gfgfgfgss" hidden="1">{#N/A,#N/A,FALSE,"SumG";#N/A,#N/A,FALSE,"ElecG";#N/A,#N/A,FALSE,"MechG";#N/A,#N/A,FALSE,"GeotG";#N/A,#N/A,FALSE,"PrcsG";#N/A,#N/A,FALSE,"TunnG";#N/A,#N/A,FALSE,"CivlG";#N/A,#N/A,FALSE,"NtwkG";#N/A,#N/A,FALSE,"EstgG";#N/A,#N/A,FALSE,"PEngG"}</definedName>
    <definedName name="gfgfhgh" localSheetId="1" hidden="1">{"'Break down'!$A$4"}</definedName>
    <definedName name="gfgfhgh" localSheetId="0" hidden="1">{"'Break down'!$A$4"}</definedName>
    <definedName name="gfgfhgh" hidden="1">{"'Break down'!$A$4"}</definedName>
    <definedName name="gg" localSheetId="1" hidden="1">{#N/A,#N/A,FALSE,"SumG";#N/A,#N/A,FALSE,"ElecG";#N/A,#N/A,FALSE,"MechG";#N/A,#N/A,FALSE,"GeotG";#N/A,#N/A,FALSE,"PrcsG";#N/A,#N/A,FALSE,"TunnG";#N/A,#N/A,FALSE,"CivlG";#N/A,#N/A,FALSE,"NtwkG";#N/A,#N/A,FALSE,"EstgG";#N/A,#N/A,FALSE,"PEngG"}</definedName>
    <definedName name="gg" localSheetId="0" hidden="1">{#N/A,#N/A,FALSE,"SumG";#N/A,#N/A,FALSE,"ElecG";#N/A,#N/A,FALSE,"MechG";#N/A,#N/A,FALSE,"GeotG";#N/A,#N/A,FALSE,"PrcsG";#N/A,#N/A,FALSE,"TunnG";#N/A,#N/A,FALSE,"CivlG";#N/A,#N/A,FALSE,"NtwkG";#N/A,#N/A,FALSE,"EstgG";#N/A,#N/A,FALSE,"PEngG"}</definedName>
    <definedName name="gg" hidden="1">{#N/A,#N/A,FALSE,"SumG";#N/A,#N/A,FALSE,"ElecG";#N/A,#N/A,FALSE,"MechG";#N/A,#N/A,FALSE,"GeotG";#N/A,#N/A,FALSE,"PrcsG";#N/A,#N/A,FALSE,"TunnG";#N/A,#N/A,FALSE,"CivlG";#N/A,#N/A,FALSE,"NtwkG";#N/A,#N/A,FALSE,"EstgG";#N/A,#N/A,FALSE,"PEngG"}</definedName>
    <definedName name="ggdrgdfhyyj" localSheetId="1" hidden="1">{#N/A,#N/A,TRUE,"Cover";#N/A,#N/A,TRUE,"Conts";#N/A,#N/A,TRUE,"VOS";#N/A,#N/A,TRUE,"Warrington";#N/A,#N/A,TRUE,"Widnes"}</definedName>
    <definedName name="ggdrgdfhyyj" localSheetId="0" hidden="1">{#N/A,#N/A,TRUE,"Cover";#N/A,#N/A,TRUE,"Conts";#N/A,#N/A,TRUE,"VOS";#N/A,#N/A,TRUE,"Warrington";#N/A,#N/A,TRUE,"Widnes"}</definedName>
    <definedName name="ggdrgdfhyyj" hidden="1">{#N/A,#N/A,TRUE,"Cover";#N/A,#N/A,TRUE,"Conts";#N/A,#N/A,TRUE,"VOS";#N/A,#N/A,TRUE,"Warrington";#N/A,#N/A,TRUE,"Widnes"}</definedName>
    <definedName name="ggg" hidden="1">#REF!</definedName>
    <definedName name="gggg" localSheetId="1" hidden="1">{#N/A,#N/A,FALSE,"SumD";#N/A,#N/A,FALSE,"ElecD";#N/A,#N/A,FALSE,"MechD";#N/A,#N/A,FALSE,"GeotD";#N/A,#N/A,FALSE,"PrcsD";#N/A,#N/A,FALSE,"TunnD";#N/A,#N/A,FALSE,"CivlD";#N/A,#N/A,FALSE,"NtwkD";#N/A,#N/A,FALSE,"EstgD";#N/A,#N/A,FALSE,"PEngD"}</definedName>
    <definedName name="gggg" localSheetId="0" hidden="1">{#N/A,#N/A,FALSE,"SumD";#N/A,#N/A,FALSE,"ElecD";#N/A,#N/A,FALSE,"MechD";#N/A,#N/A,FALSE,"GeotD";#N/A,#N/A,FALSE,"PrcsD";#N/A,#N/A,FALSE,"TunnD";#N/A,#N/A,FALSE,"CivlD";#N/A,#N/A,FALSE,"NtwkD";#N/A,#N/A,FALSE,"EstgD";#N/A,#N/A,FALSE,"PEngD"}</definedName>
    <definedName name="gggg" hidden="1">{#N/A,#N/A,FALSE,"SumD";#N/A,#N/A,FALSE,"ElecD";#N/A,#N/A,FALSE,"MechD";#N/A,#N/A,FALSE,"GeotD";#N/A,#N/A,FALSE,"PrcsD";#N/A,#N/A,FALSE,"TunnD";#N/A,#N/A,FALSE,"CivlD";#N/A,#N/A,FALSE,"NtwkD";#N/A,#N/A,FALSE,"EstgD";#N/A,#N/A,FALSE,"PEngD"}</definedName>
    <definedName name="ggggg" localSheetId="1" hidden="1">{#N/A,#N/A,TRUE,"Cover Memo";"Ride Estimate",#N/A,TRUE,"Change Summary";"Ride Estimate",#N/A,TRUE,"Estimate Summary";"Ride Estimate",#N/A,TRUE,"Dept. Summary";"Ride Estimate",#N/A,TRUE,"DOW Detail"}</definedName>
    <definedName name="ggggg" localSheetId="0" hidden="1">{#N/A,#N/A,TRUE,"Cover Memo";"Ride Estimate",#N/A,TRUE,"Change Summary";"Ride Estimate",#N/A,TRUE,"Estimate Summary";"Ride Estimate",#N/A,TRUE,"Dept. Summary";"Ride Estimate",#N/A,TRUE,"DOW Detail"}</definedName>
    <definedName name="ggggg" hidden="1">{#N/A,#N/A,TRUE,"Cover Memo";"Ride Estimate",#N/A,TRUE,"Change Summary";"Ride Estimate",#N/A,TRUE,"Estimate Summary";"Ride Estimate",#N/A,TRUE,"Dept. Summary";"Ride Estimate",#N/A,TRUE,"DOW Detail"}</definedName>
    <definedName name="gh" localSheetId="1" hidden="1">{#N/A,#N/A,TRUE,"COVER";#N/A,#N/A,TRUE,"DETAILS";#N/A,#N/A,TRUE,"SUMMARY";#N/A,#N/A,TRUE,"EXP MON";#N/A,#N/A,TRUE,"APPENDIX A";#N/A,#N/A,TRUE,"APPENDIX B";#N/A,#N/A,TRUE,"APPENDIX C";#N/A,#N/A,TRUE,"APPENDIX D";#N/A,#N/A,TRUE,"APPENDIX E";#N/A,#N/A,TRUE,"APPENDIX F";#N/A,#N/A,TRUE,"APPENDIX G"}</definedName>
    <definedName name="gh" localSheetId="0" hidden="1">{#N/A,#N/A,TRUE,"COVER";#N/A,#N/A,TRUE,"DETAILS";#N/A,#N/A,TRUE,"SUMMARY";#N/A,#N/A,TRUE,"EXP MON";#N/A,#N/A,TRUE,"APPENDIX A";#N/A,#N/A,TRUE,"APPENDIX B";#N/A,#N/A,TRUE,"APPENDIX C";#N/A,#N/A,TRUE,"APPENDIX D";#N/A,#N/A,TRUE,"APPENDIX E";#N/A,#N/A,TRUE,"APPENDIX F";#N/A,#N/A,TRUE,"APPENDIX G"}</definedName>
    <definedName name="gh" hidden="1">{#N/A,#N/A,TRUE,"COVER";#N/A,#N/A,TRUE,"DETAILS";#N/A,#N/A,TRUE,"SUMMARY";#N/A,#N/A,TRUE,"EXP MON";#N/A,#N/A,TRUE,"APPENDIX A";#N/A,#N/A,TRUE,"APPENDIX B";#N/A,#N/A,TRUE,"APPENDIX C";#N/A,#N/A,TRUE,"APPENDIX D";#N/A,#N/A,TRUE,"APPENDIX E";#N/A,#N/A,TRUE,"APPENDIX F";#N/A,#N/A,TRUE,"APPENDIX G"}</definedName>
    <definedName name="ghggg" localSheetId="1" hidden="1">{#N/A,#N/A,FALSE,"SumG";#N/A,#N/A,FALSE,"ElecG";#N/A,#N/A,FALSE,"MechG";#N/A,#N/A,FALSE,"GeotG";#N/A,#N/A,FALSE,"PrcsG";#N/A,#N/A,FALSE,"TunnG";#N/A,#N/A,FALSE,"CivlG";#N/A,#N/A,FALSE,"NtwkG";#N/A,#N/A,FALSE,"EstgG";#N/A,#N/A,FALSE,"PEngG"}</definedName>
    <definedName name="ghggg" localSheetId="0" hidden="1">{#N/A,#N/A,FALSE,"SumG";#N/A,#N/A,FALSE,"ElecG";#N/A,#N/A,FALSE,"MechG";#N/A,#N/A,FALSE,"GeotG";#N/A,#N/A,FALSE,"PrcsG";#N/A,#N/A,FALSE,"TunnG";#N/A,#N/A,FALSE,"CivlG";#N/A,#N/A,FALSE,"NtwkG";#N/A,#N/A,FALSE,"EstgG";#N/A,#N/A,FALSE,"PEngG"}</definedName>
    <definedName name="ghggg" hidden="1">{#N/A,#N/A,FALSE,"SumG";#N/A,#N/A,FALSE,"ElecG";#N/A,#N/A,FALSE,"MechG";#N/A,#N/A,FALSE,"GeotG";#N/A,#N/A,FALSE,"PrcsG";#N/A,#N/A,FALSE,"TunnG";#N/A,#N/A,FALSE,"CivlG";#N/A,#N/A,FALSE,"NtwkG";#N/A,#N/A,FALSE,"EstgG";#N/A,#N/A,FALSE,"PEngG"}</definedName>
    <definedName name="ghj" localSheetId="0" hidden="1">[16]FitOutConfCentre!#REF!</definedName>
    <definedName name="ghj" hidden="1">#REF!</definedName>
    <definedName name="ghsdhth" localSheetId="1" hidden="1">{#N/A,#N/A,TRUE,"Cover";#N/A,#N/A,TRUE,"Conts";#N/A,#N/A,TRUE,"VOS";#N/A,#N/A,TRUE,"Warrington";#N/A,#N/A,TRUE,"Widnes"}</definedName>
    <definedName name="ghsdhth" localSheetId="0" hidden="1">{#N/A,#N/A,TRUE,"Cover";#N/A,#N/A,TRUE,"Conts";#N/A,#N/A,TRUE,"VOS";#N/A,#N/A,TRUE,"Warrington";#N/A,#N/A,TRUE,"Widnes"}</definedName>
    <definedName name="ghsdhth" hidden="1">{#N/A,#N/A,TRUE,"Cover";#N/A,#N/A,TRUE,"Conts";#N/A,#N/A,TRUE,"VOS";#N/A,#N/A,TRUE,"Warrington";#N/A,#N/A,TRUE,"Widnes"}</definedName>
    <definedName name="ghsg" localSheetId="1" hidden="1">{#N/A,#N/A,TRUE,"Cover";#N/A,#N/A,TRUE,"Conts";#N/A,#N/A,TRUE,"VOS";#N/A,#N/A,TRUE,"Warrington";#N/A,#N/A,TRUE,"Widnes"}</definedName>
    <definedName name="ghsg" localSheetId="0" hidden="1">{#N/A,#N/A,TRUE,"Cover";#N/A,#N/A,TRUE,"Conts";#N/A,#N/A,TRUE,"VOS";#N/A,#N/A,TRUE,"Warrington";#N/A,#N/A,TRUE,"Widnes"}</definedName>
    <definedName name="ghsg" hidden="1">{#N/A,#N/A,TRUE,"Cover";#N/A,#N/A,TRUE,"Conts";#N/A,#N/A,TRUE,"VOS";#N/A,#N/A,TRUE,"Warrington";#N/A,#N/A,TRUE,"Widnes"}</definedName>
    <definedName name="ghyt" localSheetId="1" hidden="1">{#N/A,#N/A,FALSE,"SUBS";#N/A,#N/A,FALSE,"SUPERS";#N/A,#N/A,FALSE,"FINISHES";#N/A,#N/A,FALSE,"FITTINGS";#N/A,#N/A,FALSE,"SERVICES";#N/A,#N/A,FALSE,"SITEWORKS"}</definedName>
    <definedName name="ghyt" localSheetId="0" hidden="1">{#N/A,#N/A,FALSE,"SUBS";#N/A,#N/A,FALSE,"SUPERS";#N/A,#N/A,FALSE,"FINISHES";#N/A,#N/A,FALSE,"FITTINGS";#N/A,#N/A,FALSE,"SERVICES";#N/A,#N/A,FALSE,"SITEWORKS"}</definedName>
    <definedName name="ghyt" hidden="1">{#N/A,#N/A,FALSE,"SUBS";#N/A,#N/A,FALSE,"SUPERS";#N/A,#N/A,FALSE,"FINISHES";#N/A,#N/A,FALSE,"FITTINGS";#N/A,#N/A,FALSE,"SERVICES";#N/A,#N/A,FALSE,"SITEWORKS"}</definedName>
    <definedName name="gjahgkj" localSheetId="1" hidden="1">{#N/A,#N/A,TRUE,"Cover";#N/A,#N/A,TRUE,"Conts";#N/A,#N/A,TRUE,"VOS";#N/A,#N/A,TRUE,"Warrington";#N/A,#N/A,TRUE,"Widnes"}</definedName>
    <definedName name="gjahgkj" localSheetId="0" hidden="1">{#N/A,#N/A,TRUE,"Cover";#N/A,#N/A,TRUE,"Conts";#N/A,#N/A,TRUE,"VOS";#N/A,#N/A,TRUE,"Warrington";#N/A,#N/A,TRUE,"Widnes"}</definedName>
    <definedName name="gjahgkj" hidden="1">{#N/A,#N/A,TRUE,"Cover";#N/A,#N/A,TRUE,"Conts";#N/A,#N/A,TRUE,"VOS";#N/A,#N/A,TRUE,"Warrington";#N/A,#N/A,TRUE,"Widnes"}</definedName>
    <definedName name="gjkkl" localSheetId="1" hidden="1">{#N/A,#N/A,TRUE,"Cover";#N/A,#N/A,TRUE,"Conts";#N/A,#N/A,TRUE,"VOS";#N/A,#N/A,TRUE,"Warrington";#N/A,#N/A,TRUE,"Widnes"}</definedName>
    <definedName name="gjkkl" localSheetId="0" hidden="1">{#N/A,#N/A,TRUE,"Cover";#N/A,#N/A,TRUE,"Conts";#N/A,#N/A,TRUE,"VOS";#N/A,#N/A,TRUE,"Warrington";#N/A,#N/A,TRUE,"Widnes"}</definedName>
    <definedName name="gjkkl" hidden="1">{#N/A,#N/A,TRUE,"Cover";#N/A,#N/A,TRUE,"Conts";#N/A,#N/A,TRUE,"VOS";#N/A,#N/A,TRUE,"Warrington";#N/A,#N/A,TRUE,"Widnes"}</definedName>
    <definedName name="gk" localSheetId="1" hidden="1">{#N/A,#N/A,TRUE,"COVER";#N/A,#N/A,TRUE,"DETAILS";#N/A,#N/A,TRUE,"SUMMARY";#N/A,#N/A,TRUE,"EXP MON";#N/A,#N/A,TRUE,"APPENDIX A";#N/A,#N/A,TRUE,"APPENDIX B";#N/A,#N/A,TRUE,"APPENDIX C";#N/A,#N/A,TRUE,"APPENDIX D";#N/A,#N/A,TRUE,"APPENDIX E";#N/A,#N/A,TRUE,"APPENDIX F";#N/A,#N/A,TRUE,"APPENDIX G"}</definedName>
    <definedName name="gk" localSheetId="0" hidden="1">{#N/A,#N/A,TRUE,"COVER";#N/A,#N/A,TRUE,"DETAILS";#N/A,#N/A,TRUE,"SUMMARY";#N/A,#N/A,TRUE,"EXP MON";#N/A,#N/A,TRUE,"APPENDIX A";#N/A,#N/A,TRUE,"APPENDIX B";#N/A,#N/A,TRUE,"APPENDIX C";#N/A,#N/A,TRUE,"APPENDIX D";#N/A,#N/A,TRUE,"APPENDIX E";#N/A,#N/A,TRUE,"APPENDIX F";#N/A,#N/A,TRUE,"APPENDIX G"}</definedName>
    <definedName name="gk" hidden="1">{#N/A,#N/A,TRUE,"COVER";#N/A,#N/A,TRUE,"DETAILS";#N/A,#N/A,TRUE,"SUMMARY";#N/A,#N/A,TRUE,"EXP MON";#N/A,#N/A,TRUE,"APPENDIX A";#N/A,#N/A,TRUE,"APPENDIX B";#N/A,#N/A,TRUE,"APPENDIX C";#N/A,#N/A,TRUE,"APPENDIX D";#N/A,#N/A,TRUE,"APPENDIX E";#N/A,#N/A,TRUE,"APPENDIX F";#N/A,#N/A,TRUE,"APPENDIX G"}</definedName>
    <definedName name="GLevel">#REF!</definedName>
    <definedName name="GLevel_1">#N/A</definedName>
    <definedName name="gmo" localSheetId="1" hidden="1">{#N/A,#N/A,FALSE,"SumD";#N/A,#N/A,FALSE,"ElecD";#N/A,#N/A,FALSE,"MechD";#N/A,#N/A,FALSE,"GeotD";#N/A,#N/A,FALSE,"PrcsD";#N/A,#N/A,FALSE,"TunnD";#N/A,#N/A,FALSE,"CivlD";#N/A,#N/A,FALSE,"NtwkD";#N/A,#N/A,FALSE,"EstgD";#N/A,#N/A,FALSE,"PEngD"}</definedName>
    <definedName name="gmo" localSheetId="0" hidden="1">{#N/A,#N/A,FALSE,"SumD";#N/A,#N/A,FALSE,"ElecD";#N/A,#N/A,FALSE,"MechD";#N/A,#N/A,FALSE,"GeotD";#N/A,#N/A,FALSE,"PrcsD";#N/A,#N/A,FALSE,"TunnD";#N/A,#N/A,FALSE,"CivlD";#N/A,#N/A,FALSE,"NtwkD";#N/A,#N/A,FALSE,"EstgD";#N/A,#N/A,FALSE,"PEngD"}</definedName>
    <definedName name="gmo" hidden="1">{#N/A,#N/A,FALSE,"SumD";#N/A,#N/A,FALSE,"ElecD";#N/A,#N/A,FALSE,"MechD";#N/A,#N/A,FALSE,"GeotD";#N/A,#N/A,FALSE,"PrcsD";#N/A,#N/A,FALSE,"TunnD";#N/A,#N/A,FALSE,"CivlD";#N/A,#N/A,FALSE,"NtwkD";#N/A,#N/A,FALSE,"EstgD";#N/A,#N/A,FALSE,"PEngD"}</definedName>
    <definedName name="GO">#REF!</definedName>
    <definedName name="gop" localSheetId="0" hidden="1">[8]FitOutConfCentre!#REF!</definedName>
    <definedName name="gop" hidden="1">#REF!</definedName>
    <definedName name="grab" localSheetId="0" hidden="1">[40]Vendors!#REF!</definedName>
    <definedName name="grab" hidden="1">#REF!</definedName>
    <definedName name="graphb" localSheetId="0" hidden="1">[40]Vendors!#REF!</definedName>
    <definedName name="graphb" hidden="1">#REF!</definedName>
    <definedName name="GROUP" hidden="1">"bissql"</definedName>
    <definedName name="Group1">#REF!</definedName>
    <definedName name="Group2">#REF!</definedName>
    <definedName name="Group3">#REF!</definedName>
    <definedName name="Group4">#REF!</definedName>
    <definedName name="GroutedRiprap">#REF!</definedName>
    <definedName name="grqeg" localSheetId="1" hidden="1">{"'Sheet1'!$L$16"}</definedName>
    <definedName name="grqeg" localSheetId="0" hidden="1">{"'Sheet1'!$L$16"}</definedName>
    <definedName name="grqeg" hidden="1">{"'Sheet1'!$L$16"}</definedName>
    <definedName name="GSDFGFHGH">#REF!</definedName>
    <definedName name="GSDGG">#REF!</definedName>
    <definedName name="GT" localSheetId="1" hidden="1">{#N/A,#N/A,FALSE,"SumG";#N/A,#N/A,FALSE,"ElecG";#N/A,#N/A,FALSE,"MechG";#N/A,#N/A,FALSE,"GeotG";#N/A,#N/A,FALSE,"PrcsG";#N/A,#N/A,FALSE,"TunnG";#N/A,#N/A,FALSE,"CivlG";#N/A,#N/A,FALSE,"NtwkG";#N/A,#N/A,FALSE,"EstgG";#N/A,#N/A,FALSE,"PEngG"}</definedName>
    <definedName name="GT" localSheetId="0" hidden="1">{#N/A,#N/A,FALSE,"SumG";#N/A,#N/A,FALSE,"ElecG";#N/A,#N/A,FALSE,"MechG";#N/A,#N/A,FALSE,"GeotG";#N/A,#N/A,FALSE,"PrcsG";#N/A,#N/A,FALSE,"TunnG";#N/A,#N/A,FALSE,"CivlG";#N/A,#N/A,FALSE,"NtwkG";#N/A,#N/A,FALSE,"EstgG";#N/A,#N/A,FALSE,"PEngG"}</definedName>
    <definedName name="GT" hidden="1">{#N/A,#N/A,FALSE,"SumG";#N/A,#N/A,FALSE,"ElecG";#N/A,#N/A,FALSE,"MechG";#N/A,#N/A,FALSE,"GeotG";#N/A,#N/A,FALSE,"PrcsG";#N/A,#N/A,FALSE,"TunnG";#N/A,#N/A,FALSE,"CivlG";#N/A,#N/A,FALSE,"NtwkG";#N/A,#N/A,FALSE,"EstgG";#N/A,#N/A,FALSE,"PEngG"}</definedName>
    <definedName name="gtrghr" localSheetId="1" hidden="1">{#N/A,#N/A,TRUE,"Cover";#N/A,#N/A,TRUE,"Conts";#N/A,#N/A,TRUE,"VOS";#N/A,#N/A,TRUE,"Warrington";#N/A,#N/A,TRUE,"Widnes"}</definedName>
    <definedName name="gtrghr" localSheetId="0" hidden="1">{#N/A,#N/A,TRUE,"Cover";#N/A,#N/A,TRUE,"Conts";#N/A,#N/A,TRUE,"VOS";#N/A,#N/A,TRUE,"Warrington";#N/A,#N/A,TRUE,"Widnes"}</definedName>
    <definedName name="gtrghr" hidden="1">{#N/A,#N/A,TRUE,"Cover";#N/A,#N/A,TRUE,"Conts";#N/A,#N/A,TRUE,"VOS";#N/A,#N/A,TRUE,"Warrington";#N/A,#N/A,TRUE,"Widnes"}</definedName>
    <definedName name="guestroom" localSheetId="1" hidden="1">{#N/A,#N/A,TRUE,"Cover Memo";"Complete Sys. Estimate",#N/A,TRUE,"Change Summary";"Complete Sys. Estimate",#N/A,TRUE,"Estimate Summary";"Complete Sys. Estimate",#N/A,TRUE,"Dept. Summary";"Complete Sys. Estimate",#N/A,TRUE,"DOW Detail"}</definedName>
    <definedName name="guestroom" localSheetId="0" hidden="1">{#N/A,#N/A,TRUE,"Cover Memo";"Complete Sys. Estimate",#N/A,TRUE,"Change Summary";"Complete Sys. Estimate",#N/A,TRUE,"Estimate Summary";"Complete Sys. Estimate",#N/A,TRUE,"Dept. Summary";"Complete Sys. Estimate",#N/A,TRUE,"DOW Detail"}</definedName>
    <definedName name="guestroom" hidden="1">{#N/A,#N/A,TRUE,"Cover Memo";"Complete Sys. Estimate",#N/A,TRUE,"Change Summary";"Complete Sys. Estimate",#N/A,TRUE,"Estimate Summary";"Complete Sys. Estimate",#N/A,TRUE,"Dept. Summary";"Complete Sys. Estimate",#N/A,TRUE,"DOW Detail"}</definedName>
    <definedName name="gurgaon112row" localSheetId="0" hidden="1">[41]XREF!#REF!</definedName>
    <definedName name="gurgaon112row" hidden="1">#REF!</definedName>
    <definedName name="Gw" localSheetId="0">#REF!</definedName>
    <definedName name="Gw">#REF!</definedName>
    <definedName name="gwgtergyr" localSheetId="1" hidden="1">{#N/A,#N/A,TRUE,"Cover";#N/A,#N/A,TRUE,"Conts";#N/A,#N/A,TRUE,"VOS";#N/A,#N/A,TRUE,"Warrington";#N/A,#N/A,TRUE,"Widnes"}</definedName>
    <definedName name="gwgtergyr" localSheetId="0" hidden="1">{#N/A,#N/A,TRUE,"Cover";#N/A,#N/A,TRUE,"Conts";#N/A,#N/A,TRUE,"VOS";#N/A,#N/A,TRUE,"Warrington";#N/A,#N/A,TRUE,"Widnes"}</definedName>
    <definedName name="gwgtergyr" hidden="1">{#N/A,#N/A,TRUE,"Cover";#N/A,#N/A,TRUE,"Conts";#N/A,#N/A,TRUE,"VOS";#N/A,#N/A,TRUE,"Warrington";#N/A,#N/A,TRUE,"Widnes"}</definedName>
    <definedName name="H">#REF!</definedName>
    <definedName name="H___0">#REF!</definedName>
    <definedName name="H___13">#REF!</definedName>
    <definedName name="H0">#REF!</definedName>
    <definedName name="H0___0">#REF!</definedName>
    <definedName name="H0___13">#REF!</definedName>
    <definedName name="haljf" localSheetId="1" hidden="1">{"'Sheet1'!$L$16"}</definedName>
    <definedName name="haljf" localSheetId="0" hidden="1">{"'Sheet1'!$L$16"}</definedName>
    <definedName name="haljf" hidden="1">{"'Sheet1'!$L$16"}</definedName>
    <definedName name="Header_Row">ROW(#REF!)</definedName>
    <definedName name="HeadWall">#REF!</definedName>
    <definedName name="HeavyPave">#REF!</definedName>
    <definedName name="hfhgf" localSheetId="1" hidden="1">{#N/A,#N/A,TRUE,"Cover";#N/A,#N/A,TRUE,"Conts";#N/A,#N/A,TRUE,"VOS";#N/A,#N/A,TRUE,"Warrington";#N/A,#N/A,TRUE,"Widnes"}</definedName>
    <definedName name="hfhgf" localSheetId="0" hidden="1">{#N/A,#N/A,TRUE,"Cover";#N/A,#N/A,TRUE,"Conts";#N/A,#N/A,TRUE,"VOS";#N/A,#N/A,TRUE,"Warrington";#N/A,#N/A,TRUE,"Widnes"}</definedName>
    <definedName name="hfhgf" hidden="1">{#N/A,#N/A,TRUE,"Cover";#N/A,#N/A,TRUE,"Conts";#N/A,#N/A,TRUE,"VOS";#N/A,#N/A,TRUE,"Warrington";#N/A,#N/A,TRUE,"Widnes"}</definedName>
    <definedName name="hfi">#REF!</definedName>
    <definedName name="hframe" localSheetId="1" hidden="1">{#N/A,#N/A,TRUE,"Front";#N/A,#N/A,TRUE,"Simple Letter";#N/A,#N/A,TRUE,"Inside";#N/A,#N/A,TRUE,"Contents";#N/A,#N/A,TRUE,"Basis";#N/A,#N/A,TRUE,"Inclusions";#N/A,#N/A,TRUE,"Exclusions";#N/A,#N/A,TRUE,"Areas";#N/A,#N/A,TRUE,"Summary";#N/A,#N/A,TRUE,"Detail"}</definedName>
    <definedName name="hframe" localSheetId="0" hidden="1">{#N/A,#N/A,TRUE,"Front";#N/A,#N/A,TRUE,"Simple Letter";#N/A,#N/A,TRUE,"Inside";#N/A,#N/A,TRUE,"Contents";#N/A,#N/A,TRUE,"Basis";#N/A,#N/A,TRUE,"Inclusions";#N/A,#N/A,TRUE,"Exclusions";#N/A,#N/A,TRUE,"Areas";#N/A,#N/A,TRUE,"Summary";#N/A,#N/A,TRUE,"Detail"}</definedName>
    <definedName name="hframe" hidden="1">{#N/A,#N/A,TRUE,"Front";#N/A,#N/A,TRUE,"Simple Letter";#N/A,#N/A,TRUE,"Inside";#N/A,#N/A,TRUE,"Contents";#N/A,#N/A,TRUE,"Basis";#N/A,#N/A,TRUE,"Inclusions";#N/A,#N/A,TRUE,"Exclusions";#N/A,#N/A,TRUE,"Areas";#N/A,#N/A,TRUE,"Summary";#N/A,#N/A,TRUE,"Detail"}</definedName>
    <definedName name="hgr">#REF!</definedName>
    <definedName name="hh">#REF!</definedName>
    <definedName name="hh___0">#REF!</definedName>
    <definedName name="hh___13">#REF!</definedName>
    <definedName name="hhh">#REF!</definedName>
    <definedName name="hhhh" hidden="1">#REF!</definedName>
    <definedName name="hhhjjj">#REF!</definedName>
    <definedName name="hhs">#REF!</definedName>
    <definedName name="HiddenRows" hidden="1">#REF!</definedName>
    <definedName name="HINDHUSTAN">#REF!</definedName>
    <definedName name="HJ">#REF!</definedName>
    <definedName name="hjdj" localSheetId="1" hidden="1">{#N/A,#N/A,TRUE,"Cover";#N/A,#N/A,TRUE,"Conts";#N/A,#N/A,TRUE,"VOS";#N/A,#N/A,TRUE,"Warrington";#N/A,#N/A,TRUE,"Widnes"}</definedName>
    <definedName name="hjdj" localSheetId="0" hidden="1">{#N/A,#N/A,TRUE,"Cover";#N/A,#N/A,TRUE,"Conts";#N/A,#N/A,TRUE,"VOS";#N/A,#N/A,TRUE,"Warrington";#N/A,#N/A,TRUE,"Widnes"}</definedName>
    <definedName name="hjdj" hidden="1">{#N/A,#N/A,TRUE,"Cover";#N/A,#N/A,TRUE,"Conts";#N/A,#N/A,TRUE,"VOS";#N/A,#N/A,TRUE,"Warrington";#N/A,#N/A,TRUE,"Widnes"}</definedName>
    <definedName name="hjy" localSheetId="1" hidden="1">{"'Break down'!$A$4"}</definedName>
    <definedName name="hjy" localSheetId="0" hidden="1">{"'Break down'!$A$4"}</definedName>
    <definedName name="hjy" hidden="1">{"'Break down'!$A$4"}</definedName>
    <definedName name="hjyz" localSheetId="1" hidden="1">{"'Break down'!$A$4"}</definedName>
    <definedName name="hjyz" localSheetId="0" hidden="1">{"'Break down'!$A$4"}</definedName>
    <definedName name="hjyz" hidden="1">{"'Break down'!$A$4"}</definedName>
    <definedName name="hkjjhkhkhk" localSheetId="1" hidden="1">{#N/A,#N/A,TRUE,"Front";#N/A,#N/A,TRUE,"Simple Letter";#N/A,#N/A,TRUE,"Inside";#N/A,#N/A,TRUE,"Contents";#N/A,#N/A,TRUE,"Basis";#N/A,#N/A,TRUE,"Inclusions";#N/A,#N/A,TRUE,"Exclusions";#N/A,#N/A,TRUE,"Areas";#N/A,#N/A,TRUE,"Summary";#N/A,#N/A,TRUE,"Detail"}</definedName>
    <definedName name="hkjjhkhkhk" localSheetId="0" hidden="1">{#N/A,#N/A,TRUE,"Front";#N/A,#N/A,TRUE,"Simple Letter";#N/A,#N/A,TRUE,"Inside";#N/A,#N/A,TRUE,"Contents";#N/A,#N/A,TRUE,"Basis";#N/A,#N/A,TRUE,"Inclusions";#N/A,#N/A,TRUE,"Exclusions";#N/A,#N/A,TRUE,"Areas";#N/A,#N/A,TRUE,"Summary";#N/A,#N/A,TRUE,"Detail"}</definedName>
    <definedName name="hkjjhkhkhk" hidden="1">{#N/A,#N/A,TRUE,"Front";#N/A,#N/A,TRUE,"Simple Letter";#N/A,#N/A,TRUE,"Inside";#N/A,#N/A,TRUE,"Contents";#N/A,#N/A,TRUE,"Basis";#N/A,#N/A,TRUE,"Inclusions";#N/A,#N/A,TRUE,"Exclusions";#N/A,#N/A,TRUE,"Areas";#N/A,#N/A,TRUE,"Summary";#N/A,#N/A,TRUE,"Detail"}</definedName>
    <definedName name="hn.ExtDb" hidden="1">FALSE</definedName>
    <definedName name="hn.ModelType" hidden="1">"DEAL"</definedName>
    <definedName name="hn.ModelVersion" hidden="1">1</definedName>
    <definedName name="hn.NoUpload" hidden="1">0</definedName>
    <definedName name="ho">#REF!</definedName>
    <definedName name="ho___0">#REF!</definedName>
    <definedName name="ho___13">#REF!</definedName>
    <definedName name="hochtief" localSheetId="1" hidden="1">{#N/A,#N/A,FALSE,"Bericht 2";#N/A,#N/A,FALSE,"Bericht 3";#N/A,#N/A,FALSE,"Bericht 1"}</definedName>
    <definedName name="hochtief" localSheetId="0" hidden="1">{#N/A,#N/A,FALSE,"Bericht 2";#N/A,#N/A,FALSE,"Bericht 3";#N/A,#N/A,FALSE,"Bericht 1"}</definedName>
    <definedName name="hochtief" hidden="1">{#N/A,#N/A,FALSE,"Bericht 2";#N/A,#N/A,FALSE,"Bericht 3";#N/A,#N/A,FALSE,"Bericht 1"}</definedName>
    <definedName name="hot" localSheetId="0" hidden="1">[6]SUMMARY!#REF!</definedName>
    <definedName name="hot" hidden="1">#REF!</definedName>
    <definedName name="hS___0" localSheetId="0">#REF!</definedName>
    <definedName name="hS___0">#REF!</definedName>
    <definedName name="hS___13" localSheetId="0">#REF!</definedName>
    <definedName name="hS___13">#REF!</definedName>
    <definedName name="hshjy" localSheetId="1" hidden="1">{#N/A,#N/A,TRUE,"Cover";#N/A,#N/A,TRUE,"Conts";#N/A,#N/A,TRUE,"VOS";#N/A,#N/A,TRUE,"Warrington";#N/A,#N/A,TRUE,"Widnes"}</definedName>
    <definedName name="hshjy" localSheetId="0" hidden="1">{#N/A,#N/A,TRUE,"Cover";#N/A,#N/A,TRUE,"Conts";#N/A,#N/A,TRUE,"VOS";#N/A,#N/A,TRUE,"Warrington";#N/A,#N/A,TRUE,"Widnes"}</definedName>
    <definedName name="hshjy" hidden="1">{#N/A,#N/A,TRUE,"Cover";#N/A,#N/A,TRUE,"Conts";#N/A,#N/A,TRUE,"VOS";#N/A,#N/A,TRUE,"Warrington";#N/A,#N/A,TRUE,"Widnes"}</definedName>
    <definedName name="hshxdht" localSheetId="1" hidden="1">{#N/A,#N/A,TRUE,"Cover";#N/A,#N/A,TRUE,"Conts";#N/A,#N/A,TRUE,"VOS";#N/A,#N/A,TRUE,"Warrington";#N/A,#N/A,TRUE,"Widnes"}</definedName>
    <definedName name="hshxdht" localSheetId="0" hidden="1">{#N/A,#N/A,TRUE,"Cover";#N/A,#N/A,TRUE,"Conts";#N/A,#N/A,TRUE,"VOS";#N/A,#N/A,TRUE,"Warrington";#N/A,#N/A,TRUE,"Widnes"}</definedName>
    <definedName name="hshxdht" hidden="1">{#N/A,#N/A,TRUE,"Cover";#N/A,#N/A,TRUE,"Conts";#N/A,#N/A,TRUE,"VOS";#N/A,#N/A,TRUE,"Warrington";#N/A,#N/A,TRUE,"Widnes"}</definedName>
    <definedName name="HSS">#REF!</definedName>
    <definedName name="hsyhjtyhj" localSheetId="1" hidden="1">{#N/A,#N/A,TRUE,"Cover";#N/A,#N/A,TRUE,"Conts";#N/A,#N/A,TRUE,"VOS";#N/A,#N/A,TRUE,"Warrington";#N/A,#N/A,TRUE,"Widnes"}</definedName>
    <definedName name="hsyhjtyhj" localSheetId="0" hidden="1">{#N/A,#N/A,TRUE,"Cover";#N/A,#N/A,TRUE,"Conts";#N/A,#N/A,TRUE,"VOS";#N/A,#N/A,TRUE,"Warrington";#N/A,#N/A,TRUE,"Widnes"}</definedName>
    <definedName name="hsyhjtyhj" hidden="1">{#N/A,#N/A,TRUE,"Cover";#N/A,#N/A,TRUE,"Conts";#N/A,#N/A,TRUE,"VOS";#N/A,#N/A,TRUE,"Warrington";#N/A,#N/A,TRUE,"Widnes"}</definedName>
    <definedName name="ht" localSheetId="1" hidden="1">{"'Break down'!$A$4"}</definedName>
    <definedName name="ht" localSheetId="0" hidden="1">{"'Break down'!$A$4"}</definedName>
    <definedName name="ht" hidden="1">{"'Break down'!$A$4"}</definedName>
    <definedName name="HTML_C" localSheetId="1" hidden="1">{"'Flowchart'!$A$2:$AO$22"}</definedName>
    <definedName name="HTML_C" localSheetId="0" hidden="1">{"'Flowchart'!$A$2:$AO$22"}</definedName>
    <definedName name="HTML_C" hidden="1">{"'Flowchart'!$A$2:$AO$22"}</definedName>
    <definedName name="HTML_CodePage" hidden="1">1252</definedName>
    <definedName name="HTML_Control" localSheetId="1" hidden="1">{"'Bill No. 7'!$A$1:$G$32"}</definedName>
    <definedName name="HTML_Control" localSheetId="0" hidden="1">{"'Bill No. 7'!$A$1:$G$32"}</definedName>
    <definedName name="HTML_Control" hidden="1">{"'Bill No. 7'!$A$1:$G$32"}</definedName>
    <definedName name="html_control1" localSheetId="1" hidden="1">{"'Break down'!$A$4"}</definedName>
    <definedName name="html_control1" localSheetId="0" hidden="1">{"'Break down'!$A$4"}</definedName>
    <definedName name="html_control1" hidden="1">{"'Break down'!$A$4"}</definedName>
    <definedName name="HTML_Description" hidden="1">""</definedName>
    <definedName name="HTML_Email" hidden="1">""</definedName>
    <definedName name="HTML_Header" hidden="1">"Bill No. 7"</definedName>
    <definedName name="HTML_LastUpdate" hidden="1">"31/12/98"</definedName>
    <definedName name="HTML_LineAfter" hidden="1">FALSE</definedName>
    <definedName name="HTML_LineBefore" hidden="1">FALSE</definedName>
    <definedName name="HTML_Name" hidden="1">"Mr. Snehal Sompura"</definedName>
    <definedName name="HTML_OBDlg2" hidden="1">TRUE</definedName>
    <definedName name="HTML_OBDlg4" hidden="1">TRUE</definedName>
    <definedName name="HTML_OS" hidden="1">0</definedName>
    <definedName name="HTML_PathFile" hidden="1">"c:\myHTML.htm"</definedName>
    <definedName name="HTML_Title" hidden="1">"BOQ"</definedName>
    <definedName name="htr" localSheetId="1" hidden="1">{"'Break down'!$A$4"}</definedName>
    <definedName name="htr" localSheetId="0" hidden="1">{"'Break down'!$A$4"}</definedName>
    <definedName name="htr" hidden="1">{"'Break down'!$A$4"}</definedName>
    <definedName name="htrhrsth" localSheetId="1" hidden="1">{#N/A,#N/A,TRUE,"Cover";#N/A,#N/A,TRUE,"Conts";#N/A,#N/A,TRUE,"VOS";#N/A,#N/A,TRUE,"Warrington";#N/A,#N/A,TRUE,"Widnes"}</definedName>
    <definedName name="htrhrsth" localSheetId="0" hidden="1">{#N/A,#N/A,TRUE,"Cover";#N/A,#N/A,TRUE,"Conts";#N/A,#N/A,TRUE,"VOS";#N/A,#N/A,TRUE,"Warrington";#N/A,#N/A,TRUE,"Widnes"}</definedName>
    <definedName name="htrhrsth" hidden="1">{#N/A,#N/A,TRUE,"Cover";#N/A,#N/A,TRUE,"Conts";#N/A,#N/A,TRUE,"VOS";#N/A,#N/A,TRUE,"Warrington";#N/A,#N/A,TRUE,"Widnes"}</definedName>
    <definedName name="htwing">#REF!</definedName>
    <definedName name="htwing_1">#N/A</definedName>
    <definedName name="htz" localSheetId="1" hidden="1">{"'Break down'!$A$4"}</definedName>
    <definedName name="htz" localSheetId="0" hidden="1">{"'Break down'!$A$4"}</definedName>
    <definedName name="htz" hidden="1">{"'Break down'!$A$4"}</definedName>
    <definedName name="Hu">#REF!</definedName>
    <definedName name="Hu___0">#REF!</definedName>
    <definedName name="Hu___13">#REF!</definedName>
    <definedName name="hutgfru" localSheetId="1" hidden="1">{#N/A,#N/A,TRUE,"Cover";#N/A,#N/A,TRUE,"Conts";#N/A,#N/A,TRUE,"VOS";#N/A,#N/A,TRUE,"Warrington";#N/A,#N/A,TRUE,"Widnes"}</definedName>
    <definedName name="hutgfru" localSheetId="0" hidden="1">{#N/A,#N/A,TRUE,"Cover";#N/A,#N/A,TRUE,"Conts";#N/A,#N/A,TRUE,"VOS";#N/A,#N/A,TRUE,"Warrington";#N/A,#N/A,TRUE,"Widnes"}</definedName>
    <definedName name="hutgfru" hidden="1">{#N/A,#N/A,TRUE,"Cover";#N/A,#N/A,TRUE,"Conts";#N/A,#N/A,TRUE,"VOS";#N/A,#N/A,TRUE,"Warrington";#N/A,#N/A,TRUE,"Widnes"}</definedName>
    <definedName name="huy" localSheetId="1" hidden="1">{"'Sheet1'!$L$16"}</definedName>
    <definedName name="huy" localSheetId="0" hidden="1">{"'Sheet1'!$L$16"}</definedName>
    <definedName name="huy" hidden="1">{"'Sheet1'!$L$16"}</definedName>
    <definedName name="huye" localSheetId="1" hidden="1">{"'Sheet1'!$L$16"}</definedName>
    <definedName name="huye" localSheetId="0" hidden="1">{"'Sheet1'!$L$16"}</definedName>
    <definedName name="huye" hidden="1">{"'Sheet1'!$L$16"}</definedName>
    <definedName name="hvacrates">#REF!</definedName>
    <definedName name="HX">#REF!</definedName>
    <definedName name="hxa">#REF!</definedName>
    <definedName name="hxc">#REF!</definedName>
    <definedName name="hxd">#REF!</definedName>
    <definedName name="hy" localSheetId="1" hidden="1">{#N/A,#N/A,TRUE,"Front";#N/A,#N/A,TRUE,"Simple Letter";#N/A,#N/A,TRUE,"Inside";#N/A,#N/A,TRUE,"Contents";#N/A,#N/A,TRUE,"Basis";#N/A,#N/A,TRUE,"Inclusions";#N/A,#N/A,TRUE,"Exclusions";#N/A,#N/A,TRUE,"Areas";#N/A,#N/A,TRUE,"Summary";#N/A,#N/A,TRUE,"Detail"}</definedName>
    <definedName name="hy" localSheetId="0" hidden="1">{#N/A,#N/A,TRUE,"Front";#N/A,#N/A,TRUE,"Simple Letter";#N/A,#N/A,TRUE,"Inside";#N/A,#N/A,TRUE,"Contents";#N/A,#N/A,TRUE,"Basis";#N/A,#N/A,TRUE,"Inclusions";#N/A,#N/A,TRUE,"Exclusions";#N/A,#N/A,TRUE,"Areas";#N/A,#N/A,TRUE,"Summary";#N/A,#N/A,TRUE,"Detail"}</definedName>
    <definedName name="hy" hidden="1">{#N/A,#N/A,TRUE,"Front";#N/A,#N/A,TRUE,"Simple Letter";#N/A,#N/A,TRUE,"Inside";#N/A,#N/A,TRUE,"Contents";#N/A,#N/A,TRUE,"Basis";#N/A,#N/A,TRUE,"Inclusions";#N/A,#N/A,TRUE,"Exclusions";#N/A,#N/A,TRUE,"Areas";#N/A,#N/A,TRUE,"Summary";#N/A,#N/A,TRUE,"Detail"}</definedName>
    <definedName name="hz" localSheetId="1" hidden="1">{"'Break down'!$A$4"}</definedName>
    <definedName name="hz" localSheetId="0" hidden="1">{"'Break down'!$A$4"}</definedName>
    <definedName name="hz" hidden="1">{"'Break down'!$A$4"}</definedName>
    <definedName name="I">#REF!</definedName>
    <definedName name="I___0">#REF!</definedName>
    <definedName name="I___13">#REF!</definedName>
    <definedName name="i8uiuyi" localSheetId="1" hidden="1">{#N/A,#N/A,TRUE,"Cover";#N/A,#N/A,TRUE,"Conts";#N/A,#N/A,TRUE,"VOS";#N/A,#N/A,TRUE,"Warrington";#N/A,#N/A,TRUE,"Widnes"}</definedName>
    <definedName name="i8uiuyi" localSheetId="0" hidden="1">{#N/A,#N/A,TRUE,"Cover";#N/A,#N/A,TRUE,"Conts";#N/A,#N/A,TRUE,"VOS";#N/A,#N/A,TRUE,"Warrington";#N/A,#N/A,TRUE,"Widnes"}</definedName>
    <definedName name="i8uiuyi" hidden="1">{#N/A,#N/A,TRUE,"Cover";#N/A,#N/A,TRUE,"Conts";#N/A,#N/A,TRUE,"VOS";#N/A,#N/A,TRUE,"Warrington";#N/A,#N/A,TRUE,"Widnes"}</definedName>
    <definedName name="idc" localSheetId="1" hidden="1">{#N/A,#N/A,TRUE,"Front";#N/A,#N/A,TRUE,"Simple Letter";#N/A,#N/A,TRUE,"Inside";#N/A,#N/A,TRUE,"Contents";#N/A,#N/A,TRUE,"Basis";#N/A,#N/A,TRUE,"Inclusions";#N/A,#N/A,TRUE,"Exclusions";#N/A,#N/A,TRUE,"Areas";#N/A,#N/A,TRUE,"Summary";#N/A,#N/A,TRUE,"Detail"}</definedName>
    <definedName name="idc" localSheetId="0" hidden="1">{#N/A,#N/A,TRUE,"Front";#N/A,#N/A,TRUE,"Simple Letter";#N/A,#N/A,TRUE,"Inside";#N/A,#N/A,TRUE,"Contents";#N/A,#N/A,TRUE,"Basis";#N/A,#N/A,TRUE,"Inclusions";#N/A,#N/A,TRUE,"Exclusions";#N/A,#N/A,TRUE,"Areas";#N/A,#N/A,TRUE,"Summary";#N/A,#N/A,TRUE,"Detail"}</definedName>
    <definedName name="idc" hidden="1">{#N/A,#N/A,TRUE,"Front";#N/A,#N/A,TRUE,"Simple Letter";#N/A,#N/A,TRUE,"Inside";#N/A,#N/A,TRUE,"Contents";#N/A,#N/A,TRUE,"Basis";#N/A,#N/A,TRUE,"Inclusions";#N/A,#N/A,TRUE,"Exclusions";#N/A,#N/A,TRUE,"Areas";#N/A,#N/A,TRUE,"Summary";#N/A,#N/A,TRUE,"Detail"}</definedName>
    <definedName name="idpvol">#REF!</definedName>
    <definedName name="idpvol_1">#N/A</definedName>
    <definedName name="If">#REF!</definedName>
    <definedName name="Ig">#REF!</definedName>
    <definedName name="Ig___0">#REF!</definedName>
    <definedName name="Ig___13">#REF!</definedName>
    <definedName name="IGLE" localSheetId="0" hidden="1">[42]BM!#REF!</definedName>
    <definedName name="IGLE" hidden="1">#REF!</definedName>
    <definedName name="II" localSheetId="1" hidden="1">{#N/A,#N/A,FALSE,"JACKETS (1100 t) (1)"}</definedName>
    <definedName name="II" localSheetId="0" hidden="1">{#N/A,#N/A,FALSE,"JACKETS (1100 t) (1)"}</definedName>
    <definedName name="II" hidden="1">{#N/A,#N/A,FALSE,"JACKETS (1100 t) (1)"}</definedName>
    <definedName name="III" localSheetId="1" hidden="1">{#N/A,#N/A,TRUE,"Cover Memo";"Facility Estimate",#N/A,TRUE,"Change Summary";"Facility Estimate",#N/A,TRUE,"Estimate Summary";"Facility Estimate",#N/A,TRUE,"Dept. Summary";"Facility Estimate",#N/A,TRUE,"DOW Detail"}</definedName>
    <definedName name="III" localSheetId="0" hidden="1">{#N/A,#N/A,TRUE,"Cover Memo";"Facility Estimate",#N/A,TRUE,"Change Summary";"Facility Estimate",#N/A,TRUE,"Estimate Summary";"Facility Estimate",#N/A,TRUE,"Dept. Summary";"Facility Estimate",#N/A,TRUE,"DOW Detail"}</definedName>
    <definedName name="III" hidden="1">{#N/A,#N/A,TRUE,"Cover Memo";"Facility Estimate",#N/A,TRUE,"Change Summary";"Facility Estimate",#N/A,TRUE,"Estimate Summary";"Facility Estimate",#N/A,TRUE,"Dept. Summary";"Facility Estimate",#N/A,TRUE,"DOW Detail"}</definedName>
    <definedName name="iiip" localSheetId="1" hidden="1">{"'Break down'!$A$4"}</definedName>
    <definedName name="iiip" localSheetId="0" hidden="1">{"'Break down'!$A$4"}</definedName>
    <definedName name="iiip" hidden="1">{"'Break down'!$A$4"}</definedName>
    <definedName name="iiiz" localSheetId="1" hidden="1">{"'Break down'!$A$4"}</definedName>
    <definedName name="iiiz" localSheetId="0" hidden="1">{"'Break down'!$A$4"}</definedName>
    <definedName name="iiiz" hidden="1">{"'Break down'!$A$4"}</definedName>
    <definedName name="iiy" localSheetId="1" hidden="1">{"'Break down'!$A$4"}</definedName>
    <definedName name="iiy" localSheetId="0" hidden="1">{"'Break down'!$A$4"}</definedName>
    <definedName name="iiy" hidden="1">{"'Break down'!$A$4"}</definedName>
    <definedName name="iiz" localSheetId="1" hidden="1">{"'Break down'!$A$4"}</definedName>
    <definedName name="iiz" localSheetId="0" hidden="1">{"'Break down'!$A$4"}</definedName>
    <definedName name="iiz" hidden="1">{"'Break down'!$A$4"}</definedName>
    <definedName name="Ik">#REF!</definedName>
    <definedName name="imported">#REF!</definedName>
    <definedName name="imported_1">#N/A</definedName>
    <definedName name="Indirect" localSheetId="1" hidden="1">{"Total Indirect Manpower",#N/A,FALSE,"J";"Total Direct Manpower",#N/A,FALSE,"J";"Direct Structural Manpower",#N/A,FALSE,"J";"Direct Mechanical Manpower",#N/A,FALSE,"J";"Direct Piping Manpower",#N/A,FALSE,"J";"Direct Tanks Manpower",#N/A,FALSE,"J";"Direct ElecInstrSS Manpower",#N/A,FALSE,"J"}</definedName>
    <definedName name="Indirect" localSheetId="0" hidden="1">{"Total Indirect Manpower",#N/A,FALSE,"J";"Total Direct Manpower",#N/A,FALSE,"J";"Direct Structural Manpower",#N/A,FALSE,"J";"Direct Mechanical Manpower",#N/A,FALSE,"J";"Direct Piping Manpower",#N/A,FALSE,"J";"Direct Tanks Manpower",#N/A,FALSE,"J";"Direct ElecInstrSS Manpower",#N/A,FALSE,"J"}</definedName>
    <definedName name="Indirect" hidden="1">{"Total Indirect Manpower",#N/A,FALSE,"J";"Total Direct Manpower",#N/A,FALSE,"J";"Direct Structural Manpower",#N/A,FALSE,"J";"Direct Mechanical Manpower",#N/A,FALSE,"J";"Direct Piping Manpower",#N/A,FALSE,"J";"Direct Tanks Manpower",#N/A,FALSE,"J";"Direct ElecInstrSS Manpower",#N/A,FALSE,"J"}</definedName>
    <definedName name="Inflation">#REF!</definedName>
    <definedName name="INR">#REF!</definedName>
    <definedName name="insertplate_and_exp_joint">#REF!</definedName>
    <definedName name="Int">#REF!</definedName>
    <definedName name="Interest_Rate">#REF!</definedName>
    <definedName name="invoice_rate">#REF!</definedName>
    <definedName name="io" localSheetId="1" hidden="1">{#N/A,#N/A,TRUE,"Front";#N/A,#N/A,TRUE,"Simple Letter";#N/A,#N/A,TRUE,"Inside";#N/A,#N/A,TRUE,"Contents";#N/A,#N/A,TRUE,"Basis";#N/A,#N/A,TRUE,"Inclusions";#N/A,#N/A,TRUE,"Exclusions";#N/A,#N/A,TRUE,"Areas";#N/A,#N/A,TRUE,"Summary";#N/A,#N/A,TRUE,"Detail"}</definedName>
    <definedName name="io" localSheetId="0" hidden="1">{#N/A,#N/A,TRUE,"Front";#N/A,#N/A,TRUE,"Simple Letter";#N/A,#N/A,TRUE,"Inside";#N/A,#N/A,TRUE,"Contents";#N/A,#N/A,TRUE,"Basis";#N/A,#N/A,TRUE,"Inclusions";#N/A,#N/A,TRUE,"Exclusions";#N/A,#N/A,TRUE,"Areas";#N/A,#N/A,TRUE,"Summary";#N/A,#N/A,TRUE,"Detail"}</definedName>
    <definedName name="io" hidden="1">{#N/A,#N/A,TRUE,"Front";#N/A,#N/A,TRUE,"Simple Letter";#N/A,#N/A,TRUE,"Inside";#N/A,#N/A,TRUE,"Contents";#N/A,#N/A,TRUE,"Basis";#N/A,#N/A,TRUE,"Inclusions";#N/A,#N/A,TRUE,"Exclusions";#N/A,#N/A,TRUE,"Areas";#N/A,#N/A,TRUE,"Summary";#N/A,#N/A,TRUE,"Detail"}</definedName>
    <definedName name="io8yuou8y" localSheetId="1" hidden="1">{#N/A,#N/A,TRUE,"Cover";#N/A,#N/A,TRUE,"Conts";#N/A,#N/A,TRUE,"VOS";#N/A,#N/A,TRUE,"Warrington";#N/A,#N/A,TRUE,"Widnes"}</definedName>
    <definedName name="io8yuou8y" localSheetId="0" hidden="1">{#N/A,#N/A,TRUE,"Cover";#N/A,#N/A,TRUE,"Conts";#N/A,#N/A,TRUE,"VOS";#N/A,#N/A,TRUE,"Warrington";#N/A,#N/A,TRUE,"Widnes"}</definedName>
    <definedName name="io8yuou8y" hidden="1">{#N/A,#N/A,TRUE,"Cover";#N/A,#N/A,TRUE,"Conts";#N/A,#N/A,TRUE,"VOS";#N/A,#N/A,TRUE,"Warrington";#N/A,#N/A,TRUE,"Widnes"}</definedName>
    <definedName name="iol" localSheetId="1" hidden="1">{#N/A,#N/A,TRUE,"Cover";#N/A,#N/A,TRUE,"Conts";#N/A,#N/A,TRUE,"VOS";#N/A,#N/A,TRUE,"Warrington";#N/A,#N/A,TRUE,"Widnes"}</definedName>
    <definedName name="iol" localSheetId="0" hidden="1">{#N/A,#N/A,TRUE,"Cover";#N/A,#N/A,TRUE,"Conts";#N/A,#N/A,TRUE,"VOS";#N/A,#N/A,TRUE,"Warrington";#N/A,#N/A,TRUE,"Widnes"}</definedName>
    <definedName name="iol" hidden="1">{#N/A,#N/A,TRUE,"Cover";#N/A,#N/A,TRUE,"Conts";#N/A,#N/A,TRUE,"VOS";#N/A,#N/A,TRUE,"Warrington";#N/A,#N/A,TRUE,"Widnes"}</definedName>
    <definedName name="iop" localSheetId="1" hidden="1">{#N/A,#N/A,TRUE,"COVER";#N/A,#N/A,TRUE,"DETAILS";#N/A,#N/A,TRUE,"SUMMARY";#N/A,#N/A,TRUE,"EXP MON";#N/A,#N/A,TRUE,"APPENDIX A";#N/A,#N/A,TRUE,"APPENDIX B";#N/A,#N/A,TRUE,"APPENDIX C";#N/A,#N/A,TRUE,"APPENDIX D";#N/A,#N/A,TRUE,"APPENDIX E";#N/A,#N/A,TRUE,"APPENDIX F";#N/A,#N/A,TRUE,"APPENDIX G"}</definedName>
    <definedName name="iop" localSheetId="0" hidden="1">{#N/A,#N/A,TRUE,"COVER";#N/A,#N/A,TRUE,"DETAILS";#N/A,#N/A,TRUE,"SUMMARY";#N/A,#N/A,TRUE,"EXP MON";#N/A,#N/A,TRUE,"APPENDIX A";#N/A,#N/A,TRUE,"APPENDIX B";#N/A,#N/A,TRUE,"APPENDIX C";#N/A,#N/A,TRUE,"APPENDIX D";#N/A,#N/A,TRUE,"APPENDIX E";#N/A,#N/A,TRUE,"APPENDIX F";#N/A,#N/A,TRUE,"APPENDIX G"}</definedName>
    <definedName name="iop" hidden="1">{#N/A,#N/A,TRUE,"COVER";#N/A,#N/A,TRUE,"DETAILS";#N/A,#N/A,TRUE,"SUMMARY";#N/A,#N/A,TRUE,"EXP MON";#N/A,#N/A,TRUE,"APPENDIX A";#N/A,#N/A,TRUE,"APPENDIX B";#N/A,#N/A,TRUE,"APPENDIX C";#N/A,#N/A,TRUE,"APPENDIX D";#N/A,#N/A,TRUE,"APPENDIX E";#N/A,#N/A,TRUE,"APPENDIX F";#N/A,#N/A,TRUE,"APPENDIX G"}</definedName>
    <definedName name="ioykyoyu" localSheetId="1" hidden="1">{#N/A,#N/A,TRUE,"Cover";#N/A,#N/A,TRUE,"Conts";#N/A,#N/A,TRUE,"VOS";#N/A,#N/A,TRUE,"Warrington";#N/A,#N/A,TRUE,"Widnes"}</definedName>
    <definedName name="ioykyoyu" localSheetId="0" hidden="1">{#N/A,#N/A,TRUE,"Cover";#N/A,#N/A,TRUE,"Conts";#N/A,#N/A,TRUE,"VOS";#N/A,#N/A,TRUE,"Warrington";#N/A,#N/A,TRUE,"Widnes"}</definedName>
    <definedName name="ioykyoyu" hidden="1">{#N/A,#N/A,TRUE,"Cover";#N/A,#N/A,TRUE,"Conts";#N/A,#N/A,TRUE,"VOS";#N/A,#N/A,TRUE,"Warrington";#N/A,#N/A,TRUE,"Widnes"}</definedName>
    <definedName name="IPCs">#REF!</definedName>
    <definedName name="ipu">#REF!</definedName>
    <definedName name="ipu___0">#REF!</definedName>
    <definedName name="ipu___13">#REF!</definedName>
    <definedName name="IQ_ACCOUNT_CHANGE" hidden="1">"c1449"</definedName>
    <definedName name="IQ_ACCOUNTING_STANDARD" hidden="1">"c4539"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DIN" hidden="1">"AUTO"</definedName>
    <definedName name="IQ_ADJ_AVG_BANK_ASSETS" hidden="1">"c2671"</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REUT" hidden="1">"c3630"</definedName>
    <definedName name="IQ_AVG_DAILY_VOL" hidden="1">"c65"</definedName>
    <definedName name="IQ_AVG_EMPLOYEES" hidden="1">"c6019"</definedName>
    <definedName name="IQ_AVG_INDUSTRY_REC" hidden="1">"c4455"</definedName>
    <definedName name="IQ_AVG_INDUSTRY_REC_NO" hidden="1">"c4454"</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MP_EMPLOYEES" hidden="1">"c6020"</definedName>
    <definedName name="IQ_AVG_TEV" hidden="1">"c84"</definedName>
    <definedName name="IQ_AVG_VOLUME" hidden="1">"c1346"</definedName>
    <definedName name="IQ_BANK_DEBT" hidden="1">"c2544"</definedName>
    <definedName name="IQ_BANK_DEBT_PCT" hidden="1">"c2545"</definedName>
    <definedName name="IQ_BASIC_EPS_EXCL" hidden="1">"c85"</definedName>
    <definedName name="IQ_BASIC_EPS_INCL" hidden="1">"c86"</definedName>
    <definedName name="IQ_BASIC_NORMAL_EPS" hidden="1">"c1592"</definedName>
    <definedName name="IQ_BASIC_OUTSTANDING_CURRENT_EST" hidden="1">"c4128"</definedName>
    <definedName name="IQ_BASIC_OUTSTANDING_CURRENT_HIGH_EST" hidden="1">"c4129"</definedName>
    <definedName name="IQ_BASIC_OUTSTANDING_CURRENT_LOW_EST" hidden="1">"c4130"</definedName>
    <definedName name="IQ_BASIC_OUTSTANDING_CURRENT_MEDIAN_EST" hidden="1">"c4131"</definedName>
    <definedName name="IQ_BASIC_OUTSTANDING_CURRENT_NUM_EST" hidden="1">"c4132"</definedName>
    <definedName name="IQ_BASIC_OUTSTANDING_CURRENT_STDDEV_EST" hidden="1">"c4133"</definedName>
    <definedName name="IQ_BASIC_OUTSTANDING_EST" hidden="1">"c4134"</definedName>
    <definedName name="IQ_BASIC_OUTSTANDING_HIGH_EST" hidden="1">"c4135"</definedName>
    <definedName name="IQ_BASIC_OUTSTANDING_LOW_EST" hidden="1">"c4136"</definedName>
    <definedName name="IQ_BASIC_OUTSTANDING_MEDIAN_EST" hidden="1">"c4137"</definedName>
    <definedName name="IQ_BASIC_OUTSTANDING_NUM_EST" hidden="1">"c4138"</definedName>
    <definedName name="IQ_BASIC_OUTSTANDING_STDDEV_EST" hidden="1">"c4139"</definedName>
    <definedName name="IQ_BASIC_WEIGHT" hidden="1">"c87"</definedName>
    <definedName name="IQ_BASIC_WEIGHT_EST" hidden="1">"c4140"</definedName>
    <definedName name="IQ_BASIC_WEIGHT_GUIDANCE" hidden="1">"c4141"</definedName>
    <definedName name="IQ_BASIC_WEIGHT_HIGH_EST" hidden="1">"c4142"</definedName>
    <definedName name="IQ_BASIC_WEIGHT_LOW_EST" hidden="1">"c4143"</definedName>
    <definedName name="IQ_BASIC_WEIGHT_MEDIAN_EST" hidden="1">"c4144"</definedName>
    <definedName name="IQ_BASIC_WEIGHT_NUM_EST" hidden="1">"c4145"</definedName>
    <definedName name="IQ_BASIC_WEIGHT_STDDEV_EST" hidden="1">"c4146"</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ROK_COMMISSION" hidden="1">"c3514"</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EST" hidden="1">"c5624"</definedName>
    <definedName name="IQ_BV_HIGH_EST" hidden="1">"c5626"</definedName>
    <definedName name="IQ_BV_LOW_EST" hidden="1">"c5627"</definedName>
    <definedName name="IQ_BV_MEDIAN_EST" hidden="1">"c5625"</definedName>
    <definedName name="IQ_BV_NUM_EST" hidden="1">"c5628"</definedName>
    <definedName name="IQ_BV_OVER_SHARES" hidden="1">"c1349"</definedName>
    <definedName name="IQ_BV_SHARE" hidden="1">"c100"</definedName>
    <definedName name="IQ_BV_SHARE_ACT_OR_EST" hidden="1">"c3587"</definedName>
    <definedName name="IQ_BV_SHARE_ACT_OR_EST_REUT" hidden="1">"c5477"</definedName>
    <definedName name="IQ_BV_SHARE_EST" hidden="1">"c3541"</definedName>
    <definedName name="IQ_BV_SHARE_EST_REUT" hidden="1">"c5439"</definedName>
    <definedName name="IQ_BV_SHARE_HIGH_EST" hidden="1">"c3542"</definedName>
    <definedName name="IQ_BV_SHARE_HIGH_EST_REUT" hidden="1">"c5441"</definedName>
    <definedName name="IQ_BV_SHARE_LOW_EST" hidden="1">"c3543"</definedName>
    <definedName name="IQ_BV_SHARE_LOW_EST_REUT" hidden="1">"c5442"</definedName>
    <definedName name="IQ_BV_SHARE_MEDIAN_EST" hidden="1">"c3544"</definedName>
    <definedName name="IQ_BV_SHARE_MEDIAN_EST_REUT" hidden="1">"c5440"</definedName>
    <definedName name="IQ_BV_SHARE_NUM_EST" hidden="1">"c3539"</definedName>
    <definedName name="IQ_BV_SHARE_NUM_EST_REUT" hidden="1">"c5443"</definedName>
    <definedName name="IQ_BV_SHARE_STDDEV_EST" hidden="1">"c3540"</definedName>
    <definedName name="IQ_BV_SHARE_STDDEV_EST_REUT" hidden="1">"c5444"</definedName>
    <definedName name="IQ_BV_STDDEV_EST" hidden="1">"c5629"</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ACT_OR_EST" hidden="1">"c3584"</definedName>
    <definedName name="IQ_CAPEX_ACT_OR_EST_REUT" hidden="1">"c5474"</definedName>
    <definedName name="IQ_CAPEX_BNK" hidden="1">"c110"</definedName>
    <definedName name="IQ_CAPEX_BR" hidden="1">"c111"</definedName>
    <definedName name="IQ_CAPEX_EST" hidden="1">"c3523"</definedName>
    <definedName name="IQ_CAPEX_EST_REUT" hidden="1">"c3969"</definedName>
    <definedName name="IQ_CAPEX_FIN" hidden="1">"c112"</definedName>
    <definedName name="IQ_CAPEX_GUIDANCE" hidden="1">"c4150"</definedName>
    <definedName name="IQ_CAPEX_HIGH_EST" hidden="1">"c3524"</definedName>
    <definedName name="IQ_CAPEX_HIGH_EST_REUT" hidden="1">"c3971"</definedName>
    <definedName name="IQ_CAPEX_HIGH_GUIDANCE" hidden="1">"c4180"</definedName>
    <definedName name="IQ_CAPEX_INS" hidden="1">"c113"</definedName>
    <definedName name="IQ_CAPEX_LOW_EST" hidden="1">"c3525"</definedName>
    <definedName name="IQ_CAPEX_LOW_EST_REUT" hidden="1">"c3972"</definedName>
    <definedName name="IQ_CAPEX_LOW_GUIDANCE" hidden="1">"c4220"</definedName>
    <definedName name="IQ_CAPEX_MEDIAN_EST" hidden="1">"c3526"</definedName>
    <definedName name="IQ_CAPEX_MEDIAN_EST_REUT" hidden="1">"c3970"</definedName>
    <definedName name="IQ_CAPEX_NUM_EST" hidden="1">"c3521"</definedName>
    <definedName name="IQ_CAPEX_NUM_EST_REUT" hidden="1">"c3973"</definedName>
    <definedName name="IQ_CAPEX_STDDEV_EST" hidden="1">"c3522"</definedName>
    <definedName name="IQ_CAPEX_STDDEV_EST_REUT" hidden="1">"c3974"</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"c2076"</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CONVERSION" hidden="1">"c117"</definedName>
    <definedName name="IQ_CASH_DUE_BANKS" hidden="1">"c1351"</definedName>
    <definedName name="IQ_CASH_EPS_ACT_OR_EST" hidden="1">"c5638"</definedName>
    <definedName name="IQ_CASH_EPS_EST" hidden="1">"c5631"</definedName>
    <definedName name="IQ_CASH_EPS_HIGH_EST" hidden="1">"c5633"</definedName>
    <definedName name="IQ_CASH_EPS_LOW_EST" hidden="1">"c5634"</definedName>
    <definedName name="IQ_CASH_EPS_MEDIAN_EST" hidden="1">"c5632"</definedName>
    <definedName name="IQ_CASH_EPS_NUM_EST" hidden="1">"c5635"</definedName>
    <definedName name="IQ_CASH_EPS_STDDEV_EST" hidden="1">"c5636"</definedName>
    <definedName name="IQ_CASH_EQUIV" hidden="1">"c118"</definedName>
    <definedName name="IQ_CASH_FINAN" hidden="1">"c119"</definedName>
    <definedName name="IQ_CASH_FLOW_ACT_OR_EST" hidden="1">"c4154"</definedName>
    <definedName name="IQ_CASH_FLOW_EST" hidden="1">"c4153"</definedName>
    <definedName name="IQ_CASH_FLOW_GUIDANCE" hidden="1">"c4155"</definedName>
    <definedName name="IQ_CASH_FLOW_HIGH_EST" hidden="1">"c4156"</definedName>
    <definedName name="IQ_CASH_FLOW_HIGH_GUIDANCE" hidden="1">"c4201"</definedName>
    <definedName name="IQ_CASH_FLOW_LOW_EST" hidden="1">"c4157"</definedName>
    <definedName name="IQ_CASH_FLOW_LOW_GUIDANCE" hidden="1">"c4241"</definedName>
    <definedName name="IQ_CASH_FLOW_MEDIAN_EST" hidden="1">"c4158"</definedName>
    <definedName name="IQ_CASH_FLOW_NUM_EST" hidden="1">"c4159"</definedName>
    <definedName name="IQ_CASH_FLOW_STDDEV_EST" hidden="1">"c4160"</definedName>
    <definedName name="IQ_CASH_INTEREST" hidden="1">"c120"</definedName>
    <definedName name="IQ_CASH_INVEST" hidden="1">"c121"</definedName>
    <definedName name="IQ_CASH_OPER" hidden="1">"c122"</definedName>
    <definedName name="IQ_CASH_OPER_ACT_OR_EST" hidden="1">"c4164"</definedName>
    <definedName name="IQ_CASH_OPER_EST" hidden="1">"c4163"</definedName>
    <definedName name="IQ_CASH_OPER_GUIDANCE" hidden="1">"c4165"</definedName>
    <definedName name="IQ_CASH_OPER_HIGH_EST" hidden="1">"c4166"</definedName>
    <definedName name="IQ_CASH_OPER_HIGH_GUIDANCE" hidden="1">"c4185"</definedName>
    <definedName name="IQ_CASH_OPER_LOW_EST" hidden="1">"c4244"</definedName>
    <definedName name="IQ_CASH_OPER_LOW_GUIDANCE" hidden="1">"c4225"</definedName>
    <definedName name="IQ_CASH_OPER_MEDIAN_EST" hidden="1">"c4245"</definedName>
    <definedName name="IQ_CASH_OPER_NUM_EST" hidden="1">"c4246"</definedName>
    <definedName name="IQ_CASH_OPER_STDDEV_EST" hidden="1">"c4247"</definedName>
    <definedName name="IQ_CASH_SEGREG" hidden="1">"c123"</definedName>
    <definedName name="IQ_CASH_SHARE" hidden="1">"c1911"</definedName>
    <definedName name="IQ_CASH_ST" hidden="1">"c1355"</definedName>
    <definedName name="IQ_CASH_ST_INVEST" hidden="1">"c124"</definedName>
    <definedName name="IQ_CASH_ST_INVEST_EST" hidden="1">"c4249"</definedName>
    <definedName name="IQ_CASH_ST_INVEST_GUIDANCE" hidden="1">"c4250"</definedName>
    <definedName name="IQ_CASH_ST_INVEST_HIGH_EST" hidden="1">"c4251"</definedName>
    <definedName name="IQ_CASH_ST_INVEST_HIGH_GUIDANCE" hidden="1">"c4195"</definedName>
    <definedName name="IQ_CASH_ST_INVEST_LOW_EST" hidden="1">"c4252"</definedName>
    <definedName name="IQ_CASH_ST_INVEST_LOW_GUIDANCE" hidden="1">"c4235"</definedName>
    <definedName name="IQ_CASH_ST_INVEST_MEDIAN_EST" hidden="1">"c4253"</definedName>
    <definedName name="IQ_CASH_ST_INVEST_NUM_EST" hidden="1">"c4254"</definedName>
    <definedName name="IQ_CASH_ST_INVEST_STDDEV_EST" hidden="1">"c4255"</definedName>
    <definedName name="IQ_CASH_TAXES" hidden="1">"c125"</definedName>
    <definedName name="IQ_CDS_ASK" hidden="1">"c6027"</definedName>
    <definedName name="IQ_CDS_BID" hidden="1">"c6026"</definedName>
    <definedName name="IQ_CDS_CURRENCY" hidden="1">"c6031"</definedName>
    <definedName name="IQ_CDS_EVAL_DATE" hidden="1">"c6029"</definedName>
    <definedName name="IQ_CDS_MID" hidden="1">"c6028"</definedName>
    <definedName name="IQ_CDS_NAME" hidden="1">"c6034"</definedName>
    <definedName name="IQ_CDS_TERM" hidden="1">"c6030"</definedName>
    <definedName name="IQ_CDS_TYPE" hidden="1">"c6025"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PS_ACT_OR_EST" hidden="1">"c2217"</definedName>
    <definedName name="IQ_CFPS_ACT_OR_EST_REUT" hidden="1">"c5463"</definedName>
    <definedName name="IQ_CFPS_EST" hidden="1">"c1667"</definedName>
    <definedName name="IQ_CFPS_EST_REUT" hidden="1">"c3844"</definedName>
    <definedName name="IQ_CFPS_GUIDANCE" hidden="1">"c4256"</definedName>
    <definedName name="IQ_CFPS_HIGH_EST" hidden="1">"c1669"</definedName>
    <definedName name="IQ_CFPS_HIGH_EST_REUT" hidden="1">"c3846"</definedName>
    <definedName name="IQ_CFPS_HIGH_GUIDANCE" hidden="1">"c4167"</definedName>
    <definedName name="IQ_CFPS_LOW_EST" hidden="1">"c1670"</definedName>
    <definedName name="IQ_CFPS_LOW_EST_REUT" hidden="1">"c3847"</definedName>
    <definedName name="IQ_CFPS_LOW_GUIDANCE" hidden="1">"c4207"</definedName>
    <definedName name="IQ_CFPS_MEDIAN_EST" hidden="1">"c1668"</definedName>
    <definedName name="IQ_CFPS_MEDIAN_EST_REUT" hidden="1">"c3845"</definedName>
    <definedName name="IQ_CFPS_NUM_EST" hidden="1">"c1671"</definedName>
    <definedName name="IQ_CFPS_NUM_EST_REUT" hidden="1">"c3848"</definedName>
    <definedName name="IQ_CFPS_STDDEV_EST" hidden="1">"c1672"</definedName>
    <definedName name="IQ_CFPS_STDDEV_EST_REUT" hidden="1">"c3849"</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ST_BORROWING" hidden="1">"c2936"</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TY_EST" hidden="1">"c4257"</definedName>
    <definedName name="IQ_DEBT_EQUITY_HIGH_EST" hidden="1">"c4258"</definedName>
    <definedName name="IQ_DEBT_EQUITY_LOW_EST" hidden="1">"c4259"</definedName>
    <definedName name="IQ_DEBT_EQUITY_MEDIAN_EST" hidden="1">"c4260"</definedName>
    <definedName name="IQ_DEBT_EQUITY_NUM_EST" hidden="1">"c4261"</definedName>
    <definedName name="IQ_DEBT_EQUITY_STDDEV_EST" hidden="1">"c4262"</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OSITS_INTEREST_SECURITIES" hidden="1">"c5509"</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FF_LASTCLOSE_TARGET_PRICE_REUT" hidden="1">"c5436"</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OUTSTANDING_CURRENT_EST" hidden="1">"c4263"</definedName>
    <definedName name="IQ_DILUT_OUTSTANDING_CURRENT_HIGH_EST" hidden="1">"c4264"</definedName>
    <definedName name="IQ_DILUT_OUTSTANDING_CURRENT_LOW_EST" hidden="1">"c4265"</definedName>
    <definedName name="IQ_DILUT_OUTSTANDING_CURRENT_MEDIAN_EST" hidden="1">"c4266"</definedName>
    <definedName name="IQ_DILUT_OUTSTANDING_CURRENT_NUM_EST" hidden="1">"c4267"</definedName>
    <definedName name="IQ_DILUT_OUTSTANDING_CURRENT_STDDEV_EST" hidden="1">"c4268"</definedName>
    <definedName name="IQ_DILUT_WEIGHT" hidden="1">"c326"</definedName>
    <definedName name="IQ_DILUT_WEIGHT_EST" hidden="1">"c4269"</definedName>
    <definedName name="IQ_DILUT_WEIGHT_GUIDANCE" hidden="1">"c4270"</definedName>
    <definedName name="IQ_DILUT_WEIGHT_HIGH_EST" hidden="1">"c4271"</definedName>
    <definedName name="IQ_DILUT_WEIGHT_LOW_EST" hidden="1">"c4272"</definedName>
    <definedName name="IQ_DILUT_WEIGHT_MEDIAN_EST" hidden="1">"c4273"</definedName>
    <definedName name="IQ_DILUT_WEIGHT_NUM_EST" hidden="1">"c4274"</definedName>
    <definedName name="IQ_DILUT_WEIGHT_STDDEV_EST" hidden="1">"c4275"</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ACT_OR_EST" hidden="1">"c4278"</definedName>
    <definedName name="IQ_DISTRIBUTABLE_CASH_EST" hidden="1">"c4277"</definedName>
    <definedName name="IQ_DISTRIBUTABLE_CASH_GUIDANCE" hidden="1">"c4279"</definedName>
    <definedName name="IQ_DISTRIBUTABLE_CASH_HIGH_EST" hidden="1">"c4280"</definedName>
    <definedName name="IQ_DISTRIBUTABLE_CASH_HIGH_GUIDANCE" hidden="1">"c4198"</definedName>
    <definedName name="IQ_DISTRIBUTABLE_CASH_LOW_EST" hidden="1">"c4281"</definedName>
    <definedName name="IQ_DISTRIBUTABLE_CASH_LOW_GUIDANCE" hidden="1">"c4238"</definedName>
    <definedName name="IQ_DISTRIBUTABLE_CASH_MEDIAN_EST" hidden="1">"c4282"</definedName>
    <definedName name="IQ_DISTRIBUTABLE_CASH_NUM_EST" hidden="1">"c4283"</definedName>
    <definedName name="IQ_DISTRIBUTABLE_CASH_PAYOUT" hidden="1">"c3005"</definedName>
    <definedName name="IQ_DISTRIBUTABLE_CASH_SHARE" hidden="1">"c3003"</definedName>
    <definedName name="IQ_DISTRIBUTABLE_CASH_SHARE_ACT_OR_EST" hidden="1">"c4286"</definedName>
    <definedName name="IQ_DISTRIBUTABLE_CASH_SHARE_EST" hidden="1">"c4285"</definedName>
    <definedName name="IQ_DISTRIBUTABLE_CASH_SHARE_GUIDANCE" hidden="1">"c4287"</definedName>
    <definedName name="IQ_DISTRIBUTABLE_CASH_SHARE_HIGH_EST" hidden="1">"c4288"</definedName>
    <definedName name="IQ_DISTRIBUTABLE_CASH_SHARE_HIGH_GUIDANCE" hidden="1">"c4199"</definedName>
    <definedName name="IQ_DISTRIBUTABLE_CASH_SHARE_LOW_EST" hidden="1">"c4289"</definedName>
    <definedName name="IQ_DISTRIBUTABLE_CASH_SHARE_LOW_GUIDANCE" hidden="1">"c4239"</definedName>
    <definedName name="IQ_DISTRIBUTABLE_CASH_SHARE_MEDIAN_EST" hidden="1">"c4290"</definedName>
    <definedName name="IQ_DISTRIBUTABLE_CASH_SHARE_NUM_EST" hidden="1">"c4291"</definedName>
    <definedName name="IQ_DISTRIBUTABLE_CASH_SHARE_STDDEV_EST" hidden="1">"c4292"</definedName>
    <definedName name="IQ_DISTRIBUTABLE_CASH_STDDEV_EST" hidden="1">"c4294"</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EST" hidden="1">"c4296"</definedName>
    <definedName name="IQ_DIVIDEND_HIGH_EST" hidden="1">"c4297"</definedName>
    <definedName name="IQ_DIVIDEND_LOW_EST" hidden="1">"c4298"</definedName>
    <definedName name="IQ_DIVIDEND_MEDIAN_EST" hidden="1">"c4299"</definedName>
    <definedName name="IQ_DIVIDEND_NUM_EST" hidden="1">"c4300"</definedName>
    <definedName name="IQ_DIVIDEND_STDDEV_EST" hidden="1">"c4301"</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 hidden="1">"c2218"</definedName>
    <definedName name="IQ_DPS_ACT_OR_EST_REUT" hidden="1">"c5464"</definedName>
    <definedName name="IQ_DPS_EST" hidden="1">"c1674"</definedName>
    <definedName name="IQ_DPS_EST_BOTTOM_UP" hidden="1">"c5493"</definedName>
    <definedName name="IQ_DPS_EST_BOTTOM_UP_REUT" hidden="1">"c5501"</definedName>
    <definedName name="IQ_DPS_EST_REUT" hidden="1">"c3851"</definedName>
    <definedName name="IQ_DPS_GUIDANCE" hidden="1">"c4302"</definedName>
    <definedName name="IQ_DPS_HIGH_EST" hidden="1">"c1676"</definedName>
    <definedName name="IQ_DPS_HIGH_EST_REUT" hidden="1">"c3853"</definedName>
    <definedName name="IQ_DPS_HIGH_GUIDANCE" hidden="1">"c4168"</definedName>
    <definedName name="IQ_DPS_LOW_EST" hidden="1">"c1677"</definedName>
    <definedName name="IQ_DPS_LOW_EST_REUT" hidden="1">"c3854"</definedName>
    <definedName name="IQ_DPS_LOW_GUIDANCE" hidden="1">"c4208"</definedName>
    <definedName name="IQ_DPS_MEDIAN_EST" hidden="1">"c1675"</definedName>
    <definedName name="IQ_DPS_MEDIAN_EST_REUT" hidden="1">"c3852"</definedName>
    <definedName name="IQ_DPS_NUM_EST" hidden="1">"c1678"</definedName>
    <definedName name="IQ_DPS_NUM_EST_REUT" hidden="1">"c3855"</definedName>
    <definedName name="IQ_DPS_STDDEV_EST" hidden="1">"c1679"</definedName>
    <definedName name="IQ_DPS_STDDEV_EST_REUT" hidden="1">"c3856"</definedName>
    <definedName name="IQ_DURATION" hidden="1">"c2181"</definedName>
    <definedName name="IQ_EARNING_ASSET_YIELD" hidden="1">"c343"</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BIT" hidden="1">"c352"</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 hidden="1">"c2219"</definedName>
    <definedName name="IQ_EBIT_ACT_OR_EST_REUT" hidden="1">"c5465"</definedName>
    <definedName name="IQ_EBIT_EQ_INC" hidden="1">"c3498"</definedName>
    <definedName name="IQ_EBIT_EQ_INC_EXCL_SBC" hidden="1">"c3502"</definedName>
    <definedName name="IQ_EBIT_EST" hidden="1">"c1681"</definedName>
    <definedName name="IQ_EBIT_EST_REUT" hidden="1">"c5333"</definedName>
    <definedName name="IQ_EBIT_EXCL_SBC" hidden="1">"c3082"</definedName>
    <definedName name="IQ_EBIT_GUIDANCE" hidden="1">"c4303"</definedName>
    <definedName name="IQ_EBIT_GW_ACT_OR_EST" hidden="1">"c4306"</definedName>
    <definedName name="IQ_EBIT_GW_EST" hidden="1">"c4305"</definedName>
    <definedName name="IQ_EBIT_GW_GUIDANCE" hidden="1">"c4307"</definedName>
    <definedName name="IQ_EBIT_GW_HIGH_EST" hidden="1">"c4308"</definedName>
    <definedName name="IQ_EBIT_GW_HIGH_GUIDANCE" hidden="1">"c4171"</definedName>
    <definedName name="IQ_EBIT_GW_LOW_EST" hidden="1">"c4309"</definedName>
    <definedName name="IQ_EBIT_GW_LOW_GUIDANCE" hidden="1">"c4211"</definedName>
    <definedName name="IQ_EBIT_GW_MEDIAN_EST" hidden="1">"c4310"</definedName>
    <definedName name="IQ_EBIT_GW_NUM_EST" hidden="1">"c4311"</definedName>
    <definedName name="IQ_EBIT_GW_STDDEV_EST" hidden="1">"c4312"</definedName>
    <definedName name="IQ_EBIT_HIGH_EST" hidden="1">"c1683"</definedName>
    <definedName name="IQ_EBIT_HIGH_EST_REUT" hidden="1">"c5335"</definedName>
    <definedName name="IQ_EBIT_HIGH_GUIDANCE" hidden="1">"c4172"</definedName>
    <definedName name="IQ_EBIT_INT" hidden="1">"c360"</definedName>
    <definedName name="IQ_EBIT_LOW_EST" hidden="1">"c1684"</definedName>
    <definedName name="IQ_EBIT_LOW_EST_REUT" hidden="1">"c5336"</definedName>
    <definedName name="IQ_EBIT_LOW_GUIDANCE" hidden="1">"c4212"</definedName>
    <definedName name="IQ_EBIT_MARGIN" hidden="1">"c359"</definedName>
    <definedName name="IQ_EBIT_MEDIAN_EST" hidden="1">"c1682"</definedName>
    <definedName name="IQ_EBIT_MEDIAN_EST_REUT" hidden="1">"c5334"</definedName>
    <definedName name="IQ_EBIT_NUM_EST" hidden="1">"c1685"</definedName>
    <definedName name="IQ_EBIT_NUM_EST_REUT" hidden="1">"c5337"</definedName>
    <definedName name="IQ_EBIT_OVER_IE" hidden="1">"c1369"</definedName>
    <definedName name="IQ_EBIT_SBC_ACT_OR_EST" hidden="1">"c4316"</definedName>
    <definedName name="IQ_EBIT_SBC_EST" hidden="1">"c4315"</definedName>
    <definedName name="IQ_EBIT_SBC_GUIDANCE" hidden="1">"c4317"</definedName>
    <definedName name="IQ_EBIT_SBC_GW_ACT_OR_EST" hidden="1">"c4320"</definedName>
    <definedName name="IQ_EBIT_SBC_GW_EST" hidden="1">"c4319"</definedName>
    <definedName name="IQ_EBIT_SBC_GW_GUIDANCE" hidden="1">"c4321"</definedName>
    <definedName name="IQ_EBIT_SBC_GW_HIGH_EST" hidden="1">"c4322"</definedName>
    <definedName name="IQ_EBIT_SBC_GW_HIGH_GUIDANCE" hidden="1">"c4193"</definedName>
    <definedName name="IQ_EBIT_SBC_GW_LOW_EST" hidden="1">"c4323"</definedName>
    <definedName name="IQ_EBIT_SBC_GW_LOW_GUIDANCE" hidden="1">"c4233"</definedName>
    <definedName name="IQ_EBIT_SBC_GW_MEDIAN_EST" hidden="1">"c4324"</definedName>
    <definedName name="IQ_EBIT_SBC_GW_NUM_EST" hidden="1">"c4325"</definedName>
    <definedName name="IQ_EBIT_SBC_GW_STDDEV_EST" hidden="1">"c4326"</definedName>
    <definedName name="IQ_EBIT_SBC_HIGH_EST" hidden="1">"c4328"</definedName>
    <definedName name="IQ_EBIT_SBC_HIGH_GUIDANCE" hidden="1">"c4192"</definedName>
    <definedName name="IQ_EBIT_SBC_LOW_EST" hidden="1">"c4329"</definedName>
    <definedName name="IQ_EBIT_SBC_LOW_GUIDANCE" hidden="1">"c4232"</definedName>
    <definedName name="IQ_EBIT_SBC_MEDIAN_EST" hidden="1">"c4330"</definedName>
    <definedName name="IQ_EBIT_SBC_NUM_EST" hidden="1">"c4331"</definedName>
    <definedName name="IQ_EBIT_SBC_STDDEV_EST" hidden="1">"c4332"</definedName>
    <definedName name="IQ_EBIT_STDDEV_EST" hidden="1">"c1686"</definedName>
    <definedName name="IQ_EBIT_STDDEV_EST_REUT" hidden="1">"c5338"</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 hidden="1">"c2215"</definedName>
    <definedName name="IQ_EBITDA_ACT_OR_EST_REUT" hidden="1">"c5462"</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ST_REUT" hidden="1">"c3640"</definedName>
    <definedName name="IQ_EBITDA_EXCL_SBC" hidden="1">"c3081"</definedName>
    <definedName name="IQ_EBITDA_GUIDANCE" hidden="1">"c4334"</definedName>
    <definedName name="IQ_EBITDA_HIGH_EST" hidden="1">"c370"</definedName>
    <definedName name="IQ_EBITDA_HIGH_EST_REUT" hidden="1">"c3642"</definedName>
    <definedName name="IQ_EBITDA_HIGH_GUIDANCE" hidden="1">"c4170"</definedName>
    <definedName name="IQ_EBITDA_INT" hidden="1">"c373"</definedName>
    <definedName name="IQ_EBITDA_LOW_EST" hidden="1">"c371"</definedName>
    <definedName name="IQ_EBITDA_LOW_EST_REUT" hidden="1">"c3643"</definedName>
    <definedName name="IQ_EBITDA_LOW_GUIDANCE" hidden="1">"c4210"</definedName>
    <definedName name="IQ_EBITDA_MARGIN" hidden="1">"c372"</definedName>
    <definedName name="IQ_EBITDA_MEDIAN_EST" hidden="1">"c1663"</definedName>
    <definedName name="IQ_EBITDA_MEDIAN_EST_REUT" hidden="1">"c3641"</definedName>
    <definedName name="IQ_EBITDA_NUM_EST" hidden="1">"c374"</definedName>
    <definedName name="IQ_EBITDA_NUM_EST_REUT" hidden="1">"c3644"</definedName>
    <definedName name="IQ_EBITDA_OVER_TOTAL_IE" hidden="1">"c1371"</definedName>
    <definedName name="IQ_EBITDA_SBC_ACT_OR_EST" hidden="1">"c4337"</definedName>
    <definedName name="IQ_EBITDA_SBC_EST" hidden="1">"c4336"</definedName>
    <definedName name="IQ_EBITDA_SBC_GUIDANCE" hidden="1">"c4338"</definedName>
    <definedName name="IQ_EBITDA_SBC_HIGH_EST" hidden="1">"c4339"</definedName>
    <definedName name="IQ_EBITDA_SBC_HIGH_GUIDANCE" hidden="1">"c4194"</definedName>
    <definedName name="IQ_EBITDA_SBC_LOW_EST" hidden="1">"c4340"</definedName>
    <definedName name="IQ_EBITDA_SBC_LOW_GUIDANCE" hidden="1">"c4234"</definedName>
    <definedName name="IQ_EBITDA_SBC_MEDIAN_EST" hidden="1">"c4341"</definedName>
    <definedName name="IQ_EBITDA_SBC_NUM_EST" hidden="1">"c4342"</definedName>
    <definedName name="IQ_EBITDA_SBC_STDDEV_EST" hidden="1">"c4343"</definedName>
    <definedName name="IQ_EBITDA_STDDEV_EST" hidden="1">"c375"</definedName>
    <definedName name="IQ_EBITDA_STDDEV_EST_REUT" hidden="1">"c3645"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IN" hidden="1">"c386"</definedName>
    <definedName name="IQ_EBT_GAAP_GUIDANCE" hidden="1">"c4345"</definedName>
    <definedName name="IQ_EBT_GAAP_HIGH_GUIDANCE" hidden="1">"c4174"</definedName>
    <definedName name="IQ_EBT_GAAP_LOW_GUIDANCE" hidden="1">"c4214"</definedName>
    <definedName name="IQ_EBT_GUIDANCE" hidden="1">"c4346"</definedName>
    <definedName name="IQ_EBT_GW_GUIDANCE" hidden="1">"c4347"</definedName>
    <definedName name="IQ_EBT_GW_HIGH_GUIDANCE" hidden="1">"c4175"</definedName>
    <definedName name="IQ_EBT_GW_LOW_GUIDANCE" hidden="1">"c4215"</definedName>
    <definedName name="IQ_EBT_HIGH_GUIDANCE" hidden="1">"c4173"</definedName>
    <definedName name="IQ_EBT_INCL_MARGIN" hidden="1">"c387"</definedName>
    <definedName name="IQ_EBT_INS" hidden="1">"c388"</definedName>
    <definedName name="IQ_EBT_LOW_GUIDANCE" hidden="1">"c4213"</definedName>
    <definedName name="IQ_EBT_RE" hidden="1">"c6215"</definedName>
    <definedName name="IQ_EBT_REIT" hidden="1">"c389"</definedName>
    <definedName name="IQ_EBT_SBC_ACT_OR_EST" hidden="1">"c4350"</definedName>
    <definedName name="IQ_EBT_SBC_EST" hidden="1">"c4349"</definedName>
    <definedName name="IQ_EBT_SBC_GUIDANCE" hidden="1">"c4351"</definedName>
    <definedName name="IQ_EBT_SBC_GW_ACT_OR_EST" hidden="1">"c4354"</definedName>
    <definedName name="IQ_EBT_SBC_GW_EST" hidden="1">"c4353"</definedName>
    <definedName name="IQ_EBT_SBC_GW_GUIDANCE" hidden="1">"c4355"</definedName>
    <definedName name="IQ_EBT_SBC_GW_HIGH_EST" hidden="1">"c4356"</definedName>
    <definedName name="IQ_EBT_SBC_GW_HIGH_GUIDANCE" hidden="1">"c4191"</definedName>
    <definedName name="IQ_EBT_SBC_GW_LOW_EST" hidden="1">"c4357"</definedName>
    <definedName name="IQ_EBT_SBC_GW_LOW_GUIDANCE" hidden="1">"c4231"</definedName>
    <definedName name="IQ_EBT_SBC_GW_MEDIAN_EST" hidden="1">"c4358"</definedName>
    <definedName name="IQ_EBT_SBC_GW_NUM_EST" hidden="1">"c4359"</definedName>
    <definedName name="IQ_EBT_SBC_GW_STDDEV_EST" hidden="1">"c4360"</definedName>
    <definedName name="IQ_EBT_SBC_HIGH_EST" hidden="1">"c4362"</definedName>
    <definedName name="IQ_EBT_SBC_HIGH_GUIDANCE" hidden="1">"c4190"</definedName>
    <definedName name="IQ_EBT_SBC_LOW_EST" hidden="1">"c4363"</definedName>
    <definedName name="IQ_EBT_SBC_LOW_GUIDANCE" hidden="1">"c4230"</definedName>
    <definedName name="IQ_EBT_SBC_MEDIAN_EST" hidden="1">"c4364"</definedName>
    <definedName name="IQ_EBT_SBC_NUM_EST" hidden="1">"c4365"</definedName>
    <definedName name="IQ_EBT_SBC_STDDEV_EST" hidden="1">"c4366"</definedName>
    <definedName name="IQ_EBT_UTI" hidden="1">"c390"</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REUT" hidden="1">"c5460"</definedName>
    <definedName name="IQ_EPS_EST" hidden="1">"c399"</definedName>
    <definedName name="IQ_EPS_EST_BOTTOM_UP" hidden="1">"c5489"</definedName>
    <definedName name="IQ_EPS_EST_BOTTOM_UP_REUT" hidden="1">"c5497"</definedName>
    <definedName name="IQ_EPS_EST_REUT" hidden="1">"c5453"</definedName>
    <definedName name="IQ_EPS_EXCL_GUIDANCE" hidden="1">"c4368"</definedName>
    <definedName name="IQ_EPS_EXCL_HIGH_GUIDANCE" hidden="1">"c4369"</definedName>
    <definedName name="IQ_EPS_EXCL_LOW_GUIDANCE" hidden="1">"c4204"</definedName>
    <definedName name="IQ_EPS_GAAP_GUIDANCE" hidden="1">"c4370"</definedName>
    <definedName name="IQ_EPS_GAAP_HIGH_GUIDANCE" hidden="1">"c4371"</definedName>
    <definedName name="IQ_EPS_GAAP_LOW_GUIDANCE" hidden="1">"c4205"</definedName>
    <definedName name="IQ_EPS_GW_ACT_OR_EST" hidden="1">"c2223"</definedName>
    <definedName name="IQ_EPS_GW_ACT_OR_EST_REUT" hidden="1">"c5469"</definedName>
    <definedName name="IQ_EPS_GW_EST" hidden="1">"c1737"</definedName>
    <definedName name="IQ_EPS_GW_EST_BOTTOM_UP" hidden="1">"c5491"</definedName>
    <definedName name="IQ_EPS_GW_EST_BOTTOM_UP_REUT" hidden="1">"c5499"</definedName>
    <definedName name="IQ_EPS_GW_EST_REUT" hidden="1">"c5389"</definedName>
    <definedName name="IQ_EPS_GW_GUIDANCE" hidden="1">"c4372"</definedName>
    <definedName name="IQ_EPS_GW_HIGH_EST" hidden="1">"c1739"</definedName>
    <definedName name="IQ_EPS_GW_HIGH_EST_REUT" hidden="1">"c5391"</definedName>
    <definedName name="IQ_EPS_GW_HIGH_GUIDANCE" hidden="1">"c4373"</definedName>
    <definedName name="IQ_EPS_GW_LOW_EST" hidden="1">"c1740"</definedName>
    <definedName name="IQ_EPS_GW_LOW_EST_REUT" hidden="1">"c5392"</definedName>
    <definedName name="IQ_EPS_GW_LOW_GUIDANCE" hidden="1">"c4206"</definedName>
    <definedName name="IQ_EPS_GW_MEDIAN_EST" hidden="1">"c1738"</definedName>
    <definedName name="IQ_EPS_GW_MEDIAN_EST_REUT" hidden="1">"c5390"</definedName>
    <definedName name="IQ_EPS_GW_NUM_EST" hidden="1">"c1741"</definedName>
    <definedName name="IQ_EPS_GW_NUM_EST_REUT" hidden="1">"c5393"</definedName>
    <definedName name="IQ_EPS_GW_STDDEV_EST" hidden="1">"c1742"</definedName>
    <definedName name="IQ_EPS_GW_STDDEV_EST_REUT" hidden="1">"c5394"</definedName>
    <definedName name="IQ_EPS_HIGH_EST" hidden="1">"c400"</definedName>
    <definedName name="IQ_EPS_HIGH_EST_REUT" hidden="1">"c5454"</definedName>
    <definedName name="IQ_EPS_LOW_EST" hidden="1">"c401"</definedName>
    <definedName name="IQ_EPS_LOW_EST_REUT" hidden="1">"c5455"</definedName>
    <definedName name="IQ_EPS_MEDIAN_EST" hidden="1">"c1661"</definedName>
    <definedName name="IQ_EPS_MEDIAN_EST_REUT" hidden="1">"c5456"</definedName>
    <definedName name="IQ_EPS_NORM" hidden="1">"c1902"</definedName>
    <definedName name="IQ_EPS_NORM_EST" hidden="1">"c2226"</definedName>
    <definedName name="IQ_EPS_NORM_EST_BOTTOM_UP" hidden="1">"c5490"</definedName>
    <definedName name="IQ_EPS_NORM_EST_BOTTOM_UP_REUT" hidden="1">"c5498"</definedName>
    <definedName name="IQ_EPS_NORM_EST_REUT" hidden="1">"c5326"</definedName>
    <definedName name="IQ_EPS_NORM_HIGH_EST" hidden="1">"c2228"</definedName>
    <definedName name="IQ_EPS_NORM_HIGH_EST_REUT" hidden="1">"c5328"</definedName>
    <definedName name="IQ_EPS_NORM_LOW_EST" hidden="1">"c2229"</definedName>
    <definedName name="IQ_EPS_NORM_LOW_EST_REUT" hidden="1">"c5329"</definedName>
    <definedName name="IQ_EPS_NORM_MEDIAN_EST" hidden="1">"c2227"</definedName>
    <definedName name="IQ_EPS_NORM_MEDIAN_EST_REUT" hidden="1">"c5327"</definedName>
    <definedName name="IQ_EPS_NORM_NUM_EST" hidden="1">"c2230"</definedName>
    <definedName name="IQ_EPS_NORM_NUM_EST_REUT" hidden="1">"c5330"</definedName>
    <definedName name="IQ_EPS_NORM_STDDEV_EST" hidden="1">"c2231"</definedName>
    <definedName name="IQ_EPS_NORM_STDDEV_EST_REUT" hidden="1">"c5331"</definedName>
    <definedName name="IQ_EPS_NUM_EST" hidden="1">"c402"</definedName>
    <definedName name="IQ_EPS_NUM_EST_REUT" hidden="1">"c5451"</definedName>
    <definedName name="IQ_EPS_REPORT_ACT_OR_EST" hidden="1">"c2224"</definedName>
    <definedName name="IQ_EPS_REPORT_ACT_OR_EST_REUT" hidden="1">"c5470"</definedName>
    <definedName name="IQ_EPS_REPORTED_EST" hidden="1">"c1744"</definedName>
    <definedName name="IQ_EPS_REPORTED_EST_BOTTOM_UP" hidden="1">"c5492"</definedName>
    <definedName name="IQ_EPS_REPORTED_EST_BOTTOM_UP_REUT" hidden="1">"c5500"</definedName>
    <definedName name="IQ_EPS_REPORTED_EST_REUT" hidden="1">"c5396"</definedName>
    <definedName name="IQ_EPS_REPORTED_HIGH_EST" hidden="1">"c1746"</definedName>
    <definedName name="IQ_EPS_REPORTED_HIGH_EST_REUT" hidden="1">"c5398"</definedName>
    <definedName name="IQ_EPS_REPORTED_LOW_EST" hidden="1">"c1747"</definedName>
    <definedName name="IQ_EPS_REPORTED_LOW_EST_REUT" hidden="1">"c5399"</definedName>
    <definedName name="IQ_EPS_REPORTED_MEDIAN_EST" hidden="1">"c1745"</definedName>
    <definedName name="IQ_EPS_REPORTED_MEDIAN_EST_REUT" hidden="1">"c5397"</definedName>
    <definedName name="IQ_EPS_REPORTED_NUM_EST" hidden="1">"c1748"</definedName>
    <definedName name="IQ_EPS_REPORTED_NUM_EST_REUT" hidden="1">"c5400"</definedName>
    <definedName name="IQ_EPS_REPORTED_STDDEV_EST" hidden="1">"c1749"</definedName>
    <definedName name="IQ_EPS_REPORTED_STDDEV_EST_REUT" hidden="1">"c5401"</definedName>
    <definedName name="IQ_EPS_SBC_ACT_OR_EST" hidden="1">"c4376"</definedName>
    <definedName name="IQ_EPS_SBC_EST" hidden="1">"c4375"</definedName>
    <definedName name="IQ_EPS_SBC_GUIDANCE" hidden="1">"c4377"</definedName>
    <definedName name="IQ_EPS_SBC_GW_ACT_OR_EST" hidden="1">"c4380"</definedName>
    <definedName name="IQ_EPS_SBC_GW_EST" hidden="1">"c4379"</definedName>
    <definedName name="IQ_EPS_SBC_GW_GUIDANCE" hidden="1">"c4381"</definedName>
    <definedName name="IQ_EPS_SBC_GW_HIGH_EST" hidden="1">"c4382"</definedName>
    <definedName name="IQ_EPS_SBC_GW_HIGH_GUIDANCE" hidden="1">"c4189"</definedName>
    <definedName name="IQ_EPS_SBC_GW_LOW_EST" hidden="1">"c4383"</definedName>
    <definedName name="IQ_EPS_SBC_GW_LOW_GUIDANCE" hidden="1">"c4229"</definedName>
    <definedName name="IQ_EPS_SBC_GW_MEDIAN_EST" hidden="1">"c4384"</definedName>
    <definedName name="IQ_EPS_SBC_GW_NUM_EST" hidden="1">"c4385"</definedName>
    <definedName name="IQ_EPS_SBC_GW_STDDEV_EST" hidden="1">"c4386"</definedName>
    <definedName name="IQ_EPS_SBC_HIGH_EST" hidden="1">"c4388"</definedName>
    <definedName name="IQ_EPS_SBC_HIGH_GUIDANCE" hidden="1">"c4188"</definedName>
    <definedName name="IQ_EPS_SBC_LOW_EST" hidden="1">"c4389"</definedName>
    <definedName name="IQ_EPS_SBC_LOW_GUIDANCE" hidden="1">"c4228"</definedName>
    <definedName name="IQ_EPS_SBC_MEDIAN_EST" hidden="1">"c4390"</definedName>
    <definedName name="IQ_EPS_SBC_NUM_EST" hidden="1">"c4391"</definedName>
    <definedName name="IQ_EPS_SBC_STDDEV_EST" hidden="1">"c4392"</definedName>
    <definedName name="IQ_EPS_STDDEV_EST" hidden="1">"c403"</definedName>
    <definedName name="IQ_EPS_STDDEV_EST_REUT" hidden="1">"c5452"</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BV" hidden="1">"c5630"</definedName>
    <definedName name="IQ_EST_ACT_BV_SHARE" hidden="1">"c3549"</definedName>
    <definedName name="IQ_EST_ACT_BV_SHARE_REUT" hidden="1">"c5445"</definedName>
    <definedName name="IQ_EST_ACT_CAPEX" hidden="1">"c3546"</definedName>
    <definedName name="IQ_EST_ACT_CAPEX_REUT" hidden="1">"c3975"</definedName>
    <definedName name="IQ_EST_ACT_CASH_EPS" hidden="1">"c5637"</definedName>
    <definedName name="IQ_EST_ACT_CASH_FLOW" hidden="1">"c4394"</definedName>
    <definedName name="IQ_EST_ACT_CASH_OPER" hidden="1">"c4395"</definedName>
    <definedName name="IQ_EST_ACT_CFPS" hidden="1">"c1673"</definedName>
    <definedName name="IQ_EST_ACT_CFPS_REUT" hidden="1">"c3850"</definedName>
    <definedName name="IQ_EST_ACT_DISTRIBUTABLE_CASH" hidden="1">"c4396"</definedName>
    <definedName name="IQ_EST_ACT_DISTRIBUTABLE_CASH_SHARE" hidden="1">"c4397"</definedName>
    <definedName name="IQ_EST_ACT_DPS" hidden="1">"c1680"</definedName>
    <definedName name="IQ_EST_ACT_DPS_REUT" hidden="1">"c3857"</definedName>
    <definedName name="IQ_EST_ACT_EBIT" hidden="1">"c1687"</definedName>
    <definedName name="IQ_EST_ACT_EBIT_GW" hidden="1">"c4398"</definedName>
    <definedName name="IQ_EST_ACT_EBIT_REUT" hidden="1">"c5339"</definedName>
    <definedName name="IQ_EST_ACT_EBIT_SBC" hidden="1">"c4399"</definedName>
    <definedName name="IQ_EST_ACT_EBIT_SBC_GW" hidden="1">"c4400"</definedName>
    <definedName name="IQ_EST_ACT_EBITDA" hidden="1">"c1664"</definedName>
    <definedName name="IQ_EST_ACT_EBITDA_REUT" hidden="1">"c3836"</definedName>
    <definedName name="IQ_EST_ACT_EBITDA_SBC" hidden="1">"c4401"</definedName>
    <definedName name="IQ_EST_ACT_EBT_SBC" hidden="1">"c4402"</definedName>
    <definedName name="IQ_EST_ACT_EBT_SBC_GW" hidden="1">"c4403"</definedName>
    <definedName name="IQ_EST_ACT_EPS" hidden="1">"c1648"</definedName>
    <definedName name="IQ_EST_ACT_EPS_GW" hidden="1">"c1743"</definedName>
    <definedName name="IQ_EST_ACT_EPS_GW_REUT" hidden="1">"c5395"</definedName>
    <definedName name="IQ_EST_ACT_EPS_NORM" hidden="1">"c2232"</definedName>
    <definedName name="IQ_EST_ACT_EPS_NORM_REUT" hidden="1">"c5332"</definedName>
    <definedName name="IQ_EST_ACT_EPS_REPORTED" hidden="1">"c1750"</definedName>
    <definedName name="IQ_EST_ACT_EPS_REPORTED_REUT" hidden="1">"c5402"</definedName>
    <definedName name="IQ_EST_ACT_EPS_REUT" hidden="1">"c5457"</definedName>
    <definedName name="IQ_EST_ACT_EPS_SBC" hidden="1">"c4404"</definedName>
    <definedName name="IQ_EST_ACT_EPS_SBC_GW" hidden="1">"c4405"</definedName>
    <definedName name="IQ_EST_ACT_FFO" hidden="1">"c1666"</definedName>
    <definedName name="IQ_EST_ACT_FFO_ADJ" hidden="1">"c4406"</definedName>
    <definedName name="IQ_EST_ACT_FFO_REUT" hidden="1">"c3843"</definedName>
    <definedName name="IQ_EST_ACT_FFO_SHARE" hidden="1">"c4407"</definedName>
    <definedName name="IQ_EST_ACT_GROSS_MARGIN" hidden="1">"c5553"</definedName>
    <definedName name="IQ_EST_ACT_MAINT_CAPEX" hidden="1">"c4408"</definedName>
    <definedName name="IQ_EST_ACT_NAV" hidden="1">"c1757"</definedName>
    <definedName name="IQ_EST_ACT_NAV_SHARE" hidden="1">"c5608"</definedName>
    <definedName name="IQ_EST_ACT_NAV_SHARE_REUT" hidden="1">"c5616"</definedName>
    <definedName name="IQ_EST_ACT_NET_DEBT" hidden="1">"c3545"</definedName>
    <definedName name="IQ_EST_ACT_NET_DEBT_REUT" hidden="1">"c5446"</definedName>
    <definedName name="IQ_EST_ACT_NI" hidden="1">"c1722"</definedName>
    <definedName name="IQ_EST_ACT_NI_GW_REUT" hidden="1">"c5381"</definedName>
    <definedName name="IQ_EST_ACT_NI_REPORTED" hidden="1">"c1736"</definedName>
    <definedName name="IQ_EST_ACT_NI_REPORTED_REUT" hidden="1">"c5388"</definedName>
    <definedName name="IQ_EST_ACT_NI_REUT" hidden="1">"c5374"</definedName>
    <definedName name="IQ_EST_ACT_NI_SBC" hidden="1">"c4409"</definedName>
    <definedName name="IQ_EST_ACT_NI_SBC_GW" hidden="1">"c4410"</definedName>
    <definedName name="IQ_EST_ACT_OPER_INC" hidden="1">"c1694"</definedName>
    <definedName name="IQ_EST_ACT_OPER_INC_REUT" hidden="1">"c5346"</definedName>
    <definedName name="IQ_EST_ACT_PRETAX_GW_INC" hidden="1">"c1708"</definedName>
    <definedName name="IQ_EST_ACT_PRETAX_GW_INC_REUT" hidden="1">"c5360"</definedName>
    <definedName name="IQ_EST_ACT_PRETAX_INC" hidden="1">"c1701"</definedName>
    <definedName name="IQ_EST_ACT_PRETAX_INC_REUT" hidden="1">"c5353"</definedName>
    <definedName name="IQ_EST_ACT_PRETAX_REPORT_INC" hidden="1">"c1715"</definedName>
    <definedName name="IQ_EST_ACT_PRETAX_REPORT_INC_REUT" hidden="1">"c5367"</definedName>
    <definedName name="IQ_EST_ACT_RECURRING_PROFIT" hidden="1">"c4411"</definedName>
    <definedName name="IQ_EST_ACT_RECURRING_PROFIT_SHARE" hidden="1">"c4412"</definedName>
    <definedName name="IQ_EST_ACT_RETURN_ASSETS" hidden="1">"c3547"</definedName>
    <definedName name="IQ_EST_ACT_RETURN_ASSETS_REUT" hidden="1">"c3996"</definedName>
    <definedName name="IQ_EST_ACT_RETURN_EQUITY" hidden="1">"c3548"</definedName>
    <definedName name="IQ_EST_ACT_RETURN_EQUITY_REUT" hidden="1">"c3989"</definedName>
    <definedName name="IQ_EST_ACT_REV" hidden="1">"c2113"</definedName>
    <definedName name="IQ_EST_ACT_REV_REUT" hidden="1">"c3835"</definedName>
    <definedName name="IQ_EST_BV_SHARE_DIFF" hidden="1">"c4147"</definedName>
    <definedName name="IQ_EST_BV_SHARE_SURPRISE_PERCENT" hidden="1">"c4148"</definedName>
    <definedName name="IQ_EST_CAPEX_DIFF" hidden="1">"c4149"</definedName>
    <definedName name="IQ_EST_CAPEX_GROWTH_1YR" hidden="1">"c3588"</definedName>
    <definedName name="IQ_EST_CAPEX_GROWTH_1YR_REUT" hidden="1">"c5447"</definedName>
    <definedName name="IQ_EST_CAPEX_GROWTH_2YR" hidden="1">"c3589"</definedName>
    <definedName name="IQ_EST_CAPEX_GROWTH_2YR_REUT" hidden="1">"c5448"</definedName>
    <definedName name="IQ_EST_CAPEX_GROWTH_Q_1YR" hidden="1">"c3590"</definedName>
    <definedName name="IQ_EST_CAPEX_GROWTH_Q_1YR_REUT" hidden="1">"c5449"</definedName>
    <definedName name="IQ_EST_CAPEX_SEQ_GROWTH_Q" hidden="1">"c3591"</definedName>
    <definedName name="IQ_EST_CAPEX_SEQ_GROWTH_Q_REUT" hidden="1">"c5450"</definedName>
    <definedName name="IQ_EST_CAPEX_SURPRISE_PERCENT" hidden="1">"c4151"</definedName>
    <definedName name="IQ_EST_CASH_FLOW_DIFF" hidden="1">"c4152"</definedName>
    <definedName name="IQ_EST_CASH_FLOW_SURPRISE_PERCENT" hidden="1">"c4161"</definedName>
    <definedName name="IQ_EST_CASH_OPER_DIFF" hidden="1">"c4162"</definedName>
    <definedName name="IQ_EST_CASH_OPER_SURPRISE_PERCENT" hidden="1">"c4248"</definedName>
    <definedName name="IQ_EST_CFPS_DIFF" hidden="1">"c1871"</definedName>
    <definedName name="IQ_EST_CFPS_DIFF_REUT" hidden="1">"c3892"</definedName>
    <definedName name="IQ_EST_CFPS_GROWTH_1YR" hidden="1">"c1774"</definedName>
    <definedName name="IQ_EST_CFPS_GROWTH_1YR_REUT" hidden="1">"c3878"</definedName>
    <definedName name="IQ_EST_CFPS_GROWTH_2YR" hidden="1">"c1775"</definedName>
    <definedName name="IQ_EST_CFPS_GROWTH_2YR_REUT" hidden="1">"c3879"</definedName>
    <definedName name="IQ_EST_CFPS_GROWTH_Q_1YR" hidden="1">"c1776"</definedName>
    <definedName name="IQ_EST_CFPS_GROWTH_Q_1YR_REUT" hidden="1">"c3880"</definedName>
    <definedName name="IQ_EST_CFPS_SEQ_GROWTH_Q" hidden="1">"c1777"</definedName>
    <definedName name="IQ_EST_CFPS_SEQ_GROWTH_Q_REUT" hidden="1">"c3881"</definedName>
    <definedName name="IQ_EST_CFPS_SURPRISE_PERCENT" hidden="1">"c1872"</definedName>
    <definedName name="IQ_EST_CFPS_SURPRISE_PERCENT_REUT" hidden="1">"c3893"</definedName>
    <definedName name="IQ_EST_CURRENCY" hidden="1">"c2140"</definedName>
    <definedName name="IQ_EST_CURRENCY_REUT" hidden="1">"c5437"</definedName>
    <definedName name="IQ_EST_DATE" hidden="1">"c1634"</definedName>
    <definedName name="IQ_EST_DATE_REUT" hidden="1">"c5438"</definedName>
    <definedName name="IQ_EST_DISTRIBUTABLE_CASH_DIFF" hidden="1">"c4276"</definedName>
    <definedName name="IQ_EST_DISTRIBUTABLE_CASH_GROWTH_1YR" hidden="1">"c4413"</definedName>
    <definedName name="IQ_EST_DISTRIBUTABLE_CASH_GROWTH_2YR" hidden="1">"c4414"</definedName>
    <definedName name="IQ_EST_DISTRIBUTABLE_CASH_GROWTH_Q_1YR" hidden="1">"c4415"</definedName>
    <definedName name="IQ_EST_DISTRIBUTABLE_CASH_SEQ_GROWTH_Q" hidden="1">"c4416"</definedName>
    <definedName name="IQ_EST_DISTRIBUTABLE_CASH_SHARE_DIFF" hidden="1">"c4284"</definedName>
    <definedName name="IQ_EST_DISTRIBUTABLE_CASH_SHARE_GROWTH_1YR" hidden="1">"c4417"</definedName>
    <definedName name="IQ_EST_DISTRIBUTABLE_CASH_SHARE_GROWTH_2YR" hidden="1">"c4418"</definedName>
    <definedName name="IQ_EST_DISTRIBUTABLE_CASH_SHARE_GROWTH_Q_1YR" hidden="1">"c4419"</definedName>
    <definedName name="IQ_EST_DISTRIBUTABLE_CASH_SHARE_SEQ_GROWTH_Q" hidden="1">"c4420"</definedName>
    <definedName name="IQ_EST_DISTRIBUTABLE_CASH_SHARE_SURPRISE_PERCENT" hidden="1">"c4293"</definedName>
    <definedName name="IQ_EST_DISTRIBUTABLE_CASH_SURPRISE_PERCENT" hidden="1">"c4295"</definedName>
    <definedName name="IQ_EST_DPS_DIFF" hidden="1">"c1873"</definedName>
    <definedName name="IQ_EST_DPS_DIFF_REUT" hidden="1">"c3894"</definedName>
    <definedName name="IQ_EST_DPS_GROWTH_1YR" hidden="1">"c1778"</definedName>
    <definedName name="IQ_EST_DPS_GROWTH_1YR_REUT" hidden="1">"c3882"</definedName>
    <definedName name="IQ_EST_DPS_GROWTH_2YR" hidden="1">"c1779"</definedName>
    <definedName name="IQ_EST_DPS_GROWTH_2YR_REUT" hidden="1">"c3883"</definedName>
    <definedName name="IQ_EST_DPS_GROWTH_Q_1YR" hidden="1">"c1780"</definedName>
    <definedName name="IQ_EST_DPS_GROWTH_Q_1YR_REUT" hidden="1">"c3884"</definedName>
    <definedName name="IQ_EST_DPS_SEQ_GROWTH_Q" hidden="1">"c1781"</definedName>
    <definedName name="IQ_EST_DPS_SEQ_GROWTH_Q_REUT" hidden="1">"c3885"</definedName>
    <definedName name="IQ_EST_DPS_SURPRISE_PERCENT" hidden="1">"c1874"</definedName>
    <definedName name="IQ_EST_DPS_SURPRISE_PERCENT_REUT" hidden="1">"c3895"</definedName>
    <definedName name="IQ_EST_EBIT_DIFF" hidden="1">"c1875"</definedName>
    <definedName name="IQ_EST_EBIT_DIFF_REUT" hidden="1">"c5413"</definedName>
    <definedName name="IQ_EST_EBIT_GW_DIFF" hidden="1">"c4304"</definedName>
    <definedName name="IQ_EST_EBIT_GW_SURPRISE_PERCENT" hidden="1">"c4313"</definedName>
    <definedName name="IQ_EST_EBIT_SBC_DIFF" hidden="1">"c4314"</definedName>
    <definedName name="IQ_EST_EBIT_SBC_GW_DIFF" hidden="1">"c4318"</definedName>
    <definedName name="IQ_EST_EBIT_SBC_GW_SURPRISE_PERCENT" hidden="1">"c4327"</definedName>
    <definedName name="IQ_EST_EBIT_SBC_SURPRISE_PERCENT" hidden="1">"c4333"</definedName>
    <definedName name="IQ_EST_EBIT_SURPRISE_PERCENT" hidden="1">"c1876"</definedName>
    <definedName name="IQ_EST_EBIT_SURPRISE_PERCENT_REUT" hidden="1">"c5414"</definedName>
    <definedName name="IQ_EST_EBITDA_DIFF" hidden="1">"c1867"</definedName>
    <definedName name="IQ_EST_EBITDA_DIFF_REUT" hidden="1">"c3888"</definedName>
    <definedName name="IQ_EST_EBITDA_GROWTH_1YR" hidden="1">"c1766"</definedName>
    <definedName name="IQ_EST_EBITDA_GROWTH_1YR_REUT" hidden="1">"c3864"</definedName>
    <definedName name="IQ_EST_EBITDA_GROWTH_2YR" hidden="1">"c1767"</definedName>
    <definedName name="IQ_EST_EBITDA_GROWTH_2YR_REUT" hidden="1">"c3865"</definedName>
    <definedName name="IQ_EST_EBITDA_GROWTH_Q_1YR" hidden="1">"c1768"</definedName>
    <definedName name="IQ_EST_EBITDA_GROWTH_Q_1YR_REUT" hidden="1">"c3866"</definedName>
    <definedName name="IQ_EST_EBITDA_SBC_DIFF" hidden="1">"c4335"</definedName>
    <definedName name="IQ_EST_EBITDA_SBC_SURPRISE_PERCENT" hidden="1">"c4344"</definedName>
    <definedName name="IQ_EST_EBITDA_SEQ_GROWTH_Q" hidden="1">"c1769"</definedName>
    <definedName name="IQ_EST_EBITDA_SEQ_GROWTH_Q_REUT" hidden="1">"c3867"</definedName>
    <definedName name="IQ_EST_EBITDA_SURPRISE_PERCENT" hidden="1">"c1868"</definedName>
    <definedName name="IQ_EST_EBITDA_SURPRISE_PERCENT_REUT" hidden="1">"c3889"</definedName>
    <definedName name="IQ_EST_EBT_SBC_DIFF" hidden="1">"c4348"</definedName>
    <definedName name="IQ_EST_EBT_SBC_GW_DIFF" hidden="1">"c4352"</definedName>
    <definedName name="IQ_EST_EBT_SBC_GW_SURPRISE_PERCENT" hidden="1">"c4361"</definedName>
    <definedName name="IQ_EST_EBT_SBC_SURPRISE_PERCENT" hidden="1">"c4367"</definedName>
    <definedName name="IQ_EST_EPS_DIFF" hidden="1">"c1864"</definedName>
    <definedName name="IQ_EST_EPS_DIFF_REUT" hidden="1">"c5458"</definedName>
    <definedName name="IQ_EST_EPS_GROWTH_1YR" hidden="1">"c1636"</definedName>
    <definedName name="IQ_EST_EPS_GROWTH_1YR_REUT" hidden="1">"c3646"</definedName>
    <definedName name="IQ_EST_EPS_GROWTH_2YR" hidden="1">"c1637"</definedName>
    <definedName name="IQ_EST_EPS_GROWTH_2YR_REUT" hidden="1">"c3858"</definedName>
    <definedName name="IQ_EST_EPS_GROWTH_5YR" hidden="1">"c1655"</definedName>
    <definedName name="IQ_EST_EPS_GROWTH_5YR_BOTTOM_UP" hidden="1">"c5487"</definedName>
    <definedName name="IQ_EST_EPS_GROWTH_5YR_BOTTOM_UP_REUT" hidden="1">"c5495"</definedName>
    <definedName name="IQ_EST_EPS_GROWTH_5YR_HIGH" hidden="1">"c1657"</definedName>
    <definedName name="IQ_EST_EPS_GROWTH_5YR_HIGH_REUT" hidden="1">"c5322"</definedName>
    <definedName name="IQ_EST_EPS_GROWTH_5YR_LOW" hidden="1">"c1658"</definedName>
    <definedName name="IQ_EST_EPS_GROWTH_5YR_LOW_REUT" hidden="1">"c5323"</definedName>
    <definedName name="IQ_EST_EPS_GROWTH_5YR_MEDIAN" hidden="1">"c1656"</definedName>
    <definedName name="IQ_EST_EPS_GROWTH_5YR_MEDIAN_REUT" hidden="1">"c5321"</definedName>
    <definedName name="IQ_EST_EPS_GROWTH_5YR_NUM" hidden="1">"c1659"</definedName>
    <definedName name="IQ_EST_EPS_GROWTH_5YR_NUM_REUT" hidden="1">"c5324"</definedName>
    <definedName name="IQ_EST_EPS_GROWTH_5YR_REUT" hidden="1">"c3633"</definedName>
    <definedName name="IQ_EST_EPS_GROWTH_5YR_STDDEV" hidden="1">"c1660"</definedName>
    <definedName name="IQ_EST_EPS_GROWTH_5YR_STDDEV_REUT" hidden="1">"c5325"</definedName>
    <definedName name="IQ_EST_EPS_GROWTH_Q_1YR" hidden="1">"c1641"</definedName>
    <definedName name="IQ_EST_EPS_GROWTH_Q_1YR_REUT" hidden="1">"c5410"</definedName>
    <definedName name="IQ_EST_EPS_GW_DIFF" hidden="1">"c1891"</definedName>
    <definedName name="IQ_EST_EPS_GW_DIFF_REUT" hidden="1">"c5429"</definedName>
    <definedName name="IQ_EST_EPS_GW_SURPRISE_PERCENT" hidden="1">"c1892"</definedName>
    <definedName name="IQ_EST_EPS_GW_SURPRISE_PERCENT_REUT" hidden="1">"c5430"</definedName>
    <definedName name="IQ_EST_EPS_NORM_DIFF" hidden="1">"c2247"</definedName>
    <definedName name="IQ_EST_EPS_NORM_DIFF_REUT" hidden="1">"c5411"</definedName>
    <definedName name="IQ_EST_EPS_NORM_SURPRISE_PERCENT" hidden="1">"c2248"</definedName>
    <definedName name="IQ_EST_EPS_NORM_SURPRISE_PERCENT_REUT" hidden="1">"c5412"</definedName>
    <definedName name="IQ_EST_EPS_REPORT_DIFF" hidden="1">"c1893"</definedName>
    <definedName name="IQ_EST_EPS_REPORT_DIFF_REUT" hidden="1">"c5431"</definedName>
    <definedName name="IQ_EST_EPS_REPORT_SURPRISE_PERCENT" hidden="1">"c1894"</definedName>
    <definedName name="IQ_EST_EPS_REPORT_SURPRISE_PERCENT_REUT" hidden="1">"c5432"</definedName>
    <definedName name="IQ_EST_EPS_SBC_DIFF" hidden="1">"c4374"</definedName>
    <definedName name="IQ_EST_EPS_SBC_GW_DIFF" hidden="1">"c4378"</definedName>
    <definedName name="IQ_EST_EPS_SBC_GW_SURPRISE_PERCENT" hidden="1">"c4387"</definedName>
    <definedName name="IQ_EST_EPS_SBC_SURPRISE_PERCENT" hidden="1">"c4393"</definedName>
    <definedName name="IQ_EST_EPS_SEQ_GROWTH_Q" hidden="1">"c1764"</definedName>
    <definedName name="IQ_EST_EPS_SEQ_GROWTH_Q_REUT" hidden="1">"c3859"</definedName>
    <definedName name="IQ_EST_EPS_SURPRISE_PERCENT" hidden="1">"c1635"</definedName>
    <definedName name="IQ_EST_EPS_SURPRISE_PERCENT_REUT" hidden="1">"c5459"</definedName>
    <definedName name="IQ_EST_FFO_ADJ_DIFF" hidden="1">"c4433"</definedName>
    <definedName name="IQ_EST_FFO_ADJ_GROWTH_1YR" hidden="1">"c4421"</definedName>
    <definedName name="IQ_EST_FFO_ADJ_GROWTH_2YR" hidden="1">"c4422"</definedName>
    <definedName name="IQ_EST_FFO_ADJ_GROWTH_Q_1YR" hidden="1">"c4423"</definedName>
    <definedName name="IQ_EST_FFO_ADJ_SEQ_GROWTH_Q" hidden="1">"c4424"</definedName>
    <definedName name="IQ_EST_FFO_ADJ_SURPRISE_PERCENT" hidden="1">"c4442"</definedName>
    <definedName name="IQ_EST_FFO_DIFF" hidden="1">"c1869"</definedName>
    <definedName name="IQ_EST_FFO_DIFF_REUT" hidden="1">"c3890"</definedName>
    <definedName name="IQ_EST_FFO_GROWTH_1YR" hidden="1">"c1770"</definedName>
    <definedName name="IQ_EST_FFO_GROWTH_1YR_REUT" hidden="1">"c3874"</definedName>
    <definedName name="IQ_EST_FFO_GROWTH_2YR" hidden="1">"c1771"</definedName>
    <definedName name="IQ_EST_FFO_GROWTH_2YR_REUT" hidden="1">"c3875"</definedName>
    <definedName name="IQ_EST_FFO_GROWTH_Q_1YR" hidden="1">"c1772"</definedName>
    <definedName name="IQ_EST_FFO_GROWTH_Q_1YR_REUT" hidden="1">"c3876"</definedName>
    <definedName name="IQ_EST_FFO_SEQ_GROWTH_Q" hidden="1">"c1773"</definedName>
    <definedName name="IQ_EST_FFO_SEQ_GROWTH_Q_REUT" hidden="1">"c3877"</definedName>
    <definedName name="IQ_EST_FFO_SHARE_DIFF" hidden="1">"c4444"</definedName>
    <definedName name="IQ_EST_FFO_SHARE_GROWTH_1YR" hidden="1">"c4425"</definedName>
    <definedName name="IQ_EST_FFO_SHARE_GROWTH_2YR" hidden="1">"c4426"</definedName>
    <definedName name="IQ_EST_FFO_SHARE_GROWTH_Q_1YR" hidden="1">"c4427"</definedName>
    <definedName name="IQ_EST_FFO_SHARE_SEQ_GROWTH_Q" hidden="1">"c4428"</definedName>
    <definedName name="IQ_EST_FFO_SHARE_SURPRISE_PERCENT" hidden="1">"c4453"</definedName>
    <definedName name="IQ_EST_FFO_SURPRISE_PERCENT" hidden="1">"c1870"</definedName>
    <definedName name="IQ_EST_FFO_SURPRISE_PERCENT_REUT" hidden="1">"c3891"</definedName>
    <definedName name="IQ_EST_FOOTNOTE" hidden="1">"c4540"</definedName>
    <definedName name="IQ_EST_FOOTNOTE_REUT" hidden="1">"c5478"</definedName>
    <definedName name="IQ_EST_MAINT_CAPEX_DIFF" hidden="1">"c4456"</definedName>
    <definedName name="IQ_EST_MAINT_CAPEX_GROWTH_1YR" hidden="1">"c4429"</definedName>
    <definedName name="IQ_EST_MAINT_CAPEX_GROWTH_2YR" hidden="1">"c4430"</definedName>
    <definedName name="IQ_EST_MAINT_CAPEX_GROWTH_Q_1YR" hidden="1">"c4431"</definedName>
    <definedName name="IQ_EST_MAINT_CAPEX_SEQ_GROWTH_Q" hidden="1">"c4432"</definedName>
    <definedName name="IQ_EST_MAINT_CAPEX_SURPRISE_PERCENT" hidden="1">"c4465"</definedName>
    <definedName name="IQ_EST_NAV_DIFF" hidden="1">"c1895"</definedName>
    <definedName name="IQ_EST_NAV_SHARE_SURPRISE_PERCENT" hidden="1">"c1896"</definedName>
    <definedName name="IQ_EST_NET_DEBT_DIFF" hidden="1">"c4466"</definedName>
    <definedName name="IQ_EST_NET_DEBT_SURPRISE_PERCENT" hidden="1">"c4468"</definedName>
    <definedName name="IQ_EST_NI_DIFF" hidden="1">"c1885"</definedName>
    <definedName name="IQ_EST_NI_DIFF_REUT" hidden="1">"c5423"</definedName>
    <definedName name="IQ_EST_NI_GW_DIFF_REUT" hidden="1">"c5425"</definedName>
    <definedName name="IQ_EST_NI_GW_SURPRISE_PERCENT_REUT" hidden="1">"c5426"</definedName>
    <definedName name="IQ_EST_NI_REPORT_DIFF" hidden="1">"c1889"</definedName>
    <definedName name="IQ_EST_NI_REPORT_DIFF_REUT" hidden="1">"c5427"</definedName>
    <definedName name="IQ_EST_NI_REPORT_SURPRISE_PERCENT" hidden="1">"c1890"</definedName>
    <definedName name="IQ_EST_NI_REPORT_SURPRISE_PERCENT_REUT" hidden="1">"c5428"</definedName>
    <definedName name="IQ_EST_NI_SBC_DIFF" hidden="1">"c4472"</definedName>
    <definedName name="IQ_EST_NI_SBC_GW_DIFF" hidden="1">"c4476"</definedName>
    <definedName name="IQ_EST_NI_SBC_GW_SURPRISE_PERCENT" hidden="1">"c4485"</definedName>
    <definedName name="IQ_EST_NI_SBC_SURPRISE_PERCENT" hidden="1">"c4491"</definedName>
    <definedName name="IQ_EST_NI_SURPRISE_PERCENT" hidden="1">"c1886"</definedName>
    <definedName name="IQ_EST_NI_SURPRISE_PERCENT_REUT" hidden="1">"c5424"</definedName>
    <definedName name="IQ_EST_NUM_BUY" hidden="1">"c1759"</definedName>
    <definedName name="IQ_EST_NUM_HIGH_REC" hidden="1">"c5649"</definedName>
    <definedName name="IQ_EST_NUM_HIGH_REC_REUT" hidden="1">"c3870"</definedName>
    <definedName name="IQ_EST_NUM_HIGHEST_REC" hidden="1">"c5648"</definedName>
    <definedName name="IQ_EST_NUM_HIGHEST_REC_REUT" hidden="1">"c3869"</definedName>
    <definedName name="IQ_EST_NUM_HOLD" hidden="1">"c1761"</definedName>
    <definedName name="IQ_EST_NUM_LOW_REC" hidden="1">"c5651"</definedName>
    <definedName name="IQ_EST_NUM_LOW_REC_REUT" hidden="1">"c3872"</definedName>
    <definedName name="IQ_EST_NUM_LOWEST_REC" hidden="1">"c5652"</definedName>
    <definedName name="IQ_EST_NUM_LOWEST_REC_REUT" hidden="1">"c3873"</definedName>
    <definedName name="IQ_EST_NUM_NEUTRAL_REC" hidden="1">"c5650"</definedName>
    <definedName name="IQ_EST_NUM_NEUTRAL_REC_REUT" hidden="1">"c3871"</definedName>
    <definedName name="IQ_EST_NUM_NO_OPINION" hidden="1">"c1758"</definedName>
    <definedName name="IQ_EST_NUM_NO_OPINION_REUT" hidden="1">"c3868"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DIFF_REUT" hidden="1">"c5415"</definedName>
    <definedName name="IQ_EST_OPER_INC_SURPRISE_PERCENT" hidden="1">"c1878"</definedName>
    <definedName name="IQ_EST_OPER_INC_SURPRISE_PERCENT_REUT" hidden="1">"c5416"</definedName>
    <definedName name="IQ_EST_PRE_TAX_DIFF" hidden="1">"c1879"</definedName>
    <definedName name="IQ_EST_PRE_TAX_DIFF_REUT" hidden="1">"c5417"</definedName>
    <definedName name="IQ_EST_PRE_TAX_GW_DIFF" hidden="1">"c1881"</definedName>
    <definedName name="IQ_EST_PRE_TAX_GW_DIFF_REUT" hidden="1">"c5419"</definedName>
    <definedName name="IQ_EST_PRE_TAX_GW_SURPRISE_PERCENT" hidden="1">"c1882"</definedName>
    <definedName name="IQ_EST_PRE_TAX_GW_SURPRISE_PERCENT_REUT" hidden="1">"c5420"</definedName>
    <definedName name="IQ_EST_PRE_TAX_REPORT_DIFF" hidden="1">"c1883"</definedName>
    <definedName name="IQ_EST_PRE_TAX_REPORT_DIFF_REUT" hidden="1">"c5421"</definedName>
    <definedName name="IQ_EST_PRE_TAX_REPORT_SURPRISE_PERCENT" hidden="1">"c1884"</definedName>
    <definedName name="IQ_EST_PRE_TAX_REPORT_SURPRISE_PERCENT_REUT" hidden="1">"c5422"</definedName>
    <definedName name="IQ_EST_PRE_TAX_SURPRISE_PERCENT" hidden="1">"c1880"</definedName>
    <definedName name="IQ_EST_PRE_TAX_SURPRISE_PERCENT_REUT" hidden="1">"c5418"</definedName>
    <definedName name="IQ_EST_RECURRING_PROFIT_SHARE_DIFF" hidden="1">"c4505"</definedName>
    <definedName name="IQ_EST_RECURRING_PROFIT_SHARE_SURPRISE_PERCENT" hidden="1">"c4515"</definedName>
    <definedName name="IQ_EST_REV_DIFF" hidden="1">"c1865"</definedName>
    <definedName name="IQ_EST_REV_DIFF_REUT" hidden="1">"c3886"</definedName>
    <definedName name="IQ_EST_REV_GROWTH_1YR" hidden="1">"c1638"</definedName>
    <definedName name="IQ_EST_REV_GROWTH_1YR_REUT" hidden="1">"c3860"</definedName>
    <definedName name="IQ_EST_REV_GROWTH_2YR" hidden="1">"c1639"</definedName>
    <definedName name="IQ_EST_REV_GROWTH_2YR_REUT" hidden="1">"c3861"</definedName>
    <definedName name="IQ_EST_REV_GROWTH_Q_1YR" hidden="1">"c1640"</definedName>
    <definedName name="IQ_EST_REV_GROWTH_Q_1YR_REUT" hidden="1">"c3862"</definedName>
    <definedName name="IQ_EST_REV_SEQ_GROWTH_Q" hidden="1">"c1765"</definedName>
    <definedName name="IQ_EST_REV_SEQ_GROWTH_Q_REUT" hidden="1">"c3863"</definedName>
    <definedName name="IQ_EST_REV_SURPRISE_PERCENT" hidden="1">"c1866"</definedName>
    <definedName name="IQ_EST_REV_SURPRISE_PERCENT_REUT" hidden="1">"c3887"</definedName>
    <definedName name="IQ_EST_VENDOR" hidden="1">"c5564"</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FO_ACT_OR_EST" hidden="1">"c2216"</definedName>
    <definedName name="IQ_FFO_ADJ_ACT_OR_EST" hidden="1">"c4435"</definedName>
    <definedName name="IQ_FFO_ADJ_EST" hidden="1">"c4434"</definedName>
    <definedName name="IQ_FFO_ADJ_GUIDANCE" hidden="1">"c4436"</definedName>
    <definedName name="IQ_FFO_ADJ_HIGH_EST" hidden="1">"c4437"</definedName>
    <definedName name="IQ_FFO_ADJ_HIGH_GUIDANCE" hidden="1">"c4202"</definedName>
    <definedName name="IQ_FFO_ADJ_LOW_EST" hidden="1">"c4438"</definedName>
    <definedName name="IQ_FFO_ADJ_LOW_GUIDANCE" hidden="1">"c4242"</definedName>
    <definedName name="IQ_FFO_ADJ_MEDIAN_EST" hidden="1">"c4439"</definedName>
    <definedName name="IQ_FFO_ADJ_NUM_EST" hidden="1">"c4440"</definedName>
    <definedName name="IQ_FFO_ADJ_STDDEV_EST" hidden="1">"c4441"</definedName>
    <definedName name="IQ_FFO_EST" hidden="1">"c418"</definedName>
    <definedName name="IQ_FFO_EST_REUT" hidden="1">"c3837"</definedName>
    <definedName name="IQ_FFO_GUIDANCE" hidden="1">"c4443"</definedName>
    <definedName name="IQ_FFO_HIGH_EST" hidden="1">"c419"</definedName>
    <definedName name="IQ_FFO_HIGH_EST_REUT" hidden="1">"c3839"</definedName>
    <definedName name="IQ_FFO_HIGH_GUIDANCE" hidden="1">"c4184"</definedName>
    <definedName name="IQ_FFO_LOW_EST" hidden="1">"c420"</definedName>
    <definedName name="IQ_FFO_LOW_EST_REUT" hidden="1">"c3840"</definedName>
    <definedName name="IQ_FFO_LOW_GUIDANCE" hidden="1">"c4224"</definedName>
    <definedName name="IQ_FFO_MEDIAN_EST" hidden="1">"c1665"</definedName>
    <definedName name="IQ_FFO_MEDIAN_EST_REUT" hidden="1">"c3838"</definedName>
    <definedName name="IQ_FFO_NUM_EST" hidden="1">"c421"</definedName>
    <definedName name="IQ_FFO_NUM_EST_REUT" hidden="1">"c3841"</definedName>
    <definedName name="IQ_FFO_PAYOUT_RATIO" hidden="1">"c3492"</definedName>
    <definedName name="IQ_FFO_SHARE_ACT_OR_EST" hidden="1">"c4446"</definedName>
    <definedName name="IQ_FFO_SHARE_EST" hidden="1">"c4445"</definedName>
    <definedName name="IQ_FFO_SHARE_GUIDANCE" hidden="1">"c4447"</definedName>
    <definedName name="IQ_FFO_SHARE_HIGH_EST" hidden="1">"c4448"</definedName>
    <definedName name="IQ_FFO_SHARE_HIGH_GUIDANCE" hidden="1">"c4203"</definedName>
    <definedName name="IQ_FFO_SHARE_LOW_EST" hidden="1">"c4449"</definedName>
    <definedName name="IQ_FFO_SHARE_LOW_GUIDANCE" hidden="1">"c4243"</definedName>
    <definedName name="IQ_FFO_SHARE_MEDIAN_EST" hidden="1">"c4450"</definedName>
    <definedName name="IQ_FFO_SHARE_NUM_EST" hidden="1">"c4451"</definedName>
    <definedName name="IQ_FFO_SHARE_STDDEV_EST" hidden="1">"c4452"</definedName>
    <definedName name="IQ_FFO_STDDEV_EST" hidden="1">"c422"</definedName>
    <definedName name="IQ_FFO_STDDEV_EST_REUT" hidden="1">"c3842"</definedName>
    <definedName name="IQ_FH" hidden="1">100000</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DEBT_TOTAL" hidden="1">"c5656"</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REV" hidden="1">"c437"</definedName>
    <definedName name="IQ_FIN_DIV_ST_DEBT_TOTAL" hidden="1">"c5527"</definedName>
    <definedName name="IQ_FINANCING_CASH" hidden="1">"c1405"</definedName>
    <definedName name="IQ_FINANCING_CASH_SUPPL" hidden="1">"c1406"</definedName>
    <definedName name="IQ_FINANCING_OBLIG_CURRENT" hidden="1">"c6190"</definedName>
    <definedName name="IQ_FINANCING_OBLIG_NON_CURRENT" hidden="1">"c6191"</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_EXP" hidden="1">"c2241"</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OODWILL_NET" hidden="1">"c1380"</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MARGIN" hidden="1">"c529"</definedName>
    <definedName name="IQ_GROSS_MARGIN_ACT_OR_EST" hidden="1">"c5554"</definedName>
    <definedName name="IQ_GROSS_MARGIN_EST" hidden="1">"c5547"</definedName>
    <definedName name="IQ_GROSS_MARGIN_HIGH_EST" hidden="1">"c5549"</definedName>
    <definedName name="IQ_GROSS_MARGIN_LOW_EST" hidden="1">"c5550"</definedName>
    <definedName name="IQ_GROSS_MARGIN_MEDIAN_EST" hidden="1">"c5548"</definedName>
    <definedName name="IQ_GROSS_MARGIN_NUM_EST" hidden="1">"c5551"</definedName>
    <definedName name="IQ_GROSS_MARGIN_STDDEV_EST" hidden="1">"c5552"</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DAYS_REV_OUT" hidden="1">"c5993"</definedName>
    <definedName name="IQ_HC_EQUIV_ADMISSIONS_GROWTH" hidden="1">"c5998"</definedName>
    <definedName name="IQ_HC_EQUIVALENT_ADMISSIONS" hidden="1">"c5958"</definedName>
    <definedName name="IQ_HC_EQUIVALENT_ADMISSIONS_SF" hidden="1">"c6007"</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SALARIES_PCT_REV" hidden="1">"c5970"</definedName>
    <definedName name="IQ_HC_SUPPLIES_PCT_REV" hidden="1">"c5971"</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IGH_TARGET_PRICE" hidden="1">"c1651"</definedName>
    <definedName name="IQ_HIGH_TARGET_PRICE_REUT" hidden="1">"c5317"</definedName>
    <definedName name="IQ_HIGHPRICE" hidden="1">"c545"</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OWNERS_WRITTEN" hidden="1">"c546"</definedName>
    <definedName name="IQ_IMPAIR_OIL" hidden="1">"c547"</definedName>
    <definedName name="IQ_IMPAIRMENT_GW" hidden="1">"c548"</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 hidden="1">"c6225"</definedName>
    <definedName name="IQ_INT_INC_REIT" hidden="1">"c597"</definedName>
    <definedName name="IQ_INT_INC_TOTAL" hidden="1">"c598"</definedName>
    <definedName name="IQ_INT_INC_UTI" hidden="1">"c599"</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SS_TO_NET_EARNED" hidden="1">"c2751"</definedName>
    <definedName name="IQ_LOW_TARGET_PRICE" hidden="1">"c1652"</definedName>
    <definedName name="IQ_LOW_TARGET_PRICE_REUT" hidden="1">"c5318"</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LTMMONTH" hidden="1">120000</definedName>
    <definedName name="IQ_MACHINERY" hidden="1">"c711"</definedName>
    <definedName name="IQ_MAINT_CAPEX" hidden="1">"c2947"</definedName>
    <definedName name="IQ_MAINT_CAPEX_ACT_OR_EST" hidden="1">"c4458"</definedName>
    <definedName name="IQ_MAINT_CAPEX_EST" hidden="1">"c4457"</definedName>
    <definedName name="IQ_MAINT_CAPEX_GUIDANCE" hidden="1">"c4459"</definedName>
    <definedName name="IQ_MAINT_CAPEX_HIGH_EST" hidden="1">"c4460"</definedName>
    <definedName name="IQ_MAINT_CAPEX_HIGH_GUIDANCE" hidden="1">"c4197"</definedName>
    <definedName name="IQ_MAINT_CAPEX_LOW_EST" hidden="1">"c4461"</definedName>
    <definedName name="IQ_MAINT_CAPEX_LOW_GUIDANCE" hidden="1">"c4237"</definedName>
    <definedName name="IQ_MAINT_CAPEX_MEDIAN_EST" hidden="1">"c4462"</definedName>
    <definedName name="IQ_MAINT_CAPEX_NUM_EST" hidden="1">"c4463"</definedName>
    <definedName name="IQ_MAINT_CAPEX_STDDEV_EST" hidden="1">"c4464"</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C_RATIO" hidden="1">"c2783"</definedName>
    <definedName name="IQ_MC_STATUTORY_SURPLUS" hidden="1">"c2772"</definedName>
    <definedName name="IQ_MEDIAN_TARGET_PRICE" hidden="1">"c1650"</definedName>
    <definedName name="IQ_MEDIAN_TARGET_PRICE_REUT" hidden="1">"c5316"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M_ACCOUNT" hidden="1">"c743"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AMES_REVISION_DATE_" hidden="1">40208.8753703704</definedName>
    <definedName name="IQ_NAV_ACT_OR_EST" hidden="1">"c2225"</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HARE_ACT_OR_EST" hidden="1">"c2225"</definedName>
    <definedName name="IQ_NAV_SHARE_ACT_OR_EST_REUT" hidden="1">"c5623"</definedName>
    <definedName name="IQ_NAV_SHARE_EST" hidden="1">"c5609"</definedName>
    <definedName name="IQ_NAV_SHARE_EST_REUT" hidden="1">"c5617"</definedName>
    <definedName name="IQ_NAV_SHARE_HIGH_EST" hidden="1">"c5612"</definedName>
    <definedName name="IQ_NAV_SHARE_HIGH_EST_REUT" hidden="1">"c5620"</definedName>
    <definedName name="IQ_NAV_SHARE_LOW_EST" hidden="1">"c5613"</definedName>
    <definedName name="IQ_NAV_SHARE_LOW_EST_REUT" hidden="1">"c5621"</definedName>
    <definedName name="IQ_NAV_SHARE_MEDIAN_EST" hidden="1">"c5610"</definedName>
    <definedName name="IQ_NAV_SHARE_MEDIAN_EST_REUT" hidden="1">"c5618"</definedName>
    <definedName name="IQ_NAV_SHARE_NUM_EST" hidden="1">"c5614"</definedName>
    <definedName name="IQ_NAV_SHARE_NUM_EST_REUT" hidden="1">"c5622"</definedName>
    <definedName name="IQ_NAV_SHARE_STDDEV_EST" hidden="1">"c5611"</definedName>
    <definedName name="IQ_NAV_SHARE_STDDEV_EST_REUT" hidden="1">"c5619"</definedName>
    <definedName name="IQ_NAV_STDDEV_EST" hidden="1">"c1756"</definedName>
    <definedName name="IQ_NET_CHANGE" hidden="1">"c749"</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 hidden="1">"c3583"</definedName>
    <definedName name="IQ_NET_DEBT_ACT_OR_EST_REUT" hidden="1">"c5473"</definedName>
    <definedName name="IQ_NET_DEBT_EBITDA" hidden="1">"c750"</definedName>
    <definedName name="IQ_NET_DEBT_EBITDA_CAPEX" hidden="1">"c2949"</definedName>
    <definedName name="IQ_NET_DEBT_EST" hidden="1">"c3517"</definedName>
    <definedName name="IQ_NET_DEBT_EST_REUT" hidden="1">"c3976"</definedName>
    <definedName name="IQ_NET_DEBT_GUIDANCE" hidden="1">"c4467"</definedName>
    <definedName name="IQ_NET_DEBT_HIGH_EST" hidden="1">"c3518"</definedName>
    <definedName name="IQ_NET_DEBT_HIGH_EST_REUT" hidden="1">"c3978"</definedName>
    <definedName name="IQ_NET_DEBT_HIGH_GUIDANCE" hidden="1">"c4181"</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DEBT_LOW_EST" hidden="1">"c3519"</definedName>
    <definedName name="IQ_NET_DEBT_LOW_EST_REUT" hidden="1">"c3979"</definedName>
    <definedName name="IQ_NET_DEBT_LOW_GUIDANCE" hidden="1">"c4221"</definedName>
    <definedName name="IQ_NET_DEBT_MEDIAN_EST" hidden="1">"c3520"</definedName>
    <definedName name="IQ_NET_DEBT_MEDIAN_EST_REUT" hidden="1">"c3977"</definedName>
    <definedName name="IQ_NET_DEBT_NUM_EST" hidden="1">"c3515"</definedName>
    <definedName name="IQ_NET_DEBT_NUM_EST_REUT" hidden="1">"c3980"</definedName>
    <definedName name="IQ_NET_DEBT_STDDEV_EST" hidden="1">"c3516"</definedName>
    <definedName name="IQ_NET_DEBT_STDDEV_EST_REUT" hidden="1">"c3981"</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TOTAL_DEPOSITS" hidden="1">"c779"</definedName>
    <definedName name="IQ_NET_RENTAL_EXP_FN" hidden="1">"c780"</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 hidden="1">"c2222"</definedName>
    <definedName name="IQ_NI_ACT_OR_EST_REUT" hidden="1">"c5468"</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EST_REUT" hidden="1">"c5368"</definedName>
    <definedName name="IQ_NI_GAAP_GUIDANCE" hidden="1">"c4470"</definedName>
    <definedName name="IQ_NI_GAAP_HIGH_GUIDANCE" hidden="1">"c4177"</definedName>
    <definedName name="IQ_NI_GAAP_LOW_GUIDANCE" hidden="1">"c4217"</definedName>
    <definedName name="IQ_NI_GUIDANCE" hidden="1">"c4469"</definedName>
    <definedName name="IQ_NI_GW_EST_REUT" hidden="1">"c5375"</definedName>
    <definedName name="IQ_NI_GW_GUIDANCE" hidden="1">"c4471"</definedName>
    <definedName name="IQ_NI_GW_HIGH_EST_REUT" hidden="1">"c5377"</definedName>
    <definedName name="IQ_NI_GW_HIGH_GUIDANCE" hidden="1">"c4178"</definedName>
    <definedName name="IQ_NI_GW_LOW_EST_REUT" hidden="1">"c5378"</definedName>
    <definedName name="IQ_NI_GW_LOW_GUIDANCE" hidden="1">"c4218"</definedName>
    <definedName name="IQ_NI_GW_MEDIAN_EST_REUT" hidden="1">"c5376"</definedName>
    <definedName name="IQ_NI_GW_NUM_EST_REUT" hidden="1">"c5379"</definedName>
    <definedName name="IQ_NI_GW_STDDEV_EST_REUT" hidden="1">"c5380"</definedName>
    <definedName name="IQ_NI_HIGH_EST" hidden="1">"c1718"</definedName>
    <definedName name="IQ_NI_HIGH_EST_REUT" hidden="1">"c5370"</definedName>
    <definedName name="IQ_NI_HIGH_GUIDANCE" hidden="1">"c4176"</definedName>
    <definedName name="IQ_NI_LOW_EST" hidden="1">"c1719"</definedName>
    <definedName name="IQ_NI_LOW_EST_REUT" hidden="1">"c5371"</definedName>
    <definedName name="IQ_NI_LOW_GUIDANCE" hidden="1">"c4216"</definedName>
    <definedName name="IQ_NI_MARGIN" hidden="1">"c794"</definedName>
    <definedName name="IQ_NI_MEDIAN_EST" hidden="1">"c1717"</definedName>
    <definedName name="IQ_NI_MEDIAN_EST_REUT" hidden="1">"c5369"</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NUM_EST" hidden="1">"c1720"</definedName>
    <definedName name="IQ_NI_NUM_EST_REUT" hidden="1">"c5372"</definedName>
    <definedName name="IQ_NI_REPORTED_EST" hidden="1">"c1730"</definedName>
    <definedName name="IQ_NI_REPORTED_EST_REUT" hidden="1">"c5382"</definedName>
    <definedName name="IQ_NI_REPORTED_HIGH_EST" hidden="1">"c1732"</definedName>
    <definedName name="IQ_NI_REPORTED_HIGH_EST_REUT" hidden="1">"c5384"</definedName>
    <definedName name="IQ_NI_REPORTED_LOW_EST" hidden="1">"c1733"</definedName>
    <definedName name="IQ_NI_REPORTED_LOW_EST_REUT" hidden="1">"c5385"</definedName>
    <definedName name="IQ_NI_REPORTED_MEDIAN_EST" hidden="1">"c1731"</definedName>
    <definedName name="IQ_NI_REPORTED_MEDIAN_EST_REUT" hidden="1">"c5383"</definedName>
    <definedName name="IQ_NI_REPORTED_NUM_EST" hidden="1">"c1734"</definedName>
    <definedName name="IQ_NI_REPORTED_NUM_EST_REUT" hidden="1">"c5386"</definedName>
    <definedName name="IQ_NI_REPORTED_STDDEV_EST" hidden="1">"c1735"</definedName>
    <definedName name="IQ_NI_REPORTED_STDDEV_EST_REUT" hidden="1">"c5387"</definedName>
    <definedName name="IQ_NI_SBC_ACT_OR_EST" hidden="1">"c4474"</definedName>
    <definedName name="IQ_NI_SBC_EST" hidden="1">"c4473"</definedName>
    <definedName name="IQ_NI_SBC_GUIDANCE" hidden="1">"c4475"</definedName>
    <definedName name="IQ_NI_SBC_GW_ACT_OR_EST" hidden="1">"c4478"</definedName>
    <definedName name="IQ_NI_SBC_GW_EST" hidden="1">"c4477"</definedName>
    <definedName name="IQ_NI_SBC_GW_GUIDANCE" hidden="1">"c4479"</definedName>
    <definedName name="IQ_NI_SBC_GW_HIGH_EST" hidden="1">"c4480"</definedName>
    <definedName name="IQ_NI_SBC_GW_HIGH_GUIDANCE" hidden="1">"c4187"</definedName>
    <definedName name="IQ_NI_SBC_GW_LOW_EST" hidden="1">"c4481"</definedName>
    <definedName name="IQ_NI_SBC_GW_LOW_GUIDANCE" hidden="1">"c4227"</definedName>
    <definedName name="IQ_NI_SBC_GW_MEDIAN_EST" hidden="1">"c4482"</definedName>
    <definedName name="IQ_NI_SBC_GW_NUM_EST" hidden="1">"c4483"</definedName>
    <definedName name="IQ_NI_SBC_GW_STDDEV_EST" hidden="1">"c4484"</definedName>
    <definedName name="IQ_NI_SBC_HIGH_EST" hidden="1">"c4486"</definedName>
    <definedName name="IQ_NI_SBC_HIGH_GUIDANCE" hidden="1">"c4186"</definedName>
    <definedName name="IQ_NI_SBC_LOW_EST" hidden="1">"c4487"</definedName>
    <definedName name="IQ_NI_SBC_LOW_GUIDANCE" hidden="1">"c4226"</definedName>
    <definedName name="IQ_NI_SBC_MEDIAN_EST" hidden="1">"c4488"</definedName>
    <definedName name="IQ_NI_SBC_NUM_EST" hidden="1">"c4489"</definedName>
    <definedName name="IQ_NI_SBC_STDDEV_EST" hidden="1">"c4490"</definedName>
    <definedName name="IQ_NI_SFAS" hidden="1">"c795"</definedName>
    <definedName name="IQ_NI_STDDEV_EST" hidden="1">"c1721"</definedName>
    <definedName name="IQ_NI_STDDEV_EST_REUT" hidden="1">"c5373"</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CASH_PENSION_EXP" hidden="1">"c3000"</definedName>
    <definedName name="IQ_NONRECOURSE_DEBT" hidden="1">"c2550"</definedName>
    <definedName name="IQ_NONRECOURSE_DEBT_PCT" hidden="1">"c2551"</definedName>
    <definedName name="IQ_NONUTIL_REV" hidden="1">"c2089"</definedName>
    <definedName name="IQ_NORM_EPS_ACT_OR_EST" hidden="1">"c2249"</definedName>
    <definedName name="IQ_NORM_EPS_ACT_OR_EST_REUT" hidden="1">"c5472"</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AVG_DAILY_SALES_VOL_EQ_INC_GAS" hidden="1">"c5797"</definedName>
    <definedName name="IQ_OG_AVG_DAILY_SALES_VOL_EQ_INC_NGL" hidden="1">"c5798"</definedName>
    <definedName name="IQ_OG_AVG_DAILY_SALES_VOL_EQ_INC_OIL" hidden="1">"c5796"</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ACRE_GROSS_EQ_INC" hidden="1">"c5800"</definedName>
    <definedName name="IQ_OG_UNDEVELOPED_ACRE_NET_EQ_INC" hidden="1">"c5801"</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PRICE" hidden="1">"c848"</definedName>
    <definedName name="IQ_OPER_INC" hidden="1">"c849"</definedName>
    <definedName name="IQ_OPER_INC_ACT_OR_EST" hidden="1">"c2220"</definedName>
    <definedName name="IQ_OPER_INC_ACT_OR_EST_REUT" hidden="1">"c5466"</definedName>
    <definedName name="IQ_OPER_INC_BR" hidden="1">"c850"</definedName>
    <definedName name="IQ_OPER_INC_EST" hidden="1">"c1688"</definedName>
    <definedName name="IQ_OPER_INC_EST_REUT" hidden="1">"c5340"</definedName>
    <definedName name="IQ_OPER_INC_FIN" hidden="1">"c851"</definedName>
    <definedName name="IQ_OPER_INC_HIGH_EST" hidden="1">"c1690"</definedName>
    <definedName name="IQ_OPER_INC_HIGH_EST_REUT" hidden="1">"c5342"</definedName>
    <definedName name="IQ_OPER_INC_INS" hidden="1">"c852"</definedName>
    <definedName name="IQ_OPER_INC_LOW_EST" hidden="1">"c1691"</definedName>
    <definedName name="IQ_OPER_INC_LOW_EST_REUT" hidden="1">"c5343"</definedName>
    <definedName name="IQ_OPER_INC_MARGIN" hidden="1">"c1448"</definedName>
    <definedName name="IQ_OPER_INC_MEDIAN_EST" hidden="1">"c1689"</definedName>
    <definedName name="IQ_OPER_INC_MEDIAN_EST_REUT" hidden="1">"c5341"</definedName>
    <definedName name="IQ_OPER_INC_NUM_EST" hidden="1">"c1692"</definedName>
    <definedName name="IQ_OPER_INC_NUM_EST_REUT" hidden="1">"c5344"</definedName>
    <definedName name="IQ_OPER_INC_RE" hidden="1">"c6240"</definedName>
    <definedName name="IQ_OPER_INC_REIT" hidden="1">"c853"</definedName>
    <definedName name="IQ_OPER_INC_STDDEV_EST" hidden="1">"c1693"</definedName>
    <definedName name="IQ_OPER_INC_STDDEV_EST_REUT" hidden="1">"c5345"</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THER_ADJUST_GROSS_LOANS" hidden="1">"c859"</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"c1410"</definedName>
    <definedName name="IQ_OTHER_STRIKE_PRICE_GRANTED" hidden="1">"c2692"</definedName>
    <definedName name="IQ_OTHER_UNDRAWN" hidden="1">"c2522"</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NORMALIZED" hidden="1">"c2207"</definedName>
    <definedName name="IQ_PE_RATIO" hidden="1">"c1610"</definedName>
    <definedName name="IQ_PEG_FWD" hidden="1">"c1863"</definedName>
    <definedName name="IQ_PEG_FWD_REUT" hidden="1">"c4052"</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2MONTHS_REUT" hidden="1">"c3959"</definedName>
    <definedName name="IQ_PERCENT_CHANGE_EST_5YR_GROWTH_RATE_18MONTHS" hidden="1">"c1853"</definedName>
    <definedName name="IQ_PERCENT_CHANGE_EST_5YR_GROWTH_RATE_18MONTHS_REUT" hidden="1">"c3960"</definedName>
    <definedName name="IQ_PERCENT_CHANGE_EST_5YR_GROWTH_RATE_3MONTHS" hidden="1">"c1849"</definedName>
    <definedName name="IQ_PERCENT_CHANGE_EST_5YR_GROWTH_RATE_3MONTHS_REUT" hidden="1">"c3956"</definedName>
    <definedName name="IQ_PERCENT_CHANGE_EST_5YR_GROWTH_RATE_6MONTHS" hidden="1">"c1850"</definedName>
    <definedName name="IQ_PERCENT_CHANGE_EST_5YR_GROWTH_RATE_6MONTHS_REUT" hidden="1">"c3957"</definedName>
    <definedName name="IQ_PERCENT_CHANGE_EST_5YR_GROWTH_RATE_9MONTHS" hidden="1">"c1851"</definedName>
    <definedName name="IQ_PERCENT_CHANGE_EST_5YR_GROWTH_RATE_9MONTHS_REUT" hidden="1">"c3958"</definedName>
    <definedName name="IQ_PERCENT_CHANGE_EST_5YR_GROWTH_RATE_DAY" hidden="1">"c1846"</definedName>
    <definedName name="IQ_PERCENT_CHANGE_EST_5YR_GROWTH_RATE_DAY_REUT" hidden="1">"c3954"</definedName>
    <definedName name="IQ_PERCENT_CHANGE_EST_5YR_GROWTH_RATE_MONTH" hidden="1">"c1848"</definedName>
    <definedName name="IQ_PERCENT_CHANGE_EST_5YR_GROWTH_RATE_MONTH_REUT" hidden="1">"c3955"</definedName>
    <definedName name="IQ_PERCENT_CHANGE_EST_5YR_GROWTH_RATE_WEEK" hidden="1">"c1847"</definedName>
    <definedName name="IQ_PERCENT_CHANGE_EST_5YR_GROWTH_RATE_WEEK_REUT" hidden="1">"c5435"</definedName>
    <definedName name="IQ_PERCENT_CHANGE_EST_CFPS_12MONTHS" hidden="1">"c1812"</definedName>
    <definedName name="IQ_PERCENT_CHANGE_EST_CFPS_12MONTHS_REUT" hidden="1">"c3924"</definedName>
    <definedName name="IQ_PERCENT_CHANGE_EST_CFPS_18MONTHS" hidden="1">"c1813"</definedName>
    <definedName name="IQ_PERCENT_CHANGE_EST_CFPS_18MONTHS_REUT" hidden="1">"c3925"</definedName>
    <definedName name="IQ_PERCENT_CHANGE_EST_CFPS_3MONTHS" hidden="1">"c1809"</definedName>
    <definedName name="IQ_PERCENT_CHANGE_EST_CFPS_3MONTHS_REUT" hidden="1">"c3921"</definedName>
    <definedName name="IQ_PERCENT_CHANGE_EST_CFPS_6MONTHS" hidden="1">"c1810"</definedName>
    <definedName name="IQ_PERCENT_CHANGE_EST_CFPS_6MONTHS_REUT" hidden="1">"c3922"</definedName>
    <definedName name="IQ_PERCENT_CHANGE_EST_CFPS_9MONTHS" hidden="1">"c1811"</definedName>
    <definedName name="IQ_PERCENT_CHANGE_EST_CFPS_9MONTHS_REUT" hidden="1">"c3923"</definedName>
    <definedName name="IQ_PERCENT_CHANGE_EST_CFPS_DAY" hidden="1">"c1806"</definedName>
    <definedName name="IQ_PERCENT_CHANGE_EST_CFPS_DAY_REUT" hidden="1">"c3919"</definedName>
    <definedName name="IQ_PERCENT_CHANGE_EST_CFPS_MONTH" hidden="1">"c1808"</definedName>
    <definedName name="IQ_PERCENT_CHANGE_EST_CFPS_MONTH_REUT" hidden="1">"c3920"</definedName>
    <definedName name="IQ_PERCENT_CHANGE_EST_CFPS_WEEK" hidden="1">"c1807"</definedName>
    <definedName name="IQ_PERCENT_CHANGE_EST_CFPS_WEEK_REUT" hidden="1">"c3962"</definedName>
    <definedName name="IQ_PERCENT_CHANGE_EST_DPS_12MONTHS" hidden="1">"c1820"</definedName>
    <definedName name="IQ_PERCENT_CHANGE_EST_DPS_12MONTHS_REUT" hidden="1">"c3931"</definedName>
    <definedName name="IQ_PERCENT_CHANGE_EST_DPS_18MONTHS" hidden="1">"c1821"</definedName>
    <definedName name="IQ_PERCENT_CHANGE_EST_DPS_18MONTHS_REUT" hidden="1">"c3932"</definedName>
    <definedName name="IQ_PERCENT_CHANGE_EST_DPS_3MONTHS" hidden="1">"c1817"</definedName>
    <definedName name="IQ_PERCENT_CHANGE_EST_DPS_3MONTHS_REUT" hidden="1">"c3928"</definedName>
    <definedName name="IQ_PERCENT_CHANGE_EST_DPS_6MONTHS" hidden="1">"c1818"</definedName>
    <definedName name="IQ_PERCENT_CHANGE_EST_DPS_6MONTHS_REUT" hidden="1">"c3929"</definedName>
    <definedName name="IQ_PERCENT_CHANGE_EST_DPS_9MONTHS" hidden="1">"c1819"</definedName>
    <definedName name="IQ_PERCENT_CHANGE_EST_DPS_9MONTHS_REUT" hidden="1">"c3930"</definedName>
    <definedName name="IQ_PERCENT_CHANGE_EST_DPS_DAY" hidden="1">"c1814"</definedName>
    <definedName name="IQ_PERCENT_CHANGE_EST_DPS_DAY_REUT" hidden="1">"c3926"</definedName>
    <definedName name="IQ_PERCENT_CHANGE_EST_DPS_MONTH" hidden="1">"c1816"</definedName>
    <definedName name="IQ_PERCENT_CHANGE_EST_DPS_MONTH_REUT" hidden="1">"c3927"</definedName>
    <definedName name="IQ_PERCENT_CHANGE_EST_DPS_WEEK" hidden="1">"c1815"</definedName>
    <definedName name="IQ_PERCENT_CHANGE_EST_DPS_WEEK_REUT" hidden="1">"c3963"</definedName>
    <definedName name="IQ_PERCENT_CHANGE_EST_EBITDA_12MONTHS" hidden="1">"c1804"</definedName>
    <definedName name="IQ_PERCENT_CHANGE_EST_EBITDA_12MONTHS_REUT" hidden="1">"c3917"</definedName>
    <definedName name="IQ_PERCENT_CHANGE_EST_EBITDA_18MONTHS" hidden="1">"c1805"</definedName>
    <definedName name="IQ_PERCENT_CHANGE_EST_EBITDA_18MONTHS_REUT" hidden="1">"c3918"</definedName>
    <definedName name="IQ_PERCENT_CHANGE_EST_EBITDA_3MONTHS" hidden="1">"c1801"</definedName>
    <definedName name="IQ_PERCENT_CHANGE_EST_EBITDA_3MONTHS_REUT" hidden="1">"c3914"</definedName>
    <definedName name="IQ_PERCENT_CHANGE_EST_EBITDA_6MONTHS" hidden="1">"c1802"</definedName>
    <definedName name="IQ_PERCENT_CHANGE_EST_EBITDA_6MONTHS_REUT" hidden="1">"c3915"</definedName>
    <definedName name="IQ_PERCENT_CHANGE_EST_EBITDA_9MONTHS" hidden="1">"c1803"</definedName>
    <definedName name="IQ_PERCENT_CHANGE_EST_EBITDA_9MONTHS_REUT" hidden="1">"c3916"</definedName>
    <definedName name="IQ_PERCENT_CHANGE_EST_EBITDA_DAY" hidden="1">"c1798"</definedName>
    <definedName name="IQ_PERCENT_CHANGE_EST_EBITDA_DAY_REUT" hidden="1">"c3912"</definedName>
    <definedName name="IQ_PERCENT_CHANGE_EST_EBITDA_MONTH" hidden="1">"c1800"</definedName>
    <definedName name="IQ_PERCENT_CHANGE_EST_EBITDA_MONTH_REUT" hidden="1">"c3913"</definedName>
    <definedName name="IQ_PERCENT_CHANGE_EST_EBITDA_WEEK" hidden="1">"c1799"</definedName>
    <definedName name="IQ_PERCENT_CHANGE_EST_EBITDA_WEEK_REUT" hidden="1">"c3961"</definedName>
    <definedName name="IQ_PERCENT_CHANGE_EST_EPS_12MONTHS" hidden="1">"c1788"</definedName>
    <definedName name="IQ_PERCENT_CHANGE_EST_EPS_12MONTHS_REUT" hidden="1">"c3902"</definedName>
    <definedName name="IQ_PERCENT_CHANGE_EST_EPS_18MONTHS" hidden="1">"c1789"</definedName>
    <definedName name="IQ_PERCENT_CHANGE_EST_EPS_18MONTHS_REUT" hidden="1">"c3903"</definedName>
    <definedName name="IQ_PERCENT_CHANGE_EST_EPS_3MONTHS" hidden="1">"c1785"</definedName>
    <definedName name="IQ_PERCENT_CHANGE_EST_EPS_3MONTHS_REUT" hidden="1">"c3899"</definedName>
    <definedName name="IQ_PERCENT_CHANGE_EST_EPS_6MONTHS" hidden="1">"c1786"</definedName>
    <definedName name="IQ_PERCENT_CHANGE_EST_EPS_6MONTHS_REUT" hidden="1">"c3900"</definedName>
    <definedName name="IQ_PERCENT_CHANGE_EST_EPS_9MONTHS" hidden="1">"c1787"</definedName>
    <definedName name="IQ_PERCENT_CHANGE_EST_EPS_9MONTHS_REUT" hidden="1">"c3901"</definedName>
    <definedName name="IQ_PERCENT_CHANGE_EST_EPS_DAY" hidden="1">"c1782"</definedName>
    <definedName name="IQ_PERCENT_CHANGE_EST_EPS_DAY_REUT" hidden="1">"c3896"</definedName>
    <definedName name="IQ_PERCENT_CHANGE_EST_EPS_MONTH" hidden="1">"c1784"</definedName>
    <definedName name="IQ_PERCENT_CHANGE_EST_EPS_MONTH_REUT" hidden="1">"c3898"</definedName>
    <definedName name="IQ_PERCENT_CHANGE_EST_EPS_WEEK" hidden="1">"c1783"</definedName>
    <definedName name="IQ_PERCENT_CHANGE_EST_EPS_WEEK_REUT" hidden="1">"c3897"</definedName>
    <definedName name="IQ_PERCENT_CHANGE_EST_FFO_12MONTHS" hidden="1">"c1828"</definedName>
    <definedName name="IQ_PERCENT_CHANGE_EST_FFO_12MONTHS_REUT" hidden="1">"c3938"</definedName>
    <definedName name="IQ_PERCENT_CHANGE_EST_FFO_18MONTHS" hidden="1">"c1829"</definedName>
    <definedName name="IQ_PERCENT_CHANGE_EST_FFO_18MONTHS_REUT" hidden="1">"c3939"</definedName>
    <definedName name="IQ_PERCENT_CHANGE_EST_FFO_3MONTHS" hidden="1">"c1825"</definedName>
    <definedName name="IQ_PERCENT_CHANGE_EST_FFO_3MONTHS_REUT" hidden="1">"c3935"</definedName>
    <definedName name="IQ_PERCENT_CHANGE_EST_FFO_6MONTHS" hidden="1">"c1826"</definedName>
    <definedName name="IQ_PERCENT_CHANGE_EST_FFO_6MONTHS_REUT" hidden="1">"c3936"</definedName>
    <definedName name="IQ_PERCENT_CHANGE_EST_FFO_9MONTHS" hidden="1">"c1827"</definedName>
    <definedName name="IQ_PERCENT_CHANGE_EST_FFO_9MONTHS_REUT" hidden="1">"c3937"</definedName>
    <definedName name="IQ_PERCENT_CHANGE_EST_FFO_DAY" hidden="1">"c1822"</definedName>
    <definedName name="IQ_PERCENT_CHANGE_EST_FFO_DAY_REUT" hidden="1">"c3933"</definedName>
    <definedName name="IQ_PERCENT_CHANGE_EST_FFO_MONTH" hidden="1">"c1824"</definedName>
    <definedName name="IQ_PERCENT_CHANGE_EST_FFO_MONTH_REUT" hidden="1">"c3934"</definedName>
    <definedName name="IQ_PERCENT_CHANGE_EST_FFO_WEEK" hidden="1">"c1823"</definedName>
    <definedName name="IQ_PERCENT_CHANGE_EST_FFO_WEEK_REUT" hidden="1">"c3964"</definedName>
    <definedName name="IQ_PERCENT_CHANGE_EST_PRICE_TARGET_12MONTHS" hidden="1">"c1844"</definedName>
    <definedName name="IQ_PERCENT_CHANGE_EST_PRICE_TARGET_12MONTHS_REUT" hidden="1">"c3952"</definedName>
    <definedName name="IQ_PERCENT_CHANGE_EST_PRICE_TARGET_18MONTHS" hidden="1">"c1845"</definedName>
    <definedName name="IQ_PERCENT_CHANGE_EST_PRICE_TARGET_18MONTHS_REUT" hidden="1">"c3953"</definedName>
    <definedName name="IQ_PERCENT_CHANGE_EST_PRICE_TARGET_3MONTHS" hidden="1">"c1841"</definedName>
    <definedName name="IQ_PERCENT_CHANGE_EST_PRICE_TARGET_3MONTHS_REUT" hidden="1">"c3949"</definedName>
    <definedName name="IQ_PERCENT_CHANGE_EST_PRICE_TARGET_6MONTHS" hidden="1">"c1842"</definedName>
    <definedName name="IQ_PERCENT_CHANGE_EST_PRICE_TARGET_6MONTHS_REUT" hidden="1">"c3950"</definedName>
    <definedName name="IQ_PERCENT_CHANGE_EST_PRICE_TARGET_9MONTHS" hidden="1">"c1843"</definedName>
    <definedName name="IQ_PERCENT_CHANGE_EST_PRICE_TARGET_9MONTHS_REUT" hidden="1">"c3951"</definedName>
    <definedName name="IQ_PERCENT_CHANGE_EST_PRICE_TARGET_DAY" hidden="1">"c1838"</definedName>
    <definedName name="IQ_PERCENT_CHANGE_EST_PRICE_TARGET_DAY_REUT" hidden="1">"c3947"</definedName>
    <definedName name="IQ_PERCENT_CHANGE_EST_PRICE_TARGET_MONTH" hidden="1">"c1840"</definedName>
    <definedName name="IQ_PERCENT_CHANGE_EST_PRICE_TARGET_MONTH_REUT" hidden="1">"c3948"</definedName>
    <definedName name="IQ_PERCENT_CHANGE_EST_PRICE_TARGET_WEEK" hidden="1">"c1839"</definedName>
    <definedName name="IQ_PERCENT_CHANGE_EST_PRICE_TARGET_WEEK_REUT" hidden="1">"c3967"</definedName>
    <definedName name="IQ_PERCENT_CHANGE_EST_RECO_12MONTHS" hidden="1">"c1836"</definedName>
    <definedName name="IQ_PERCENT_CHANGE_EST_RECO_12MONTHS_REUT" hidden="1">"c3945"</definedName>
    <definedName name="IQ_PERCENT_CHANGE_EST_RECO_18MONTHS" hidden="1">"c1837"</definedName>
    <definedName name="IQ_PERCENT_CHANGE_EST_RECO_18MONTHS_REUT" hidden="1">"c3946"</definedName>
    <definedName name="IQ_PERCENT_CHANGE_EST_RECO_3MONTHS" hidden="1">"c1833"</definedName>
    <definedName name="IQ_PERCENT_CHANGE_EST_RECO_3MONTHS_REUT" hidden="1">"c3942"</definedName>
    <definedName name="IQ_PERCENT_CHANGE_EST_RECO_6MONTHS" hidden="1">"c1834"</definedName>
    <definedName name="IQ_PERCENT_CHANGE_EST_RECO_6MONTHS_REUT" hidden="1">"c3943"</definedName>
    <definedName name="IQ_PERCENT_CHANGE_EST_RECO_9MONTHS" hidden="1">"c1835"</definedName>
    <definedName name="IQ_PERCENT_CHANGE_EST_RECO_9MONTHS_REUT" hidden="1">"c3944"</definedName>
    <definedName name="IQ_PERCENT_CHANGE_EST_RECO_DAY" hidden="1">"c1830"</definedName>
    <definedName name="IQ_PERCENT_CHANGE_EST_RECO_DAY_REUT" hidden="1">"c3940"</definedName>
    <definedName name="IQ_PERCENT_CHANGE_EST_RECO_MONTH" hidden="1">"c1832"</definedName>
    <definedName name="IQ_PERCENT_CHANGE_EST_RECO_MONTH_REUT" hidden="1">"c3941"</definedName>
    <definedName name="IQ_PERCENT_CHANGE_EST_RECO_WEEK" hidden="1">"c1831"</definedName>
    <definedName name="IQ_PERCENT_CHANGE_EST_RECO_WEEK_REUT" hidden="1">"c3966"</definedName>
    <definedName name="IQ_PERCENT_CHANGE_EST_REV_12MONTHS" hidden="1">"c1796"</definedName>
    <definedName name="IQ_PERCENT_CHANGE_EST_REV_12MONTHS_REUT" hidden="1">"c3910"</definedName>
    <definedName name="IQ_PERCENT_CHANGE_EST_REV_18MONTHS" hidden="1">"c1797"</definedName>
    <definedName name="IQ_PERCENT_CHANGE_EST_REV_18MONTHS_REUT" hidden="1">"c3911"</definedName>
    <definedName name="IQ_PERCENT_CHANGE_EST_REV_3MONTHS" hidden="1">"c1793"</definedName>
    <definedName name="IQ_PERCENT_CHANGE_EST_REV_3MONTHS_REUT" hidden="1">"c3907"</definedName>
    <definedName name="IQ_PERCENT_CHANGE_EST_REV_6MONTHS" hidden="1">"c1794"</definedName>
    <definedName name="IQ_PERCENT_CHANGE_EST_REV_6MONTHS_REUT" hidden="1">"c3908"</definedName>
    <definedName name="IQ_PERCENT_CHANGE_EST_REV_9MONTHS" hidden="1">"c1795"</definedName>
    <definedName name="IQ_PERCENT_CHANGE_EST_REV_9MONTHS_REUT" hidden="1">"c3909"</definedName>
    <definedName name="IQ_PERCENT_CHANGE_EST_REV_DAY" hidden="1">"c1790"</definedName>
    <definedName name="IQ_PERCENT_CHANGE_EST_REV_DAY_REUT" hidden="1">"c3904"</definedName>
    <definedName name="IQ_PERCENT_CHANGE_EST_REV_MONTH" hidden="1">"c1792"</definedName>
    <definedName name="IQ_PERCENT_CHANGE_EST_REV_MONTH_REUT" hidden="1">"c3906"</definedName>
    <definedName name="IQ_PERCENT_CHANGE_EST_REV_WEEK" hidden="1">"c1791"</definedName>
    <definedName name="IQ_PERCENT_CHANGE_EST_REV_WEEK_REUT" hidden="1">"c3905"</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OTENTIAL_UPSIDE_REUT" hidden="1">"c3968"</definedName>
    <definedName name="IQ_PRE_OPEN_COST" hidden="1">"c1040"</definedName>
    <definedName name="IQ_PRE_TAX_ACT_OR_EST" hidden="1">"c2221"</definedName>
    <definedName name="IQ_PRE_TAX_ACT_OR_EST_REUT" hidden="1">"c5467"</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EST_REUT" hidden="1">"c5354"</definedName>
    <definedName name="IQ_PRETAX_GW_INC_HIGH_EST" hidden="1">"c1704"</definedName>
    <definedName name="IQ_PRETAX_GW_INC_HIGH_EST_REUT" hidden="1">"c5356"</definedName>
    <definedName name="IQ_PRETAX_GW_INC_LOW_EST" hidden="1">"c1705"</definedName>
    <definedName name="IQ_PRETAX_GW_INC_LOW_EST_REUT" hidden="1">"c5357"</definedName>
    <definedName name="IQ_PRETAX_GW_INC_MEDIAN_EST" hidden="1">"c1703"</definedName>
    <definedName name="IQ_PRETAX_GW_INC_MEDIAN_EST_REUT" hidden="1">"c5355"</definedName>
    <definedName name="IQ_PRETAX_GW_INC_NUM_EST" hidden="1">"c1706"</definedName>
    <definedName name="IQ_PRETAX_GW_INC_NUM_EST_REUT" hidden="1">"c5358"</definedName>
    <definedName name="IQ_PRETAX_GW_INC_STDDEV_EST" hidden="1">"c1707"</definedName>
    <definedName name="IQ_PRETAX_GW_INC_STDDEV_EST_REUT" hidden="1">"c5359"</definedName>
    <definedName name="IQ_PRETAX_INC_EST" hidden="1">"c1695"</definedName>
    <definedName name="IQ_PRETAX_INC_EST_REUT" hidden="1">"c5347"</definedName>
    <definedName name="IQ_PRETAX_INC_HIGH_EST" hidden="1">"c1697"</definedName>
    <definedName name="IQ_PRETAX_INC_HIGH_EST_REUT" hidden="1">"c5349"</definedName>
    <definedName name="IQ_PRETAX_INC_LOW_EST" hidden="1">"c1698"</definedName>
    <definedName name="IQ_PRETAX_INC_LOW_EST_REUT" hidden="1">"c5350"</definedName>
    <definedName name="IQ_PRETAX_INC_MEDIAN_EST" hidden="1">"c1696"</definedName>
    <definedName name="IQ_PRETAX_INC_MEDIAN_EST_REUT" hidden="1">"c5348"</definedName>
    <definedName name="IQ_PRETAX_INC_NUM_EST" hidden="1">"c1699"</definedName>
    <definedName name="IQ_PRETAX_INC_NUM_EST_REUT" hidden="1">"c5351"</definedName>
    <definedName name="IQ_PRETAX_INC_STDDEV_EST" hidden="1">"c1700"</definedName>
    <definedName name="IQ_PRETAX_INC_STDDEV_EST_REUT" hidden="1">"c5352"</definedName>
    <definedName name="IQ_PRETAX_REPORT_INC_EST" hidden="1">"c1709"</definedName>
    <definedName name="IQ_PRETAX_REPORT_INC_EST_REUT" hidden="1">"c5361"</definedName>
    <definedName name="IQ_PRETAX_REPORT_INC_HIGH_EST" hidden="1">"c1711"</definedName>
    <definedName name="IQ_PRETAX_REPORT_INC_HIGH_EST_REUT" hidden="1">"c5363"</definedName>
    <definedName name="IQ_PRETAX_REPORT_INC_LOW_EST" hidden="1">"c1712"</definedName>
    <definedName name="IQ_PRETAX_REPORT_INC_LOW_EST_REUT" hidden="1">"c5364"</definedName>
    <definedName name="IQ_PRETAX_REPORT_INC_MEDIAN_EST" hidden="1">"c1710"</definedName>
    <definedName name="IQ_PRETAX_REPORT_INC_MEDIAN_EST_REUT" hidden="1">"c5362"</definedName>
    <definedName name="IQ_PRETAX_REPORT_INC_NUM_EST" hidden="1">"c1713"</definedName>
    <definedName name="IQ_PRETAX_REPORT_INC_NUM_EST_REUT" hidden="1">"c5365"</definedName>
    <definedName name="IQ_PRETAX_REPORT_INC_STDDEV_EST" hidden="1">"c1714"</definedName>
    <definedName name="IQ_PRETAX_REPORT_INC_STDDEV_EST_REUT" hidden="1">"c5366"</definedName>
    <definedName name="IQ_PRICE_CFPS_FWD" hidden="1">"c2237"</definedName>
    <definedName name="IQ_PRICE_CFPS_FWD_REUT" hidden="1">"c4053"</definedName>
    <definedName name="IQ_PRICE_OVER_BVPS" hidden="1">"c1412"</definedName>
    <definedName name="IQ_PRICE_OVER_LTM_EPS" hidden="1">"c1413"</definedName>
    <definedName name="IQ_PRICE_TARGET" hidden="1">"c82"</definedName>
    <definedName name="IQ_PRICE_TARGET_BOTTOM_UP" hidden="1">"c5486"</definedName>
    <definedName name="IQ_PRICE_TARGET_BOTTOM_UP_REUT" hidden="1">"c5494"</definedName>
    <definedName name="IQ_PRICE_TARGET_REUT" hidden="1">"c3631"</definedName>
    <definedName name="IQ_PRICE_VOLATILITY_EST" hidden="1">"c4492"</definedName>
    <definedName name="IQ_PRICE_VOLATILITY_HIGH" hidden="1">"c4493"</definedName>
    <definedName name="IQ_PRICE_VOLATILITY_LOW" hidden="1">"c4494"</definedName>
    <definedName name="IQ_PRICE_VOLATILITY_MEDIAN" hidden="1">"c4495"</definedName>
    <definedName name="IQ_PRICE_VOLATILITY_NUM" hidden="1">"c4496"</definedName>
    <definedName name="IQ_PRICE_VOLATILITY_STDDEV" hidden="1">"c4497"</definedName>
    <definedName name="IQ_PRICEDATE" hidden="1">"c1069"</definedName>
    <definedName name="IQ_PRICING_DATE" hidden="1">"c1613"</definedName>
    <definedName name="IQ_PRIMARY_EPS_TYPE" hidden="1">"c4498"</definedName>
    <definedName name="IQ_PRIMARY_EPS_TYPE_REUT" hidden="1">"c5481"</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CHARGE_OFFS" hidden="1">"c1083"</definedName>
    <definedName name="IQ_PTBV" hidden="1">"c1084"</definedName>
    <definedName name="IQ_PTBV_AVG" hidden="1">"c1085"</definedName>
    <definedName name="IQ_PUT_DATE_SCHEDULE" hidden="1">"c2483"</definedName>
    <definedName name="IQ_PUT_NOTIFICATION" hidden="1">"c2485"</definedName>
    <definedName name="IQ_PUT_PRICE_SCHEDULE" hidden="1">"c2484"</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CURRING_PROFIT_ACT_OR_EST" hidden="1">"c4507"</definedName>
    <definedName name="IQ_RECURRING_PROFIT_EST" hidden="1">"c4499"</definedName>
    <definedName name="IQ_RECURRING_PROFIT_GUIDANCE" hidden="1">"c4500"</definedName>
    <definedName name="IQ_RECURRING_PROFIT_HIGH_EST" hidden="1">"c4501"</definedName>
    <definedName name="IQ_RECURRING_PROFIT_HIGH_GUIDANCE" hidden="1">"c4179"</definedName>
    <definedName name="IQ_RECURRING_PROFIT_LOW_EST" hidden="1">"c4502"</definedName>
    <definedName name="IQ_RECURRING_PROFIT_LOW_GUIDANCE" hidden="1">"c4219"</definedName>
    <definedName name="IQ_RECURRING_PROFIT_MEDIAN_EST" hidden="1">"c4503"</definedName>
    <definedName name="IQ_RECURRING_PROFIT_NUM_EST" hidden="1">"c4504"</definedName>
    <definedName name="IQ_RECURRING_PROFIT_SHARE_ACT_OR_EST" hidden="1">"c4508"</definedName>
    <definedName name="IQ_RECURRING_PROFIT_SHARE_EST" hidden="1">"c4506"</definedName>
    <definedName name="IQ_RECURRING_PROFIT_SHARE_GUIDANCE" hidden="1">"c4509"</definedName>
    <definedName name="IQ_RECURRING_PROFIT_SHARE_HIGH_EST" hidden="1">"c4510"</definedName>
    <definedName name="IQ_RECURRING_PROFIT_SHARE_HIGH_GUIDANCE" hidden="1">"c4200"</definedName>
    <definedName name="IQ_RECURRING_PROFIT_SHARE_LOW_EST" hidden="1">"c4511"</definedName>
    <definedName name="IQ_RECURRING_PROFIT_SHARE_LOW_GUIDANCE" hidden="1">"c4240"</definedName>
    <definedName name="IQ_RECURRING_PROFIT_SHARE_MEDIAN_EST" hidden="1">"c4512"</definedName>
    <definedName name="IQ_RECURRING_PROFIT_SHARE_NUM_EST" hidden="1">"c4513"</definedName>
    <definedName name="IQ_RECURRING_PROFIT_SHARE_STDDEV_EST" hidden="1">"c4514"</definedName>
    <definedName name="IQ_RECURRING_PROFIT_STDDEV_EST" hidden="1">"c4516"</definedName>
    <definedName name="IQ_REDEEM_PREF_STOCK" hidden="1">"c1417"</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UTI" hidden="1">"c1111"</definedName>
    <definedName name="IQ_RESTRUCTURED_LOANS" hidden="1">"c1112"</definedName>
    <definedName name="IQ_RETAIL_ACQUIRED_FRANCHISE_STORES" hidden="1">"c2903"</definedName>
    <definedName name="IQ_RETAIL_ACQUIRED_OWNED_STORES" hidden="1">"c2895"</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URN_ASSETS" hidden="1">"c1113"</definedName>
    <definedName name="IQ_RETURN_ASSETS_ACT_OR_EST" hidden="1">"c3585"</definedName>
    <definedName name="IQ_RETURN_ASSETS_ACT_OR_EST_REUT" hidden="1">"c5475"</definedName>
    <definedName name="IQ_RETURN_ASSETS_BANK" hidden="1">"c1114"</definedName>
    <definedName name="IQ_RETURN_ASSETS_BROK" hidden="1">"c1115"</definedName>
    <definedName name="IQ_RETURN_ASSETS_EST" hidden="1">"c3529"</definedName>
    <definedName name="IQ_RETURN_ASSETS_EST_REUT" hidden="1">"c3990"</definedName>
    <definedName name="IQ_RETURN_ASSETS_FS" hidden="1">"c1116"</definedName>
    <definedName name="IQ_RETURN_ASSETS_GUIDANCE" hidden="1">"c4517"</definedName>
    <definedName name="IQ_RETURN_ASSETS_HIGH_EST" hidden="1">"c3530"</definedName>
    <definedName name="IQ_RETURN_ASSETS_HIGH_EST_REUT" hidden="1">"c3992"</definedName>
    <definedName name="IQ_RETURN_ASSETS_HIGH_GUIDANCE" hidden="1">"c4183"</definedName>
    <definedName name="IQ_RETURN_ASSETS_LOW_EST" hidden="1">"c3531"</definedName>
    <definedName name="IQ_RETURN_ASSETS_LOW_EST_REUT" hidden="1">"c3993"</definedName>
    <definedName name="IQ_RETURN_ASSETS_LOW_GUIDANCE" hidden="1">"c4223"</definedName>
    <definedName name="IQ_RETURN_ASSETS_MEDIAN_EST" hidden="1">"c3532"</definedName>
    <definedName name="IQ_RETURN_ASSETS_MEDIAN_EST_REUT" hidden="1">"c3991"</definedName>
    <definedName name="IQ_RETURN_ASSETS_NUM_EST" hidden="1">"c3527"</definedName>
    <definedName name="IQ_RETURN_ASSETS_NUM_EST_REUT" hidden="1">"c3994"</definedName>
    <definedName name="IQ_RETURN_ASSETS_STDDEV_EST" hidden="1">"c3528"</definedName>
    <definedName name="IQ_RETURN_ASSETS_STDDEV_EST_REUT" hidden="1">"c3995"</definedName>
    <definedName name="IQ_RETURN_CAPITAL" hidden="1">"c1117"</definedName>
    <definedName name="IQ_RETURN_EQUITY" hidden="1">"c1118"</definedName>
    <definedName name="IQ_RETURN_EQUITY_ACT_OR_EST" hidden="1">"c3586"</definedName>
    <definedName name="IQ_RETURN_EQUITY_ACT_OR_EST_REUT" hidden="1">"c5476"</definedName>
    <definedName name="IQ_RETURN_EQUITY_BANK" hidden="1">"c1119"</definedName>
    <definedName name="IQ_RETURN_EQUITY_BROK" hidden="1">"c1120"</definedName>
    <definedName name="IQ_RETURN_EQUITY_EST" hidden="1">"c3535"</definedName>
    <definedName name="IQ_RETURN_EQUITY_EST_REUT" hidden="1">"c3983"</definedName>
    <definedName name="IQ_RETURN_EQUITY_FS" hidden="1">"c1121"</definedName>
    <definedName name="IQ_RETURN_EQUITY_GUIDANCE" hidden="1">"c4518"</definedName>
    <definedName name="IQ_RETURN_EQUITY_HIGH_EST" hidden="1">"c3536"</definedName>
    <definedName name="IQ_RETURN_EQUITY_HIGH_EST_REUT" hidden="1">"c3985"</definedName>
    <definedName name="IQ_RETURN_EQUITY_HIGH_GUIDANCE" hidden="1">"c4182"</definedName>
    <definedName name="IQ_RETURN_EQUITY_LOW_EST" hidden="1">"c3537"</definedName>
    <definedName name="IQ_RETURN_EQUITY_LOW_EST_REUT" hidden="1">"c3986"</definedName>
    <definedName name="IQ_RETURN_EQUITY_LOW_GUIDANCE" hidden="1">"c4222"</definedName>
    <definedName name="IQ_RETURN_EQUITY_MEDIAN_EST" hidden="1">"c3538"</definedName>
    <definedName name="IQ_RETURN_EQUITY_MEDIAN_EST_REUT" hidden="1">"c3984"</definedName>
    <definedName name="IQ_RETURN_EQUITY_NUM_EST" hidden="1">"c3533"</definedName>
    <definedName name="IQ_RETURN_EQUITY_NUM_EST_REUT" hidden="1">"c3987"</definedName>
    <definedName name="IQ_RETURN_EQUITY_STDDEV_EST" hidden="1">"c3534"</definedName>
    <definedName name="IQ_RETURN_EQUITY_STDDEV_EST_REUT" hidden="1">"c3988"</definedName>
    <definedName name="IQ_RETURN_INVESTMENT" hidden="1">"c1421"</definedName>
    <definedName name="IQ_REV" hidden="1">"c1122"</definedName>
    <definedName name="IQ_REV_BEFORE_LL" hidden="1">"c1123"</definedName>
    <definedName name="IQ_REV_STDDEV_EST" hidden="1">"c1124"</definedName>
    <definedName name="IQ_REV_STDDEV_EST_REUT" hidden="1">"c3639"</definedName>
    <definedName name="IQ_REV_UTI" hidden="1">"c1125"</definedName>
    <definedName name="IQ_REVENUE" hidden="1">"c1422"</definedName>
    <definedName name="IQ_REVENUE_ACT_OR_EST" hidden="1">"c2214"</definedName>
    <definedName name="IQ_REVENUE_ACT_OR_EST_REUT" hidden="1">"c5461"</definedName>
    <definedName name="IQ_REVENUE_EST" hidden="1">"c1126"</definedName>
    <definedName name="IQ_REVENUE_EST_BOTTOM_UP" hidden="1">"c5488"</definedName>
    <definedName name="IQ_REVENUE_EST_BOTTOM_UP_REUT" hidden="1">"c5496"</definedName>
    <definedName name="IQ_REVENUE_EST_REUT" hidden="1">"c3634"</definedName>
    <definedName name="IQ_REVENUE_GUIDANCE" hidden="1">"c4519"</definedName>
    <definedName name="IQ_REVENUE_HIGH_EST" hidden="1">"c1127"</definedName>
    <definedName name="IQ_REVENUE_HIGH_EST_REUT" hidden="1">"c3636"</definedName>
    <definedName name="IQ_REVENUE_HIGH_GUIDANCE" hidden="1">"c4169"</definedName>
    <definedName name="IQ_REVENUE_LOW_EST" hidden="1">"c1128"</definedName>
    <definedName name="IQ_REVENUE_LOW_EST_REUT" hidden="1">"c3637"</definedName>
    <definedName name="IQ_REVENUE_LOW_GUIDANCE" hidden="1">"c4209"</definedName>
    <definedName name="IQ_REVENUE_MEDIAN_EST" hidden="1">"c1662"</definedName>
    <definedName name="IQ_REVENUE_MEDIAN_EST_REUT" hidden="1">"c3635"</definedName>
    <definedName name="IQ_REVENUE_NUM_EST" hidden="1">"c1129"</definedName>
    <definedName name="IQ_REVENUE_NUM_EST_REUT" hidden="1">"c3638"</definedName>
    <definedName name="IQ_REVISION_DATE_" hidden="1">"11/15/2006 11:59:13 AM"</definedName>
    <definedName name="IQ_RISK_ADJ_BANK_ASSETS" hidden="1">"c2670"</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DEBT" hidden="1">"c2546"</definedName>
    <definedName name="IQ_SECURED_DEBT_PCT" hidden="1">"c2547"</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OUTSTANDING" hidden="1">"c1347"</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_BANK" hidden="1">"c2637"</definedName>
    <definedName name="IQ_SP_BANK_ACTION" hidden="1">"c2636"</definedName>
    <definedName name="IQ_SP_BANK_DATE" hidden="1">"c2635"</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EST" hidden="1">"c4520"</definedName>
    <definedName name="IQ_STOCK_BASED_GA" hidden="1">"c2993"</definedName>
    <definedName name="IQ_STOCK_BASED_HIGH_EST" hidden="1">"c4521"</definedName>
    <definedName name="IQ_STOCK_BASED_LOW_EST" hidden="1">"c4522"</definedName>
    <definedName name="IQ_STOCK_BASED_MEDIAN_EST" hidden="1">"c4523"</definedName>
    <definedName name="IQ_STOCK_BASED_NUM_EST" hidden="1">"c4524"</definedName>
    <definedName name="IQ_STOCK_BASED_OTHER" hidden="1">"c2995"</definedName>
    <definedName name="IQ_STOCK_BASED_RD" hidden="1">"c2991"</definedName>
    <definedName name="IQ_STOCK_BASED_SGA" hidden="1">"c2994"</definedName>
    <definedName name="IQ_STOCK_BASED_SM" hidden="1">"c2992"</definedName>
    <definedName name="IQ_STOCK_BASED_STDDEV_EST" hidden="1">"c4525"</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NUM_REUT" hidden="1">"c5319"</definedName>
    <definedName name="IQ_TARGET_PRICE_STDDEV" hidden="1">"c1654"</definedName>
    <definedName name="IQ_TARGET_PRICE_STDDEV_REUT" hidden="1">"c5320"</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_FWD_REUT" hidden="1">"c4054"</definedName>
    <definedName name="IQ_TEV_EBITDA" hidden="1">"c1222"</definedName>
    <definedName name="IQ_TEV_EBITDA_AVG" hidden="1">"c1223"</definedName>
    <definedName name="IQ_TEV_EBITDA_FWD" hidden="1">"c1224"</definedName>
    <definedName name="IQ_TEV_EBITDA_FWD_REUT" hidden="1">"c4050"</definedName>
    <definedName name="IQ_TEV_EMPLOYEE_AVG" hidden="1">"c1225"</definedName>
    <definedName name="IQ_TEV_EST" hidden="1">"c4526"</definedName>
    <definedName name="IQ_TEV_HIGH_EST" hidden="1">"c4527"</definedName>
    <definedName name="IQ_TEV_LOW_EST" hidden="1">"c4528"</definedName>
    <definedName name="IQ_TEV_MEDIAN_EST" hidden="1">"c4529"</definedName>
    <definedName name="IQ_TEV_NUM_EST" hidden="1">"c4530"</definedName>
    <definedName name="IQ_TEV_STDDEV_EST" hidden="1">"c4531"</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UFCF" hidden="1">"c2208"</definedName>
    <definedName name="IQ_TIER_ONE_CAPITAL" hidden="1">"c2667"</definedName>
    <definedName name="IQ_TIER_ONE_RATIO" hidden="1">"c1229"</definedName>
    <definedName name="IQ_TIER_TWO_CAPITAL" hidden="1">"c2669"</definedName>
    <definedName name="IQ_TIME_DEP" hidden="1">"c1230"</definedName>
    <definedName name="IQ_TODAY" hidden="1">0</definedName>
    <definedName name="IQ_TOT_ADJ_INC" hidden="1">"c1616"</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ST" hidden="1">"c4532"</definedName>
    <definedName name="IQ_TOTAL_DEBT_EXCL_FIN" hidden="1">"c2937"</definedName>
    <definedName name="IQ_TOTAL_DEBT_GUIDANCE" hidden="1">"c4533"</definedName>
    <definedName name="IQ_TOTAL_DEBT_HIGH_EST" hidden="1">"c4534"</definedName>
    <definedName name="IQ_TOTAL_DEBT_HIGH_GUIDANCE" hidden="1">"c4196"</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LOW_EST" hidden="1">"c4535"</definedName>
    <definedName name="IQ_TOTAL_DEBT_LOW_GUIDANCE" hidden="1">"c4236"</definedName>
    <definedName name="IQ_TOTAL_DEBT_MEDIAN_EST" hidden="1">"c4536"</definedName>
    <definedName name="IQ_TOTAL_DEBT_NUM_EST" hidden="1">"c4537"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TDDEV_EST" hidden="1">"c4538"</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"c1435"</definedName>
    <definedName name="IQ_TOTAL_LIAB_TOTAL_ASSETS" hidden="1">"c1283"</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TRUST_PREFERRED" hidden="1">"c3029"</definedName>
    <definedName name="IQ_TRUST_PREFERRED_PCT" hidden="1">"c3030"</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SECURED_DEBT" hidden="1">"c2548"</definedName>
    <definedName name="IQ_UNSECURED_DEBT_PCT" hidden="1">"c2549"</definedName>
    <definedName name="IQ_UNUSUAL_EXP" hidden="1">"c1456"</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ING_CAP" hidden="1">"c3494"</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s">#REF!</definedName>
    <definedName name="iu" localSheetId="1" hidden="1">{#N/A,#N/A,TRUE,"Financials";#N/A,#N/A,TRUE,"Operating Statistics";#N/A,#N/A,TRUE,"Capex &amp; Depreciation";#N/A,#N/A,TRUE,"Debt"}</definedName>
    <definedName name="iu" localSheetId="0" hidden="1">{#N/A,#N/A,TRUE,"Financials";#N/A,#N/A,TRUE,"Operating Statistics";#N/A,#N/A,TRUE,"Capex &amp; Depreciation";#N/A,#N/A,TRUE,"Debt"}</definedName>
    <definedName name="iu" hidden="1">{#N/A,#N/A,TRUE,"Financials";#N/A,#N/A,TRUE,"Operating Statistics";#N/A,#N/A,TRUE,"Capex &amp; Depreciation";#N/A,#N/A,TRUE,"Debt"}</definedName>
    <definedName name="iui" localSheetId="1" hidden="1">{#N/A,#N/A,TRUE,"Cover";#N/A,#N/A,TRUE,"Conts";#N/A,#N/A,TRUE,"VOS";#N/A,#N/A,TRUE,"Warrington";#N/A,#N/A,TRUE,"Widnes"}</definedName>
    <definedName name="iui" localSheetId="0" hidden="1">{#N/A,#N/A,TRUE,"Cover";#N/A,#N/A,TRUE,"Conts";#N/A,#N/A,TRUE,"VOS";#N/A,#N/A,TRUE,"Warrington";#N/A,#N/A,TRUE,"Widnes"}</definedName>
    <definedName name="iui" hidden="1">{#N/A,#N/A,TRUE,"Cover";#N/A,#N/A,TRUE,"Conts";#N/A,#N/A,TRUE,"VOS";#N/A,#N/A,TRUE,"Warrington";#N/A,#N/A,TRUE,"Widnes"}</definedName>
    <definedName name="iuk" localSheetId="1" hidden="1">{#N/A,#N/A,TRUE,"Cover";#N/A,#N/A,TRUE,"Conts";#N/A,#N/A,TRUE,"VOS";#N/A,#N/A,TRUE,"Warrington";#N/A,#N/A,TRUE,"Widnes"}</definedName>
    <definedName name="iuk" localSheetId="0" hidden="1">{#N/A,#N/A,TRUE,"Cover";#N/A,#N/A,TRUE,"Conts";#N/A,#N/A,TRUE,"VOS";#N/A,#N/A,TRUE,"Warrington";#N/A,#N/A,TRUE,"Widnes"}</definedName>
    <definedName name="iuk" hidden="1">{#N/A,#N/A,TRUE,"Cover";#N/A,#N/A,TRUE,"Conts";#N/A,#N/A,TRUE,"VOS";#N/A,#N/A,TRUE,"Warrington";#N/A,#N/A,TRUE,"Widnes"}</definedName>
    <definedName name="iulouy" localSheetId="1" hidden="1">{#N/A,#N/A,TRUE,"Cover";#N/A,#N/A,TRUE,"Conts";#N/A,#N/A,TRUE,"VOS";#N/A,#N/A,TRUE,"Warrington";#N/A,#N/A,TRUE,"Widnes"}</definedName>
    <definedName name="iulouy" localSheetId="0" hidden="1">{#N/A,#N/A,TRUE,"Cover";#N/A,#N/A,TRUE,"Conts";#N/A,#N/A,TRUE,"VOS";#N/A,#N/A,TRUE,"Warrington";#N/A,#N/A,TRUE,"Widnes"}</definedName>
    <definedName name="iulouy" hidden="1">{#N/A,#N/A,TRUE,"Cover";#N/A,#N/A,TRUE,"Conts";#N/A,#N/A,TRUE,"VOS";#N/A,#N/A,TRUE,"Warrington";#N/A,#N/A,TRUE,"Widnes"}</definedName>
    <definedName name="IV" localSheetId="1" hidden="1">{#N/A,#N/A,TRUE,"Cover Memo";"Ride Estimate",#N/A,TRUE,"Change Summary";"Ride Estimate",#N/A,TRUE,"Estimate Summary";"Ride Estimate",#N/A,TRUE,"Dept. Summary";"Ride Estimate",#N/A,TRUE,"DOW Detail"}</definedName>
    <definedName name="IV" localSheetId="0" hidden="1">{#N/A,#N/A,TRUE,"Cover Memo";"Ride Estimate",#N/A,TRUE,"Change Summary";"Ride Estimate",#N/A,TRUE,"Estimate Summary";"Ride Estimate",#N/A,TRUE,"Dept. Summary";"Ride Estimate",#N/A,TRUE,"DOW Detail"}</definedName>
    <definedName name="IV" hidden="1">{#N/A,#N/A,TRUE,"Cover Memo";"Ride Estimate",#N/A,TRUE,"Change Summary";"Ride Estimate",#N/A,TRUE,"Estimate Summary";"Ride Estimate",#N/A,TRUE,"Dept. Summary";"Ride Estimate",#N/A,TRUE,"DOW Detail"}</definedName>
    <definedName name="J">#REF!</definedName>
    <definedName name="jay">#REF!</definedName>
    <definedName name="JEJS">#REF!</definedName>
    <definedName name="JEJS___0">#REF!</definedName>
    <definedName name="JEJS___11">#REF!</definedName>
    <definedName name="JEJS___12">#REF!</definedName>
    <definedName name="JEJS___13">#REF!</definedName>
    <definedName name="JEJS___4">#REF!</definedName>
    <definedName name="jgt" localSheetId="1" hidden="1">{"'Break down'!$A$4"}</definedName>
    <definedName name="jgt" localSheetId="0" hidden="1">{"'Break down'!$A$4"}</definedName>
    <definedName name="jgt" hidden="1">{"'Break down'!$A$4"}</definedName>
    <definedName name="jgz" localSheetId="1" hidden="1">{"'Break down'!$A$4"}</definedName>
    <definedName name="jgz" localSheetId="0" hidden="1">{"'Break down'!$A$4"}</definedName>
    <definedName name="jgz" hidden="1">{"'Break down'!$A$4"}</definedName>
    <definedName name="jh" localSheetId="1" hidden="1">{#N/A,#N/A,FALSE,"SumG";#N/A,#N/A,FALSE,"ElecG";#N/A,#N/A,FALSE,"MechG";#N/A,#N/A,FALSE,"GeotG";#N/A,#N/A,FALSE,"PrcsG";#N/A,#N/A,FALSE,"TunnG";#N/A,#N/A,FALSE,"CivlG";#N/A,#N/A,FALSE,"NtwkG";#N/A,#N/A,FALSE,"EstgG";#N/A,#N/A,FALSE,"PEngG"}</definedName>
    <definedName name="jh" localSheetId="0" hidden="1">{#N/A,#N/A,FALSE,"SumG";#N/A,#N/A,FALSE,"ElecG";#N/A,#N/A,FALSE,"MechG";#N/A,#N/A,FALSE,"GeotG";#N/A,#N/A,FALSE,"PrcsG";#N/A,#N/A,FALSE,"TunnG";#N/A,#N/A,FALSE,"CivlG";#N/A,#N/A,FALSE,"NtwkG";#N/A,#N/A,FALSE,"EstgG";#N/A,#N/A,FALSE,"PEngG"}</definedName>
    <definedName name="jh" hidden="1">{#N/A,#N/A,FALSE,"SumG";#N/A,#N/A,FALSE,"ElecG";#N/A,#N/A,FALSE,"MechG";#N/A,#N/A,FALSE,"GeotG";#N/A,#N/A,FALSE,"PrcsG";#N/A,#N/A,FALSE,"TunnG";#N/A,#N/A,FALSE,"CivlG";#N/A,#N/A,FALSE,"NtwkG";#N/A,#N/A,FALSE,"EstgG";#N/A,#N/A,FALSE,"PEngG"}</definedName>
    <definedName name="JJJ" hidden="1">#REF!</definedName>
    <definedName name="jjy" localSheetId="1" hidden="1">{"'Break down'!$A$4"}</definedName>
    <definedName name="jjy" localSheetId="0" hidden="1">{"'Break down'!$A$4"}</definedName>
    <definedName name="jjy" hidden="1">{"'Break down'!$A$4"}</definedName>
    <definedName name="jjz" localSheetId="1" hidden="1">{"'Break down'!$A$4"}</definedName>
    <definedName name="jjz" localSheetId="0" hidden="1">{"'Break down'!$A$4"}</definedName>
    <definedName name="jjz" hidden="1">{"'Break down'!$A$4"}</definedName>
    <definedName name="JK" localSheetId="1" hidden="1">{#N/A,#N/A,FALSE,"SumG";#N/A,#N/A,FALSE,"ElecG";#N/A,#N/A,FALSE,"MechG";#N/A,#N/A,FALSE,"GeotG";#N/A,#N/A,FALSE,"PrcsG";#N/A,#N/A,FALSE,"TunnG";#N/A,#N/A,FALSE,"CivlG";#N/A,#N/A,FALSE,"NtwkG";#N/A,#N/A,FALSE,"EstgG";#N/A,#N/A,FALSE,"PEngG"}</definedName>
    <definedName name="JK" localSheetId="0" hidden="1">{#N/A,#N/A,FALSE,"SumG";#N/A,#N/A,FALSE,"ElecG";#N/A,#N/A,FALSE,"MechG";#N/A,#N/A,FALSE,"GeotG";#N/A,#N/A,FALSE,"PrcsG";#N/A,#N/A,FALSE,"TunnG";#N/A,#N/A,FALSE,"CivlG";#N/A,#N/A,FALSE,"NtwkG";#N/A,#N/A,FALSE,"EstgG";#N/A,#N/A,FALSE,"PEngG"}</definedName>
    <definedName name="JK" hidden="1">{#N/A,#N/A,FALSE,"SumG";#N/A,#N/A,FALSE,"ElecG";#N/A,#N/A,FALSE,"MechG";#N/A,#N/A,FALSE,"GeotG";#N/A,#N/A,FALSE,"PrcsG";#N/A,#N/A,FALSE,"TunnG";#N/A,#N/A,FALSE,"CivlG";#N/A,#N/A,FALSE,"NtwkG";#N/A,#N/A,FALSE,"EstgG";#N/A,#N/A,FALSE,"PEngG"}</definedName>
    <definedName name="jk.j.oi" localSheetId="1" hidden="1">{#N/A,#N/A,TRUE,"Cover";#N/A,#N/A,TRUE,"Conts";#N/A,#N/A,TRUE,"VOS";#N/A,#N/A,TRUE,"Warrington";#N/A,#N/A,TRUE,"Widnes"}</definedName>
    <definedName name="jk.j.oi" localSheetId="0" hidden="1">{#N/A,#N/A,TRUE,"Cover";#N/A,#N/A,TRUE,"Conts";#N/A,#N/A,TRUE,"VOS";#N/A,#N/A,TRUE,"Warrington";#N/A,#N/A,TRUE,"Widnes"}</definedName>
    <definedName name="jk.j.oi" hidden="1">{#N/A,#N/A,TRUE,"Cover";#N/A,#N/A,TRUE,"Conts";#N/A,#N/A,TRUE,"VOS";#N/A,#N/A,TRUE,"Warrington";#N/A,#N/A,TRUE,"Widnes"}</definedName>
    <definedName name="JKGKJHK" localSheetId="1" hidden="1">{#N/A,#N/A,TRUE,"Cover";#N/A,#N/A,TRUE,"Conts";#N/A,#N/A,TRUE,"VOS";#N/A,#N/A,TRUE,"Warrington";#N/A,#N/A,TRUE,"Widnes"}</definedName>
    <definedName name="JKGKJHK" localSheetId="0" hidden="1">{#N/A,#N/A,TRUE,"Cover";#N/A,#N/A,TRUE,"Conts";#N/A,#N/A,TRUE,"VOS";#N/A,#N/A,TRUE,"Warrington";#N/A,#N/A,TRUE,"Widnes"}</definedName>
    <definedName name="JKGKJHK" hidden="1">{#N/A,#N/A,TRUE,"Cover";#N/A,#N/A,TRUE,"Conts";#N/A,#N/A,TRUE,"VOS";#N/A,#N/A,TRUE,"Warrington";#N/A,#N/A,TRUE,"Widnes"}</definedName>
    <definedName name="jkl" hidden="1">#REF!</definedName>
    <definedName name="jkljljkl" localSheetId="1" hidden="1">{#N/A,#N/A,TRUE,"Cover";#N/A,#N/A,TRUE,"Conts";#N/A,#N/A,TRUE,"VOS";#N/A,#N/A,TRUE,"Warrington";#N/A,#N/A,TRUE,"Widnes"}</definedName>
    <definedName name="jkljljkl" localSheetId="0" hidden="1">{#N/A,#N/A,TRUE,"Cover";#N/A,#N/A,TRUE,"Conts";#N/A,#N/A,TRUE,"VOS";#N/A,#N/A,TRUE,"Warrington";#N/A,#N/A,TRUE,"Widnes"}</definedName>
    <definedName name="jkljljkl" hidden="1">{#N/A,#N/A,TRUE,"Cover";#N/A,#N/A,TRUE,"Conts";#N/A,#N/A,TRUE,"VOS";#N/A,#N/A,TRUE,"Warrington";#N/A,#N/A,TRUE,"Widnes"}</definedName>
    <definedName name="jktrujij" localSheetId="1" hidden="1">{#N/A,#N/A,TRUE,"Cover";#N/A,#N/A,TRUE,"Conts";#N/A,#N/A,TRUE,"VOS";#N/A,#N/A,TRUE,"Warrington";#N/A,#N/A,TRUE,"Widnes"}</definedName>
    <definedName name="jktrujij" localSheetId="0" hidden="1">{#N/A,#N/A,TRUE,"Cover";#N/A,#N/A,TRUE,"Conts";#N/A,#N/A,TRUE,"VOS";#N/A,#N/A,TRUE,"Warrington";#N/A,#N/A,TRUE,"Widnes"}</definedName>
    <definedName name="jktrujij" hidden="1">{#N/A,#N/A,TRUE,"Cover";#N/A,#N/A,TRUE,"Conts";#N/A,#N/A,TRUE,"VOS";#N/A,#N/A,TRUE,"Warrington";#N/A,#N/A,TRUE,"Widnes"}</definedName>
    <definedName name="jktukk" localSheetId="1" hidden="1">{#N/A,#N/A,TRUE,"Cover";#N/A,#N/A,TRUE,"Conts";#N/A,#N/A,TRUE,"VOS";#N/A,#N/A,TRUE,"Warrington";#N/A,#N/A,TRUE,"Widnes"}</definedName>
    <definedName name="jktukk" localSheetId="0" hidden="1">{#N/A,#N/A,TRUE,"Cover";#N/A,#N/A,TRUE,"Conts";#N/A,#N/A,TRUE,"VOS";#N/A,#N/A,TRUE,"Warrington";#N/A,#N/A,TRUE,"Widnes"}</definedName>
    <definedName name="jktukk" hidden="1">{#N/A,#N/A,TRUE,"Cover";#N/A,#N/A,TRUE,"Conts";#N/A,#N/A,TRUE,"VOS";#N/A,#N/A,TRUE,"Warrington";#N/A,#N/A,TRUE,"Widnes"}</definedName>
    <definedName name="jky" localSheetId="1" hidden="1">{#N/A,#N/A,TRUE,"Cover";#N/A,#N/A,TRUE,"Conts";#N/A,#N/A,TRUE,"VOS";#N/A,#N/A,TRUE,"Warrington";#N/A,#N/A,TRUE,"Widnes"}</definedName>
    <definedName name="jky" localSheetId="0" hidden="1">{#N/A,#N/A,TRUE,"Cover";#N/A,#N/A,TRUE,"Conts";#N/A,#N/A,TRUE,"VOS";#N/A,#N/A,TRUE,"Warrington";#N/A,#N/A,TRUE,"Widnes"}</definedName>
    <definedName name="jky" hidden="1">{#N/A,#N/A,TRUE,"Cover";#N/A,#N/A,TRUE,"Conts";#N/A,#N/A,TRUE,"VOS";#N/A,#N/A,TRUE,"Warrington";#N/A,#N/A,TRUE,"Widnes"}</definedName>
    <definedName name="jlhligil" localSheetId="1" hidden="1">{"'Sheet1'!$L$16"}</definedName>
    <definedName name="jlhligil" localSheetId="0" hidden="1">{"'Sheet1'!$L$16"}</definedName>
    <definedName name="jlhligil" hidden="1">{"'Sheet1'!$L$16"}</definedName>
    <definedName name="job.no" localSheetId="0" hidden="1">[43]Database!$C$6:$C$26</definedName>
    <definedName name="job.no" hidden="1">#REF!</definedName>
    <definedName name="JobID" localSheetId="0">#REF!</definedName>
    <definedName name="JobID">#REF!</definedName>
    <definedName name="john" localSheetId="1" hidden="1">{#N/A,#N/A,TRUE,"COVER";#N/A,#N/A,TRUE,"DETAILS";#N/A,#N/A,TRUE,"SUMMARY";#N/A,#N/A,TRUE,"EXP MON";#N/A,#N/A,TRUE,"APPENDIX A";#N/A,#N/A,TRUE,"APPENDIX B";#N/A,#N/A,TRUE,"APPENDIX C";#N/A,#N/A,TRUE,"APPENDIX D";#N/A,#N/A,TRUE,"APPENDIX E";#N/A,#N/A,TRUE,"APPENDIX F";#N/A,#N/A,TRUE,"APPENDIX G"}</definedName>
    <definedName name="john" localSheetId="0" hidden="1">{#N/A,#N/A,TRUE,"COVER";#N/A,#N/A,TRUE,"DETAILS";#N/A,#N/A,TRUE,"SUMMARY";#N/A,#N/A,TRUE,"EXP MON";#N/A,#N/A,TRUE,"APPENDIX A";#N/A,#N/A,TRUE,"APPENDIX B";#N/A,#N/A,TRUE,"APPENDIX C";#N/A,#N/A,TRUE,"APPENDIX D";#N/A,#N/A,TRUE,"APPENDIX E";#N/A,#N/A,TRUE,"APPENDIX F";#N/A,#N/A,TRUE,"APPENDIX G"}</definedName>
    <definedName name="john" hidden="1">{#N/A,#N/A,TRUE,"COVER";#N/A,#N/A,TRUE,"DETAILS";#N/A,#N/A,TRUE,"SUMMARY";#N/A,#N/A,TRUE,"EXP MON";#N/A,#N/A,TRUE,"APPENDIX A";#N/A,#N/A,TRUE,"APPENDIX B";#N/A,#N/A,TRUE,"APPENDIX C";#N/A,#N/A,TRUE,"APPENDIX D";#N/A,#N/A,TRUE,"APPENDIX E";#N/A,#N/A,TRUE,"APPENDIX F";#N/A,#N/A,TRUE,"APPENDIX G"}</definedName>
    <definedName name="jpg" localSheetId="1" hidden="1">{#N/A,#N/A,TRUE,"Front";#N/A,#N/A,TRUE,"Simple Letter";#N/A,#N/A,TRUE,"Inside";#N/A,#N/A,TRUE,"Contents";#N/A,#N/A,TRUE,"Basis";#N/A,#N/A,TRUE,"Inclusions";#N/A,#N/A,TRUE,"Exclusions";#N/A,#N/A,TRUE,"Areas";#N/A,#N/A,TRUE,"Summary";#N/A,#N/A,TRUE,"Detail"}</definedName>
    <definedName name="jpg" localSheetId="0" hidden="1">{#N/A,#N/A,TRUE,"Front";#N/A,#N/A,TRUE,"Simple Letter";#N/A,#N/A,TRUE,"Inside";#N/A,#N/A,TRUE,"Contents";#N/A,#N/A,TRUE,"Basis";#N/A,#N/A,TRUE,"Inclusions";#N/A,#N/A,TRUE,"Exclusions";#N/A,#N/A,TRUE,"Areas";#N/A,#N/A,TRUE,"Summary";#N/A,#N/A,TRUE,"Detail"}</definedName>
    <definedName name="jpg" hidden="1">{#N/A,#N/A,TRUE,"Front";#N/A,#N/A,TRUE,"Simple Letter";#N/A,#N/A,TRUE,"Inside";#N/A,#N/A,TRUE,"Contents";#N/A,#N/A,TRUE,"Basis";#N/A,#N/A,TRUE,"Inclusions";#N/A,#N/A,TRUE,"Exclusions";#N/A,#N/A,TRUE,"Areas";#N/A,#N/A,TRUE,"Summary";#N/A,#N/A,TRUE,"Detail"}</definedName>
    <definedName name="jtyhjswjy" localSheetId="1" hidden="1">{#N/A,#N/A,TRUE,"Cover";#N/A,#N/A,TRUE,"Conts";#N/A,#N/A,TRUE,"VOS";#N/A,#N/A,TRUE,"Warrington";#N/A,#N/A,TRUE,"Widnes"}</definedName>
    <definedName name="jtyhjswjy" localSheetId="0" hidden="1">{#N/A,#N/A,TRUE,"Cover";#N/A,#N/A,TRUE,"Conts";#N/A,#N/A,TRUE,"VOS";#N/A,#N/A,TRUE,"Warrington";#N/A,#N/A,TRUE,"Widnes"}</definedName>
    <definedName name="jtyhjswjy" hidden="1">{#N/A,#N/A,TRUE,"Cover";#N/A,#N/A,TRUE,"Conts";#N/A,#N/A,TRUE,"VOS";#N/A,#N/A,TRUE,"Warrington";#N/A,#N/A,TRUE,"Widnes"}</definedName>
    <definedName name="jub" localSheetId="1" hidden="1">{#N/A,#N/A,FALSE,"양식(을)"}</definedName>
    <definedName name="jub" localSheetId="0" hidden="1">{#N/A,#N/A,FALSE,"양식(을)"}</definedName>
    <definedName name="jub" hidden="1">{#N/A,#N/A,FALSE,"양식(을)"}</definedName>
    <definedName name="K">#REF!</definedName>
    <definedName name="K___0">#REF!</definedName>
    <definedName name="K___13">#REF!</definedName>
    <definedName name="k1s">#REF!</definedName>
    <definedName name="k2s">#REF!</definedName>
    <definedName name="ka">#REF!</definedName>
    <definedName name="kagbk" localSheetId="1" hidden="1">{#N/A,#N/A,TRUE,"Cover";#N/A,#N/A,TRUE,"Conts";#N/A,#N/A,TRUE,"VOS";#N/A,#N/A,TRUE,"Warrington";#N/A,#N/A,TRUE,"Widnes"}</definedName>
    <definedName name="kagbk" localSheetId="0" hidden="1">{#N/A,#N/A,TRUE,"Cover";#N/A,#N/A,TRUE,"Conts";#N/A,#N/A,TRUE,"VOS";#N/A,#N/A,TRUE,"Warrington";#N/A,#N/A,TRUE,"Widnes"}</definedName>
    <definedName name="kagbk" hidden="1">{#N/A,#N/A,TRUE,"Cover";#N/A,#N/A,TRUE,"Conts";#N/A,#N/A,TRUE,"VOS";#N/A,#N/A,TRUE,"Warrington";#N/A,#N/A,TRUE,"Widnes"}</definedName>
    <definedName name="kawer">#REF!</definedName>
    <definedName name="kay" localSheetId="0" hidden="1">'[44]Cash Flow Working'!#REF!</definedName>
    <definedName name="kay" hidden="1">#REF!</definedName>
    <definedName name="kb" localSheetId="0">#REF!</definedName>
    <definedName name="kb">#REF!</definedName>
    <definedName name="kc" localSheetId="0">#REF!</definedName>
    <definedName name="kc">#REF!</definedName>
    <definedName name="KD" localSheetId="0">[45]ancillary!$I$5</definedName>
    <definedName name="KD">#REF!</definedName>
    <definedName name="Keith" localSheetId="1" hidden="1">{#N/A,#N/A,TRUE,"COVER";#N/A,#N/A,TRUE,"DETAILS";#N/A,#N/A,TRUE,"SUMMARY";#N/A,#N/A,TRUE,"EXP MON";#N/A,#N/A,TRUE,"APPENDIX A";#N/A,#N/A,TRUE,"APPENDIX B";#N/A,#N/A,TRUE,"APPENDIX C";#N/A,#N/A,TRUE,"APPENDIX D";#N/A,#N/A,TRUE,"APPENDIX E";#N/A,#N/A,TRUE,"APPENDIX F";#N/A,#N/A,TRUE,"APPENDIX G"}</definedName>
    <definedName name="Keith" localSheetId="0" hidden="1">{#N/A,#N/A,TRUE,"COVER";#N/A,#N/A,TRUE,"DETAILS";#N/A,#N/A,TRUE,"SUMMARY";#N/A,#N/A,TRUE,"EXP MON";#N/A,#N/A,TRUE,"APPENDIX A";#N/A,#N/A,TRUE,"APPENDIX B";#N/A,#N/A,TRUE,"APPENDIX C";#N/A,#N/A,TRUE,"APPENDIX D";#N/A,#N/A,TRUE,"APPENDIX E";#N/A,#N/A,TRUE,"APPENDIX F";#N/A,#N/A,TRUE,"APPENDIX G"}</definedName>
    <definedName name="Keith" hidden="1">{#N/A,#N/A,TRUE,"COVER";#N/A,#N/A,TRUE,"DETAILS";#N/A,#N/A,TRUE,"SUMMARY";#N/A,#N/A,TRUE,"EXP MON";#N/A,#N/A,TRUE,"APPENDIX A";#N/A,#N/A,TRUE,"APPENDIX B";#N/A,#N/A,TRUE,"APPENDIX C";#N/A,#N/A,TRUE,"APPENDIX D";#N/A,#N/A,TRUE,"APPENDIX E";#N/A,#N/A,TRUE,"APPENDIX F";#N/A,#N/A,TRUE,"APPENDIX G"}</definedName>
    <definedName name="kgjfgjgj" localSheetId="1" hidden="1">{#N/A,#N/A,TRUE,"Cover";#N/A,#N/A,TRUE,"Conts";#N/A,#N/A,TRUE,"VOS";#N/A,#N/A,TRUE,"Warrington";#N/A,#N/A,TRUE,"Widnes"}</definedName>
    <definedName name="kgjfgjgj" localSheetId="0" hidden="1">{#N/A,#N/A,TRUE,"Cover";#N/A,#N/A,TRUE,"Conts";#N/A,#N/A,TRUE,"VOS";#N/A,#N/A,TRUE,"Warrington";#N/A,#N/A,TRUE,"Widnes"}</definedName>
    <definedName name="kgjfgjgj" hidden="1">{#N/A,#N/A,TRUE,"Cover";#N/A,#N/A,TRUE,"Conts";#N/A,#N/A,TRUE,"VOS";#N/A,#N/A,TRUE,"Warrington";#N/A,#N/A,TRUE,"Widnes"}</definedName>
    <definedName name="Kh">#REF!</definedName>
    <definedName name="Kh___0">#REF!</definedName>
    <definedName name="Kh___13">#REF!</definedName>
    <definedName name="Ki">#REF!</definedName>
    <definedName name="Ki___0">#REF!</definedName>
    <definedName name="Ki___13">#REF!</definedName>
    <definedName name="Ki1___0">#REF!</definedName>
    <definedName name="Ki1___13">#REF!</definedName>
    <definedName name="Ki2___0">#REF!</definedName>
    <definedName name="Ki2___13">#REF!</definedName>
    <definedName name="Kii">#REF!</definedName>
    <definedName name="Kii___0">#REF!</definedName>
    <definedName name="Kii___13">#REF!</definedName>
    <definedName name="kiku" localSheetId="1" hidden="1">{"'Sheet1'!$L$16"}</definedName>
    <definedName name="kiku" localSheetId="0" hidden="1">{"'Sheet1'!$L$16"}</definedName>
    <definedName name="kiku" hidden="1">{"'Sheet1'!$L$16"}</definedName>
    <definedName name="KJ">#REF!</definedName>
    <definedName name="kjhgf" localSheetId="1" hidden="1">{#N/A,#N/A,FALSE,"Chi tiÆt"}</definedName>
    <definedName name="kjhgf" localSheetId="0" hidden="1">{#N/A,#N/A,FALSE,"Chi tiÆt"}</definedName>
    <definedName name="kjhgf" hidden="1">{#N/A,#N/A,FALSE,"Chi tiÆt"}</definedName>
    <definedName name="kjhkj" localSheetId="1" hidden="1">{#N/A,#N/A,FALSE,"SumG";#N/A,#N/A,FALSE,"ElecG";#N/A,#N/A,FALSE,"MechG";#N/A,#N/A,FALSE,"GeotG";#N/A,#N/A,FALSE,"PrcsG";#N/A,#N/A,FALSE,"TunnG";#N/A,#N/A,FALSE,"CivlG";#N/A,#N/A,FALSE,"NtwkG";#N/A,#N/A,FALSE,"EstgG";#N/A,#N/A,FALSE,"PEngG"}</definedName>
    <definedName name="kjhkj" localSheetId="0" hidden="1">{#N/A,#N/A,FALSE,"SumG";#N/A,#N/A,FALSE,"ElecG";#N/A,#N/A,FALSE,"MechG";#N/A,#N/A,FALSE,"GeotG";#N/A,#N/A,FALSE,"PrcsG";#N/A,#N/A,FALSE,"TunnG";#N/A,#N/A,FALSE,"CivlG";#N/A,#N/A,FALSE,"NtwkG";#N/A,#N/A,FALSE,"EstgG";#N/A,#N/A,FALSE,"PEngG"}</definedName>
    <definedName name="kjhkj" hidden="1">{#N/A,#N/A,FALSE,"SumG";#N/A,#N/A,FALSE,"ElecG";#N/A,#N/A,FALSE,"MechG";#N/A,#N/A,FALSE,"GeotG";#N/A,#N/A,FALSE,"PrcsG";#N/A,#N/A,FALSE,"TunnG";#N/A,#N/A,FALSE,"CivlG";#N/A,#N/A,FALSE,"NtwkG";#N/A,#N/A,FALSE,"EstgG";#N/A,#N/A,FALSE,"PEngG"}</definedName>
    <definedName name="kjhutuy" localSheetId="1" hidden="1">{"'Sheet1'!$L$16"}</definedName>
    <definedName name="kjhutuy" localSheetId="0" hidden="1">{"'Sheet1'!$L$16"}</definedName>
    <definedName name="kjhutuy" hidden="1">{"'Sheet1'!$L$16"}</definedName>
    <definedName name="kjj">#REF!</definedName>
    <definedName name="kjlbsahdfb" localSheetId="1" hidden="1">{#N/A,#N/A,FALSE,"SumD";#N/A,#N/A,FALSE,"ElecD";#N/A,#N/A,FALSE,"MechD";#N/A,#N/A,FALSE,"GeotD";#N/A,#N/A,FALSE,"PrcsD";#N/A,#N/A,FALSE,"TunnD";#N/A,#N/A,FALSE,"CivlD";#N/A,#N/A,FALSE,"NtwkD";#N/A,#N/A,FALSE,"EstgD";#N/A,#N/A,FALSE,"PEngD"}</definedName>
    <definedName name="kjlbsahdfb" localSheetId="0" hidden="1">{#N/A,#N/A,FALSE,"SumD";#N/A,#N/A,FALSE,"ElecD";#N/A,#N/A,FALSE,"MechD";#N/A,#N/A,FALSE,"GeotD";#N/A,#N/A,FALSE,"PrcsD";#N/A,#N/A,FALSE,"TunnD";#N/A,#N/A,FALSE,"CivlD";#N/A,#N/A,FALSE,"NtwkD";#N/A,#N/A,FALSE,"EstgD";#N/A,#N/A,FALSE,"PEngD"}</definedName>
    <definedName name="kjlbsahdfb" hidden="1">{#N/A,#N/A,FALSE,"SumD";#N/A,#N/A,FALSE,"ElecD";#N/A,#N/A,FALSE,"MechD";#N/A,#N/A,FALSE,"GeotD";#N/A,#N/A,FALSE,"PrcsD";#N/A,#N/A,FALSE,"TunnD";#N/A,#N/A,FALSE,"CivlD";#N/A,#N/A,FALSE,"NtwkD";#N/A,#N/A,FALSE,"EstgD";#N/A,#N/A,FALSE,"PEngD"}</definedName>
    <definedName name="KK">#REF!</definedName>
    <definedName name="kkki" localSheetId="1" hidden="1">{#N/A,#N/A,FALSE,"Chi tiÆt"}</definedName>
    <definedName name="kkki" localSheetId="0" hidden="1">{#N/A,#N/A,FALSE,"Chi tiÆt"}</definedName>
    <definedName name="kkki" hidden="1">{#N/A,#N/A,FALSE,"Chi tiÆt"}</definedName>
    <definedName name="kkkk">#REF!</definedName>
    <definedName name="kkkkj" localSheetId="1" hidden="1">{#N/A,#N/A,FALSE,"Chi tiÆt"}</definedName>
    <definedName name="kkkkj" localSheetId="0" hidden="1">{#N/A,#N/A,FALSE,"Chi tiÆt"}</definedName>
    <definedName name="kkkkj" hidden="1">{#N/A,#N/A,FALSE,"Chi tiÆt"}</definedName>
    <definedName name="klkl" localSheetId="1" hidden="1">{#N/A,#N/A,FALSE,"Bericht 2";#N/A,#N/A,FALSE,"Bericht 3";#N/A,#N/A,FALSE,"Bericht 1"}</definedName>
    <definedName name="klkl" localSheetId="0" hidden="1">{#N/A,#N/A,FALSE,"Bericht 2";#N/A,#N/A,FALSE,"Bericht 3";#N/A,#N/A,FALSE,"Bericht 1"}</definedName>
    <definedName name="klkl" hidden="1">{#N/A,#N/A,FALSE,"Bericht 2";#N/A,#N/A,FALSE,"Bericht 3";#N/A,#N/A,FALSE,"Bericht 1"}</definedName>
    <definedName name="Km">#REF!</definedName>
    <definedName name="Km___0">#REF!</definedName>
    <definedName name="Km___13">#REF!</definedName>
    <definedName name="koko" localSheetId="1" hidden="1">{#N/A,#N/A,FALSE,"Bericht 2";#N/A,#N/A,FALSE,"Bericht 3";#N/A,#N/A,FALSE,"Bericht 1"}</definedName>
    <definedName name="koko" localSheetId="0" hidden="1">{#N/A,#N/A,FALSE,"Bericht 2";#N/A,#N/A,FALSE,"Bericht 3";#N/A,#N/A,FALSE,"Bericht 1"}</definedName>
    <definedName name="koko" hidden="1">{#N/A,#N/A,FALSE,"Bericht 2";#N/A,#N/A,FALSE,"Bericht 3";#N/A,#N/A,FALSE,"Bericht 1"}</definedName>
    <definedName name="kp" localSheetId="1" hidden="1">{#N/A,#N/A,TRUE,"Front";#N/A,#N/A,TRUE,"Simple Letter";#N/A,#N/A,TRUE,"Inside";#N/A,#N/A,TRUE,"Contents";#N/A,#N/A,TRUE,"Basis";#N/A,#N/A,TRUE,"Inclusions";#N/A,#N/A,TRUE,"Exclusions";#N/A,#N/A,TRUE,"Areas";#N/A,#N/A,TRUE,"Summary";#N/A,#N/A,TRUE,"Detail"}</definedName>
    <definedName name="kp" localSheetId="0" hidden="1">{#N/A,#N/A,TRUE,"Front";#N/A,#N/A,TRUE,"Simple Letter";#N/A,#N/A,TRUE,"Inside";#N/A,#N/A,TRUE,"Contents";#N/A,#N/A,TRUE,"Basis";#N/A,#N/A,TRUE,"Inclusions";#N/A,#N/A,TRUE,"Exclusions";#N/A,#N/A,TRUE,"Areas";#N/A,#N/A,TRUE,"Summary";#N/A,#N/A,TRUE,"Detail"}</definedName>
    <definedName name="kp" hidden="1">{#N/A,#N/A,TRUE,"Front";#N/A,#N/A,TRUE,"Simple Letter";#N/A,#N/A,TRUE,"Inside";#N/A,#N/A,TRUE,"Contents";#N/A,#N/A,TRUE,"Basis";#N/A,#N/A,TRUE,"Inclusions";#N/A,#N/A,TRUE,"Exclusions";#N/A,#N/A,TRUE,"Areas";#N/A,#N/A,TRUE,"Summary";#N/A,#N/A,TRUE,"Detail"}</definedName>
    <definedName name="kryk" localSheetId="1" hidden="1">{#N/A,#N/A,TRUE,"Cover";#N/A,#N/A,TRUE,"Conts";#N/A,#N/A,TRUE,"VOS";#N/A,#N/A,TRUE,"Warrington";#N/A,#N/A,TRUE,"Widnes"}</definedName>
    <definedName name="kryk" localSheetId="0" hidden="1">{#N/A,#N/A,TRUE,"Cover";#N/A,#N/A,TRUE,"Conts";#N/A,#N/A,TRUE,"VOS";#N/A,#N/A,TRUE,"Warrington";#N/A,#N/A,TRUE,"Widnes"}</definedName>
    <definedName name="kryk" hidden="1">{#N/A,#N/A,TRUE,"Cover";#N/A,#N/A,TRUE,"Conts";#N/A,#N/A,TRUE,"VOS";#N/A,#N/A,TRUE,"Warrington";#N/A,#N/A,TRUE,"Widnes"}</definedName>
    <definedName name="Ks">#REF!</definedName>
    <definedName name="Ks___0">#REF!</definedName>
    <definedName name="Ks___13">#REF!</definedName>
    <definedName name="kskdakdkadasd" localSheetId="1" hidden="1">{#N/A,#N/A,TRUE,"COVER";#N/A,#N/A,TRUE,"DETAILS";#N/A,#N/A,TRUE,"SUMMARY";#N/A,#N/A,TRUE,"EXP MON";#N/A,#N/A,TRUE,"APPENDIX A";#N/A,#N/A,TRUE,"APPENDIX B";#N/A,#N/A,TRUE,"APPENDIX C";#N/A,#N/A,TRUE,"APPENDIX D";#N/A,#N/A,TRUE,"APPENDIX E";#N/A,#N/A,TRUE,"APPENDIX F";#N/A,#N/A,TRUE,"APPENDIX G"}</definedName>
    <definedName name="kskdakdkadasd" localSheetId="0" hidden="1">{#N/A,#N/A,TRUE,"COVER";#N/A,#N/A,TRUE,"DETAILS";#N/A,#N/A,TRUE,"SUMMARY";#N/A,#N/A,TRUE,"EXP MON";#N/A,#N/A,TRUE,"APPENDIX A";#N/A,#N/A,TRUE,"APPENDIX B";#N/A,#N/A,TRUE,"APPENDIX C";#N/A,#N/A,TRUE,"APPENDIX D";#N/A,#N/A,TRUE,"APPENDIX E";#N/A,#N/A,TRUE,"APPENDIX F";#N/A,#N/A,TRUE,"APPENDIX G"}</definedName>
    <definedName name="kskdakdkadasd" hidden="1">{#N/A,#N/A,TRUE,"COVER";#N/A,#N/A,TRUE,"DETAILS";#N/A,#N/A,TRUE,"SUMMARY";#N/A,#N/A,TRUE,"EXP MON";#N/A,#N/A,TRUE,"APPENDIX A";#N/A,#N/A,TRUE,"APPENDIX B";#N/A,#N/A,TRUE,"APPENDIX C";#N/A,#N/A,TRUE,"APPENDIX D";#N/A,#N/A,TRUE,"APPENDIX E";#N/A,#N/A,TRUE,"APPENDIX F";#N/A,#N/A,TRUE,"APPENDIX G"}</definedName>
    <definedName name="ktu" hidden="1">#REF!</definedName>
    <definedName name="ku" hidden="1">#REF!</definedName>
    <definedName name="kui">#REF!</definedName>
    <definedName name="Kumar_1963" localSheetId="1" hidden="1">{#N/A,#N/A,FALSE,"Bericht 2";#N/A,#N/A,FALSE,"Bericht 3";#N/A,#N/A,FALSE,"Bericht 1"}</definedName>
    <definedName name="Kumar_1963" localSheetId="0" hidden="1">{#N/A,#N/A,FALSE,"Bericht 2";#N/A,#N/A,FALSE,"Bericht 3";#N/A,#N/A,FALSE,"Bericht 1"}</definedName>
    <definedName name="Kumar_1963" hidden="1">{#N/A,#N/A,FALSE,"Bericht 2";#N/A,#N/A,FALSE,"Bericht 3";#N/A,#N/A,FALSE,"Bericht 1"}</definedName>
    <definedName name="KurFarki">#REF!</definedName>
    <definedName name="KYSTH" localSheetId="1" hidden="1">{#N/A,#N/A,TRUE,"Cover";#N/A,#N/A,TRUE,"Conts";#N/A,#N/A,TRUE,"VOS";#N/A,#N/A,TRUE,"Warrington";#N/A,#N/A,TRUE,"Widnes"}</definedName>
    <definedName name="KYSTH" localSheetId="0" hidden="1">{#N/A,#N/A,TRUE,"Cover";#N/A,#N/A,TRUE,"Conts";#N/A,#N/A,TRUE,"VOS";#N/A,#N/A,TRUE,"Warrington";#N/A,#N/A,TRUE,"Widnes"}</definedName>
    <definedName name="KYSTH" hidden="1">{#N/A,#N/A,TRUE,"Cover";#N/A,#N/A,TRUE,"Conts";#N/A,#N/A,TRUE,"VOS";#N/A,#N/A,TRUE,"Warrington";#N/A,#N/A,TRUE,"Widnes"}</definedName>
    <definedName name="KZT">#REF!</definedName>
    <definedName name="L">#REF!</definedName>
    <definedName name="L.T08">#REF!</definedName>
    <definedName name="L.T10">#REF!</definedName>
    <definedName name="L.T12">#REF!</definedName>
    <definedName name="L.T16">#REF!</definedName>
    <definedName name="L.T20">#REF!</definedName>
    <definedName name="L.T25">#REF!</definedName>
    <definedName name="L.T32">#REF!</definedName>
    <definedName name="L.T40">#REF!</definedName>
    <definedName name="L.T50">#REF!</definedName>
    <definedName name="L.T501">#REF!</definedName>
    <definedName name="L___0">#REF!</definedName>
    <definedName name="L___13">#REF!</definedName>
    <definedName name="L1H08">#REF!</definedName>
    <definedName name="L1H10">#REF!</definedName>
    <definedName name="L1H12">#REF!</definedName>
    <definedName name="L1H16">#REF!</definedName>
    <definedName name="l1x">#REF!</definedName>
    <definedName name="l2x">#REF!</definedName>
    <definedName name="LAMP">#REF!</definedName>
    <definedName name="LAMP___0">#REF!</definedName>
    <definedName name="LAMP___13">#REF!</definedName>
    <definedName name="Last_Row" localSheetId="1">IF('1-Gen Items Prelims'!Values_Entered,Header_Row+'1-Gen Items Prelims'!Number_of_Payments,Header_Row)</definedName>
    <definedName name="Last_Row" localSheetId="0">IF(ccs!Values_Entered,Header_Row+ccs!Number_of_Payments,Header_Row)</definedName>
    <definedName name="Last_Row">IF(Values_Entered,Header_Row+Number_of_Payments,Header_Row)</definedName>
    <definedName name="Lc" localSheetId="0">#REF!</definedName>
    <definedName name="Lc">#REF!</definedName>
    <definedName name="Lc___0" localSheetId="0">#REF!</definedName>
    <definedName name="Lc___0">#REF!</definedName>
    <definedName name="Lc___13" localSheetId="0">#REF!</definedName>
    <definedName name="Lc___13">#REF!</definedName>
    <definedName name="Lcant">#REF!</definedName>
    <definedName name="Lcant_1">#N/A</definedName>
    <definedName name="lcs">#REF!</definedName>
    <definedName name="LeanConcrete">#REF!</definedName>
    <definedName name="lef">#REF!</definedName>
    <definedName name="lel">#REF!</definedName>
    <definedName name="len">#REF!</definedName>
    <definedName name="level" localSheetId="1" hidden="1">{#N/A,#N/A,TRUE,"Cover";#N/A,#N/A,TRUE,"Conts";#N/A,#N/A,TRUE,"VOS";#N/A,#N/A,TRUE,"Warrington";#N/A,#N/A,TRUE,"Widnes"}</definedName>
    <definedName name="level" localSheetId="0" hidden="1">{#N/A,#N/A,TRUE,"Cover";#N/A,#N/A,TRUE,"Conts";#N/A,#N/A,TRUE,"VOS";#N/A,#N/A,TRUE,"Warrington";#N/A,#N/A,TRUE,"Widnes"}</definedName>
    <definedName name="level" hidden="1">{#N/A,#N/A,TRUE,"Cover";#N/A,#N/A,TRUE,"Conts";#N/A,#N/A,TRUE,"VOS";#N/A,#N/A,TRUE,"Warrington";#N/A,#N/A,TRUE,"Widnes"}</definedName>
    <definedName name="level3" localSheetId="1" hidden="1">{#N/A,#N/A,TRUE,"Cover";#N/A,#N/A,TRUE,"Conts";#N/A,#N/A,TRUE,"VOS";#N/A,#N/A,TRUE,"Warrington";#N/A,#N/A,TRUE,"Widnes"}</definedName>
    <definedName name="level3" localSheetId="0" hidden="1">{#N/A,#N/A,TRUE,"Cover";#N/A,#N/A,TRUE,"Conts";#N/A,#N/A,TRUE,"VOS";#N/A,#N/A,TRUE,"Warrington";#N/A,#N/A,TRUE,"Widnes"}</definedName>
    <definedName name="level3" hidden="1">{#N/A,#N/A,TRUE,"Cover";#N/A,#N/A,TRUE,"Conts";#N/A,#N/A,TRUE,"VOS";#N/A,#N/A,TRUE,"Warrington";#N/A,#N/A,TRUE,"Widnes"}</definedName>
    <definedName name="Lf">#REF!</definedName>
    <definedName name="Lf_1">#N/A</definedName>
    <definedName name="LG">#REF!</definedName>
    <definedName name="lgoguliu" localSheetId="1" hidden="1">{#N/A,#N/A,TRUE,"Cover";#N/A,#N/A,TRUE,"Conts";#N/A,#N/A,TRUE,"VOS";#N/A,#N/A,TRUE,"Warrington";#N/A,#N/A,TRUE,"Widnes"}</definedName>
    <definedName name="lgoguliu" localSheetId="0" hidden="1">{#N/A,#N/A,TRUE,"Cover";#N/A,#N/A,TRUE,"Conts";#N/A,#N/A,TRUE,"VOS";#N/A,#N/A,TRUE,"Warrington";#N/A,#N/A,TRUE,"Widnes"}</definedName>
    <definedName name="lgoguliu" hidden="1">{#N/A,#N/A,TRUE,"Cover";#N/A,#N/A,TRUE,"Conts";#N/A,#N/A,TRUE,"VOS";#N/A,#N/A,TRUE,"Warrington";#N/A,#N/A,TRUE,"Widnes"}</definedName>
    <definedName name="limcount" hidden="1">1</definedName>
    <definedName name="liner1">#REF!</definedName>
    <definedName name="liop" localSheetId="1" hidden="1">{"'Break down'!$A$4"}</definedName>
    <definedName name="liop" localSheetId="0" hidden="1">{"'Break down'!$A$4"}</definedName>
    <definedName name="liop" hidden="1">{"'Break down'!$A$4"}</definedName>
    <definedName name="lioz" localSheetId="1" hidden="1">{"'Break down'!$A$4"}</definedName>
    <definedName name="lioz" localSheetId="0" hidden="1">{"'Break down'!$A$4"}</definedName>
    <definedName name="lioz" hidden="1">{"'Break down'!$A$4"}</definedName>
    <definedName name="list" localSheetId="1" hidden="1">{#N/A,#N/A,TRUE,"Basic";#N/A,#N/A,TRUE,"EXT-TABLE";#N/A,#N/A,TRUE,"STEEL";#N/A,#N/A,TRUE,"INT-Table";#N/A,#N/A,TRUE,"STEEL";#N/A,#N/A,TRUE,"Door"}</definedName>
    <definedName name="list" localSheetId="0" hidden="1">{#N/A,#N/A,TRUE,"Basic";#N/A,#N/A,TRUE,"EXT-TABLE";#N/A,#N/A,TRUE,"STEEL";#N/A,#N/A,TRUE,"INT-Table";#N/A,#N/A,TRUE,"STEEL";#N/A,#N/A,TRUE,"Door"}</definedName>
    <definedName name="list" hidden="1">{#N/A,#N/A,TRUE,"Basic";#N/A,#N/A,TRUE,"EXT-TABLE";#N/A,#N/A,TRUE,"STEEL";#N/A,#N/A,TRUE,"INT-Table";#N/A,#N/A,TRUE,"STEEL";#N/A,#N/A,TRUE,"Door"}</definedName>
    <definedName name="list01" localSheetId="1" hidden="1">{#N/A,#N/A,TRUE,"Basic";#N/A,#N/A,TRUE,"EXT-TABLE";#N/A,#N/A,TRUE,"STEEL";#N/A,#N/A,TRUE,"INT-Table";#N/A,#N/A,TRUE,"STEEL";#N/A,#N/A,TRUE,"Door"}</definedName>
    <definedName name="list01" localSheetId="0" hidden="1">{#N/A,#N/A,TRUE,"Basic";#N/A,#N/A,TRUE,"EXT-TABLE";#N/A,#N/A,TRUE,"STEEL";#N/A,#N/A,TRUE,"INT-Table";#N/A,#N/A,TRUE,"STEEL";#N/A,#N/A,TRUE,"Door"}</definedName>
    <definedName name="list01" hidden="1">{#N/A,#N/A,TRUE,"Basic";#N/A,#N/A,TRUE,"EXT-TABLE";#N/A,#N/A,TRUE,"STEEL";#N/A,#N/A,TRUE,"INT-Table";#N/A,#N/A,TRUE,"STEEL";#N/A,#N/A,TRUE,"Door"}</definedName>
    <definedName name="list02" localSheetId="1" hidden="1">{#N/A,#N/A,TRUE,"Basic";#N/A,#N/A,TRUE,"EXT-TABLE";#N/A,#N/A,TRUE,"STEEL";#N/A,#N/A,TRUE,"INT-Table";#N/A,#N/A,TRUE,"STEEL";#N/A,#N/A,TRUE,"Door"}</definedName>
    <definedName name="list02" localSheetId="0" hidden="1">{#N/A,#N/A,TRUE,"Basic";#N/A,#N/A,TRUE,"EXT-TABLE";#N/A,#N/A,TRUE,"STEEL";#N/A,#N/A,TRUE,"INT-Table";#N/A,#N/A,TRUE,"STEEL";#N/A,#N/A,TRUE,"Door"}</definedName>
    <definedName name="list02" hidden="1">{#N/A,#N/A,TRUE,"Basic";#N/A,#N/A,TRUE,"EXT-TABLE";#N/A,#N/A,TRUE,"STEEL";#N/A,#N/A,TRUE,"INT-Table";#N/A,#N/A,TRUE,"STEEL";#N/A,#N/A,TRUE,"Door"}</definedName>
    <definedName name="LK" localSheetId="1"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LK" localSheetId="0"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LK"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lkjoiu" localSheetId="1" hidden="1">{"'Sheet1'!$L$16"}</definedName>
    <definedName name="lkjoiu" localSheetId="0" hidden="1">{"'Sheet1'!$L$16"}</definedName>
    <definedName name="lkjoiu" hidden="1">{"'Sheet1'!$L$16"}</definedName>
    <definedName name="LKL" localSheetId="1" hidden="1">{#N/A,#N/A,FALSE,"SumG";#N/A,#N/A,FALSE,"ElecG";#N/A,#N/A,FALSE,"MechG";#N/A,#N/A,FALSE,"GeotG";#N/A,#N/A,FALSE,"PrcsG";#N/A,#N/A,FALSE,"TunnG";#N/A,#N/A,FALSE,"CivlG";#N/A,#N/A,FALSE,"NtwkG";#N/A,#N/A,FALSE,"EstgG";#N/A,#N/A,FALSE,"PEngG"}</definedName>
    <definedName name="LKL" localSheetId="0" hidden="1">{#N/A,#N/A,FALSE,"SumG";#N/A,#N/A,FALSE,"ElecG";#N/A,#N/A,FALSE,"MechG";#N/A,#N/A,FALSE,"GeotG";#N/A,#N/A,FALSE,"PrcsG";#N/A,#N/A,FALSE,"TunnG";#N/A,#N/A,FALSE,"CivlG";#N/A,#N/A,FALSE,"NtwkG";#N/A,#N/A,FALSE,"EstgG";#N/A,#N/A,FALSE,"PEngG"}</definedName>
    <definedName name="LKL" hidden="1">{#N/A,#N/A,FALSE,"SumG";#N/A,#N/A,FALSE,"ElecG";#N/A,#N/A,FALSE,"MechG";#N/A,#N/A,FALSE,"GeotG";#N/A,#N/A,FALSE,"PrcsG";#N/A,#N/A,FALSE,"TunnG";#N/A,#N/A,FALSE,"CivlG";#N/A,#N/A,FALSE,"NtwkG";#N/A,#N/A,FALSE,"EstgG";#N/A,#N/A,FALSE,"PEngG"}</definedName>
    <definedName name="ll" localSheetId="1" hidden="1">{#N/A,#N/A,FALSE,"SumG";#N/A,#N/A,FALSE,"ElecG";#N/A,#N/A,FALSE,"MechG";#N/A,#N/A,FALSE,"GeotG";#N/A,#N/A,FALSE,"PrcsG";#N/A,#N/A,FALSE,"TunnG";#N/A,#N/A,FALSE,"CivlG";#N/A,#N/A,FALSE,"NtwkG";#N/A,#N/A,FALSE,"EstgG";#N/A,#N/A,FALSE,"PEngG"}</definedName>
    <definedName name="ll" localSheetId="0" hidden="1">{#N/A,#N/A,FALSE,"SumG";#N/A,#N/A,FALSE,"ElecG";#N/A,#N/A,FALSE,"MechG";#N/A,#N/A,FALSE,"GeotG";#N/A,#N/A,FALSE,"PrcsG";#N/A,#N/A,FALSE,"TunnG";#N/A,#N/A,FALSE,"CivlG";#N/A,#N/A,FALSE,"NtwkG";#N/A,#N/A,FALSE,"EstgG";#N/A,#N/A,FALSE,"PEngG"}</definedName>
    <definedName name="ll" hidden="1">{#N/A,#N/A,FALSE,"SumG";#N/A,#N/A,FALSE,"ElecG";#N/A,#N/A,FALSE,"MechG";#N/A,#N/A,FALSE,"GeotG";#N/A,#N/A,FALSE,"PrcsG";#N/A,#N/A,FALSE,"TunnG";#N/A,#N/A,FALSE,"CivlG";#N/A,#N/A,FALSE,"NtwkG";#N/A,#N/A,FALSE,"EstgG";#N/A,#N/A,FALSE,"PEngG"}</definedName>
    <definedName name="LLL" localSheetId="1" hidden="1">{#N/A,#N/A,FALSE,"양식(을)"}</definedName>
    <definedName name="LLL" localSheetId="0" hidden="1">{#N/A,#N/A,FALSE,"양식(을)"}</definedName>
    <definedName name="LLL" hidden="1">{#N/A,#N/A,FALSE,"양식(을)"}</definedName>
    <definedName name="llll" localSheetId="1" hidden="1">{"'Break down'!$A$4"}</definedName>
    <definedName name="llll" localSheetId="0" hidden="1">{"'Break down'!$A$4"}</definedName>
    <definedName name="llll" hidden="1">{"'Break down'!$A$4"}</definedName>
    <definedName name="lllll" localSheetId="1" hidden="1">{#N/A,#N/A,FALSE,"Pricing";#N/A,#N/A,FALSE,"Summary";#N/A,#N/A,FALSE,"CompProd";#N/A,#N/A,FALSE,"CompJobhrs";#N/A,#N/A,FALSE,"Escalation";#N/A,#N/A,FALSE,"Contingency";#N/A,#N/A,FALSE,"GM";#N/A,#N/A,FALSE,"CompWage";#N/A,#N/A,FALSE,"costSum"}</definedName>
    <definedName name="lllll" localSheetId="0" hidden="1">{#N/A,#N/A,FALSE,"Pricing";#N/A,#N/A,FALSE,"Summary";#N/A,#N/A,FALSE,"CompProd";#N/A,#N/A,FALSE,"CompJobhrs";#N/A,#N/A,FALSE,"Escalation";#N/A,#N/A,FALSE,"Contingency";#N/A,#N/A,FALSE,"GM";#N/A,#N/A,FALSE,"CompWage";#N/A,#N/A,FALSE,"costSum"}</definedName>
    <definedName name="lllll" hidden="1">{#N/A,#N/A,FALSE,"Pricing";#N/A,#N/A,FALSE,"Summary";#N/A,#N/A,FALSE,"CompProd";#N/A,#N/A,FALSE,"CompJobhrs";#N/A,#N/A,FALSE,"Escalation";#N/A,#N/A,FALSE,"Contingency";#N/A,#N/A,FALSE,"GM";#N/A,#N/A,FALSE,"CompWage";#N/A,#N/A,FALSE,"costSum"}</definedName>
    <definedName name="lllz" localSheetId="1" hidden="1">{"'Break down'!$A$4"}</definedName>
    <definedName name="lllz" localSheetId="0" hidden="1">{"'Break down'!$A$4"}</definedName>
    <definedName name="lllz" hidden="1">{"'Break down'!$A$4"}</definedName>
    <definedName name="lo">#REF!</definedName>
    <definedName name="Loan_Amount">#REF!</definedName>
    <definedName name="Loan_Start">#REF!</definedName>
    <definedName name="Loan_Years">#REF!</definedName>
    <definedName name="LOP" localSheetId="1" hidden="1">{#N/A,#N/A,TRUE,"Front";#N/A,#N/A,TRUE,"Simple Letter";#N/A,#N/A,TRUE,"Inside";#N/A,#N/A,TRUE,"Contents";#N/A,#N/A,TRUE,"Basis";#N/A,#N/A,TRUE,"Inclusions";#N/A,#N/A,TRUE,"Exclusions";#N/A,#N/A,TRUE,"Areas";#N/A,#N/A,TRUE,"Summary";#N/A,#N/A,TRUE,"Detail"}</definedName>
    <definedName name="LOP" localSheetId="0" hidden="1">{#N/A,#N/A,TRUE,"Front";#N/A,#N/A,TRUE,"Simple Letter";#N/A,#N/A,TRUE,"Inside";#N/A,#N/A,TRUE,"Contents";#N/A,#N/A,TRUE,"Basis";#N/A,#N/A,TRUE,"Inclusions";#N/A,#N/A,TRUE,"Exclusions";#N/A,#N/A,TRUE,"Areas";#N/A,#N/A,TRUE,"Summary";#N/A,#N/A,TRUE,"Detail"}</definedName>
    <definedName name="LOP" hidden="1">{#N/A,#N/A,TRUE,"Front";#N/A,#N/A,TRUE,"Simple Letter";#N/A,#N/A,TRUE,"Inside";#N/A,#N/A,TRUE,"Contents";#N/A,#N/A,TRUE,"Basis";#N/A,#N/A,TRUE,"Inclusions";#N/A,#N/A,TRUE,"Exclusions";#N/A,#N/A,TRUE,"Areas";#N/A,#N/A,TRUE,"Summary";#N/A,#N/A,TRUE,"Detail"}</definedName>
    <definedName name="Lr">#REF!</definedName>
    <definedName name="Lr___0">#REF!</definedName>
    <definedName name="Lr___13">#REF!</definedName>
    <definedName name="ls">#REF!</definedName>
    <definedName name="LUMEN">#REF!</definedName>
    <definedName name="LUMEN___0">#REF!</definedName>
    <definedName name="LUMEN___13">#REF!</definedName>
    <definedName name="LUX">#REF!</definedName>
    <definedName name="LUX___0">#REF!</definedName>
    <definedName name="LUX___13">#REF!</definedName>
    <definedName name="Lx">#REF!</definedName>
    <definedName name="Lx___0">#REF!</definedName>
    <definedName name="Lx___13">#REF!</definedName>
    <definedName name="m" localSheetId="1" hidden="1">{#N/A,#N/A,TRUE,"Front";#N/A,#N/A,TRUE,"Simple Letter";#N/A,#N/A,TRUE,"Inside";#N/A,#N/A,TRUE,"Contents";#N/A,#N/A,TRUE,"Basis";#N/A,#N/A,TRUE,"Inclusions";#N/A,#N/A,TRUE,"Exclusions";#N/A,#N/A,TRUE,"Areas";#N/A,#N/A,TRUE,"Summary";#N/A,#N/A,TRUE,"Detail"}</definedName>
    <definedName name="m" localSheetId="0" hidden="1">{#N/A,#N/A,TRUE,"Front";#N/A,#N/A,TRUE,"Simple Letter";#N/A,#N/A,TRUE,"Inside";#N/A,#N/A,TRUE,"Contents";#N/A,#N/A,TRUE,"Basis";#N/A,#N/A,TRUE,"Inclusions";#N/A,#N/A,TRUE,"Exclusions";#N/A,#N/A,TRUE,"Areas";#N/A,#N/A,TRUE,"Summary";#N/A,#N/A,TRUE,"Detail"}</definedName>
    <definedName name="m" hidden="1">{#N/A,#N/A,TRUE,"Front";#N/A,#N/A,TRUE,"Simple Letter";#N/A,#N/A,TRUE,"Inside";#N/A,#N/A,TRUE,"Contents";#N/A,#N/A,TRUE,"Basis";#N/A,#N/A,TRUE,"Inclusions";#N/A,#N/A,TRUE,"Exclusions";#N/A,#N/A,TRUE,"Areas";#N/A,#N/A,TRUE,"Summary";#N/A,#N/A,TRUE,"Detail"}</definedName>
    <definedName name="m___0">#REF!</definedName>
    <definedName name="m___13">#REF!</definedName>
    <definedName name="M_25_box_Culvert">#REF!</definedName>
    <definedName name="M633.">#REF!</definedName>
    <definedName name="ma" localSheetId="1" hidden="1">{#N/A,#N/A,TRUE,"Cover";#N/A,#N/A,TRUE,"Conts";#N/A,#N/A,TRUE,"VOS";#N/A,#N/A,TRUE,"Warrington";#N/A,#N/A,TRUE,"Widnes"}</definedName>
    <definedName name="ma" localSheetId="0" hidden="1">{#N/A,#N/A,TRUE,"Cover";#N/A,#N/A,TRUE,"Conts";#N/A,#N/A,TRUE,"VOS";#N/A,#N/A,TRUE,"Warrington";#N/A,#N/A,TRUE,"Widnes"}</definedName>
    <definedName name="ma" hidden="1">{#N/A,#N/A,TRUE,"Cover";#N/A,#N/A,TRUE,"Conts";#N/A,#N/A,TRUE,"VOS";#N/A,#N/A,TRUE,"Warrington";#N/A,#N/A,TRUE,"Widnes"}</definedName>
    <definedName name="Machinary"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n">#REF!</definedName>
    <definedName name="man___0">#REF!</definedName>
    <definedName name="man___11">#REF!</definedName>
    <definedName name="man___12">#REF!</definedName>
    <definedName name="manday1">#REF!</definedName>
    <definedName name="manday1___0">#REF!</definedName>
    <definedName name="manday1___11">#REF!</definedName>
    <definedName name="manday1___12">#REF!</definedName>
    <definedName name="march_qty">#REF!</definedName>
    <definedName name="mat" localSheetId="1" hidden="1">{#N/A,#N/A,TRUE,"Front";#N/A,#N/A,TRUE,"Simple Letter";#N/A,#N/A,TRUE,"Inside";#N/A,#N/A,TRUE,"Contents";#N/A,#N/A,TRUE,"Basis";#N/A,#N/A,TRUE,"Inclusions";#N/A,#N/A,TRUE,"Exclusions";#N/A,#N/A,TRUE,"Areas";#N/A,#N/A,TRUE,"Summary";#N/A,#N/A,TRUE,"Detail"}</definedName>
    <definedName name="mat" localSheetId="0" hidden="1">{#N/A,#N/A,TRUE,"Front";#N/A,#N/A,TRUE,"Simple Letter";#N/A,#N/A,TRUE,"Inside";#N/A,#N/A,TRUE,"Contents";#N/A,#N/A,TRUE,"Basis";#N/A,#N/A,TRUE,"Inclusions";#N/A,#N/A,TRUE,"Exclusions";#N/A,#N/A,TRUE,"Areas";#N/A,#N/A,TRUE,"Summary";#N/A,#N/A,TRUE,"Detail"}</definedName>
    <definedName name="mat" hidden="1">{#N/A,#N/A,TRUE,"Front";#N/A,#N/A,TRUE,"Simple Letter";#N/A,#N/A,TRUE,"Inside";#N/A,#N/A,TRUE,"Contents";#N/A,#N/A,TRUE,"Basis";#N/A,#N/A,TRUE,"Inclusions";#N/A,#N/A,TRUE,"Exclusions";#N/A,#N/A,TRUE,"Areas";#N/A,#N/A,TRUE,"Summary";#N/A,#N/A,TRUE,"Detail"}</definedName>
    <definedName name="MaterialOSTotal">#REF!</definedName>
    <definedName name="MaterialToBeCrushed">#REF!</definedName>
    <definedName name="MaterialToBeScreened">#REF!</definedName>
    <definedName name="mayneew09" localSheetId="1" hidden="1">{#N/A,#N/A,FALSE,"Bericht 2";#N/A,#N/A,FALSE,"Bericht 3";#N/A,#N/A,FALSE,"Bericht 1"}</definedName>
    <definedName name="mayneew09" localSheetId="0" hidden="1">{#N/A,#N/A,FALSE,"Bericht 2";#N/A,#N/A,FALSE,"Bericht 3";#N/A,#N/A,FALSE,"Bericht 1"}</definedName>
    <definedName name="mayneew09" hidden="1">{#N/A,#N/A,FALSE,"Bericht 2";#N/A,#N/A,FALSE,"Bericht 3";#N/A,#N/A,FALSE,"Bericht 1"}</definedName>
    <definedName name="maynew" localSheetId="1" hidden="1">{#N/A,#N/A,FALSE,"Bericht 2";#N/A,#N/A,FALSE,"Bericht 3";#N/A,#N/A,FALSE,"Bericht 1"}</definedName>
    <definedName name="maynew" localSheetId="0" hidden="1">{#N/A,#N/A,FALSE,"Bericht 2";#N/A,#N/A,FALSE,"Bericht 3";#N/A,#N/A,FALSE,"Bericht 1"}</definedName>
    <definedName name="maynew" hidden="1">{#N/A,#N/A,FALSE,"Bericht 2";#N/A,#N/A,FALSE,"Bericht 3";#N/A,#N/A,FALSE,"Bericht 1"}</definedName>
    <definedName name="maynew09" localSheetId="1" hidden="1">{#N/A,#N/A,FALSE,"Bericht 2";#N/A,#N/A,FALSE,"Bericht 3";#N/A,#N/A,FALSE,"Bericht 1"}</definedName>
    <definedName name="maynew09" localSheetId="0" hidden="1">{#N/A,#N/A,FALSE,"Bericht 2";#N/A,#N/A,FALSE,"Bericht 3";#N/A,#N/A,FALSE,"Bericht 1"}</definedName>
    <definedName name="maynew09" hidden="1">{#N/A,#N/A,FALSE,"Bericht 2";#N/A,#N/A,FALSE,"Bericht 3";#N/A,#N/A,FALSE,"Bericht 1"}</definedName>
    <definedName name="MC_">#REF!</definedName>
    <definedName name="measur" localSheetId="1" hidden="1">{#N/A,#N/A,TRUE,"Front";#N/A,#N/A,TRUE,"Simple Letter";#N/A,#N/A,TRUE,"Inside";#N/A,#N/A,TRUE,"Contents";#N/A,#N/A,TRUE,"Basis";#N/A,#N/A,TRUE,"Inclusions";#N/A,#N/A,TRUE,"Exclusions";#N/A,#N/A,TRUE,"Areas";#N/A,#N/A,TRUE,"Summary";#N/A,#N/A,TRUE,"Detail"}</definedName>
    <definedName name="measur" localSheetId="0" hidden="1">{#N/A,#N/A,TRUE,"Front";#N/A,#N/A,TRUE,"Simple Letter";#N/A,#N/A,TRUE,"Inside";#N/A,#N/A,TRUE,"Contents";#N/A,#N/A,TRUE,"Basis";#N/A,#N/A,TRUE,"Inclusions";#N/A,#N/A,TRUE,"Exclusions";#N/A,#N/A,TRUE,"Areas";#N/A,#N/A,TRUE,"Summary";#N/A,#N/A,TRUE,"Detail"}</definedName>
    <definedName name="measur" hidden="1">{#N/A,#N/A,TRUE,"Front";#N/A,#N/A,TRUE,"Simple Letter";#N/A,#N/A,TRUE,"Inside";#N/A,#N/A,TRUE,"Contents";#N/A,#N/A,TRUE,"Basis";#N/A,#N/A,TRUE,"Inclusions";#N/A,#N/A,TRUE,"Exclusions";#N/A,#N/A,TRUE,"Areas";#N/A,#N/A,TRUE,"Summary";#N/A,#N/A,TRUE,"Detail"}</definedName>
    <definedName name="MEP" localSheetId="1" hidden="1">{#N/A,#N/A,TRUE,"Front";#N/A,#N/A,TRUE,"Simple Letter";#N/A,#N/A,TRUE,"Inside";#N/A,#N/A,TRUE,"Contents";#N/A,#N/A,TRUE,"Basis";#N/A,#N/A,TRUE,"Inclusions";#N/A,#N/A,TRUE,"Exclusions";#N/A,#N/A,TRUE,"Areas";#N/A,#N/A,TRUE,"Summary";#N/A,#N/A,TRUE,"Detail"}</definedName>
    <definedName name="MEP" localSheetId="0" hidden="1">{#N/A,#N/A,TRUE,"Front";#N/A,#N/A,TRUE,"Simple Letter";#N/A,#N/A,TRUE,"Inside";#N/A,#N/A,TRUE,"Contents";#N/A,#N/A,TRUE,"Basis";#N/A,#N/A,TRUE,"Inclusions";#N/A,#N/A,TRUE,"Exclusions";#N/A,#N/A,TRUE,"Areas";#N/A,#N/A,TRUE,"Summary";#N/A,#N/A,TRUE,"Detail"}</definedName>
    <definedName name="MEP" hidden="1">{#N/A,#N/A,TRUE,"Front";#N/A,#N/A,TRUE,"Simple Letter";#N/A,#N/A,TRUE,"Inside";#N/A,#N/A,TRUE,"Contents";#N/A,#N/A,TRUE,"Basis";#N/A,#N/A,TRUE,"Inclusions";#N/A,#N/A,TRUE,"Exclusions";#N/A,#N/A,TRUE,"Areas";#N/A,#N/A,TRUE,"Summary";#N/A,#N/A,TRUE,"Detail"}</definedName>
    <definedName name="MF___0">#REF!</definedName>
    <definedName name="MF___13">#REF!</definedName>
    <definedName name="mff">#REF!</definedName>
    <definedName name="mg">#REF!</definedName>
    <definedName name="mi" localSheetId="1" hidden="1">{#N/A,#N/A,TRUE,"Cover Memo";"Complete Sys. Estimate",#N/A,TRUE,"Change Summary";"Complete Sys. Estimate",#N/A,TRUE,"Estimate Summary";"Complete Sys. Estimate",#N/A,TRUE,"Dept. Summary";"Complete Sys. Estimate",#N/A,TRUE,"DOW Detail"}</definedName>
    <definedName name="mi" localSheetId="0" hidden="1">{#N/A,#N/A,TRUE,"Cover Memo";"Complete Sys. Estimate",#N/A,TRUE,"Change Summary";"Complete Sys. Estimate",#N/A,TRUE,"Estimate Summary";"Complete Sys. Estimate",#N/A,TRUE,"Dept. Summary";"Complete Sys. Estimate",#N/A,TRUE,"DOW Detail"}</definedName>
    <definedName name="mi" hidden="1">{#N/A,#N/A,TRUE,"Cover Memo";"Complete Sys. Estimate",#N/A,TRUE,"Change Summary";"Complete Sys. Estimate",#N/A,TRUE,"Estimate Summary";"Complete Sys. Estimate",#N/A,TRUE,"Dept. Summary";"Complete Sys. Estimate",#N/A,TRUE,"DOW Detail"}</definedName>
    <definedName name="Miss" localSheetId="1" hidden="1">{#N/A,#N/A,TRUE,"Front";#N/A,#N/A,TRUE,"Simple Letter";#N/A,#N/A,TRUE,"Inside";#N/A,#N/A,TRUE,"Contents";#N/A,#N/A,TRUE,"Basis";#N/A,#N/A,TRUE,"Inclusions";#N/A,#N/A,TRUE,"Exclusions";#N/A,#N/A,TRUE,"Areas";#N/A,#N/A,TRUE,"Summary";#N/A,#N/A,TRUE,"Detail"}</definedName>
    <definedName name="Miss" localSheetId="0" hidden="1">{#N/A,#N/A,TRUE,"Front";#N/A,#N/A,TRUE,"Simple Letter";#N/A,#N/A,TRUE,"Inside";#N/A,#N/A,TRUE,"Contents";#N/A,#N/A,TRUE,"Basis";#N/A,#N/A,TRUE,"Inclusions";#N/A,#N/A,TRUE,"Exclusions";#N/A,#N/A,TRUE,"Areas";#N/A,#N/A,TRUE,"Summary";#N/A,#N/A,TRUE,"Detail"}</definedName>
    <definedName name="Miss" hidden="1">{#N/A,#N/A,TRUE,"Front";#N/A,#N/A,TRUE,"Simple Letter";#N/A,#N/A,TRUE,"Inside";#N/A,#N/A,TRUE,"Contents";#N/A,#N/A,TRUE,"Basis";#N/A,#N/A,TRUE,"Inclusions";#N/A,#N/A,TRUE,"Exclusions";#N/A,#N/A,TRUE,"Areas";#N/A,#N/A,TRUE,"Summary";#N/A,#N/A,TRUE,"Detail"}</definedName>
    <definedName name="mki">#REF!</definedName>
    <definedName name="mlvhz" localSheetId="1" hidden="1">{"'Sheet1'!$L$16"}</definedName>
    <definedName name="mlvhz" localSheetId="0" hidden="1">{"'Sheet1'!$L$16"}</definedName>
    <definedName name="mlvhz" hidden="1">{"'Sheet1'!$L$16"}</definedName>
    <definedName name="mm">#REF!</definedName>
    <definedName name="MMKIU" localSheetId="1" hidden="1">{"'Sheet1'!$L$16"}</definedName>
    <definedName name="MMKIU" localSheetId="0" hidden="1">{"'Sheet1'!$L$16"}</definedName>
    <definedName name="MMKIU" hidden="1">{"'Sheet1'!$L$16"}</definedName>
    <definedName name="mmm" localSheetId="1" hidden="1">{"'Break down'!$A$4"}</definedName>
    <definedName name="mmm" localSheetId="0" hidden="1">{"'Break down'!$A$4"}</definedName>
    <definedName name="mmm" hidden="1">{"'Break down'!$A$4"}</definedName>
    <definedName name="MMMM" localSheetId="0" hidden="1">[8]FitOutConfCentre!#REF!</definedName>
    <definedName name="MMMM" hidden="1">#REF!</definedName>
    <definedName name="mmz" localSheetId="1" hidden="1">{"'Break down'!$A$4"}</definedName>
    <definedName name="mmz" localSheetId="0" hidden="1">{"'Break down'!$A$4"}</definedName>
    <definedName name="mmz" hidden="1">{"'Break down'!$A$4"}</definedName>
    <definedName name="mngfs.oom" localSheetId="1" hidden="1">{#N/A,#N/A,FALSE,"Chi tiÆt"}</definedName>
    <definedName name="mngfs.oom" localSheetId="0" hidden="1">{#N/A,#N/A,FALSE,"Chi tiÆt"}</definedName>
    <definedName name="mngfs.oom" hidden="1">{#N/A,#N/A,FALSE,"Chi tiÆt"}</definedName>
    <definedName name="mnk">#REF!</definedName>
    <definedName name="MontlyPercentCompletion">#REF!</definedName>
    <definedName name="MOS">#REF!</definedName>
    <definedName name="MS200202rev2">#REF!</definedName>
    <definedName name="ms2002may1706">#REF!</definedName>
    <definedName name="msjune1807">#REF!</definedName>
    <definedName name="mta" localSheetId="1" hidden="1">{#N/A,#N/A,TRUE,"Front";#N/A,#N/A,TRUE,"Simple Letter";#N/A,#N/A,TRUE,"Inside";#N/A,#N/A,TRUE,"Contents";#N/A,#N/A,TRUE,"Basis";#N/A,#N/A,TRUE,"Inclusions";#N/A,#N/A,TRUE,"Exclusions";#N/A,#N/A,TRUE,"Areas";#N/A,#N/A,TRUE,"Summary";#N/A,#N/A,TRUE,"Detail"}</definedName>
    <definedName name="mta" localSheetId="0" hidden="1">{#N/A,#N/A,TRUE,"Front";#N/A,#N/A,TRUE,"Simple Letter";#N/A,#N/A,TRUE,"Inside";#N/A,#N/A,TRUE,"Contents";#N/A,#N/A,TRUE,"Basis";#N/A,#N/A,TRUE,"Inclusions";#N/A,#N/A,TRUE,"Exclusions";#N/A,#N/A,TRUE,"Areas";#N/A,#N/A,TRUE,"Summary";#N/A,#N/A,TRUE,"Detail"}</definedName>
    <definedName name="mta" hidden="1">{#N/A,#N/A,TRUE,"Front";#N/A,#N/A,TRUE,"Simple Letter";#N/A,#N/A,TRUE,"Inside";#N/A,#N/A,TRUE,"Contents";#N/A,#N/A,TRUE,"Basis";#N/A,#N/A,TRUE,"Inclusions";#N/A,#N/A,TRUE,"Exclusions";#N/A,#N/A,TRUE,"Areas";#N/A,#N/A,TRUE,"Summary";#N/A,#N/A,TRUE,"Detail"}</definedName>
    <definedName name="mukesh" localSheetId="1" hidden="1">{#N/A,#N/A,TRUE,"Cover";#N/A,#N/A,TRUE,"Conts";#N/A,#N/A,TRUE,"VOS";#N/A,#N/A,TRUE,"Warrington";#N/A,#N/A,TRUE,"Widnes"}</definedName>
    <definedName name="mukesh" localSheetId="0" hidden="1">{#N/A,#N/A,TRUE,"Cover";#N/A,#N/A,TRUE,"Conts";#N/A,#N/A,TRUE,"VOS";#N/A,#N/A,TRUE,"Warrington";#N/A,#N/A,TRUE,"Widnes"}</definedName>
    <definedName name="mukesh" hidden="1">{#N/A,#N/A,TRUE,"Cover";#N/A,#N/A,TRUE,"Conts";#N/A,#N/A,TRUE,"VOS";#N/A,#N/A,TRUE,"Warrington";#N/A,#N/A,TRUE,"Widnes"}</definedName>
    <definedName name="Multiplier">#REF!</definedName>
    <definedName name="Multiplier1">#REF!</definedName>
    <definedName name="MUP">#REF!</definedName>
    <definedName name="MW">#REF!</definedName>
    <definedName name="MX">#REF!</definedName>
    <definedName name="N">#REF!</definedName>
    <definedName name="N___0">#REF!</definedName>
    <definedName name="N___13">#REF!</definedName>
    <definedName name="n1x">#REF!</definedName>
    <definedName name="n1y">#REF!</definedName>
    <definedName name="n2x">#REF!</definedName>
    <definedName name="n2y">#REF!</definedName>
    <definedName name="nadu" localSheetId="1" hidden="1">{#N/A,#N/A,FALSE,"Bericht 2";#N/A,#N/A,FALSE,"Bericht 3";#N/A,#N/A,FALSE,"Bericht 1"}</definedName>
    <definedName name="nadu" localSheetId="0" hidden="1">{#N/A,#N/A,FALSE,"Bericht 2";#N/A,#N/A,FALSE,"Bericht 3";#N/A,#N/A,FALSE,"Bericht 1"}</definedName>
    <definedName name="nadu" hidden="1">{#N/A,#N/A,FALSE,"Bericht 2";#N/A,#N/A,FALSE,"Bericht 3";#N/A,#N/A,FALSE,"Bericht 1"}</definedName>
    <definedName name="Name">#REF!</definedName>
    <definedName name="nanako" localSheetId="1" hidden="1">{"'Sheet1'!$L$16"}</definedName>
    <definedName name="nanako" localSheetId="0" hidden="1">{"'Sheet1'!$L$16"}</definedName>
    <definedName name="nanako" hidden="1">{"'Sheet1'!$L$16"}</definedName>
    <definedName name="nanda" localSheetId="1" hidden="1">{#N/A,#N/A,FALSE,"Bericht 2";#N/A,#N/A,FALSE,"Bericht 3";#N/A,#N/A,FALSE,"Bericht 1"}</definedName>
    <definedName name="nanda" localSheetId="0" hidden="1">{#N/A,#N/A,FALSE,"Bericht 2";#N/A,#N/A,FALSE,"Bericht 3";#N/A,#N/A,FALSE,"Bericht 1"}</definedName>
    <definedName name="nanda" hidden="1">{#N/A,#N/A,FALSE,"Bericht 2";#N/A,#N/A,FALSE,"Bericht 3";#N/A,#N/A,FALSE,"Bericht 1"}</definedName>
    <definedName name="nandan"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bars">#REF!</definedName>
    <definedName name="ncompier">#REF!</definedName>
    <definedName name="ncompier_1">#N/A</definedName>
    <definedName name="Neels" localSheetId="1" hidden="1">{#N/A,#N/A,TRUE,"COVER";#N/A,#N/A,TRUE,"DETAILS";#N/A,#N/A,TRUE,"SUMMARY";#N/A,#N/A,TRUE,"EXP MON";#N/A,#N/A,TRUE,"APPENDIX A";#N/A,#N/A,TRUE,"APPENDIX B";#N/A,#N/A,TRUE,"APPENDIX C";#N/A,#N/A,TRUE,"APPENDIX D";#N/A,#N/A,TRUE,"APPENDIX E";#N/A,#N/A,TRUE,"APPENDIX F";#N/A,#N/A,TRUE,"APPENDIX G"}</definedName>
    <definedName name="Neels" localSheetId="0" hidden="1">{#N/A,#N/A,TRUE,"COVER";#N/A,#N/A,TRUE,"DETAILS";#N/A,#N/A,TRUE,"SUMMARY";#N/A,#N/A,TRUE,"EXP MON";#N/A,#N/A,TRUE,"APPENDIX A";#N/A,#N/A,TRUE,"APPENDIX B";#N/A,#N/A,TRUE,"APPENDIX C";#N/A,#N/A,TRUE,"APPENDIX D";#N/A,#N/A,TRUE,"APPENDIX E";#N/A,#N/A,TRUE,"APPENDIX F";#N/A,#N/A,TRUE,"APPENDIX G"}</definedName>
    <definedName name="Neels" hidden="1">{#N/A,#N/A,TRUE,"COVER";#N/A,#N/A,TRUE,"DETAILS";#N/A,#N/A,TRUE,"SUMMARY";#N/A,#N/A,TRUE,"EXP MON";#N/A,#N/A,TRUE,"APPENDIX A";#N/A,#N/A,TRUE,"APPENDIX B";#N/A,#N/A,TRUE,"APPENDIX C";#N/A,#N/A,TRUE,"APPENDIX D";#N/A,#N/A,TRUE,"APPENDIX E";#N/A,#N/A,TRUE,"APPENDIX F";#N/A,#N/A,TRUE,"APPENDIX G"}</definedName>
    <definedName name="NEWNAME" localSheetId="1" hidden="1">{#N/A,#N/A,FALSE,"CCTV"}</definedName>
    <definedName name="NEWNAME" localSheetId="0" hidden="1">{#N/A,#N/A,FALSE,"CCTV"}</definedName>
    <definedName name="NEWNAME" hidden="1">{#N/A,#N/A,FALSE,"CCTV"}</definedName>
    <definedName name="ng" localSheetId="1"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ng" localSheetId="0"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ng"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NGC">#REF!</definedName>
    <definedName name="nh" localSheetId="1" hidden="1">{#N/A,#N/A,TRUE,"COVER";#N/A,#N/A,TRUE,"DETAILS";#N/A,#N/A,TRUE,"SUMMARY";#N/A,#N/A,TRUE,"EXP MON";#N/A,#N/A,TRUE,"APPENDIX A";#N/A,#N/A,TRUE,"APPENDIX B";#N/A,#N/A,TRUE,"APPENDIX C";#N/A,#N/A,TRUE,"APPENDIX D";#N/A,#N/A,TRUE,"APPENDIX E";#N/A,#N/A,TRUE,"APPENDIX F";#N/A,#N/A,TRUE,"APPENDIX G"}</definedName>
    <definedName name="nh" localSheetId="0" hidden="1">{#N/A,#N/A,TRUE,"COVER";#N/A,#N/A,TRUE,"DETAILS";#N/A,#N/A,TRUE,"SUMMARY";#N/A,#N/A,TRUE,"EXP MON";#N/A,#N/A,TRUE,"APPENDIX A";#N/A,#N/A,TRUE,"APPENDIX B";#N/A,#N/A,TRUE,"APPENDIX C";#N/A,#N/A,TRUE,"APPENDIX D";#N/A,#N/A,TRUE,"APPENDIX E";#N/A,#N/A,TRUE,"APPENDIX F";#N/A,#N/A,TRUE,"APPENDIX G"}</definedName>
    <definedName name="nh" hidden="1">{#N/A,#N/A,TRUE,"COVER";#N/A,#N/A,TRUE,"DETAILS";#N/A,#N/A,TRUE,"SUMMARY";#N/A,#N/A,TRUE,"EXP MON";#N/A,#N/A,TRUE,"APPENDIX A";#N/A,#N/A,TRUE,"APPENDIX B";#N/A,#N/A,TRUE,"APPENDIX C";#N/A,#N/A,TRUE,"APPENDIX D";#N/A,#N/A,TRUE,"APPENDIX E";#N/A,#N/A,TRUE,"APPENDIX F";#N/A,#N/A,TRUE,"APPENDIX G"}</definedName>
    <definedName name="nmk">#REF!</definedName>
    <definedName name="NN">#REF!</definedName>
    <definedName name="NN___0">#REF!</definedName>
    <definedName name="NN___13">#REF!</definedName>
    <definedName name="nnn" localSheetId="1" hidden="1">{#N/A,#N/A,FALSE,"SumD";#N/A,#N/A,FALSE,"ElecD";#N/A,#N/A,FALSE,"MechD";#N/A,#N/A,FALSE,"GeotD";#N/A,#N/A,FALSE,"PrcsD";#N/A,#N/A,FALSE,"TunnD";#N/A,#N/A,FALSE,"CivlD";#N/A,#N/A,FALSE,"NtwkD";#N/A,#N/A,FALSE,"EstgD";#N/A,#N/A,FALSE,"PEngD"}</definedName>
    <definedName name="nnn" localSheetId="0" hidden="1">{#N/A,#N/A,FALSE,"SumD";#N/A,#N/A,FALSE,"ElecD";#N/A,#N/A,FALSE,"MechD";#N/A,#N/A,FALSE,"GeotD";#N/A,#N/A,FALSE,"PrcsD";#N/A,#N/A,FALSE,"TunnD";#N/A,#N/A,FALSE,"CivlD";#N/A,#N/A,FALSE,"NtwkD";#N/A,#N/A,FALSE,"EstgD";#N/A,#N/A,FALSE,"PEngD"}</definedName>
    <definedName name="nnn" hidden="1">{#N/A,#N/A,FALSE,"SumD";#N/A,#N/A,FALSE,"ElecD";#N/A,#N/A,FALSE,"MechD";#N/A,#N/A,FALSE,"GeotD";#N/A,#N/A,FALSE,"PrcsD";#N/A,#N/A,FALSE,"TunnD";#N/A,#N/A,FALSE,"CivlD";#N/A,#N/A,FALSE,"NtwkD";#N/A,#N/A,FALSE,"EstgD";#N/A,#N/A,FALSE,"PEngD"}</definedName>
    <definedName name="nnnnn" localSheetId="1" hidden="1">{#N/A,#N/A,FALSE,"SumG";#N/A,#N/A,FALSE,"ElecG";#N/A,#N/A,FALSE,"MechG";#N/A,#N/A,FALSE,"GeotG";#N/A,#N/A,FALSE,"PrcsG";#N/A,#N/A,FALSE,"TunnG";#N/A,#N/A,FALSE,"CivlG";#N/A,#N/A,FALSE,"NtwkG";#N/A,#N/A,FALSE,"EstgG";#N/A,#N/A,FALSE,"PEngG"}</definedName>
    <definedName name="nnnnn" localSheetId="0" hidden="1">{#N/A,#N/A,FALSE,"SumG";#N/A,#N/A,FALSE,"ElecG";#N/A,#N/A,FALSE,"MechG";#N/A,#N/A,FALSE,"GeotG";#N/A,#N/A,FALSE,"PrcsG";#N/A,#N/A,FALSE,"TunnG";#N/A,#N/A,FALSE,"CivlG";#N/A,#N/A,FALSE,"NtwkG";#N/A,#N/A,FALSE,"EstgG";#N/A,#N/A,FALSE,"PEngG"}</definedName>
    <definedName name="nnnnn" hidden="1">{#N/A,#N/A,FALSE,"SumG";#N/A,#N/A,FALSE,"ElecG";#N/A,#N/A,FALSE,"MechG";#N/A,#N/A,FALSE,"GeotG";#N/A,#N/A,FALSE,"PrcsG";#N/A,#N/A,FALSE,"TunnG";#N/A,#N/A,FALSE,"CivlG";#N/A,#N/A,FALSE,"NtwkG";#N/A,#N/A,FALSE,"EstgG";#N/A,#N/A,FALSE,"PEngG"}</definedName>
    <definedName name="NO">#REF!</definedName>
    <definedName name="No0">#REF!</definedName>
    <definedName name="nolanes">#REF!</definedName>
    <definedName name="nolanes_1">#N/A</definedName>
    <definedName name="Npiers">#REF!</definedName>
    <definedName name="Npiers_1">#N/A</definedName>
    <definedName name="npile2">#REF!</definedName>
    <definedName name="npile2_1">#N/A</definedName>
    <definedName name="npile3">#REF!</definedName>
    <definedName name="npile3_1">#N/A</definedName>
    <definedName name="nr">#REF!</definedName>
    <definedName name="NR126B">#REF!</definedName>
    <definedName name="Nrows">#REF!</definedName>
    <definedName name="Nspans">#REF!</definedName>
    <definedName name="Nspans_1">#N/A</definedName>
    <definedName name="nu" localSheetId="1" hidden="1">{"'Sheet1'!$L$16"}</definedName>
    <definedName name="nu" localSheetId="0" hidden="1">{"'Sheet1'!$L$16"}</definedName>
    <definedName name="nu" hidden="1">{"'Sheet1'!$L$16"}</definedName>
    <definedName name="Num_Pmt_Per_Year">#REF!</definedName>
    <definedName name="Number_of_Payments" localSheetId="1">#N/A</definedName>
    <definedName name="Number_of_Payments" localSheetId="0">MATCH(0.01,[46]!End_Bal,-1)+1</definedName>
    <definedName name="Number_of_Payments">MATCH(0.01,[0]!End_Bal,-1)+1</definedName>
    <definedName name="Nwebs">#REF!</definedName>
    <definedName name="Nwebs_1">#N/A</definedName>
    <definedName name="Nx">#REF!</definedName>
    <definedName name="Nx___0">#REF!</definedName>
    <definedName name="Nx___13">#REF!</definedName>
    <definedName name="nxs">#REF!</definedName>
    <definedName name="Ny">#REF!</definedName>
    <definedName name="Ny___0">#REF!</definedName>
    <definedName name="Ny___13">#REF!</definedName>
    <definedName name="nys">#REF!</definedName>
    <definedName name="O">#REF!</definedName>
    <definedName name="o9u0piupi" localSheetId="1" hidden="1">{#N/A,#N/A,TRUE,"Cover";#N/A,#N/A,TRUE,"Conts";#N/A,#N/A,TRUE,"VOS";#N/A,#N/A,TRUE,"Warrington";#N/A,#N/A,TRUE,"Widnes"}</definedName>
    <definedName name="o9u0piupi" localSheetId="0" hidden="1">{#N/A,#N/A,TRUE,"Cover";#N/A,#N/A,TRUE,"Conts";#N/A,#N/A,TRUE,"VOS";#N/A,#N/A,TRUE,"Warrington";#N/A,#N/A,TRUE,"Widnes"}</definedName>
    <definedName name="o9u0piupi" hidden="1">{#N/A,#N/A,TRUE,"Cover";#N/A,#N/A,TRUE,"Conts";#N/A,#N/A,TRUE,"VOS";#N/A,#N/A,TRUE,"Warrington";#N/A,#N/A,TRUE,"Widnes"}</definedName>
    <definedName name="OD" localSheetId="0">[23]BaseWeight!$E$3</definedName>
    <definedName name="OD">#REF!</definedName>
    <definedName name="ODH" localSheetId="0" hidden="1">#REF!</definedName>
    <definedName name="ODH" hidden="1">#REF!</definedName>
    <definedName name="oioyi" localSheetId="1" hidden="1">{#N/A,#N/A,FALSE,"Chi tiÆt"}</definedName>
    <definedName name="oioyi" localSheetId="0" hidden="1">{#N/A,#N/A,FALSE,"Chi tiÆt"}</definedName>
    <definedName name="oioyi" hidden="1">{#N/A,#N/A,FALSE,"Chi tiÆt"}</definedName>
    <definedName name="okok" localSheetId="1" hidden="1">{#N/A,#N/A,FALSE,"Bericht 2";#N/A,#N/A,FALSE,"Bericht 3";#N/A,#N/A,FALSE,"Bericht 1"}</definedName>
    <definedName name="okok" localSheetId="0" hidden="1">{#N/A,#N/A,FALSE,"Bericht 2";#N/A,#N/A,FALSE,"Bericht 3";#N/A,#N/A,FALSE,"Bericht 1"}</definedName>
    <definedName name="okok" hidden="1">{#N/A,#N/A,FALSE,"Bericht 2";#N/A,#N/A,FALSE,"Bericht 3";#N/A,#N/A,FALSE,"Bericht 1"}</definedName>
    <definedName name="ol">#REF!</definedName>
    <definedName name="olieee">#REF!</definedName>
    <definedName name="oliver">#REF!</definedName>
    <definedName name="olivermmm">#REF!</definedName>
    <definedName name="olki">#REF!</definedName>
    <definedName name="OM" hidden="1">#REF!</definedName>
    <definedName name="one" localSheetId="1" hidden="1">{#N/A,#N/A,FALSE,"One Pager";#N/A,#N/A,FALSE,"Technical"}</definedName>
    <definedName name="one" localSheetId="0" hidden="1">{#N/A,#N/A,FALSE,"One Pager";#N/A,#N/A,FALSE,"Technical"}</definedName>
    <definedName name="one" hidden="1">{#N/A,#N/A,FALSE,"One Pager";#N/A,#N/A,FALSE,"Technical"}</definedName>
    <definedName name="ooo" localSheetId="1" hidden="1">{"'Break down'!$A$4"}</definedName>
    <definedName name="ooo" localSheetId="0" hidden="1">{"'Break down'!$A$4"}</definedName>
    <definedName name="ooo" hidden="1">{"'Break down'!$A$4"}</definedName>
    <definedName name="oooo" localSheetId="1" hidden="1">{#N/A,#N/A,FALSE,"Chi tiÆt"}</definedName>
    <definedName name="oooo" localSheetId="0" hidden="1">{#N/A,#N/A,FALSE,"Chi tiÆt"}</definedName>
    <definedName name="oooo" hidden="1">{#N/A,#N/A,FALSE,"Chi tiÆt"}</definedName>
    <definedName name="OOOOOO" hidden="1">#REF!</definedName>
    <definedName name="ooz" localSheetId="1" hidden="1">{"'Break down'!$A$4"}</definedName>
    <definedName name="ooz" localSheetId="0" hidden="1">{"'Break down'!$A$4"}</definedName>
    <definedName name="ooz" hidden="1">{"'Break down'!$A$4"}</definedName>
    <definedName name="OrderTable" hidden="1">#REF!</definedName>
    <definedName name="origin">#REF!</definedName>
    <definedName name="osdnvkls" localSheetId="0" hidden="1">'[47]Labor abs-NMR'!$I$1:$I$7</definedName>
    <definedName name="osdnvkls" hidden="1">#REF!</definedName>
    <definedName name="overtime" localSheetId="0" hidden="1">[48]PriceSummary!#REF!</definedName>
    <definedName name="overtime" hidden="1">#REF!</definedName>
    <definedName name="p" localSheetId="0">#REF!</definedName>
    <definedName name="p">#REF!</definedName>
    <definedName name="p___0" localSheetId="0">#REF!</definedName>
    <definedName name="p___0">#REF!</definedName>
    <definedName name="p___13" localSheetId="0">#REF!</definedName>
    <definedName name="p___13">#REF!</definedName>
    <definedName name="p7y" localSheetId="1" hidden="1">{#N/A,#N/A,TRUE,"Cover";#N/A,#N/A,TRUE,"Conts";#N/A,#N/A,TRUE,"VOS";#N/A,#N/A,TRUE,"Warrington";#N/A,#N/A,TRUE,"Widnes"}</definedName>
    <definedName name="p7y" localSheetId="0" hidden="1">{#N/A,#N/A,TRUE,"Cover";#N/A,#N/A,TRUE,"Conts";#N/A,#N/A,TRUE,"VOS";#N/A,#N/A,TRUE,"Warrington";#N/A,#N/A,TRUE,"Widnes"}</definedName>
    <definedName name="p7y" hidden="1">{#N/A,#N/A,TRUE,"Cover";#N/A,#N/A,TRUE,"Conts";#N/A,#N/A,TRUE,"VOS";#N/A,#N/A,TRUE,"Warrington";#N/A,#N/A,TRUE,"Widnes"}</definedName>
    <definedName name="pa">#REF!</definedName>
    <definedName name="pa___0">#REF!</definedName>
    <definedName name="pa___13">#REF!</definedName>
    <definedName name="pafegseg" localSheetId="1" hidden="1">{#N/A,#N/A,TRUE,"Cover";#N/A,#N/A,TRUE,"Conts";#N/A,#N/A,TRUE,"VOS";#N/A,#N/A,TRUE,"Warrington";#N/A,#N/A,TRUE,"Widnes"}</definedName>
    <definedName name="pafegseg" localSheetId="0" hidden="1">{#N/A,#N/A,TRUE,"Cover";#N/A,#N/A,TRUE,"Conts";#N/A,#N/A,TRUE,"VOS";#N/A,#N/A,TRUE,"Warrington";#N/A,#N/A,TRUE,"Widnes"}</definedName>
    <definedName name="pafegseg" hidden="1">{#N/A,#N/A,TRUE,"Cover";#N/A,#N/A,TRUE,"Conts";#N/A,#N/A,TRUE,"VOS";#N/A,#N/A,TRUE,"Warrington";#N/A,#N/A,TRUE,"Widnes"}</definedName>
    <definedName name="page1">#REF!</definedName>
    <definedName name="page10">#REF!</definedName>
    <definedName name="page100">#REF!</definedName>
    <definedName name="page101">#REF!</definedName>
    <definedName name="page102">#REF!</definedName>
    <definedName name="page103">#REF!</definedName>
    <definedName name="page104">#REF!</definedName>
    <definedName name="page105">#REF!</definedName>
    <definedName name="page106">#REF!</definedName>
    <definedName name="page11">#REF!</definedName>
    <definedName name="page12">#REF!</definedName>
    <definedName name="page13">#REF!</definedName>
    <definedName name="page14">#REF!</definedName>
    <definedName name="page15">#REF!</definedName>
    <definedName name="page16">#REF!</definedName>
    <definedName name="page1601">#REF!</definedName>
    <definedName name="page1602">#REF!</definedName>
    <definedName name="page1603">#REF!</definedName>
    <definedName name="page1604">#REF!</definedName>
    <definedName name="page1605">#REF!</definedName>
    <definedName name="page1606">#REF!</definedName>
    <definedName name="page1607">#REF!</definedName>
    <definedName name="page1608">#REF!</definedName>
    <definedName name="page1609">#REF!</definedName>
    <definedName name="page1610">#REF!</definedName>
    <definedName name="page1611">#REF!</definedName>
    <definedName name="page1612">#REF!</definedName>
    <definedName name="page1613">#REF!</definedName>
    <definedName name="page1614">#REF!</definedName>
    <definedName name="page1615">#REF!</definedName>
    <definedName name="page1616">#REF!</definedName>
    <definedName name="page1617">#REF!</definedName>
    <definedName name="page1618">#REF!</definedName>
    <definedName name="page1619">#REF!</definedName>
    <definedName name="page1620">#REF!</definedName>
    <definedName name="page1621">#REF!</definedName>
    <definedName name="page1622">#REF!</definedName>
    <definedName name="page1623">#REF!</definedName>
    <definedName name="page1624">#REF!</definedName>
    <definedName name="page1625">#REF!</definedName>
    <definedName name="page1626">#REF!</definedName>
    <definedName name="page1627">#REF!</definedName>
    <definedName name="page1628">#REF!</definedName>
    <definedName name="page1629">#REF!</definedName>
    <definedName name="page1630">#REF!</definedName>
    <definedName name="page1631">#REF!</definedName>
    <definedName name="page1632">#REF!</definedName>
    <definedName name="page1633">#REF!</definedName>
    <definedName name="page1634">#REF!</definedName>
    <definedName name="page1635">#REF!</definedName>
    <definedName name="page1636">#REF!</definedName>
    <definedName name="page1637">#REF!</definedName>
    <definedName name="page1638">#REF!</definedName>
    <definedName name="page17">#REF!</definedName>
    <definedName name="page18">#REF!</definedName>
    <definedName name="page19">#REF!</definedName>
    <definedName name="page2">#REF!</definedName>
    <definedName name="page20">#REF!</definedName>
    <definedName name="page21">#REF!</definedName>
    <definedName name="page22">#REF!</definedName>
    <definedName name="page23">#REF!</definedName>
    <definedName name="page24">#REF!</definedName>
    <definedName name="page25">#REF!</definedName>
    <definedName name="page26">#REF!</definedName>
    <definedName name="page27">#REF!</definedName>
    <definedName name="page28">#REF!</definedName>
    <definedName name="page29">#REF!</definedName>
    <definedName name="page3">#REF!</definedName>
    <definedName name="page30">#REF!</definedName>
    <definedName name="page31">#REF!</definedName>
    <definedName name="page32">#REF!</definedName>
    <definedName name="page33">#REF!</definedName>
    <definedName name="page34">#REF!</definedName>
    <definedName name="page35">#REF!</definedName>
    <definedName name="page36">#REF!</definedName>
    <definedName name="page37">#REF!</definedName>
    <definedName name="page38">#REF!</definedName>
    <definedName name="page39">#REF!</definedName>
    <definedName name="page4">#REF!</definedName>
    <definedName name="page40">#REF!</definedName>
    <definedName name="page41">#REF!</definedName>
    <definedName name="page42">#REF!</definedName>
    <definedName name="page43">#REF!</definedName>
    <definedName name="page44">#REF!</definedName>
    <definedName name="page45">#REF!</definedName>
    <definedName name="page46">#REF!</definedName>
    <definedName name="page47">#REF!</definedName>
    <definedName name="page48">#REF!</definedName>
    <definedName name="page49">#REF!</definedName>
    <definedName name="page5">#REF!</definedName>
    <definedName name="PAGE5_21">#REF!</definedName>
    <definedName name="page50">#REF!</definedName>
    <definedName name="page51">#REF!</definedName>
    <definedName name="page52">#REF!</definedName>
    <definedName name="page53">#REF!</definedName>
    <definedName name="page54">#REF!</definedName>
    <definedName name="page55">#REF!</definedName>
    <definedName name="page56">#REF!</definedName>
    <definedName name="page57">#REF!</definedName>
    <definedName name="page58">#REF!</definedName>
    <definedName name="page59">#REF!</definedName>
    <definedName name="page6">#REF!</definedName>
    <definedName name="page60">#REF!</definedName>
    <definedName name="page61">#REF!</definedName>
    <definedName name="page62">#REF!</definedName>
    <definedName name="page63">#REF!</definedName>
    <definedName name="page64">#REF!</definedName>
    <definedName name="page65">#REF!</definedName>
    <definedName name="page66">#REF!</definedName>
    <definedName name="page67">#REF!</definedName>
    <definedName name="page68">#REF!</definedName>
    <definedName name="page69">#REF!</definedName>
    <definedName name="page7">#REF!</definedName>
    <definedName name="page70">#REF!</definedName>
    <definedName name="page71">#REF!</definedName>
    <definedName name="page72">#REF!</definedName>
    <definedName name="page73">#REF!</definedName>
    <definedName name="page74">#REF!</definedName>
    <definedName name="page75">#REF!</definedName>
    <definedName name="page76">#REF!</definedName>
    <definedName name="page77">#REF!</definedName>
    <definedName name="page78">#REF!</definedName>
    <definedName name="page79">#REF!</definedName>
    <definedName name="page8">#REF!</definedName>
    <definedName name="page80">#REF!</definedName>
    <definedName name="page81">#REF!</definedName>
    <definedName name="page82">#REF!</definedName>
    <definedName name="page83">#REF!</definedName>
    <definedName name="page84">#REF!</definedName>
    <definedName name="page85">#REF!</definedName>
    <definedName name="page86">#REF!</definedName>
    <definedName name="page87">#REF!</definedName>
    <definedName name="page88">#REF!</definedName>
    <definedName name="page89">#REF!</definedName>
    <definedName name="page9">#REF!</definedName>
    <definedName name="page90">#REF!</definedName>
    <definedName name="page91">#REF!</definedName>
    <definedName name="page92">#REF!</definedName>
    <definedName name="page93">#REF!</definedName>
    <definedName name="page94">#REF!</definedName>
    <definedName name="page95">#REF!</definedName>
    <definedName name="page96">#REF!</definedName>
    <definedName name="page97">#REF!</definedName>
    <definedName name="page98">#REF!</definedName>
    <definedName name="page99">#REF!</definedName>
    <definedName name="Pal_Workbook_GUID" hidden="1">"8HCIDT26H4PQ5VYPC7FKU7HT"</definedName>
    <definedName name="Pane2">#REF!</definedName>
    <definedName name="Pane2___0">#REF!</definedName>
    <definedName name="Pane2___13">#REF!</definedName>
    <definedName name="parite">#REF!</definedName>
    <definedName name="parse_4">#REF!</definedName>
    <definedName name="part10">#REF!</definedName>
    <definedName name="part5">#REF!</definedName>
    <definedName name="part7">#REF!</definedName>
    <definedName name="part8">#REF!</definedName>
    <definedName name="part9">#REF!</definedName>
    <definedName name="PavementMarking">#REF!</definedName>
    <definedName name="Pay_Date">#REF!</definedName>
    <definedName name="Pay_Num">#REF!</definedName>
    <definedName name="Payment_Date" localSheetId="1">#N/A</definedName>
    <definedName name="Payment_Date" localSheetId="0">DATE(YEAR([46]!Loan_Start),MONTH([46]!Loan_Start)+Payment_Number,DAY([46]!Loan_Start))</definedName>
    <definedName name="Payment_Date">DATE(YEAR([0]!Loan_Start),MONTH([0]!Loan_Start)+Payment_Number,DAY([0]!Loan_Start))</definedName>
    <definedName name="pb" localSheetId="0">#REF!</definedName>
    <definedName name="pb">#REF!</definedName>
    <definedName name="pb___0" localSheetId="0">#REF!</definedName>
    <definedName name="pb___0">#REF!</definedName>
    <definedName name="pb___11" localSheetId="0">#REF!</definedName>
    <definedName name="pb___11">#REF!</definedName>
    <definedName name="pb___12">#REF!</definedName>
    <definedName name="pc">#REF!</definedName>
    <definedName name="PCT">#REF!</definedName>
    <definedName name="pdvol">#REF!</definedName>
    <definedName name="pdvol_1">#N/A</definedName>
    <definedName name="peepform" hidden="1">#REF!</definedName>
    <definedName name="perbox">#REF!</definedName>
    <definedName name="perbox_1">#N/A</definedName>
    <definedName name="periimported">#REF!</definedName>
    <definedName name="periimported_1">#N/A</definedName>
    <definedName name="PGLabt">#REF!</definedName>
    <definedName name="PGLabt_1">#N/A</definedName>
    <definedName name="pH">#REF!</definedName>
    <definedName name="pH___0">#REF!</definedName>
    <definedName name="pH___13">#REF!</definedName>
    <definedName name="Phase1A">#REF!</definedName>
    <definedName name="Phase1B">#REF!</definedName>
    <definedName name="Phase2">#REF!</definedName>
    <definedName name="Phase3">#REF!</definedName>
    <definedName name="Phone">#REF!</definedName>
    <definedName name="pier2">#REF!</definedName>
    <definedName name="pier2_1">#N/A</definedName>
    <definedName name="pierpiles">#REF!</definedName>
    <definedName name="pierpiles_1">#N/A</definedName>
    <definedName name="piervol1">#REF!</definedName>
    <definedName name="piervol1_1">#N/A</definedName>
    <definedName name="piervol2">#REF!</definedName>
    <definedName name="piervol2_1">#N/A</definedName>
    <definedName name="piledia1">#REF!</definedName>
    <definedName name="piledia1_1">#N/A</definedName>
    <definedName name="piledia2">#REF!</definedName>
    <definedName name="piledia2_1">#N/A</definedName>
    <definedName name="piledia3">#REF!</definedName>
    <definedName name="piledia3_1">#N/A</definedName>
    <definedName name="Piletipele">#REF!</definedName>
    <definedName name="Piletipele_1">#N/A</definedName>
    <definedName name="PipeCulverts">#REF!</definedName>
    <definedName name="piu">#REF!</definedName>
    <definedName name="PLAT" localSheetId="1" hidden="1">{#N/A,#N/A,TRUE,"Cover";#N/A,#N/A,TRUE,"Conts";#N/A,#N/A,TRUE,"VOS";#N/A,#N/A,TRUE,"Warrington";#N/A,#N/A,TRUE,"Widnes"}</definedName>
    <definedName name="PLAT" localSheetId="0" hidden="1">{#N/A,#N/A,TRUE,"Cover";#N/A,#N/A,TRUE,"Conts";#N/A,#N/A,TRUE,"VOS";#N/A,#N/A,TRUE,"Warrington";#N/A,#N/A,TRUE,"Widnes"}</definedName>
    <definedName name="PLAT" hidden="1">{#N/A,#N/A,TRUE,"Cover";#N/A,#N/A,TRUE,"Conts";#N/A,#N/A,TRUE,"VOS";#N/A,#N/A,TRUE,"Warrington";#N/A,#N/A,TRUE,"Widnes"}</definedName>
    <definedName name="PLATFORM" localSheetId="1" hidden="1">{#N/A,#N/A,TRUE,"Cover";#N/A,#N/A,TRUE,"Conts";#N/A,#N/A,TRUE,"VOS";#N/A,#N/A,TRUE,"Warrington";#N/A,#N/A,TRUE,"Widnes"}</definedName>
    <definedName name="PLATFORM" localSheetId="0" hidden="1">{#N/A,#N/A,TRUE,"Cover";#N/A,#N/A,TRUE,"Conts";#N/A,#N/A,TRUE,"VOS";#N/A,#N/A,TRUE,"Warrington";#N/A,#N/A,TRUE,"Widnes"}</definedName>
    <definedName name="PLATFORM" hidden="1">{#N/A,#N/A,TRUE,"Cover";#N/A,#N/A,TRUE,"Conts";#N/A,#N/A,TRUE,"VOS";#N/A,#N/A,TRUE,"Warrington";#N/A,#N/A,TRUE,"Widnes"}</definedName>
    <definedName name="po">#REF!</definedName>
    <definedName name="pODIUM">#REF!</definedName>
    <definedName name="podium1">#REF!</definedName>
    <definedName name="poiu">#REF!</definedName>
    <definedName name="ppp" localSheetId="1" hidden="1">{"'Break down'!$A$4"}</definedName>
    <definedName name="ppp" localSheetId="0" hidden="1">{"'Break down'!$A$4"}</definedName>
    <definedName name="ppp" hidden="1">{"'Break down'!$A$4"}</definedName>
    <definedName name="ppz" localSheetId="1" hidden="1">{"'Break down'!$A$4"}</definedName>
    <definedName name="ppz" localSheetId="0" hidden="1">{"'Break down'!$A$4"}</definedName>
    <definedName name="ppz" hidden="1">{"'Break down'!$A$4"}</definedName>
    <definedName name="prepared.by" localSheetId="0" hidden="1">[43]Database!$D$6:$D$26</definedName>
    <definedName name="prepared.by" hidden="1">#REF!</definedName>
    <definedName name="PrimeCoat" localSheetId="0">#REF!</definedName>
    <definedName name="PrimeCoat">#REF!</definedName>
    <definedName name="Princ" localSheetId="0">#REF!</definedName>
    <definedName name="Princ">#REF!</definedName>
    <definedName name="_xlnm.Print_Area" localSheetId="9">'10'!$A$1:$F$58</definedName>
    <definedName name="_xlnm.Print_Area" localSheetId="10">'11'!$A$1:$F$55</definedName>
    <definedName name="_xlnm.Print_Area" localSheetId="11">'12'!$A$1:$F$31</definedName>
    <definedName name="_xlnm.Print_Area" localSheetId="12">'14'!$A:$F</definedName>
    <definedName name="_xlnm.Print_Area" localSheetId="1">'1-Gen Items Prelims'!$A$1:$G$305</definedName>
    <definedName name="_xlnm.Print_Area" localSheetId="13">'21'!$A:$F</definedName>
    <definedName name="_xlnm.Print_Area" localSheetId="14">'22'!$A$1:$F$382</definedName>
    <definedName name="_xlnm.Print_Area" localSheetId="15">'23'!$A:$F</definedName>
    <definedName name="_xlnm.Print_Area" localSheetId="16">'26'!$A:$F</definedName>
    <definedName name="_xlnm.Print_Area" localSheetId="17">'27'!$A$1:$F$385</definedName>
    <definedName name="_xlnm.Print_Area" localSheetId="18">'28'!$A$1:$F$139</definedName>
    <definedName name="_xlnm.Print_Area" localSheetId="2">'3'!$A$1:$F$86</definedName>
    <definedName name="_xlnm.Print_Area" localSheetId="19">'31'!$A:$F</definedName>
    <definedName name="_xlnm.Print_Area" localSheetId="20">'32'!$A$1:$F$171</definedName>
    <definedName name="_xlnm.Print_Area" localSheetId="21">'33'!$A$1:$F$130</definedName>
    <definedName name="_xlnm.Print_Area" localSheetId="22">'34- SUM'!$A$1:$D$55</definedName>
    <definedName name="_xlnm.Print_Area" localSheetId="3">'4'!$A$1:$F$27</definedName>
    <definedName name="_xlnm.Print_Area" localSheetId="4">'5'!$A$1:$F$70</definedName>
    <definedName name="_xlnm.Print_Area" localSheetId="5">'6'!$A$1:$F$35</definedName>
    <definedName name="_xlnm.Print_Area" localSheetId="6">'7'!$A$1:$F$94</definedName>
    <definedName name="_xlnm.Print_Area" localSheetId="7">'8'!$A$1:$F$76</definedName>
    <definedName name="_xlnm.Print_Area" localSheetId="8">'9'!$A$1:$F$80</definedName>
    <definedName name="_xlnm.Print_Area" localSheetId="0">#REF!</definedName>
    <definedName name="_xlnm.Print_Area">#REF!</definedName>
    <definedName name="Print_Area_MI" localSheetId="0">#REF!</definedName>
    <definedName name="Print_Area_MI">#REF!</definedName>
    <definedName name="PRINT_AREA_MI___0" localSheetId="0">#REF!</definedName>
    <definedName name="PRINT_AREA_MI___0">#REF!</definedName>
    <definedName name="Print_Area_Reset" localSheetId="1">#N/A</definedName>
    <definedName name="Print_Area_Reset" localSheetId="0">OFFSET([46]!Full_Print,0,0,ccs!Last_Row)</definedName>
    <definedName name="Print_Area_Reset">OFFSET([0]!Full_Print,0,0,Last_Row)</definedName>
    <definedName name="_xlnm.Print_Titles" localSheetId="9">'10'!$1:$3</definedName>
    <definedName name="_xlnm.Print_Titles" localSheetId="10">'11'!$1:$3</definedName>
    <definedName name="_xlnm.Print_Titles" localSheetId="11">'12'!$1:$3</definedName>
    <definedName name="_xlnm.Print_Titles" localSheetId="12">'14'!$1:$2</definedName>
    <definedName name="_xlnm.Print_Titles" localSheetId="13">'21'!$1:$2</definedName>
    <definedName name="_xlnm.Print_Titles" localSheetId="14">'22'!$1:$2</definedName>
    <definedName name="_xlnm.Print_Titles" localSheetId="15">'23'!$1:$2</definedName>
    <definedName name="_xlnm.Print_Titles" localSheetId="16">'26'!$1:$2</definedName>
    <definedName name="_xlnm.Print_Titles" localSheetId="17">'27'!$1:$2</definedName>
    <definedName name="_xlnm.Print_Titles" localSheetId="18">'28'!$1:$2</definedName>
    <definedName name="_xlnm.Print_Titles" localSheetId="2">'3'!$1:$3</definedName>
    <definedName name="_xlnm.Print_Titles" localSheetId="19">'31'!$1:$2</definedName>
    <definedName name="_xlnm.Print_Titles" localSheetId="20">'32'!$1:$2</definedName>
    <definedName name="_xlnm.Print_Titles" localSheetId="21">'33'!$1:$3</definedName>
    <definedName name="_xlnm.Print_Titles" localSheetId="22">'34- SUM'!$4:$5</definedName>
    <definedName name="_xlnm.Print_Titles" localSheetId="3">'4'!$1:$3</definedName>
    <definedName name="_xlnm.Print_Titles" localSheetId="4">'5'!$1:$3</definedName>
    <definedName name="_xlnm.Print_Titles" localSheetId="5">'6'!$1:$3</definedName>
    <definedName name="_xlnm.Print_Titles" localSheetId="6">'7'!$1:$3</definedName>
    <definedName name="_xlnm.Print_Titles" localSheetId="7">'8'!$1:$3</definedName>
    <definedName name="_xlnm.Print_Titles" localSheetId="8">'9'!$1:$3</definedName>
    <definedName name="_xlnm.Print_Titles">#N/A</definedName>
    <definedName name="Print_Titles_MI">#REF!</definedName>
    <definedName name="ProdForm" hidden="1">#REF!</definedName>
    <definedName name="Product" hidden="1">#REF!</definedName>
    <definedName name="program" localSheetId="1" hidden="1">{#N/A,#N/A,TRUE,"Front";#N/A,#N/A,TRUE,"Simple Letter";#N/A,#N/A,TRUE,"Inside";#N/A,#N/A,TRUE,"Contents";#N/A,#N/A,TRUE,"Basis";#N/A,#N/A,TRUE,"Inclusions";#N/A,#N/A,TRUE,"Exclusions";#N/A,#N/A,TRUE,"Areas";#N/A,#N/A,TRUE,"Summary";#N/A,#N/A,TRUE,"Detail"}</definedName>
    <definedName name="program" localSheetId="0" hidden="1">{#N/A,#N/A,TRUE,"Front";#N/A,#N/A,TRUE,"Simple Letter";#N/A,#N/A,TRUE,"Inside";#N/A,#N/A,TRUE,"Contents";#N/A,#N/A,TRUE,"Basis";#N/A,#N/A,TRUE,"Inclusions";#N/A,#N/A,TRUE,"Exclusions";#N/A,#N/A,TRUE,"Areas";#N/A,#N/A,TRUE,"Summary";#N/A,#N/A,TRUE,"Detail"}</definedName>
    <definedName name="program" hidden="1">{#N/A,#N/A,TRUE,"Front";#N/A,#N/A,TRUE,"Simple Letter";#N/A,#N/A,TRUE,"Inside";#N/A,#N/A,TRUE,"Contents";#N/A,#N/A,TRUE,"Basis";#N/A,#N/A,TRUE,"Inclusions";#N/A,#N/A,TRUE,"Exclusions";#N/A,#N/A,TRUE,"Areas";#N/A,#N/A,TRUE,"Summary";#N/A,#N/A,TRUE,"Detail"}</definedName>
    <definedName name="project">#REF!</definedName>
    <definedName name="Proname">#REF!</definedName>
    <definedName name="Proname_1">#N/A</definedName>
    <definedName name="PS">#REF!</definedName>
    <definedName name="PS___0">#REF!</definedName>
    <definedName name="PS___13">#REF!</definedName>
    <definedName name="pswyry" localSheetId="1" hidden="1">{#N/A,#N/A,TRUE,"Cover";#N/A,#N/A,TRUE,"Conts";#N/A,#N/A,TRUE,"VOS";#N/A,#N/A,TRUE,"Warrington";#N/A,#N/A,TRUE,"Widnes"}</definedName>
    <definedName name="pswyry" localSheetId="0" hidden="1">{#N/A,#N/A,TRUE,"Cover";#N/A,#N/A,TRUE,"Conts";#N/A,#N/A,TRUE,"VOS";#N/A,#N/A,TRUE,"Warrington";#N/A,#N/A,TRUE,"Widnes"}</definedName>
    <definedName name="pswyry" hidden="1">{#N/A,#N/A,TRUE,"Cover";#N/A,#N/A,TRUE,"Conts";#N/A,#N/A,TRUE,"VOS";#N/A,#N/A,TRUE,"Warrington";#N/A,#N/A,TRUE,"Widnes"}</definedName>
    <definedName name="ptr">#REF!</definedName>
    <definedName name="q" localSheetId="1" hidden="1">{#N/A,#N/A,TRUE,"COVER";#N/A,#N/A,TRUE,"DETAILS";#N/A,#N/A,TRUE,"SUMMARY";#N/A,#N/A,TRUE,"EXP MON";#N/A,#N/A,TRUE,"APPENDIX A";#N/A,#N/A,TRUE,"APPENDIX B";#N/A,#N/A,TRUE,"APPENDIX C";#N/A,#N/A,TRUE,"APPENDIX D";#N/A,#N/A,TRUE,"APPENDIX E";#N/A,#N/A,TRUE,"APPENDIX F";#N/A,#N/A,TRUE,"APPENDIX G"}</definedName>
    <definedName name="q" localSheetId="0" hidden="1">{#N/A,#N/A,TRUE,"COVER";#N/A,#N/A,TRUE,"DETAILS";#N/A,#N/A,TRUE,"SUMMARY";#N/A,#N/A,TRUE,"EXP MON";#N/A,#N/A,TRUE,"APPENDIX A";#N/A,#N/A,TRUE,"APPENDIX B";#N/A,#N/A,TRUE,"APPENDIX C";#N/A,#N/A,TRUE,"APPENDIX D";#N/A,#N/A,TRUE,"APPENDIX E";#N/A,#N/A,TRUE,"APPENDIX F";#N/A,#N/A,TRUE,"APPENDIX G"}</definedName>
    <definedName name="q" hidden="1">{#N/A,#N/A,TRUE,"COVER";#N/A,#N/A,TRUE,"DETAILS";#N/A,#N/A,TRUE,"SUMMARY";#N/A,#N/A,TRUE,"EXP MON";#N/A,#N/A,TRUE,"APPENDIX A";#N/A,#N/A,TRUE,"APPENDIX B";#N/A,#N/A,TRUE,"APPENDIX C";#N/A,#N/A,TRUE,"APPENDIX D";#N/A,#N/A,TRUE,"APPENDIX E";#N/A,#N/A,TRUE,"APPENDIX F";#N/A,#N/A,TRUE,"APPENDIX G"}</definedName>
    <definedName name="q3tqtq" localSheetId="1" hidden="1">{#N/A,#N/A,TRUE,"Cover";#N/A,#N/A,TRUE,"Conts";#N/A,#N/A,TRUE,"VOS";#N/A,#N/A,TRUE,"Warrington";#N/A,#N/A,TRUE,"Widnes"}</definedName>
    <definedName name="q3tqtq" localSheetId="0" hidden="1">{#N/A,#N/A,TRUE,"Cover";#N/A,#N/A,TRUE,"Conts";#N/A,#N/A,TRUE,"VOS";#N/A,#N/A,TRUE,"Warrington";#N/A,#N/A,TRUE,"Widnes"}</definedName>
    <definedName name="q3tqtq" hidden="1">{#N/A,#N/A,TRUE,"Cover";#N/A,#N/A,TRUE,"Conts";#N/A,#N/A,TRUE,"VOS";#N/A,#N/A,TRUE,"Warrington";#N/A,#N/A,TRUE,"Widnes"}</definedName>
    <definedName name="q5ttyr" localSheetId="1" hidden="1">{#N/A,#N/A,TRUE,"Cover";#N/A,#N/A,TRUE,"Conts";#N/A,#N/A,TRUE,"VOS";#N/A,#N/A,TRUE,"Warrington";#N/A,#N/A,TRUE,"Widnes"}</definedName>
    <definedName name="q5ttyr" localSheetId="0" hidden="1">{#N/A,#N/A,TRUE,"Cover";#N/A,#N/A,TRUE,"Conts";#N/A,#N/A,TRUE,"VOS";#N/A,#N/A,TRUE,"Warrington";#N/A,#N/A,TRUE,"Widnes"}</definedName>
    <definedName name="q5ttyr" hidden="1">{#N/A,#N/A,TRUE,"Cover";#N/A,#N/A,TRUE,"Conts";#N/A,#N/A,TRUE,"VOS";#N/A,#N/A,TRUE,"Warrington";#N/A,#N/A,TRUE,"Widnes"}</definedName>
    <definedName name="Qc">#REF!</definedName>
    <definedName name="Qc___0">#REF!</definedName>
    <definedName name="Qc___13">#REF!</definedName>
    <definedName name="qdqdqdq" localSheetId="1" hidden="1">{#N/A,#N/A,TRUE,"Cover";#N/A,#N/A,TRUE,"Conts";#N/A,#N/A,TRUE,"VOS";#N/A,#N/A,TRUE,"Warrington";#N/A,#N/A,TRUE,"Widnes"}</definedName>
    <definedName name="qdqdqdq" localSheetId="0" hidden="1">{#N/A,#N/A,TRUE,"Cover";#N/A,#N/A,TRUE,"Conts";#N/A,#N/A,TRUE,"VOS";#N/A,#N/A,TRUE,"Warrington";#N/A,#N/A,TRUE,"Widnes"}</definedName>
    <definedName name="qdqdqdq" hidden="1">{#N/A,#N/A,TRUE,"Cover";#N/A,#N/A,TRUE,"Conts";#N/A,#N/A,TRUE,"VOS";#N/A,#N/A,TRUE,"Warrington";#N/A,#N/A,TRUE,"Widnes"}</definedName>
    <definedName name="qe" localSheetId="1" hidden="1">{"'Break down'!$A$4"}</definedName>
    <definedName name="qe" localSheetId="0" hidden="1">{"'Break down'!$A$4"}</definedName>
    <definedName name="qe" hidden="1">{"'Break down'!$A$4"}</definedName>
    <definedName name="Qf">#REF!</definedName>
    <definedName name="Qf___0">#REF!</definedName>
    <definedName name="Qf___13">#REF!</definedName>
    <definedName name="Qi">#REF!</definedName>
    <definedName name="Qi___0">#REF!</definedName>
    <definedName name="Qi___13">#REF!</definedName>
    <definedName name="Ql">#REF!</definedName>
    <definedName name="Ql___0">#REF!</definedName>
    <definedName name="Ql___13">#REF!</definedName>
    <definedName name="qq">#REF!</definedName>
    <definedName name="qqq" localSheetId="1" hidden="1">{#N/A,#N/A,TRUE,"Cover";#N/A,#N/A,TRUE,"Conts";#N/A,#N/A,TRUE,"VOS";#N/A,#N/A,TRUE,"Warrington";#N/A,#N/A,TRUE,"Widnes"}</definedName>
    <definedName name="qqq" localSheetId="0" hidden="1">{#N/A,#N/A,TRUE,"Cover";#N/A,#N/A,TRUE,"Conts";#N/A,#N/A,TRUE,"VOS";#N/A,#N/A,TRUE,"Warrington";#N/A,#N/A,TRUE,"Widnes"}</definedName>
    <definedName name="qqq" hidden="1">{#N/A,#N/A,TRUE,"Cover";#N/A,#N/A,TRUE,"Conts";#N/A,#N/A,TRUE,"VOS";#N/A,#N/A,TRUE,"Warrington";#N/A,#N/A,TRUE,"Widnes"}</definedName>
    <definedName name="qqqqq" localSheetId="1" hidden="1">{#N/A,#N/A,TRUE,"Basic";#N/A,#N/A,TRUE,"EXT-TABLE";#N/A,#N/A,TRUE,"STEEL";#N/A,#N/A,TRUE,"INT-Table";#N/A,#N/A,TRUE,"STEEL";#N/A,#N/A,TRUE,"Door"}</definedName>
    <definedName name="qqqqq" localSheetId="0" hidden="1">{#N/A,#N/A,TRUE,"Basic";#N/A,#N/A,TRUE,"EXT-TABLE";#N/A,#N/A,TRUE,"STEEL";#N/A,#N/A,TRUE,"INT-Table";#N/A,#N/A,TRUE,"STEEL";#N/A,#N/A,TRUE,"Door"}</definedName>
    <definedName name="qqqqq" hidden="1">{#N/A,#N/A,TRUE,"Basic";#N/A,#N/A,TRUE,"EXT-TABLE";#N/A,#N/A,TRUE,"STEEL";#N/A,#N/A,TRUE,"INT-Table";#N/A,#N/A,TRUE,"STEEL";#N/A,#N/A,TRUE,"Door"}</definedName>
    <definedName name="QQQQQQQQQ" localSheetId="0" hidden="1">[8]FitOutConfCentre!#REF!</definedName>
    <definedName name="QQQQQQQQQ" hidden="1">#REF!</definedName>
    <definedName name="QQTy" localSheetId="1">#REF!</definedName>
    <definedName name="QQTy" localSheetId="0">#REF!</definedName>
    <definedName name="QQTy">#REF!</definedName>
    <definedName name="qrt" localSheetId="1" hidden="1">{#N/A,#N/A,TRUE,"Cover";#N/A,#N/A,TRUE,"Conts";#N/A,#N/A,TRUE,"VOS";#N/A,#N/A,TRUE,"Warrington";#N/A,#N/A,TRUE,"Widnes"}</definedName>
    <definedName name="qrt" localSheetId="0" hidden="1">{#N/A,#N/A,TRUE,"Cover";#N/A,#N/A,TRUE,"Conts";#N/A,#N/A,TRUE,"VOS";#N/A,#N/A,TRUE,"Warrington";#N/A,#N/A,TRUE,"Widnes"}</definedName>
    <definedName name="qrt" hidden="1">{#N/A,#N/A,TRUE,"Cover";#N/A,#N/A,TRUE,"Conts";#N/A,#N/A,TRUE,"VOS";#N/A,#N/A,TRUE,"Warrington";#N/A,#N/A,TRUE,"Widnes"}</definedName>
    <definedName name="Qspan">#REF!</definedName>
    <definedName name="qttyry" localSheetId="1" hidden="1">{#N/A,#N/A,TRUE,"Cover";#N/A,#N/A,TRUE,"Conts";#N/A,#N/A,TRUE,"VOS";#N/A,#N/A,TRUE,"Warrington";#N/A,#N/A,TRUE,"Widnes"}</definedName>
    <definedName name="qttyry" localSheetId="0" hidden="1">{#N/A,#N/A,TRUE,"Cover";#N/A,#N/A,TRUE,"Conts";#N/A,#N/A,TRUE,"VOS";#N/A,#N/A,TRUE,"Warrington";#N/A,#N/A,TRUE,"Widnes"}</definedName>
    <definedName name="qttyry" hidden="1">{#N/A,#N/A,TRUE,"Cover";#N/A,#N/A,TRUE,"Conts";#N/A,#N/A,TRUE,"VOS";#N/A,#N/A,TRUE,"Warrington";#N/A,#N/A,TRUE,"Widnes"}</definedName>
    <definedName name="QTY">#REF!</definedName>
    <definedName name="Qty_1">#REF!</definedName>
    <definedName name="Qty_10">#REF!</definedName>
    <definedName name="Qty_11">#REF!</definedName>
    <definedName name="Qty_12">#REF!</definedName>
    <definedName name="Qty_13">#REF!</definedName>
    <definedName name="Qty_14">#REF!</definedName>
    <definedName name="Qty_15">#REF!</definedName>
    <definedName name="Qty_16">#REF!</definedName>
    <definedName name="Qty_17">#REF!</definedName>
    <definedName name="Qty_2">#REF!</definedName>
    <definedName name="Qty_3">#REF!</definedName>
    <definedName name="Qty_4">#REF!</definedName>
    <definedName name="Qty_5">#REF!</definedName>
    <definedName name="Qty_6">#REF!</definedName>
    <definedName name="Qty_9">#REF!</definedName>
    <definedName name="Qty_as_on_apr">#REF!</definedName>
    <definedName name="qtyhytrh" localSheetId="1" hidden="1">{#N/A,#N/A,TRUE,"Cover";#N/A,#N/A,TRUE,"Conts";#N/A,#N/A,TRUE,"VOS";#N/A,#N/A,TRUE,"Warrington";#N/A,#N/A,TRUE,"Widnes"}</definedName>
    <definedName name="qtyhytrh" localSheetId="0" hidden="1">{#N/A,#N/A,TRUE,"Cover";#N/A,#N/A,TRUE,"Conts";#N/A,#N/A,TRUE,"VOS";#N/A,#N/A,TRUE,"Warrington";#N/A,#N/A,TRUE,"Widnes"}</definedName>
    <definedName name="qtyhytrh" hidden="1">{#N/A,#N/A,TRUE,"Cover";#N/A,#N/A,TRUE,"Conts";#N/A,#N/A,TRUE,"VOS";#N/A,#N/A,TRUE,"Warrington";#N/A,#N/A,TRUE,"Widnes"}</definedName>
    <definedName name="qtyu" localSheetId="1" hidden="1">{#N/A,#N/A,TRUE,"Cover";#N/A,#N/A,TRUE,"Conts";#N/A,#N/A,TRUE,"VOS";#N/A,#N/A,TRUE,"Warrington";#N/A,#N/A,TRUE,"Widnes"}</definedName>
    <definedName name="qtyu" localSheetId="0" hidden="1">{#N/A,#N/A,TRUE,"Cover";#N/A,#N/A,TRUE,"Conts";#N/A,#N/A,TRUE,"VOS";#N/A,#N/A,TRUE,"Warrington";#N/A,#N/A,TRUE,"Widnes"}</definedName>
    <definedName name="qtyu" hidden="1">{#N/A,#N/A,TRUE,"Cover";#N/A,#N/A,TRUE,"Conts";#N/A,#N/A,TRUE,"VOS";#N/A,#N/A,TRUE,"Warrington";#N/A,#N/A,TRUE,"Widnes"}</definedName>
    <definedName name="QtYY">#REF!</definedName>
    <definedName name="qtyyut" localSheetId="1" hidden="1">{#N/A,#N/A,TRUE,"Cover";#N/A,#N/A,TRUE,"Conts";#N/A,#N/A,TRUE,"VOS";#N/A,#N/A,TRUE,"Warrington";#N/A,#N/A,TRUE,"Widnes"}</definedName>
    <definedName name="qtyyut" localSheetId="0" hidden="1">{#N/A,#N/A,TRUE,"Cover";#N/A,#N/A,TRUE,"Conts";#N/A,#N/A,TRUE,"VOS";#N/A,#N/A,TRUE,"Warrington";#N/A,#N/A,TRUE,"Widnes"}</definedName>
    <definedName name="qtyyut" hidden="1">{#N/A,#N/A,TRUE,"Cover";#N/A,#N/A,TRUE,"Conts";#N/A,#N/A,TRUE,"VOS";#N/A,#N/A,TRUE,"Warrington";#N/A,#N/A,TRUE,"Widnes"}</definedName>
    <definedName name="qtyyyhh" localSheetId="1" hidden="1">{#N/A,#N/A,TRUE,"Cover";#N/A,#N/A,TRUE,"Conts";#N/A,#N/A,TRUE,"VOS";#N/A,#N/A,TRUE,"Warrington";#N/A,#N/A,TRUE,"Widnes"}</definedName>
    <definedName name="qtyyyhh" localSheetId="0" hidden="1">{#N/A,#N/A,TRUE,"Cover";#N/A,#N/A,TRUE,"Conts";#N/A,#N/A,TRUE,"VOS";#N/A,#N/A,TRUE,"Warrington";#N/A,#N/A,TRUE,"Widnes"}</definedName>
    <definedName name="qtyyyhh" hidden="1">{#N/A,#N/A,TRUE,"Cover";#N/A,#N/A,TRUE,"Conts";#N/A,#N/A,TRUE,"VOS";#N/A,#N/A,TRUE,"Warrington";#N/A,#N/A,TRUE,"Widnes"}</definedName>
    <definedName name="qw" localSheetId="0" hidden="1">[8]FitOutConfCentre!#REF!</definedName>
    <definedName name="qw" hidden="1">#REF!</definedName>
    <definedName name="qwe" localSheetId="1" hidden="1">{#N/A,#N/A,TRUE,"Front";#N/A,#N/A,TRUE,"Simple Letter";#N/A,#N/A,TRUE,"Inside";#N/A,#N/A,TRUE,"Contents";#N/A,#N/A,TRUE,"Basis";#N/A,#N/A,TRUE,"Inclusions";#N/A,#N/A,TRUE,"Exclusions";#N/A,#N/A,TRUE,"Areas";#N/A,#N/A,TRUE,"Summary";#N/A,#N/A,TRUE,"Detail"}</definedName>
    <definedName name="qwe" localSheetId="0" hidden="1">{#N/A,#N/A,TRUE,"Front";#N/A,#N/A,TRUE,"Simple Letter";#N/A,#N/A,TRUE,"Inside";#N/A,#N/A,TRUE,"Contents";#N/A,#N/A,TRUE,"Basis";#N/A,#N/A,TRUE,"Inclusions";#N/A,#N/A,TRUE,"Exclusions";#N/A,#N/A,TRUE,"Areas";#N/A,#N/A,TRUE,"Summary";#N/A,#N/A,TRUE,"Detail"}</definedName>
    <definedName name="qwe" hidden="1">{#N/A,#N/A,TRUE,"Front";#N/A,#N/A,TRUE,"Simple Letter";#N/A,#N/A,TRUE,"Inside";#N/A,#N/A,TRUE,"Contents";#N/A,#N/A,TRUE,"Basis";#N/A,#N/A,TRUE,"Inclusions";#N/A,#N/A,TRUE,"Exclusions";#N/A,#N/A,TRUE,"Areas";#N/A,#N/A,TRUE,"Summary";#N/A,#N/A,TRUE,"Detail"}</definedName>
    <definedName name="qz" localSheetId="1" hidden="1">{"'Break down'!$A$4"}</definedName>
    <definedName name="qz" localSheetId="0" hidden="1">{"'Break down'!$A$4"}</definedName>
    <definedName name="qz" hidden="1">{"'Break down'!$A$4"}</definedName>
    <definedName name="Raj" localSheetId="1" hidden="1">{"'Sheet1'!$A$4386:$N$4591"}</definedName>
    <definedName name="Raj" localSheetId="0" hidden="1">{"'Sheet1'!$A$4386:$N$4591"}</definedName>
    <definedName name="Raj" hidden="1">{"'Sheet1'!$A$4386:$N$4591"}</definedName>
    <definedName name="Ramp" localSheetId="0" hidden="1">[25]GRSummary!#REF!</definedName>
    <definedName name="Ramp" hidden="1">#REF!</definedName>
    <definedName name="range" localSheetId="0" hidden="1">[49]SCHEDULE!$AJ$10:$AJ$32</definedName>
    <definedName name="range" hidden="1">#REF!</definedName>
    <definedName name="rasgg" localSheetId="1" hidden="1">{#N/A,#N/A,TRUE,"Cover";#N/A,#N/A,TRUE,"Conts";#N/A,#N/A,TRUE,"VOS";#N/A,#N/A,TRUE,"Warrington";#N/A,#N/A,TRUE,"Widnes"}</definedName>
    <definedName name="rasgg" localSheetId="0" hidden="1">{#N/A,#N/A,TRUE,"Cover";#N/A,#N/A,TRUE,"Conts";#N/A,#N/A,TRUE,"VOS";#N/A,#N/A,TRUE,"Warrington";#N/A,#N/A,TRUE,"Widnes"}</definedName>
    <definedName name="rasgg" hidden="1">{#N/A,#N/A,TRUE,"Cover";#N/A,#N/A,TRUE,"Conts";#N/A,#N/A,TRUE,"VOS";#N/A,#N/A,TRUE,"Warrington";#N/A,#N/A,TRUE,"Widnes"}</definedName>
    <definedName name="RATE">#REF!</definedName>
    <definedName name="rate1">#REF!</definedName>
    <definedName name="rate2">#REF!</definedName>
    <definedName name="rate3">#REF!</definedName>
    <definedName name="rate9">#REF!</definedName>
    <definedName name="ravi" localSheetId="1" hidden="1">{#N/A,#N/A,TRUE,"Front";#N/A,#N/A,TRUE,"Simple Letter";#N/A,#N/A,TRUE,"Inside";#N/A,#N/A,TRUE,"Contents";#N/A,#N/A,TRUE,"Basis";#N/A,#N/A,TRUE,"Inclusions";#N/A,#N/A,TRUE,"Exclusions";#N/A,#N/A,TRUE,"Areas";#N/A,#N/A,TRUE,"Summary";#N/A,#N/A,TRUE,"Detail"}</definedName>
    <definedName name="ravi" localSheetId="0" hidden="1">{#N/A,#N/A,TRUE,"Front";#N/A,#N/A,TRUE,"Simple Letter";#N/A,#N/A,TRUE,"Inside";#N/A,#N/A,TRUE,"Contents";#N/A,#N/A,TRUE,"Basis";#N/A,#N/A,TRUE,"Inclusions";#N/A,#N/A,TRUE,"Exclusions";#N/A,#N/A,TRUE,"Areas";#N/A,#N/A,TRUE,"Summary";#N/A,#N/A,TRUE,"Detail"}</definedName>
    <definedName name="ravi" hidden="1">{#N/A,#N/A,TRUE,"Front";#N/A,#N/A,TRUE,"Simple Letter";#N/A,#N/A,TRUE,"Inside";#N/A,#N/A,TRUE,"Contents";#N/A,#N/A,TRUE,"Basis";#N/A,#N/A,TRUE,"Inclusions";#N/A,#N/A,TRUE,"Exclusions";#N/A,#N/A,TRUE,"Areas";#N/A,#N/A,TRUE,"Summary";#N/A,#N/A,TRUE,"Detail"}</definedName>
    <definedName name="RB7.4" hidden="1">#REF!</definedName>
    <definedName name="RC_">#REF!</definedName>
    <definedName name="RCArea" hidden="1">#REF!</definedName>
    <definedName name="rd" localSheetId="1" hidden="1">{#N/A,#N/A,FALSE,"One Pager";#N/A,#N/A,FALSE,"Technical"}</definedName>
    <definedName name="rd" localSheetId="0" hidden="1">{#N/A,#N/A,FALSE,"One Pager";#N/A,#N/A,FALSE,"Technical"}</definedName>
    <definedName name="rd" hidden="1">{#N/A,#N/A,FALSE,"One Pager";#N/A,#N/A,FALSE,"Technical"}</definedName>
    <definedName name="rdegsegrg" localSheetId="1" hidden="1">{#N/A,#N/A,TRUE,"Cover";#N/A,#N/A,TRUE,"Conts";#N/A,#N/A,TRUE,"VOS";#N/A,#N/A,TRUE,"Warrington";#N/A,#N/A,TRUE,"Widnes"}</definedName>
    <definedName name="rdegsegrg" localSheetId="0" hidden="1">{#N/A,#N/A,TRUE,"Cover";#N/A,#N/A,TRUE,"Conts";#N/A,#N/A,TRUE,"VOS";#N/A,#N/A,TRUE,"Warrington";#N/A,#N/A,TRUE,"Widnes"}</definedName>
    <definedName name="rdegsegrg" hidden="1">{#N/A,#N/A,TRUE,"Cover";#N/A,#N/A,TRUE,"Conts";#N/A,#N/A,TRUE,"VOS";#N/A,#N/A,TRUE,"Warrington";#N/A,#N/A,TRUE,"Widnes"}</definedName>
    <definedName name="Re">#REF!</definedName>
    <definedName name="Re___0">#REF!</definedName>
    <definedName name="Re___13">#REF!</definedName>
    <definedName name="READ" hidden="1">FALSE</definedName>
    <definedName name="Receivablenewmay09" localSheetId="1" hidden="1">{#N/A,#N/A,FALSE,"Bericht 2";#N/A,#N/A,FALSE,"Bericht 3";#N/A,#N/A,FALSE,"Bericht 1"}</definedName>
    <definedName name="Receivablenewmay09" localSheetId="0" hidden="1">{#N/A,#N/A,FALSE,"Bericht 2";#N/A,#N/A,FALSE,"Bericht 3";#N/A,#N/A,FALSE,"Bericht 1"}</definedName>
    <definedName name="Receivablenewmay09" hidden="1">{#N/A,#N/A,FALSE,"Bericht 2";#N/A,#N/A,FALSE,"Bericht 3";#N/A,#N/A,FALSE,"Bericht 1"}</definedName>
    <definedName name="receivables" localSheetId="1" hidden="1">{#N/A,#N/A,FALSE,"Bericht 2";#N/A,#N/A,FALSE,"Bericht 3";#N/A,#N/A,FALSE,"Bericht 1"}</definedName>
    <definedName name="receivables" localSheetId="0" hidden="1">{#N/A,#N/A,FALSE,"Bericht 2";#N/A,#N/A,FALSE,"Bericht 3";#N/A,#N/A,FALSE,"Bericht 1"}</definedName>
    <definedName name="receivables" hidden="1">{#N/A,#N/A,FALSE,"Bericht 2";#N/A,#N/A,FALSE,"Bericht 3";#N/A,#N/A,FALSE,"Bericht 1"}</definedName>
    <definedName name="Recmay09" localSheetId="1" hidden="1">{#N/A,#N/A,FALSE,"Bericht 2";#N/A,#N/A,FALSE,"Bericht 3";#N/A,#N/A,FALSE,"Bericht 1"}</definedName>
    <definedName name="Recmay09" localSheetId="0" hidden="1">{#N/A,#N/A,FALSE,"Bericht 2";#N/A,#N/A,FALSE,"Bericht 3";#N/A,#N/A,FALSE,"Bericht 1"}</definedName>
    <definedName name="Recmay09" hidden="1">{#N/A,#N/A,FALSE,"Bericht 2";#N/A,#N/A,FALSE,"Bericht 3";#N/A,#N/A,FALSE,"Bericht 1"}</definedName>
    <definedName name="_xlnm.Recorder">#REF!</definedName>
    <definedName name="ReinforcementSteel">#REF!</definedName>
    <definedName name="rel">#REF!</definedName>
    <definedName name="rer" localSheetId="1" hidden="1">{#N/A,#N/A,TRUE,"Cover";#N/A,#N/A,TRUE,"Conts";#N/A,#N/A,TRUE,"VOS";#N/A,#N/A,TRUE,"Warrington";#N/A,#N/A,TRUE,"Widnes"}</definedName>
    <definedName name="rer" localSheetId="0" hidden="1">{#N/A,#N/A,TRUE,"Cover";#N/A,#N/A,TRUE,"Conts";#N/A,#N/A,TRUE,"VOS";#N/A,#N/A,TRUE,"Warrington";#N/A,#N/A,TRUE,"Widnes"}</definedName>
    <definedName name="rer" hidden="1">{#N/A,#N/A,TRUE,"Cover";#N/A,#N/A,TRUE,"Conts";#N/A,#N/A,TRUE,"VOS";#N/A,#N/A,TRUE,"Warrington";#N/A,#N/A,TRUE,"Widnes"}</definedName>
    <definedName name="Rev">#REF!</definedName>
    <definedName name="rew" localSheetId="1" hidden="1">{#N/A,#N/A,FALSE,"Chi tiÆt"}</definedName>
    <definedName name="rew" localSheetId="0" hidden="1">{#N/A,#N/A,FALSE,"Chi tiÆt"}</definedName>
    <definedName name="rew" hidden="1">{#N/A,#N/A,FALSE,"Chi tiÆt"}</definedName>
    <definedName name="rfq" hidden="1">#REF!</definedName>
    <definedName name="Rg">#REF!</definedName>
    <definedName name="rghhythy" localSheetId="1" hidden="1">{#N/A,#N/A,TRUE,"Cover";#N/A,#N/A,TRUE,"Conts";#N/A,#N/A,TRUE,"VOS";#N/A,#N/A,TRUE,"Warrington";#N/A,#N/A,TRUE,"Widnes"}</definedName>
    <definedName name="rghhythy" localSheetId="0" hidden="1">{#N/A,#N/A,TRUE,"Cover";#N/A,#N/A,TRUE,"Conts";#N/A,#N/A,TRUE,"VOS";#N/A,#N/A,TRUE,"Warrington";#N/A,#N/A,TRUE,"Widnes"}</definedName>
    <definedName name="rghhythy" hidden="1">{#N/A,#N/A,TRUE,"Cover";#N/A,#N/A,TRUE,"Conts";#N/A,#N/A,TRUE,"VOS";#N/A,#N/A,TRUE,"Warrington";#N/A,#N/A,TRUE,"Widnes"}</definedName>
    <definedName name="rgs">#REF!</definedName>
    <definedName name="RH" localSheetId="1" hidden="1">{#N/A,#N/A,FALSE,"양식(을)"}</definedName>
    <definedName name="RH" localSheetId="0" hidden="1">{#N/A,#N/A,FALSE,"양식(을)"}</definedName>
    <definedName name="RH" hidden="1">{#N/A,#N/A,FALSE,"양식(을)"}</definedName>
    <definedName name="rhyuyi" localSheetId="1" hidden="1">{#N/A,#N/A,TRUE,"Cover";#N/A,#N/A,TRUE,"Conts";#N/A,#N/A,TRUE,"VOS";#N/A,#N/A,TRUE,"Warrington";#N/A,#N/A,TRUE,"Widnes"}</definedName>
    <definedName name="rhyuyi" localSheetId="0" hidden="1">{#N/A,#N/A,TRUE,"Cover";#N/A,#N/A,TRUE,"Conts";#N/A,#N/A,TRUE,"VOS";#N/A,#N/A,TRUE,"Warrington";#N/A,#N/A,TRUE,"Widnes"}</definedName>
    <definedName name="rhyuyi" hidden="1">{#N/A,#N/A,TRUE,"Cover";#N/A,#N/A,TRUE,"Conts";#N/A,#N/A,TRUE,"VOS";#N/A,#N/A,TRUE,"Warrington";#N/A,#N/A,TRUE,"Widnes"}</definedName>
    <definedName name="rig">#REF!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IsInput" hidden="1">FALSE</definedName>
    <definedName name="RiskIsOptimization" hidden="1">FALSE</definedName>
    <definedName name="RiskIsOutput" hidden="1">FALSE</definedName>
    <definedName name="RiskIsStatistics" hidden="1">FALSE</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"$C$44"</definedName>
    <definedName name="RiskStandardRecalc" hidden="1">1</definedName>
    <definedName name="RiskUpdateDisplay" hidden="1">FALSE</definedName>
    <definedName name="RiskUseDifferentSeedForEachSim" hidden="1">FALSE</definedName>
    <definedName name="RiskUseFixedSeed" hidden="1">TRUE</definedName>
    <definedName name="RiskUseMultipleCPUs" hidden="1">TRUE</definedName>
    <definedName name="Rl">#REF!</definedName>
    <definedName name="Rl___0">#REF!</definedName>
    <definedName name="Rl___13">#REF!</definedName>
    <definedName name="RLA" localSheetId="1" hidden="1">{#N/A,#N/A,FALSE,"양식(을)"}</definedName>
    <definedName name="RLA" localSheetId="0" hidden="1">{#N/A,#N/A,FALSE,"양식(을)"}</definedName>
    <definedName name="RLA" hidden="1">{#N/A,#N/A,FALSE,"양식(을)"}</definedName>
    <definedName name="rm" hidden="1">#REF!</definedName>
    <definedName name="RO">#REF!</definedName>
    <definedName name="robot">#REF!</definedName>
    <definedName name="ropr" localSheetId="1" hidden="1">{#N/A,#N/A,FALSE,"Bericht 2";#N/A,#N/A,FALSE,"Bericht 3";#N/A,#N/A,FALSE,"Bericht 1"}</definedName>
    <definedName name="ropr" localSheetId="0" hidden="1">{#N/A,#N/A,FALSE,"Bericht 2";#N/A,#N/A,FALSE,"Bericht 3";#N/A,#N/A,FALSE,"Bericht 1"}</definedName>
    <definedName name="ropr" hidden="1">{#N/A,#N/A,FALSE,"Bericht 2";#N/A,#N/A,FALSE,"Bericht 3";#N/A,#N/A,FALSE,"Bericht 1"}</definedName>
    <definedName name="rosid">#REF!</definedName>
    <definedName name="Ross" localSheetId="1" hidden="1">{#N/A,#N/A,TRUE,"COVER";#N/A,#N/A,TRUE,"DETAILS";#N/A,#N/A,TRUE,"SUMMARY";#N/A,#N/A,TRUE,"EXP MON";#N/A,#N/A,TRUE,"APPENDIX A";#N/A,#N/A,TRUE,"APPENDIX B";#N/A,#N/A,TRUE,"APPENDIX C";#N/A,#N/A,TRUE,"APPENDIX D";#N/A,#N/A,TRUE,"APPENDIX E";#N/A,#N/A,TRUE,"APPENDIX F";#N/A,#N/A,TRUE,"APPENDIX G"}</definedName>
    <definedName name="Ross" localSheetId="0" hidden="1">{#N/A,#N/A,TRUE,"COVER";#N/A,#N/A,TRUE,"DETAILS";#N/A,#N/A,TRUE,"SUMMARY";#N/A,#N/A,TRUE,"EXP MON";#N/A,#N/A,TRUE,"APPENDIX A";#N/A,#N/A,TRUE,"APPENDIX B";#N/A,#N/A,TRUE,"APPENDIX C";#N/A,#N/A,TRUE,"APPENDIX D";#N/A,#N/A,TRUE,"APPENDIX E";#N/A,#N/A,TRUE,"APPENDIX F";#N/A,#N/A,TRUE,"APPENDIX G"}</definedName>
    <definedName name="Ross" hidden="1">{#N/A,#N/A,TRUE,"COVER";#N/A,#N/A,TRUE,"DETAILS";#N/A,#N/A,TRUE,"SUMMARY";#N/A,#N/A,TRUE,"EXP MON";#N/A,#N/A,TRUE,"APPENDIX A";#N/A,#N/A,TRUE,"APPENDIX B";#N/A,#N/A,TRUE,"APPENDIX C";#N/A,#N/A,TRUE,"APPENDIX D";#N/A,#N/A,TRUE,"APPENDIX E";#N/A,#N/A,TRUE,"APPENDIX F";#N/A,#N/A,TRUE,"APPENDIX G"}</definedName>
    <definedName name="rr" localSheetId="1" hidden="1">{#N/A,#N/A,FALSE,"SumD";#N/A,#N/A,FALSE,"ElecD";#N/A,#N/A,FALSE,"MechD";#N/A,#N/A,FALSE,"GeotD";#N/A,#N/A,FALSE,"PrcsD";#N/A,#N/A,FALSE,"TunnD";#N/A,#N/A,FALSE,"CivlD";#N/A,#N/A,FALSE,"NtwkD";#N/A,#N/A,FALSE,"EstgD";#N/A,#N/A,FALSE,"PEngD"}</definedName>
    <definedName name="rr" localSheetId="0" hidden="1">{#N/A,#N/A,FALSE,"SumD";#N/A,#N/A,FALSE,"ElecD";#N/A,#N/A,FALSE,"MechD";#N/A,#N/A,FALSE,"GeotD";#N/A,#N/A,FALSE,"PrcsD";#N/A,#N/A,FALSE,"TunnD";#N/A,#N/A,FALSE,"CivlD";#N/A,#N/A,FALSE,"NtwkD";#N/A,#N/A,FALSE,"EstgD";#N/A,#N/A,FALSE,"PEngD"}</definedName>
    <definedName name="rr" hidden="1">{#N/A,#N/A,FALSE,"SumD";#N/A,#N/A,FALSE,"ElecD";#N/A,#N/A,FALSE,"MechD";#N/A,#N/A,FALSE,"GeotD";#N/A,#N/A,FALSE,"PrcsD";#N/A,#N/A,FALSE,"TunnD";#N/A,#N/A,FALSE,"CivlD";#N/A,#N/A,FALSE,"NtwkD";#N/A,#N/A,FALSE,"EstgD";#N/A,#N/A,FALSE,"PEngD"}</definedName>
    <definedName name="rrammv">#REF!</definedName>
    <definedName name="rrgwvg" hidden="1">#REF!</definedName>
    <definedName name="rrr" localSheetId="1" hidden="1">{#N/A,#N/A,FALSE,"Bericht 2";#N/A,#N/A,FALSE,"Bericht 3";#N/A,#N/A,FALSE,"Bericht 1"}</definedName>
    <definedName name="rrr" localSheetId="0" hidden="1">{#N/A,#N/A,FALSE,"Bericht 2";#N/A,#N/A,FALSE,"Bericht 3";#N/A,#N/A,FALSE,"Bericht 1"}</definedName>
    <definedName name="rrr" hidden="1">{#N/A,#N/A,FALSE,"Bericht 2";#N/A,#N/A,FALSE,"Bericht 3";#N/A,#N/A,FALSE,"Bericht 1"}</definedName>
    <definedName name="rrrr" localSheetId="1" hidden="1">{#N/A,#N/A,TRUE,"Cover";#N/A,#N/A,TRUE,"Conts";#N/A,#N/A,TRUE,"VOS";#N/A,#N/A,TRUE,"Warrington";#N/A,#N/A,TRUE,"Widnes"}</definedName>
    <definedName name="rrrr" localSheetId="0" hidden="1">{#N/A,#N/A,TRUE,"Cover";#N/A,#N/A,TRUE,"Conts";#N/A,#N/A,TRUE,"VOS";#N/A,#N/A,TRUE,"Warrington";#N/A,#N/A,TRUE,"Widnes"}</definedName>
    <definedName name="rrrr" hidden="1">{#N/A,#N/A,TRUE,"Cover";#N/A,#N/A,TRUE,"Conts";#N/A,#N/A,TRUE,"VOS";#N/A,#N/A,TRUE,"Warrington";#N/A,#N/A,TRUE,"Widnes"}</definedName>
    <definedName name="rrrrrrr" localSheetId="1" hidden="1">{#N/A,#N/A,TRUE,"Cover";#N/A,#N/A,TRUE,"Conts";#N/A,#N/A,TRUE,"VOS";#N/A,#N/A,TRUE,"Warrington";#N/A,#N/A,TRUE,"Widnes"}</definedName>
    <definedName name="rrrrrrr" localSheetId="0" hidden="1">{#N/A,#N/A,TRUE,"Cover";#N/A,#N/A,TRUE,"Conts";#N/A,#N/A,TRUE,"VOS";#N/A,#N/A,TRUE,"Warrington";#N/A,#N/A,TRUE,"Widnes"}</definedName>
    <definedName name="rrrrrrr" hidden="1">{#N/A,#N/A,TRUE,"Cover";#N/A,#N/A,TRUE,"Conts";#N/A,#N/A,TRUE,"VOS";#N/A,#N/A,TRUE,"Warrington";#N/A,#N/A,TRUE,"Widnes"}</definedName>
    <definedName name="Rs">#REF!</definedName>
    <definedName name="Rs___0">#REF!</definedName>
    <definedName name="Rs___13">#REF!</definedName>
    <definedName name="rsat">#REF!</definedName>
    <definedName name="Rse">#REF!</definedName>
    <definedName name="Rse___0">#REF!</definedName>
    <definedName name="Rse___13">#REF!</definedName>
    <definedName name="rt" localSheetId="1" hidden="1">{#N/A,#N/A,TRUE,"Cover";#N/A,#N/A,TRUE,"Conts";#N/A,#N/A,TRUE,"VOS";#N/A,#N/A,TRUE,"Warrington";#N/A,#N/A,TRUE,"Widnes"}</definedName>
    <definedName name="rt" localSheetId="0" hidden="1">{#N/A,#N/A,TRUE,"Cover";#N/A,#N/A,TRUE,"Conts";#N/A,#N/A,TRUE,"VOS";#N/A,#N/A,TRUE,"Warrington";#N/A,#N/A,TRUE,"Widnes"}</definedName>
    <definedName name="rt" hidden="1">{#N/A,#N/A,TRUE,"Cover";#N/A,#N/A,TRUE,"Conts";#N/A,#N/A,TRUE,"VOS";#N/A,#N/A,TRUE,"Warrington";#N/A,#N/A,TRUE,"Widnes"}</definedName>
    <definedName name="rthsrhs" localSheetId="1" hidden="1">{#N/A,#N/A,TRUE,"Cover";#N/A,#N/A,TRUE,"Conts";#N/A,#N/A,TRUE,"VOS";#N/A,#N/A,TRUE,"Warrington";#N/A,#N/A,TRUE,"Widnes"}</definedName>
    <definedName name="rthsrhs" localSheetId="0" hidden="1">{#N/A,#N/A,TRUE,"Cover";#N/A,#N/A,TRUE,"Conts";#N/A,#N/A,TRUE,"VOS";#N/A,#N/A,TRUE,"Warrington";#N/A,#N/A,TRUE,"Widnes"}</definedName>
    <definedName name="rthsrhs" hidden="1">{#N/A,#N/A,TRUE,"Cover";#N/A,#N/A,TRUE,"Conts";#N/A,#N/A,TRUE,"VOS";#N/A,#N/A,TRUE,"Warrington";#N/A,#N/A,TRUE,"Widnes"}</definedName>
    <definedName name="RTRGJHJ" localSheetId="1" hidden="1">{#N/A,#N/A,TRUE,"Cover";#N/A,#N/A,TRUE,"Conts";#N/A,#N/A,TRUE,"VOS";#N/A,#N/A,TRUE,"Warrington";#N/A,#N/A,TRUE,"Widnes"}</definedName>
    <definedName name="RTRGJHJ" localSheetId="0" hidden="1">{#N/A,#N/A,TRUE,"Cover";#N/A,#N/A,TRUE,"Conts";#N/A,#N/A,TRUE,"VOS";#N/A,#N/A,TRUE,"Warrington";#N/A,#N/A,TRUE,"Widnes"}</definedName>
    <definedName name="RTRGJHJ" hidden="1">{#N/A,#N/A,TRUE,"Cover";#N/A,#N/A,TRUE,"Conts";#N/A,#N/A,TRUE,"VOS";#N/A,#N/A,TRUE,"Warrington";#N/A,#N/A,TRUE,"Widnes"}</definedName>
    <definedName name="rtryj" localSheetId="1" hidden="1">{#N/A,#N/A,TRUE,"Cover";#N/A,#N/A,TRUE,"Conts";#N/A,#N/A,TRUE,"VOS";#N/A,#N/A,TRUE,"Warrington";#N/A,#N/A,TRUE,"Widnes"}</definedName>
    <definedName name="rtryj" localSheetId="0" hidden="1">{#N/A,#N/A,TRUE,"Cover";#N/A,#N/A,TRUE,"Conts";#N/A,#N/A,TRUE,"VOS";#N/A,#N/A,TRUE,"Warrington";#N/A,#N/A,TRUE,"Widnes"}</definedName>
    <definedName name="rtryj" hidden="1">{#N/A,#N/A,TRUE,"Cover";#N/A,#N/A,TRUE,"Conts";#N/A,#N/A,TRUE,"VOS";#N/A,#N/A,TRUE,"Warrington";#N/A,#N/A,TRUE,"Widnes"}</definedName>
    <definedName name="rtrytrey">#REF!</definedName>
    <definedName name="rturudu" localSheetId="1" hidden="1">{#N/A,#N/A,TRUE,"Cover";#N/A,#N/A,TRUE,"Conts";#N/A,#N/A,TRUE,"VOS";#N/A,#N/A,TRUE,"Warrington";#N/A,#N/A,TRUE,"Widnes"}</definedName>
    <definedName name="rturudu" localSheetId="0" hidden="1">{#N/A,#N/A,TRUE,"Cover";#N/A,#N/A,TRUE,"Conts";#N/A,#N/A,TRUE,"VOS";#N/A,#N/A,TRUE,"Warrington";#N/A,#N/A,TRUE,"Widnes"}</definedName>
    <definedName name="rturudu" hidden="1">{#N/A,#N/A,TRUE,"Cover";#N/A,#N/A,TRUE,"Conts";#N/A,#N/A,TRUE,"VOS";#N/A,#N/A,TRUE,"Warrington";#N/A,#N/A,TRUE,"Widnes"}</definedName>
    <definedName name="rtysh" localSheetId="1" hidden="1">{#N/A,#N/A,TRUE,"Cover";#N/A,#N/A,TRUE,"Conts";#N/A,#N/A,TRUE,"VOS";#N/A,#N/A,TRUE,"Warrington";#N/A,#N/A,TRUE,"Widnes"}</definedName>
    <definedName name="rtysh" localSheetId="0" hidden="1">{#N/A,#N/A,TRUE,"Cover";#N/A,#N/A,TRUE,"Conts";#N/A,#N/A,TRUE,"VOS";#N/A,#N/A,TRUE,"Warrington";#N/A,#N/A,TRUE,"Widnes"}</definedName>
    <definedName name="rtysh" hidden="1">{#N/A,#N/A,TRUE,"Cover";#N/A,#N/A,TRUE,"Conts";#N/A,#N/A,TRUE,"VOS";#N/A,#N/A,TRUE,"Warrington";#N/A,#N/A,TRUE,"Widnes"}</definedName>
    <definedName name="rule" localSheetId="0" hidden="1">'[50]final abstract'!#REF!</definedName>
    <definedName name="rule" hidden="1">#REF!</definedName>
    <definedName name="rvmn" localSheetId="1" hidden="1">{#N/A,#N/A,FALSE,"Bericht 2";#N/A,#N/A,FALSE,"Bericht 3";#N/A,#N/A,FALSE,"Bericht 1"}</definedName>
    <definedName name="rvmn" localSheetId="0" hidden="1">{#N/A,#N/A,FALSE,"Bericht 2";#N/A,#N/A,FALSE,"Bericht 3";#N/A,#N/A,FALSE,"Bericht 1"}</definedName>
    <definedName name="rvmn" hidden="1">{#N/A,#N/A,FALSE,"Bericht 2";#N/A,#N/A,FALSE,"Bericht 3";#N/A,#N/A,FALSE,"Bericht 1"}</definedName>
    <definedName name="RW" localSheetId="1" hidden="1">{#N/A,#N/A,TRUE,"COVER";#N/A,#N/A,TRUE,"DETAILS";#N/A,#N/A,TRUE,"SUMMARY";#N/A,#N/A,TRUE,"EXP MON";#N/A,#N/A,TRUE,"APPENDIX A";#N/A,#N/A,TRUE,"APPENDIX B";#N/A,#N/A,TRUE,"APPENDIX C";#N/A,#N/A,TRUE,"APPENDIX D";#N/A,#N/A,TRUE,"APPENDIX E";#N/A,#N/A,TRUE,"APPENDIX F";#N/A,#N/A,TRUE,"APPENDIX G"}</definedName>
    <definedName name="RW" localSheetId="0" hidden="1">{#N/A,#N/A,TRUE,"COVER";#N/A,#N/A,TRUE,"DETAILS";#N/A,#N/A,TRUE,"SUMMARY";#N/A,#N/A,TRUE,"EXP MON";#N/A,#N/A,TRUE,"APPENDIX A";#N/A,#N/A,TRUE,"APPENDIX B";#N/A,#N/A,TRUE,"APPENDIX C";#N/A,#N/A,TRUE,"APPENDIX D";#N/A,#N/A,TRUE,"APPENDIX E";#N/A,#N/A,TRUE,"APPENDIX F";#N/A,#N/A,TRUE,"APPENDIX G"}</definedName>
    <definedName name="RW" hidden="1">{#N/A,#N/A,TRUE,"COVER";#N/A,#N/A,TRUE,"DETAILS";#N/A,#N/A,TRUE,"SUMMARY";#N/A,#N/A,TRUE,"EXP MON";#N/A,#N/A,TRUE,"APPENDIX A";#N/A,#N/A,TRUE,"APPENDIX B";#N/A,#N/A,TRUE,"APPENDIX C";#N/A,#N/A,TRUE,"APPENDIX D";#N/A,#N/A,TRUE,"APPENDIX E";#N/A,#N/A,TRUE,"APPENDIX F";#N/A,#N/A,TRUE,"APPENDIX G"}</definedName>
    <definedName name="rwt" localSheetId="1" hidden="1">{#N/A,#N/A,TRUE,"Cover";#N/A,#N/A,TRUE,"Conts";#N/A,#N/A,TRUE,"VOS";#N/A,#N/A,TRUE,"Warrington";#N/A,#N/A,TRUE,"Widnes"}</definedName>
    <definedName name="rwt" localSheetId="0" hidden="1">{#N/A,#N/A,TRUE,"Cover";#N/A,#N/A,TRUE,"Conts";#N/A,#N/A,TRUE,"VOS";#N/A,#N/A,TRUE,"Warrington";#N/A,#N/A,TRUE,"Widnes"}</definedName>
    <definedName name="rwt" hidden="1">{#N/A,#N/A,TRUE,"Cover";#N/A,#N/A,TRUE,"Conts";#N/A,#N/A,TRUE,"VOS";#N/A,#N/A,TRUE,"Warrington";#N/A,#N/A,TRUE,"Widnes"}</definedName>
    <definedName name="ryeru" localSheetId="1" hidden="1">{#N/A,#N/A,TRUE,"Cover";#N/A,#N/A,TRUE,"Conts";#N/A,#N/A,TRUE,"VOS";#N/A,#N/A,TRUE,"Warrington";#N/A,#N/A,TRUE,"Widnes"}</definedName>
    <definedName name="ryeru" localSheetId="0" hidden="1">{#N/A,#N/A,TRUE,"Cover";#N/A,#N/A,TRUE,"Conts";#N/A,#N/A,TRUE,"VOS";#N/A,#N/A,TRUE,"Warrington";#N/A,#N/A,TRUE,"Widnes"}</definedName>
    <definedName name="ryeru" hidden="1">{#N/A,#N/A,TRUE,"Cover";#N/A,#N/A,TRUE,"Conts";#N/A,#N/A,TRUE,"VOS";#N/A,#N/A,TRUE,"Warrington";#N/A,#N/A,TRUE,"Widnes"}</definedName>
    <definedName name="rysrtryftry" localSheetId="1" hidden="1">{#N/A,#N/A,TRUE,"Cover";#N/A,#N/A,TRUE,"Conts";#N/A,#N/A,TRUE,"VOS";#N/A,#N/A,TRUE,"Warrington";#N/A,#N/A,TRUE,"Widnes"}</definedName>
    <definedName name="rysrtryftry" localSheetId="0" hidden="1">{#N/A,#N/A,TRUE,"Cover";#N/A,#N/A,TRUE,"Conts";#N/A,#N/A,TRUE,"VOS";#N/A,#N/A,TRUE,"Warrington";#N/A,#N/A,TRUE,"Widnes"}</definedName>
    <definedName name="rysrtryftry" hidden="1">{#N/A,#N/A,TRUE,"Cover";#N/A,#N/A,TRUE,"Conts";#N/A,#N/A,TRUE,"VOS";#N/A,#N/A,TRUE,"Warrington";#N/A,#N/A,TRUE,"Widnes"}</definedName>
    <definedName name="s">#REF!</definedName>
    <definedName name="S0">#REF!</definedName>
    <definedName name="Sa">#REF!</definedName>
    <definedName name="sadasd" hidden="1">#REF!</definedName>
    <definedName name="SAGA" localSheetId="1" hidden="1">{"'Break down'!$A$4"}</definedName>
    <definedName name="SAGA" localSheetId="0" hidden="1">{"'Break down'!$A$4"}</definedName>
    <definedName name="SAGA" hidden="1">{"'Break down'!$A$4"}</definedName>
    <definedName name="sak" hidden="1">#REF!</definedName>
    <definedName name="SAM" localSheetId="1" hidden="1">{#N/A,#N/A,TRUE,"Basic";#N/A,#N/A,TRUE,"EXT-TABLE";#N/A,#N/A,TRUE,"STEEL";#N/A,#N/A,TRUE,"INT-Table";#N/A,#N/A,TRUE,"STEEL";#N/A,#N/A,TRUE,"Door"}</definedName>
    <definedName name="SAM" localSheetId="0" hidden="1">{#N/A,#N/A,TRUE,"Basic";#N/A,#N/A,TRUE,"EXT-TABLE";#N/A,#N/A,TRUE,"STEEL";#N/A,#N/A,TRUE,"INT-Table";#N/A,#N/A,TRUE,"STEEL";#N/A,#N/A,TRUE,"Door"}</definedName>
    <definedName name="SAM" hidden="1">{#N/A,#N/A,TRUE,"Basic";#N/A,#N/A,TRUE,"EXT-TABLE";#N/A,#N/A,TRUE,"STEEL";#N/A,#N/A,TRUE,"INT-Table";#N/A,#N/A,TRUE,"STEEL";#N/A,#N/A,TRUE,"Door"}</definedName>
    <definedName name="sample" localSheetId="1" hidden="1">{#N/A,#N/A,TRUE,"Cover Memo";"Facility Estimate",#N/A,TRUE,"Change Summary";"Facility Estimate",#N/A,TRUE,"Estimate Summary";"Facility Estimate",#N/A,TRUE,"Dept. Summary";"Facility Estimate",#N/A,TRUE,"DOW Detail"}</definedName>
    <definedName name="sample" localSheetId="0" hidden="1">{#N/A,#N/A,TRUE,"Cover Memo";"Facility Estimate",#N/A,TRUE,"Change Summary";"Facility Estimate",#N/A,TRUE,"Estimate Summary";"Facility Estimate",#N/A,TRUE,"Dept. Summary";"Facility Estimate",#N/A,TRUE,"DOW Detail"}</definedName>
    <definedName name="sample" hidden="1">{#N/A,#N/A,TRUE,"Cover Memo";"Facility Estimate",#N/A,TRUE,"Change Summary";"Facility Estimate",#N/A,TRUE,"Estimate Summary";"Facility Estimate",#N/A,TRUE,"Dept. Summary";"Facility Estimate",#N/A,TRUE,"DOW Detail"}</definedName>
    <definedName name="SAPBEXrevision" hidden="1">3</definedName>
    <definedName name="SAPBEXsysID" hidden="1">"B01"</definedName>
    <definedName name="SAPBEXwbID" hidden="1">"1OKLBDAAGJ3NPBUSNNGRFDKQH"</definedName>
    <definedName name="sarea1">#REF!</definedName>
    <definedName name="sarea1_1">#N/A</definedName>
    <definedName name="SASASA" localSheetId="1" hidden="1">{"'Break down'!$A$4"}</definedName>
    <definedName name="SASASA" localSheetId="0" hidden="1">{"'Break down'!$A$4"}</definedName>
    <definedName name="SASASA" hidden="1">{"'Break down'!$A$4"}</definedName>
    <definedName name="sastry">#REF!</definedName>
    <definedName name="sat" localSheetId="1" hidden="1">{#N/A,#N/A,TRUE,"Front";#N/A,#N/A,TRUE,"Simple Letter";#N/A,#N/A,TRUE,"Inside";#N/A,#N/A,TRUE,"Contents";#N/A,#N/A,TRUE,"Basis";#N/A,#N/A,TRUE,"Inclusions";#N/A,#N/A,TRUE,"Exclusions";#N/A,#N/A,TRUE,"Areas";#N/A,#N/A,TRUE,"Summary";#N/A,#N/A,TRUE,"Detail"}</definedName>
    <definedName name="sat" localSheetId="0" hidden="1">{#N/A,#N/A,TRUE,"Front";#N/A,#N/A,TRUE,"Simple Letter";#N/A,#N/A,TRUE,"Inside";#N/A,#N/A,TRUE,"Contents";#N/A,#N/A,TRUE,"Basis";#N/A,#N/A,TRUE,"Inclusions";#N/A,#N/A,TRUE,"Exclusions";#N/A,#N/A,TRUE,"Areas";#N/A,#N/A,TRUE,"Summary";#N/A,#N/A,TRUE,"Detail"}</definedName>
    <definedName name="sat" hidden="1">{#N/A,#N/A,TRUE,"Front";#N/A,#N/A,TRUE,"Simple Letter";#N/A,#N/A,TRUE,"Inside";#N/A,#N/A,TRUE,"Contents";#N/A,#N/A,TRUE,"Basis";#N/A,#N/A,TRUE,"Inclusions";#N/A,#N/A,TRUE,"Exclusions";#N/A,#N/A,TRUE,"Areas";#N/A,#N/A,TRUE,"Summary";#N/A,#N/A,TRUE,"Detail"}</definedName>
    <definedName name="sc" localSheetId="1" hidden="1">{"'Break down'!$A$4"}</definedName>
    <definedName name="sc" localSheetId="0" hidden="1">{"'Break down'!$A$4"}</definedName>
    <definedName name="sc" hidden="1">{"'Break down'!$A$4"}</definedName>
    <definedName name="Scaffolding" localSheetId="1" hidden="1">{"'Break down'!$A$4"}</definedName>
    <definedName name="Scaffolding" localSheetId="0" hidden="1">{"'Break down'!$A$4"}</definedName>
    <definedName name="Scaffolding" hidden="1">{"'Break down'!$A$4"}</definedName>
    <definedName name="scaffolding1" localSheetId="1" hidden="1">{"'Break down'!$A$4"}</definedName>
    <definedName name="scaffolding1" localSheetId="0" hidden="1">{"'Break down'!$A$4"}</definedName>
    <definedName name="scaffolding1" hidden="1">{"'Break down'!$A$4"}</definedName>
    <definedName name="scarce" localSheetId="1" hidden="1">{#N/A,#N/A,FALSE,"Summary";#N/A,#N/A,FALSE,"3TJ";#N/A,#N/A,FALSE,"3TN";#N/A,#N/A,FALSE,"3TP";#N/A,#N/A,FALSE,"3SJ";#N/A,#N/A,FALSE,"3CJ";#N/A,#N/A,FALSE,"3CN";#N/A,#N/A,FALSE,"3CP";#N/A,#N/A,FALSE,"3A"}</definedName>
    <definedName name="scarce" localSheetId="0" hidden="1">{#N/A,#N/A,FALSE,"Summary";#N/A,#N/A,FALSE,"3TJ";#N/A,#N/A,FALSE,"3TN";#N/A,#N/A,FALSE,"3TP";#N/A,#N/A,FALSE,"3SJ";#N/A,#N/A,FALSE,"3CJ";#N/A,#N/A,FALSE,"3CN";#N/A,#N/A,FALSE,"3CP";#N/A,#N/A,FALSE,"3A"}</definedName>
    <definedName name="scarce" hidden="1">{#N/A,#N/A,FALSE,"Summary";#N/A,#N/A,FALSE,"3TJ";#N/A,#N/A,FALSE,"3TN";#N/A,#N/A,FALSE,"3TP";#N/A,#N/A,FALSE,"3SJ";#N/A,#N/A,FALSE,"3CJ";#N/A,#N/A,FALSE,"3CN";#N/A,#N/A,FALSE,"3CP";#N/A,#N/A,FALSE,"3A"}</definedName>
    <definedName name="Sched_Pay">#REF!</definedName>
    <definedName name="schedule.nos" localSheetId="0" hidden="1">'[43]schedule nos'!$A$1:$A$99</definedName>
    <definedName name="schedule.nos" hidden="1">#REF!</definedName>
    <definedName name="Scheduled_Extra_Payments" localSheetId="0">#REF!</definedName>
    <definedName name="Scheduled_Extra_Payments">#REF!</definedName>
    <definedName name="Scheduled_Interest_Rate" localSheetId="0">#REF!</definedName>
    <definedName name="Scheduled_Interest_Rate">#REF!</definedName>
    <definedName name="Scheduled_Monthly_Payment" localSheetId="0">#REF!</definedName>
    <definedName name="Scheduled_Monthly_Payment">#REF!</definedName>
    <definedName name="SCREED" localSheetId="1" hidden="1">{#N/A,#N/A,TRUE,"Front";#N/A,#N/A,TRUE,"Simple Letter";#N/A,#N/A,TRUE,"Inside";#N/A,#N/A,TRUE,"Contents";#N/A,#N/A,TRUE,"Basis";#N/A,#N/A,TRUE,"Inclusions";#N/A,#N/A,TRUE,"Exclusions";#N/A,#N/A,TRUE,"Areas";#N/A,#N/A,TRUE,"Summary";#N/A,#N/A,TRUE,"Detail"}</definedName>
    <definedName name="SCREED" localSheetId="0" hidden="1">{#N/A,#N/A,TRUE,"Front";#N/A,#N/A,TRUE,"Simple Letter";#N/A,#N/A,TRUE,"Inside";#N/A,#N/A,TRUE,"Contents";#N/A,#N/A,TRUE,"Basis";#N/A,#N/A,TRUE,"Inclusions";#N/A,#N/A,TRUE,"Exclusions";#N/A,#N/A,TRUE,"Areas";#N/A,#N/A,TRUE,"Summary";#N/A,#N/A,TRUE,"Detail"}</definedName>
    <definedName name="SCREED" hidden="1">{#N/A,#N/A,TRUE,"Front";#N/A,#N/A,TRUE,"Simple Letter";#N/A,#N/A,TRUE,"Inside";#N/A,#N/A,TRUE,"Contents";#N/A,#N/A,TRUE,"Basis";#N/A,#N/A,TRUE,"Inclusions";#N/A,#N/A,TRUE,"Exclusions";#N/A,#N/A,TRUE,"Areas";#N/A,#N/A,TRUE,"Summary";#N/A,#N/A,TRUE,"Detail"}</definedName>
    <definedName name="scx" localSheetId="1" hidden="1">{"'Break down'!$A$4"}</definedName>
    <definedName name="scx" localSheetId="0" hidden="1">{"'Break down'!$A$4"}</definedName>
    <definedName name="scx" hidden="1">{"'Break down'!$A$4"}</definedName>
    <definedName name="scz" localSheetId="1" hidden="1">{"'Break down'!$A$4"}</definedName>
    <definedName name="scz" localSheetId="0" hidden="1">{"'Break down'!$A$4"}</definedName>
    <definedName name="scz" hidden="1">{"'Break down'!$A$4"}</definedName>
    <definedName name="sd" localSheetId="1" hidden="1">{#N/A,#N/A,FALSE,"SumG";#N/A,#N/A,FALSE,"ElecG";#N/A,#N/A,FALSE,"MechG";#N/A,#N/A,FALSE,"GeotG";#N/A,#N/A,FALSE,"PrcsG";#N/A,#N/A,FALSE,"TunnG";#N/A,#N/A,FALSE,"CivlG";#N/A,#N/A,FALSE,"NtwkG";#N/A,#N/A,FALSE,"EstgG";#N/A,#N/A,FALSE,"PEngG"}</definedName>
    <definedName name="sd" localSheetId="0" hidden="1">{#N/A,#N/A,FALSE,"SumG";#N/A,#N/A,FALSE,"ElecG";#N/A,#N/A,FALSE,"MechG";#N/A,#N/A,FALSE,"GeotG";#N/A,#N/A,FALSE,"PrcsG";#N/A,#N/A,FALSE,"TunnG";#N/A,#N/A,FALSE,"CivlG";#N/A,#N/A,FALSE,"NtwkG";#N/A,#N/A,FALSE,"EstgG";#N/A,#N/A,FALSE,"PEngG"}</definedName>
    <definedName name="sd" hidden="1">{#N/A,#N/A,FALSE,"SumG";#N/A,#N/A,FALSE,"ElecG";#N/A,#N/A,FALSE,"MechG";#N/A,#N/A,FALSE,"GeotG";#N/A,#N/A,FALSE,"PrcsG";#N/A,#N/A,FALSE,"TunnG";#N/A,#N/A,FALSE,"CivlG";#N/A,#N/A,FALSE,"NtwkG";#N/A,#N/A,FALSE,"EstgG";#N/A,#N/A,FALSE,"PEngG"}</definedName>
    <definedName name="sdafdsa" localSheetId="1" hidden="1">{#N/A,#N/A,TRUE,"Front";#N/A,#N/A,TRUE,"Simple Letter";#N/A,#N/A,TRUE,"Inside";#N/A,#N/A,TRUE,"Contents";#N/A,#N/A,TRUE,"Basis";#N/A,#N/A,TRUE,"Inclusions";#N/A,#N/A,TRUE,"Exclusions";#N/A,#N/A,TRUE,"Areas";#N/A,#N/A,TRUE,"Summary";#N/A,#N/A,TRUE,"Detail"}</definedName>
    <definedName name="sdafdsa" localSheetId="0" hidden="1">{#N/A,#N/A,TRUE,"Front";#N/A,#N/A,TRUE,"Simple Letter";#N/A,#N/A,TRUE,"Inside";#N/A,#N/A,TRUE,"Contents";#N/A,#N/A,TRUE,"Basis";#N/A,#N/A,TRUE,"Inclusions";#N/A,#N/A,TRUE,"Exclusions";#N/A,#N/A,TRUE,"Areas";#N/A,#N/A,TRUE,"Summary";#N/A,#N/A,TRUE,"Detail"}</definedName>
    <definedName name="sdafdsa" hidden="1">{#N/A,#N/A,TRUE,"Front";#N/A,#N/A,TRUE,"Simple Letter";#N/A,#N/A,TRUE,"Inside";#N/A,#N/A,TRUE,"Contents";#N/A,#N/A,TRUE,"Basis";#N/A,#N/A,TRUE,"Inclusions";#N/A,#N/A,TRUE,"Exclusions";#N/A,#N/A,TRUE,"Areas";#N/A,#N/A,TRUE,"Summary";#N/A,#N/A,TRUE,"Detail"}</definedName>
    <definedName name="Sdate">#REF!</definedName>
    <definedName name="sdd" localSheetId="1" hidden="1">{"'Break down'!$A$4"}</definedName>
    <definedName name="sdd" localSheetId="0" hidden="1">{"'Break down'!$A$4"}</definedName>
    <definedName name="sdd" hidden="1">{"'Break down'!$A$4"}</definedName>
    <definedName name="sdefegdeg" localSheetId="1" hidden="1">{#N/A,#N/A,TRUE,"Cover";#N/A,#N/A,TRUE,"Conts";#N/A,#N/A,TRUE,"VOS";#N/A,#N/A,TRUE,"Warrington";#N/A,#N/A,TRUE,"Widnes"}</definedName>
    <definedName name="sdefegdeg" localSheetId="0" hidden="1">{#N/A,#N/A,TRUE,"Cover";#N/A,#N/A,TRUE,"Conts";#N/A,#N/A,TRUE,"VOS";#N/A,#N/A,TRUE,"Warrington";#N/A,#N/A,TRUE,"Widnes"}</definedName>
    <definedName name="sdefegdeg" hidden="1">{#N/A,#N/A,TRUE,"Cover";#N/A,#N/A,TRUE,"Conts";#N/A,#N/A,TRUE,"VOS";#N/A,#N/A,TRUE,"Warrington";#N/A,#N/A,TRUE,"Widnes"}</definedName>
    <definedName name="sdf" localSheetId="1" hidden="1">{#N/A,#N/A,TRUE,"Cover";#N/A,#N/A,TRUE,"Conts";#N/A,#N/A,TRUE,"VOS";#N/A,#N/A,TRUE,"Warrington";#N/A,#N/A,TRUE,"Widnes"}</definedName>
    <definedName name="sdf" localSheetId="0" hidden="1">{#N/A,#N/A,TRUE,"Cover";#N/A,#N/A,TRUE,"Conts";#N/A,#N/A,TRUE,"VOS";#N/A,#N/A,TRUE,"Warrington";#N/A,#N/A,TRUE,"Widnes"}</definedName>
    <definedName name="sdf" hidden="1">{#N/A,#N/A,TRUE,"Cover";#N/A,#N/A,TRUE,"Conts";#N/A,#N/A,TRUE,"VOS";#N/A,#N/A,TRUE,"Warrington";#N/A,#N/A,TRUE,"Widnes"}</definedName>
    <definedName name="sdfds" localSheetId="1" hidden="1">{#N/A,#N/A,TRUE,"Front";#N/A,#N/A,TRUE,"Simple Letter";#N/A,#N/A,TRUE,"Inside";#N/A,#N/A,TRUE,"Contents";#N/A,#N/A,TRUE,"Basis";#N/A,#N/A,TRUE,"Inclusions";#N/A,#N/A,TRUE,"Exclusions";#N/A,#N/A,TRUE,"Areas";#N/A,#N/A,TRUE,"Summary";#N/A,#N/A,TRUE,"Detail"}</definedName>
    <definedName name="sdfds" localSheetId="0" hidden="1">{#N/A,#N/A,TRUE,"Front";#N/A,#N/A,TRUE,"Simple Letter";#N/A,#N/A,TRUE,"Inside";#N/A,#N/A,TRUE,"Contents";#N/A,#N/A,TRUE,"Basis";#N/A,#N/A,TRUE,"Inclusions";#N/A,#N/A,TRUE,"Exclusions";#N/A,#N/A,TRUE,"Areas";#N/A,#N/A,TRUE,"Summary";#N/A,#N/A,TRUE,"Detail"}</definedName>
    <definedName name="sdfds" hidden="1">{#N/A,#N/A,TRUE,"Front";#N/A,#N/A,TRUE,"Simple Letter";#N/A,#N/A,TRUE,"Inside";#N/A,#N/A,TRUE,"Contents";#N/A,#N/A,TRUE,"Basis";#N/A,#N/A,TRUE,"Inclusions";#N/A,#N/A,TRUE,"Exclusions";#N/A,#N/A,TRUE,"Areas";#N/A,#N/A,TRUE,"Summary";#N/A,#N/A,TRUE,"Detail"}</definedName>
    <definedName name="SDFGGFB" localSheetId="1" hidden="1">{#N/A,#N/A,TRUE,"Cover";#N/A,#N/A,TRUE,"Conts";#N/A,#N/A,TRUE,"VOS";#N/A,#N/A,TRUE,"Warrington";#N/A,#N/A,TRUE,"Widnes"}</definedName>
    <definedName name="SDFGGFB" localSheetId="0" hidden="1">{#N/A,#N/A,TRUE,"Cover";#N/A,#N/A,TRUE,"Conts";#N/A,#N/A,TRUE,"VOS";#N/A,#N/A,TRUE,"Warrington";#N/A,#N/A,TRUE,"Widnes"}</definedName>
    <definedName name="SDFGGFB" hidden="1">{#N/A,#N/A,TRUE,"Cover";#N/A,#N/A,TRUE,"Conts";#N/A,#N/A,TRUE,"VOS";#N/A,#N/A,TRUE,"Warrington";#N/A,#N/A,TRUE,"Widnes"}</definedName>
    <definedName name="sdfghsdfhsdk" localSheetId="0" hidden="1">[8]FitOutConfCentre!#REF!</definedName>
    <definedName name="sdfghsdfhsdk" hidden="1">#REF!</definedName>
    <definedName name="sdfsd" localSheetId="1" hidden="1">{#N/A,#N/A,TRUE,"Front";#N/A,#N/A,TRUE,"Simple Letter";#N/A,#N/A,TRUE,"Inside";#N/A,#N/A,TRUE,"Contents";#N/A,#N/A,TRUE,"Basis";#N/A,#N/A,TRUE,"Inclusions";#N/A,#N/A,TRUE,"Exclusions";#N/A,#N/A,TRUE,"Areas";#N/A,#N/A,TRUE,"Summary";#N/A,#N/A,TRUE,"Detail"}</definedName>
    <definedName name="sdfsd" localSheetId="0" hidden="1">{#N/A,#N/A,TRUE,"Front";#N/A,#N/A,TRUE,"Simple Letter";#N/A,#N/A,TRUE,"Inside";#N/A,#N/A,TRUE,"Contents";#N/A,#N/A,TRUE,"Basis";#N/A,#N/A,TRUE,"Inclusions";#N/A,#N/A,TRUE,"Exclusions";#N/A,#N/A,TRUE,"Areas";#N/A,#N/A,TRUE,"Summary";#N/A,#N/A,TRUE,"Detail"}</definedName>
    <definedName name="sdfsd" hidden="1">{#N/A,#N/A,TRUE,"Front";#N/A,#N/A,TRUE,"Simple Letter";#N/A,#N/A,TRUE,"Inside";#N/A,#N/A,TRUE,"Contents";#N/A,#N/A,TRUE,"Basis";#N/A,#N/A,TRUE,"Inclusions";#N/A,#N/A,TRUE,"Exclusions";#N/A,#N/A,TRUE,"Areas";#N/A,#N/A,TRUE,"Summary";#N/A,#N/A,TRUE,"Detail"}</definedName>
    <definedName name="sdgfdg" localSheetId="1" hidden="1">{"'Sheet1'!$L$16"}</definedName>
    <definedName name="sdgfdg" localSheetId="0" hidden="1">{"'Sheet1'!$L$16"}</definedName>
    <definedName name="sdgfdg" hidden="1">{"'Sheet1'!$L$16"}</definedName>
    <definedName name="sdhydfyftuu" localSheetId="1" hidden="1">{#N/A,#N/A,TRUE,"Cover";#N/A,#N/A,TRUE,"Conts";#N/A,#N/A,TRUE,"VOS";#N/A,#N/A,TRUE,"Warrington";#N/A,#N/A,TRUE,"Widnes"}</definedName>
    <definedName name="sdhydfyftuu" localSheetId="0" hidden="1">{#N/A,#N/A,TRUE,"Cover";#N/A,#N/A,TRUE,"Conts";#N/A,#N/A,TRUE,"VOS";#N/A,#N/A,TRUE,"Warrington";#N/A,#N/A,TRUE,"Widnes"}</definedName>
    <definedName name="sdhydfyftuu" hidden="1">{#N/A,#N/A,TRUE,"Cover";#N/A,#N/A,TRUE,"Conts";#N/A,#N/A,TRUE,"VOS";#N/A,#N/A,TRUE,"Warrington";#N/A,#N/A,TRUE,"Widnes"}</definedName>
    <definedName name="se">#REF!</definedName>
    <definedName name="sec..59">#REF!</definedName>
    <definedName name="sec.1">#REF!</definedName>
    <definedName name="sec.10">#REF!</definedName>
    <definedName name="sec.11">#REF!</definedName>
    <definedName name="sec.2">#REF!</definedName>
    <definedName name="sec.3">#REF!</definedName>
    <definedName name="sec.4">#REF!</definedName>
    <definedName name="sec.5">#REF!</definedName>
    <definedName name="sec.50">#REF!</definedName>
    <definedName name="sec.51">#REF!</definedName>
    <definedName name="sec.52">#REF!</definedName>
    <definedName name="sec.53">#REF!</definedName>
    <definedName name="sec.54">#REF!</definedName>
    <definedName name="sec.55">#REF!</definedName>
    <definedName name="sec.56">#REF!</definedName>
    <definedName name="sec.57">#REF!</definedName>
    <definedName name="sec.58">#REF!</definedName>
    <definedName name="sec.6">#REF!</definedName>
    <definedName name="sec.7">#REF!</definedName>
    <definedName name="sec.8">#REF!</definedName>
    <definedName name="sec.85" hidden="1">#REF!</definedName>
    <definedName name="sec.87">#REF!</definedName>
    <definedName name="sec.9">#REF!</definedName>
    <definedName name="sec.90">#REF!</definedName>
    <definedName name="sec0.58">#REF!</definedName>
    <definedName name="see">#REF!</definedName>
    <definedName name="sef" localSheetId="1" hidden="1">{#N/A,#N/A,TRUE,"COVER";#N/A,#N/A,TRUE,"DETAILS";#N/A,#N/A,TRUE,"SUMMARY";#N/A,#N/A,TRUE,"EXP MON";#N/A,#N/A,TRUE,"APPENDIX A";#N/A,#N/A,TRUE,"APPENDIX B";#N/A,#N/A,TRUE,"APPENDIX C";#N/A,#N/A,TRUE,"APPENDIX D";#N/A,#N/A,TRUE,"APPENDIX E";#N/A,#N/A,TRUE,"APPENDIX F";#N/A,#N/A,TRUE,"APPENDIX G"}</definedName>
    <definedName name="sef" localSheetId="0" hidden="1">{#N/A,#N/A,TRUE,"COVER";#N/A,#N/A,TRUE,"DETAILS";#N/A,#N/A,TRUE,"SUMMARY";#N/A,#N/A,TRUE,"EXP MON";#N/A,#N/A,TRUE,"APPENDIX A";#N/A,#N/A,TRUE,"APPENDIX B";#N/A,#N/A,TRUE,"APPENDIX C";#N/A,#N/A,TRUE,"APPENDIX D";#N/A,#N/A,TRUE,"APPENDIX E";#N/A,#N/A,TRUE,"APPENDIX F";#N/A,#N/A,TRUE,"APPENDIX G"}</definedName>
    <definedName name="sef" hidden="1">{#N/A,#N/A,TRUE,"COVER";#N/A,#N/A,TRUE,"DETAILS";#N/A,#N/A,TRUE,"SUMMARY";#N/A,#N/A,TRUE,"EXP MON";#N/A,#N/A,TRUE,"APPENDIX A";#N/A,#N/A,TRUE,"APPENDIX B";#N/A,#N/A,TRUE,"APPENDIX C";#N/A,#N/A,TRUE,"APPENDIX D";#N/A,#N/A,TRUE,"APPENDIX E";#N/A,#N/A,TRUE,"APPENDIX F";#N/A,#N/A,TRUE,"APPENDIX G"}</definedName>
    <definedName name="sefw" localSheetId="0" hidden="1">[8]FitOutConfCentre!#REF!</definedName>
    <definedName name="sefw" hidden="1">#REF!</definedName>
    <definedName name="sencount" hidden="1">1</definedName>
    <definedName name="Services2" localSheetId="1" hidden="1">{#N/A,#N/A,FALSE,"Pricing";#N/A,#N/A,FALSE,"Summary";#N/A,#N/A,FALSE,"CompProd";#N/A,#N/A,FALSE,"CompJobhrs";#N/A,#N/A,FALSE,"Escalation";#N/A,#N/A,FALSE,"Contingency";#N/A,#N/A,FALSE,"GM";#N/A,#N/A,FALSE,"CompWage";#N/A,#N/A,FALSE,"costSum"}</definedName>
    <definedName name="Services2" localSheetId="0" hidden="1">{#N/A,#N/A,FALSE,"Pricing";#N/A,#N/A,FALSE,"Summary";#N/A,#N/A,FALSE,"CompProd";#N/A,#N/A,FALSE,"CompJobhrs";#N/A,#N/A,FALSE,"Escalation";#N/A,#N/A,FALSE,"Contingency";#N/A,#N/A,FALSE,"GM";#N/A,#N/A,FALSE,"CompWage";#N/A,#N/A,FALSE,"costSum"}</definedName>
    <definedName name="Services2" hidden="1">{#N/A,#N/A,FALSE,"Pricing";#N/A,#N/A,FALSE,"Summary";#N/A,#N/A,FALSE,"CompProd";#N/A,#N/A,FALSE,"CompJobhrs";#N/A,#N/A,FALSE,"Escalation";#N/A,#N/A,FALSE,"Contingency";#N/A,#N/A,FALSE,"GM";#N/A,#N/A,FALSE,"CompWage";#N/A,#N/A,FALSE,"costSum"}</definedName>
    <definedName name="setdydy" localSheetId="1" hidden="1">{#N/A,#N/A,TRUE,"Cover";#N/A,#N/A,TRUE,"Conts";#N/A,#N/A,TRUE,"VOS";#N/A,#N/A,TRUE,"Warrington";#N/A,#N/A,TRUE,"Widnes"}</definedName>
    <definedName name="setdydy" localSheetId="0" hidden="1">{#N/A,#N/A,TRUE,"Cover";#N/A,#N/A,TRUE,"Conts";#N/A,#N/A,TRUE,"VOS";#N/A,#N/A,TRUE,"Warrington";#N/A,#N/A,TRUE,"Widnes"}</definedName>
    <definedName name="setdydy" hidden="1">{#N/A,#N/A,TRUE,"Cover";#N/A,#N/A,TRUE,"Conts";#N/A,#N/A,TRUE,"VOS";#N/A,#N/A,TRUE,"Warrington";#N/A,#N/A,TRUE,"Widnes"}</definedName>
    <definedName name="sewer">#REF!</definedName>
    <definedName name="sfbjdf" hidden="1">#REF!</definedName>
    <definedName name="sfdas" localSheetId="1" hidden="1">{"'Break down'!$A$4"}</definedName>
    <definedName name="sfdas" localSheetId="0" hidden="1">{"'Break down'!$A$4"}</definedName>
    <definedName name="sfdas" hidden="1">{"'Break down'!$A$4"}</definedName>
    <definedName name="sffff" localSheetId="1" hidden="1">{#N/A,#N/A,FALSE,"SumD";#N/A,#N/A,FALSE,"ElecD";#N/A,#N/A,FALSE,"MechD";#N/A,#N/A,FALSE,"GeotD";#N/A,#N/A,FALSE,"PrcsD";#N/A,#N/A,FALSE,"TunnD";#N/A,#N/A,FALSE,"CivlD";#N/A,#N/A,FALSE,"NtwkD";#N/A,#N/A,FALSE,"EstgD";#N/A,#N/A,FALSE,"PEngD"}</definedName>
    <definedName name="sffff" localSheetId="0" hidden="1">{#N/A,#N/A,FALSE,"SumD";#N/A,#N/A,FALSE,"ElecD";#N/A,#N/A,FALSE,"MechD";#N/A,#N/A,FALSE,"GeotD";#N/A,#N/A,FALSE,"PrcsD";#N/A,#N/A,FALSE,"TunnD";#N/A,#N/A,FALSE,"CivlD";#N/A,#N/A,FALSE,"NtwkD";#N/A,#N/A,FALSE,"EstgD";#N/A,#N/A,FALSE,"PEngD"}</definedName>
    <definedName name="sffff" hidden="1">{#N/A,#N/A,FALSE,"SumD";#N/A,#N/A,FALSE,"ElecD";#N/A,#N/A,FALSE,"MechD";#N/A,#N/A,FALSE,"GeotD";#N/A,#N/A,FALSE,"PrcsD";#N/A,#N/A,FALSE,"TunnD";#N/A,#N/A,FALSE,"CivlD";#N/A,#N/A,FALSE,"NtwkD";#N/A,#N/A,FALSE,"EstgD";#N/A,#N/A,FALSE,"PEngD"}</definedName>
    <definedName name="sfhdfj" localSheetId="1" hidden="1">{#N/A,#N/A,TRUE,"Cover";#N/A,#N/A,TRUE,"Conts";#N/A,#N/A,TRUE,"VOS";#N/A,#N/A,TRUE,"Warrington";#N/A,#N/A,TRUE,"Widnes"}</definedName>
    <definedName name="sfhdfj" localSheetId="0" hidden="1">{#N/A,#N/A,TRUE,"Cover";#N/A,#N/A,TRUE,"Conts";#N/A,#N/A,TRUE,"VOS";#N/A,#N/A,TRUE,"Warrington";#N/A,#N/A,TRUE,"Widnes"}</definedName>
    <definedName name="sfhdfj" hidden="1">{#N/A,#N/A,TRUE,"Cover";#N/A,#N/A,TRUE,"Conts";#N/A,#N/A,TRUE,"VOS";#N/A,#N/A,TRUE,"Warrington";#N/A,#N/A,TRUE,"Widnes"}</definedName>
    <definedName name="SFSFF" localSheetId="1" hidden="1">{#N/A,#N/A,FALSE,"양식(을)"}</definedName>
    <definedName name="SFSFF" localSheetId="0" hidden="1">{#N/A,#N/A,FALSE,"양식(을)"}</definedName>
    <definedName name="SFSFF" hidden="1">{#N/A,#N/A,FALSE,"양식(을)"}</definedName>
    <definedName name="sfssf" localSheetId="0" hidden="1">'[51]Labor abs-NMR'!$I$1:$I$7</definedName>
    <definedName name="sfssf" hidden="1">#REF!</definedName>
    <definedName name="sfvdafv" localSheetId="1" hidden="1">{#N/A,#N/A,TRUE,"Front";#N/A,#N/A,TRUE,"Simple Letter";#N/A,#N/A,TRUE,"Inside";#N/A,#N/A,TRUE,"Contents";#N/A,#N/A,TRUE,"Basis";#N/A,#N/A,TRUE,"Inclusions";#N/A,#N/A,TRUE,"Exclusions";#N/A,#N/A,TRUE,"Areas";#N/A,#N/A,TRUE,"Summary";#N/A,#N/A,TRUE,"Detail"}</definedName>
    <definedName name="sfvdafv" localSheetId="0" hidden="1">{#N/A,#N/A,TRUE,"Front";#N/A,#N/A,TRUE,"Simple Letter";#N/A,#N/A,TRUE,"Inside";#N/A,#N/A,TRUE,"Contents";#N/A,#N/A,TRUE,"Basis";#N/A,#N/A,TRUE,"Inclusions";#N/A,#N/A,TRUE,"Exclusions";#N/A,#N/A,TRUE,"Areas";#N/A,#N/A,TRUE,"Summary";#N/A,#N/A,TRUE,"Detail"}</definedName>
    <definedName name="sfvdafv" hidden="1">{#N/A,#N/A,TRUE,"Front";#N/A,#N/A,TRUE,"Simple Letter";#N/A,#N/A,TRUE,"Inside";#N/A,#N/A,TRUE,"Contents";#N/A,#N/A,TRUE,"Basis";#N/A,#N/A,TRUE,"Inclusions";#N/A,#N/A,TRUE,"Exclusions";#N/A,#N/A,TRUE,"Areas";#N/A,#N/A,TRUE,"Summary";#N/A,#N/A,TRUE,"Detail"}</definedName>
    <definedName name="sgsegegrt" localSheetId="1" hidden="1">{#N/A,#N/A,TRUE,"Cover";#N/A,#N/A,TRUE,"Conts";#N/A,#N/A,TRUE,"VOS";#N/A,#N/A,TRUE,"Warrington";#N/A,#N/A,TRUE,"Widnes"}</definedName>
    <definedName name="sgsegegrt" localSheetId="0" hidden="1">{#N/A,#N/A,TRUE,"Cover";#N/A,#N/A,TRUE,"Conts";#N/A,#N/A,TRUE,"VOS";#N/A,#N/A,TRUE,"Warrington";#N/A,#N/A,TRUE,"Widnes"}</definedName>
    <definedName name="sgsegegrt" hidden="1">{#N/A,#N/A,TRUE,"Cover";#N/A,#N/A,TRUE,"Conts";#N/A,#N/A,TRUE,"VOS";#N/A,#N/A,TRUE,"Warrington";#N/A,#N/A,TRUE,"Widnes"}</definedName>
    <definedName name="sgsghju" localSheetId="1" hidden="1">{#N/A,#N/A,TRUE,"Cover";#N/A,#N/A,TRUE,"Conts";#N/A,#N/A,TRUE,"VOS";#N/A,#N/A,TRUE,"Warrington";#N/A,#N/A,TRUE,"Widnes"}</definedName>
    <definedName name="sgsghju" localSheetId="0" hidden="1">{#N/A,#N/A,TRUE,"Cover";#N/A,#N/A,TRUE,"Conts";#N/A,#N/A,TRUE,"VOS";#N/A,#N/A,TRUE,"Warrington";#N/A,#N/A,TRUE,"Widnes"}</definedName>
    <definedName name="sgsghju" hidden="1">{#N/A,#N/A,TRUE,"Cover";#N/A,#N/A,TRUE,"Conts";#N/A,#N/A,TRUE,"VOS";#N/A,#N/A,TRUE,"Warrington";#N/A,#N/A,TRUE,"Widnes"}</definedName>
    <definedName name="sgsgr" localSheetId="1" hidden="1">{#N/A,#N/A,TRUE,"Cover";#N/A,#N/A,TRUE,"Conts";#N/A,#N/A,TRUE,"VOS";#N/A,#N/A,TRUE,"Warrington";#N/A,#N/A,TRUE,"Widnes"}</definedName>
    <definedName name="sgsgr" localSheetId="0" hidden="1">{#N/A,#N/A,TRUE,"Cover";#N/A,#N/A,TRUE,"Conts";#N/A,#N/A,TRUE,"VOS";#N/A,#N/A,TRUE,"Warrington";#N/A,#N/A,TRUE,"Widnes"}</definedName>
    <definedName name="sgsgr" hidden="1">{#N/A,#N/A,TRUE,"Cover";#N/A,#N/A,TRUE,"Conts";#N/A,#N/A,TRUE,"VOS";#N/A,#N/A,TRUE,"Warrington";#N/A,#N/A,TRUE,"Widnes"}</definedName>
    <definedName name="sheet1">#REF!</definedName>
    <definedName name="sheet1___0">#REF!</definedName>
    <definedName name="sheet1___13">#REF!</definedName>
    <definedName name="SHELTER" localSheetId="1" hidden="1">{#N/A,#N/A,TRUE,"Basic";#N/A,#N/A,TRUE,"EXT-TABLE";#N/A,#N/A,TRUE,"STEEL";#N/A,#N/A,TRUE,"INT-Table";#N/A,#N/A,TRUE,"STEEL";#N/A,#N/A,TRUE,"Door"}</definedName>
    <definedName name="SHELTER" localSheetId="0" hidden="1">{#N/A,#N/A,TRUE,"Basic";#N/A,#N/A,TRUE,"EXT-TABLE";#N/A,#N/A,TRUE,"STEEL";#N/A,#N/A,TRUE,"INT-Table";#N/A,#N/A,TRUE,"STEEL";#N/A,#N/A,TRUE,"Door"}</definedName>
    <definedName name="SHELTER" hidden="1">{#N/A,#N/A,TRUE,"Basic";#N/A,#N/A,TRUE,"EXT-TABLE";#N/A,#N/A,TRUE,"STEEL";#N/A,#N/A,TRUE,"INT-Table";#N/A,#N/A,TRUE,"STEEL";#N/A,#N/A,TRUE,"Door"}</definedName>
    <definedName name="ShoulderEmb.">#REF!</definedName>
    <definedName name="ShoulderSubbase">#REF!</definedName>
    <definedName name="SHS">#REF!</definedName>
    <definedName name="shshgtr" localSheetId="1" hidden="1">{#N/A,#N/A,TRUE,"Cover";#N/A,#N/A,TRUE,"Conts";#N/A,#N/A,TRUE,"VOS";#N/A,#N/A,TRUE,"Warrington";#N/A,#N/A,TRUE,"Widnes"}</definedName>
    <definedName name="shshgtr" localSheetId="0" hidden="1">{#N/A,#N/A,TRUE,"Cover";#N/A,#N/A,TRUE,"Conts";#N/A,#N/A,TRUE,"VOS";#N/A,#N/A,TRUE,"Warrington";#N/A,#N/A,TRUE,"Widnes"}</definedName>
    <definedName name="shshgtr" hidden="1">{#N/A,#N/A,TRUE,"Cover";#N/A,#N/A,TRUE,"Conts";#N/A,#N/A,TRUE,"VOS";#N/A,#N/A,TRUE,"Warrington";#N/A,#N/A,TRUE,"Widnes"}</definedName>
    <definedName name="sidewalk">#REF!</definedName>
    <definedName name="sidewalk_1">#N/A</definedName>
    <definedName name="sigma0.2">#REF!</definedName>
    <definedName name="sigma0_2">#REF!</definedName>
    <definedName name="sigmab">#REF!</definedName>
    <definedName name="sigmah">#REF!</definedName>
    <definedName name="sigmat">#REF!</definedName>
    <definedName name="Single">#REF!</definedName>
    <definedName name="sisis" localSheetId="1" hidden="1">{"'Sheet1'!$L$16"}</definedName>
    <definedName name="sisis" localSheetId="0" hidden="1">{"'Sheet1'!$L$16"}</definedName>
    <definedName name="sisis" hidden="1">{"'Sheet1'!$L$16"}</definedName>
    <definedName name="SISUSM" localSheetId="1" hidden="1">{"'Sheet1'!$L$16"}</definedName>
    <definedName name="SISUSM" localSheetId="0" hidden="1">{"'Sheet1'!$L$16"}</definedName>
    <definedName name="SISUSM" hidden="1">{"'Sheet1'!$L$16"}</definedName>
    <definedName name="site.ref" localSheetId="0" hidden="1">[43]Database!$B$6:$B$26</definedName>
    <definedName name="site.ref" hidden="1">#REF!</definedName>
    <definedName name="size" localSheetId="0">#REF!</definedName>
    <definedName name="size">#REF!</definedName>
    <definedName name="size_1">#N/A</definedName>
    <definedName name="sk" hidden="1">"1, 3, 1, False, 2, False, False, , 0, False, True, 3, 2"</definedName>
    <definedName name="ska" localSheetId="1" hidden="1">{#N/A,#N/A,TRUE,"Front";#N/A,#N/A,TRUE,"Simple Letter";#N/A,#N/A,TRUE,"Inside";#N/A,#N/A,TRUE,"Contents";#N/A,#N/A,TRUE,"Basis";#N/A,#N/A,TRUE,"Inclusions";#N/A,#N/A,TRUE,"Exclusions";#N/A,#N/A,TRUE,"Areas";#N/A,#N/A,TRUE,"Summary";#N/A,#N/A,TRUE,"Detail"}</definedName>
    <definedName name="ska" localSheetId="0" hidden="1">{#N/A,#N/A,TRUE,"Front";#N/A,#N/A,TRUE,"Simple Letter";#N/A,#N/A,TRUE,"Inside";#N/A,#N/A,TRUE,"Contents";#N/A,#N/A,TRUE,"Basis";#N/A,#N/A,TRUE,"Inclusions";#N/A,#N/A,TRUE,"Exclusions";#N/A,#N/A,TRUE,"Areas";#N/A,#N/A,TRUE,"Summary";#N/A,#N/A,TRUE,"Detail"}</definedName>
    <definedName name="ska" hidden="1">{#N/A,#N/A,TRUE,"Front";#N/A,#N/A,TRUE,"Simple Letter";#N/A,#N/A,TRUE,"Inside";#N/A,#N/A,TRUE,"Contents";#N/A,#N/A,TRUE,"Basis";#N/A,#N/A,TRUE,"Inclusions";#N/A,#N/A,TRUE,"Exclusions";#N/A,#N/A,TRUE,"Areas";#N/A,#N/A,TRUE,"Summary";#N/A,#N/A,TRUE,"Detail"}</definedName>
    <definedName name="Skew">#REF!</definedName>
    <definedName name="Skew_1">#N/A</definedName>
    <definedName name="skq" localSheetId="1" hidden="1">{#N/A,#N/A,TRUE,"Front";#N/A,#N/A,TRUE,"Simple Letter";#N/A,#N/A,TRUE,"Inside";#N/A,#N/A,TRUE,"Contents";#N/A,#N/A,TRUE,"Basis";#N/A,#N/A,TRUE,"Inclusions";#N/A,#N/A,TRUE,"Exclusions";#N/A,#N/A,TRUE,"Areas";#N/A,#N/A,TRUE,"Summary";#N/A,#N/A,TRUE,"Detail"}</definedName>
    <definedName name="skq" localSheetId="0" hidden="1">{#N/A,#N/A,TRUE,"Front";#N/A,#N/A,TRUE,"Simple Letter";#N/A,#N/A,TRUE,"Inside";#N/A,#N/A,TRUE,"Contents";#N/A,#N/A,TRUE,"Basis";#N/A,#N/A,TRUE,"Inclusions";#N/A,#N/A,TRUE,"Exclusions";#N/A,#N/A,TRUE,"Areas";#N/A,#N/A,TRUE,"Summary";#N/A,#N/A,TRUE,"Detail"}</definedName>
    <definedName name="skq" hidden="1">{#N/A,#N/A,TRUE,"Front";#N/A,#N/A,TRUE,"Simple Letter";#N/A,#N/A,TRUE,"Inside";#N/A,#N/A,TRUE,"Contents";#N/A,#N/A,TRUE,"Basis";#N/A,#N/A,TRUE,"Inclusions";#N/A,#N/A,TRUE,"Exclusions";#N/A,#N/A,TRUE,"Areas";#N/A,#N/A,TRUE,"Summary";#N/A,#N/A,TRUE,"Detail"}</definedName>
    <definedName name="skr" localSheetId="1" hidden="1">{#N/A,#N/A,FALSE,"Bericht 2";#N/A,#N/A,FALSE,"Bericht 3";#N/A,#N/A,FALSE,"Bericht 1"}</definedName>
    <definedName name="skr" localSheetId="0" hidden="1">{#N/A,#N/A,FALSE,"Bericht 2";#N/A,#N/A,FALSE,"Bericht 3";#N/A,#N/A,FALSE,"Bericht 1"}</definedName>
    <definedName name="skr" hidden="1">{#N/A,#N/A,FALSE,"Bericht 2";#N/A,#N/A,FALSE,"Bericht 3";#N/A,#N/A,FALSE,"Bericht 1"}</definedName>
    <definedName name="SL">#REF!</definedName>
    <definedName name="Slab" localSheetId="1" hidden="1">{#N/A,#N/A,TRUE,"Cover";#N/A,#N/A,TRUE,"Conts";#N/A,#N/A,TRUE,"VOS";#N/A,#N/A,TRUE,"Warrington";#N/A,#N/A,TRUE,"Widnes"}</definedName>
    <definedName name="Slab" localSheetId="0" hidden="1">{#N/A,#N/A,TRUE,"Cover";#N/A,#N/A,TRUE,"Conts";#N/A,#N/A,TRUE,"VOS";#N/A,#N/A,TRUE,"Warrington";#N/A,#N/A,TRUE,"Widnes"}</definedName>
    <definedName name="Slab" hidden="1">{#N/A,#N/A,TRUE,"Cover";#N/A,#N/A,TRUE,"Conts";#N/A,#N/A,TRUE,"VOS";#N/A,#N/A,TRUE,"Warrington";#N/A,#N/A,TRUE,"Widnes"}</definedName>
    <definedName name="SLAB1" localSheetId="0" hidden="1">[8]FitOutConfCentre!#REF!</definedName>
    <definedName name="SLAB1" hidden="1">#REF!</definedName>
    <definedName name="SLAB11" localSheetId="0" hidden="1">[8]FitOutConfCentre!#REF!</definedName>
    <definedName name="SLAB11" hidden="1">#REF!</definedName>
    <definedName name="SLAB112" localSheetId="0" hidden="1">[8]FitOutConfCentre!#REF!</definedName>
    <definedName name="SLAB112" hidden="1">#REF!</definedName>
    <definedName name="slab2" localSheetId="1" hidden="1">{#N/A,#N/A,TRUE,"Cover";#N/A,#N/A,TRUE,"Conts";#N/A,#N/A,TRUE,"VOS";#N/A,#N/A,TRUE,"Warrington";#N/A,#N/A,TRUE,"Widnes"}</definedName>
    <definedName name="slab2" localSheetId="0" hidden="1">{#N/A,#N/A,TRUE,"Cover";#N/A,#N/A,TRUE,"Conts";#N/A,#N/A,TRUE,"VOS";#N/A,#N/A,TRUE,"Warrington";#N/A,#N/A,TRUE,"Widnes"}</definedName>
    <definedName name="slab2" hidden="1">{#N/A,#N/A,TRUE,"Cover";#N/A,#N/A,TRUE,"Conts";#N/A,#N/A,TRUE,"VOS";#N/A,#N/A,TRUE,"Warrington";#N/A,#N/A,TRUE,"Widnes"}</definedName>
    <definedName name="slab22" localSheetId="1" hidden="1">{#N/A,#N/A,TRUE,"Cover";#N/A,#N/A,TRUE,"Conts";#N/A,#N/A,TRUE,"VOS";#N/A,#N/A,TRUE,"Warrington";#N/A,#N/A,TRUE,"Widnes"}</definedName>
    <definedName name="slab22" localSheetId="0" hidden="1">{#N/A,#N/A,TRUE,"Cover";#N/A,#N/A,TRUE,"Conts";#N/A,#N/A,TRUE,"VOS";#N/A,#N/A,TRUE,"Warrington";#N/A,#N/A,TRUE,"Widnes"}</definedName>
    <definedName name="slab22" hidden="1">{#N/A,#N/A,TRUE,"Cover";#N/A,#N/A,TRUE,"Conts";#N/A,#N/A,TRUE,"VOS";#N/A,#N/A,TRUE,"Warrington";#N/A,#N/A,TRUE,"Widnes"}</definedName>
    <definedName name="slab3" localSheetId="1" hidden="1">{#N/A,#N/A,TRUE,"Cover";#N/A,#N/A,TRUE,"Conts";#N/A,#N/A,TRUE,"VOS";#N/A,#N/A,TRUE,"Warrington";#N/A,#N/A,TRUE,"Widnes"}</definedName>
    <definedName name="slab3" localSheetId="0" hidden="1">{#N/A,#N/A,TRUE,"Cover";#N/A,#N/A,TRUE,"Conts";#N/A,#N/A,TRUE,"VOS";#N/A,#N/A,TRUE,"Warrington";#N/A,#N/A,TRUE,"Widnes"}</definedName>
    <definedName name="slab3" hidden="1">{#N/A,#N/A,TRUE,"Cover";#N/A,#N/A,TRUE,"Conts";#N/A,#N/A,TRUE,"VOS";#N/A,#N/A,TRUE,"Warrington";#N/A,#N/A,TRUE,"Widnes"}</definedName>
    <definedName name="sm">#REF!</definedName>
    <definedName name="sma" localSheetId="1" hidden="1">{"'Break down'!$A$4"}</definedName>
    <definedName name="sma" localSheetId="0" hidden="1">{"'Break down'!$A$4"}</definedName>
    <definedName name="sma" hidden="1">{"'Break down'!$A$4"}</definedName>
    <definedName name="smo" localSheetId="1" hidden="1">{"'Break down'!$A$4"}</definedName>
    <definedName name="smo" localSheetId="0" hidden="1">{"'Break down'!$A$4"}</definedName>
    <definedName name="smo" hidden="1">{"'Break down'!$A$4"}</definedName>
    <definedName name="smz" localSheetId="1" hidden="1">{"'Break down'!$A$4"}</definedName>
    <definedName name="smz" localSheetId="0" hidden="1">{"'Break down'!$A$4"}</definedName>
    <definedName name="smz" hidden="1">{"'Break down'!$A$4"}</definedName>
    <definedName name="smzz" localSheetId="1" hidden="1">{"'Break down'!$A$4"}</definedName>
    <definedName name="smzz" localSheetId="0" hidden="1">{"'Break down'!$A$4"}</definedName>
    <definedName name="smzz" hidden="1">{"'Break down'!$A$4"}</definedName>
    <definedName name="soffitl">#REF!</definedName>
    <definedName name="soffitl_1">#N/A</definedName>
    <definedName name="sort" localSheetId="0" hidden="1">[52]BM!#REF!</definedName>
    <definedName name="sort" hidden="1">#REF!</definedName>
    <definedName name="SozlesmeRsYenParitesi" localSheetId="0">#REF!</definedName>
    <definedName name="SozlesmeRsYenParitesi">#REF!</definedName>
    <definedName name="SozlesmeYenUSDParitesi" localSheetId="0">#REF!</definedName>
    <definedName name="SozlesmeYenUSDParitesi">#REF!</definedName>
    <definedName name="spacing" localSheetId="0">#REF!</definedName>
    <definedName name="spacing">#REF!</definedName>
    <definedName name="spacingL">#REF!</definedName>
    <definedName name="SpecialPric" hidden="1">#REF!</definedName>
    <definedName name="SpecialPrice" hidden="1">#REF!</definedName>
    <definedName name="specif" localSheetId="1" hidden="1">{#N/A,#N/A,TRUE,"Cover Memo";"Complete Sys. Estimate",#N/A,TRUE,"Change Summary";"Complete Sys. Estimate",#N/A,TRUE,"Estimate Summary";"Complete Sys. Estimate",#N/A,TRUE,"Dept. Summary";"Complete Sys. Estimate",#N/A,TRUE,"DOW Detail"}</definedName>
    <definedName name="specif" localSheetId="0" hidden="1">{#N/A,#N/A,TRUE,"Cover Memo";"Complete Sys. Estimate",#N/A,TRUE,"Change Summary";"Complete Sys. Estimate",#N/A,TRUE,"Estimate Summary";"Complete Sys. Estimate",#N/A,TRUE,"Dept. Summary";"Complete Sys. Estimate",#N/A,TRUE,"DOW Detail"}</definedName>
    <definedName name="specif" hidden="1">{#N/A,#N/A,TRUE,"Cover Memo";"Complete Sys. Estimate",#N/A,TRUE,"Change Summary";"Complete Sys. Estimate",#N/A,TRUE,"Estimate Summary";"Complete Sys. Estimate",#N/A,TRUE,"Dept. Summary";"Complete Sys. Estimate",#N/A,TRUE,"DOW Detail"}</definedName>
    <definedName name="SQRT__1___0.6___1.0">#REF!</definedName>
    <definedName name="SQRT__1___0_6___1_0">#REF!</definedName>
    <definedName name="SQRT__1___0_6___1_0___0">#REF!</definedName>
    <definedName name="SQRT__1___0_6___1_0___13">#REF!</definedName>
    <definedName name="SR">#REF!</definedName>
    <definedName name="SRB" localSheetId="1" hidden="1">{"'Sheet1'!$A$4386:$N$4591"}</definedName>
    <definedName name="SRB" localSheetId="0" hidden="1">{"'Sheet1'!$A$4386:$N$4591"}</definedName>
    <definedName name="SRB" hidden="1">{"'Sheet1'!$A$4386:$N$4591"}</definedName>
    <definedName name="SRC">#REF!</definedName>
    <definedName name="srdtrd" localSheetId="1" hidden="1">{"'Sheet1'!$L$16"}</definedName>
    <definedName name="srdtrd" localSheetId="0" hidden="1">{"'Sheet1'!$L$16"}</definedName>
    <definedName name="srdtrd" hidden="1">{"'Sheet1'!$L$16"}</definedName>
    <definedName name="srhrh" localSheetId="1" hidden="1">{#N/A,#N/A,TRUE,"Cover";#N/A,#N/A,TRUE,"Conts";#N/A,#N/A,TRUE,"VOS";#N/A,#N/A,TRUE,"Warrington";#N/A,#N/A,TRUE,"Widnes"}</definedName>
    <definedName name="srhrh" localSheetId="0" hidden="1">{#N/A,#N/A,TRUE,"Cover";#N/A,#N/A,TRUE,"Conts";#N/A,#N/A,TRUE,"VOS";#N/A,#N/A,TRUE,"Warrington";#N/A,#N/A,TRUE,"Widnes"}</definedName>
    <definedName name="srhrh" hidden="1">{#N/A,#N/A,TRUE,"Cover";#N/A,#N/A,TRUE,"Conts";#N/A,#N/A,TRUE,"VOS";#N/A,#N/A,TRUE,"Warrington";#N/A,#N/A,TRUE,"Widnes"}</definedName>
    <definedName name="sri">#REF!</definedName>
    <definedName name="srsetrthgfh" localSheetId="1" hidden="1">{#N/A,#N/A,TRUE,"Cover";#N/A,#N/A,TRUE,"Conts";#N/A,#N/A,TRUE,"VOS";#N/A,#N/A,TRUE,"Warrington";#N/A,#N/A,TRUE,"Widnes"}</definedName>
    <definedName name="srsetrthgfh" localSheetId="0" hidden="1">{#N/A,#N/A,TRUE,"Cover";#N/A,#N/A,TRUE,"Conts";#N/A,#N/A,TRUE,"VOS";#N/A,#N/A,TRUE,"Warrington";#N/A,#N/A,TRUE,"Widnes"}</definedName>
    <definedName name="srsetrthgfh" hidden="1">{#N/A,#N/A,TRUE,"Cover";#N/A,#N/A,TRUE,"Conts";#N/A,#N/A,TRUE,"VOS";#N/A,#N/A,TRUE,"Warrington";#N/A,#N/A,TRUE,"Widnes"}</definedName>
    <definedName name="srsretr" localSheetId="1" hidden="1">{#N/A,#N/A,TRUE,"Cover";#N/A,#N/A,TRUE,"Conts";#N/A,#N/A,TRUE,"VOS";#N/A,#N/A,TRUE,"Warrington";#N/A,#N/A,TRUE,"Widnes"}</definedName>
    <definedName name="srsretr" localSheetId="0" hidden="1">{#N/A,#N/A,TRUE,"Cover";#N/A,#N/A,TRUE,"Conts";#N/A,#N/A,TRUE,"VOS";#N/A,#N/A,TRUE,"Warrington";#N/A,#N/A,TRUE,"Widnes"}</definedName>
    <definedName name="srsretr" hidden="1">{#N/A,#N/A,TRUE,"Cover";#N/A,#N/A,TRUE,"Conts";#N/A,#N/A,TRUE,"VOS";#N/A,#N/A,TRUE,"Warrington";#N/A,#N/A,TRUE,"Widnes"}</definedName>
    <definedName name="srtthyrt" localSheetId="1" hidden="1">{#N/A,#N/A,TRUE,"Front";#N/A,#N/A,TRUE,"Simple Letter";#N/A,#N/A,TRUE,"Inside";#N/A,#N/A,TRUE,"Contents";#N/A,#N/A,TRUE,"Basis";#N/A,#N/A,TRUE,"Inclusions";#N/A,#N/A,TRUE,"Exclusions";#N/A,#N/A,TRUE,"Areas";#N/A,#N/A,TRUE,"Summary";#N/A,#N/A,TRUE,"Detail"}</definedName>
    <definedName name="srtthyrt" localSheetId="0" hidden="1">{#N/A,#N/A,TRUE,"Front";#N/A,#N/A,TRUE,"Simple Letter";#N/A,#N/A,TRUE,"Inside";#N/A,#N/A,TRUE,"Contents";#N/A,#N/A,TRUE,"Basis";#N/A,#N/A,TRUE,"Inclusions";#N/A,#N/A,TRUE,"Exclusions";#N/A,#N/A,TRUE,"Areas";#N/A,#N/A,TRUE,"Summary";#N/A,#N/A,TRUE,"Detail"}</definedName>
    <definedName name="srtthyrt" hidden="1">{#N/A,#N/A,TRUE,"Front";#N/A,#N/A,TRUE,"Simple Letter";#N/A,#N/A,TRUE,"Inside";#N/A,#N/A,TRUE,"Contents";#N/A,#N/A,TRUE,"Basis";#N/A,#N/A,TRUE,"Inclusions";#N/A,#N/A,TRUE,"Exclusions";#N/A,#N/A,TRUE,"Areas";#N/A,#N/A,TRUE,"Summary";#N/A,#N/A,TRUE,"Detail"}</definedName>
    <definedName name="sryeysr" localSheetId="1" hidden="1">{#N/A,#N/A,TRUE,"Cover";#N/A,#N/A,TRUE,"Conts";#N/A,#N/A,TRUE,"VOS";#N/A,#N/A,TRUE,"Warrington";#N/A,#N/A,TRUE,"Widnes"}</definedName>
    <definedName name="sryeysr" localSheetId="0" hidden="1">{#N/A,#N/A,TRUE,"Cover";#N/A,#N/A,TRUE,"Conts";#N/A,#N/A,TRUE,"VOS";#N/A,#N/A,TRUE,"Warrington";#N/A,#N/A,TRUE,"Widnes"}</definedName>
    <definedName name="sryeysr" hidden="1">{#N/A,#N/A,TRUE,"Cover";#N/A,#N/A,TRUE,"Conts";#N/A,#N/A,TRUE,"VOS";#N/A,#N/A,TRUE,"Warrington";#N/A,#N/A,TRUE,"Widnes"}</definedName>
    <definedName name="ss">#REF!</definedName>
    <definedName name="sss" localSheetId="1" hidden="1">{#N/A,#N/A,TRUE,"Cover";#N/A,#N/A,TRUE,"Conts";#N/A,#N/A,TRUE,"VOS";#N/A,#N/A,TRUE,"Warrington";#N/A,#N/A,TRUE,"Widnes"}</definedName>
    <definedName name="sss" localSheetId="0" hidden="1">{#N/A,#N/A,TRUE,"Cover";#N/A,#N/A,TRUE,"Conts";#N/A,#N/A,TRUE,"VOS";#N/A,#N/A,TRUE,"Warrington";#N/A,#N/A,TRUE,"Widnes"}</definedName>
    <definedName name="sss" hidden="1">{#N/A,#N/A,TRUE,"Cover";#N/A,#N/A,TRUE,"Conts";#N/A,#N/A,TRUE,"VOS";#N/A,#N/A,TRUE,"Warrington";#N/A,#N/A,TRUE,"Widnes"}</definedName>
    <definedName name="SSSD" localSheetId="1" hidden="1">{"'Break down'!$A$4"}</definedName>
    <definedName name="SSSD" localSheetId="0" hidden="1">{"'Break down'!$A$4"}</definedName>
    <definedName name="SSSD" hidden="1">{"'Break down'!$A$4"}</definedName>
    <definedName name="ssshhh" localSheetId="1" hidden="1">{#N/A,#N/A,FALSE,"SumG";#N/A,#N/A,FALSE,"ElecG";#N/A,#N/A,FALSE,"MechG";#N/A,#N/A,FALSE,"GeotG";#N/A,#N/A,FALSE,"PrcsG";#N/A,#N/A,FALSE,"TunnG";#N/A,#N/A,FALSE,"CivlG";#N/A,#N/A,FALSE,"NtwkG";#N/A,#N/A,FALSE,"EstgG";#N/A,#N/A,FALSE,"PEngG"}</definedName>
    <definedName name="ssshhh" localSheetId="0" hidden="1">{#N/A,#N/A,FALSE,"SumG";#N/A,#N/A,FALSE,"ElecG";#N/A,#N/A,FALSE,"MechG";#N/A,#N/A,FALSE,"GeotG";#N/A,#N/A,FALSE,"PrcsG";#N/A,#N/A,FALSE,"TunnG";#N/A,#N/A,FALSE,"CivlG";#N/A,#N/A,FALSE,"NtwkG";#N/A,#N/A,FALSE,"EstgG";#N/A,#N/A,FALSE,"PEngG"}</definedName>
    <definedName name="ssshhh" hidden="1">{#N/A,#N/A,FALSE,"SumG";#N/A,#N/A,FALSE,"ElecG";#N/A,#N/A,FALSE,"MechG";#N/A,#N/A,FALSE,"GeotG";#N/A,#N/A,FALSE,"PrcsG";#N/A,#N/A,FALSE,"TunnG";#N/A,#N/A,FALSE,"CivlG";#N/A,#N/A,FALSE,"NtwkG";#N/A,#N/A,FALSE,"EstgG";#N/A,#N/A,FALSE,"PEngG"}</definedName>
    <definedName name="ssss" localSheetId="1" hidden="1">{#N/A,#N/A,TRUE,"Basic";#N/A,#N/A,TRUE,"EXT-TABLE";#N/A,#N/A,TRUE,"STEEL";#N/A,#N/A,TRUE,"INT-Table";#N/A,#N/A,TRUE,"STEEL";#N/A,#N/A,TRUE,"Door"}</definedName>
    <definedName name="ssss" localSheetId="0" hidden="1">{#N/A,#N/A,TRUE,"Basic";#N/A,#N/A,TRUE,"EXT-TABLE";#N/A,#N/A,TRUE,"STEEL";#N/A,#N/A,TRUE,"INT-Table";#N/A,#N/A,TRUE,"STEEL";#N/A,#N/A,TRUE,"Door"}</definedName>
    <definedName name="ssss" hidden="1">{#N/A,#N/A,TRUE,"Basic";#N/A,#N/A,TRUE,"EXT-TABLE";#N/A,#N/A,TRUE,"STEEL";#N/A,#N/A,TRUE,"INT-Table";#N/A,#N/A,TRUE,"STEEL";#N/A,#N/A,TRUE,"Door"}</definedName>
    <definedName name="sssss" localSheetId="0" hidden="1">[6]SUMMARY!#REF!</definedName>
    <definedName name="sssss" hidden="1">#REF!</definedName>
    <definedName name="SSSSSS" localSheetId="1" hidden="1">{#N/A,#N/A,TRUE,"Cover";#N/A,#N/A,TRUE,"Conts";#N/A,#N/A,TRUE,"VOS";#N/A,#N/A,TRUE,"Warrington";#N/A,#N/A,TRUE,"Widnes"}</definedName>
    <definedName name="SSSSSS" localSheetId="0" hidden="1">{#N/A,#N/A,TRUE,"Cover";#N/A,#N/A,TRUE,"Conts";#N/A,#N/A,TRUE,"VOS";#N/A,#N/A,TRUE,"Warrington";#N/A,#N/A,TRUE,"Widnes"}</definedName>
    <definedName name="SSSSSS" hidden="1">{#N/A,#N/A,TRUE,"Cover";#N/A,#N/A,TRUE,"Conts";#N/A,#N/A,TRUE,"VOS";#N/A,#N/A,TRUE,"Warrington";#N/A,#N/A,TRUE,"Widnes"}</definedName>
    <definedName name="sssssss">#REF!</definedName>
    <definedName name="Staircase">#REF!</definedName>
    <definedName name="Staircase2">#REF!</definedName>
    <definedName name="State">#REF!</definedName>
    <definedName name="STATUS">#REF!</definedName>
    <definedName name="steam_props">#REF!</definedName>
    <definedName name="stop" localSheetId="0" hidden="1">[14]Demand!#REF!</definedName>
    <definedName name="stop" hidden="1">#REF!</definedName>
    <definedName name="stri1" localSheetId="0">#REF!</definedName>
    <definedName name="stri1">#REF!</definedName>
    <definedName name="stri1_1">#N/A</definedName>
    <definedName name="stri2" localSheetId="0">#REF!</definedName>
    <definedName name="stri2">#REF!</definedName>
    <definedName name="stri2_1">#N/A</definedName>
    <definedName name="StrID" localSheetId="0">#REF!</definedName>
    <definedName name="StrID">#REF!</definedName>
    <definedName name="structure">#REF!</definedName>
    <definedName name="stryt5u8h87" localSheetId="1" hidden="1">{#N/A,#N/A,TRUE,"Cover";#N/A,#N/A,TRUE,"Conts";#N/A,#N/A,TRUE,"VOS";#N/A,#N/A,TRUE,"Warrington";#N/A,#N/A,TRUE,"Widnes"}</definedName>
    <definedName name="stryt5u8h87" localSheetId="0" hidden="1">{#N/A,#N/A,TRUE,"Cover";#N/A,#N/A,TRUE,"Conts";#N/A,#N/A,TRUE,"VOS";#N/A,#N/A,TRUE,"Warrington";#N/A,#N/A,TRUE,"Widnes"}</definedName>
    <definedName name="stryt5u8h87" hidden="1">{#N/A,#N/A,TRUE,"Cover";#N/A,#N/A,TRUE,"Conts";#N/A,#N/A,TRUE,"VOS";#N/A,#N/A,TRUE,"Warrington";#N/A,#N/A,TRUE,"Widnes"}</definedName>
    <definedName name="Subbase">#REF!</definedName>
    <definedName name="Subject">#REF!</definedName>
    <definedName name="SUBMOD">#REF!</definedName>
    <definedName name="SUBR_A">#REF!</definedName>
    <definedName name="SUBR_AR">#REF!</definedName>
    <definedName name="SUBR_C">#REF!</definedName>
    <definedName name="SUBR_ERR">#REF!</definedName>
    <definedName name="SUBR_L">#REF!</definedName>
    <definedName name="SUBR_LC">#REF!</definedName>
    <definedName name="SUBR_R">#REF!</definedName>
    <definedName name="SUBR_TK">#REF!</definedName>
    <definedName name="SUM" localSheetId="1" hidden="1">{"'Sheet1 (2)'!$A$1:$C$61"}</definedName>
    <definedName name="SUM" localSheetId="0" hidden="1">{"'Sheet1 (2)'!$A$1:$C$61"}</definedName>
    <definedName name="SUM" hidden="1">{"'Sheet1 (2)'!$A$1:$C$61"}</definedName>
    <definedName name="summ" localSheetId="1" hidden="1">{#N/A,#N/A,TRUE,"Front";#N/A,#N/A,TRUE,"Simple Letter";#N/A,#N/A,TRUE,"Inside";#N/A,#N/A,TRUE,"Contents";#N/A,#N/A,TRUE,"Basis";#N/A,#N/A,TRUE,"Inclusions";#N/A,#N/A,TRUE,"Exclusions";#N/A,#N/A,TRUE,"Areas";#N/A,#N/A,TRUE,"Summary";#N/A,#N/A,TRUE,"Detail"}</definedName>
    <definedName name="summ" localSheetId="0" hidden="1">{#N/A,#N/A,TRUE,"Front";#N/A,#N/A,TRUE,"Simple Letter";#N/A,#N/A,TRUE,"Inside";#N/A,#N/A,TRUE,"Contents";#N/A,#N/A,TRUE,"Basis";#N/A,#N/A,TRUE,"Inclusions";#N/A,#N/A,TRUE,"Exclusions";#N/A,#N/A,TRUE,"Areas";#N/A,#N/A,TRUE,"Summary";#N/A,#N/A,TRUE,"Detail"}</definedName>
    <definedName name="summ" hidden="1">{#N/A,#N/A,TRUE,"Front";#N/A,#N/A,TRUE,"Simple Letter";#N/A,#N/A,TRUE,"Inside";#N/A,#N/A,TRUE,"Contents";#N/A,#N/A,TRUE,"Basis";#N/A,#N/A,TRUE,"Inclusions";#N/A,#N/A,TRUE,"Exclusions";#N/A,#N/A,TRUE,"Areas";#N/A,#N/A,TRUE,"Summary";#N/A,#N/A,TRUE,"Detail"}</definedName>
    <definedName name="Summary">#REF!</definedName>
    <definedName name="surarea2">#REF!</definedName>
    <definedName name="surarea2_1">#N/A</definedName>
    <definedName name="suresh" localSheetId="1" hidden="1">{#N/A,#N/A,TRUE,"Front";#N/A,#N/A,TRUE,"Simple Letter";#N/A,#N/A,TRUE,"Inside";#N/A,#N/A,TRUE,"Contents";#N/A,#N/A,TRUE,"Basis";#N/A,#N/A,TRUE,"Inclusions";#N/A,#N/A,TRUE,"Exclusions";#N/A,#N/A,TRUE,"Areas";#N/A,#N/A,TRUE,"Summary";#N/A,#N/A,TRUE,"Detail"}</definedName>
    <definedName name="suresh" localSheetId="0" hidden="1">{#N/A,#N/A,TRUE,"Front";#N/A,#N/A,TRUE,"Simple Letter";#N/A,#N/A,TRUE,"Inside";#N/A,#N/A,TRUE,"Contents";#N/A,#N/A,TRUE,"Basis";#N/A,#N/A,TRUE,"Inclusions";#N/A,#N/A,TRUE,"Exclusions";#N/A,#N/A,TRUE,"Areas";#N/A,#N/A,TRUE,"Summary";#N/A,#N/A,TRUE,"Detail"}</definedName>
    <definedName name="suresh" hidden="1">{#N/A,#N/A,TRUE,"Front";#N/A,#N/A,TRUE,"Simple Letter";#N/A,#N/A,TRUE,"Inside";#N/A,#N/A,TRUE,"Contents";#N/A,#N/A,TRUE,"Basis";#N/A,#N/A,TRUE,"Inclusions";#N/A,#N/A,TRUE,"Exclusions";#N/A,#N/A,TRUE,"Areas";#N/A,#N/A,TRUE,"Summary";#N/A,#N/A,TRUE,"Detail"}</definedName>
    <definedName name="Sydney">#REF!</definedName>
    <definedName name="syu" localSheetId="1" hidden="1">{#N/A,#N/A,TRUE,"Cover";#N/A,#N/A,TRUE,"Conts";#N/A,#N/A,TRUE,"VOS";#N/A,#N/A,TRUE,"Warrington";#N/A,#N/A,TRUE,"Widnes"}</definedName>
    <definedName name="syu" localSheetId="0" hidden="1">{#N/A,#N/A,TRUE,"Cover";#N/A,#N/A,TRUE,"Conts";#N/A,#N/A,TRUE,"VOS";#N/A,#N/A,TRUE,"Warrington";#N/A,#N/A,TRUE,"Widnes"}</definedName>
    <definedName name="syu" hidden="1">{#N/A,#N/A,TRUE,"Cover";#N/A,#N/A,TRUE,"Conts";#N/A,#N/A,TRUE,"VOS";#N/A,#N/A,TRUE,"Warrington";#N/A,#N/A,TRUE,"Widnes"}</definedName>
    <definedName name="sz" localSheetId="1" hidden="1">{"'Break down'!$A$4"}</definedName>
    <definedName name="sz" localSheetId="0" hidden="1">{"'Break down'!$A$4"}</definedName>
    <definedName name="sz" hidden="1">{"'Break down'!$A$4"}</definedName>
    <definedName name="t___0">#REF!</definedName>
    <definedName name="t___13">#REF!</definedName>
    <definedName name="T0">#REF!</definedName>
    <definedName name="tabb">#REF!</definedName>
    <definedName name="TABLE_4">#REF!</definedName>
    <definedName name="table1">#REF!</definedName>
    <definedName name="Table2">#REF!</definedName>
    <definedName name="Table3">#REF!</definedName>
    <definedName name="TableData">#REF!</definedName>
    <definedName name="TableSummary" hidden="1">#REF!</definedName>
    <definedName name="tabtdp">#REF!</definedName>
    <definedName name="tabtdp_1">#N/A</definedName>
    <definedName name="TackCoat">#REF!</definedName>
    <definedName name="tatsu" localSheetId="1" hidden="1">{#N/A,#N/A,FALSE,"Chi tiÆt"}</definedName>
    <definedName name="tatsu" localSheetId="0" hidden="1">{#N/A,#N/A,FALSE,"Chi tiÆt"}</definedName>
    <definedName name="tatsu" hidden="1">{#N/A,#N/A,FALSE,"Chi tiÆt"}</definedName>
    <definedName name="tb">#REF!</definedName>
    <definedName name="tbarri">#REF!</definedName>
    <definedName name="tbarri_1">#N/A</definedName>
    <definedName name="Tbc">#REF!</definedName>
    <definedName name="Tbc_1">#N/A</definedName>
    <definedName name="tbl_ProdInfo" hidden="1">#REF!</definedName>
    <definedName name="tcant">#REF!</definedName>
    <definedName name="tcant_1">#N/A</definedName>
    <definedName name="tcpdp">#REF!</definedName>
    <definedName name="tcpdp_1">#N/A</definedName>
    <definedName name="tcs">#REF!</definedName>
    <definedName name="te">#REF!</definedName>
    <definedName name="te6e66" localSheetId="1" hidden="1">{"'Sheet1'!$L$16"}</definedName>
    <definedName name="te6e66" localSheetId="0" hidden="1">{"'Sheet1'!$L$16"}</definedName>
    <definedName name="te6e66" hidden="1">{"'Sheet1'!$L$16"}</definedName>
    <definedName name="tem" localSheetId="1" hidden="1">{#N/A,#N/A,TRUE,"Front";#N/A,#N/A,TRUE,"Simple Letter";#N/A,#N/A,TRUE,"Inside";#N/A,#N/A,TRUE,"Contents";#N/A,#N/A,TRUE,"Basis";#N/A,#N/A,TRUE,"Inclusions";#N/A,#N/A,TRUE,"Exclusions";#N/A,#N/A,TRUE,"Areas";#N/A,#N/A,TRUE,"Summary";#N/A,#N/A,TRUE,"Detail"}</definedName>
    <definedName name="tem" localSheetId="0" hidden="1">{#N/A,#N/A,TRUE,"Front";#N/A,#N/A,TRUE,"Simple Letter";#N/A,#N/A,TRUE,"Inside";#N/A,#N/A,TRUE,"Contents";#N/A,#N/A,TRUE,"Basis";#N/A,#N/A,TRUE,"Inclusions";#N/A,#N/A,TRUE,"Exclusions";#N/A,#N/A,TRUE,"Areas";#N/A,#N/A,TRUE,"Summary";#N/A,#N/A,TRUE,"Detail"}</definedName>
    <definedName name="tem" hidden="1">{#N/A,#N/A,TRUE,"Front";#N/A,#N/A,TRUE,"Simple Letter";#N/A,#N/A,TRUE,"Inside";#N/A,#N/A,TRUE,"Contents";#N/A,#N/A,TRUE,"Basis";#N/A,#N/A,TRUE,"Inclusions";#N/A,#N/A,TRUE,"Exclusions";#N/A,#N/A,TRUE,"Areas";#N/A,#N/A,TRUE,"Summary";#N/A,#N/A,TRUE,"Detail"}</definedName>
    <definedName name="temp" localSheetId="1" hidden="1">{"'Break down'!$A$4"}</definedName>
    <definedName name="temp" localSheetId="0" hidden="1">{"'Break down'!$A$4"}</definedName>
    <definedName name="temp" hidden="1">{"'Break down'!$A$4"}</definedName>
    <definedName name="temp1" localSheetId="1" hidden="1">{#N/A,#N/A,TRUE,"Front";#N/A,#N/A,TRUE,"Simple Letter";#N/A,#N/A,TRUE,"Inside";#N/A,#N/A,TRUE,"Contents";#N/A,#N/A,TRUE,"Basis";#N/A,#N/A,TRUE,"Inclusions";#N/A,#N/A,TRUE,"Exclusions";#N/A,#N/A,TRUE,"Areas";#N/A,#N/A,TRUE,"Summary";#N/A,#N/A,TRUE,"Detail"}</definedName>
    <definedName name="temp1" localSheetId="0" hidden="1">{#N/A,#N/A,TRUE,"Front";#N/A,#N/A,TRUE,"Simple Letter";#N/A,#N/A,TRUE,"Inside";#N/A,#N/A,TRUE,"Contents";#N/A,#N/A,TRUE,"Basis";#N/A,#N/A,TRUE,"Inclusions";#N/A,#N/A,TRUE,"Exclusions";#N/A,#N/A,TRUE,"Areas";#N/A,#N/A,TRUE,"Summary";#N/A,#N/A,TRUE,"Detail"}</definedName>
    <definedName name="temp1" hidden="1">{#N/A,#N/A,TRUE,"Front";#N/A,#N/A,TRUE,"Simple Letter";#N/A,#N/A,TRUE,"Inside";#N/A,#N/A,TRUE,"Contents";#N/A,#N/A,TRUE,"Basis";#N/A,#N/A,TRUE,"Inclusions";#N/A,#N/A,TRUE,"Exclusions";#N/A,#N/A,TRUE,"Areas";#N/A,#N/A,TRUE,"Summary";#N/A,#N/A,TRUE,"Detail"}</definedName>
    <definedName name="tempo" localSheetId="1" hidden="1">{"'Break down'!$A$4"}</definedName>
    <definedName name="tempo" localSheetId="0" hidden="1">{"'Break down'!$A$4"}</definedName>
    <definedName name="tempo" hidden="1">{"'Break down'!$A$4"}</definedName>
    <definedName name="tempoz" localSheetId="1" hidden="1">{"'Break down'!$A$4"}</definedName>
    <definedName name="tempoz" localSheetId="0" hidden="1">{"'Break down'!$A$4"}</definedName>
    <definedName name="tempoz" hidden="1">{"'Break down'!$A$4"}</definedName>
    <definedName name="tempz" localSheetId="1" hidden="1">{"'Break down'!$A$4"}</definedName>
    <definedName name="tempz" localSheetId="0" hidden="1">{"'Break down'!$A$4"}</definedName>
    <definedName name="tempz" hidden="1">{"'Break down'!$A$4"}</definedName>
    <definedName name="TEs">#REF!</definedName>
    <definedName name="TEs___0">#REF!</definedName>
    <definedName name="TEs___13">#REF!</definedName>
    <definedName name="test">#REF!</definedName>
    <definedName name="test1">#REF!</definedName>
    <definedName name="TEt">#REF!</definedName>
    <definedName name="TEt___0">#REF!</definedName>
    <definedName name="TEt___13">#REF!</definedName>
    <definedName name="Text13">#REF!</definedName>
    <definedName name="TextRefCopyRangeCount" hidden="1">23</definedName>
    <definedName name="tfgf" hidden="1">#REF!</definedName>
    <definedName name="tg4tw">#REF!</definedName>
    <definedName name="th">#REF!</definedName>
    <definedName name="thikwing">#REF!</definedName>
    <definedName name="thikwing_1">#N/A</definedName>
    <definedName name="thomas" localSheetId="0" hidden="1">[53]w_dn_idd!$A$15:$F$23</definedName>
    <definedName name="thomas" hidden="1">#REF!</definedName>
    <definedName name="thwghrt" localSheetId="1" hidden="1">{#N/A,#N/A,TRUE,"Cover";#N/A,#N/A,TRUE,"Conts";#N/A,#N/A,TRUE,"VOS";#N/A,#N/A,TRUE,"Warrington";#N/A,#N/A,TRUE,"Widnes"}</definedName>
    <definedName name="thwghrt" localSheetId="0" hidden="1">{#N/A,#N/A,TRUE,"Cover";#N/A,#N/A,TRUE,"Conts";#N/A,#N/A,TRUE,"VOS";#N/A,#N/A,TRUE,"Warrington";#N/A,#N/A,TRUE,"Widnes"}</definedName>
    <definedName name="thwghrt" hidden="1">{#N/A,#N/A,TRUE,"Cover";#N/A,#N/A,TRUE,"Conts";#N/A,#N/A,TRUE,"VOS";#N/A,#N/A,TRUE,"Warrington";#N/A,#N/A,TRUE,"Widnes"}</definedName>
    <definedName name="TITLE" localSheetId="1">#REF!</definedName>
    <definedName name="TITLE" localSheetId="0">#REF!</definedName>
    <definedName name="TITLE">#REF!</definedName>
    <definedName name="Title1" localSheetId="0">#REF!</definedName>
    <definedName name="Title1">#REF!</definedName>
    <definedName name="Title2" localSheetId="0">#REF!</definedName>
    <definedName name="Title2">#REF!</definedName>
    <definedName name="Tk">#REF!</definedName>
    <definedName name="Tl">#REF!</definedName>
    <definedName name="Tl_1">#N/A</definedName>
    <definedName name="tm" localSheetId="1" hidden="1">{"'Break down'!$A$4"}</definedName>
    <definedName name="tm" localSheetId="0" hidden="1">{"'Break down'!$A$4"}</definedName>
    <definedName name="tm" hidden="1">{"'Break down'!$A$4"}</definedName>
    <definedName name="tmp" localSheetId="1" hidden="1">{"'Break down'!$A$4"}</definedName>
    <definedName name="tmp" localSheetId="0" hidden="1">{"'Break down'!$A$4"}</definedName>
    <definedName name="tmp" hidden="1">{"'Break down'!$A$4"}</definedName>
    <definedName name="tmpz" localSheetId="1" hidden="1">{"'Break down'!$A$4"}</definedName>
    <definedName name="tmpz" localSheetId="0" hidden="1">{"'Break down'!$A$4"}</definedName>
    <definedName name="tmpz" hidden="1">{"'Break down'!$A$4"}</definedName>
    <definedName name="tmz" localSheetId="1" hidden="1">{"'Break down'!$A$4"}</definedName>
    <definedName name="tmz" localSheetId="0" hidden="1">{"'Break down'!$A$4"}</definedName>
    <definedName name="tmz" hidden="1">{"'Break down'!$A$4"}</definedName>
    <definedName name="tno" localSheetId="1" hidden="1">{"'Break down'!$A$4"}</definedName>
    <definedName name="tno" localSheetId="0" hidden="1">{"'Break down'!$A$4"}</definedName>
    <definedName name="tno" hidden="1">{"'Break down'!$A$4"}</definedName>
    <definedName name="tnoz" localSheetId="1" hidden="1">{"'Break down'!$A$4"}</definedName>
    <definedName name="tnoz" localSheetId="0" hidden="1">{"'Break down'!$A$4"}</definedName>
    <definedName name="tnoz" hidden="1">{"'Break down'!$A$4"}</definedName>
    <definedName name="tol">#REF!</definedName>
    <definedName name="tootoo" localSheetId="1" hidden="1">{#N/A,#N/A,FALSE,"Bericht 2";#N/A,#N/A,FALSE,"Bericht 3";#N/A,#N/A,FALSE,"Bericht 1"}</definedName>
    <definedName name="tootoo" localSheetId="0" hidden="1">{#N/A,#N/A,FALSE,"Bericht 2";#N/A,#N/A,FALSE,"Bericht 3";#N/A,#N/A,FALSE,"Bericht 1"}</definedName>
    <definedName name="tootoo" hidden="1">{#N/A,#N/A,FALSE,"Bericht 2";#N/A,#N/A,FALSE,"Bericht 3";#N/A,#N/A,FALSE,"Bericht 1"}</definedName>
    <definedName name="toparea1">#REF!</definedName>
    <definedName name="toparea1_1">#N/A</definedName>
    <definedName name="topl">#REF!</definedName>
    <definedName name="topn">#REF!</definedName>
    <definedName name="Total">#REF!</definedName>
    <definedName name="Total_Curb_Length">#REF!</definedName>
    <definedName name="Total_Interest">#REF!</definedName>
    <definedName name="Total_Pay">#REF!</definedName>
    <definedName name="TrafficSings">#REF!</definedName>
    <definedName name="trbnuomi" localSheetId="1" hidden="1">{#N/A,#N/A,TRUE,"Cover";#N/A,#N/A,TRUE,"Conts";#N/A,#N/A,TRUE,"VOS";#N/A,#N/A,TRUE,"Warrington";#N/A,#N/A,TRUE,"Widnes"}</definedName>
    <definedName name="trbnuomi" localSheetId="0" hidden="1">{#N/A,#N/A,TRUE,"Cover";#N/A,#N/A,TRUE,"Conts";#N/A,#N/A,TRUE,"VOS";#N/A,#N/A,TRUE,"Warrington";#N/A,#N/A,TRUE,"Widnes"}</definedName>
    <definedName name="trbnuomi" hidden="1">{#N/A,#N/A,TRUE,"Cover";#N/A,#N/A,TRUE,"Conts";#N/A,#N/A,TRUE,"VOS";#N/A,#N/A,TRUE,"Warrington";#N/A,#N/A,TRUE,"Widnes"}</definedName>
    <definedName name="trgr" localSheetId="1" hidden="1">{#N/A,#N/A,TRUE,"Cover";#N/A,#N/A,TRUE,"Conts";#N/A,#N/A,TRUE,"VOS";#N/A,#N/A,TRUE,"Warrington";#N/A,#N/A,TRUE,"Widnes"}</definedName>
    <definedName name="trgr" localSheetId="0" hidden="1">{#N/A,#N/A,TRUE,"Cover";#N/A,#N/A,TRUE,"Conts";#N/A,#N/A,TRUE,"VOS";#N/A,#N/A,TRUE,"Warrington";#N/A,#N/A,TRUE,"Widnes"}</definedName>
    <definedName name="trgr" hidden="1">{#N/A,#N/A,TRUE,"Cover";#N/A,#N/A,TRUE,"Conts";#N/A,#N/A,TRUE,"VOS";#N/A,#N/A,TRUE,"Warrington";#N/A,#N/A,TRUE,"Widnes"}</definedName>
    <definedName name="trhe" localSheetId="1" hidden="1">{#N/A,#N/A,TRUE,"Cover";#N/A,#N/A,TRUE,"Conts";#N/A,#N/A,TRUE,"VOS";#N/A,#N/A,TRUE,"Warrington";#N/A,#N/A,TRUE,"Widnes"}</definedName>
    <definedName name="trhe" localSheetId="0" hidden="1">{#N/A,#N/A,TRUE,"Cover";#N/A,#N/A,TRUE,"Conts";#N/A,#N/A,TRUE,"VOS";#N/A,#N/A,TRUE,"Warrington";#N/A,#N/A,TRUE,"Widnes"}</definedName>
    <definedName name="trhe" hidden="1">{#N/A,#N/A,TRUE,"Cover";#N/A,#N/A,TRUE,"Conts";#N/A,#N/A,TRUE,"VOS";#N/A,#N/A,TRUE,"Warrington";#N/A,#N/A,TRUE,"Widnes"}</definedName>
    <definedName name="trhsh" localSheetId="1" hidden="1">{#N/A,#N/A,TRUE,"Cover";#N/A,#N/A,TRUE,"Conts";#N/A,#N/A,TRUE,"VOS";#N/A,#N/A,TRUE,"Warrington";#N/A,#N/A,TRUE,"Widnes"}</definedName>
    <definedName name="trhsh" localSheetId="0" hidden="1">{#N/A,#N/A,TRUE,"Cover";#N/A,#N/A,TRUE,"Conts";#N/A,#N/A,TRUE,"VOS";#N/A,#N/A,TRUE,"Warrington";#N/A,#N/A,TRUE,"Widnes"}</definedName>
    <definedName name="trhsh" hidden="1">{#N/A,#N/A,TRUE,"Cover";#N/A,#N/A,TRUE,"Conts";#N/A,#N/A,TRUE,"VOS";#N/A,#N/A,TRUE,"Warrington";#N/A,#N/A,TRUE,"Widnes"}</definedName>
    <definedName name="trhsw" localSheetId="1" hidden="1">{#N/A,#N/A,TRUE,"Cover";#N/A,#N/A,TRUE,"Conts";#N/A,#N/A,TRUE,"VOS";#N/A,#N/A,TRUE,"Warrington";#N/A,#N/A,TRUE,"Widnes"}</definedName>
    <definedName name="trhsw" localSheetId="0" hidden="1">{#N/A,#N/A,TRUE,"Cover";#N/A,#N/A,TRUE,"Conts";#N/A,#N/A,TRUE,"VOS";#N/A,#N/A,TRUE,"Warrington";#N/A,#N/A,TRUE,"Widnes"}</definedName>
    <definedName name="trhsw" hidden="1">{#N/A,#N/A,TRUE,"Cover";#N/A,#N/A,TRUE,"Conts";#N/A,#N/A,TRUE,"VOS";#N/A,#N/A,TRUE,"Warrington";#N/A,#N/A,TRUE,"Widnes"}</definedName>
    <definedName name="tS">#REF!</definedName>
    <definedName name="tS___0">#REF!</definedName>
    <definedName name="tS___13">#REF!</definedName>
    <definedName name="TSCH">#REF!</definedName>
    <definedName name="tsidewlk">#REF!</definedName>
    <definedName name="tsidewlk_1">#N/A</definedName>
    <definedName name="tt">#REF!</definedName>
    <definedName name="ttt" localSheetId="1">#REF!</definedName>
    <definedName name="ttt" localSheetId="0">#REF!</definedName>
    <definedName name="ttt">#REF!</definedName>
    <definedName name="tttki" localSheetId="1" hidden="1">{"'Sheet1'!$L$16"}</definedName>
    <definedName name="tttki" localSheetId="0" hidden="1">{"'Sheet1'!$L$16"}</definedName>
    <definedName name="tttki" hidden="1">{"'Sheet1'!$L$16"}</definedName>
    <definedName name="tttm" localSheetId="1" hidden="1">{"'Sheet1'!$L$16"}</definedName>
    <definedName name="tttm" localSheetId="0" hidden="1">{"'Sheet1'!$L$16"}</definedName>
    <definedName name="tttm" hidden="1">{"'Sheet1'!$L$16"}</definedName>
    <definedName name="TTTT" localSheetId="1" hidden="1">{#N/A,#N/A,TRUE,"Cover";#N/A,#N/A,TRUE,"Conts";#N/A,#N/A,TRUE,"VOS";#N/A,#N/A,TRUE,"Warrington";#N/A,#N/A,TRUE,"Widnes"}</definedName>
    <definedName name="TTTT" localSheetId="0" hidden="1">{#N/A,#N/A,TRUE,"Cover";#N/A,#N/A,TRUE,"Conts";#N/A,#N/A,TRUE,"VOS";#N/A,#N/A,TRUE,"Warrington";#N/A,#N/A,TRUE,"Widnes"}</definedName>
    <definedName name="TTTT" hidden="1">{#N/A,#N/A,TRUE,"Cover";#N/A,#N/A,TRUE,"Conts";#N/A,#N/A,TRUE,"VOS";#N/A,#N/A,TRUE,"Warrington";#N/A,#N/A,TRUE,"Widnes"}</definedName>
    <definedName name="ttttki" localSheetId="1" hidden="1">{"'Sheet1'!$L$16"}</definedName>
    <definedName name="ttttki" localSheetId="0" hidden="1">{"'Sheet1'!$L$16"}</definedName>
    <definedName name="ttttki" hidden="1">{"'Sheet1'!$L$16"}</definedName>
    <definedName name="ttttl" localSheetId="1" hidden="1">{"'Sheet1'!$L$16"}</definedName>
    <definedName name="ttttl" localSheetId="0" hidden="1">{"'Sheet1'!$L$16"}</definedName>
    <definedName name="ttttl" hidden="1">{"'Sheet1'!$L$16"}</definedName>
    <definedName name="TUES1">#REF!</definedName>
    <definedName name="tui" localSheetId="1" hidden="1">{#N/A,#N/A,TRUE,"Cover";#N/A,#N/A,TRUE,"Conts";#N/A,#N/A,TRUE,"VOS";#N/A,#N/A,TRUE,"Warrington";#N/A,#N/A,TRUE,"Widnes"}</definedName>
    <definedName name="tui" localSheetId="0" hidden="1">{#N/A,#N/A,TRUE,"Cover";#N/A,#N/A,TRUE,"Conts";#N/A,#N/A,TRUE,"VOS";#N/A,#N/A,TRUE,"Warrington";#N/A,#N/A,TRUE,"Widnes"}</definedName>
    <definedName name="tui" hidden="1">{#N/A,#N/A,TRUE,"Cover";#N/A,#N/A,TRUE,"Conts";#N/A,#N/A,TRUE,"VOS";#N/A,#N/A,TRUE,"Warrington";#N/A,#N/A,TRUE,"Widnes"}</definedName>
    <definedName name="tuiop" localSheetId="1" hidden="1">{#N/A,#N/A,FALSE,"SUBS";#N/A,#N/A,FALSE,"SUPERS";#N/A,#N/A,FALSE,"FINISHES";#N/A,#N/A,FALSE,"FITTINGS";#N/A,#N/A,FALSE,"SERVICES";#N/A,#N/A,FALSE,"SITEWORKS"}</definedName>
    <definedName name="tuiop" localSheetId="0" hidden="1">{#N/A,#N/A,FALSE,"SUBS";#N/A,#N/A,FALSE,"SUPERS";#N/A,#N/A,FALSE,"FINISHES";#N/A,#N/A,FALSE,"FITTINGS";#N/A,#N/A,FALSE,"SERVICES";#N/A,#N/A,FALSE,"SITEWORKS"}</definedName>
    <definedName name="tuiop" hidden="1">{#N/A,#N/A,FALSE,"SUBS";#N/A,#N/A,FALSE,"SUPERS";#N/A,#N/A,FALSE,"FINISHES";#N/A,#N/A,FALSE,"FITTINGS";#N/A,#N/A,FALSE,"SERVICES";#N/A,#N/A,FALSE,"SITEWORKS"}</definedName>
    <definedName name="tuite" localSheetId="1" hidden="1">{#N/A,#N/A,TRUE,"Cover";#N/A,#N/A,TRUE,"Conts";#N/A,#N/A,TRUE,"VOS";#N/A,#N/A,TRUE,"Warrington";#N/A,#N/A,TRUE,"Widnes"}</definedName>
    <definedName name="tuite" localSheetId="0" hidden="1">{#N/A,#N/A,TRUE,"Cover";#N/A,#N/A,TRUE,"Conts";#N/A,#N/A,TRUE,"VOS";#N/A,#N/A,TRUE,"Warrington";#N/A,#N/A,TRUE,"Widnes"}</definedName>
    <definedName name="tuite" hidden="1">{#N/A,#N/A,TRUE,"Cover";#N/A,#N/A,TRUE,"Conts";#N/A,#N/A,TRUE,"VOS";#N/A,#N/A,TRUE,"Warrington";#N/A,#N/A,TRUE,"Widnes"}</definedName>
    <definedName name="Turk">#REF!</definedName>
    <definedName name="tvtyiuoujl" localSheetId="1" hidden="1">{#N/A,#N/A,TRUE,"Cover";#N/A,#N/A,TRUE,"Conts";#N/A,#N/A,TRUE,"VOS";#N/A,#N/A,TRUE,"Warrington";#N/A,#N/A,TRUE,"Widnes"}</definedName>
    <definedName name="tvtyiuoujl" localSheetId="0" hidden="1">{#N/A,#N/A,TRUE,"Cover";#N/A,#N/A,TRUE,"Conts";#N/A,#N/A,TRUE,"VOS";#N/A,#N/A,TRUE,"Warrington";#N/A,#N/A,TRUE,"Widnes"}</definedName>
    <definedName name="tvtyiuoujl" hidden="1">{#N/A,#N/A,TRUE,"Cover";#N/A,#N/A,TRUE,"Conts";#N/A,#N/A,TRUE,"VOS";#N/A,#N/A,TRUE,"Warrington";#N/A,#N/A,TRUE,"Widnes"}</definedName>
    <definedName name="ty" localSheetId="1" hidden="1">{#N/A,#N/A,TRUE,"Cover";#N/A,#N/A,TRUE,"Conts";#N/A,#N/A,TRUE,"VOS";#N/A,#N/A,TRUE,"Warrington";#N/A,#N/A,TRUE,"Widnes"}</definedName>
    <definedName name="ty" localSheetId="0" hidden="1">{#N/A,#N/A,TRUE,"Cover";#N/A,#N/A,TRUE,"Conts";#N/A,#N/A,TRUE,"VOS";#N/A,#N/A,TRUE,"Warrington";#N/A,#N/A,TRUE,"Widnes"}</definedName>
    <definedName name="ty" hidden="1">{#N/A,#N/A,TRUE,"Cover";#N/A,#N/A,TRUE,"Conts";#N/A,#N/A,TRUE,"VOS";#N/A,#N/A,TRUE,"Warrington";#N/A,#N/A,TRUE,"Widnes"}</definedName>
    <definedName name="Type3">#REF!</definedName>
    <definedName name="tyu" localSheetId="1" hidden="1">{#N/A,#N/A,TRUE,"COVER";#N/A,#N/A,TRUE,"DETAILS";#N/A,#N/A,TRUE,"SUMMARY";#N/A,#N/A,TRUE,"EXP MON";#N/A,#N/A,TRUE,"APPENDIX A";#N/A,#N/A,TRUE,"APPENDIX B";#N/A,#N/A,TRUE,"APPENDIX C";#N/A,#N/A,TRUE,"APPENDIX D";#N/A,#N/A,TRUE,"APPENDIX E";#N/A,#N/A,TRUE,"APPENDIX F";#N/A,#N/A,TRUE,"APPENDIX G"}</definedName>
    <definedName name="tyu" localSheetId="0" hidden="1">{#N/A,#N/A,TRUE,"COVER";#N/A,#N/A,TRUE,"DETAILS";#N/A,#N/A,TRUE,"SUMMARY";#N/A,#N/A,TRUE,"EXP MON";#N/A,#N/A,TRUE,"APPENDIX A";#N/A,#N/A,TRUE,"APPENDIX B";#N/A,#N/A,TRUE,"APPENDIX C";#N/A,#N/A,TRUE,"APPENDIX D";#N/A,#N/A,TRUE,"APPENDIX E";#N/A,#N/A,TRUE,"APPENDIX F";#N/A,#N/A,TRUE,"APPENDIX G"}</definedName>
    <definedName name="tyu" hidden="1">{#N/A,#N/A,TRUE,"COVER";#N/A,#N/A,TRUE,"DETAILS";#N/A,#N/A,TRUE,"SUMMARY";#N/A,#N/A,TRUE,"EXP MON";#N/A,#N/A,TRUE,"APPENDIX A";#N/A,#N/A,TRUE,"APPENDIX B";#N/A,#N/A,TRUE,"APPENDIX C";#N/A,#N/A,TRUE,"APPENDIX D";#N/A,#N/A,TRUE,"APPENDIX E";#N/A,#N/A,TRUE,"APPENDIX F";#N/A,#N/A,TRUE,"APPENDIX G"}</definedName>
    <definedName name="tyutri" localSheetId="1" hidden="1">{#N/A,#N/A,TRUE,"Cover";#N/A,#N/A,TRUE,"Conts";#N/A,#N/A,TRUE,"VOS";#N/A,#N/A,TRUE,"Warrington";#N/A,#N/A,TRUE,"Widnes"}</definedName>
    <definedName name="tyutri" localSheetId="0" hidden="1">{#N/A,#N/A,TRUE,"Cover";#N/A,#N/A,TRUE,"Conts";#N/A,#N/A,TRUE,"VOS";#N/A,#N/A,TRUE,"Warrington";#N/A,#N/A,TRUE,"Widnes"}</definedName>
    <definedName name="tyutri" hidden="1">{#N/A,#N/A,TRUE,"Cover";#N/A,#N/A,TRUE,"Conts";#N/A,#N/A,TRUE,"VOS";#N/A,#N/A,TRUE,"Warrington";#N/A,#N/A,TRUE,"Widnes"}</definedName>
    <definedName name="U">#REF!</definedName>
    <definedName name="ubaid" localSheetId="1" hidden="1">{#N/A,#N/A,FALSE,"VCR"}</definedName>
    <definedName name="ubaid" localSheetId="0" hidden="1">{#N/A,#N/A,FALSE,"VCR"}</definedName>
    <definedName name="ubaid" hidden="1">{#N/A,#N/A,FALSE,"VCR"}</definedName>
    <definedName name="Ubaide" localSheetId="1" hidden="1">{#N/A,#N/A,FALSE,"VCR"}</definedName>
    <definedName name="Ubaide" localSheetId="0" hidden="1">{#N/A,#N/A,FALSE,"VCR"}</definedName>
    <definedName name="Ubaide" hidden="1">{#N/A,#N/A,FALSE,"VCR"}</definedName>
    <definedName name="uhhtrytrs" localSheetId="1" hidden="1">{#N/A,#N/A,TRUE,"Cover";#N/A,#N/A,TRUE,"Conts";#N/A,#N/A,TRUE,"VOS";#N/A,#N/A,TRUE,"Warrington";#N/A,#N/A,TRUE,"Widnes"}</definedName>
    <definedName name="uhhtrytrs" localSheetId="0" hidden="1">{#N/A,#N/A,TRUE,"Cover";#N/A,#N/A,TRUE,"Conts";#N/A,#N/A,TRUE,"VOS";#N/A,#N/A,TRUE,"Warrington";#N/A,#N/A,TRUE,"Widnes"}</definedName>
    <definedName name="uhhtrytrs" hidden="1">{#N/A,#N/A,TRUE,"Cover";#N/A,#N/A,TRUE,"Conts";#N/A,#N/A,TRUE,"VOS";#N/A,#N/A,TRUE,"Warrington";#N/A,#N/A,TRUE,"Widnes"}</definedName>
    <definedName name="uiop" localSheetId="1" hidden="1">{#N/A,#N/A,TRUE,"COVER";#N/A,#N/A,TRUE,"DETAILS";#N/A,#N/A,TRUE,"SUMMARY";#N/A,#N/A,TRUE,"EXP MON";#N/A,#N/A,TRUE,"APPENDIX A";#N/A,#N/A,TRUE,"APPENDIX B";#N/A,#N/A,TRUE,"APPENDIX C";#N/A,#N/A,TRUE,"APPENDIX D";#N/A,#N/A,TRUE,"APPENDIX E";#N/A,#N/A,TRUE,"APPENDIX F";#N/A,#N/A,TRUE,"APPENDIX G"}</definedName>
    <definedName name="uiop" localSheetId="0" hidden="1">{#N/A,#N/A,TRUE,"COVER";#N/A,#N/A,TRUE,"DETAILS";#N/A,#N/A,TRUE,"SUMMARY";#N/A,#N/A,TRUE,"EXP MON";#N/A,#N/A,TRUE,"APPENDIX A";#N/A,#N/A,TRUE,"APPENDIX B";#N/A,#N/A,TRUE,"APPENDIX C";#N/A,#N/A,TRUE,"APPENDIX D";#N/A,#N/A,TRUE,"APPENDIX E";#N/A,#N/A,TRUE,"APPENDIX F";#N/A,#N/A,TRUE,"APPENDIX G"}</definedName>
    <definedName name="uiop" hidden="1">{#N/A,#N/A,TRUE,"COVER";#N/A,#N/A,TRUE,"DETAILS";#N/A,#N/A,TRUE,"SUMMARY";#N/A,#N/A,TRUE,"EXP MON";#N/A,#N/A,TRUE,"APPENDIX A";#N/A,#N/A,TRUE,"APPENDIX B";#N/A,#N/A,TRUE,"APPENDIX C";#N/A,#N/A,TRUE,"APPENDIX D";#N/A,#N/A,TRUE,"APPENDIX E";#N/A,#N/A,TRUE,"APPENDIX F";#N/A,#N/A,TRUE,"APPENDIX G"}</definedName>
    <definedName name="uiopbn" localSheetId="1" hidden="1">{#N/A,#N/A,FALSE,"SUBS";#N/A,#N/A,FALSE,"SUPERS";#N/A,#N/A,FALSE,"FINISHES";#N/A,#N/A,FALSE,"FITTINGS";#N/A,#N/A,FALSE,"SERVICES";#N/A,#N/A,FALSE,"SITEWORKS"}</definedName>
    <definedName name="uiopbn" localSheetId="0" hidden="1">{#N/A,#N/A,FALSE,"SUBS";#N/A,#N/A,FALSE,"SUPERS";#N/A,#N/A,FALSE,"FINISHES";#N/A,#N/A,FALSE,"FITTINGS";#N/A,#N/A,FALSE,"SERVICES";#N/A,#N/A,FALSE,"SITEWORKS"}</definedName>
    <definedName name="uiopbn" hidden="1">{#N/A,#N/A,FALSE,"SUBS";#N/A,#N/A,FALSE,"SUPERS";#N/A,#N/A,FALSE,"FINISHES";#N/A,#N/A,FALSE,"FITTINGS";#N/A,#N/A,FALSE,"SERVICES";#N/A,#N/A,FALSE,"SITEWORKS"}</definedName>
    <definedName name="uiopl" localSheetId="1" hidden="1">{#N/A,#N/A,TRUE,"COVER";#N/A,#N/A,TRUE,"DETAILS";#N/A,#N/A,TRUE,"SUMMARY";#N/A,#N/A,TRUE,"EXP MON";#N/A,#N/A,TRUE,"APPENDIX A";#N/A,#N/A,TRUE,"APPENDIX B";#N/A,#N/A,TRUE,"APPENDIX C";#N/A,#N/A,TRUE,"APPENDIX D";#N/A,#N/A,TRUE,"APPENDIX E";#N/A,#N/A,TRUE,"APPENDIX F";#N/A,#N/A,TRUE,"APPENDIX G"}</definedName>
    <definedName name="uiopl" localSheetId="0" hidden="1">{#N/A,#N/A,TRUE,"COVER";#N/A,#N/A,TRUE,"DETAILS";#N/A,#N/A,TRUE,"SUMMARY";#N/A,#N/A,TRUE,"EXP MON";#N/A,#N/A,TRUE,"APPENDIX A";#N/A,#N/A,TRUE,"APPENDIX B";#N/A,#N/A,TRUE,"APPENDIX C";#N/A,#N/A,TRUE,"APPENDIX D";#N/A,#N/A,TRUE,"APPENDIX E";#N/A,#N/A,TRUE,"APPENDIX F";#N/A,#N/A,TRUE,"APPENDIX G"}</definedName>
    <definedName name="uiopl" hidden="1">{#N/A,#N/A,TRUE,"COVER";#N/A,#N/A,TRUE,"DETAILS";#N/A,#N/A,TRUE,"SUMMARY";#N/A,#N/A,TRUE,"EXP MON";#N/A,#N/A,TRUE,"APPENDIX A";#N/A,#N/A,TRUE,"APPENDIX B";#N/A,#N/A,TRUE,"APPENDIX C";#N/A,#N/A,TRUE,"APPENDIX D";#N/A,#N/A,TRUE,"APPENDIX E";#N/A,#N/A,TRUE,"APPENDIX F";#N/A,#N/A,TRUE,"APPENDIX G"}</definedName>
    <definedName name="uit" localSheetId="1" hidden="1">{#N/A,#N/A,TRUE,"Cover";#N/A,#N/A,TRUE,"Conts";#N/A,#N/A,TRUE,"VOS";#N/A,#N/A,TRUE,"Warrington";#N/A,#N/A,TRUE,"Widnes"}</definedName>
    <definedName name="uit" localSheetId="0" hidden="1">{#N/A,#N/A,TRUE,"Cover";#N/A,#N/A,TRUE,"Conts";#N/A,#N/A,TRUE,"VOS";#N/A,#N/A,TRUE,"Warrington";#N/A,#N/A,TRUE,"Widnes"}</definedName>
    <definedName name="uit" hidden="1">{#N/A,#N/A,TRUE,"Cover";#N/A,#N/A,TRUE,"Conts";#N/A,#N/A,TRUE,"VOS";#N/A,#N/A,TRUE,"Warrington";#N/A,#N/A,TRUE,"Widnes"}</definedName>
    <definedName name="uiuif" localSheetId="1" hidden="1">{#N/A,#N/A,TRUE,"Cover";#N/A,#N/A,TRUE,"Conts";#N/A,#N/A,TRUE,"VOS";#N/A,#N/A,TRUE,"Warrington";#N/A,#N/A,TRUE,"Widnes"}</definedName>
    <definedName name="uiuif" localSheetId="0" hidden="1">{#N/A,#N/A,TRUE,"Cover";#N/A,#N/A,TRUE,"Conts";#N/A,#N/A,TRUE,"VOS";#N/A,#N/A,TRUE,"Warrington";#N/A,#N/A,TRUE,"Widnes"}</definedName>
    <definedName name="uiuif" hidden="1">{#N/A,#N/A,TRUE,"Cover";#N/A,#N/A,TRUE,"Conts";#N/A,#N/A,TRUE,"VOS";#N/A,#N/A,TRUE,"Warrington";#N/A,#N/A,TRUE,"Widnes"}</definedName>
    <definedName name="uiyuitii" localSheetId="1" hidden="1">{#N/A,#N/A,TRUE,"Cover";#N/A,#N/A,TRUE,"Conts";#N/A,#N/A,TRUE,"VOS";#N/A,#N/A,TRUE,"Warrington";#N/A,#N/A,TRUE,"Widnes"}</definedName>
    <definedName name="uiyuitii" localSheetId="0" hidden="1">{#N/A,#N/A,TRUE,"Cover";#N/A,#N/A,TRUE,"Conts";#N/A,#N/A,TRUE,"VOS";#N/A,#N/A,TRUE,"Warrington";#N/A,#N/A,TRUE,"Widnes"}</definedName>
    <definedName name="uiyuitii" hidden="1">{#N/A,#N/A,TRUE,"Cover";#N/A,#N/A,TRUE,"Conts";#N/A,#N/A,TRUE,"VOS";#N/A,#N/A,TRUE,"Warrington";#N/A,#N/A,TRUE,"Widnes"}</definedName>
    <definedName name="uj" localSheetId="1" hidden="1">{#N/A,#N/A,FALSE,"SumG";#N/A,#N/A,FALSE,"ElecG";#N/A,#N/A,FALSE,"MechG";#N/A,#N/A,FALSE,"GeotG";#N/A,#N/A,FALSE,"PrcsG";#N/A,#N/A,FALSE,"TunnG";#N/A,#N/A,FALSE,"CivlG";#N/A,#N/A,FALSE,"NtwkG";#N/A,#N/A,FALSE,"EstgG";#N/A,#N/A,FALSE,"PEngG"}</definedName>
    <definedName name="uj" localSheetId="0" hidden="1">{#N/A,#N/A,FALSE,"SumG";#N/A,#N/A,FALSE,"ElecG";#N/A,#N/A,FALSE,"MechG";#N/A,#N/A,FALSE,"GeotG";#N/A,#N/A,FALSE,"PrcsG";#N/A,#N/A,FALSE,"TunnG";#N/A,#N/A,FALSE,"CivlG";#N/A,#N/A,FALSE,"NtwkG";#N/A,#N/A,FALSE,"EstgG";#N/A,#N/A,FALSE,"PEngG"}</definedName>
    <definedName name="uj" hidden="1">{#N/A,#N/A,FALSE,"SumG";#N/A,#N/A,FALSE,"ElecG";#N/A,#N/A,FALSE,"MechG";#N/A,#N/A,FALSE,"GeotG";#N/A,#N/A,FALSE,"PrcsG";#N/A,#N/A,FALSE,"TunnG";#N/A,#N/A,FALSE,"CivlG";#N/A,#N/A,FALSE,"NtwkG";#N/A,#N/A,FALSE,"EstgG";#N/A,#N/A,FALSE,"PEngG"}</definedName>
    <definedName name="ulppuipui" localSheetId="1" hidden="1">{#N/A,#N/A,TRUE,"Cover";#N/A,#N/A,TRUE,"Conts";#N/A,#N/A,TRUE,"VOS";#N/A,#N/A,TRUE,"Warrington";#N/A,#N/A,TRUE,"Widnes"}</definedName>
    <definedName name="ulppuipui" localSheetId="0" hidden="1">{#N/A,#N/A,TRUE,"Cover";#N/A,#N/A,TRUE,"Conts";#N/A,#N/A,TRUE,"VOS";#N/A,#N/A,TRUE,"Warrington";#N/A,#N/A,TRUE,"Widnes"}</definedName>
    <definedName name="ulppuipui" hidden="1">{#N/A,#N/A,TRUE,"Cover";#N/A,#N/A,TRUE,"Conts";#N/A,#N/A,TRUE,"VOS";#N/A,#N/A,TRUE,"Warrington";#N/A,#N/A,TRUE,"Widnes"}</definedName>
    <definedName name="um">#REF!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t">#REF!</definedName>
    <definedName name="UNITS">#REF!</definedName>
    <definedName name="uoihg" localSheetId="1" hidden="1">{"'Sheet1'!$L$16"}</definedName>
    <definedName name="uoihg" localSheetId="0" hidden="1">{"'Sheet1'!$L$16"}</definedName>
    <definedName name="uoihg" hidden="1">{"'Sheet1'!$L$16"}</definedName>
    <definedName name="uolougouio" localSheetId="1" hidden="1">{#N/A,#N/A,TRUE,"Cover";#N/A,#N/A,TRUE,"Conts";#N/A,#N/A,TRUE,"VOS";#N/A,#N/A,TRUE,"Warrington";#N/A,#N/A,TRUE,"Widnes"}</definedName>
    <definedName name="uolougouio" localSheetId="0" hidden="1">{#N/A,#N/A,TRUE,"Cover";#N/A,#N/A,TRUE,"Conts";#N/A,#N/A,TRUE,"VOS";#N/A,#N/A,TRUE,"Warrington";#N/A,#N/A,TRUE,"Widnes"}</definedName>
    <definedName name="uolougouio" hidden="1">{#N/A,#N/A,TRUE,"Cover";#N/A,#N/A,TRUE,"Conts";#N/A,#N/A,TRUE,"VOS";#N/A,#N/A,TRUE,"Warrington";#N/A,#N/A,TRUE,"Widnes"}</definedName>
    <definedName name="update" localSheetId="1" hidden="1">{#N/A,#N/A,TRUE,"Front";#N/A,#N/A,TRUE,"Simple Letter";#N/A,#N/A,TRUE,"Inside";#N/A,#N/A,TRUE,"Contents";#N/A,#N/A,TRUE,"Basis";#N/A,#N/A,TRUE,"Inclusions";#N/A,#N/A,TRUE,"Exclusions";#N/A,#N/A,TRUE,"Areas";#N/A,#N/A,TRUE,"Summary";#N/A,#N/A,TRUE,"Detail"}</definedName>
    <definedName name="update" localSheetId="0" hidden="1">{#N/A,#N/A,TRUE,"Front";#N/A,#N/A,TRUE,"Simple Letter";#N/A,#N/A,TRUE,"Inside";#N/A,#N/A,TRUE,"Contents";#N/A,#N/A,TRUE,"Basis";#N/A,#N/A,TRUE,"Inclusions";#N/A,#N/A,TRUE,"Exclusions";#N/A,#N/A,TRUE,"Areas";#N/A,#N/A,TRUE,"Summary";#N/A,#N/A,TRUE,"Detail"}</definedName>
    <definedName name="update" hidden="1">{#N/A,#N/A,TRUE,"Front";#N/A,#N/A,TRUE,"Simple Letter";#N/A,#N/A,TRUE,"Inside";#N/A,#N/A,TRUE,"Contents";#N/A,#N/A,TRUE,"Basis";#N/A,#N/A,TRUE,"Inclusions";#N/A,#N/A,TRUE,"Exclusions";#N/A,#N/A,TRUE,"Areas";#N/A,#N/A,TRUE,"Summary";#N/A,#N/A,TRUE,"Detail"}</definedName>
    <definedName name="uppipeabt">#REF!</definedName>
    <definedName name="uppipeabt_1">#N/A</definedName>
    <definedName name="uppipebox">#REF!</definedName>
    <definedName name="uppipebox_1">#N/A</definedName>
    <definedName name="USD">#REF!</definedName>
    <definedName name="USDRs">#REF!</definedName>
    <definedName name="USDYen">#REF!</definedName>
    <definedName name="UU" localSheetId="1" hidden="1">{#N/A,#N/A,FALSE,"JACKETS (1100 t) (1)"}</definedName>
    <definedName name="UU" localSheetId="0" hidden="1">{#N/A,#N/A,FALSE,"JACKETS (1100 t) (1)"}</definedName>
    <definedName name="UU" hidden="1">{#N/A,#N/A,FALSE,"JACKETS (1100 t) (1)"}</definedName>
    <definedName name="uuuu" localSheetId="1" hidden="1">{"'Break down'!$A$4"}</definedName>
    <definedName name="uuuu" localSheetId="0" hidden="1">{"'Break down'!$A$4"}</definedName>
    <definedName name="uuuu" hidden="1">{"'Break down'!$A$4"}</definedName>
    <definedName name="uuuuz" localSheetId="1" hidden="1">{"'Break down'!$A$4"}</definedName>
    <definedName name="uuuuz" localSheetId="0" hidden="1">{"'Break down'!$A$4"}</definedName>
    <definedName name="uuuuz" hidden="1">{"'Break down'!$A$4"}</definedName>
    <definedName name="uuuyi" localSheetId="1" hidden="1">{"'Break down'!$A$4"}</definedName>
    <definedName name="uuuyi" localSheetId="0" hidden="1">{"'Break down'!$A$4"}</definedName>
    <definedName name="uuuyi" hidden="1">{"'Break down'!$A$4"}</definedName>
    <definedName name="uyfyt" localSheetId="1" hidden="1">{"'Sheet1'!$L$16"}</definedName>
    <definedName name="uyfyt" localSheetId="0" hidden="1">{"'Sheet1'!$L$16"}</definedName>
    <definedName name="uyfyt" hidden="1">{"'Sheet1'!$L$16"}</definedName>
    <definedName name="uyg" localSheetId="1" hidden="1">{"'Sheet1'!$L$16"}</definedName>
    <definedName name="uyg" localSheetId="0" hidden="1">{"'Sheet1'!$L$16"}</definedName>
    <definedName name="uyg" hidden="1">{"'Sheet1'!$L$16"}</definedName>
    <definedName name="v" localSheetId="1" hidden="1">{#N/A,#N/A,TRUE,"Cover";#N/A,#N/A,TRUE,"Conts";#N/A,#N/A,TRUE,"VOS";#N/A,#N/A,TRUE,"Warrington";#N/A,#N/A,TRUE,"Widnes"}</definedName>
    <definedName name="v" localSheetId="0" hidden="1">{#N/A,#N/A,TRUE,"Cover";#N/A,#N/A,TRUE,"Conts";#N/A,#N/A,TRUE,"VOS";#N/A,#N/A,TRUE,"Warrington";#N/A,#N/A,TRUE,"Widnes"}</definedName>
    <definedName name="v" hidden="1">{#N/A,#N/A,TRUE,"Cover";#N/A,#N/A,TRUE,"Conts";#N/A,#N/A,TRUE,"VOS";#N/A,#N/A,TRUE,"Warrington";#N/A,#N/A,TRUE,"Widnes"}</definedName>
    <definedName name="va">#REF!</definedName>
    <definedName name="va___0">#REF!</definedName>
    <definedName name="va___13">#REF!</definedName>
    <definedName name="val">#REF!</definedName>
    <definedName name="VALUES">#REF!</definedName>
    <definedName name="Values_Entered" localSheetId="1">#N/A</definedName>
    <definedName name="Values_Entered" localSheetId="0">IF([46]!Loan_Amount*[46]!Interest_Rate*[46]!Loan_Years*[46]!Loan_Start&gt;0,1,0)</definedName>
    <definedName name="Values_Entered">IF([0]!Loan_Amount*[0]!Interest_Rate*[0]!Loan_Years*[0]!Loan_Start&gt;0,1,0)</definedName>
    <definedName name="VANDEMATARAM" localSheetId="0">#REF!</definedName>
    <definedName name="VANDEMATARAM">#REF!</definedName>
    <definedName name="Variation" localSheetId="1" hidden="1">{#N/A,#N/A,FALSE,"SumD";#N/A,#N/A,FALSE,"ElecD";#N/A,#N/A,FALSE,"MechD";#N/A,#N/A,FALSE,"GeotD";#N/A,#N/A,FALSE,"PrcsD";#N/A,#N/A,FALSE,"TunnD";#N/A,#N/A,FALSE,"CivlD";#N/A,#N/A,FALSE,"NtwkD";#N/A,#N/A,FALSE,"EstgD";#N/A,#N/A,FALSE,"PEngD"}</definedName>
    <definedName name="Variation" localSheetId="0" hidden="1">{#N/A,#N/A,FALSE,"SumD";#N/A,#N/A,FALSE,"ElecD";#N/A,#N/A,FALSE,"MechD";#N/A,#N/A,FALSE,"GeotD";#N/A,#N/A,FALSE,"PrcsD";#N/A,#N/A,FALSE,"TunnD";#N/A,#N/A,FALSE,"CivlD";#N/A,#N/A,FALSE,"NtwkD";#N/A,#N/A,FALSE,"EstgD";#N/A,#N/A,FALSE,"PEngD"}</definedName>
    <definedName name="Variation" hidden="1">{#N/A,#N/A,FALSE,"SumD";#N/A,#N/A,FALSE,"ElecD";#N/A,#N/A,FALSE,"MechD";#N/A,#N/A,FALSE,"GeotD";#N/A,#N/A,FALSE,"PrcsD";#N/A,#N/A,FALSE,"TunnD";#N/A,#N/A,FALSE,"CivlD";#N/A,#N/A,FALSE,"NtwkD";#N/A,#N/A,FALSE,"EstgD";#N/A,#N/A,FALSE,"PEngD"}</definedName>
    <definedName name="VB">#REF!</definedName>
    <definedName name="vbvbvb" localSheetId="1" hidden="1">{#N/A,#N/A,TRUE,"Front";#N/A,#N/A,TRUE,"Simple Letter";#N/A,#N/A,TRUE,"Inside";#N/A,#N/A,TRUE,"Contents";#N/A,#N/A,TRUE,"Basis";#N/A,#N/A,TRUE,"Inclusions";#N/A,#N/A,TRUE,"Exclusions";#N/A,#N/A,TRUE,"Areas";#N/A,#N/A,TRUE,"Summary";#N/A,#N/A,TRUE,"Detail"}</definedName>
    <definedName name="vbvbvb" localSheetId="0" hidden="1">{#N/A,#N/A,TRUE,"Front";#N/A,#N/A,TRUE,"Simple Letter";#N/A,#N/A,TRUE,"Inside";#N/A,#N/A,TRUE,"Contents";#N/A,#N/A,TRUE,"Basis";#N/A,#N/A,TRUE,"Inclusions";#N/A,#N/A,TRUE,"Exclusions";#N/A,#N/A,TRUE,"Areas";#N/A,#N/A,TRUE,"Summary";#N/A,#N/A,TRUE,"Detail"}</definedName>
    <definedName name="vbvbvb" hidden="1">{#N/A,#N/A,TRUE,"Front";#N/A,#N/A,TRUE,"Simple Letter";#N/A,#N/A,TRUE,"Inside";#N/A,#N/A,TRUE,"Contents";#N/A,#N/A,TRUE,"Basis";#N/A,#N/A,TRUE,"Inclusions";#N/A,#N/A,TRUE,"Exclusions";#N/A,#N/A,TRUE,"Areas";#N/A,#N/A,TRUE,"Summary";#N/A,#N/A,TRUE,"Detail"}</definedName>
    <definedName name="vbvbvvv" localSheetId="1" hidden="1">{#N/A,#N/A,TRUE,"Front";#N/A,#N/A,TRUE,"Simple Letter";#N/A,#N/A,TRUE,"Inside";#N/A,#N/A,TRUE,"Contents";#N/A,#N/A,TRUE,"Basis";#N/A,#N/A,TRUE,"Inclusions";#N/A,#N/A,TRUE,"Exclusions";#N/A,#N/A,TRUE,"Areas";#N/A,#N/A,TRUE,"Summary";#N/A,#N/A,TRUE,"Detail"}</definedName>
    <definedName name="vbvbvvv" localSheetId="0" hidden="1">{#N/A,#N/A,TRUE,"Front";#N/A,#N/A,TRUE,"Simple Letter";#N/A,#N/A,TRUE,"Inside";#N/A,#N/A,TRUE,"Contents";#N/A,#N/A,TRUE,"Basis";#N/A,#N/A,TRUE,"Inclusions";#N/A,#N/A,TRUE,"Exclusions";#N/A,#N/A,TRUE,"Areas";#N/A,#N/A,TRUE,"Summary";#N/A,#N/A,TRUE,"Detail"}</definedName>
    <definedName name="vbvbvvv" hidden="1">{#N/A,#N/A,TRUE,"Front";#N/A,#N/A,TRUE,"Simple Letter";#N/A,#N/A,TRUE,"Inside";#N/A,#N/A,TRUE,"Contents";#N/A,#N/A,TRUE,"Basis";#N/A,#N/A,TRUE,"Inclusions";#N/A,#N/A,TRUE,"Exclusions";#N/A,#N/A,TRUE,"Areas";#N/A,#N/A,TRUE,"Summary";#N/A,#N/A,TRUE,"Detail"}</definedName>
    <definedName name="VD">#REF!</definedName>
    <definedName name="verpile">#REF!</definedName>
    <definedName name="verpile_1">#N/A</definedName>
    <definedName name="vertical_col_and_corner_walls">#REF!</definedName>
    <definedName name="Vf">#REF!</definedName>
    <definedName name="vffsfs" localSheetId="1" hidden="1">{#N/A,#N/A,TRUE,"Basic";#N/A,#N/A,TRUE,"EXT-TABLE";#N/A,#N/A,TRUE,"STEEL";#N/A,#N/A,TRUE,"INT-Table";#N/A,#N/A,TRUE,"STEEL";#N/A,#N/A,TRUE,"Door"}</definedName>
    <definedName name="vffsfs" localSheetId="0" hidden="1">{#N/A,#N/A,TRUE,"Basic";#N/A,#N/A,TRUE,"EXT-TABLE";#N/A,#N/A,TRUE,"STEEL";#N/A,#N/A,TRUE,"INT-Table";#N/A,#N/A,TRUE,"STEEL";#N/A,#N/A,TRUE,"Door"}</definedName>
    <definedName name="vffsfs" hidden="1">{#N/A,#N/A,TRUE,"Basic";#N/A,#N/A,TRUE,"EXT-TABLE";#N/A,#N/A,TRUE,"STEEL";#N/A,#N/A,TRUE,"INT-Table";#N/A,#N/A,TRUE,"STEEL";#N/A,#N/A,TRUE,"Door"}</definedName>
    <definedName name="VIJE">#REF!</definedName>
    <definedName name="VIVEKANANDA">#REF!</definedName>
    <definedName name="vj" localSheetId="1" hidden="1">{#N/A,#N/A,TRUE,"Cover";#N/A,#N/A,TRUE,"Conts";#N/A,#N/A,TRUE,"VOS";#N/A,#N/A,TRUE,"Warrington";#N/A,#N/A,TRUE,"Widnes"}</definedName>
    <definedName name="vj" localSheetId="0" hidden="1">{#N/A,#N/A,TRUE,"Cover";#N/A,#N/A,TRUE,"Conts";#N/A,#N/A,TRUE,"VOS";#N/A,#N/A,TRUE,"Warrington";#N/A,#N/A,TRUE,"Widnes"}</definedName>
    <definedName name="vj" hidden="1">{#N/A,#N/A,TRUE,"Cover";#N/A,#N/A,TRUE,"Conts";#N/A,#N/A,TRUE,"VOS";#N/A,#N/A,TRUE,"Warrington";#N/A,#N/A,TRUE,"Widnes"}</definedName>
    <definedName name="vla" localSheetId="1" hidden="1">{"'Break down'!$A$4"}</definedName>
    <definedName name="vla" localSheetId="0" hidden="1">{"'Break down'!$A$4"}</definedName>
    <definedName name="vla" hidden="1">{"'Break down'!$A$4"}</definedName>
    <definedName name="volww">#REF!</definedName>
    <definedName name="volww_1">#N/A</definedName>
    <definedName name="Vsigma">#REF!</definedName>
    <definedName name="vv" localSheetId="1" hidden="1">{#N/A,#N/A,FALSE,"SumD";#N/A,#N/A,FALSE,"ElecD";#N/A,#N/A,FALSE,"MechD";#N/A,#N/A,FALSE,"GeotD";#N/A,#N/A,FALSE,"PrcsD";#N/A,#N/A,FALSE,"TunnD";#N/A,#N/A,FALSE,"CivlD";#N/A,#N/A,FALSE,"NtwkD";#N/A,#N/A,FALSE,"EstgD";#N/A,#N/A,FALSE,"PEngD"}</definedName>
    <definedName name="vv" localSheetId="0" hidden="1">{#N/A,#N/A,FALSE,"SumD";#N/A,#N/A,FALSE,"ElecD";#N/A,#N/A,FALSE,"MechD";#N/A,#N/A,FALSE,"GeotD";#N/A,#N/A,FALSE,"PrcsD";#N/A,#N/A,FALSE,"TunnD";#N/A,#N/A,FALSE,"CivlD";#N/A,#N/A,FALSE,"NtwkD";#N/A,#N/A,FALSE,"EstgD";#N/A,#N/A,FALSE,"PEngD"}</definedName>
    <definedName name="vv" hidden="1">{#N/A,#N/A,FALSE,"SumD";#N/A,#N/A,FALSE,"ElecD";#N/A,#N/A,FALSE,"MechD";#N/A,#N/A,FALSE,"GeotD";#N/A,#N/A,FALSE,"PrcsD";#N/A,#N/A,FALSE,"TunnD";#N/A,#N/A,FALSE,"CivlD";#N/A,#N/A,FALSE,"NtwkD";#N/A,#N/A,FALSE,"EstgD";#N/A,#N/A,FALSE,"PEngD"}</definedName>
    <definedName name="Vz">#REF!</definedName>
    <definedName name="W">#REF!</definedName>
    <definedName name="w26te" localSheetId="1" hidden="1">{#N/A,#N/A,TRUE,"Cover";#N/A,#N/A,TRUE,"Conts";#N/A,#N/A,TRUE,"VOS";#N/A,#N/A,TRUE,"Warrington";#N/A,#N/A,TRUE,"Widnes"}</definedName>
    <definedName name="w26te" localSheetId="0" hidden="1">{#N/A,#N/A,TRUE,"Cover";#N/A,#N/A,TRUE,"Conts";#N/A,#N/A,TRUE,"VOS";#N/A,#N/A,TRUE,"Warrington";#N/A,#N/A,TRUE,"Widnes"}</definedName>
    <definedName name="w26te" hidden="1">{#N/A,#N/A,TRUE,"Cover";#N/A,#N/A,TRUE,"Conts";#N/A,#N/A,TRUE,"VOS";#N/A,#N/A,TRUE,"Warrington";#N/A,#N/A,TRUE,"Widnes"}</definedName>
    <definedName name="w6y" localSheetId="1" hidden="1">{#N/A,#N/A,TRUE,"Cover";#N/A,#N/A,TRUE,"Conts";#N/A,#N/A,TRUE,"VOS";#N/A,#N/A,TRUE,"Warrington";#N/A,#N/A,TRUE,"Widnes"}</definedName>
    <definedName name="w6y" localSheetId="0" hidden="1">{#N/A,#N/A,TRUE,"Cover";#N/A,#N/A,TRUE,"Conts";#N/A,#N/A,TRUE,"VOS";#N/A,#N/A,TRUE,"Warrington";#N/A,#N/A,TRUE,"Widnes"}</definedName>
    <definedName name="w6y" hidden="1">{#N/A,#N/A,TRUE,"Cover";#N/A,#N/A,TRUE,"Conts";#N/A,#N/A,TRUE,"VOS";#N/A,#N/A,TRUE,"Warrington";#N/A,#N/A,TRUE,"Widnes"}</definedName>
    <definedName name="WA" localSheetId="1" hidden="1">{#N/A,#N/A,FALSE,"양식(을)"}</definedName>
    <definedName name="WA" localSheetId="0" hidden="1">{#N/A,#N/A,FALSE,"양식(을)"}</definedName>
    <definedName name="WA" hidden="1">{#N/A,#N/A,FALSE,"양식(을)"}</definedName>
    <definedName name="waff" localSheetId="1" hidden="1">{#N/A,#N/A,TRUE,"Cover";#N/A,#N/A,TRUE,"Conts";#N/A,#N/A,TRUE,"VOS";#N/A,#N/A,TRUE,"Warrington";#N/A,#N/A,TRUE,"Widnes"}</definedName>
    <definedName name="waff" localSheetId="0" hidden="1">{#N/A,#N/A,TRUE,"Cover";#N/A,#N/A,TRUE,"Conts";#N/A,#N/A,TRUE,"VOS";#N/A,#N/A,TRUE,"Warrington";#N/A,#N/A,TRUE,"Widnes"}</definedName>
    <definedName name="waff" hidden="1">{#N/A,#N/A,TRUE,"Cover";#N/A,#N/A,TRUE,"Conts";#N/A,#N/A,TRUE,"VOS";#N/A,#N/A,TRUE,"Warrington";#N/A,#N/A,TRUE,"Widnes"}</definedName>
    <definedName name="warergtrjyiu" localSheetId="1" hidden="1">{#N/A,#N/A,TRUE,"Cover";#N/A,#N/A,TRUE,"Conts";#N/A,#N/A,TRUE,"VOS";#N/A,#N/A,TRUE,"Warrington";#N/A,#N/A,TRUE,"Widnes"}</definedName>
    <definedName name="warergtrjyiu" localSheetId="0" hidden="1">{#N/A,#N/A,TRUE,"Cover";#N/A,#N/A,TRUE,"Conts";#N/A,#N/A,TRUE,"VOS";#N/A,#N/A,TRUE,"Warrington";#N/A,#N/A,TRUE,"Widnes"}</definedName>
    <definedName name="warergtrjyiu" hidden="1">{#N/A,#N/A,TRUE,"Cover";#N/A,#N/A,TRUE,"Conts";#N/A,#N/A,TRUE,"VOS";#N/A,#N/A,TRUE,"Warrington";#N/A,#N/A,TRUE,"Widnes"}</definedName>
    <definedName name="wawst" localSheetId="1" hidden="1">{#N/A,#N/A,TRUE,"Cover";#N/A,#N/A,TRUE,"Conts";#N/A,#N/A,TRUE,"VOS";#N/A,#N/A,TRUE,"Warrington";#N/A,#N/A,TRUE,"Widnes"}</definedName>
    <definedName name="wawst" localSheetId="0" hidden="1">{#N/A,#N/A,TRUE,"Cover";#N/A,#N/A,TRUE,"Conts";#N/A,#N/A,TRUE,"VOS";#N/A,#N/A,TRUE,"Warrington";#N/A,#N/A,TRUE,"Widnes"}</definedName>
    <definedName name="wawst" hidden="1">{#N/A,#N/A,TRUE,"Cover";#N/A,#N/A,TRUE,"Conts";#N/A,#N/A,TRUE,"VOS";#N/A,#N/A,TRUE,"Warrington";#N/A,#N/A,TRUE,"Widnes"}</definedName>
    <definedName name="wd">#REF!</definedName>
    <definedName name="WDMH">#REF!</definedName>
    <definedName name="we" localSheetId="1" hidden="1">{"'Break down'!$A$4"}</definedName>
    <definedName name="we" localSheetId="0" hidden="1">{"'Break down'!$A$4"}</definedName>
    <definedName name="we" hidden="1">{"'Break down'!$A$4"}</definedName>
    <definedName name="WearingCourse">#REF!</definedName>
    <definedName name="wegywegt" localSheetId="1" hidden="1">{#N/A,#N/A,TRUE,"Cover";#N/A,#N/A,TRUE,"Conts";#N/A,#N/A,TRUE,"VOS";#N/A,#N/A,TRUE,"Warrington";#N/A,#N/A,TRUE,"Widnes"}</definedName>
    <definedName name="wegywegt" localSheetId="0" hidden="1">{#N/A,#N/A,TRUE,"Cover";#N/A,#N/A,TRUE,"Conts";#N/A,#N/A,TRUE,"VOS";#N/A,#N/A,TRUE,"Warrington";#N/A,#N/A,TRUE,"Widnes"}</definedName>
    <definedName name="wegywegt" hidden="1">{#N/A,#N/A,TRUE,"Cover";#N/A,#N/A,TRUE,"Conts";#N/A,#N/A,TRUE,"VOS";#N/A,#N/A,TRUE,"Warrington";#N/A,#N/A,TRUE,"Widnes"}</definedName>
    <definedName name="weq" localSheetId="1" hidden="1">{#N/A,#N/A,FALSE,"SumD";#N/A,#N/A,FALSE,"ElecD";#N/A,#N/A,FALSE,"MechD";#N/A,#N/A,FALSE,"GeotD";#N/A,#N/A,FALSE,"PrcsD";#N/A,#N/A,FALSE,"TunnD";#N/A,#N/A,FALSE,"CivlD";#N/A,#N/A,FALSE,"NtwkD";#N/A,#N/A,FALSE,"EstgD";#N/A,#N/A,FALSE,"PEngD"}</definedName>
    <definedName name="weq" localSheetId="0" hidden="1">{#N/A,#N/A,FALSE,"SumD";#N/A,#N/A,FALSE,"ElecD";#N/A,#N/A,FALSE,"MechD";#N/A,#N/A,FALSE,"GeotD";#N/A,#N/A,FALSE,"PrcsD";#N/A,#N/A,FALSE,"TunnD";#N/A,#N/A,FALSE,"CivlD";#N/A,#N/A,FALSE,"NtwkD";#N/A,#N/A,FALSE,"EstgD";#N/A,#N/A,FALSE,"PEngD"}</definedName>
    <definedName name="weq" hidden="1">{#N/A,#N/A,FALSE,"SumD";#N/A,#N/A,FALSE,"ElecD";#N/A,#N/A,FALSE,"MechD";#N/A,#N/A,FALSE,"GeotD";#N/A,#N/A,FALSE,"PrcsD";#N/A,#N/A,FALSE,"TunnD";#N/A,#N/A,FALSE,"CivlD";#N/A,#N/A,FALSE,"NtwkD";#N/A,#N/A,FALSE,"EstgD";#N/A,#N/A,FALSE,"PEngD"}</definedName>
    <definedName name="wert" localSheetId="1" hidden="1">{#N/A,#N/A,TRUE,"Cover";#N/A,#N/A,TRUE,"Conts";#N/A,#N/A,TRUE,"VOS";#N/A,#N/A,TRUE,"Warrington";#N/A,#N/A,TRUE,"Widnes"}</definedName>
    <definedName name="wert" localSheetId="0" hidden="1">{#N/A,#N/A,TRUE,"Cover";#N/A,#N/A,TRUE,"Conts";#N/A,#N/A,TRUE,"VOS";#N/A,#N/A,TRUE,"Warrington";#N/A,#N/A,TRUE,"Widnes"}</definedName>
    <definedName name="wert" hidden="1">{#N/A,#N/A,TRUE,"Cover";#N/A,#N/A,TRUE,"Conts";#N/A,#N/A,TRUE,"VOS";#N/A,#N/A,TRUE,"Warrington";#N/A,#N/A,TRUE,"Widnes"}</definedName>
    <definedName name="WERWER" localSheetId="1" hidden="1">{#N/A,#N/A,FALSE,"양식(을)"}</definedName>
    <definedName name="WERWER" localSheetId="0" hidden="1">{#N/A,#N/A,FALSE,"양식(을)"}</definedName>
    <definedName name="WERWER" hidden="1">{#N/A,#N/A,FALSE,"양식(을)"}</definedName>
    <definedName name="WERWR" localSheetId="1" hidden="1">{#N/A,#N/A,FALSE,"양식(을)"}</definedName>
    <definedName name="WERWR" localSheetId="0" hidden="1">{#N/A,#N/A,FALSE,"양식(을)"}</definedName>
    <definedName name="WERWR" hidden="1">{#N/A,#N/A,FALSE,"양식(을)"}</definedName>
    <definedName name="WERWRWER" localSheetId="1" hidden="1">{#N/A,#N/A,FALSE,"양식(을)"}</definedName>
    <definedName name="WERWRWER" localSheetId="0" hidden="1">{#N/A,#N/A,FALSE,"양식(을)"}</definedName>
    <definedName name="WERWRWER" hidden="1">{#N/A,#N/A,FALSE,"양식(을)"}</definedName>
    <definedName name="wetjy" localSheetId="1" hidden="1">{#N/A,#N/A,TRUE,"Cover";#N/A,#N/A,TRUE,"Conts";#N/A,#N/A,TRUE,"VOS";#N/A,#N/A,TRUE,"Warrington";#N/A,#N/A,TRUE,"Widnes"}</definedName>
    <definedName name="wetjy" localSheetId="0" hidden="1">{#N/A,#N/A,TRUE,"Cover";#N/A,#N/A,TRUE,"Conts";#N/A,#N/A,TRUE,"VOS";#N/A,#N/A,TRUE,"Warrington";#N/A,#N/A,TRUE,"Widnes"}</definedName>
    <definedName name="wetjy" hidden="1">{#N/A,#N/A,TRUE,"Cover";#N/A,#N/A,TRUE,"Conts";#N/A,#N/A,TRUE,"VOS";#N/A,#N/A,TRUE,"Warrington";#N/A,#N/A,TRUE,"Widnes"}</definedName>
    <definedName name="wetyrutu" localSheetId="1" hidden="1">{#N/A,#N/A,TRUE,"Cover";#N/A,#N/A,TRUE,"Conts";#N/A,#N/A,TRUE,"VOS";#N/A,#N/A,TRUE,"Warrington";#N/A,#N/A,TRUE,"Widnes"}</definedName>
    <definedName name="wetyrutu" localSheetId="0" hidden="1">{#N/A,#N/A,TRUE,"Cover";#N/A,#N/A,TRUE,"Conts";#N/A,#N/A,TRUE,"VOS";#N/A,#N/A,TRUE,"Warrington";#N/A,#N/A,TRUE,"Widnes"}</definedName>
    <definedName name="wetyrutu" hidden="1">{#N/A,#N/A,TRUE,"Cover";#N/A,#N/A,TRUE,"Conts";#N/A,#N/A,TRUE,"VOS";#N/A,#N/A,TRUE,"Warrington";#N/A,#N/A,TRUE,"Widnes"}</definedName>
    <definedName name="wid">#REF!</definedName>
    <definedName name="widabt">#REF!</definedName>
    <definedName name="widabt_1">#N/A</definedName>
    <definedName name="Width">#REF!</definedName>
    <definedName name="Width_1">#N/A</definedName>
    <definedName name="widwing">#REF!</definedName>
    <definedName name="widwing_1">#N/A</definedName>
    <definedName name="william" localSheetId="1" hidden="1">{#N/A,#N/A,TRUE,"COVER";#N/A,#N/A,TRUE,"DETAILS";#N/A,#N/A,TRUE,"SUMMARY";#N/A,#N/A,TRUE,"EXP MON";#N/A,#N/A,TRUE,"APPENDIX A";#N/A,#N/A,TRUE,"APPENDIX B";#N/A,#N/A,TRUE,"APPENDIX C";#N/A,#N/A,TRUE,"APPENDIX D";#N/A,#N/A,TRUE,"APPENDIX E";#N/A,#N/A,TRUE,"APPENDIX F";#N/A,#N/A,TRUE,"APPENDIX G"}</definedName>
    <definedName name="william" localSheetId="0" hidden="1">{#N/A,#N/A,TRUE,"COVER";#N/A,#N/A,TRUE,"DETAILS";#N/A,#N/A,TRUE,"SUMMARY";#N/A,#N/A,TRUE,"EXP MON";#N/A,#N/A,TRUE,"APPENDIX A";#N/A,#N/A,TRUE,"APPENDIX B";#N/A,#N/A,TRUE,"APPENDIX C";#N/A,#N/A,TRUE,"APPENDIX D";#N/A,#N/A,TRUE,"APPENDIX E";#N/A,#N/A,TRUE,"APPENDIX F";#N/A,#N/A,TRUE,"APPENDIX G"}</definedName>
    <definedName name="william" hidden="1">{#N/A,#N/A,TRUE,"COVER";#N/A,#N/A,TRUE,"DETAILS";#N/A,#N/A,TRUE,"SUMMARY";#N/A,#N/A,TRUE,"EXP MON";#N/A,#N/A,TRUE,"APPENDIX A";#N/A,#N/A,TRUE,"APPENDIX B";#N/A,#N/A,TRUE,"APPENDIX C";#N/A,#N/A,TRUE,"APPENDIX D";#N/A,#N/A,TRUE,"APPENDIX E";#N/A,#N/A,TRUE,"APPENDIX F";#N/A,#N/A,TRUE,"APPENDIX G"}</definedName>
    <definedName name="wm.조골재1" localSheetId="1" hidden="1">{#N/A,#N/A,FALSE,"조골재"}</definedName>
    <definedName name="wm.조골재1" localSheetId="0" hidden="1">{#N/A,#N/A,FALSE,"조골재"}</definedName>
    <definedName name="wm.조골재1" hidden="1">{#N/A,#N/A,FALSE,"조골재"}</definedName>
    <definedName name="wmm">#REF!</definedName>
    <definedName name="WORKSHOP" localSheetId="1" hidden="1">{#N/A,#N/A,TRUE,"Basic";#N/A,#N/A,TRUE,"EXT-TABLE";#N/A,#N/A,TRUE,"STEEL";#N/A,#N/A,TRUE,"INT-Table";#N/A,#N/A,TRUE,"STEEL";#N/A,#N/A,TRUE,"Door"}</definedName>
    <definedName name="WORKSHOP" localSheetId="0" hidden="1">{#N/A,#N/A,TRUE,"Basic";#N/A,#N/A,TRUE,"EXT-TABLE";#N/A,#N/A,TRUE,"STEEL";#N/A,#N/A,TRUE,"INT-Table";#N/A,#N/A,TRUE,"STEEL";#N/A,#N/A,TRUE,"Door"}</definedName>
    <definedName name="WORKSHOP" hidden="1">{#N/A,#N/A,TRUE,"Basic";#N/A,#N/A,TRUE,"EXT-TABLE";#N/A,#N/A,TRUE,"STEEL";#N/A,#N/A,TRUE,"INT-Table";#N/A,#N/A,TRUE,"STEEL";#N/A,#N/A,TRUE,"Door"}</definedName>
    <definedName name="WP">#REF!</definedName>
    <definedName name="wqer" localSheetId="1" hidden="1">{#N/A,#N/A,TRUE,"Cover";#N/A,#N/A,TRUE,"Conts";#N/A,#N/A,TRUE,"VOS";#N/A,#N/A,TRUE,"Warrington";#N/A,#N/A,TRUE,"Widnes"}</definedName>
    <definedName name="wqer" localSheetId="0" hidden="1">{#N/A,#N/A,TRUE,"Cover";#N/A,#N/A,TRUE,"Conts";#N/A,#N/A,TRUE,"VOS";#N/A,#N/A,TRUE,"Warrington";#N/A,#N/A,TRUE,"Widnes"}</definedName>
    <definedName name="wqer" hidden="1">{#N/A,#N/A,TRUE,"Cover";#N/A,#N/A,TRUE,"Conts";#N/A,#N/A,TRUE,"VOS";#N/A,#N/A,TRUE,"Warrington";#N/A,#N/A,TRUE,"Widnes"}</definedName>
    <definedName name="WRITE" localSheetId="1" hidden="1">{#N/A,#N/A,FALSE,"CCTV"}</definedName>
    <definedName name="WRITE" localSheetId="0" hidden="1">{#N/A,#N/A,FALSE,"CCTV"}</definedName>
    <definedName name="WRITE" hidden="1">{#N/A,#N/A,FALSE,"CCTV"}</definedName>
    <definedName name="wrn.2번." localSheetId="1" hidden="1">{#N/A,#N/A,FALSE,"2~8번"}</definedName>
    <definedName name="wrn.2번." localSheetId="0" hidden="1">{#N/A,#N/A,FALSE,"2~8번"}</definedName>
    <definedName name="wrn.2번." hidden="1">{#N/A,#N/A,FALSE,"2~8번"}</definedName>
    <definedName name="wrn.abc." localSheetId="1" hidden="1">{#N/A,#N/A,TRUE,"천상그린44PY"}</definedName>
    <definedName name="wrn.abc." localSheetId="0" hidden="1">{#N/A,#N/A,TRUE,"천상그린44PY"}</definedName>
    <definedName name="wrn.abc." hidden="1">{#N/A,#N/A,TRUE,"천상그린44PY"}</definedName>
    <definedName name="wrn.all." localSheetId="1" hidden="1">{#N/A,#N/A,FALSE,"Pricing";#N/A,#N/A,FALSE,"Summary";#N/A,#N/A,FALSE,"CompProd";#N/A,#N/A,FALSE,"CompJobhrs";#N/A,#N/A,FALSE,"Escalation";#N/A,#N/A,FALSE,"Contingency";#N/A,#N/A,FALSE,"GM";#N/A,#N/A,FALSE,"CompWage";#N/A,#N/A,FALSE,"costSum"}</definedName>
    <definedName name="wrn.all." localSheetId="0" hidden="1">{#N/A,#N/A,FALSE,"Pricing";#N/A,#N/A,FALSE,"Summary";#N/A,#N/A,FALSE,"CompProd";#N/A,#N/A,FALSE,"CompJobhrs";#N/A,#N/A,FALSE,"Escalation";#N/A,#N/A,FALSE,"Contingency";#N/A,#N/A,FALSE,"GM";#N/A,#N/A,FALSE,"CompWage";#N/A,#N/A,FALSE,"costSum"}</definedName>
    <definedName name="wrn.all." hidden="1">{#N/A,#N/A,FALSE,"Pricing";#N/A,#N/A,FALSE,"Summary";#N/A,#N/A,FALSE,"CompProd";#N/A,#N/A,FALSE,"CompJobhrs";#N/A,#N/A,FALSE,"Escalation";#N/A,#N/A,FALSE,"Contingency";#N/A,#N/A,FALSE,"GM";#N/A,#N/A,FALSE,"CompWage";#N/A,#N/A,FALSE,"costSum"}</definedName>
    <definedName name="wrn.all._.lines." localSheetId="1" hidden="1">{#N/A,#N/A,FALSE,"Summary";#N/A,#N/A,FALSE,"3TJ";#N/A,#N/A,FALSE,"3TN";#N/A,#N/A,FALSE,"3TP";#N/A,#N/A,FALSE,"3SJ";#N/A,#N/A,FALSE,"3CJ";#N/A,#N/A,FALSE,"3CN";#N/A,#N/A,FALSE,"3CP";#N/A,#N/A,FALSE,"3A"}</definedName>
    <definedName name="wrn.all._.lines." localSheetId="0" hidden="1">{#N/A,#N/A,FALSE,"Summary";#N/A,#N/A,FALSE,"3TJ";#N/A,#N/A,FALSE,"3TN";#N/A,#N/A,FALSE,"3TP";#N/A,#N/A,FALSE,"3SJ";#N/A,#N/A,FALSE,"3CJ";#N/A,#N/A,FALSE,"3CN";#N/A,#N/A,FALSE,"3CP";#N/A,#N/A,FALSE,"3A"}</definedName>
    <definedName name="wrn.all._.lines." hidden="1">{#N/A,#N/A,FALSE,"Summary";#N/A,#N/A,FALSE,"3TJ";#N/A,#N/A,FALSE,"3TN";#N/A,#N/A,FALSE,"3TP";#N/A,#N/A,FALSE,"3SJ";#N/A,#N/A,FALSE,"3CJ";#N/A,#N/A,FALSE,"3CN";#N/A,#N/A,FALSE,"3CP";#N/A,#N/A,FALSE,"3A"}</definedName>
    <definedName name="wrn.Backup." localSheetId="1" hidden="1">{#N/A,#N/A,FALSE,"SUBS";#N/A,#N/A,FALSE,"SUPERS";#N/A,#N/A,FALSE,"FINISHES";#N/A,#N/A,FALSE,"FITTINGS";#N/A,#N/A,FALSE,"SERVICES";#N/A,#N/A,FALSE,"SITEWORKS"}</definedName>
    <definedName name="wrn.Backup." localSheetId="0" hidden="1">{#N/A,#N/A,FALSE,"SUBS";#N/A,#N/A,FALSE,"SUPERS";#N/A,#N/A,FALSE,"FINISHES";#N/A,#N/A,FALSE,"FITTINGS";#N/A,#N/A,FALSE,"SERVICES";#N/A,#N/A,FALSE,"SITEWORKS"}</definedName>
    <definedName name="wrn.Backup." hidden="1">{#N/A,#N/A,FALSE,"SUBS";#N/A,#N/A,FALSE,"SUPERS";#N/A,#N/A,FALSE,"FINISHES";#N/A,#N/A,FALSE,"FITTINGS";#N/A,#N/A,FALSE,"SERVICES";#N/A,#N/A,FALSE,"SITEWORKS"}</definedName>
    <definedName name="wrn.backup1" localSheetId="1" hidden="1">{#N/A,#N/A,FALSE,"SUBS";#N/A,#N/A,FALSE,"SUPERS";#N/A,#N/A,FALSE,"FINISHES";#N/A,#N/A,FALSE,"FITTINGS";#N/A,#N/A,FALSE,"SERVICES";#N/A,#N/A,FALSE,"SITEWORKS"}</definedName>
    <definedName name="wrn.backup1" localSheetId="0" hidden="1">{#N/A,#N/A,FALSE,"SUBS";#N/A,#N/A,FALSE,"SUPERS";#N/A,#N/A,FALSE,"FINISHES";#N/A,#N/A,FALSE,"FITTINGS";#N/A,#N/A,FALSE,"SERVICES";#N/A,#N/A,FALSE,"SITEWORKS"}</definedName>
    <definedName name="wrn.backup1" hidden="1">{#N/A,#N/A,FALSE,"SUBS";#N/A,#N/A,FALSE,"SUPERS";#N/A,#N/A,FALSE,"FINISHES";#N/A,#N/A,FALSE,"FITTINGS";#N/A,#N/A,FALSE,"SERVICES";#N/A,#N/A,FALSE,"SITEWORKS"}</definedName>
    <definedName name="wrn.Barbara._.Modular._.Indirects." localSheetId="1" hidden="1">{#N/A,#N/A,FALSE,"COVER";#N/A,#N/A,FALSE,"RECAP";#N/A,#N/A,FALSE,"SANTA BARBARA NONMANUAL";#N/A,#N/A,FALSE,"CEQUIP";#N/A,#N/A,FALSE,"WRATE";#N/A,#N/A,FALSE,"INDIRECT";#N/A,#N/A,FALSE,"TRAIN";#N/A,#N/A,FALSE,"MANLOADED SCHEDULE"}</definedName>
    <definedName name="wrn.Barbara._.Modular._.Indirects." localSheetId="0" hidden="1">{#N/A,#N/A,FALSE,"COVER";#N/A,#N/A,FALSE,"RECAP";#N/A,#N/A,FALSE,"SANTA BARBARA NONMANUAL";#N/A,#N/A,FALSE,"CEQUIP";#N/A,#N/A,FALSE,"WRATE";#N/A,#N/A,FALSE,"INDIRECT";#N/A,#N/A,FALSE,"TRAIN";#N/A,#N/A,FALSE,"MANLOADED SCHEDULE"}</definedName>
    <definedName name="wrn.Barbara._.Modular._.Indirects." hidden="1">{#N/A,#N/A,FALSE,"COVER";#N/A,#N/A,FALSE,"RECAP";#N/A,#N/A,FALSE,"SANTA BARBARA NONMANUAL";#N/A,#N/A,FALSE,"CEQUIP";#N/A,#N/A,FALSE,"WRATE";#N/A,#N/A,FALSE,"INDIRECT";#N/A,#N/A,FALSE,"TRAIN";#N/A,#N/A,FALSE,"MANLOADED SCHEDULE"}</definedName>
    <definedName name="wrn.BILLS._.OF._.QUANTITY." localSheetId="1" hidden="1">{#N/A,#N/A,TRUE,"Str.";#N/A,#N/A,TRUE,"Steel &amp; Roof";#N/A,#N/A,TRUE,"Arc.";#N/A,#N/A,TRUE,"Preliminary";#N/A,#N/A,TRUE,"Sum_Prelim"}</definedName>
    <definedName name="wrn.BILLS._.OF._.QUANTITY." localSheetId="0" hidden="1">{#N/A,#N/A,TRUE,"Str.";#N/A,#N/A,TRUE,"Steel &amp; Roof";#N/A,#N/A,TRUE,"Arc.";#N/A,#N/A,TRUE,"Preliminary";#N/A,#N/A,TRUE,"Sum_Prelim"}</definedName>
    <definedName name="wrn.BILLS._.OF._.QUANTITY." hidden="1">{#N/A,#N/A,TRUE,"Str.";#N/A,#N/A,TRUE,"Steel &amp; Roof";#N/A,#N/A,TRUE,"Arc.";#N/A,#N/A,TRUE,"Preliminary";#N/A,#N/A,TRUE,"Sum_Prelim"}</definedName>
    <definedName name="wrn.BM." localSheetId="1" hidden="1">{#N/A,#N/A,FALSE,"CCTV"}</definedName>
    <definedName name="wrn.BM." localSheetId="0" hidden="1">{#N/A,#N/A,FALSE,"CCTV"}</definedName>
    <definedName name="wrn.BM." hidden="1">{#N/A,#N/A,FALSE,"CCTV"}</definedName>
    <definedName name="wrn.Chandana." localSheetId="1" hidden="1">{#N/A,#N/A,FALSE,"VCR"}</definedName>
    <definedName name="wrn.Chandana." localSheetId="0" hidden="1">{#N/A,#N/A,FALSE,"VCR"}</definedName>
    <definedName name="wrn.Chandana." hidden="1">{#N/A,#N/A,FALSE,"VCR"}</definedName>
    <definedName name="wrn.check." localSheetId="1"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heck." localSheetId="0"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heck."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hi._.tiÆt." localSheetId="1" hidden="1">{#N/A,#N/A,FALSE,"Chi tiÆt"}</definedName>
    <definedName name="wrn.chi._.tiÆt." localSheetId="0" hidden="1">{#N/A,#N/A,FALSE,"Chi tiÆt"}</definedName>
    <definedName name="wrn.chi._.tiÆt." hidden="1">{#N/A,#N/A,FALSE,"Chi tiÆt"}</definedName>
    <definedName name="wrn.CHIEF._.REVIEW." localSheetId="1" hidden="1">{#N/A,#N/A,FALSE,"Q&amp;AE";#N/A,#N/A,FALSE,"Params";#N/A,#N/A,FALSE,"ReconE";#N/A,#N/A,FALSE,"CostCompE";#N/A,#N/A,FALSE,"SummaryE";#N/A,#N/A,FALSE,"Detail";#N/A,#N/A,FALSE,"PayItem"}</definedName>
    <definedName name="wrn.CHIEF._.REVIEW." localSheetId="0" hidden="1">{#N/A,#N/A,FALSE,"Q&amp;AE";#N/A,#N/A,FALSE,"Params";#N/A,#N/A,FALSE,"ReconE";#N/A,#N/A,FALSE,"CostCompE";#N/A,#N/A,FALSE,"SummaryE";#N/A,#N/A,FALSE,"Detail";#N/A,#N/A,FALSE,"PayItem"}</definedName>
    <definedName name="wrn.CHIEF._.REVIEW." hidden="1">{#N/A,#N/A,FALSE,"Q&amp;AE";#N/A,#N/A,FALSE,"Params";#N/A,#N/A,FALSE,"ReconE";#N/A,#N/A,FALSE,"CostCompE";#N/A,#N/A,FALSE,"SummaryE";#N/A,#N/A,FALSE,"Detail";#N/A,#N/A,FALSE,"PayItem"}</definedName>
    <definedName name="wrn.CIRCUITS." localSheetId="1" hidden="1">{"DBANK",#N/A,FALSE,"PriceE";"CKTS",#N/A,FALSE,"PriceE"}</definedName>
    <definedName name="wrn.CIRCUITS." localSheetId="0" hidden="1">{"DBANK",#N/A,FALSE,"PriceE";"CKTS",#N/A,FALSE,"PriceE"}</definedName>
    <definedName name="wrn.CIRCUITS." hidden="1">{"DBANK",#N/A,FALSE,"PriceE";"CKTS",#N/A,FALSE,"PriceE"}</definedName>
    <definedName name="wrn.Complete._.Cost._.Sheet."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Sys.._.Estimate." localSheetId="1" hidden="1">{#N/A,#N/A,TRUE,"Cover Memo";"Complete Sys. Estimate",#N/A,TRUE,"Change Summary";"Complete Sys. Estimate",#N/A,TRUE,"Estimate Summary";"Complete Sys. Estimate",#N/A,TRUE,"Dept. Summary";"Complete Sys. Estimate",#N/A,TRUE,"DOW Detail"}</definedName>
    <definedName name="wrn.Complete._.Sys.._.Estimate." localSheetId="0" hidden="1">{#N/A,#N/A,TRUE,"Cover Memo";"Complete Sys. Estimate",#N/A,TRUE,"Change Summary";"Complete Sys. Estimate",#N/A,TRUE,"Estimate Summary";"Complete Sys. Estimate",#N/A,TRUE,"Dept. Summary";"Complete Sys. Estimate",#N/A,TRUE,"DOW Detail"}</definedName>
    <definedName name="wrn.Complete._.Sys.._.Estimate." hidden="1">{#N/A,#N/A,TRUE,"Cover Memo";"Complete Sys. Estimate",#N/A,TRUE,"Change Summary";"Complete Sys. Estimate",#N/A,TRUE,"Estimate Summary";"Complete Sys. Estimate",#N/A,TRUE,"Dept. Summary";"Complete Sys. Estimate",#N/A,TRUE,"DOW Detail"}</definedName>
    <definedName name="wrn.Cost._.Report." localSheetId="1" hidden="1">{#N/A,#N/A,TRUE,"COVER";#N/A,#N/A,TRUE,"DETAILS";#N/A,#N/A,TRUE,"SUMMARY";#N/A,#N/A,TRUE,"EXP MON";#N/A,#N/A,TRUE,"APPENDIX A";#N/A,#N/A,TRUE,"APPENDIX B";#N/A,#N/A,TRUE,"APPENDIX C";#N/A,#N/A,TRUE,"APPENDIX D";#N/A,#N/A,TRUE,"APPENDIX E";#N/A,#N/A,TRUE,"APPENDIX F";#N/A,#N/A,TRUE,"APPENDIX G"}</definedName>
    <definedName name="wrn.Cost._.Report." localSheetId="0" hidden="1">{#N/A,#N/A,TRUE,"COVER";#N/A,#N/A,TRUE,"DETAILS";#N/A,#N/A,TRUE,"SUMMARY";#N/A,#N/A,TRUE,"EXP MON";#N/A,#N/A,TRUE,"APPENDIX A";#N/A,#N/A,TRUE,"APPENDIX B";#N/A,#N/A,TRUE,"APPENDIX C";#N/A,#N/A,TRUE,"APPENDIX D";#N/A,#N/A,TRUE,"APPENDIX E";#N/A,#N/A,TRUE,"APPENDIX F";#N/A,#N/A,TRUE,"APPENDIX G"}</definedName>
    <definedName name="wrn.Cost._.Report." hidden="1">{#N/A,#N/A,TRUE,"COVER";#N/A,#N/A,TRUE,"DETAILS";#N/A,#N/A,TRUE,"SUMMARY";#N/A,#N/A,TRUE,"EXP MON";#N/A,#N/A,TRUE,"APPENDIX A";#N/A,#N/A,TRUE,"APPENDIX B";#N/A,#N/A,TRUE,"APPENDIX C";#N/A,#N/A,TRUE,"APPENDIX D";#N/A,#N/A,TRUE,"APPENDIX E";#N/A,#N/A,TRUE,"APPENDIX F";#N/A,#N/A,TRUE,"APPENDIX G"}</definedName>
    <definedName name="wrn.Cost._.Summary." localSheetId="1" hidden="1">{"Cost Summary",#N/A,FALSE,"B";"Cost Detail 1",#N/A,FALSE,"C";"Cost Detail 2",#N/A,FALSE,"C"}</definedName>
    <definedName name="wrn.Cost._.Summary." localSheetId="0" hidden="1">{"Cost Summary",#N/A,FALSE,"B";"Cost Detail 1",#N/A,FALSE,"C";"Cost Detail 2",#N/A,FALSE,"C"}</definedName>
    <definedName name="wrn.Cost._.Summary." hidden="1">{"Cost Summary",#N/A,FALSE,"B";"Cost Detail 1",#N/A,FALSE,"C";"Cost Detail 2",#N/A,FALSE,"C"}</definedName>
    <definedName name="wrn.COST_SHEETS." localSheetId="1" hidden="1">{#N/A,#N/A,FALSE,"WBS 1.06";#N/A,#N/A,FALSE,"WBS 1.14";#N/A,#N/A,FALSE,"WBS 1.17";#N/A,#N/A,FALSE,"WBS 1.18"}</definedName>
    <definedName name="wrn.COST_SHEETS." localSheetId="0" hidden="1">{#N/A,#N/A,FALSE,"WBS 1.06";#N/A,#N/A,FALSE,"WBS 1.14";#N/A,#N/A,FALSE,"WBS 1.17";#N/A,#N/A,FALSE,"WBS 1.18"}</definedName>
    <definedName name="wrn.COST_SHEETS." hidden="1">{#N/A,#N/A,FALSE,"WBS 1.06";#N/A,#N/A,FALSE,"WBS 1.14";#N/A,#N/A,FALSE,"WBS 1.17";#N/A,#N/A,FALSE,"WBS 1.18"}</definedName>
    <definedName name="wrn.costprint." localSheetId="1" hidden="1">{"cost",#N/A,FALSE,"B";"Sum",#N/A,FALSE,"C";"Sal1",#N/A,FALSE,"D";"Sal2",#N/A,FALSE,"D";"Mob",#N/A,FALSE,"E";"Eqpcst1",#N/A,FALSE,"F";"Eqpcst2",#N/A,FALSE,"F";"Eqpcst3",#N/A,FALSE,"F";"Est1",#N/A,FALSE,"G";"Est2",#N/A,FALSE,"G";"Fin",#N/A,FALSE,"H";"EqpCal",#N/A,FALSE,"I";"ManCal1",#N/A,FALSE,"J";"ManCal2",#N/A,FALSE,"J";"Consm",#N/A,FALSE,"L";"B O",#N/A,FALSE,"M";"S C",#N/A,FALSE,"N"}</definedName>
    <definedName name="wrn.costprint." localSheetId="0" hidden="1">{"cost",#N/A,FALSE,"B";"Sum",#N/A,FALSE,"C";"Sal1",#N/A,FALSE,"D";"Sal2",#N/A,FALSE,"D";"Mob",#N/A,FALSE,"E";"Eqpcst1",#N/A,FALSE,"F";"Eqpcst2",#N/A,FALSE,"F";"Eqpcst3",#N/A,FALSE,"F";"Est1",#N/A,FALSE,"G";"Est2",#N/A,FALSE,"G";"Fin",#N/A,FALSE,"H";"EqpCal",#N/A,FALSE,"I";"ManCal1",#N/A,FALSE,"J";"ManCal2",#N/A,FALSE,"J";"Consm",#N/A,FALSE,"L";"B O",#N/A,FALSE,"M";"S C",#N/A,FALSE,"N"}</definedName>
    <definedName name="wrn.costprint." hidden="1">{"cost",#N/A,FALSE,"B";"Sum",#N/A,FALSE,"C";"Sal1",#N/A,FALSE,"D";"Sal2",#N/A,FALSE,"D";"Mob",#N/A,FALSE,"E";"Eqpcst1",#N/A,FALSE,"F";"Eqpcst2",#N/A,FALSE,"F";"Eqpcst3",#N/A,FALSE,"F";"Est1",#N/A,FALSE,"G";"Est2",#N/A,FALSE,"G";"Fin",#N/A,FALSE,"H";"EqpCal",#N/A,FALSE,"I";"ManCal1",#N/A,FALSE,"J";"ManCal2",#N/A,FALSE,"J";"Consm",#N/A,FALSE,"L";"B O",#N/A,FALSE,"M";"S C",#N/A,FALSE,"N"}</definedName>
    <definedName name="wrn.Facility._.Estimate." localSheetId="1" hidden="1">{#N/A,#N/A,TRUE,"Cover Memo";"Facility Estimate",#N/A,TRUE,"Change Summary";"Facility Estimate",#N/A,TRUE,"Estimate Summary";"Facility Estimate",#N/A,TRUE,"Dept. Summary";"Facility Estimate",#N/A,TRUE,"DOW Detail"}</definedName>
    <definedName name="wrn.Facility._.Estimate." localSheetId="0" hidden="1">{#N/A,#N/A,TRUE,"Cover Memo";"Facility Estimate",#N/A,TRUE,"Change Summary";"Facility Estimate",#N/A,TRUE,"Estimate Summary";"Facility Estimate",#N/A,TRUE,"Dept. Summary";"Facility Estimate",#N/A,TRUE,"DOW Detail"}</definedName>
    <definedName name="wrn.Facility._.Estimate." hidden="1">{#N/A,#N/A,TRUE,"Cover Memo";"Facility Estimate",#N/A,TRUE,"Change Summary";"Facility Estimate",#N/A,TRUE,"Estimate Summary";"Facility Estimate",#N/A,TRUE,"Dept. Summary";"Facility Estimate",#N/A,TRUE,"DOW Detail"}</definedName>
    <definedName name="wrn.FINAL._.ESTIMATE." localSheetId="1" hidden="1">{#N/A,#N/A,FALSE,"ProjInfo";#N/A,#N/A,FALSE,"Params";#N/A,#N/A,FALSE,"Q&amp;AE";#N/A,#N/A,FALSE,"CostCompE";#N/A,#N/A,FALSE,"SummaryE";#N/A,#N/A,FALSE,"PayItem";#N/A,#N/A,FALSE,"Detail";#N/A,#N/A,FALSE,"ReconE"}</definedName>
    <definedName name="wrn.FINAL._.ESTIMATE." localSheetId="0" hidden="1">{#N/A,#N/A,FALSE,"ProjInfo";#N/A,#N/A,FALSE,"Params";#N/A,#N/A,FALSE,"Q&amp;AE";#N/A,#N/A,FALSE,"CostCompE";#N/A,#N/A,FALSE,"SummaryE";#N/A,#N/A,FALSE,"PayItem";#N/A,#N/A,FALSE,"Detail";#N/A,#N/A,FALSE,"ReconE"}</definedName>
    <definedName name="wrn.FINAL._.ESTIMATE." hidden="1">{#N/A,#N/A,FALSE,"ProjInfo";#N/A,#N/A,FALSE,"Params";#N/A,#N/A,FALSE,"Q&amp;AE";#N/A,#N/A,FALSE,"CostCompE";#N/A,#N/A,FALSE,"SummaryE";#N/A,#N/A,FALSE,"PayItem";#N/A,#N/A,FALSE,"Detail";#N/A,#N/A,FALSE,"ReconE"}</definedName>
    <definedName name="wrn.Fuel._.oil._.option." localSheetId="1" hidden="1">{"FUEL OIL",#N/A,FALSE,"Option"}</definedName>
    <definedName name="wrn.Fuel._.oil._.option." localSheetId="0" hidden="1">{"FUEL OIL",#N/A,FALSE,"Option"}</definedName>
    <definedName name="wrn.Fuel._.oil._.option." hidden="1">{"FUEL OIL",#N/A,FALSE,"Option"}</definedName>
    <definedName name="wrn.full." localSheetId="1" hidden="1">{"b",#N/A,FALSE,"B";"C 1",#N/A,FALSE,"C";"C 2",#N/A,FALSE,"C";"D 1",#N/A,FALSE,"D";"d 2",#N/A,FALSE,"D";"D 3",#N/A,FALSE,"D";"E",#N/A,FALSE,"E";"F 1",#N/A,FALSE,"F";"F 2",#N/A,FALSE,"F";"F 3",#N/A,FALSE,"F";"G 1",#N/A,FALSE,"G";"G 2",#N/A,FALSE,"G";"I 1",#N/A,FALSE,"I";"J 1",#N/A,FALSE,"J";"J 2",#N/A,FALSE,"J";"L",#N/A,FALSE,"L";"M 1",#N/A,FALSE,"M";"N",#N/A,FALSE,"N"}</definedName>
    <definedName name="wrn.full." localSheetId="0" hidden="1">{"b",#N/A,FALSE,"B";"C 1",#N/A,FALSE,"C";"C 2",#N/A,FALSE,"C";"D 1",#N/A,FALSE,"D";"d 2",#N/A,FALSE,"D";"D 3",#N/A,FALSE,"D";"E",#N/A,FALSE,"E";"F 1",#N/A,FALSE,"F";"F 2",#N/A,FALSE,"F";"F 3",#N/A,FALSE,"F";"G 1",#N/A,FALSE,"G";"G 2",#N/A,FALSE,"G";"I 1",#N/A,FALSE,"I";"J 1",#N/A,FALSE,"J";"J 2",#N/A,FALSE,"J";"L",#N/A,FALSE,"L";"M 1",#N/A,FALSE,"M";"N",#N/A,FALSE,"N"}</definedName>
    <definedName name="wrn.full." hidden="1">{"b",#N/A,FALSE,"B";"C 1",#N/A,FALSE,"C";"C 2",#N/A,FALSE,"C";"D 1",#N/A,FALSE,"D";"d 2",#N/A,FALSE,"D";"D 3",#N/A,FALSE,"D";"E",#N/A,FALSE,"E";"F 1",#N/A,FALSE,"F";"F 2",#N/A,FALSE,"F";"F 3",#N/A,FALSE,"F";"G 1",#N/A,FALSE,"G";"G 2",#N/A,FALSE,"G";"I 1",#N/A,FALSE,"I";"J 1",#N/A,FALSE,"J";"J 2",#N/A,FALSE,"J";"L",#N/A,FALSE,"L";"M 1",#N/A,FALSE,"M";"N",#N/A,FALSE,"N"}</definedName>
    <definedName name="wrn.Full._.Financials." localSheetId="1" hidden="1">{#N/A,#N/A,TRUE,"Financials";#N/A,#N/A,TRUE,"Operating Statistics";#N/A,#N/A,TRUE,"Capex &amp; Depreciation";#N/A,#N/A,TRUE,"Debt"}</definedName>
    <definedName name="wrn.Full._.Financials." localSheetId="0" hidden="1">{#N/A,#N/A,TRUE,"Financials";#N/A,#N/A,TRUE,"Operating Statistics";#N/A,#N/A,TRUE,"Capex &amp; Depreciation";#N/A,#N/A,TRUE,"Debt"}</definedName>
    <definedName name="wrn.Full._.Financials." hidden="1">{#N/A,#N/A,TRUE,"Financials";#N/A,#N/A,TRUE,"Operating Statistics";#N/A,#N/A,TRUE,"Capex &amp; Depreciation";#N/A,#N/A,TRUE,"Debt"}</definedName>
    <definedName name="wrn.Full._.Report." localSheetId="1" hidden="1">{#N/A,#N/A,FALSE,"Summary";#N/A,#N/A,FALSE,"Project Summary";#N/A,#N/A,FALSE,"Master Developer Cash Flow";#N/A,#N/A,FALSE,"Development Cost Allocation";#N/A,#N/A,FALSE,"Costs";#N/A,#N/A,FALSE,"Pad Fees";#N/A,#N/A,FALSE,"Parking Budget";#N/A,#N/A,FALSE,"Podium Monthly Development #1";#N/A,#N/A,FALSE,"Podium Monthly Development #2";#N/A,#N/A,FALSE,"Podium Quarterly Development Bu";#N/A,#N/A,FALSE,"Parking Cash Flow";#N/A,#N/A,FALSE,"Parking Assumptions";#N/A,#N/A,FALSE,"Bond Debt Service";#N/A,#N/A,FALSE,"Bond Shortfall";#N/A,#N/A,FALSE,"Retail Development Budget";#N/A,#N/A,FALSE,"Retail Monthly Development Budg";#N/A,#N/A,FALSE,"Retail Quarterly Development Bu";#N/A,#N/A,FALSE,"Retail Cash Flow";#N/A,#N/A,FALSE,"Retail Cash Flow";#N/A,#N/A,FALSE,"Retail Assumptions";#N/A,#N/A,FALSE,"Retail Debt Service";#N/A,#N/A,FALSE,"Office Development Budget";#N/A,#N/A,FALSE,"Office Monthly Development Budg";#N/A,#N/A,FALSE,"Office Quarterly Development Bu";#N/A,#N/A,FALSE,"Office Cash Flow";#N/A,#N/A,FALSE,"Office Assumptions";#N/A,#N/A,FALSE,"Office Debt Service";#N/A,#N/A,FALSE,"Hotel Development Budget";#N/A,#N/A,FALSE,"Hotel Monthly Development Budge";#N/A,#N/A,FALSE,"Hotel Quarterly Development Bud";#N/A,#N/A,FALSE,"Hotel Cash Flow";#N/A,#N/A,FALSE,"Hotel Assumptions";#N/A,#N/A,FALSE,"Hotel Debt Service";#N/A,#N/A,FALSE,"Demographics-Hotel";#N/A,#N/A,FALSE,"Land Lease NPV"}</definedName>
    <definedName name="wrn.Full._.Report." localSheetId="0" hidden="1">{#N/A,#N/A,FALSE,"Summary";#N/A,#N/A,FALSE,"Project Summary";#N/A,#N/A,FALSE,"Master Developer Cash Flow";#N/A,#N/A,FALSE,"Development Cost Allocation";#N/A,#N/A,FALSE,"Costs";#N/A,#N/A,FALSE,"Pad Fees";#N/A,#N/A,FALSE,"Parking Budget";#N/A,#N/A,FALSE,"Podium Monthly Development #1";#N/A,#N/A,FALSE,"Podium Monthly Development #2";#N/A,#N/A,FALSE,"Podium Quarterly Development Bu";#N/A,#N/A,FALSE,"Parking Cash Flow";#N/A,#N/A,FALSE,"Parking Assumptions";#N/A,#N/A,FALSE,"Bond Debt Service";#N/A,#N/A,FALSE,"Bond Shortfall";#N/A,#N/A,FALSE,"Retail Development Budget";#N/A,#N/A,FALSE,"Retail Monthly Development Budg";#N/A,#N/A,FALSE,"Retail Quarterly Development Bu";#N/A,#N/A,FALSE,"Retail Cash Flow";#N/A,#N/A,FALSE,"Retail Cash Flow";#N/A,#N/A,FALSE,"Retail Assumptions";#N/A,#N/A,FALSE,"Retail Debt Service";#N/A,#N/A,FALSE,"Office Development Budget";#N/A,#N/A,FALSE,"Office Monthly Development Budg";#N/A,#N/A,FALSE,"Office Quarterly Development Bu";#N/A,#N/A,FALSE,"Office Cash Flow";#N/A,#N/A,FALSE,"Office Assumptions";#N/A,#N/A,FALSE,"Office Debt Service";#N/A,#N/A,FALSE,"Hotel Development Budget";#N/A,#N/A,FALSE,"Hotel Monthly Development Budge";#N/A,#N/A,FALSE,"Hotel Quarterly Development Bud";#N/A,#N/A,FALSE,"Hotel Cash Flow";#N/A,#N/A,FALSE,"Hotel Assumptions";#N/A,#N/A,FALSE,"Hotel Debt Service";#N/A,#N/A,FALSE,"Demographics-Hotel";#N/A,#N/A,FALSE,"Land Lease NPV"}</definedName>
    <definedName name="wrn.Full._.Report." hidden="1">{#N/A,#N/A,FALSE,"Summary";#N/A,#N/A,FALSE,"Project Summary";#N/A,#N/A,FALSE,"Master Developer Cash Flow";#N/A,#N/A,FALSE,"Development Cost Allocation";#N/A,#N/A,FALSE,"Costs";#N/A,#N/A,FALSE,"Pad Fees";#N/A,#N/A,FALSE,"Parking Budget";#N/A,#N/A,FALSE,"Podium Monthly Development #1";#N/A,#N/A,FALSE,"Podium Monthly Development #2";#N/A,#N/A,FALSE,"Podium Quarterly Development Bu";#N/A,#N/A,FALSE,"Parking Cash Flow";#N/A,#N/A,FALSE,"Parking Assumptions";#N/A,#N/A,FALSE,"Bond Debt Service";#N/A,#N/A,FALSE,"Bond Shortfall";#N/A,#N/A,FALSE,"Retail Development Budget";#N/A,#N/A,FALSE,"Retail Monthly Development Budg";#N/A,#N/A,FALSE,"Retail Quarterly Development Bu";#N/A,#N/A,FALSE,"Retail Cash Flow";#N/A,#N/A,FALSE,"Retail Cash Flow";#N/A,#N/A,FALSE,"Retail Assumptions";#N/A,#N/A,FALSE,"Retail Debt Service";#N/A,#N/A,FALSE,"Office Development Budget";#N/A,#N/A,FALSE,"Office Monthly Development Budg";#N/A,#N/A,FALSE,"Office Quarterly Development Bu";#N/A,#N/A,FALSE,"Office Cash Flow";#N/A,#N/A,FALSE,"Office Assumptions";#N/A,#N/A,FALSE,"Office Debt Service";#N/A,#N/A,FALSE,"Hotel Development Budget";#N/A,#N/A,FALSE,"Hotel Monthly Development Budge";#N/A,#N/A,FALSE,"Hotel Quarterly Development Bud";#N/A,#N/A,FALSE,"Hotel Cash Flow";#N/A,#N/A,FALSE,"Hotel Assumptions";#N/A,#N/A,FALSE,"Hotel Debt Service";#N/A,#N/A,FALSE,"Demographics-Hotel";#N/A,#N/A,FALSE,"Land Lease NPV"}</definedName>
    <definedName name="wrn.GRF_1." localSheetId="1" hidden="1">{"VISTA_1",#N/A,FALSE,"GRAFO"}</definedName>
    <definedName name="wrn.GRF_1." localSheetId="0" hidden="1">{"VISTA_1",#N/A,FALSE,"GRAFO"}</definedName>
    <definedName name="wrn.GRF_1." hidden="1">{"VISTA_1",#N/A,FALSE,"GRAFO"}</definedName>
    <definedName name="wrn.Manpower._.Details." localSheetId="1"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0" hidden="1">{"Total Indirect Manpower",#N/A,FALSE,"J";"Total Direct Manpower",#N/A,FALSE,"J";"Direct Structural Manpower",#N/A,FALSE,"J";"Direct Mechanical Manpower",#N/A,FALSE,"J";"Direct Piping Manpower",#N/A,FALSE,"J";"Direct Tanks Manpower",#N/A,FALSE,"J";"Direct ElecInstrSS Manpower",#N/A,FALSE,"J"}</definedName>
    <definedName name="wrn.Manpower._.Details." hidden="1">{"Total Indirect Manpower",#N/A,FALSE,"J";"Total Direct Manpower",#N/A,FALSE,"J";"Direct Structural Manpower",#N/A,FALSE,"J";"Direct Mechanical Manpower",#N/A,FALSE,"J";"Direct Piping Manpower",#N/A,FALSE,"J";"Direct Tanks Manpower",#N/A,FALSE,"J";"Direct ElecInstrSS Manpower",#N/A,FALSE,"J"}</definedName>
    <definedName name="wrn.OCS._.REPORT." localSheetId="1" hidden="1">{#N/A,#N/A,FALSE,"Cover";#N/A,#N/A,FALSE,"Index";#N/A,#N/A,FALSE,"Spec";#N/A,#N/A,FALSE,"Breakdown";#N/A,#N/A,FALSE,"Cost Plan"}</definedName>
    <definedName name="wrn.OCS._.REPORT." localSheetId="0" hidden="1">{#N/A,#N/A,FALSE,"Cover";#N/A,#N/A,FALSE,"Index";#N/A,#N/A,FALSE,"Spec";#N/A,#N/A,FALSE,"Breakdown";#N/A,#N/A,FALSE,"Cost Plan"}</definedName>
    <definedName name="wrn.OCS._.REPORT." hidden="1">{#N/A,#N/A,FALSE,"Cover";#N/A,#N/A,FALSE,"Index";#N/A,#N/A,FALSE,"Spec";#N/A,#N/A,FALSE,"Breakdown";#N/A,#N/A,FALSE,"Cost Plan"}</definedName>
    <definedName name="wrn.office." localSheetId="1" hidden="1">{#N/A,#N/A,FALSE,"Pad Fees";#N/A,#N/A,FALSE,"Parking Budget";#N/A,#N/A,FALSE,"Parking Cash Flow";#N/A,#N/A,FALSE,"Parking Assumptions Summary";#N/A,#N/A,FALSE,"Assumptions-M";#N/A,#N/A,FALSE,"Assumptions-T";#N/A,#N/A,FALSE,"Assumptions-W";#N/A,#N/A,FALSE,"Assumptions-R";#N/A,#N/A,FALSE,"Assumptions-F";#N/A,#N/A,FALSE,"Assumptions-Sa";#N/A,#N/A,FALSE,"Assumptions-Su";#N/A,#N/A,FALSE,"Bond Debt Service";#N/A,#N/A,FALSE,"Bond Shortfall"}</definedName>
    <definedName name="wrn.office." localSheetId="0" hidden="1">{#N/A,#N/A,FALSE,"Pad Fees";#N/A,#N/A,FALSE,"Parking Budget";#N/A,#N/A,FALSE,"Parking Cash Flow";#N/A,#N/A,FALSE,"Parking Assumptions Summary";#N/A,#N/A,FALSE,"Assumptions-M";#N/A,#N/A,FALSE,"Assumptions-T";#N/A,#N/A,FALSE,"Assumptions-W";#N/A,#N/A,FALSE,"Assumptions-R";#N/A,#N/A,FALSE,"Assumptions-F";#N/A,#N/A,FALSE,"Assumptions-Sa";#N/A,#N/A,FALSE,"Assumptions-Su";#N/A,#N/A,FALSE,"Bond Debt Service";#N/A,#N/A,FALSE,"Bond Shortfall"}</definedName>
    <definedName name="wrn.office." hidden="1">{#N/A,#N/A,FALSE,"Pad Fees";#N/A,#N/A,FALSE,"Parking Budget";#N/A,#N/A,FALSE,"Parking Cash Flow";#N/A,#N/A,FALSE,"Parking Assumptions Summary";#N/A,#N/A,FALSE,"Assumptions-M";#N/A,#N/A,FALSE,"Assumptions-T";#N/A,#N/A,FALSE,"Assumptions-W";#N/A,#N/A,FALSE,"Assumptions-R";#N/A,#N/A,FALSE,"Assumptions-F";#N/A,#N/A,FALSE,"Assumptions-Sa";#N/A,#N/A,FALSE,"Assumptions-Su";#N/A,#N/A,FALSE,"Bond Debt Service";#N/A,#N/A,FALSE,"Bond Shortfall"}</definedName>
    <definedName name="wrn.ON_COSTS." localSheetId="1" hidden="1">{#N/A,#N/A,FALSE,"Summary";#N/A,#N/A,FALSE,"Plant";#N/A,#N/A,FALSE,"Staff";#N/A,#N/A,FALSE,"Prelim";#N/A,#N/A,FALSE,"Others"}</definedName>
    <definedName name="wrn.ON_COSTS." localSheetId="0" hidden="1">{#N/A,#N/A,FALSE,"Summary";#N/A,#N/A,FALSE,"Plant";#N/A,#N/A,FALSE,"Staff";#N/A,#N/A,FALSE,"Prelim";#N/A,#N/A,FALSE,"Others"}</definedName>
    <definedName name="wrn.ON_COSTS." hidden="1">{#N/A,#N/A,FALSE,"Summary";#N/A,#N/A,FALSE,"Plant";#N/A,#N/A,FALSE,"Staff";#N/A,#N/A,FALSE,"Prelim";#N/A,#N/A,FALSE,"Others"}</definedName>
    <definedName name="wrn.One._.Pager._.plus._.Technicals." localSheetId="1" hidden="1">{#N/A,#N/A,FALSE,"One Pager";#N/A,#N/A,FALSE,"Technical"}</definedName>
    <definedName name="wrn.One._.Pager._.plus._.Technicals." localSheetId="0" hidden="1">{#N/A,#N/A,FALSE,"One Pager";#N/A,#N/A,FALSE,"Technical"}</definedName>
    <definedName name="wrn.One._.Pager._.plus._.Technicals." hidden="1">{#N/A,#N/A,FALSE,"One Pager";#N/A,#N/A,FALSE,"Technical"}</definedName>
    <definedName name="wrn.pag_1." localSheetId="1" hidden="1">{#N/A,#N/A,FALSE,"COPERTINA"}</definedName>
    <definedName name="wrn.pag_1." localSheetId="0" hidden="1">{#N/A,#N/A,FALSE,"COPERTINA"}</definedName>
    <definedName name="wrn.pag_1." hidden="1">{#N/A,#N/A,FALSE,"COPERTINA"}</definedName>
    <definedName name="wrn.PRINT._.REPORT." localSheetId="1" hidden="1">{#N/A,#N/A,FALSE,"summary";#N/A,#N/A,FALSE,"preliminy";#N/A,#N/A,FALSE,"bill 3";#N/A,#N/A,FALSE,"bill 4"}</definedName>
    <definedName name="wrn.PRINT._.REPORT." localSheetId="0" hidden="1">{#N/A,#N/A,FALSE,"summary";#N/A,#N/A,FALSE,"preliminy";#N/A,#N/A,FALSE,"bill 3";#N/A,#N/A,FALSE,"bill 4"}</definedName>
    <definedName name="wrn.PRINT._.REPORT." hidden="1">{#N/A,#N/A,FALSE,"summary";#N/A,#N/A,FALSE,"preliminy";#N/A,#N/A,FALSE,"bill 3";#N/A,#N/A,FALSE,"bill 4"}</definedName>
    <definedName name="wrn.PrintallD." localSheetId="1" hidden="1">{#N/A,#N/A,FALSE,"SumD";#N/A,#N/A,FALSE,"ElecD";#N/A,#N/A,FALSE,"MechD";#N/A,#N/A,FALSE,"GeotD";#N/A,#N/A,FALSE,"PrcsD";#N/A,#N/A,FALSE,"TunnD";#N/A,#N/A,FALSE,"CivlD";#N/A,#N/A,FALSE,"NtwkD";#N/A,#N/A,FALSE,"EstgD";#N/A,#N/A,FALSE,"PEngD"}</definedName>
    <definedName name="wrn.PrintallD." localSheetId="0" hidden="1">{#N/A,#N/A,FALSE,"SumD";#N/A,#N/A,FALSE,"ElecD";#N/A,#N/A,FALSE,"MechD";#N/A,#N/A,FALSE,"GeotD";#N/A,#N/A,FALSE,"PrcsD";#N/A,#N/A,FALSE,"TunnD";#N/A,#N/A,FALSE,"CivlD";#N/A,#N/A,FALSE,"NtwkD";#N/A,#N/A,FALSE,"EstgD";#N/A,#N/A,FALSE,"PEngD"}</definedName>
    <definedName name="wrn.PrintallD." hidden="1">{#N/A,#N/A,FALSE,"SumD";#N/A,#N/A,FALSE,"ElecD";#N/A,#N/A,FALSE,"MechD";#N/A,#N/A,FALSE,"GeotD";#N/A,#N/A,FALSE,"PrcsD";#N/A,#N/A,FALSE,"TunnD";#N/A,#N/A,FALSE,"CivlD";#N/A,#N/A,FALSE,"NtwkD";#N/A,#N/A,FALSE,"EstgD";#N/A,#N/A,FALSE,"PEngD"}</definedName>
    <definedName name="wrn.PrintallG." localSheetId="1" hidden="1">{#N/A,#N/A,FALSE,"SumG";#N/A,#N/A,FALSE,"ElecG";#N/A,#N/A,FALSE,"MechG";#N/A,#N/A,FALSE,"GeotG";#N/A,#N/A,FALSE,"PrcsG";#N/A,#N/A,FALSE,"TunnG";#N/A,#N/A,FALSE,"CivlG";#N/A,#N/A,FALSE,"NtwkG";#N/A,#N/A,FALSE,"EstgG";#N/A,#N/A,FALSE,"PEngG"}</definedName>
    <definedName name="wrn.PrintallG." localSheetId="0" hidden="1">{#N/A,#N/A,FALSE,"SumG";#N/A,#N/A,FALSE,"ElecG";#N/A,#N/A,FALSE,"MechG";#N/A,#N/A,FALSE,"GeotG";#N/A,#N/A,FALSE,"PrcsG";#N/A,#N/A,FALSE,"TunnG";#N/A,#N/A,FALSE,"CivlG";#N/A,#N/A,FALSE,"NtwkG";#N/A,#N/A,FALSE,"EstgG";#N/A,#N/A,FALSE,"PEngG"}</definedName>
    <definedName name="wrn.PrintallG." hidden="1">{#N/A,#N/A,FALSE,"SumG";#N/A,#N/A,FALSE,"ElecG";#N/A,#N/A,FALSE,"MechG";#N/A,#N/A,FALSE,"GeotG";#N/A,#N/A,FALSE,"PrcsG";#N/A,#N/A,FALSE,"TunnG";#N/A,#N/A,FALSE,"CivlG";#N/A,#N/A,FALSE,"NtwkG";#N/A,#N/A,FALSE,"EstgG";#N/A,#N/A,FALSE,"PEngG"}</definedName>
    <definedName name="wrn.ratio." localSheetId="1" hidden="1">{#N/A,#N/A,FALSE,"JACKETS (1100 t) (1)"}</definedName>
    <definedName name="wrn.ratio." localSheetId="0" hidden="1">{#N/A,#N/A,FALSE,"JACKETS (1100 t) (1)"}</definedName>
    <definedName name="wrn.ratio." hidden="1">{#N/A,#N/A,FALSE,"JACKETS (1100 t) (1)"}</definedName>
    <definedName name="wrn.Redundant._.Equipment._.Option." localSheetId="1" hidden="1">{"pumps",#N/A,FALSE,"Option"}</definedName>
    <definedName name="wrn.Redundant._.Equipment._.Option." localSheetId="0" hidden="1">{"pumps",#N/A,FALSE,"Option"}</definedName>
    <definedName name="wrn.Redundant._.Equipment._.Option." hidden="1">{"pumps",#N/A,FALSE,"Option"}</definedName>
    <definedName name="wrn.Ride._.Estimate." localSheetId="1" hidden="1">{#N/A,#N/A,TRUE,"Cover Memo";"Ride Estimate",#N/A,TRUE,"Change Summary";"Ride Estimate",#N/A,TRUE,"Estimate Summary";"Ride Estimate",#N/A,TRUE,"Dept. Summary";"Ride Estimate",#N/A,TRUE,"DOW Detail"}</definedName>
    <definedName name="wrn.Ride._.Estimate." localSheetId="0" hidden="1">{#N/A,#N/A,TRUE,"Cover Memo";"Ride Estimate",#N/A,TRUE,"Change Summary";"Ride Estimate",#N/A,TRUE,"Estimate Summary";"Ride Estimate",#N/A,TRUE,"Dept. Summary";"Ride Estimate",#N/A,TRUE,"DOW Detail"}</definedName>
    <definedName name="wrn.Ride._.Estimate." hidden="1">{#N/A,#N/A,TRUE,"Cover Memo";"Ride Estimate",#N/A,TRUE,"Change Summary";"Ride Estimate",#N/A,TRUE,"Estimate Summary";"Ride Estimate",#N/A,TRUE,"Dept. Summary";"Ride Estimate",#N/A,TRUE,"DOW Detail"}</definedName>
    <definedName name="wrn.seafirst." localSheetId="1" hidden="1">{#N/A,#N/A,FALSE,"Project Summary";#N/A,#N/A,FALSE,"Master Developer Cash Flow";#N/A,#N/A,FALSE,"Parking Budget";#N/A,#N/A,FALSE,"Parking Cash Flow2";#N/A,#N/A,FALSE,"Parking Assumptions";#N/A,#N/A,FALSE,"Bond Structure - Lease";#N/A,#N/A,FALSE,"Retail Development Budget";#N/A,#N/A,FALSE,"Retail Cash Flow";#N/A,#N/A,FALSE,"Retail Assumptions Summary";#N/A,#N/A,FALSE,"Retail Income Assumptions";#N/A,#N/A,FALSE,"Retail % Rent";#N/A,#N/A,FALSE,"Retail Debt Service";#N/A,#N/A,FALSE,"Office Development Budget";#N/A,#N/A,FALSE,"Office Cash Flow";#N/A,#N/A,FALSE,"Office Assumptions";#N/A,#N/A,FALSE,"Office Debt Service";#N/A,#N/A,FALSE,"Hotel Development Budget";#N/A,#N/A,FALSE,"Hotel Cash Flow";#N/A,#N/A,FALSE,"Hotel Assumptions";#N/A,#N/A,FALSE,"Hotel Debt Service"}</definedName>
    <definedName name="wrn.seafirst." localSheetId="0" hidden="1">{#N/A,#N/A,FALSE,"Project Summary";#N/A,#N/A,FALSE,"Master Developer Cash Flow";#N/A,#N/A,FALSE,"Parking Budget";#N/A,#N/A,FALSE,"Parking Cash Flow2";#N/A,#N/A,FALSE,"Parking Assumptions";#N/A,#N/A,FALSE,"Bond Structure - Lease";#N/A,#N/A,FALSE,"Retail Development Budget";#N/A,#N/A,FALSE,"Retail Cash Flow";#N/A,#N/A,FALSE,"Retail Assumptions Summary";#N/A,#N/A,FALSE,"Retail Income Assumptions";#N/A,#N/A,FALSE,"Retail % Rent";#N/A,#N/A,FALSE,"Retail Debt Service";#N/A,#N/A,FALSE,"Office Development Budget";#N/A,#N/A,FALSE,"Office Cash Flow";#N/A,#N/A,FALSE,"Office Assumptions";#N/A,#N/A,FALSE,"Office Debt Service";#N/A,#N/A,FALSE,"Hotel Development Budget";#N/A,#N/A,FALSE,"Hotel Cash Flow";#N/A,#N/A,FALSE,"Hotel Assumptions";#N/A,#N/A,FALSE,"Hotel Debt Service"}</definedName>
    <definedName name="wrn.seafirst." hidden="1">{#N/A,#N/A,FALSE,"Project Summary";#N/A,#N/A,FALSE,"Master Developer Cash Flow";#N/A,#N/A,FALSE,"Parking Budget";#N/A,#N/A,FALSE,"Parking Cash Flow2";#N/A,#N/A,FALSE,"Parking Assumptions";#N/A,#N/A,FALSE,"Bond Structure - Lease";#N/A,#N/A,FALSE,"Retail Development Budget";#N/A,#N/A,FALSE,"Retail Cash Flow";#N/A,#N/A,FALSE,"Retail Assumptions Summary";#N/A,#N/A,FALSE,"Retail Income Assumptions";#N/A,#N/A,FALSE,"Retail % Rent";#N/A,#N/A,FALSE,"Retail Debt Service";#N/A,#N/A,FALSE,"Office Development Budget";#N/A,#N/A,FALSE,"Office Cash Flow";#N/A,#N/A,FALSE,"Office Assumptions";#N/A,#N/A,FALSE,"Office Debt Service";#N/A,#N/A,FALSE,"Hotel Development Budget";#N/A,#N/A,FALSE,"Hotel Cash Flow";#N/A,#N/A,FALSE,"Hotel Assumptions";#N/A,#N/A,FALSE,"Hotel Debt Service"}</definedName>
    <definedName name="wrn.Show._.Estimate." localSheetId="1" hidden="1">{#N/A,#N/A,TRUE,"Cover Memo";"Show Estimate",#N/A,TRUE,"Change Summary";"Show Estimate",#N/A,TRUE,"Estimate Summary";"Show Estimate",#N/A,TRUE,"Dept. Summary";"Show Estimate",#N/A,TRUE,"DOW Detail"}</definedName>
    <definedName name="wrn.Show._.Estimate." localSheetId="0" hidden="1">{#N/A,#N/A,TRUE,"Cover Memo";"Show Estimate",#N/A,TRUE,"Change Summary";"Show Estimate",#N/A,TRUE,"Estimate Summary";"Show Estimate",#N/A,TRUE,"Dept. Summary";"Show Estimate",#N/A,TRUE,"DOW Detail"}</definedName>
    <definedName name="wrn.Show._.Estimate." hidden="1">{#N/A,#N/A,TRUE,"Cover Memo";"Show Estimate",#N/A,TRUE,"Change Summary";"Show Estimate",#N/A,TRUE,"Estimate Summary";"Show Estimate",#N/A,TRUE,"Dept. Summary";"Show Estimate",#N/A,TRUE,"DOW Detail"}</definedName>
    <definedName name="wrn.STG._.BLDG._.ENCLOSURE." localSheetId="1" hidden="1">{"turbine",#N/A,FALSE,"Option"}</definedName>
    <definedName name="wrn.STG._.BLDG._.ENCLOSURE." localSheetId="0" hidden="1">{"turbine",#N/A,FALSE,"Option"}</definedName>
    <definedName name="wrn.STG._.BLDG._.ENCLOSURE." hidden="1">{"turbine",#N/A,FALSE,"Option"}</definedName>
    <definedName name="wrn.struckgi." localSheetId="1" hidden="1">{#N/A,#N/A,TRUE,"arnitower";#N/A,#N/A,TRUE,"arnigarage "}</definedName>
    <definedName name="wrn.struckgi." localSheetId="0" hidden="1">{#N/A,#N/A,TRUE,"arnitower";#N/A,#N/A,TRUE,"arnigarage "}</definedName>
    <definedName name="wrn.struckgi." hidden="1">{#N/A,#N/A,TRUE,"arnitower";#N/A,#N/A,TRUE,"arnigarage "}</definedName>
    <definedName name="wrn.test." localSheetId="1" hidden="1">{#N/A,#N/A,FALSE,"Bericht 2";#N/A,#N/A,FALSE,"Bericht 3";#N/A,#N/A,FALSE,"Bericht 1"}</definedName>
    <definedName name="wrn.test." localSheetId="0" hidden="1">{#N/A,#N/A,FALSE,"Bericht 2";#N/A,#N/A,FALSE,"Bericht 3";#N/A,#N/A,FALSE,"Bericht 1"}</definedName>
    <definedName name="wrn.test." hidden="1">{#N/A,#N/A,FALSE,"Bericht 2";#N/A,#N/A,FALSE,"Bericht 3";#N/A,#N/A,FALSE,"Bericht 1"}</definedName>
    <definedName name="wrn.TOCHTERMAN." localSheetId="1" hidden="1">{#N/A,#N/A,FALSE,"Project Summary";#N/A,#N/A,FALSE,"Parking Budget";#N/A,#N/A,FALSE,"Parking Cash Flow";#N/A,#N/A,FALSE,"Parking Assumptions";#N/A,#N/A,FALSE,"Bond Debt Service";#N/A,#N/A,FALSE,"Pad Fees";#N/A,#N/A,FALSE,"Bond Shortfall";#N/A,#N/A,FALSE,"Retail Development Budget";#N/A,#N/A,FALSE,"Retail Cash Flow";#N/A,#N/A,FALSE,"Retail Assumptions Summary";#N/A,#N/A,FALSE,"Office Development Budget";#N/A,#N/A,FALSE,"Office Cash Flow";#N/A,#N/A,FALSE,"Office Assumptions";#N/A,#N/A,FALSE,"Hotel Development Budget";#N/A,#N/A,FALSE,"Hotel Cash Flow";#N/A,#N/A,FALSE,"Land Lease NPV"}</definedName>
    <definedName name="wrn.TOCHTERMAN." localSheetId="0" hidden="1">{#N/A,#N/A,FALSE,"Project Summary";#N/A,#N/A,FALSE,"Parking Budget";#N/A,#N/A,FALSE,"Parking Cash Flow";#N/A,#N/A,FALSE,"Parking Assumptions";#N/A,#N/A,FALSE,"Bond Debt Service";#N/A,#N/A,FALSE,"Pad Fees";#N/A,#N/A,FALSE,"Bond Shortfall";#N/A,#N/A,FALSE,"Retail Development Budget";#N/A,#N/A,FALSE,"Retail Cash Flow";#N/A,#N/A,FALSE,"Retail Assumptions Summary";#N/A,#N/A,FALSE,"Office Development Budget";#N/A,#N/A,FALSE,"Office Cash Flow";#N/A,#N/A,FALSE,"Office Assumptions";#N/A,#N/A,FALSE,"Hotel Development Budget";#N/A,#N/A,FALSE,"Hotel Cash Flow";#N/A,#N/A,FALSE,"Land Lease NPV"}</definedName>
    <definedName name="wrn.TOCHTERMAN." hidden="1">{#N/A,#N/A,FALSE,"Project Summary";#N/A,#N/A,FALSE,"Parking Budget";#N/A,#N/A,FALSE,"Parking Cash Flow";#N/A,#N/A,FALSE,"Parking Assumptions";#N/A,#N/A,FALSE,"Bond Debt Service";#N/A,#N/A,FALSE,"Pad Fees";#N/A,#N/A,FALSE,"Bond Shortfall";#N/A,#N/A,FALSE,"Retail Development Budget";#N/A,#N/A,FALSE,"Retail Cash Flow";#N/A,#N/A,FALSE,"Retail Assumptions Summary";#N/A,#N/A,FALSE,"Office Development Budget";#N/A,#N/A,FALSE,"Office Cash Flow";#N/A,#N/A,FALSE,"Office Assumptions";#N/A,#N/A,FALSE,"Hotel Development Budget";#N/A,#N/A,FALSE,"Hotel Cash Flow";#N/A,#N/A,FALSE,"Land Lease NPV"}</definedName>
    <definedName name="wrn.Warrington._.Widnes._.QS._.Costs." localSheetId="1" hidden="1">{#N/A,#N/A,TRUE,"Cover";#N/A,#N/A,TRUE,"Conts";#N/A,#N/A,TRUE,"VOS";#N/A,#N/A,TRUE,"Warrington";#N/A,#N/A,TRUE,"Widnes"}</definedName>
    <definedName name="wrn.Warrington._.Widnes._.QS._.Costs." localSheetId="0" hidden="1">{#N/A,#N/A,TRUE,"Cover";#N/A,#N/A,TRUE,"Conts";#N/A,#N/A,TRUE,"VOS";#N/A,#N/A,TRUE,"Warrington";#N/A,#N/A,TRUE,"Widnes"}</definedName>
    <definedName name="wrn.Warrington._.Widnes._.QS._.Costs." hidden="1">{#N/A,#N/A,TRUE,"Cover";#N/A,#N/A,TRUE,"Conts";#N/A,#N/A,TRUE,"VOS";#N/A,#N/A,TRUE,"Warrington";#N/A,#N/A,TRUE,"Widnes"}</definedName>
    <definedName name="wrn.WHOUSE._.CT." localSheetId="1" hidden="1">{"WESTINGHOUSE",#N/A,FALSE,"Option"}</definedName>
    <definedName name="wrn.WHOUSE._.CT." localSheetId="0" hidden="1">{"WESTINGHOUSE",#N/A,FALSE,"Option"}</definedName>
    <definedName name="wrn.WHOUSE._.CT." hidden="1">{"WESTINGHOUSE",#N/A,FALSE,"Option"}</definedName>
    <definedName name="wrn.WorkBook._.Print." localSheetId="1"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wrn.WorkBook._.Print." localSheetId="0"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wrn.WorkBook._.Print."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wrn.골재소요량." localSheetId="1" hidden="1">{#N/A,#N/A,FALSE,"골재소요량";#N/A,#N/A,FALSE,"골재소요량"}</definedName>
    <definedName name="wrn.골재소요량." localSheetId="0" hidden="1">{#N/A,#N/A,FALSE,"골재소요량";#N/A,#N/A,FALSE,"골재소요량"}</definedName>
    <definedName name="wrn.골재소요량." hidden="1">{#N/A,#N/A,FALSE,"골재소요량";#N/A,#N/A,FALSE,"골재소요량"}</definedName>
    <definedName name="wrn.교육청." localSheetId="1" hidden="1">{#N/A,#N/A,FALSE,"전력간선"}</definedName>
    <definedName name="wrn.교육청." localSheetId="0" hidden="1">{#N/A,#N/A,FALSE,"전력간선"}</definedName>
    <definedName name="wrn.교육청." hidden="1">{#N/A,#N/A,FALSE,"전력간선"}</definedName>
    <definedName name="wrn.단가표지." localSheetId="1" hidden="1">{#N/A,#N/A,FALSE,"단가표지"}</definedName>
    <definedName name="wrn.단가표지." localSheetId="0" hidden="1">{#N/A,#N/A,FALSE,"단가표지"}</definedName>
    <definedName name="wrn.단가표지." hidden="1">{#N/A,#N/A,FALSE,"단가표지"}</definedName>
    <definedName name="wrn.보고서." localSheetId="1" hidden="1">{#N/A,#N/A,FALSE,"양식(을)"}</definedName>
    <definedName name="wrn.보고서." localSheetId="0" hidden="1">{#N/A,#N/A,FALSE,"양식(을)"}</definedName>
    <definedName name="wrn.보고서." hidden="1">{#N/A,#N/A,FALSE,"양식(을)"}</definedName>
    <definedName name="wrn.운반시간." localSheetId="1" hidden="1">{#N/A,#N/A,FALSE,"운반시간"}</definedName>
    <definedName name="wrn.운반시간." localSheetId="0" hidden="1">{#N/A,#N/A,FALSE,"운반시간"}</definedName>
    <definedName name="wrn.운반시간." hidden="1">{#N/A,#N/A,FALSE,"운반시간"}</definedName>
    <definedName name="wrn.조골재." localSheetId="1" hidden="1">{#N/A,#N/A,FALSE,"조골재"}</definedName>
    <definedName name="wrn.조골재." localSheetId="0" hidden="1">{#N/A,#N/A,FALSE,"조골재"}</definedName>
    <definedName name="wrn.조골재." hidden="1">{#N/A,#N/A,FALSE,"조골재"}</definedName>
    <definedName name="wrn.표지목차." localSheetId="1" hidden="1">{#N/A,#N/A,FALSE,"표지목차"}</definedName>
    <definedName name="wrn.표지목차." localSheetId="0" hidden="1">{#N/A,#N/A,FALSE,"표지목차"}</definedName>
    <definedName name="wrn.표지목차." hidden="1">{#N/A,#N/A,FALSE,"표지목차"}</definedName>
    <definedName name="wrn.혼합골재." localSheetId="1" hidden="1">{#N/A,#N/A,FALSE,"혼합골재"}</definedName>
    <definedName name="wrn.혼합골재." localSheetId="0" hidden="1">{#N/A,#N/A,FALSE,"혼합골재"}</definedName>
    <definedName name="wrn.혼합골재." hidden="1">{#N/A,#N/A,FALSE,"혼합골재"}</definedName>
    <definedName name="wrn2.check." localSheetId="1"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2.check." localSheetId="0"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2.check."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fulla" localSheetId="1" hidden="1">{#N/A,#N/A,TRUE,"Front";#N/A,#N/A,TRUE,"Simple Letter";#N/A,#N/A,TRUE,"Inside";#N/A,#N/A,TRUE,"Contents";#N/A,#N/A,TRUE,"Basis";#N/A,#N/A,TRUE,"Inclusions";#N/A,#N/A,TRUE,"Exclusions";#N/A,#N/A,TRUE,"Areas";#N/A,#N/A,TRUE,"Summary";#N/A,#N/A,TRUE,"Detail"}</definedName>
    <definedName name="wrnfulla" localSheetId="0" hidden="1">{#N/A,#N/A,TRUE,"Front";#N/A,#N/A,TRUE,"Simple Letter";#N/A,#N/A,TRUE,"Inside";#N/A,#N/A,TRUE,"Contents";#N/A,#N/A,TRUE,"Basis";#N/A,#N/A,TRUE,"Inclusions";#N/A,#N/A,TRUE,"Exclusions";#N/A,#N/A,TRUE,"Areas";#N/A,#N/A,TRUE,"Summary";#N/A,#N/A,TRUE,"Detail"}</definedName>
    <definedName name="wrnfulla" hidden="1">{#N/A,#N/A,TRUE,"Front";#N/A,#N/A,TRUE,"Simple Letter";#N/A,#N/A,TRUE,"Inside";#N/A,#N/A,TRUE,"Contents";#N/A,#N/A,TRUE,"Basis";#N/A,#N/A,TRUE,"Inclusions";#N/A,#N/A,TRUE,"Exclusions";#N/A,#N/A,TRUE,"Areas";#N/A,#N/A,TRUE,"Summary";#N/A,#N/A,TRUE,"Detail"}</definedName>
    <definedName name="WRNFULLA1" localSheetId="1" hidden="1">{#N/A,#N/A,TRUE,"Front";#N/A,#N/A,TRUE,"Simple Letter";#N/A,#N/A,TRUE,"Inside";#N/A,#N/A,TRUE,"Contents";#N/A,#N/A,TRUE,"Basis";#N/A,#N/A,TRUE,"Inclusions";#N/A,#N/A,TRUE,"Exclusions";#N/A,#N/A,TRUE,"Areas";#N/A,#N/A,TRUE,"Summary";#N/A,#N/A,TRUE,"Detail"}</definedName>
    <definedName name="WRNFULLA1" localSheetId="0" hidden="1">{#N/A,#N/A,TRUE,"Front";#N/A,#N/A,TRUE,"Simple Letter";#N/A,#N/A,TRUE,"Inside";#N/A,#N/A,TRUE,"Contents";#N/A,#N/A,TRUE,"Basis";#N/A,#N/A,TRUE,"Inclusions";#N/A,#N/A,TRUE,"Exclusions";#N/A,#N/A,TRUE,"Areas";#N/A,#N/A,TRUE,"Summary";#N/A,#N/A,TRUE,"Detail"}</definedName>
    <definedName name="WRNFULLA1" hidden="1">{#N/A,#N/A,TRUE,"Front";#N/A,#N/A,TRUE,"Simple Letter";#N/A,#N/A,TRUE,"Inside";#N/A,#N/A,TRUE,"Contents";#N/A,#N/A,TRUE,"Basis";#N/A,#N/A,TRUE,"Inclusions";#N/A,#N/A,TRUE,"Exclusions";#N/A,#N/A,TRUE,"Areas";#N/A,#N/A,TRUE,"Summary";#N/A,#N/A,TRUE,"Detail"}</definedName>
    <definedName name="wrrwerwrew" localSheetId="1" hidden="1">{#N/A,#N/A,TRUE,"Cover";#N/A,#N/A,TRUE,"Conts";#N/A,#N/A,TRUE,"VOS";#N/A,#N/A,TRUE,"Warrington";#N/A,#N/A,TRUE,"Widnes"}</definedName>
    <definedName name="wrrwerwrew" localSheetId="0" hidden="1">{#N/A,#N/A,TRUE,"Cover";#N/A,#N/A,TRUE,"Conts";#N/A,#N/A,TRUE,"VOS";#N/A,#N/A,TRUE,"Warrington";#N/A,#N/A,TRUE,"Widnes"}</definedName>
    <definedName name="wrrwerwrew" hidden="1">{#N/A,#N/A,TRUE,"Cover";#N/A,#N/A,TRUE,"Conts";#N/A,#N/A,TRUE,"VOS";#N/A,#N/A,TRUE,"Warrington";#N/A,#N/A,TRUE,"Widnes"}</definedName>
    <definedName name="wryuwyrututwys" localSheetId="1" hidden="1">{#N/A,#N/A,TRUE,"Cover";#N/A,#N/A,TRUE,"Conts";#N/A,#N/A,TRUE,"VOS";#N/A,#N/A,TRUE,"Warrington";#N/A,#N/A,TRUE,"Widnes"}</definedName>
    <definedName name="wryuwyrututwys" localSheetId="0" hidden="1">{#N/A,#N/A,TRUE,"Cover";#N/A,#N/A,TRUE,"Conts";#N/A,#N/A,TRUE,"VOS";#N/A,#N/A,TRUE,"Warrington";#N/A,#N/A,TRUE,"Widnes"}</definedName>
    <definedName name="wryuwyrututwys" hidden="1">{#N/A,#N/A,TRUE,"Cover";#N/A,#N/A,TRUE,"Conts";#N/A,#N/A,TRUE,"VOS";#N/A,#N/A,TRUE,"Warrington";#N/A,#N/A,TRUE,"Widnes"}</definedName>
    <definedName name="WT" localSheetId="1" hidden="1">{#N/A,#N/A,TRUE,"Cover";#N/A,#N/A,TRUE,"Conts";#N/A,#N/A,TRUE,"VOS";#N/A,#N/A,TRUE,"Warrington";#N/A,#N/A,TRUE,"Widnes"}</definedName>
    <definedName name="WT" localSheetId="0" hidden="1">{#N/A,#N/A,TRUE,"Cover";#N/A,#N/A,TRUE,"Conts";#N/A,#N/A,TRUE,"VOS";#N/A,#N/A,TRUE,"Warrington";#N/A,#N/A,TRUE,"Widnes"}</definedName>
    <definedName name="WT" hidden="1">{#N/A,#N/A,TRUE,"Cover";#N/A,#N/A,TRUE,"Conts";#N/A,#N/A,TRUE,"VOS";#N/A,#N/A,TRUE,"Warrington";#N/A,#N/A,TRUE,"Widnes"}</definedName>
    <definedName name="wtey" localSheetId="1" hidden="1">{#N/A,#N/A,TRUE,"Cover";#N/A,#N/A,TRUE,"Conts";#N/A,#N/A,TRUE,"VOS";#N/A,#N/A,TRUE,"Warrington";#N/A,#N/A,TRUE,"Widnes"}</definedName>
    <definedName name="wtey" localSheetId="0" hidden="1">{#N/A,#N/A,TRUE,"Cover";#N/A,#N/A,TRUE,"Conts";#N/A,#N/A,TRUE,"VOS";#N/A,#N/A,TRUE,"Warrington";#N/A,#N/A,TRUE,"Widnes"}</definedName>
    <definedName name="wtey" hidden="1">{#N/A,#N/A,TRUE,"Cover";#N/A,#N/A,TRUE,"Conts";#N/A,#N/A,TRUE,"VOS";#N/A,#N/A,TRUE,"Warrington";#N/A,#N/A,TRUE,"Widnes"}</definedName>
    <definedName name="Wtotal">#REF!</definedName>
    <definedName name="wtrwt" localSheetId="1" hidden="1">{#N/A,#N/A,TRUE,"Cover";#N/A,#N/A,TRUE,"Conts";#N/A,#N/A,TRUE,"VOS";#N/A,#N/A,TRUE,"Warrington";#N/A,#N/A,TRUE,"Widnes"}</definedName>
    <definedName name="wtrwt" localSheetId="0" hidden="1">{#N/A,#N/A,TRUE,"Cover";#N/A,#N/A,TRUE,"Conts";#N/A,#N/A,TRUE,"VOS";#N/A,#N/A,TRUE,"Warrington";#N/A,#N/A,TRUE,"Widnes"}</definedName>
    <definedName name="wtrwt" hidden="1">{#N/A,#N/A,TRUE,"Cover";#N/A,#N/A,TRUE,"Conts";#N/A,#N/A,TRUE,"VOS";#N/A,#N/A,TRUE,"Warrington";#N/A,#N/A,TRUE,"Widnes"}</definedName>
    <definedName name="wtrywryt" localSheetId="1" hidden="1">{#N/A,#N/A,TRUE,"Cover";#N/A,#N/A,TRUE,"Conts";#N/A,#N/A,TRUE,"VOS";#N/A,#N/A,TRUE,"Warrington";#N/A,#N/A,TRUE,"Widnes"}</definedName>
    <definedName name="wtrywryt" localSheetId="0" hidden="1">{#N/A,#N/A,TRUE,"Cover";#N/A,#N/A,TRUE,"Conts";#N/A,#N/A,TRUE,"VOS";#N/A,#N/A,TRUE,"Warrington";#N/A,#N/A,TRUE,"Widnes"}</definedName>
    <definedName name="wtrywryt" hidden="1">{#N/A,#N/A,TRUE,"Cover";#N/A,#N/A,TRUE,"Conts";#N/A,#N/A,TRUE,"VOS";#N/A,#N/A,TRUE,"Warrington";#N/A,#N/A,TRUE,"Widnes"}</definedName>
    <definedName name="wtwt" localSheetId="1" hidden="1">{#N/A,#N/A,TRUE,"Cover";#N/A,#N/A,TRUE,"Conts";#N/A,#N/A,TRUE,"VOS";#N/A,#N/A,TRUE,"Warrington";#N/A,#N/A,TRUE,"Widnes"}</definedName>
    <definedName name="wtwt" localSheetId="0" hidden="1">{#N/A,#N/A,TRUE,"Cover";#N/A,#N/A,TRUE,"Conts";#N/A,#N/A,TRUE,"VOS";#N/A,#N/A,TRUE,"Warrington";#N/A,#N/A,TRUE,"Widnes"}</definedName>
    <definedName name="wtwt" hidden="1">{#N/A,#N/A,TRUE,"Cover";#N/A,#N/A,TRUE,"Conts";#N/A,#N/A,TRUE,"VOS";#N/A,#N/A,TRUE,"Warrington";#N/A,#N/A,TRUE,"Widnes"}</definedName>
    <definedName name="wtwy" localSheetId="1" hidden="1">{#N/A,#N/A,TRUE,"Cover";#N/A,#N/A,TRUE,"Conts";#N/A,#N/A,TRUE,"VOS";#N/A,#N/A,TRUE,"Warrington";#N/A,#N/A,TRUE,"Widnes"}</definedName>
    <definedName name="wtwy" localSheetId="0" hidden="1">{#N/A,#N/A,TRUE,"Cover";#N/A,#N/A,TRUE,"Conts";#N/A,#N/A,TRUE,"VOS";#N/A,#N/A,TRUE,"Warrington";#N/A,#N/A,TRUE,"Widnes"}</definedName>
    <definedName name="wtwy" hidden="1">{#N/A,#N/A,TRUE,"Cover";#N/A,#N/A,TRUE,"Conts";#N/A,#N/A,TRUE,"VOS";#N/A,#N/A,TRUE,"Warrington";#N/A,#N/A,TRUE,"Widnes"}</definedName>
    <definedName name="ww" localSheetId="1" hidden="1">{#N/A,#N/A,FALSE,"골재소요량";#N/A,#N/A,FALSE,"골재소요량"}</definedName>
    <definedName name="ww" localSheetId="0" hidden="1">{#N/A,#N/A,FALSE,"골재소요량";#N/A,#N/A,FALSE,"골재소요량"}</definedName>
    <definedName name="ww" hidden="1">{#N/A,#N/A,FALSE,"골재소요량";#N/A,#N/A,FALSE,"골재소요량"}</definedName>
    <definedName name="wwee" localSheetId="0" hidden="1">[54]GRSummary!#REF!</definedName>
    <definedName name="wwee" hidden="1">#REF!</definedName>
    <definedName name="wwr" localSheetId="1" hidden="1">{"'Break down'!$A$4"}</definedName>
    <definedName name="wwr" localSheetId="0" hidden="1">{"'Break down'!$A$4"}</definedName>
    <definedName name="wwr" hidden="1">{"'Break down'!$A$4"}</definedName>
    <definedName name="WWW">#REF!</definedName>
    <definedName name="wwwdw" localSheetId="0" hidden="1">[8]FitOutConfCentre!#REF!</definedName>
    <definedName name="wwwdw" hidden="1">#REF!</definedName>
    <definedName name="wwwww" localSheetId="0" hidden="1">#REF!</definedName>
    <definedName name="wwwww" hidden="1">#REF!</definedName>
    <definedName name="wy7u7y" localSheetId="1" hidden="1">{#N/A,#N/A,TRUE,"Cover";#N/A,#N/A,TRUE,"Conts";#N/A,#N/A,TRUE,"VOS";#N/A,#N/A,TRUE,"Warrington";#N/A,#N/A,TRUE,"Widnes"}</definedName>
    <definedName name="wy7u7y" localSheetId="0" hidden="1">{#N/A,#N/A,TRUE,"Cover";#N/A,#N/A,TRUE,"Conts";#N/A,#N/A,TRUE,"VOS";#N/A,#N/A,TRUE,"Warrington";#N/A,#N/A,TRUE,"Widnes"}</definedName>
    <definedName name="wy7u7y" hidden="1">{#N/A,#N/A,TRUE,"Cover";#N/A,#N/A,TRUE,"Conts";#N/A,#N/A,TRUE,"VOS";#N/A,#N/A,TRUE,"Warrington";#N/A,#N/A,TRUE,"Widnes"}</definedName>
    <definedName name="X" localSheetId="0" hidden="1">[8]FitOutConfCentre!#REF!</definedName>
    <definedName name="X" hidden="1">#REF!</definedName>
    <definedName name="xc" localSheetId="1" hidden="1">{#N/A,#N/A,FALSE,"SumD";#N/A,#N/A,FALSE,"ElecD";#N/A,#N/A,FALSE,"MechD";#N/A,#N/A,FALSE,"GeotD";#N/A,#N/A,FALSE,"PrcsD";#N/A,#N/A,FALSE,"TunnD";#N/A,#N/A,FALSE,"CivlD";#N/A,#N/A,FALSE,"NtwkD";#N/A,#N/A,FALSE,"EstgD";#N/A,#N/A,FALSE,"PEngD"}</definedName>
    <definedName name="xc" localSheetId="0" hidden="1">{#N/A,#N/A,FALSE,"SumD";#N/A,#N/A,FALSE,"ElecD";#N/A,#N/A,FALSE,"MechD";#N/A,#N/A,FALSE,"GeotD";#N/A,#N/A,FALSE,"PrcsD";#N/A,#N/A,FALSE,"TunnD";#N/A,#N/A,FALSE,"CivlD";#N/A,#N/A,FALSE,"NtwkD";#N/A,#N/A,FALSE,"EstgD";#N/A,#N/A,FALSE,"PEngD"}</definedName>
    <definedName name="xc" hidden="1">{#N/A,#N/A,FALSE,"SumD";#N/A,#N/A,FALSE,"ElecD";#N/A,#N/A,FALSE,"MechD";#N/A,#N/A,FALSE,"GeotD";#N/A,#N/A,FALSE,"PrcsD";#N/A,#N/A,FALSE,"TunnD";#N/A,#N/A,FALSE,"CivlD";#N/A,#N/A,FALSE,"NtwkD";#N/A,#N/A,FALSE,"EstgD";#N/A,#N/A,FALSE,"PEngD"}</definedName>
    <definedName name="Xl">#REF!</definedName>
    <definedName name="Xl___0">#REF!</definedName>
    <definedName name="Xl___13">#REF!</definedName>
    <definedName name="xls" localSheetId="1" hidden="1">{#N/A,#N/A,FALSE,"SumD";#N/A,#N/A,FALSE,"ElecD";#N/A,#N/A,FALSE,"MechD";#N/A,#N/A,FALSE,"GeotD";#N/A,#N/A,FALSE,"PrcsD";#N/A,#N/A,FALSE,"TunnD";#N/A,#N/A,FALSE,"CivlD";#N/A,#N/A,FALSE,"NtwkD";#N/A,#N/A,FALSE,"EstgD";#N/A,#N/A,FALSE,"PEngD"}</definedName>
    <definedName name="xls" localSheetId="0" hidden="1">{#N/A,#N/A,FALSE,"SumD";#N/A,#N/A,FALSE,"ElecD";#N/A,#N/A,FALSE,"MechD";#N/A,#N/A,FALSE,"GeotD";#N/A,#N/A,FALSE,"PrcsD";#N/A,#N/A,FALSE,"TunnD";#N/A,#N/A,FALSE,"CivlD";#N/A,#N/A,FALSE,"NtwkD";#N/A,#N/A,FALSE,"EstgD";#N/A,#N/A,FALSE,"PEngD"}</definedName>
    <definedName name="xls" hidden="1">{#N/A,#N/A,FALSE,"SumD";#N/A,#N/A,FALSE,"ElecD";#N/A,#N/A,FALSE,"MechD";#N/A,#N/A,FALSE,"GeotD";#N/A,#N/A,FALSE,"PrcsD";#N/A,#N/A,FALSE,"TunnD";#N/A,#N/A,FALSE,"CivlD";#N/A,#N/A,FALSE,"NtwkD";#N/A,#N/A,FALSE,"EstgD";#N/A,#N/A,FALSE,"PEngD"}</definedName>
    <definedName name="xls." localSheetId="1" hidden="1">{"'Break down'!$A$4"}</definedName>
    <definedName name="xls." localSheetId="0" hidden="1">{"'Break down'!$A$4"}</definedName>
    <definedName name="xls." hidden="1">{"'Break down'!$A$4"}</definedName>
    <definedName name="XLSS" localSheetId="1" hidden="1">{"'Break down'!$A$4"}</definedName>
    <definedName name="XLSS" localSheetId="0" hidden="1">{"'Break down'!$A$4"}</definedName>
    <definedName name="XLSS" hidden="1">{"'Break down'!$A$4"}</definedName>
    <definedName name="xlst" localSheetId="1" hidden="1">{"'Break down'!$A$4"}</definedName>
    <definedName name="xlst" localSheetId="0" hidden="1">{"'Break down'!$A$4"}</definedName>
    <definedName name="xlst" hidden="1">{"'Break down'!$A$4"}</definedName>
    <definedName name="XREF_COLUMN_1" hidden="1">#REF!</definedName>
    <definedName name="XREF_COLUMN_15" localSheetId="0" hidden="1">[55]Consolidated!#REF!</definedName>
    <definedName name="XREF_COLUMN_15" hidden="1">#REF!</definedName>
    <definedName name="XREF_COLUMN_2" localSheetId="0" hidden="1">#REF!</definedName>
    <definedName name="XREF_COLUMN_2" hidden="1">#REF!</definedName>
    <definedName name="XREF_COLUMN_3" localSheetId="0" hidden="1">#REF!</definedName>
    <definedName name="XREF_COLUMN_3" hidden="1">#REF!</definedName>
    <definedName name="XREF_COLUMN_4" localSheetId="0" hidden="1">#REF!</definedName>
    <definedName name="XREF_COLUMN_4" hidden="1">#REF!</definedName>
    <definedName name="XREF_COLUMN_7" hidden="1">#REF!</definedName>
    <definedName name="XRefActiveRow" hidden="1">#REF!</definedName>
    <definedName name="XRefColumnsCount" hidden="1">4</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#REF!</definedName>
    <definedName name="XRefCopy13Row" hidden="1">#REF!</definedName>
    <definedName name="XRefCopy15" hidden="1">#REF!</definedName>
    <definedName name="XRefCopy15Row" hidden="1">#REF!</definedName>
    <definedName name="XRefCopy16" hidden="1">#REF!</definedName>
    <definedName name="XRefCopy17" hidden="1">#REF!</definedName>
    <definedName name="XRefCopy17Row" hidden="1">#REF!</definedName>
    <definedName name="XRefCopy18" hidden="1">#REF!</definedName>
    <definedName name="XRefCopy18Row" hidden="1">#REF!</definedName>
    <definedName name="XRefCopy19" hidden="1">#REF!</definedName>
    <definedName name="XRefCopy19Row" hidden="1">#REF!</definedName>
    <definedName name="XRefCopy1Row" hidden="1">#REF!</definedName>
    <definedName name="XRefCopy2" hidden="1">#REF!</definedName>
    <definedName name="XRefCopy20" hidden="1">#REF!</definedName>
    <definedName name="XRefCopy20Row" hidden="1">#REF!</definedName>
    <definedName name="XRefCopy21" hidden="1">#REF!</definedName>
    <definedName name="XRefCopy22" hidden="1">#REF!</definedName>
    <definedName name="XRefCopy22Row" hidden="1">#REF!</definedName>
    <definedName name="XRefCopy23" hidden="1">#REF!</definedName>
    <definedName name="XRefCopy23Row" hidden="1">#REF!</definedName>
    <definedName name="XRefCopy24" hidden="1">#REF!</definedName>
    <definedName name="XRefCopy24Row" hidden="1">#REF!</definedName>
    <definedName name="XRefCopy25" hidden="1">#REF!</definedName>
    <definedName name="XRefCopy25Row" hidden="1">#REF!</definedName>
    <definedName name="XRefCopy26" hidden="1">#REF!</definedName>
    <definedName name="XRefCopy26Row" hidden="1">#REF!</definedName>
    <definedName name="XRefCopy27" hidden="1">#REF!</definedName>
    <definedName name="XRefCopy27Row" hidden="1">#REF!</definedName>
    <definedName name="XRefCopy28" hidden="1">#REF!</definedName>
    <definedName name="XRefCopy29" hidden="1">#REF!</definedName>
    <definedName name="XRefCopy29Row" hidden="1">#REF!</definedName>
    <definedName name="XRefCopy3" hidden="1">#REF!</definedName>
    <definedName name="XRefCopy30" hidden="1">#REF!</definedName>
    <definedName name="XRefCopy30Row" hidden="1">#REF!</definedName>
    <definedName name="XRefCopy31" hidden="1">#REF!</definedName>
    <definedName name="XRefCopy31Row" hidden="1">#REF!</definedName>
    <definedName name="XRefCopy3Row" hidden="1">#REF!</definedName>
    <definedName name="XRefCopy4" hidden="1">#REF!</definedName>
    <definedName name="XRefCopy4Row" hidden="1">#REF!</definedName>
    <definedName name="XRefCopy5" hidden="1">#REF!</definedName>
    <definedName name="XRefCopy5Row" hidden="1">#REF!</definedName>
    <definedName name="XRefCopy6" hidden="1">#REF!</definedName>
    <definedName name="XRefCopy6Row" hidden="1">#REF!</definedName>
    <definedName name="XRefCopy7" hidden="1">#REF!</definedName>
    <definedName name="XRefCopy7Row" hidden="1">#REF!</definedName>
    <definedName name="XRefCopy8" hidden="1">#REF!</definedName>
    <definedName name="XRefCopy9" hidden="1">#REF!</definedName>
    <definedName name="XRefCopyRangeCount" hidden="1">31</definedName>
    <definedName name="XRefPaste1" hidden="1">#REF!</definedName>
    <definedName name="XRefPaste10" hidden="1">#REF!</definedName>
    <definedName name="XRefPaste10Row" hidden="1">#REF!</definedName>
    <definedName name="XRefPaste11" hidden="1">#REF!</definedName>
    <definedName name="XRefPaste110Row" localSheetId="0" hidden="1">[41]XREF!#REF!</definedName>
    <definedName name="XRefPaste110Row" hidden="1">#REF!</definedName>
    <definedName name="XRefPaste111Row" localSheetId="0" hidden="1">[41]XREF!#REF!</definedName>
    <definedName name="XRefPaste111Row" hidden="1">#REF!</definedName>
    <definedName name="XRefPaste112Row" localSheetId="0" hidden="1">[41]XREF!#REF!</definedName>
    <definedName name="XRefPaste112Row" hidden="1">#REF!</definedName>
    <definedName name="XRefPaste113Row" localSheetId="0" hidden="1">[41]XREF!#REF!</definedName>
    <definedName name="XRefPaste113Row" hidden="1">#REF!</definedName>
    <definedName name="XRefPaste11Row" localSheetId="0" hidden="1">#REF!</definedName>
    <definedName name="XRefPaste11Row" hidden="1">#REF!</definedName>
    <definedName name="XRefPaste12" localSheetId="0" hidden="1">#REF!</definedName>
    <definedName name="XRefPaste12" hidden="1">#REF!</definedName>
    <definedName name="XRefPaste120Row" localSheetId="0" hidden="1">[41]XREF!#REF!</definedName>
    <definedName name="XRefPaste120Row" hidden="1">#REF!</definedName>
    <definedName name="XRefPaste121Row" localSheetId="0" hidden="1">[41]XREF!#REF!</definedName>
    <definedName name="XRefPaste121Row" hidden="1">#REF!</definedName>
    <definedName name="XRefPaste12Row" localSheetId="0" hidden="1">#REF!</definedName>
    <definedName name="XRefPaste12Row" hidden="1">#REF!</definedName>
    <definedName name="XRefPaste13" localSheetId="0" hidden="1">#REF!</definedName>
    <definedName name="XRefPaste13" hidden="1">#REF!</definedName>
    <definedName name="XRefPaste13Row" localSheetId="0" hidden="1">#REF!</definedName>
    <definedName name="XRefPaste13Row" hidden="1">#REF!</definedName>
    <definedName name="XRefPaste14" hidden="1">#REF!</definedName>
    <definedName name="XRefPaste14Row" hidden="1">#REF!</definedName>
    <definedName name="XRefPaste15" hidden="1">#REF!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 hidden="1">#REF!</definedName>
    <definedName name="XRefPaste18Row" hidden="1">#REF!</definedName>
    <definedName name="XRefPaste1Row" hidden="1">#REF!</definedName>
    <definedName name="XRefPaste2" hidden="1">#REF!</definedName>
    <definedName name="XRefPaste2Row" hidden="1">#REF!</definedName>
    <definedName name="XRefPaste3" hidden="1">#REF!</definedName>
    <definedName name="XRefPaste3Row" hidden="1">#REF!</definedName>
    <definedName name="XRefPaste5" hidden="1">#REF!</definedName>
    <definedName name="XRefPaste5Row" hidden="1">#REF!</definedName>
    <definedName name="XRefPaste6" hidden="1">#REF!</definedName>
    <definedName name="XRefPaste6Row" hidden="1">#REF!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18</definedName>
    <definedName name="xvchfh" localSheetId="0" hidden="1">[56]Vendors!#REF!</definedName>
    <definedName name="xvchfh" hidden="1">#REF!</definedName>
    <definedName name="xx" localSheetId="0">#REF!</definedName>
    <definedName name="xx">#REF!</definedName>
    <definedName name="xxx" localSheetId="1" hidden="1">{#N/A,#N/A,TRUE,"Cover Memo";"Ride Estimate",#N/A,TRUE,"Change Summary";"Ride Estimate",#N/A,TRUE,"Estimate Summary";"Ride Estimate",#N/A,TRUE,"Dept. Summary";"Ride Estimate",#N/A,TRUE,"DOW Detail"}</definedName>
    <definedName name="xxx" localSheetId="0" hidden="1">{#N/A,#N/A,TRUE,"Cover Memo";"Ride Estimate",#N/A,TRUE,"Change Summary";"Ride Estimate",#N/A,TRUE,"Estimate Summary";"Ride Estimate",#N/A,TRUE,"Dept. Summary";"Ride Estimate",#N/A,TRUE,"DOW Detail"}</definedName>
    <definedName name="xxx" hidden="1">{#N/A,#N/A,TRUE,"Cover Memo";"Ride Estimate",#N/A,TRUE,"Change Summary";"Ride Estimate",#N/A,TRUE,"Estimate Summary";"Ride Estimate",#N/A,TRUE,"Dept. Summary";"Ride Estimate",#N/A,TRUE,"DOW Detail"}</definedName>
    <definedName name="xxxx" localSheetId="1" hidden="1">{#N/A,#N/A,TRUE,"Front";#N/A,#N/A,TRUE,"Simple Letter";#N/A,#N/A,TRUE,"Inside";#N/A,#N/A,TRUE,"Contents";#N/A,#N/A,TRUE,"Basis";#N/A,#N/A,TRUE,"Inclusions";#N/A,#N/A,TRUE,"Exclusions";#N/A,#N/A,TRUE,"Areas";#N/A,#N/A,TRUE,"Summary";#N/A,#N/A,TRUE,"Detail"}</definedName>
    <definedName name="xxxx" localSheetId="0" hidden="1">{#N/A,#N/A,TRUE,"Front";#N/A,#N/A,TRUE,"Simple Letter";#N/A,#N/A,TRUE,"Inside";#N/A,#N/A,TRUE,"Contents";#N/A,#N/A,TRUE,"Basis";#N/A,#N/A,TRUE,"Inclusions";#N/A,#N/A,TRUE,"Exclusions";#N/A,#N/A,TRUE,"Areas";#N/A,#N/A,TRUE,"Summary";#N/A,#N/A,TRUE,"Detail"}</definedName>
    <definedName name="xxxx" hidden="1">{#N/A,#N/A,TRUE,"Front";#N/A,#N/A,TRUE,"Simple Letter";#N/A,#N/A,TRUE,"Inside";#N/A,#N/A,TRUE,"Contents";#N/A,#N/A,TRUE,"Basis";#N/A,#N/A,TRUE,"Inclusions";#N/A,#N/A,TRUE,"Exclusions";#N/A,#N/A,TRUE,"Areas";#N/A,#N/A,TRUE,"Summary";#N/A,#N/A,TRUE,"Detail"}</definedName>
    <definedName name="Y">#REF!</definedName>
    <definedName name="yhrsh" localSheetId="1" hidden="1">{#N/A,#N/A,TRUE,"Cover";#N/A,#N/A,TRUE,"Conts";#N/A,#N/A,TRUE,"VOS";#N/A,#N/A,TRUE,"Warrington";#N/A,#N/A,TRUE,"Widnes"}</definedName>
    <definedName name="yhrsh" localSheetId="0" hidden="1">{#N/A,#N/A,TRUE,"Cover";#N/A,#N/A,TRUE,"Conts";#N/A,#N/A,TRUE,"VOS";#N/A,#N/A,TRUE,"Warrington";#N/A,#N/A,TRUE,"Widnes"}</definedName>
    <definedName name="yhrsh" hidden="1">{#N/A,#N/A,TRUE,"Cover";#N/A,#N/A,TRUE,"Conts";#N/A,#N/A,TRUE,"VOS";#N/A,#N/A,TRUE,"Warrington";#N/A,#N/A,TRUE,"Widnes"}</definedName>
    <definedName name="ykhljkdggzsf" localSheetId="1" hidden="1">{#N/A,#N/A,TRUE,"Cover";#N/A,#N/A,TRUE,"Conts";#N/A,#N/A,TRUE,"VOS";#N/A,#N/A,TRUE,"Warrington";#N/A,#N/A,TRUE,"Widnes"}</definedName>
    <definedName name="ykhljkdggzsf" localSheetId="0" hidden="1">{#N/A,#N/A,TRUE,"Cover";#N/A,#N/A,TRUE,"Conts";#N/A,#N/A,TRUE,"VOS";#N/A,#N/A,TRUE,"Warrington";#N/A,#N/A,TRUE,"Widnes"}</definedName>
    <definedName name="ykhljkdggzsf" hidden="1">{#N/A,#N/A,TRUE,"Cover";#N/A,#N/A,TRUE,"Conts";#N/A,#N/A,TRUE,"VOS";#N/A,#N/A,TRUE,"Warrington";#N/A,#N/A,TRUE,"Widnes"}</definedName>
    <definedName name="ykkllylulf" localSheetId="1" hidden="1">{#N/A,#N/A,TRUE,"Cover";#N/A,#N/A,TRUE,"Conts";#N/A,#N/A,TRUE,"VOS";#N/A,#N/A,TRUE,"Warrington";#N/A,#N/A,TRUE,"Widnes"}</definedName>
    <definedName name="ykkllylulf" localSheetId="0" hidden="1">{#N/A,#N/A,TRUE,"Cover";#N/A,#N/A,TRUE,"Conts";#N/A,#N/A,TRUE,"VOS";#N/A,#N/A,TRUE,"Warrington";#N/A,#N/A,TRUE,"Widnes"}</definedName>
    <definedName name="ykkllylulf" hidden="1">{#N/A,#N/A,TRUE,"Cover";#N/A,#N/A,TRUE,"Conts";#N/A,#N/A,TRUE,"VOS";#N/A,#N/A,TRUE,"Warrington";#N/A,#N/A,TRUE,"Widnes"}</definedName>
    <definedName name="ynkim" localSheetId="1" hidden="1">{#N/A,#N/A,TRUE,"Basic";#N/A,#N/A,TRUE,"EXT-TABLE";#N/A,#N/A,TRUE,"STEEL";#N/A,#N/A,TRUE,"INT-Table";#N/A,#N/A,TRUE,"STEEL";#N/A,#N/A,TRUE,"Door"}</definedName>
    <definedName name="ynkim" localSheetId="0" hidden="1">{#N/A,#N/A,TRUE,"Basic";#N/A,#N/A,TRUE,"EXT-TABLE";#N/A,#N/A,TRUE,"STEEL";#N/A,#N/A,TRUE,"INT-Table";#N/A,#N/A,TRUE,"STEEL";#N/A,#N/A,TRUE,"Door"}</definedName>
    <definedName name="ynkim" hidden="1">{#N/A,#N/A,TRUE,"Basic";#N/A,#N/A,TRUE,"EXT-TABLE";#N/A,#N/A,TRUE,"STEEL";#N/A,#N/A,TRUE,"INT-Table";#N/A,#N/A,TRUE,"STEEL";#N/A,#N/A,TRUE,"Door"}</definedName>
    <definedName name="yrtyet" localSheetId="1" hidden="1">{#N/A,#N/A,TRUE,"Cover";#N/A,#N/A,TRUE,"Conts";#N/A,#N/A,TRUE,"VOS";#N/A,#N/A,TRUE,"Warrington";#N/A,#N/A,TRUE,"Widnes"}</definedName>
    <definedName name="yrtyet" localSheetId="0" hidden="1">{#N/A,#N/A,TRUE,"Cover";#N/A,#N/A,TRUE,"Conts";#N/A,#N/A,TRUE,"VOS";#N/A,#N/A,TRUE,"Warrington";#N/A,#N/A,TRUE,"Widnes"}</definedName>
    <definedName name="yrtyet" hidden="1">{#N/A,#N/A,TRUE,"Cover";#N/A,#N/A,TRUE,"Conts";#N/A,#N/A,TRUE,"VOS";#N/A,#N/A,TRUE,"Warrington";#N/A,#N/A,TRUE,"Widnes"}</definedName>
    <definedName name="yry" localSheetId="1" hidden="1">{#N/A,#N/A,TRUE,"Cover";#N/A,#N/A,TRUE,"Conts";#N/A,#N/A,TRUE,"VOS";#N/A,#N/A,TRUE,"Warrington";#N/A,#N/A,TRUE,"Widnes"}</definedName>
    <definedName name="yry" localSheetId="0" hidden="1">{#N/A,#N/A,TRUE,"Cover";#N/A,#N/A,TRUE,"Conts";#N/A,#N/A,TRUE,"VOS";#N/A,#N/A,TRUE,"Warrington";#N/A,#N/A,TRUE,"Widnes"}</definedName>
    <definedName name="yry" hidden="1">{#N/A,#N/A,TRUE,"Cover";#N/A,#N/A,TRUE,"Conts";#N/A,#N/A,TRUE,"VOS";#N/A,#N/A,TRUE,"Warrington";#N/A,#N/A,TRUE,"Widnes"}</definedName>
    <definedName name="ytety" localSheetId="1" hidden="1">{"'Sheet1'!$L$16"}</definedName>
    <definedName name="ytety" localSheetId="0" hidden="1">{"'Sheet1'!$L$16"}</definedName>
    <definedName name="ytety" hidden="1">{"'Sheet1'!$L$16"}</definedName>
    <definedName name="ytjtyjre" localSheetId="1" hidden="1">{#N/A,#N/A,TRUE,"Cover";#N/A,#N/A,TRUE,"Conts";#N/A,#N/A,TRUE,"VOS";#N/A,#N/A,TRUE,"Warrington";#N/A,#N/A,TRUE,"Widnes"}</definedName>
    <definedName name="ytjtyjre" localSheetId="0" hidden="1">{#N/A,#N/A,TRUE,"Cover";#N/A,#N/A,TRUE,"Conts";#N/A,#N/A,TRUE,"VOS";#N/A,#N/A,TRUE,"Warrington";#N/A,#N/A,TRUE,"Widnes"}</definedName>
    <definedName name="ytjtyjre" hidden="1">{#N/A,#N/A,TRUE,"Cover";#N/A,#N/A,TRUE,"Conts";#N/A,#N/A,TRUE,"VOS";#N/A,#N/A,TRUE,"Warrington";#N/A,#N/A,TRUE,"Widnes"}</definedName>
    <definedName name="ytr" localSheetId="1" hidden="1">{"'Break down'!$A$4"}</definedName>
    <definedName name="ytr" localSheetId="0" hidden="1">{"'Break down'!$A$4"}</definedName>
    <definedName name="ytr" hidden="1">{"'Break down'!$A$4"}</definedName>
    <definedName name="ytuloioio" localSheetId="1" hidden="1">{#N/A,#N/A,TRUE,"Cover";#N/A,#N/A,TRUE,"Conts";#N/A,#N/A,TRUE,"VOS";#N/A,#N/A,TRUE,"Warrington";#N/A,#N/A,TRUE,"Widnes"}</definedName>
    <definedName name="ytuloioio" localSheetId="0" hidden="1">{#N/A,#N/A,TRUE,"Cover";#N/A,#N/A,TRUE,"Conts";#N/A,#N/A,TRUE,"VOS";#N/A,#N/A,TRUE,"Warrington";#N/A,#N/A,TRUE,"Widnes"}</definedName>
    <definedName name="ytuloioio" hidden="1">{#N/A,#N/A,TRUE,"Cover";#N/A,#N/A,TRUE,"Conts";#N/A,#N/A,TRUE,"VOS";#N/A,#N/A,TRUE,"Warrington";#N/A,#N/A,TRUE,"Widnes"}</definedName>
    <definedName name="yui" localSheetId="1" hidden="1">{#N/A,#N/A,TRUE,"COVER";#N/A,#N/A,TRUE,"DETAILS";#N/A,#N/A,TRUE,"SUMMARY";#N/A,#N/A,TRUE,"EXP MON";#N/A,#N/A,TRUE,"APPENDIX A";#N/A,#N/A,TRUE,"APPENDIX B";#N/A,#N/A,TRUE,"APPENDIX C";#N/A,#N/A,TRUE,"APPENDIX D";#N/A,#N/A,TRUE,"APPENDIX E";#N/A,#N/A,TRUE,"APPENDIX F";#N/A,#N/A,TRUE,"APPENDIX G"}</definedName>
    <definedName name="yui" localSheetId="0" hidden="1">{#N/A,#N/A,TRUE,"COVER";#N/A,#N/A,TRUE,"DETAILS";#N/A,#N/A,TRUE,"SUMMARY";#N/A,#N/A,TRUE,"EXP MON";#N/A,#N/A,TRUE,"APPENDIX A";#N/A,#N/A,TRUE,"APPENDIX B";#N/A,#N/A,TRUE,"APPENDIX C";#N/A,#N/A,TRUE,"APPENDIX D";#N/A,#N/A,TRUE,"APPENDIX E";#N/A,#N/A,TRUE,"APPENDIX F";#N/A,#N/A,TRUE,"APPENDIX G"}</definedName>
    <definedName name="yui" hidden="1">{#N/A,#N/A,TRUE,"COVER";#N/A,#N/A,TRUE,"DETAILS";#N/A,#N/A,TRUE,"SUMMARY";#N/A,#N/A,TRUE,"EXP MON";#N/A,#N/A,TRUE,"APPENDIX A";#N/A,#N/A,TRUE,"APPENDIX B";#N/A,#N/A,TRUE,"APPENDIX C";#N/A,#N/A,TRUE,"APPENDIX D";#N/A,#N/A,TRUE,"APPENDIX E";#N/A,#N/A,TRUE,"APPENDIX F";#N/A,#N/A,TRUE,"APPENDIX G"}</definedName>
    <definedName name="yuti7i78o" localSheetId="1" hidden="1">{#N/A,#N/A,TRUE,"Cover";#N/A,#N/A,TRUE,"Conts";#N/A,#N/A,TRUE,"VOS";#N/A,#N/A,TRUE,"Warrington";#N/A,#N/A,TRUE,"Widnes"}</definedName>
    <definedName name="yuti7i78o" localSheetId="0" hidden="1">{#N/A,#N/A,TRUE,"Cover";#N/A,#N/A,TRUE,"Conts";#N/A,#N/A,TRUE,"VOS";#N/A,#N/A,TRUE,"Warrington";#N/A,#N/A,TRUE,"Widnes"}</definedName>
    <definedName name="yuti7i78o" hidden="1">{#N/A,#N/A,TRUE,"Cover";#N/A,#N/A,TRUE,"Conts";#N/A,#N/A,TRUE,"VOS";#N/A,#N/A,TRUE,"Warrington";#N/A,#N/A,TRUE,"Widnes"}</definedName>
    <definedName name="yy">#REF!</definedName>
    <definedName name="yyy" localSheetId="1" hidden="1">{"'Break down'!$A$4"}</definedName>
    <definedName name="yyy" localSheetId="0" hidden="1">{"'Break down'!$A$4"}</definedName>
    <definedName name="yyy" hidden="1">{"'Break down'!$A$4"}</definedName>
    <definedName name="yyyy" localSheetId="1" hidden="1">{#N/A,#N/A,TRUE,"Front";#N/A,#N/A,TRUE,"Simple Letter";#N/A,#N/A,TRUE,"Inside";#N/A,#N/A,TRUE,"Contents";#N/A,#N/A,TRUE,"Basis";#N/A,#N/A,TRUE,"Inclusions";#N/A,#N/A,TRUE,"Exclusions";#N/A,#N/A,TRUE,"Areas";#N/A,#N/A,TRUE,"Summary";#N/A,#N/A,TRUE,"Detail"}</definedName>
    <definedName name="yyyy" localSheetId="0" hidden="1">{#N/A,#N/A,TRUE,"Front";#N/A,#N/A,TRUE,"Simple Letter";#N/A,#N/A,TRUE,"Inside";#N/A,#N/A,TRUE,"Contents";#N/A,#N/A,TRUE,"Basis";#N/A,#N/A,TRUE,"Inclusions";#N/A,#N/A,TRUE,"Exclusions";#N/A,#N/A,TRUE,"Areas";#N/A,#N/A,TRUE,"Summary";#N/A,#N/A,TRUE,"Detail"}</definedName>
    <definedName name="yyyy" hidden="1">{#N/A,#N/A,TRUE,"Front";#N/A,#N/A,TRUE,"Simple Letter";#N/A,#N/A,TRUE,"Inside";#N/A,#N/A,TRUE,"Contents";#N/A,#N/A,TRUE,"Basis";#N/A,#N/A,TRUE,"Inclusions";#N/A,#N/A,TRUE,"Exclusions";#N/A,#N/A,TRUE,"Areas";#N/A,#N/A,TRUE,"Summary";#N/A,#N/A,TRUE,"Detail"}</definedName>
    <definedName name="yyyyyy" localSheetId="1" hidden="1">{#N/A,#N/A,TRUE,"Front";#N/A,#N/A,TRUE,"Simple Letter";#N/A,#N/A,TRUE,"Inside";#N/A,#N/A,TRUE,"Contents";#N/A,#N/A,TRUE,"Basis";#N/A,#N/A,TRUE,"Inclusions";#N/A,#N/A,TRUE,"Exclusions";#N/A,#N/A,TRUE,"Areas";#N/A,#N/A,TRUE,"Summary";#N/A,#N/A,TRUE,"Detail"}</definedName>
    <definedName name="yyyyyy" localSheetId="0" hidden="1">{#N/A,#N/A,TRUE,"Front";#N/A,#N/A,TRUE,"Simple Letter";#N/A,#N/A,TRUE,"Inside";#N/A,#N/A,TRUE,"Contents";#N/A,#N/A,TRUE,"Basis";#N/A,#N/A,TRUE,"Inclusions";#N/A,#N/A,TRUE,"Exclusions";#N/A,#N/A,TRUE,"Areas";#N/A,#N/A,TRUE,"Summary";#N/A,#N/A,TRUE,"Detail"}</definedName>
    <definedName name="yyyyyy" hidden="1">{#N/A,#N/A,TRUE,"Front";#N/A,#N/A,TRUE,"Simple Letter";#N/A,#N/A,TRUE,"Inside";#N/A,#N/A,TRUE,"Contents";#N/A,#N/A,TRUE,"Basis";#N/A,#N/A,TRUE,"Inclusions";#N/A,#N/A,TRUE,"Exclusions";#N/A,#N/A,TRUE,"Areas";#N/A,#N/A,TRUE,"Summary";#N/A,#N/A,TRUE,"Detail"}</definedName>
    <definedName name="z" hidden="1">#REF!</definedName>
    <definedName name="Z_03549461_2F36_4370_A10E_AF85A35ACEAF_.wvu.Cols" localSheetId="18" hidden="1">'28'!#REF!</definedName>
    <definedName name="Z_03549461_2F36_4370_A10E_AF85A35ACEAF_.wvu.FilterData" localSheetId="18" hidden="1">'28'!$A$1:$H$138</definedName>
    <definedName name="Z_03549461_2F36_4370_A10E_AF85A35ACEAF_.wvu.PrintArea" localSheetId="18" hidden="1">'28'!$A$1:$F$139</definedName>
    <definedName name="Z_03549461_2F36_4370_A10E_AF85A35ACEAF_.wvu.PrintTitles" localSheetId="18" hidden="1">'28'!$1:$2</definedName>
    <definedName name="Z_0495A18E_E329_11D5_B4A6_00508BDB88CF_.wvu.PrintTitles" localSheetId="0" hidden="1">'[57]PDS U-1400'!$C$1:$F$65536,'[57]PDS U-1400'!$A$2:$IV$6</definedName>
    <definedName name="Z_0495A18E_E329_11D5_B4A6_00508BDB88CF_.wvu.PrintTitles" hidden="1">#REF!,#REF!</definedName>
    <definedName name="Z_0B6DCAB3_0C05_11D6_B46A_0002A5863B5D_.wvu.PrintTitles" localSheetId="0" hidden="1">'[57]PDS U-1400'!$C$1:$F$65536,'[57]PDS U-1400'!$A$2:$IV$6</definedName>
    <definedName name="Z_0B6DCAB3_0C05_11D6_B46A_0002A5863B5D_.wvu.PrintTitles" hidden="1">#REF!,#REF!</definedName>
    <definedName name="Z_0C509CAE_4B28_497F_9463_E056D87AE422_.wvu.Rows" localSheetId="0" hidden="1">[36]Micro!#REF!</definedName>
    <definedName name="Z_0C509CAE_4B28_497F_9463_E056D87AE422_.wvu.Rows" hidden="1">#REF!</definedName>
    <definedName name="Z_0E6C0679_0029_4781_B169_1A8C8DABFBF8_.wvu.Cols_5" localSheetId="0">#REF!</definedName>
    <definedName name="Z_0E6C0679_0029_4781_B169_1A8C8DABFBF8_.wvu.Cols_5">#REF!</definedName>
    <definedName name="Z_1528D464_81F0_4CB0_A649_8437127CED8B_.wvu.Cols" localSheetId="18" hidden="1">'28'!#REF!</definedName>
    <definedName name="Z_1528D464_81F0_4CB0_A649_8437127CED8B_.wvu.FilterData" localSheetId="18" hidden="1">'28'!$A$1:$H$138</definedName>
    <definedName name="Z_1528D464_81F0_4CB0_A649_8437127CED8B_.wvu.PrintArea" localSheetId="18" hidden="1">'28'!$A$1:$F$139</definedName>
    <definedName name="Z_1528D464_81F0_4CB0_A649_8437127CED8B_.wvu.PrintTitles" localSheetId="18" hidden="1">'28'!$1:$2</definedName>
    <definedName name="Z_1D1CC6C3_E7FE_11D5_B431_0002A5E0DFB2_.wvu.PrintTitles" localSheetId="0" hidden="1">'[58]PDS U-1400'!$C$1:$F$65536,'[58]PDS U-1400'!$A$2:$IV$6</definedName>
    <definedName name="Z_1D1CC6C3_E7FE_11D5_B431_0002A5E0DFB2_.wvu.PrintTitles" hidden="1">#REF!,#REF!</definedName>
    <definedName name="Z_3EBC001E_45C2_4B81_97FC_0638089A00D5_.wvu.Cols" localSheetId="18" hidden="1">'28'!#REF!</definedName>
    <definedName name="Z_3EBC001E_45C2_4B81_97FC_0638089A00D5_.wvu.FilterData" localSheetId="18" hidden="1">'28'!$A$1:$H$138</definedName>
    <definedName name="Z_3EBC001E_45C2_4B81_97FC_0638089A00D5_.wvu.PrintArea" localSheetId="18" hidden="1">'28'!$A$1:$F$139</definedName>
    <definedName name="Z_3EBC001E_45C2_4B81_97FC_0638089A00D5_.wvu.PrintTitles" localSheetId="18" hidden="1">'28'!$1:$2</definedName>
    <definedName name="Z_4887C7E8_C2BA_4F8F_A1B2_D26CA05EE10E_.wvu.Cols_5" localSheetId="0">#REF!</definedName>
    <definedName name="Z_4887C7E8_C2BA_4F8F_A1B2_D26CA05EE10E_.wvu.Cols_5">#REF!</definedName>
    <definedName name="Z_4887C7E8_C2BA_4F8F_A1B2_D26CA05EE10E_.wvu.PrintArea_3" localSheetId="0">#REF!</definedName>
    <definedName name="Z_4887C7E8_C2BA_4F8F_A1B2_D26CA05EE10E_.wvu.PrintArea_3">#REF!</definedName>
    <definedName name="Z_5A4CDE39_BC84_48C0_8208_6970E7A71896_.wvu.Cols" localSheetId="0" hidden="1">'[59]GM &amp; TA'!$F:$F,'[59]GM &amp; TA'!$G:$G,'[59]GM &amp; TA'!$I:$T</definedName>
    <definedName name="Z_5A4CDE39_BC84_48C0_8208_6970E7A71896_.wvu.Cols" hidden="1">#REF!,#REF!,#REF!</definedName>
    <definedName name="Z_643436C3_26BB_11D6_9D08_0002A5E3F096_.wvu.PrintTitles" localSheetId="0" hidden="1">'[58]PDS U-1400'!$C$1:$F$65536,'[58]PDS U-1400'!$A$2:$IV$6</definedName>
    <definedName name="Z_643436C3_26BB_11D6_9D08_0002A5E3F096_.wvu.PrintTitles" hidden="1">#REF!,#REF!</definedName>
    <definedName name="Z_64FBE21F_D610_4122_B662_C1CA556F0E6B_.wvu.Rows" localSheetId="0" hidden="1">[36]Macro!$9:$47,[36]Macro!$49:$49</definedName>
    <definedName name="Z_64FBE21F_D610_4122_B662_C1CA556F0E6B_.wvu.Rows" hidden="1">#REF!,#REF!</definedName>
    <definedName name="Z_66F3A4F2_2C30_11D6_B712_00805FD77286_.wvu.PrintTitles" localSheetId="0" hidden="1">'[58]PDS U-1400'!$C$1:$F$65536,'[58]PDS U-1400'!$A$2:$IV$6</definedName>
    <definedName name="Z_66F3A4F2_2C30_11D6_B712_00805FD77286_.wvu.PrintTitles" hidden="1">#REF!,#REF!</definedName>
    <definedName name="Z_7DB1E176_AA61_400A_BAB7_A76738ED7DD5_.wvu.Cols" localSheetId="17" hidden="1">'27'!#REF!</definedName>
    <definedName name="Z_7DB1E176_AA61_400A_BAB7_A76738ED7DD5_.wvu.Cols" localSheetId="22" hidden="1">'34- SUM'!#REF!</definedName>
    <definedName name="Z_7DB1E176_AA61_400A_BAB7_A76738ED7DD5_.wvu.FilterData" localSheetId="17" hidden="1">'27'!$A$1:$H$385</definedName>
    <definedName name="Z_7DB1E176_AA61_400A_BAB7_A76738ED7DD5_.wvu.FilterData" localSheetId="22" hidden="1">'34- SUM'!$A$1:$D$54</definedName>
    <definedName name="Z_7DB1E176_AA61_400A_BAB7_A76738ED7DD5_.wvu.PrintArea" localSheetId="17" hidden="1">'27'!$A$1:$F$385</definedName>
    <definedName name="Z_7DB1E176_AA61_400A_BAB7_A76738ED7DD5_.wvu.PrintArea" localSheetId="22" hidden="1">'34- SUM'!$A$4:$D$55</definedName>
    <definedName name="Z_7DB1E176_AA61_400A_BAB7_A76738ED7DD5_.wvu.PrintTitles" localSheetId="17" hidden="1">'27'!$1:$2</definedName>
    <definedName name="Z_7DB1E176_AA61_400A_BAB7_A76738ED7DD5_.wvu.PrintTitles" localSheetId="22" hidden="1">'34- SUM'!$4:$5</definedName>
    <definedName name="Z_821080B5_A53F_46D5_A7A8_C550E9A6DB8E_.wvu.Rows" localSheetId="0" hidden="1">'[36]Scaff-Rose'!#REF!</definedName>
    <definedName name="Z_821080B5_A53F_46D5_A7A8_C550E9A6DB8E_.wvu.Rows" hidden="1">#REF!</definedName>
    <definedName name="Z_89FC4C3A_6586_42BA_B0E6_F0959042E6A0_.wvu.Rows" localSheetId="0" hidden="1">'[36]Scaff-Rose'!#REF!</definedName>
    <definedName name="Z_89FC4C3A_6586_42BA_B0E6_F0959042E6A0_.wvu.Rows" hidden="1">#REF!</definedName>
    <definedName name="Z_8FCC9949_BB10_48DD_835F_9D6E68B3AE12_.wvu.PrintTitles" localSheetId="0" hidden="1">#REF!</definedName>
    <definedName name="Z_8FCC9949_BB10_48DD_835F_9D6E68B3AE12_.wvu.PrintTitles" hidden="1">#REF!</definedName>
    <definedName name="Z_8FCC9949_BB10_48DD_835F_9D6E68B3AE12_.wvu.Rows" localSheetId="1" hidden="1">#REF!,#REF!</definedName>
    <definedName name="Z_8FCC9949_BB10_48DD_835F_9D6E68B3AE12_.wvu.Rows" localSheetId="0" hidden="1">'[59]GM &amp; TA'!#REF!,'[59]GM &amp; TA'!#REF!</definedName>
    <definedName name="Z_8FCC9949_BB10_48DD_835F_9D6E68B3AE12_.wvu.Rows" hidden="1">#REF!,#REF!</definedName>
    <definedName name="Z_A3AB2944_E33D_11D5_9D1B_00508B95C9AB_.wvu.PrintTitles" localSheetId="0" hidden="1">'[58]PDS U-1400'!$C$1:$F$65536,'[58]PDS U-1400'!$A$2:$IV$6</definedName>
    <definedName name="Z_A3AB2944_E33D_11D5_9D1B_00508B95C9AB_.wvu.PrintTitles" hidden="1">#REF!,#REF!</definedName>
    <definedName name="Z_A5B40200_BB86_47E7_8FBC_46B075BAE570_.wvu.Cols" localSheetId="17" hidden="1">'27'!#REF!</definedName>
    <definedName name="Z_A5B40200_BB86_47E7_8FBC_46B075BAE570_.wvu.Cols" localSheetId="22" hidden="1">'34- SUM'!#REF!</definedName>
    <definedName name="Z_A5B40200_BB86_47E7_8FBC_46B075BAE570_.wvu.FilterData" localSheetId="17" hidden="1">'27'!$A$1:$H$385</definedName>
    <definedName name="Z_A5B40200_BB86_47E7_8FBC_46B075BAE570_.wvu.FilterData" localSheetId="22" hidden="1">'34- SUM'!$A$1:$D$54</definedName>
    <definedName name="Z_A5B40200_BB86_47E7_8FBC_46B075BAE570_.wvu.PrintArea" localSheetId="17" hidden="1">'27'!$A$1:$F$385</definedName>
    <definedName name="Z_A5B40200_BB86_47E7_8FBC_46B075BAE570_.wvu.PrintArea" localSheetId="22" hidden="1">'34- SUM'!$A$4:$D$55</definedName>
    <definedName name="Z_A5B40200_BB86_47E7_8FBC_46B075BAE570_.wvu.PrintTitles" localSheetId="17" hidden="1">'27'!$1:$2</definedName>
    <definedName name="Z_A5B40200_BB86_47E7_8FBC_46B075BAE570_.wvu.PrintTitles" localSheetId="22" hidden="1">'34- SUM'!$4:$5</definedName>
    <definedName name="Z_A75F49D2_3660_11D6_B454_00508BF1A9ED_.wvu.PrintTitles" localSheetId="0" hidden="1">'[58]PDS U-1400'!$C$1:$F$65536,'[58]PDS U-1400'!$A$2:$IV$6</definedName>
    <definedName name="Z_A75F49D2_3660_11D6_B454_00508BF1A9ED_.wvu.PrintTitles" hidden="1">#REF!,#REF!</definedName>
    <definedName name="Z_AE558FD3_78CA_4BEE_BABC_BE513460257C_.wvu.Cols" localSheetId="17" hidden="1">'27'!#REF!</definedName>
    <definedName name="Z_AE558FD3_78CA_4BEE_BABC_BE513460257C_.wvu.Cols" localSheetId="22" hidden="1">'34- SUM'!#REF!</definedName>
    <definedName name="Z_AE558FD3_78CA_4BEE_BABC_BE513460257C_.wvu.FilterData" localSheetId="17" hidden="1">'27'!$A$1:$H$385</definedName>
    <definedName name="Z_AE558FD3_78CA_4BEE_BABC_BE513460257C_.wvu.FilterData" localSheetId="22" hidden="1">'34- SUM'!$A$1:$D$54</definedName>
    <definedName name="Z_AE558FD3_78CA_4BEE_BABC_BE513460257C_.wvu.PrintArea" localSheetId="17" hidden="1">'27'!$A$1:$F$385</definedName>
    <definedName name="Z_AE558FD3_78CA_4BEE_BABC_BE513460257C_.wvu.PrintArea" localSheetId="22" hidden="1">'34- SUM'!$A$4:$D$55</definedName>
    <definedName name="Z_AE558FD3_78CA_4BEE_BABC_BE513460257C_.wvu.PrintTitles" localSheetId="17" hidden="1">'27'!$1:$2</definedName>
    <definedName name="Z_AE558FD3_78CA_4BEE_BABC_BE513460257C_.wvu.PrintTitles" localSheetId="22" hidden="1">'34- SUM'!$4:$5</definedName>
    <definedName name="Z_CEF2306C_2787_11D6_B46E_0002A5E0DFB2_.wvu.PrintTitles" localSheetId="0" hidden="1">'[58]PDS U-1400'!$C$1:$F$65536,'[58]PDS U-1400'!$A$2:$IV$6</definedName>
    <definedName name="Z_CEF2306C_2787_11D6_B46E_0002A5E0DFB2_.wvu.PrintTitles" hidden="1">#REF!,#REF!</definedName>
    <definedName name="Z_E61184E6_4A82_48AD_BD46_AD03682B9E61_.wvu.Rows" localSheetId="0" hidden="1">[36]Micro!#REF!</definedName>
    <definedName name="Z_E61184E6_4A82_48AD_BD46_AD03682B9E61_.wvu.Rows" hidden="1">#REF!</definedName>
    <definedName name="zaed" localSheetId="1" hidden="1">{#N/A,#N/A,TRUE,"Cover";#N/A,#N/A,TRUE,"Conts";#N/A,#N/A,TRUE,"VOS";#N/A,#N/A,TRUE,"Warrington";#N/A,#N/A,TRUE,"Widnes"}</definedName>
    <definedName name="zaed" localSheetId="0" hidden="1">{#N/A,#N/A,TRUE,"Cover";#N/A,#N/A,TRUE,"Conts";#N/A,#N/A,TRUE,"VOS";#N/A,#N/A,TRUE,"Warrington";#N/A,#N/A,TRUE,"Widnes"}</definedName>
    <definedName name="zaed" hidden="1">{#N/A,#N/A,TRUE,"Cover";#N/A,#N/A,TRUE,"Conts";#N/A,#N/A,TRUE,"VOS";#N/A,#N/A,TRUE,"Warrington";#N/A,#N/A,TRUE,"Widnes"}</definedName>
    <definedName name="ZBDZBDFB" localSheetId="1" hidden="1">{#N/A,#N/A,TRUE,"Cover";#N/A,#N/A,TRUE,"Conts";#N/A,#N/A,TRUE,"VOS";#N/A,#N/A,TRUE,"Warrington";#N/A,#N/A,TRUE,"Widnes"}</definedName>
    <definedName name="ZBDZBDFB" localSheetId="0" hidden="1">{#N/A,#N/A,TRUE,"Cover";#N/A,#N/A,TRUE,"Conts";#N/A,#N/A,TRUE,"VOS";#N/A,#N/A,TRUE,"Warrington";#N/A,#N/A,TRUE,"Widnes"}</definedName>
    <definedName name="ZBDZBDFB" hidden="1">{#N/A,#N/A,TRUE,"Cover";#N/A,#N/A,TRUE,"Conts";#N/A,#N/A,TRUE,"VOS";#N/A,#N/A,TRUE,"Warrington";#N/A,#N/A,TRUE,"Widnes"}</definedName>
    <definedName name="Zip">#REF!</definedName>
    <definedName name="Zip1" localSheetId="1" hidden="1">{#N/A,#N/A,TRUE,"Front";#N/A,#N/A,TRUE,"Simple Letter";#N/A,#N/A,TRUE,"Inside";#N/A,#N/A,TRUE,"Contents";#N/A,#N/A,TRUE,"Basis";#N/A,#N/A,TRUE,"Inclusions";#N/A,#N/A,TRUE,"Exclusions";#N/A,#N/A,TRUE,"Areas";#N/A,#N/A,TRUE,"Summary";#N/A,#N/A,TRUE,"Detail"}</definedName>
    <definedName name="Zip1" localSheetId="0" hidden="1">{#N/A,#N/A,TRUE,"Front";#N/A,#N/A,TRUE,"Simple Letter";#N/A,#N/A,TRUE,"Inside";#N/A,#N/A,TRUE,"Contents";#N/A,#N/A,TRUE,"Basis";#N/A,#N/A,TRUE,"Inclusions";#N/A,#N/A,TRUE,"Exclusions";#N/A,#N/A,TRUE,"Areas";#N/A,#N/A,TRUE,"Summary";#N/A,#N/A,TRUE,"Detail"}</definedName>
    <definedName name="Zip1" hidden="1">{#N/A,#N/A,TRUE,"Front";#N/A,#N/A,TRUE,"Simple Letter";#N/A,#N/A,TRUE,"Inside";#N/A,#N/A,TRUE,"Contents";#N/A,#N/A,TRUE,"Basis";#N/A,#N/A,TRUE,"Inclusions";#N/A,#N/A,TRUE,"Exclusions";#N/A,#N/A,TRUE,"Areas";#N/A,#N/A,TRUE,"Summary";#N/A,#N/A,TRUE,"Detail"}</definedName>
    <definedName name="zl">#REF!</definedName>
    <definedName name="zl___0">#REF!</definedName>
    <definedName name="zl___13">#REF!</definedName>
    <definedName name="zlpu">#REF!</definedName>
    <definedName name="zlpu___0">#REF!</definedName>
    <definedName name="zlpu___13">#REF!</definedName>
    <definedName name="zs">#REF!</definedName>
    <definedName name="zs___0">#REF!</definedName>
    <definedName name="zs___13">#REF!</definedName>
    <definedName name="zse" localSheetId="1" hidden="1">{#N/A,#N/A,FALSE,"SumG";#N/A,#N/A,FALSE,"ElecG";#N/A,#N/A,FALSE,"MechG";#N/A,#N/A,FALSE,"GeotG";#N/A,#N/A,FALSE,"PrcsG";#N/A,#N/A,FALSE,"TunnG";#N/A,#N/A,FALSE,"CivlG";#N/A,#N/A,FALSE,"NtwkG";#N/A,#N/A,FALSE,"EstgG";#N/A,#N/A,FALSE,"PEngG"}</definedName>
    <definedName name="zse" localSheetId="0" hidden="1">{#N/A,#N/A,FALSE,"SumG";#N/A,#N/A,FALSE,"ElecG";#N/A,#N/A,FALSE,"MechG";#N/A,#N/A,FALSE,"GeotG";#N/A,#N/A,FALSE,"PrcsG";#N/A,#N/A,FALSE,"TunnG";#N/A,#N/A,FALSE,"CivlG";#N/A,#N/A,FALSE,"NtwkG";#N/A,#N/A,FALSE,"EstgG";#N/A,#N/A,FALSE,"PEngG"}</definedName>
    <definedName name="zse" hidden="1">{#N/A,#N/A,FALSE,"SumG";#N/A,#N/A,FALSE,"ElecG";#N/A,#N/A,FALSE,"MechG";#N/A,#N/A,FALSE,"GeotG";#N/A,#N/A,FALSE,"PrcsG";#N/A,#N/A,FALSE,"TunnG";#N/A,#N/A,FALSE,"CivlG";#N/A,#N/A,FALSE,"NtwkG";#N/A,#N/A,FALSE,"EstgG";#N/A,#N/A,FALSE,"PEngG"}</definedName>
    <definedName name="zspu">#REF!</definedName>
    <definedName name="zspu___0">#REF!</definedName>
    <definedName name="zspu___13">#REF!</definedName>
    <definedName name="ZSS">#REF!</definedName>
    <definedName name="ZSS___0">#REF!</definedName>
    <definedName name="ZSS___13">#REF!</definedName>
    <definedName name="ztpu">#REF!</definedName>
    <definedName name="ztpu___0">#REF!</definedName>
    <definedName name="ztpu___13">#REF!</definedName>
    <definedName name="zxfvc" localSheetId="1" hidden="1">{"'Sheet1'!$L$16"}</definedName>
    <definedName name="zxfvc" localSheetId="0" hidden="1">{"'Sheet1'!$L$16"}</definedName>
    <definedName name="zxfvc" hidden="1">{"'Sheet1'!$L$16"}</definedName>
    <definedName name="zxs" localSheetId="1" hidden="1">{#N/A,#N/A,TRUE,"Cover Memo";"Complete Sys. Estimate",#N/A,TRUE,"Change Summary";"Complete Sys. Estimate",#N/A,TRUE,"Estimate Summary";"Complete Sys. Estimate",#N/A,TRUE,"Dept. Summary";"Complete Sys. Estimate",#N/A,TRUE,"DOW Detail"}</definedName>
    <definedName name="zxs" localSheetId="0" hidden="1">{#N/A,#N/A,TRUE,"Cover Memo";"Complete Sys. Estimate",#N/A,TRUE,"Change Summary";"Complete Sys. Estimate",#N/A,TRUE,"Estimate Summary";"Complete Sys. Estimate",#N/A,TRUE,"Dept. Summary";"Complete Sys. Estimate",#N/A,TRUE,"DOW Detail"}</definedName>
    <definedName name="zxs" hidden="1">{#N/A,#N/A,TRUE,"Cover Memo";"Complete Sys. Estimate",#N/A,TRUE,"Change Summary";"Complete Sys. Estimate",#N/A,TRUE,"Estimate Summary";"Complete Sys. Estimate",#N/A,TRUE,"Dept. Summary";"Complete Sys. Estimate",#N/A,TRUE,"DOW Detail"}</definedName>
    <definedName name="ZY">#REF!</definedName>
    <definedName name="ZY___0">#REF!</definedName>
    <definedName name="ZY___13">#REF!</definedName>
    <definedName name="zz" localSheetId="1" hidden="1">{#N/A,#N/A,FALSE,"SumD";#N/A,#N/A,FALSE,"ElecD";#N/A,#N/A,FALSE,"MechD";#N/A,#N/A,FALSE,"GeotD";#N/A,#N/A,FALSE,"PrcsD";#N/A,#N/A,FALSE,"TunnD";#N/A,#N/A,FALSE,"CivlD";#N/A,#N/A,FALSE,"NtwkD";#N/A,#N/A,FALSE,"EstgD";#N/A,#N/A,FALSE,"PEngD"}</definedName>
    <definedName name="zz" localSheetId="0" hidden="1">{#N/A,#N/A,FALSE,"SumD";#N/A,#N/A,FALSE,"ElecD";#N/A,#N/A,FALSE,"MechD";#N/A,#N/A,FALSE,"GeotD";#N/A,#N/A,FALSE,"PrcsD";#N/A,#N/A,FALSE,"TunnD";#N/A,#N/A,FALSE,"CivlD";#N/A,#N/A,FALSE,"NtwkD";#N/A,#N/A,FALSE,"EstgD";#N/A,#N/A,FALSE,"PEngD"}</definedName>
    <definedName name="zz" hidden="1">{#N/A,#N/A,FALSE,"SumD";#N/A,#N/A,FALSE,"ElecD";#N/A,#N/A,FALSE,"MechD";#N/A,#N/A,FALSE,"GeotD";#N/A,#N/A,FALSE,"PrcsD";#N/A,#N/A,FALSE,"TunnD";#N/A,#N/A,FALSE,"CivlD";#N/A,#N/A,FALSE,"NtwkD";#N/A,#N/A,FALSE,"EstgD";#N/A,#N/A,FALSE,"PEngD"}</definedName>
    <definedName name="zzz" localSheetId="1" hidden="1">{#N/A,#N/A,TRUE,"Cover";#N/A,#N/A,TRUE,"Conts";#N/A,#N/A,TRUE,"VOS";#N/A,#N/A,TRUE,"Warrington";#N/A,#N/A,TRUE,"Widnes"}</definedName>
    <definedName name="zzz" localSheetId="0" hidden="1">{#N/A,#N/A,TRUE,"Cover";#N/A,#N/A,TRUE,"Conts";#N/A,#N/A,TRUE,"VOS";#N/A,#N/A,TRUE,"Warrington";#N/A,#N/A,TRUE,"Widnes"}</definedName>
    <definedName name="zzz" hidden="1">{#N/A,#N/A,TRUE,"Cover";#N/A,#N/A,TRUE,"Conts";#N/A,#N/A,TRUE,"VOS";#N/A,#N/A,TRUE,"Warrington";#N/A,#N/A,TRUE,"Widnes"}</definedName>
    <definedName name="zzzzzz" localSheetId="1" hidden="1">{#N/A,#N/A,TRUE,"COVER";#N/A,#N/A,TRUE,"DETAILS";#N/A,#N/A,TRUE,"SUMMARY";#N/A,#N/A,TRUE,"EXP MON";#N/A,#N/A,TRUE,"APPENDIX A";#N/A,#N/A,TRUE,"APPENDIX B";#N/A,#N/A,TRUE,"APPENDIX C";#N/A,#N/A,TRUE,"APPENDIX D";#N/A,#N/A,TRUE,"APPENDIX E";#N/A,#N/A,TRUE,"APPENDIX F";#N/A,#N/A,TRUE,"APPENDIX G"}</definedName>
    <definedName name="zzzzzz" localSheetId="0" hidden="1">{#N/A,#N/A,TRUE,"COVER";#N/A,#N/A,TRUE,"DETAILS";#N/A,#N/A,TRUE,"SUMMARY";#N/A,#N/A,TRUE,"EXP MON";#N/A,#N/A,TRUE,"APPENDIX A";#N/A,#N/A,TRUE,"APPENDIX B";#N/A,#N/A,TRUE,"APPENDIX C";#N/A,#N/A,TRUE,"APPENDIX D";#N/A,#N/A,TRUE,"APPENDIX E";#N/A,#N/A,TRUE,"APPENDIX F";#N/A,#N/A,TRUE,"APPENDIX G"}</definedName>
    <definedName name="zzzzzz" hidden="1">{#N/A,#N/A,TRUE,"COVER";#N/A,#N/A,TRUE,"DETAILS";#N/A,#N/A,TRUE,"SUMMARY";#N/A,#N/A,TRUE,"EXP MON";#N/A,#N/A,TRUE,"APPENDIX A";#N/A,#N/A,TRUE,"APPENDIX B";#N/A,#N/A,TRUE,"APPENDIX C";#N/A,#N/A,TRUE,"APPENDIX D";#N/A,#N/A,TRUE,"APPENDIX E";#N/A,#N/A,TRUE,"APPENDIX F";#N/A,#N/A,TRUE,"APPENDIX G"}</definedName>
    <definedName name="ㄱ미" localSheetId="1" hidden="1">{#N/A,#N/A,TRUE,"Basic";#N/A,#N/A,TRUE,"EXT-TABLE";#N/A,#N/A,TRUE,"STEEL";#N/A,#N/A,TRUE,"INT-Table";#N/A,#N/A,TRUE,"STEEL";#N/A,#N/A,TRUE,"Door"}</definedName>
    <definedName name="ㄱ미" localSheetId="0" hidden="1">{#N/A,#N/A,TRUE,"Basic";#N/A,#N/A,TRUE,"EXT-TABLE";#N/A,#N/A,TRUE,"STEEL";#N/A,#N/A,TRUE,"INT-Table";#N/A,#N/A,TRUE,"STEEL";#N/A,#N/A,TRUE,"Door"}</definedName>
    <definedName name="ㄱ미" hidden="1">{#N/A,#N/A,TRUE,"Basic";#N/A,#N/A,TRUE,"EXT-TABLE";#N/A,#N/A,TRUE,"STEEL";#N/A,#N/A,TRUE,"INT-Table";#N/A,#N/A,TRUE,"STEEL";#N/A,#N/A,TRUE,"Door"}</definedName>
    <definedName name="겉표지" localSheetId="1" hidden="1">{#N/A,#N/A,TRUE,"Basic";#N/A,#N/A,TRUE,"EXT-TABLE";#N/A,#N/A,TRUE,"STEEL";#N/A,#N/A,TRUE,"INT-Table";#N/A,#N/A,TRUE,"STEEL";#N/A,#N/A,TRUE,"Door"}</definedName>
    <definedName name="겉표지" localSheetId="0" hidden="1">{#N/A,#N/A,TRUE,"Basic";#N/A,#N/A,TRUE,"EXT-TABLE";#N/A,#N/A,TRUE,"STEEL";#N/A,#N/A,TRUE,"INT-Table";#N/A,#N/A,TRUE,"STEEL";#N/A,#N/A,TRUE,"Door"}</definedName>
    <definedName name="겉표지" hidden="1">{#N/A,#N/A,TRUE,"Basic";#N/A,#N/A,TRUE,"EXT-TABLE";#N/A,#N/A,TRUE,"STEEL";#N/A,#N/A,TRUE,"INT-Table";#N/A,#N/A,TRUE,"STEEL";#N/A,#N/A,TRUE,"Door"}</definedName>
    <definedName name="고고" localSheetId="1" hidden="1">{#N/A,#N/A,FALSE,"양식(을)"}</definedName>
    <definedName name="고고" localSheetId="0" hidden="1">{#N/A,#N/A,FALSE,"양식(을)"}</definedName>
    <definedName name="고고" hidden="1">{#N/A,#N/A,FALSE,"양식(을)"}</definedName>
    <definedName name="김" localSheetId="1" hidden="1">{#N/A,#N/A,FALSE,"양식(을)"}</definedName>
    <definedName name="김" localSheetId="0" hidden="1">{#N/A,#N/A,FALSE,"양식(을)"}</definedName>
    <definedName name="김" hidden="1">{#N/A,#N/A,FALSE,"양식(을)"}</definedName>
    <definedName name="김1" localSheetId="1" hidden="1">{#N/A,#N/A,TRUE,"Basic";#N/A,#N/A,TRUE,"EXT-TABLE";#N/A,#N/A,TRUE,"STEEL";#N/A,#N/A,TRUE,"INT-Table";#N/A,#N/A,TRUE,"STEEL";#N/A,#N/A,TRUE,"Door"}</definedName>
    <definedName name="김1" localSheetId="0" hidden="1">{#N/A,#N/A,TRUE,"Basic";#N/A,#N/A,TRUE,"EXT-TABLE";#N/A,#N/A,TRUE,"STEEL";#N/A,#N/A,TRUE,"INT-Table";#N/A,#N/A,TRUE,"STEEL";#N/A,#N/A,TRUE,"Door"}</definedName>
    <definedName name="김1" hidden="1">{#N/A,#N/A,TRUE,"Basic";#N/A,#N/A,TRUE,"EXT-TABLE";#N/A,#N/A,TRUE,"STEEL";#N/A,#N/A,TRUE,"INT-Table";#N/A,#N/A,TRUE,"STEEL";#N/A,#N/A,TRUE,"Door"}</definedName>
    <definedName name="김3" localSheetId="1" hidden="1">{#N/A,#N/A,TRUE,"Basic";#N/A,#N/A,TRUE,"EXT-TABLE";#N/A,#N/A,TRUE,"STEEL";#N/A,#N/A,TRUE,"INT-Table";#N/A,#N/A,TRUE,"STEEL";#N/A,#N/A,TRUE,"Door"}</definedName>
    <definedName name="김3" localSheetId="0" hidden="1">{#N/A,#N/A,TRUE,"Basic";#N/A,#N/A,TRUE,"EXT-TABLE";#N/A,#N/A,TRUE,"STEEL";#N/A,#N/A,TRUE,"INT-Table";#N/A,#N/A,TRUE,"STEEL";#N/A,#N/A,TRUE,"Door"}</definedName>
    <definedName name="김3" hidden="1">{#N/A,#N/A,TRUE,"Basic";#N/A,#N/A,TRUE,"EXT-TABLE";#N/A,#N/A,TRUE,"STEEL";#N/A,#N/A,TRUE,"INT-Table";#N/A,#N/A,TRUE,"STEEL";#N/A,#N/A,TRUE,"Door"}</definedName>
    <definedName name="내역" localSheetId="1" hidden="1">{#N/A,#N/A,FALSE,"CCTV"}</definedName>
    <definedName name="내역" localSheetId="0" hidden="1">{#N/A,#N/A,FALSE,"CCTV"}</definedName>
    <definedName name="내역" hidden="1">{#N/A,#N/A,FALSE,"CCTV"}</definedName>
    <definedName name="당초계획" hidden="1">#REF!</definedName>
    <definedName name="더" localSheetId="1" hidden="1">{#N/A,#N/A,FALSE,"양식(을)"}</definedName>
    <definedName name="더" localSheetId="0" hidden="1">{#N/A,#N/A,FALSE,"양식(을)"}</definedName>
    <definedName name="더" hidden="1">{#N/A,#N/A,FALSE,"양식(을)"}</definedName>
    <definedName name="도돋" localSheetId="1" hidden="1">{#N/A,#N/A,FALSE,"양식(을)"}</definedName>
    <definedName name="도돋" localSheetId="0" hidden="1">{#N/A,#N/A,FALSE,"양식(을)"}</definedName>
    <definedName name="도돋" hidden="1">{#N/A,#N/A,FALSE,"양식(을)"}</definedName>
    <definedName name="동구연숩" localSheetId="1" hidden="1">{#N/A,#N/A,FALSE,"전력간선"}</definedName>
    <definedName name="동구연숩" localSheetId="0" hidden="1">{#N/A,#N/A,FALSE,"전력간선"}</definedName>
    <definedName name="동구연숩" hidden="1">{#N/A,#N/A,FALSE,"전력간선"}</definedName>
    <definedName name="뒷표지" localSheetId="1" hidden="1">{#N/A,#N/A,FALSE,"양식(을)"}</definedName>
    <definedName name="뒷표지" localSheetId="0" hidden="1">{#N/A,#N/A,FALSE,"양식(을)"}</definedName>
    <definedName name="뒷표지" hidden="1">{#N/A,#N/A,FALSE,"양식(을)"}</definedName>
    <definedName name="ㅁㅁ" localSheetId="1" hidden="1">{#N/A,#N/A,FALSE,"양식(을)"}</definedName>
    <definedName name="ㅁㅁ" localSheetId="0" hidden="1">{#N/A,#N/A,FALSE,"양식(을)"}</definedName>
    <definedName name="ㅁㅁ" hidden="1">{#N/A,#N/A,FALSE,"양식(을)"}</definedName>
    <definedName name="ㅁㅁㅁ" localSheetId="1" hidden="1">{#N/A,#N/A,FALSE,"양식(을)"}</definedName>
    <definedName name="ㅁㅁㅁ" localSheetId="0" hidden="1">{#N/A,#N/A,FALSE,"양식(을)"}</definedName>
    <definedName name="ㅁㅁㅁ" hidden="1">{#N/A,#N/A,FALSE,"양식(을)"}</definedName>
    <definedName name="ㅂ" localSheetId="1" hidden="1">{#N/A,#N/A,FALSE,"양식(을)"}</definedName>
    <definedName name="ㅂ" localSheetId="0" hidden="1">{#N/A,#N/A,FALSE,"양식(을)"}</definedName>
    <definedName name="ㅂ" hidden="1">{#N/A,#N/A,FALSE,"양식(을)"}</definedName>
    <definedName name="ㅂㅂㅂㅂ" hidden="1">#REF!</definedName>
    <definedName name="박" localSheetId="1" hidden="1">{#N/A,#N/A,FALSE,"양식(을)"}</definedName>
    <definedName name="박" localSheetId="0" hidden="1">{#N/A,#N/A,FALSE,"양식(을)"}</definedName>
    <definedName name="박" hidden="1">{#N/A,#N/A,FALSE,"양식(을)"}</definedName>
    <definedName name="발주의뢰서1" localSheetId="1" hidden="1">{#N/A,#N/A,FALSE,"전력간선"}</definedName>
    <definedName name="발주의뢰서1" localSheetId="0" hidden="1">{#N/A,#N/A,FALSE,"전력간선"}</definedName>
    <definedName name="발주의뢰서1" hidden="1">{#N/A,#N/A,FALSE,"전력간선"}</definedName>
    <definedName name="부대공사" hidden="1">#REF!</definedName>
    <definedName name="ㅅㅅ" hidden="1">#REF!</definedName>
    <definedName name="소화갑지" localSheetId="1" hidden="1">{#N/A,#N/A,FALSE,"CCTV"}</definedName>
    <definedName name="소화갑지" localSheetId="0" hidden="1">{#N/A,#N/A,FALSE,"CCTV"}</definedName>
    <definedName name="소화갑지" hidden="1">{#N/A,#N/A,FALSE,"CCTV"}</definedName>
    <definedName name="수" localSheetId="1" hidden="1">{#N/A,#N/A,TRUE,"Basic";#N/A,#N/A,TRUE,"EXT-TABLE";#N/A,#N/A,TRUE,"STEEL";#N/A,#N/A,TRUE,"INT-Table";#N/A,#N/A,TRUE,"STEEL";#N/A,#N/A,TRUE,"Door"}</definedName>
    <definedName name="수" localSheetId="0" hidden="1">{#N/A,#N/A,TRUE,"Basic";#N/A,#N/A,TRUE,"EXT-TABLE";#N/A,#N/A,TRUE,"STEEL";#N/A,#N/A,TRUE,"INT-Table";#N/A,#N/A,TRUE,"STEEL";#N/A,#N/A,TRUE,"Door"}</definedName>
    <definedName name="수" hidden="1">{#N/A,#N/A,TRUE,"Basic";#N/A,#N/A,TRUE,"EXT-TABLE";#N/A,#N/A,TRUE,"STEEL";#N/A,#N/A,TRUE,"INT-Table";#N/A,#N/A,TRUE,"STEEL";#N/A,#N/A,TRUE,"Door"}</definedName>
    <definedName name="압력용기" localSheetId="1" hidden="1">{#N/A,#N/A,FALSE,"양식(을)"}</definedName>
    <definedName name="압력용기" localSheetId="0" hidden="1">{#N/A,#N/A,FALSE,"양식(을)"}</definedName>
    <definedName name="압력용기" hidden="1">{#N/A,#N/A,FALSE,"양식(을)"}</definedName>
    <definedName name="오배수입상" localSheetId="1" hidden="1">{#N/A,#N/A,TRUE,"천상그린44PY"}</definedName>
    <definedName name="오배수입상" localSheetId="0" hidden="1">{#N/A,#N/A,TRUE,"천상그린44PY"}</definedName>
    <definedName name="오배수입상" hidden="1">{#N/A,#N/A,TRUE,"천상그린44PY"}</definedName>
    <definedName name="이2" localSheetId="1" hidden="1">{#N/A,#N/A,FALSE,"양식(을)"}</definedName>
    <definedName name="이2" localSheetId="0" hidden="1">{#N/A,#N/A,FALSE,"양식(을)"}</definedName>
    <definedName name="이2" hidden="1">{#N/A,#N/A,FALSE,"양식(을)"}</definedName>
    <definedName name="이정석" localSheetId="1" hidden="1">{#N/A,#N/A,FALSE,"양식(을)"}</definedName>
    <definedName name="이정석" localSheetId="0" hidden="1">{#N/A,#N/A,FALSE,"양식(을)"}</definedName>
    <definedName name="이정석" hidden="1">{#N/A,#N/A,FALSE,"양식(을)"}</definedName>
    <definedName name="ㅈ" localSheetId="1" hidden="1">{#N/A,#N/A,FALSE,"양식(을)"}</definedName>
    <definedName name="ㅈ" localSheetId="0" hidden="1">{#N/A,#N/A,FALSE,"양식(을)"}</definedName>
    <definedName name="ㅈ" hidden="1">{#N/A,#N/A,FALSE,"양식(을)"}</definedName>
    <definedName name="ㅈㄷ" localSheetId="1" hidden="1">{#N/A,#N/A,FALSE,"양식(을)"}</definedName>
    <definedName name="ㅈㄷ" localSheetId="0" hidden="1">{#N/A,#N/A,FALSE,"양식(을)"}</definedName>
    <definedName name="ㅈㄷ" hidden="1">{#N/A,#N/A,FALSE,"양식(을)"}</definedName>
    <definedName name="토목설계" localSheetId="1" hidden="1">{#N/A,#N/A,FALSE,"골재소요량";#N/A,#N/A,FALSE,"골재소요량"}</definedName>
    <definedName name="토목설계" localSheetId="0" hidden="1">{#N/A,#N/A,FALSE,"골재소요량";#N/A,#N/A,FALSE,"골재소요량"}</definedName>
    <definedName name="토목설계" hidden="1">{#N/A,#N/A,FALSE,"골재소요량";#N/A,#N/A,FALSE,"골재소요량"}</definedName>
    <definedName name="표지" localSheetId="1" hidden="1">{#N/A,#N/A,FALSE,"양식(을)"}</definedName>
    <definedName name="표지" localSheetId="0" hidden="1">{#N/A,#N/A,FALSE,"양식(을)"}</definedName>
    <definedName name="표지" hidden="1">{#N/A,#N/A,FALSE,"양식(을)"}</definedName>
    <definedName name="표지1" localSheetId="1" hidden="1">{#N/A,#N/A,FALSE,"양식(을)"}</definedName>
    <definedName name="표지1" localSheetId="0" hidden="1">{#N/A,#N/A,FALSE,"양식(을)"}</definedName>
    <definedName name="표지1" hidden="1">{#N/A,#N/A,FALSE,"양식(을)"}</definedName>
    <definedName name="표지2" localSheetId="1" hidden="1">{#N/A,#N/A,FALSE,"양식(을)"}</definedName>
    <definedName name="표지2" localSheetId="0" hidden="1">{#N/A,#N/A,FALSE,"양식(을)"}</definedName>
    <definedName name="표지2" hidden="1">{#N/A,#N/A,FALSE,"양식(을)"}</definedName>
    <definedName name="표지3" localSheetId="1" hidden="1">{#N/A,#N/A,FALSE,"양식(을)"}</definedName>
    <definedName name="표지3" localSheetId="0" hidden="1">{#N/A,#N/A,FALSE,"양식(을)"}</definedName>
    <definedName name="표지3" hidden="1">{#N/A,#N/A,FALSE,"양식(을)"}</definedName>
    <definedName name="품질계획" localSheetId="1" hidden="1">{#N/A,#N/A,FALSE,"양식(을)"}</definedName>
    <definedName name="품질계획" localSheetId="0" hidden="1">{#N/A,#N/A,FALSE,"양식(을)"}</definedName>
    <definedName name="품질계획" hidden="1">{#N/A,#N/A,FALSE,"양식(을)"}</definedName>
    <definedName name="ㅎㅎ" hidden="1">#REF!</definedName>
    <definedName name="ㅠ" localSheetId="1" hidden="1">{#N/A,#N/A,FALSE,"양식(을)"}</definedName>
    <definedName name="ㅠ" localSheetId="0" hidden="1">{#N/A,#N/A,FALSE,"양식(을)"}</definedName>
    <definedName name="ㅠ" hidden="1">{#N/A,#N/A,FALSE,"양식(을)"}</definedName>
    <definedName name="ㅣㅑㅑ" localSheetId="1" hidden="1">{#N/A,#N/A,FALSE,"단가표지"}</definedName>
    <definedName name="ㅣㅑㅑ" localSheetId="0" hidden="1">{#N/A,#N/A,FALSE,"단가표지"}</definedName>
    <definedName name="ㅣㅑㅑ" hidden="1">{#N/A,#N/A,FALSE,"단가표지"}</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7995" i="40" l="1"/>
  <c r="O7988" i="40"/>
  <c r="O7985" i="40"/>
  <c r="O7982" i="40"/>
  <c r="O7978" i="40"/>
  <c r="O7975" i="40"/>
  <c r="O7968" i="40"/>
  <c r="O7963" i="40"/>
  <c r="O7955" i="40"/>
  <c r="O7951" i="40"/>
  <c r="O7948" i="40"/>
  <c r="O7945" i="40"/>
  <c r="O7940" i="40"/>
  <c r="O7931" i="40"/>
  <c r="O7924" i="40"/>
  <c r="O7921" i="40"/>
  <c r="O7917" i="40"/>
  <c r="O7914" i="40"/>
  <c r="O7911" i="40"/>
  <c r="O7908" i="40"/>
  <c r="O7897" i="40"/>
  <c r="O7896" i="40"/>
  <c r="O7890" i="40"/>
  <c r="O7889" i="40"/>
  <c r="O7885" i="40"/>
  <c r="O7884" i="40"/>
  <c r="O7883" i="40"/>
  <c r="O7880" i="40"/>
  <c r="O7879" i="40"/>
  <c r="O7878" i="40"/>
  <c r="O7875" i="40"/>
  <c r="O7874" i="40"/>
  <c r="O7873" i="40"/>
  <c r="O7867" i="40"/>
  <c r="O7866" i="40"/>
  <c r="O7865" i="40"/>
  <c r="O7861" i="40"/>
  <c r="O7860" i="40"/>
  <c r="O7859" i="40"/>
  <c r="O7858" i="40"/>
  <c r="O7857" i="40"/>
  <c r="O7856" i="40"/>
  <c r="O7851" i="40"/>
  <c r="O7850" i="40"/>
  <c r="O7846" i="40"/>
  <c r="O7845" i="40"/>
  <c r="O7842" i="40"/>
  <c r="O7841" i="40"/>
  <c r="O7840" i="40"/>
  <c r="O7839" i="40"/>
  <c r="O7838" i="40"/>
  <c r="O7837" i="40"/>
  <c r="O7836" i="40"/>
  <c r="O7833" i="40"/>
  <c r="O7832" i="40"/>
  <c r="O7831" i="40"/>
  <c r="O7828" i="40"/>
  <c r="O7825" i="40"/>
  <c r="O7824" i="40"/>
  <c r="O7820" i="40"/>
  <c r="O7819" i="40"/>
  <c r="O7814" i="40"/>
  <c r="O7813" i="40"/>
  <c r="O7812" i="40"/>
  <c r="O7809" i="40"/>
  <c r="O7808" i="40"/>
  <c r="O7807" i="40"/>
  <c r="O7806" i="40"/>
  <c r="O7796" i="40"/>
  <c r="O7795" i="40"/>
  <c r="O7794" i="40"/>
  <c r="O7791" i="40"/>
  <c r="O7786" i="40"/>
  <c r="O7781" i="40"/>
  <c r="O7780" i="40"/>
  <c r="O7777" i="40"/>
  <c r="O7773" i="40"/>
  <c r="O7764" i="40"/>
  <c r="O7763" i="40"/>
  <c r="O7760" i="40"/>
  <c r="O7759" i="40"/>
  <c r="O7758" i="40"/>
  <c r="O7757" i="40"/>
  <c r="O7753" i="40"/>
  <c r="O7752" i="40"/>
  <c r="O7749" i="40"/>
  <c r="O7748" i="40"/>
  <c r="O7747" i="40"/>
  <c r="O7746" i="40"/>
  <c r="O7745" i="40"/>
  <c r="O7744" i="40"/>
  <c r="O7743" i="40"/>
  <c r="O7742" i="40"/>
  <c r="O7741" i="40"/>
  <c r="O7738" i="40"/>
  <c r="O7737" i="40"/>
  <c r="O7732" i="40"/>
  <c r="O7731" i="40"/>
  <c r="O7730" i="40"/>
  <c r="O7729" i="40"/>
  <c r="O7728" i="40"/>
  <c r="O7725" i="40"/>
  <c r="O7724" i="40"/>
  <c r="O7721" i="40"/>
  <c r="O7720" i="40"/>
  <c r="O7719" i="40"/>
  <c r="O7718" i="40"/>
  <c r="O7717" i="40"/>
  <c r="O7716" i="40"/>
  <c r="O7711" i="40"/>
  <c r="O7710" i="40"/>
  <c r="O7707" i="40"/>
  <c r="O7706" i="40"/>
  <c r="O7705" i="40"/>
  <c r="O7704" i="40"/>
  <c r="O7703" i="40"/>
  <c r="O7700" i="40"/>
  <c r="O7697" i="40"/>
  <c r="O7696" i="40"/>
  <c r="O7695" i="40"/>
  <c r="O7684" i="40"/>
  <c r="O7683" i="40"/>
  <c r="O7679" i="40"/>
  <c r="O7678" i="40"/>
  <c r="O7677" i="40"/>
  <c r="O7673" i="40"/>
  <c r="O7672" i="40"/>
  <c r="O7669" i="40"/>
  <c r="O7666" i="40"/>
  <c r="O7665" i="40"/>
  <c r="O7664" i="40"/>
  <c r="O7663" i="40"/>
  <c r="O7662" i="40"/>
  <c r="O7657" i="40"/>
  <c r="O7656" i="40"/>
  <c r="O7653" i="40"/>
  <c r="O7652" i="40"/>
  <c r="O7651" i="40"/>
  <c r="O7650" i="40"/>
  <c r="O7649" i="40"/>
  <c r="O7645" i="40"/>
  <c r="O7644" i="40"/>
  <c r="O7641" i="40"/>
  <c r="O7640" i="40"/>
  <c r="O7637" i="40"/>
  <c r="O7632" i="40"/>
  <c r="O7631" i="40"/>
  <c r="O7628" i="40"/>
  <c r="O7627" i="40"/>
  <c r="O7624" i="40"/>
  <c r="O7623" i="40"/>
  <c r="O7620" i="40"/>
  <c r="O7619" i="40"/>
  <c r="O7618" i="40"/>
  <c r="O7617" i="40"/>
  <c r="O7616" i="40"/>
  <c r="O7615" i="40"/>
  <c r="O7614" i="40"/>
  <c r="O7613" i="40"/>
  <c r="O7612" i="40"/>
  <c r="O7608" i="40"/>
  <c r="O7605" i="40"/>
  <c r="O7604" i="40"/>
  <c r="O7603" i="40"/>
  <c r="O7602" i="40"/>
  <c r="O7601" i="40"/>
  <c r="O7600" i="40"/>
  <c r="O7596" i="40"/>
  <c r="O7595" i="40"/>
  <c r="O7592" i="40"/>
  <c r="O7591" i="40"/>
  <c r="O7587" i="40"/>
  <c r="O7586" i="40"/>
  <c r="O7583" i="40"/>
  <c r="O7582" i="40"/>
  <c r="O7581" i="40"/>
  <c r="O7580" i="40"/>
  <c r="O7579" i="40"/>
  <c r="O7578" i="40"/>
  <c r="O7577" i="40"/>
  <c r="O7576" i="40"/>
  <c r="O7573" i="40"/>
  <c r="O7570" i="40"/>
  <c r="O7569" i="40"/>
  <c r="O7568" i="40"/>
  <c r="O7565" i="40"/>
  <c r="O7564" i="40"/>
  <c r="O7553" i="40"/>
  <c r="O7552" i="40"/>
  <c r="O7549" i="40"/>
  <c r="O7548" i="40"/>
  <c r="O7547" i="40"/>
  <c r="O7546" i="40"/>
  <c r="O7543" i="40"/>
  <c r="O7538" i="40"/>
  <c r="O7537" i="40"/>
  <c r="O7536" i="40"/>
  <c r="O7533" i="40"/>
  <c r="O7532" i="40"/>
  <c r="O7529" i="40"/>
  <c r="O7525" i="40"/>
  <c r="O7524" i="40"/>
  <c r="O7521" i="40"/>
  <c r="O7520" i="40"/>
  <c r="O7517" i="40"/>
  <c r="O7516" i="40"/>
  <c r="O7515" i="40"/>
  <c r="O7514" i="40"/>
  <c r="O7513" i="40"/>
  <c r="O7509" i="40"/>
  <c r="O7508" i="40"/>
  <c r="O7505" i="40"/>
  <c r="O7504" i="40"/>
  <c r="O7503" i="40"/>
  <c r="O7502" i="40"/>
  <c r="O7501" i="40"/>
  <c r="O7500" i="40"/>
  <c r="O7499" i="40"/>
  <c r="O7498" i="40"/>
  <c r="O7495" i="40"/>
  <c r="O7494" i="40"/>
  <c r="O7491" i="40"/>
  <c r="O7490" i="40"/>
  <c r="O7487" i="40"/>
  <c r="O7486" i="40"/>
  <c r="O7483" i="40"/>
  <c r="O7479" i="40"/>
  <c r="O7478" i="40"/>
  <c r="O7474" i="40"/>
  <c r="O7471" i="40"/>
  <c r="O7468" i="40"/>
  <c r="O7467" i="40"/>
  <c r="O7455" i="40"/>
  <c r="O7423" i="40"/>
  <c r="O7422" i="40"/>
  <c r="O7421" i="40"/>
  <c r="O7420" i="40"/>
  <c r="O7419" i="40"/>
  <c r="O7414" i="40"/>
  <c r="O7411" i="40"/>
  <c r="O7410" i="40"/>
  <c r="O7409" i="40"/>
  <c r="O7408" i="40"/>
  <c r="O7407" i="40"/>
  <c r="O7406" i="40"/>
  <c r="O7405" i="40"/>
  <c r="O7404" i="40"/>
  <c r="O7403" i="40"/>
  <c r="O7402" i="40"/>
  <c r="O7401" i="40"/>
  <c r="O7400" i="40"/>
  <c r="O7397" i="40"/>
  <c r="O7396" i="40"/>
  <c r="O7393" i="40"/>
  <c r="O7390" i="40"/>
  <c r="O7389" i="40"/>
  <c r="O7388" i="40"/>
  <c r="O7387" i="40"/>
  <c r="O7386" i="40"/>
  <c r="O7385" i="40"/>
  <c r="O7384" i="40"/>
  <c r="O7383" i="40"/>
  <c r="O7382" i="40"/>
  <c r="O7381" i="40"/>
  <c r="O7380" i="40"/>
  <c r="O7379" i="40"/>
  <c r="O7378" i="40"/>
  <c r="O7377" i="40"/>
  <c r="O7372" i="40"/>
  <c r="O7368" i="40"/>
  <c r="O7367" i="40"/>
  <c r="O7366" i="40"/>
  <c r="O7362" i="40"/>
  <c r="O7361" i="40"/>
  <c r="O7360" i="40"/>
  <c r="O7355" i="40"/>
  <c r="O7352" i="40"/>
  <c r="O7348" i="40"/>
  <c r="O7347" i="40"/>
  <c r="O7343" i="40"/>
  <c r="O7342" i="40"/>
  <c r="O7341" i="40"/>
  <c r="O7338" i="40"/>
  <c r="O7337" i="40"/>
  <c r="O7334" i="40"/>
  <c r="O7333" i="40"/>
  <c r="O7329" i="40"/>
  <c r="O7328" i="40"/>
  <c r="O7327" i="40"/>
  <c r="O7326" i="40"/>
  <c r="O7323" i="40"/>
  <c r="O7320" i="40"/>
  <c r="O7319" i="40"/>
  <c r="O7318" i="40"/>
  <c r="O7315" i="40"/>
  <c r="O7314" i="40"/>
  <c r="O7313" i="40"/>
  <c r="O7312" i="40"/>
  <c r="O7311" i="40"/>
  <c r="O7310" i="40"/>
  <c r="O7307" i="40"/>
  <c r="O7306" i="40"/>
  <c r="O7302" i="40"/>
  <c r="O7299" i="40"/>
  <c r="O7298" i="40"/>
  <c r="O7297" i="40"/>
  <c r="O7296" i="40"/>
  <c r="O7291" i="40"/>
  <c r="O7290" i="40"/>
  <c r="O7289" i="40"/>
  <c r="O7288" i="40"/>
  <c r="O7285" i="40"/>
  <c r="O7284" i="40"/>
  <c r="O7281" i="40"/>
  <c r="O7280" i="40"/>
  <c r="O7279" i="40"/>
  <c r="O7278" i="40"/>
  <c r="O7277" i="40"/>
  <c r="O7276" i="40"/>
  <c r="O7275" i="40"/>
  <c r="O7274" i="40"/>
  <c r="O7273" i="40"/>
  <c r="O7270" i="40"/>
  <c r="O7269" i="40"/>
  <c r="O7268" i="40"/>
  <c r="O7267" i="40"/>
  <c r="O7266" i="40"/>
  <c r="O7265" i="40"/>
  <c r="O7264" i="40"/>
  <c r="O7263" i="40"/>
  <c r="O7262" i="40"/>
  <c r="O7261" i="40"/>
  <c r="O7260" i="40"/>
  <c r="O7259" i="40"/>
  <c r="O7258" i="40"/>
  <c r="O7257" i="40"/>
  <c r="O7256" i="40"/>
  <c r="O7255" i="40"/>
  <c r="O7254" i="40"/>
  <c r="O7253" i="40"/>
  <c r="O7249" i="40"/>
  <c r="O7248" i="40"/>
  <c r="O7247" i="40"/>
  <c r="O7246" i="40"/>
  <c r="O7245" i="40"/>
  <c r="O7244" i="40"/>
  <c r="O7243" i="40"/>
  <c r="O7239" i="40"/>
  <c r="O7238" i="40"/>
  <c r="O7237" i="40"/>
  <c r="O7236" i="40"/>
  <c r="O7235" i="40"/>
  <c r="O7231" i="40"/>
  <c r="O7228" i="40"/>
  <c r="O7227" i="40"/>
  <c r="O7226" i="40"/>
  <c r="O7222" i="40"/>
  <c r="O7221" i="40"/>
  <c r="O7220" i="40"/>
  <c r="O7219" i="40"/>
  <c r="O7216" i="40"/>
  <c r="O7212" i="40"/>
  <c r="O7211" i="40"/>
  <c r="O7206" i="40"/>
  <c r="O7205" i="40"/>
  <c r="O7204" i="40"/>
  <c r="O7203" i="40"/>
  <c r="O7199" i="40"/>
  <c r="O7198" i="40"/>
  <c r="O7194" i="40"/>
  <c r="O7193" i="40"/>
  <c r="O7192" i="40"/>
  <c r="O7191" i="40"/>
  <c r="O7190" i="40"/>
  <c r="O7189" i="40"/>
  <c r="O7186" i="40"/>
  <c r="O7182" i="40"/>
  <c r="O7179" i="40"/>
  <c r="O7176" i="40"/>
  <c r="O7173" i="40"/>
  <c r="O7169" i="40"/>
  <c r="O7168" i="40"/>
  <c r="O7164" i="40"/>
  <c r="O7161" i="40"/>
  <c r="O7160" i="40"/>
  <c r="O7157" i="40"/>
  <c r="O7156" i="40"/>
  <c r="O7155" i="40"/>
  <c r="O7154" i="40"/>
  <c r="O7151" i="40"/>
  <c r="O7150" i="40"/>
  <c r="O7149" i="40"/>
  <c r="O7144" i="40"/>
  <c r="O7140" i="40"/>
  <c r="O7139" i="40"/>
  <c r="O7138" i="40"/>
  <c r="O7137" i="40"/>
  <c r="O7136" i="40"/>
  <c r="O7135" i="40"/>
  <c r="O7134" i="40"/>
  <c r="O7133" i="40"/>
  <c r="O7130" i="40"/>
  <c r="O7129" i="40"/>
  <c r="O7128" i="40"/>
  <c r="O7124" i="40"/>
  <c r="O7123" i="40"/>
  <c r="O7122" i="40"/>
  <c r="O7121" i="40"/>
  <c r="O7120" i="40"/>
  <c r="O7117" i="40"/>
  <c r="O7116" i="40"/>
  <c r="O7115" i="40"/>
  <c r="O7114" i="40"/>
  <c r="O7113" i="40"/>
  <c r="O7110" i="40"/>
  <c r="O7109" i="40"/>
  <c r="O7105" i="40"/>
  <c r="O7102" i="40"/>
  <c r="O7098" i="40"/>
  <c r="O7095" i="40"/>
  <c r="O7086" i="40"/>
  <c r="O7082" i="40"/>
  <c r="O7078" i="40"/>
  <c r="O7070" i="40"/>
  <c r="O7067" i="40"/>
  <c r="O7064" i="40"/>
  <c r="O7060" i="40"/>
  <c r="O7056" i="40"/>
  <c r="O7052" i="40"/>
  <c r="O7048" i="40"/>
  <c r="O7044" i="40"/>
  <c r="O7040" i="40"/>
  <c r="O7034" i="40"/>
  <c r="O7030" i="40"/>
  <c r="O7026" i="40"/>
  <c r="O7022" i="40"/>
  <c r="O7017" i="40"/>
  <c r="O7016" i="40"/>
  <c r="O7015" i="40"/>
  <c r="O7014" i="40"/>
  <c r="O7013" i="40"/>
  <c r="O7012" i="40"/>
  <c r="O7011" i="40"/>
  <c r="O7010" i="40"/>
  <c r="O7009" i="40"/>
  <c r="O7005" i="40"/>
  <c r="O7004" i="40"/>
  <c r="O7003" i="40"/>
  <c r="O7002" i="40"/>
  <c r="O7001" i="40"/>
  <c r="O7000" i="40"/>
  <c r="O6999" i="40"/>
  <c r="O6998" i="40"/>
  <c r="O6997" i="40"/>
  <c r="O6994" i="40"/>
  <c r="O6993" i="40"/>
  <c r="O6990" i="40"/>
  <c r="O6989" i="40"/>
  <c r="O6986" i="40"/>
  <c r="O6982" i="40"/>
  <c r="O6981" i="40"/>
  <c r="O6978" i="40"/>
  <c r="O6977" i="40"/>
  <c r="O6974" i="40"/>
  <c r="O6973" i="40"/>
  <c r="O6969" i="40"/>
  <c r="O6965" i="40"/>
  <c r="O6961" i="40"/>
  <c r="O6960" i="40"/>
  <c r="O6957" i="40"/>
  <c r="O6956" i="40"/>
  <c r="O6955" i="40"/>
  <c r="O6951" i="40"/>
  <c r="O6948" i="40"/>
  <c r="O6942" i="40"/>
  <c r="O6941" i="40"/>
  <c r="O6940" i="40"/>
  <c r="O6937" i="40"/>
  <c r="O6936" i="40"/>
  <c r="O6935" i="40"/>
  <c r="O6934" i="40"/>
  <c r="O6933" i="40"/>
  <c r="O6932" i="40"/>
  <c r="O6931" i="40"/>
  <c r="O6930" i="40"/>
  <c r="O6929" i="40"/>
  <c r="O6928" i="40"/>
  <c r="O6927" i="40"/>
  <c r="O6926" i="40"/>
  <c r="O6923" i="40"/>
  <c r="O6922" i="40"/>
  <c r="O6921" i="40"/>
  <c r="O6920" i="40"/>
  <c r="O6919" i="40"/>
  <c r="O6918" i="40"/>
  <c r="O6917" i="40"/>
  <c r="O6916" i="40"/>
  <c r="O6915" i="40"/>
  <c r="O6914" i="40"/>
  <c r="O6909" i="40"/>
  <c r="O6908" i="40"/>
  <c r="O6907" i="40"/>
  <c r="O6906" i="40"/>
  <c r="O6903" i="40"/>
  <c r="O6902" i="40"/>
  <c r="O6899" i="40"/>
  <c r="O6894" i="40"/>
  <c r="O6893" i="40"/>
  <c r="O6890" i="40"/>
  <c r="O6889" i="40"/>
  <c r="O6888" i="40"/>
  <c r="O6887" i="40"/>
  <c r="O6886" i="40"/>
  <c r="O6885" i="40"/>
  <c r="O6884" i="40"/>
  <c r="O6881" i="40"/>
  <c r="O6880" i="40"/>
  <c r="O6879" i="40"/>
  <c r="O6878" i="40"/>
  <c r="O6877" i="40"/>
  <c r="O6876" i="40"/>
  <c r="O6875" i="40"/>
  <c r="O6869" i="40"/>
  <c r="O6868" i="40"/>
  <c r="O6867" i="40"/>
  <c r="O6864" i="40"/>
  <c r="O6859" i="40"/>
  <c r="O6856" i="40"/>
  <c r="O6853" i="40"/>
  <c r="O6849" i="40"/>
  <c r="O6848" i="40"/>
  <c r="O6844" i="40"/>
  <c r="O6843" i="40"/>
  <c r="O6842" i="40"/>
  <c r="O6841" i="40"/>
  <c r="O6836" i="40"/>
  <c r="O6835" i="40"/>
  <c r="O6832" i="40"/>
  <c r="O6831" i="40"/>
  <c r="O6830" i="40"/>
  <c r="O6827" i="40"/>
  <c r="O6826" i="40"/>
  <c r="O6825" i="40"/>
  <c r="O6824" i="40"/>
  <c r="O6823" i="40"/>
  <c r="O6822" i="40"/>
  <c r="O6821" i="40"/>
  <c r="O6820" i="40"/>
  <c r="O6819" i="40"/>
  <c r="O6818" i="40"/>
  <c r="O6817" i="40"/>
  <c r="O6813" i="40"/>
  <c r="O6812" i="40"/>
  <c r="O6811" i="40"/>
  <c r="O6810" i="40"/>
  <c r="O6809" i="40"/>
  <c r="O6808" i="40"/>
  <c r="O6807" i="40"/>
  <c r="O6806" i="40"/>
  <c r="O6805" i="40"/>
  <c r="O6804" i="40"/>
  <c r="O6803" i="40"/>
  <c r="O6799" i="40"/>
  <c r="O6796" i="40"/>
  <c r="O6793" i="40"/>
  <c r="O6789" i="40"/>
  <c r="O6788" i="40"/>
  <c r="O6787" i="40"/>
  <c r="O6786" i="40"/>
  <c r="O6785" i="40"/>
  <c r="O6784" i="40"/>
  <c r="O6783" i="40"/>
  <c r="O6782" i="40"/>
  <c r="O6778" i="40"/>
  <c r="O6777" i="40"/>
  <c r="O6776" i="40"/>
  <c r="O6775" i="40"/>
  <c r="O6774" i="40"/>
  <c r="O6773" i="40"/>
  <c r="O6768" i="40"/>
  <c r="O6764" i="40"/>
  <c r="O6763" i="40"/>
  <c r="O6762" i="40"/>
  <c r="O6761" i="40"/>
  <c r="O6760" i="40"/>
  <c r="O6759" i="40"/>
  <c r="O6758" i="40"/>
  <c r="O6757" i="40"/>
  <c r="O6756" i="40"/>
  <c r="O6755" i="40"/>
  <c r="O6754" i="40"/>
  <c r="O6753" i="40"/>
  <c r="O6749" i="40"/>
  <c r="O6748" i="40"/>
  <c r="O6747" i="40"/>
  <c r="O6746" i="40"/>
  <c r="O6745" i="40"/>
  <c r="O6744" i="40"/>
  <c r="O6743" i="40"/>
  <c r="O6742" i="40"/>
  <c r="O6741" i="40"/>
  <c r="O6740" i="40"/>
  <c r="O6739" i="40"/>
  <c r="O6736" i="40"/>
  <c r="O6735" i="40"/>
  <c r="O6734" i="40"/>
  <c r="O6733" i="40"/>
  <c r="O6728" i="40"/>
  <c r="O6727" i="40"/>
  <c r="O6724" i="40"/>
  <c r="O6720" i="40"/>
  <c r="O6719" i="40"/>
  <c r="O6718" i="40"/>
  <c r="O6717" i="40"/>
  <c r="O6716" i="40"/>
  <c r="O6713" i="40"/>
  <c r="O6704" i="40"/>
  <c r="O6703" i="40"/>
  <c r="O6702" i="40"/>
  <c r="O6701" i="40"/>
  <c r="O6700" i="40"/>
  <c r="O6697" i="40"/>
  <c r="O6696" i="40"/>
  <c r="O6695" i="40"/>
  <c r="O6694" i="40"/>
  <c r="O6693" i="40"/>
  <c r="O6692" i="40"/>
  <c r="O6691" i="40"/>
  <c r="O6688" i="40"/>
  <c r="O6687" i="40"/>
  <c r="O6686" i="40"/>
  <c r="O6682" i="40"/>
  <c r="O6681" i="40"/>
  <c r="O6678" i="40"/>
  <c r="O6677" i="40"/>
  <c r="O6674" i="40"/>
  <c r="O6673" i="40"/>
  <c r="O6669" i="40"/>
  <c r="O6664" i="40"/>
  <c r="O6661" i="40"/>
  <c r="O6660" i="40"/>
  <c r="O6657" i="40"/>
  <c r="O6656" i="40"/>
  <c r="O6653" i="40"/>
  <c r="O6648" i="40"/>
  <c r="O6647" i="40"/>
  <c r="O6646" i="40"/>
  <c r="O6643" i="40"/>
  <c r="O6639" i="40"/>
  <c r="O6638" i="40"/>
  <c r="O6637" i="40"/>
  <c r="O6634" i="40"/>
  <c r="O6633" i="40"/>
  <c r="O6632" i="40"/>
  <c r="O6628" i="40"/>
  <c r="O6625" i="40"/>
  <c r="O6622" i="40"/>
  <c r="O6621" i="40"/>
  <c r="O6620" i="40"/>
  <c r="O6616" i="40"/>
  <c r="O6615" i="40"/>
  <c r="O6614" i="40"/>
  <c r="O6611" i="40"/>
  <c r="O6610" i="40"/>
  <c r="O6609" i="40"/>
  <c r="O6605" i="40"/>
  <c r="O6602" i="40"/>
  <c r="O6599" i="40"/>
  <c r="O6596" i="40"/>
  <c r="O6592" i="40"/>
  <c r="O6591" i="40"/>
  <c r="O6587" i="40"/>
  <c r="O6586" i="40"/>
  <c r="O6583" i="40"/>
  <c r="O6582" i="40"/>
  <c r="O6581" i="40"/>
  <c r="O6580" i="40"/>
  <c r="O6576" i="40"/>
  <c r="O6575" i="40"/>
  <c r="O6574" i="40"/>
  <c r="O6573" i="40"/>
  <c r="O6570" i="40"/>
  <c r="O6566" i="40"/>
  <c r="O6563" i="40"/>
  <c r="O6562" i="40"/>
  <c r="O6561" i="40"/>
  <c r="O6560" i="40"/>
  <c r="O6559" i="40"/>
  <c r="O6558" i="40"/>
  <c r="O6554" i="40"/>
  <c r="O6553" i="40"/>
  <c r="O6552" i="40"/>
  <c r="O6549" i="40"/>
  <c r="O6548" i="40"/>
  <c r="O6547" i="40"/>
  <c r="O6546" i="40"/>
  <c r="O6545" i="40"/>
  <c r="O6544" i="40"/>
  <c r="O6543" i="40"/>
  <c r="O6540" i="40"/>
  <c r="O6539" i="40"/>
  <c r="O6538" i="40"/>
  <c r="O6534" i="40"/>
  <c r="O6531" i="40"/>
  <c r="O6527" i="40"/>
  <c r="O6526" i="40"/>
  <c r="O6525" i="40"/>
  <c r="O6521" i="40"/>
  <c r="O6520" i="40"/>
  <c r="O6519" i="40"/>
  <c r="O6518" i="40"/>
  <c r="O6515" i="40"/>
  <c r="O6514" i="40"/>
  <c r="O6513" i="40"/>
  <c r="O6508" i="40"/>
  <c r="O6504" i="40"/>
  <c r="O6501" i="40"/>
  <c r="O6500" i="40"/>
  <c r="O6499" i="40"/>
  <c r="O6498" i="40"/>
  <c r="O6497" i="40"/>
  <c r="O6493" i="40"/>
  <c r="O6490" i="40"/>
  <c r="O6489" i="40"/>
  <c r="O6485" i="40"/>
  <c r="O6480" i="40"/>
  <c r="O6479" i="40"/>
  <c r="O6478" i="40"/>
  <c r="O6477" i="40"/>
  <c r="O6476" i="40"/>
  <c r="O6473" i="40"/>
  <c r="O6472" i="40"/>
  <c r="O6469" i="40"/>
  <c r="O6460" i="40"/>
  <c r="O6459" i="40"/>
  <c r="O6458" i="40"/>
  <c r="O6455" i="40"/>
  <c r="O6454" i="40"/>
  <c r="O6453" i="40"/>
  <c r="O6452" i="40"/>
  <c r="O6451" i="40"/>
  <c r="O6448" i="40"/>
  <c r="O6447" i="40"/>
  <c r="O6444" i="40"/>
  <c r="O6443" i="40"/>
  <c r="O6442" i="40"/>
  <c r="O6441" i="40"/>
  <c r="O6440" i="40"/>
  <c r="O6439" i="40"/>
  <c r="O6438" i="40"/>
  <c r="O6437" i="40"/>
  <c r="O6434" i="40"/>
  <c r="O6430" i="40"/>
  <c r="O6429" i="40"/>
  <c r="O6428" i="40"/>
  <c r="O6427" i="40"/>
  <c r="O6426" i="40"/>
  <c r="O6425" i="40"/>
  <c r="O6424" i="40"/>
  <c r="O6423" i="40"/>
  <c r="O6422" i="40"/>
  <c r="O6419" i="40"/>
  <c r="O6415" i="40"/>
  <c r="O6412" i="40"/>
  <c r="O6409" i="40"/>
  <c r="O6405" i="40"/>
  <c r="O6402" i="40"/>
  <c r="O6399" i="40"/>
  <c r="O6396" i="40"/>
  <c r="O6393" i="40"/>
  <c r="O6390" i="40"/>
  <c r="O6389" i="40"/>
  <c r="O6386" i="40"/>
  <c r="O6385" i="40"/>
  <c r="O6384" i="40"/>
  <c r="O6383" i="40"/>
  <c r="O6382" i="40"/>
  <c r="O6381" i="40"/>
  <c r="O6376" i="40"/>
  <c r="O6373" i="40"/>
  <c r="O6370" i="40"/>
  <c r="O6366" i="40"/>
  <c r="O6363" i="40"/>
  <c r="O6360" i="40"/>
  <c r="O6359" i="40"/>
  <c r="O6358" i="40"/>
  <c r="O6357" i="40"/>
  <c r="O6356" i="40"/>
  <c r="O6353" i="40"/>
  <c r="O6352" i="40"/>
  <c r="O6351" i="40"/>
  <c r="O6350" i="40"/>
  <c r="O6346" i="40"/>
  <c r="O6343" i="40"/>
  <c r="O6340" i="40"/>
  <c r="O6337" i="40"/>
  <c r="O6334" i="40"/>
  <c r="O6325" i="40"/>
  <c r="O6322" i="40"/>
  <c r="O6318" i="40"/>
  <c r="O6309" i="40"/>
  <c r="O6303" i="40"/>
  <c r="O6302" i="40"/>
  <c r="O6301" i="40"/>
  <c r="O6300" i="40"/>
  <c r="O6296" i="40"/>
  <c r="O6292" i="40"/>
  <c r="O6288" i="40"/>
  <c r="O6287" i="40"/>
  <c r="O6284" i="40"/>
  <c r="O6283" i="40"/>
  <c r="O6282" i="40"/>
  <c r="O6281" i="40"/>
  <c r="O6272" i="40"/>
  <c r="O6269" i="40"/>
  <c r="O6268" i="40"/>
  <c r="O6267" i="40"/>
  <c r="O6266" i="40"/>
  <c r="O6261" i="40"/>
  <c r="O6257" i="40"/>
  <c r="O6253" i="40"/>
  <c r="O6252" i="40"/>
  <c r="O6251" i="40"/>
  <c r="O6250" i="40"/>
  <c r="O6249" i="40"/>
  <c r="O6240" i="40"/>
  <c r="O6237" i="40"/>
  <c r="O6232" i="40"/>
  <c r="O6231" i="40"/>
  <c r="O6230" i="40"/>
  <c r="O6229" i="40"/>
  <c r="O6225" i="40"/>
  <c r="O6221" i="40"/>
  <c r="O6216" i="40"/>
  <c r="O6215" i="40"/>
  <c r="O6214" i="40"/>
  <c r="O6213" i="40"/>
  <c r="O6212" i="40"/>
  <c r="O6211" i="40"/>
  <c r="O6207" i="40"/>
  <c r="O6206" i="40"/>
  <c r="O6202" i="40"/>
  <c r="O6201" i="40"/>
  <c r="O6192" i="40"/>
  <c r="O6191" i="40"/>
  <c r="O6190" i="40"/>
  <c r="O6186" i="40"/>
  <c r="O6185" i="40"/>
  <c r="O6184" i="40"/>
  <c r="O6183" i="40"/>
  <c r="O6182" i="40"/>
  <c r="O6181" i="40"/>
  <c r="O6180" i="40"/>
  <c r="O6175" i="40"/>
  <c r="O6174" i="40"/>
  <c r="O6173" i="40"/>
  <c r="O6172" i="40"/>
  <c r="O6171" i="40"/>
  <c r="O6167" i="40"/>
  <c r="O6163" i="40"/>
  <c r="O6160" i="40"/>
  <c r="O6159" i="40"/>
  <c r="O6158" i="40"/>
  <c r="O6157" i="40"/>
  <c r="O6156" i="40"/>
  <c r="O6155" i="40"/>
  <c r="O6146" i="40"/>
  <c r="O6142" i="40"/>
  <c r="O6139" i="40"/>
  <c r="O6136" i="40"/>
  <c r="O6133" i="40"/>
  <c r="O6130" i="40"/>
  <c r="O6126" i="40"/>
  <c r="O6125" i="40"/>
  <c r="O6121" i="40"/>
  <c r="O6120" i="40"/>
  <c r="O6115" i="40"/>
  <c r="O6111" i="40"/>
  <c r="O6107" i="40"/>
  <c r="O6102" i="40"/>
  <c r="O6101" i="40"/>
  <c r="O6100" i="40"/>
  <c r="O6096" i="40"/>
  <c r="O6095" i="40"/>
  <c r="O6094" i="40"/>
  <c r="O6085" i="40"/>
  <c r="O6080" i="40"/>
  <c r="O6076" i="40"/>
  <c r="O6067" i="40"/>
  <c r="O6064" i="40"/>
  <c r="O6059" i="40"/>
  <c r="O6055" i="40"/>
  <c r="O6052" i="40"/>
  <c r="O6049" i="40"/>
  <c r="O6045" i="40"/>
  <c r="O6042" i="40"/>
  <c r="O6038" i="40"/>
  <c r="O6031" i="40"/>
  <c r="O6028" i="40"/>
  <c r="O6019" i="40"/>
  <c r="O6018" i="40"/>
  <c r="O6017" i="40"/>
  <c r="O6008" i="40"/>
  <c r="O6005" i="40"/>
  <c r="O6004" i="40"/>
  <c r="O5999" i="40"/>
  <c r="O5996" i="40"/>
  <c r="O5995" i="40"/>
  <c r="O5994" i="40"/>
  <c r="O5993" i="40"/>
  <c r="O5992" i="40"/>
  <c r="O5991" i="40"/>
  <c r="O5990" i="40"/>
  <c r="O5986" i="40"/>
  <c r="O5985" i="40"/>
  <c r="O5984" i="40"/>
  <c r="O5983" i="40"/>
  <c r="O5982" i="40"/>
  <c r="O5981" i="40"/>
  <c r="O5980" i="40"/>
  <c r="O5979" i="40"/>
  <c r="O5976" i="40"/>
  <c r="O5975" i="40"/>
  <c r="O5974" i="40"/>
  <c r="O5973" i="40"/>
  <c r="O5972" i="40"/>
  <c r="O5962" i="40"/>
  <c r="O5955" i="40"/>
  <c r="O5952" i="40"/>
  <c r="O5949" i="40"/>
  <c r="O5945" i="40"/>
  <c r="O5942" i="40"/>
  <c r="O5939" i="40"/>
  <c r="O5932" i="40"/>
  <c r="O5927" i="40"/>
  <c r="O5923" i="40"/>
  <c r="O5915" i="40"/>
  <c r="O5911" i="40"/>
  <c r="O5908" i="40"/>
  <c r="O5905" i="40"/>
  <c r="O5900" i="40"/>
  <c r="O5897" i="40"/>
  <c r="O5888" i="40"/>
  <c r="O5881" i="40"/>
  <c r="O5878" i="40"/>
  <c r="O5874" i="40"/>
  <c r="O5871" i="40"/>
  <c r="O5867" i="40"/>
  <c r="O5864" i="40"/>
  <c r="O5852" i="40"/>
  <c r="O5851" i="40"/>
  <c r="O5848" i="40"/>
  <c r="O5845" i="40"/>
  <c r="O5844" i="40"/>
  <c r="O5841" i="40"/>
  <c r="O5840" i="40"/>
  <c r="O5835" i="40"/>
  <c r="O5834" i="40"/>
  <c r="O5830" i="40"/>
  <c r="O5829" i="40"/>
  <c r="O5828" i="40"/>
  <c r="O5827" i="40"/>
  <c r="O5826" i="40"/>
  <c r="O5822" i="40"/>
  <c r="O5821" i="40"/>
  <c r="O5818" i="40"/>
  <c r="O5817" i="40"/>
  <c r="O5816" i="40"/>
  <c r="O5815" i="40"/>
  <c r="O5810" i="40"/>
  <c r="O5809" i="40"/>
  <c r="O5808" i="40"/>
  <c r="O5803" i="40"/>
  <c r="O5802" i="40"/>
  <c r="O5801" i="40"/>
  <c r="O5800" i="40"/>
  <c r="O5796" i="40"/>
  <c r="O5795" i="40"/>
  <c r="O5794" i="40"/>
  <c r="O5793" i="40"/>
  <c r="O5792" i="40"/>
  <c r="O5791" i="40"/>
  <c r="O5787" i="40"/>
  <c r="O5786" i="40"/>
  <c r="O5783" i="40"/>
  <c r="O5782" i="40"/>
  <c r="O5781" i="40"/>
  <c r="O5780" i="40"/>
  <c r="O5779" i="40"/>
  <c r="O5778" i="40"/>
  <c r="O5777" i="40"/>
  <c r="O5774" i="40"/>
  <c r="O5773" i="40"/>
  <c r="O5772" i="40"/>
  <c r="O5769" i="40"/>
  <c r="O5766" i="40"/>
  <c r="O5765" i="40"/>
  <c r="O5761" i="40"/>
  <c r="O5760" i="40"/>
  <c r="O5755" i="40"/>
  <c r="O5754" i="40"/>
  <c r="O5753" i="40"/>
  <c r="O5750" i="40"/>
  <c r="O5749" i="40"/>
  <c r="O5748" i="40"/>
  <c r="O5747" i="40"/>
  <c r="O5737" i="40"/>
  <c r="O5736" i="40"/>
  <c r="O5735" i="40"/>
  <c r="O5732" i="40"/>
  <c r="O5727" i="40"/>
  <c r="O5722" i="40"/>
  <c r="O5721" i="40"/>
  <c r="O5718" i="40"/>
  <c r="O5714" i="40"/>
  <c r="O5705" i="40"/>
  <c r="O5704" i="40"/>
  <c r="O5700" i="40"/>
  <c r="O5699" i="40"/>
  <c r="O5698" i="40"/>
  <c r="O5697" i="40"/>
  <c r="O5694" i="40"/>
  <c r="O5693" i="40"/>
  <c r="O5690" i="40"/>
  <c r="O5689" i="40"/>
  <c r="O5688" i="40"/>
  <c r="O5687" i="40"/>
  <c r="O5686" i="40"/>
  <c r="O5683" i="40"/>
  <c r="O5682" i="40"/>
  <c r="O5681" i="40"/>
  <c r="O5680" i="40"/>
  <c r="O5679" i="40"/>
  <c r="O5676" i="40"/>
  <c r="O5675" i="40"/>
  <c r="O5671" i="40"/>
  <c r="O5670" i="40"/>
  <c r="O5667" i="40"/>
  <c r="O5666" i="40"/>
  <c r="O5665" i="40"/>
  <c r="O5664" i="40"/>
  <c r="O5663" i="40"/>
  <c r="O5662" i="40"/>
  <c r="O5659" i="40"/>
  <c r="O5655" i="40"/>
  <c r="O5654" i="40"/>
  <c r="O5651" i="40"/>
  <c r="O5650" i="40"/>
  <c r="O5649" i="40"/>
  <c r="O5648" i="40"/>
  <c r="O5645" i="40"/>
  <c r="O5642" i="40"/>
  <c r="O5641" i="40"/>
  <c r="O5630" i="40"/>
  <c r="O5629" i="40"/>
  <c r="O5626" i="40"/>
  <c r="O5625" i="40"/>
  <c r="O5624" i="40"/>
  <c r="O5623" i="40"/>
  <c r="O5622" i="40"/>
  <c r="O5617" i="40"/>
  <c r="O5616" i="40"/>
  <c r="O5613" i="40"/>
  <c r="O5612" i="40"/>
  <c r="O5611" i="40"/>
  <c r="O5607" i="40"/>
  <c r="O5606" i="40"/>
  <c r="O5603" i="40"/>
  <c r="O5600" i="40"/>
  <c r="O5599" i="40"/>
  <c r="O5598" i="40"/>
  <c r="O5597" i="40"/>
  <c r="O5596" i="40"/>
  <c r="O5591" i="40"/>
  <c r="O5590" i="40"/>
  <c r="O5587" i="40"/>
  <c r="O5586" i="40"/>
  <c r="O5585" i="40"/>
  <c r="O5584" i="40"/>
  <c r="O5583" i="40"/>
  <c r="O5579" i="40"/>
  <c r="O5578" i="40"/>
  <c r="O5575" i="40"/>
  <c r="O5574" i="40"/>
  <c r="O5571" i="40"/>
  <c r="O5567" i="40"/>
  <c r="O5564" i="40"/>
  <c r="O5563" i="40"/>
  <c r="O5560" i="40"/>
  <c r="O5559" i="40"/>
  <c r="O5556" i="40"/>
  <c r="O5553" i="40"/>
  <c r="O5550" i="40"/>
  <c r="O5549" i="40"/>
  <c r="O5545" i="40"/>
  <c r="O5544" i="40"/>
  <c r="O5540" i="40"/>
  <c r="O5539" i="40"/>
  <c r="O5536" i="40"/>
  <c r="O5535" i="40"/>
  <c r="O5532" i="40"/>
  <c r="O5531" i="40"/>
  <c r="O5530" i="40"/>
  <c r="O5529" i="40"/>
  <c r="O5528" i="40"/>
  <c r="O5527" i="40"/>
  <c r="O5526" i="40"/>
  <c r="O5525" i="40"/>
  <c r="O5524" i="40"/>
  <c r="O5521" i="40"/>
  <c r="O5517" i="40"/>
  <c r="O5516" i="40"/>
  <c r="O5515" i="40"/>
  <c r="O5514" i="40"/>
  <c r="O5513" i="40"/>
  <c r="O5512" i="40"/>
  <c r="O5508" i="40"/>
  <c r="O5507" i="40"/>
  <c r="O5504" i="40"/>
  <c r="O5503" i="40"/>
  <c r="O5500" i="40"/>
  <c r="O5499" i="40"/>
  <c r="O5495" i="40"/>
  <c r="O5494" i="40"/>
  <c r="O5493" i="40"/>
  <c r="O5492" i="40"/>
  <c r="O5491" i="40"/>
  <c r="O5490" i="40"/>
  <c r="O5489" i="40"/>
  <c r="O5486" i="40"/>
  <c r="O5483" i="40"/>
  <c r="O5482" i="40"/>
  <c r="O5481" i="40"/>
  <c r="O5480" i="40"/>
  <c r="O5479" i="40"/>
  <c r="O5467" i="40"/>
  <c r="O5466" i="40"/>
  <c r="O5463" i="40"/>
  <c r="O5462" i="40"/>
  <c r="O5461" i="40"/>
  <c r="O5460" i="40"/>
  <c r="O5459" i="40"/>
  <c r="O5453" i="40"/>
  <c r="O5452" i="40"/>
  <c r="O5451" i="40"/>
  <c r="O5448" i="40"/>
  <c r="O5447" i="40"/>
  <c r="O5444" i="40"/>
  <c r="O5443" i="40"/>
  <c r="O5439" i="40"/>
  <c r="O5438" i="40"/>
  <c r="O5435" i="40"/>
  <c r="O5434" i="40"/>
  <c r="O5433" i="40"/>
  <c r="O5432" i="40"/>
  <c r="O5429" i="40"/>
  <c r="O5428" i="40"/>
  <c r="O5427" i="40"/>
  <c r="O5426" i="40"/>
  <c r="O5422" i="40"/>
  <c r="O5421" i="40"/>
  <c r="O5418" i="40"/>
  <c r="O5417" i="40"/>
  <c r="O5416" i="40"/>
  <c r="O5415" i="40"/>
  <c r="O5414" i="40"/>
  <c r="O5413" i="40"/>
  <c r="O5412" i="40"/>
  <c r="O5411" i="40"/>
  <c r="O5410" i="40"/>
  <c r="O5409" i="40"/>
  <c r="O5406" i="40"/>
  <c r="O5405" i="40"/>
  <c r="O5404" i="40"/>
  <c r="O5401" i="40"/>
  <c r="O5400" i="40"/>
  <c r="O5397" i="40"/>
  <c r="O5396" i="40"/>
  <c r="O5393" i="40"/>
  <c r="O5389" i="40"/>
  <c r="O5388" i="40"/>
  <c r="O5384" i="40"/>
  <c r="O5381" i="40"/>
  <c r="O5378" i="40"/>
  <c r="O5377" i="40"/>
  <c r="O5365" i="40"/>
  <c r="O5333" i="40"/>
  <c r="O5332" i="40"/>
  <c r="O5331" i="40"/>
  <c r="O5330" i="40"/>
  <c r="O5329" i="40"/>
  <c r="O5328" i="40"/>
  <c r="O5327" i="40"/>
  <c r="O5322" i="40"/>
  <c r="O5319" i="40"/>
  <c r="O5318" i="40"/>
  <c r="O5317" i="40"/>
  <c r="O5316" i="40"/>
  <c r="O5315" i="40"/>
  <c r="O5314" i="40"/>
  <c r="O5313" i="40"/>
  <c r="O5312" i="40"/>
  <c r="O5311" i="40"/>
  <c r="O5308" i="40"/>
  <c r="O5307" i="40"/>
  <c r="O5306" i="40"/>
  <c r="O5305" i="40"/>
  <c r="O5302" i="40"/>
  <c r="O5301" i="40"/>
  <c r="O5300" i="40"/>
  <c r="O5297" i="40"/>
  <c r="O5296" i="40"/>
  <c r="O5295" i="40"/>
  <c r="O5294" i="40"/>
  <c r="O5293" i="40"/>
  <c r="O5292" i="40"/>
  <c r="O5291" i="40"/>
  <c r="O5290" i="40"/>
  <c r="O5289" i="40"/>
  <c r="O5288" i="40"/>
  <c r="O5287" i="40"/>
  <c r="O5284" i="40"/>
  <c r="O5283" i="40"/>
  <c r="O5282" i="40"/>
  <c r="O5281" i="40"/>
  <c r="O5277" i="40"/>
  <c r="O5273" i="40"/>
  <c r="O5272" i="40"/>
  <c r="O5268" i="40"/>
  <c r="O5267" i="40"/>
  <c r="O5266" i="40"/>
  <c r="O5263" i="40"/>
  <c r="O5259" i="40"/>
  <c r="O5255" i="40"/>
  <c r="O5254" i="40"/>
  <c r="O5253" i="40"/>
  <c r="O5252" i="40"/>
  <c r="O5251" i="40"/>
  <c r="O5250" i="40"/>
  <c r="O5246" i="40"/>
  <c r="O5242" i="40"/>
  <c r="O5238" i="40"/>
  <c r="O5237" i="40"/>
  <c r="O5236" i="40"/>
  <c r="O5235" i="40"/>
  <c r="O5234" i="40"/>
  <c r="O5233" i="40"/>
  <c r="O5232" i="40"/>
  <c r="O5229" i="40"/>
  <c r="O5228" i="40"/>
  <c r="O5227" i="40"/>
  <c r="O5226" i="40"/>
  <c r="O5225" i="40"/>
  <c r="O5224" i="40"/>
  <c r="O5223" i="40"/>
  <c r="O5222" i="40"/>
  <c r="O5221" i="40"/>
  <c r="O5220" i="40"/>
  <c r="O5217" i="40"/>
  <c r="O5216" i="40"/>
  <c r="O5215" i="40"/>
  <c r="O5214" i="40"/>
  <c r="O5213" i="40"/>
  <c r="O5212" i="40"/>
  <c r="O5207" i="40"/>
  <c r="O5206" i="40"/>
  <c r="O5205" i="40"/>
  <c r="O5204" i="40"/>
  <c r="O5201" i="40"/>
  <c r="O5200" i="40"/>
  <c r="O5199" i="40"/>
  <c r="O5198" i="40"/>
  <c r="O5195" i="40"/>
  <c r="O5194" i="40"/>
  <c r="O5193" i="40"/>
  <c r="O5192" i="40"/>
  <c r="O5191" i="40"/>
  <c r="O5190" i="40"/>
  <c r="O5189" i="40"/>
  <c r="O5188" i="40"/>
  <c r="O5185" i="40"/>
  <c r="O5182" i="40"/>
  <c r="O5181" i="40"/>
  <c r="O5177" i="40"/>
  <c r="O5176" i="40"/>
  <c r="O5175" i="40"/>
  <c r="O5174" i="40"/>
  <c r="O5173" i="40"/>
  <c r="O5172" i="40"/>
  <c r="O5171" i="40"/>
  <c r="O5170" i="40"/>
  <c r="O5167" i="40"/>
  <c r="O5166" i="40"/>
  <c r="O5161" i="40"/>
  <c r="O5160" i="40"/>
  <c r="O5157" i="40"/>
  <c r="O5156" i="40"/>
  <c r="O5153" i="40"/>
  <c r="O5152" i="40"/>
  <c r="O5151" i="40"/>
  <c r="O5150" i="40"/>
  <c r="O5149" i="40"/>
  <c r="O5148" i="40"/>
  <c r="O5147" i="40"/>
  <c r="O5146" i="40"/>
  <c r="O5145" i="40"/>
  <c r="O5144" i="40"/>
  <c r="O5141" i="40"/>
  <c r="O5140" i="40"/>
  <c r="O5139" i="40"/>
  <c r="O5138" i="40"/>
  <c r="O5137" i="40"/>
  <c r="O5136" i="40"/>
  <c r="O5135" i="40"/>
  <c r="O5134" i="40"/>
  <c r="O5133" i="40"/>
  <c r="O5132" i="40"/>
  <c r="O5131" i="40"/>
  <c r="O5130" i="40"/>
  <c r="O5129" i="40"/>
  <c r="O5128" i="40"/>
  <c r="O5127" i="40"/>
  <c r="O5126" i="40"/>
  <c r="O5125" i="40"/>
  <c r="O5124" i="40"/>
  <c r="O5123" i="40"/>
  <c r="O5122" i="40"/>
  <c r="O5121" i="40"/>
  <c r="O5118" i="40"/>
  <c r="O5117" i="40"/>
  <c r="O5116" i="40"/>
  <c r="O5115" i="40"/>
  <c r="O5114" i="40"/>
  <c r="O5113" i="40"/>
  <c r="O5112" i="40"/>
  <c r="O5109" i="40"/>
  <c r="O5108" i="40"/>
  <c r="O5107" i="40"/>
  <c r="O5106" i="40"/>
  <c r="O5105" i="40"/>
  <c r="O5104" i="40"/>
  <c r="O5103" i="40"/>
  <c r="O5102" i="40"/>
  <c r="O5101" i="40"/>
  <c r="O5100" i="40"/>
  <c r="O5095" i="40"/>
  <c r="O5094" i="40"/>
  <c r="O5093" i="40"/>
  <c r="O5092" i="40"/>
  <c r="O5091" i="40"/>
  <c r="O5090" i="40"/>
  <c r="O5089" i="40"/>
  <c r="O5085" i="40"/>
  <c r="O5084" i="40"/>
  <c r="O5081" i="40"/>
  <c r="O5080" i="40"/>
  <c r="O5079" i="40"/>
  <c r="O5078" i="40"/>
  <c r="O5073" i="40"/>
  <c r="O5072" i="40"/>
  <c r="O5071" i="40"/>
  <c r="O5070" i="40"/>
  <c r="O5069" i="40"/>
  <c r="O5068" i="40"/>
  <c r="O5064" i="40"/>
  <c r="O5063" i="40"/>
  <c r="O5059" i="40"/>
  <c r="O5058" i="40"/>
  <c r="O5057" i="40"/>
  <c r="O5056" i="40"/>
  <c r="O5055" i="40"/>
  <c r="O5054" i="40"/>
  <c r="O5053" i="40"/>
  <c r="O5052" i="40"/>
  <c r="O5051" i="40"/>
  <c r="O5048" i="40"/>
  <c r="O5047" i="40"/>
  <c r="O5044" i="40"/>
  <c r="O5043" i="40"/>
  <c r="O5039" i="40"/>
  <c r="O5038" i="40"/>
  <c r="O5037" i="40"/>
  <c r="O5036" i="40"/>
  <c r="O5032" i="40"/>
  <c r="O5031" i="40"/>
  <c r="O5027" i="40"/>
  <c r="O5026" i="40"/>
  <c r="O5025" i="40"/>
  <c r="O5024" i="40"/>
  <c r="O5023" i="40"/>
  <c r="O5022" i="40"/>
  <c r="O5019" i="40"/>
  <c r="O5015" i="40"/>
  <c r="O5012" i="40"/>
  <c r="O5009" i="40"/>
  <c r="O5006" i="40"/>
  <c r="O5002" i="40"/>
  <c r="O5001" i="40"/>
  <c r="O4997" i="40"/>
  <c r="O4994" i="40"/>
  <c r="O4993" i="40"/>
  <c r="O4990" i="40"/>
  <c r="O4989" i="40"/>
  <c r="O4986" i="40"/>
  <c r="O4985" i="40"/>
  <c r="O4982" i="40"/>
  <c r="O4977" i="40"/>
  <c r="O4973" i="40"/>
  <c r="O4972" i="40"/>
  <c r="O4971" i="40"/>
  <c r="O4970" i="40"/>
  <c r="O4969" i="40"/>
  <c r="O4968" i="40"/>
  <c r="O4967" i="40"/>
  <c r="O4966" i="40"/>
  <c r="O4965" i="40"/>
  <c r="O4964" i="40"/>
  <c r="O4963" i="40"/>
  <c r="O4959" i="40"/>
  <c r="O4958" i="40"/>
  <c r="O4957" i="40"/>
  <c r="O4956" i="40"/>
  <c r="O4953" i="40"/>
  <c r="O4952" i="40"/>
  <c r="O4951" i="40"/>
  <c r="O4950" i="40"/>
  <c r="O4949" i="40"/>
  <c r="O4948" i="40"/>
  <c r="O4947" i="40"/>
  <c r="O4946" i="40"/>
  <c r="O4943" i="40"/>
  <c r="O4942" i="40"/>
  <c r="O4938" i="40"/>
  <c r="O4935" i="40"/>
  <c r="O4931" i="40"/>
  <c r="O4928" i="40"/>
  <c r="O4919" i="40"/>
  <c r="O4918" i="40"/>
  <c r="O4915" i="40"/>
  <c r="O4910" i="40"/>
  <c r="O4909" i="40"/>
  <c r="O4906" i="40"/>
  <c r="O4905" i="40"/>
  <c r="O4902" i="40"/>
  <c r="O4899" i="40"/>
  <c r="O4896" i="40"/>
  <c r="O4893" i="40"/>
  <c r="O4892" i="40"/>
  <c r="O4888" i="40"/>
  <c r="O4885" i="40"/>
  <c r="O4884" i="40"/>
  <c r="O4879" i="40"/>
  <c r="O4874" i="40"/>
  <c r="O4873" i="40"/>
  <c r="O4872" i="40"/>
  <c r="O4871" i="40"/>
  <c r="O4868" i="40"/>
  <c r="O4867" i="40"/>
  <c r="O4866" i="40"/>
  <c r="O4865" i="40"/>
  <c r="O4864" i="40"/>
  <c r="O4863" i="40"/>
  <c r="O4862" i="40"/>
  <c r="O4861" i="40"/>
  <c r="O4860" i="40"/>
  <c r="O4859" i="40"/>
  <c r="O4858" i="40"/>
  <c r="O4857" i="40"/>
  <c r="O4856" i="40"/>
  <c r="O4855" i="40"/>
  <c r="O4854" i="40"/>
  <c r="O4848" i="40"/>
  <c r="O4847" i="40"/>
  <c r="O4846" i="40"/>
  <c r="O4845" i="40"/>
  <c r="O4842" i="40"/>
  <c r="O4841" i="40"/>
  <c r="O4840" i="40"/>
  <c r="O4837" i="40"/>
  <c r="O4836" i="40"/>
  <c r="O4835" i="40"/>
  <c r="O4830" i="40"/>
  <c r="O4826" i="40"/>
  <c r="O4822" i="40"/>
  <c r="O4821" i="40"/>
  <c r="O4818" i="40"/>
  <c r="O4817" i="40"/>
  <c r="O4816" i="40"/>
  <c r="O4815" i="40"/>
  <c r="O4814" i="40"/>
  <c r="O4813" i="40"/>
  <c r="O4812" i="40"/>
  <c r="O4811" i="40"/>
  <c r="O4808" i="40"/>
  <c r="O4807" i="40"/>
  <c r="O4806" i="40"/>
  <c r="O4805" i="40"/>
  <c r="O4804" i="40"/>
  <c r="O4803" i="40"/>
  <c r="O4802" i="40"/>
  <c r="O4796" i="40"/>
  <c r="O4795" i="40"/>
  <c r="O4794" i="40"/>
  <c r="O4791" i="40"/>
  <c r="O4786" i="40"/>
  <c r="O4783" i="40"/>
  <c r="O4780" i="40"/>
  <c r="O4776" i="40"/>
  <c r="O4772" i="40"/>
  <c r="O4771" i="40"/>
  <c r="O4767" i="40"/>
  <c r="O4763" i="40"/>
  <c r="O4762" i="40"/>
  <c r="O4759" i="40"/>
  <c r="O4758" i="40"/>
  <c r="O4757" i="40"/>
  <c r="O4756" i="40"/>
  <c r="O4755" i="40"/>
  <c r="O4754" i="40"/>
  <c r="O4753" i="40"/>
  <c r="O4752" i="40"/>
  <c r="O4751" i="40"/>
  <c r="O4748" i="40"/>
  <c r="O4745" i="40"/>
  <c r="O4744" i="40"/>
  <c r="O4743" i="40"/>
  <c r="O4740" i="40"/>
  <c r="O4739" i="40"/>
  <c r="O4738" i="40"/>
  <c r="O4737" i="40"/>
  <c r="O4736" i="40"/>
  <c r="O4735" i="40"/>
  <c r="O4734" i="40"/>
  <c r="O4733" i="40"/>
  <c r="O4729" i="40"/>
  <c r="O4728" i="40"/>
  <c r="O4725" i="40"/>
  <c r="O4720" i="40"/>
  <c r="O4717" i="40"/>
  <c r="O4714" i="40"/>
  <c r="O4711" i="40"/>
  <c r="O4710" i="40"/>
  <c r="O4709" i="40"/>
  <c r="O4708" i="40"/>
  <c r="O4707" i="40"/>
  <c r="O4706" i="40"/>
  <c r="O4705" i="40"/>
  <c r="O4704" i="40"/>
  <c r="O4699" i="40"/>
  <c r="O4698" i="40"/>
  <c r="O4694" i="40"/>
  <c r="O4690" i="40"/>
  <c r="O4689" i="40"/>
  <c r="O4688" i="40"/>
  <c r="O4687" i="40"/>
  <c r="O4686" i="40"/>
  <c r="O4685" i="40"/>
  <c r="O4684" i="40"/>
  <c r="O4683" i="40"/>
  <c r="O4680" i="40"/>
  <c r="O4679" i="40"/>
  <c r="O4678" i="40"/>
  <c r="O4675" i="40"/>
  <c r="O4674" i="40"/>
  <c r="O4673" i="40"/>
  <c r="O4672" i="40"/>
  <c r="O4671" i="40"/>
  <c r="O4670" i="40"/>
  <c r="O4669" i="40"/>
  <c r="O4666" i="40"/>
  <c r="O4665" i="40"/>
  <c r="O4660" i="40"/>
  <c r="O4659" i="40"/>
  <c r="O4656" i="40"/>
  <c r="O4652" i="40"/>
  <c r="O4651" i="40"/>
  <c r="O4650" i="40"/>
  <c r="O4649" i="40"/>
  <c r="O4648" i="40"/>
  <c r="O4645" i="40"/>
  <c r="O4636" i="40"/>
  <c r="O4635" i="40"/>
  <c r="O4634" i="40"/>
  <c r="O4633" i="40"/>
  <c r="O4632" i="40"/>
  <c r="O4631" i="40"/>
  <c r="O4628" i="40"/>
  <c r="O4627" i="40"/>
  <c r="O4626" i="40"/>
  <c r="O4625" i="40"/>
  <c r="O4624" i="40"/>
  <c r="O4621" i="40"/>
  <c r="O4620" i="40"/>
  <c r="O4619" i="40"/>
  <c r="O4618" i="40"/>
  <c r="O4615" i="40"/>
  <c r="O4614" i="40"/>
  <c r="O4610" i="40"/>
  <c r="O4607" i="40"/>
  <c r="O4606" i="40"/>
  <c r="O4605" i="40"/>
  <c r="O4602" i="40"/>
  <c r="O4601" i="40"/>
  <c r="O4600" i="40"/>
  <c r="O4595" i="40"/>
  <c r="O4592" i="40"/>
  <c r="O4589" i="40"/>
  <c r="O4588" i="40"/>
  <c r="O4587" i="40"/>
  <c r="O4586" i="40"/>
  <c r="O4585" i="40"/>
  <c r="O4584" i="40"/>
  <c r="O4581" i="40"/>
  <c r="O4580" i="40"/>
  <c r="O4579" i="40"/>
  <c r="O4576" i="40"/>
  <c r="O4575" i="40"/>
  <c r="O4574" i="40"/>
  <c r="O4571" i="40"/>
  <c r="O4570" i="40"/>
  <c r="O4569" i="40"/>
  <c r="O4566" i="40"/>
  <c r="O4565" i="40"/>
  <c r="O4564" i="40"/>
  <c r="O4563" i="40"/>
  <c r="O4562" i="40"/>
  <c r="O4561" i="40"/>
  <c r="O4560" i="40"/>
  <c r="O4559" i="40"/>
  <c r="O4558" i="40"/>
  <c r="O4554" i="40"/>
  <c r="O4553" i="40"/>
  <c r="O4552" i="40"/>
  <c r="O4549" i="40"/>
  <c r="O4545" i="40"/>
  <c r="O4542" i="40"/>
  <c r="O4541" i="40"/>
  <c r="O4540" i="40"/>
  <c r="O4539" i="40"/>
  <c r="O4538" i="40"/>
  <c r="O4537" i="40"/>
  <c r="O4536" i="40"/>
  <c r="O4531" i="40"/>
  <c r="O4530" i="40"/>
  <c r="O4527" i="40"/>
  <c r="O4524" i="40"/>
  <c r="O4523" i="40"/>
  <c r="O4522" i="40"/>
  <c r="O4521" i="40"/>
  <c r="O4518" i="40"/>
  <c r="O4515" i="40"/>
  <c r="O4514" i="40"/>
  <c r="O4513" i="40"/>
  <c r="O4510" i="40"/>
  <c r="O4509" i="40"/>
  <c r="O4508" i="40"/>
  <c r="O4504" i="40"/>
  <c r="O4500" i="40"/>
  <c r="O4499" i="40"/>
  <c r="O4496" i="40"/>
  <c r="O4495" i="40"/>
  <c r="O4492" i="40"/>
  <c r="O4491" i="40"/>
  <c r="O4490" i="40"/>
  <c r="O4489" i="40"/>
  <c r="O4486" i="40"/>
  <c r="O4485" i="40"/>
  <c r="O4484" i="40"/>
  <c r="O4479" i="40"/>
  <c r="O4476" i="40"/>
  <c r="O4473" i="40"/>
  <c r="O4472" i="40"/>
  <c r="O4468" i="40"/>
  <c r="O4467" i="40"/>
  <c r="O4462" i="40"/>
  <c r="O4461" i="40"/>
  <c r="O4460" i="40"/>
  <c r="O4457" i="40"/>
  <c r="O4456" i="40"/>
  <c r="O4455" i="40"/>
  <c r="O4452" i="40"/>
  <c r="O4451" i="40"/>
  <c r="O4450" i="40"/>
  <c r="O4449" i="40"/>
  <c r="O4448" i="40"/>
  <c r="O4447" i="40"/>
  <c r="O4446" i="40"/>
  <c r="O4443" i="40"/>
  <c r="O4438" i="40"/>
  <c r="O4435" i="40"/>
  <c r="O4434" i="40"/>
  <c r="O4433" i="40"/>
  <c r="O4432" i="40"/>
  <c r="O4431" i="40"/>
  <c r="O4430" i="40"/>
  <c r="O4429" i="40"/>
  <c r="O4428" i="40"/>
  <c r="O4425" i="40"/>
  <c r="O4424" i="40"/>
  <c r="O4423" i="40"/>
  <c r="O4420" i="40"/>
  <c r="O4419" i="40"/>
  <c r="O4416" i="40"/>
  <c r="O4415" i="40"/>
  <c r="O4414" i="40"/>
  <c r="O4413" i="40"/>
  <c r="O4412" i="40"/>
  <c r="O4411" i="40"/>
  <c r="O4408" i="40"/>
  <c r="O4407" i="40"/>
  <c r="O4406" i="40"/>
  <c r="O4402" i="40"/>
  <c r="O4401" i="40"/>
  <c r="O4397" i="40"/>
  <c r="O4396" i="40"/>
  <c r="O4393" i="40"/>
  <c r="O4389" i="40"/>
  <c r="O4388" i="40"/>
  <c r="O4387" i="40"/>
  <c r="O4386" i="40"/>
  <c r="O4385" i="40"/>
  <c r="O4382" i="40"/>
  <c r="O4381" i="40"/>
  <c r="O4377" i="40"/>
  <c r="O4372" i="40"/>
  <c r="O4371" i="40"/>
  <c r="O4368" i="40"/>
  <c r="O4367" i="40"/>
  <c r="O4366" i="40"/>
  <c r="O4365" i="40"/>
  <c r="O4364" i="40"/>
  <c r="O4360" i="40"/>
  <c r="O4357" i="40"/>
  <c r="O4356" i="40"/>
  <c r="O4352" i="40"/>
  <c r="O4347" i="40"/>
  <c r="O4346" i="40"/>
  <c r="O4345" i="40"/>
  <c r="O4342" i="40"/>
  <c r="O4341" i="40"/>
  <c r="O4338" i="40"/>
  <c r="O4329" i="40"/>
  <c r="O4328" i="40"/>
  <c r="O4327" i="40"/>
  <c r="O4324" i="40"/>
  <c r="O4323" i="40"/>
  <c r="O4322" i="40"/>
  <c r="O4321" i="40"/>
  <c r="O4320" i="40"/>
  <c r="O4317" i="40"/>
  <c r="O4316" i="40"/>
  <c r="O4315" i="40"/>
  <c r="O4314" i="40"/>
  <c r="O4313" i="40"/>
  <c r="O4310" i="40"/>
  <c r="O4309" i="40"/>
  <c r="O4308" i="40"/>
  <c r="O4307" i="40"/>
  <c r="O4306" i="40"/>
  <c r="O4303" i="40"/>
  <c r="O4302" i="40"/>
  <c r="O4301" i="40"/>
  <c r="O4300" i="40"/>
  <c r="O4299" i="40"/>
  <c r="O4295" i="40"/>
  <c r="O4294" i="40"/>
  <c r="O4293" i="40"/>
  <c r="O4292" i="40"/>
  <c r="O4291" i="40"/>
  <c r="O4290" i="40"/>
  <c r="O4289" i="40"/>
  <c r="O4288" i="40"/>
  <c r="O4285" i="40"/>
  <c r="O4281" i="40"/>
  <c r="O4278" i="40"/>
  <c r="O4274" i="40"/>
  <c r="O4271" i="40"/>
  <c r="O4268" i="40"/>
  <c r="O4267" i="40"/>
  <c r="O4264" i="40"/>
  <c r="O4261" i="40"/>
  <c r="O4258" i="40"/>
  <c r="O4255" i="40"/>
  <c r="O4254" i="40"/>
  <c r="O4251" i="40"/>
  <c r="O4250" i="40"/>
  <c r="O4249" i="40"/>
  <c r="O4244" i="40"/>
  <c r="O4241" i="40"/>
  <c r="O4238" i="40"/>
  <c r="O4229" i="40"/>
  <c r="O4226" i="40"/>
  <c r="O4223" i="40"/>
  <c r="O4219" i="40"/>
  <c r="O4210" i="40"/>
  <c r="O4202" i="40"/>
  <c r="O4201" i="40"/>
  <c r="O4200" i="40"/>
  <c r="O4199" i="40"/>
  <c r="O4198" i="40"/>
  <c r="O4197" i="40"/>
  <c r="O4193" i="40"/>
  <c r="O4189" i="40"/>
  <c r="O4185" i="40"/>
  <c r="O4184" i="40"/>
  <c r="O4181" i="40"/>
  <c r="O4180" i="40"/>
  <c r="O4179" i="40"/>
  <c r="O4178" i="40"/>
  <c r="O4169" i="40"/>
  <c r="O4168" i="40"/>
  <c r="O4164" i="40"/>
  <c r="O4163" i="40"/>
  <c r="O4162" i="40"/>
  <c r="O4158" i="40"/>
  <c r="O4153" i="40"/>
  <c r="O4152" i="40"/>
  <c r="O4148" i="40"/>
  <c r="O4147" i="40"/>
  <c r="O4146" i="40"/>
  <c r="O4145" i="40"/>
  <c r="O4144" i="40"/>
  <c r="O4135" i="40"/>
  <c r="O4131" i="40"/>
  <c r="O4130" i="40"/>
  <c r="O4129" i="40"/>
  <c r="O4128" i="40"/>
  <c r="O4127" i="40"/>
  <c r="O4126" i="40"/>
  <c r="O4125" i="40"/>
  <c r="O4120" i="40"/>
  <c r="O4116" i="40"/>
  <c r="O4115" i="40"/>
  <c r="O4114" i="40"/>
  <c r="O4113" i="40"/>
  <c r="O4112" i="40"/>
  <c r="O4111" i="40"/>
  <c r="O4107" i="40"/>
  <c r="O4103" i="40"/>
  <c r="O4099" i="40"/>
  <c r="O4096" i="40"/>
  <c r="O4095" i="40"/>
  <c r="O4094" i="40"/>
  <c r="O4093" i="40"/>
  <c r="O4092" i="40"/>
  <c r="O4091" i="40"/>
  <c r="O4090" i="40"/>
  <c r="O4087" i="40"/>
  <c r="O4083" i="40"/>
  <c r="O4080" i="40"/>
  <c r="O4079" i="40"/>
  <c r="O4078" i="40"/>
  <c r="O4077" i="40"/>
  <c r="O4073" i="40"/>
  <c r="O4064" i="40"/>
  <c r="O4063" i="40"/>
  <c r="O4059" i="40"/>
  <c r="O4058" i="40"/>
  <c r="O4055" i="40"/>
  <c r="O4054" i="40"/>
  <c r="O4053" i="40"/>
  <c r="O4049" i="40"/>
  <c r="O4048" i="40"/>
  <c r="O4047" i="40"/>
  <c r="O4046" i="40"/>
  <c r="O4045" i="40"/>
  <c r="O4044" i="40"/>
  <c r="O4039" i="40"/>
  <c r="O4036" i="40"/>
  <c r="O4033" i="40"/>
  <c r="O4029" i="40"/>
  <c r="O4028" i="40"/>
  <c r="O4027" i="40"/>
  <c r="O4026" i="40"/>
  <c r="O4025" i="40"/>
  <c r="O4024" i="40"/>
  <c r="O4023" i="40"/>
  <c r="O4022" i="40"/>
  <c r="O4021" i="40"/>
  <c r="O4020" i="40"/>
  <c r="O4019" i="40"/>
  <c r="O4018" i="40"/>
  <c r="O4009" i="40"/>
  <c r="O4005" i="40"/>
  <c r="O4002" i="40"/>
  <c r="O3999" i="40"/>
  <c r="O3995" i="40"/>
  <c r="O3994" i="40"/>
  <c r="O3990" i="40"/>
  <c r="O3986" i="40"/>
  <c r="O3981" i="40"/>
  <c r="O3977" i="40"/>
  <c r="O3973" i="40"/>
  <c r="O3968" i="40"/>
  <c r="O3967" i="40"/>
  <c r="O3966" i="40"/>
  <c r="O3962" i="40"/>
  <c r="O3961" i="40"/>
  <c r="O3960" i="40"/>
  <c r="O3951" i="40"/>
  <c r="O3947" i="40"/>
  <c r="O3942" i="40"/>
  <c r="O3939" i="40"/>
  <c r="O3938" i="40"/>
  <c r="O3934" i="40"/>
  <c r="O3925" i="40"/>
  <c r="O3922" i="40"/>
  <c r="O3917" i="40"/>
  <c r="O3913" i="40"/>
  <c r="O3910" i="40"/>
  <c r="O3907" i="40"/>
  <c r="O3903" i="40"/>
  <c r="O3900" i="40"/>
  <c r="O3896" i="40"/>
  <c r="O3889" i="40"/>
  <c r="O3886" i="40"/>
  <c r="O3877" i="40"/>
  <c r="O3874" i="40"/>
  <c r="O3873" i="40"/>
  <c r="O3864" i="40"/>
  <c r="O3861" i="40"/>
  <c r="O3860" i="40"/>
  <c r="O3855" i="40"/>
  <c r="O3852" i="40"/>
  <c r="O3851" i="40"/>
  <c r="O3850" i="40"/>
  <c r="O3849" i="40"/>
  <c r="O3848" i="40"/>
  <c r="O3847" i="40"/>
  <c r="O3846" i="40"/>
  <c r="O3845" i="40"/>
  <c r="O3841" i="40"/>
  <c r="O3840" i="40"/>
  <c r="O3839" i="40"/>
  <c r="O3838" i="40"/>
  <c r="O3837" i="40"/>
  <c r="O3836" i="40"/>
  <c r="O3835" i="40"/>
  <c r="O3834" i="40"/>
  <c r="O3831" i="40"/>
  <c r="O3830" i="40"/>
  <c r="O3829" i="40"/>
  <c r="O3828" i="40"/>
  <c r="O3827" i="40"/>
  <c r="O3817" i="40"/>
  <c r="O3810" i="40"/>
  <c r="O3807" i="40"/>
  <c r="O3804" i="40"/>
  <c r="O3801" i="40"/>
  <c r="O3797" i="40"/>
  <c r="O3794" i="40"/>
  <c r="O3787" i="40"/>
  <c r="O3783" i="40"/>
  <c r="O3779" i="40"/>
  <c r="O3775" i="40"/>
  <c r="O3767" i="40"/>
  <c r="O3763" i="40"/>
  <c r="O3760" i="40"/>
  <c r="O3757" i="40"/>
  <c r="O3752" i="40"/>
  <c r="O3743" i="40"/>
  <c r="O3736" i="40"/>
  <c r="O3733" i="40"/>
  <c r="O3730" i="40"/>
  <c r="O3726" i="40"/>
  <c r="O3723" i="40"/>
  <c r="O3720" i="40"/>
  <c r="O3717" i="40"/>
  <c r="O3714" i="40"/>
  <c r="O3702" i="40"/>
  <c r="O3701" i="40"/>
  <c r="O3695" i="40"/>
  <c r="O3694" i="40"/>
  <c r="O3690" i="40"/>
  <c r="O3689" i="40"/>
  <c r="O3688" i="40"/>
  <c r="O3687" i="40"/>
  <c r="O3683" i="40"/>
  <c r="O3682" i="40"/>
  <c r="O3681" i="40"/>
  <c r="O3678" i="40"/>
  <c r="O3677" i="40"/>
  <c r="O3676" i="40"/>
  <c r="O3675" i="40"/>
  <c r="O3670" i="40"/>
  <c r="O3669" i="40"/>
  <c r="O3668" i="40"/>
  <c r="O3663" i="40"/>
  <c r="O3662" i="40"/>
  <c r="O3661" i="40"/>
  <c r="O3660" i="40"/>
  <c r="O3659" i="40"/>
  <c r="O3658" i="40"/>
  <c r="O3654" i="40"/>
  <c r="O3653" i="40"/>
  <c r="O3650" i="40"/>
  <c r="O3649" i="40"/>
  <c r="O3648" i="40"/>
  <c r="O3647" i="40"/>
  <c r="O3646" i="40"/>
  <c r="O3645" i="40"/>
  <c r="O3644" i="40"/>
  <c r="O3641" i="40"/>
  <c r="O3640" i="40"/>
  <c r="O3639" i="40"/>
  <c r="O3636" i="40"/>
  <c r="O3633" i="40"/>
  <c r="O3632" i="40"/>
  <c r="O3628" i="40"/>
  <c r="O3627" i="40"/>
  <c r="O3622" i="40"/>
  <c r="O3621" i="40"/>
  <c r="O3620" i="40"/>
  <c r="O3617" i="40"/>
  <c r="O3616" i="40"/>
  <c r="O3615" i="40"/>
  <c r="O3614" i="40"/>
  <c r="O3604" i="40"/>
  <c r="O3603" i="40"/>
  <c r="O3602" i="40"/>
  <c r="O3599" i="40"/>
  <c r="O3594" i="40"/>
  <c r="O3589" i="40"/>
  <c r="O3588" i="40"/>
  <c r="O3585" i="40"/>
  <c r="O3581" i="40"/>
  <c r="O3572" i="40"/>
  <c r="O3571" i="40"/>
  <c r="O3568" i="40"/>
  <c r="O3567" i="40"/>
  <c r="O3566" i="40"/>
  <c r="O3565" i="40"/>
  <c r="O3562" i="40"/>
  <c r="O3559" i="40"/>
  <c r="O3558" i="40"/>
  <c r="O3557" i="40"/>
  <c r="O3556" i="40"/>
  <c r="O3553" i="40"/>
  <c r="O3552" i="40"/>
  <c r="O3551" i="40"/>
  <c r="O3550" i="40"/>
  <c r="O3549" i="40"/>
  <c r="O3546" i="40"/>
  <c r="O3545" i="40"/>
  <c r="O3541" i="40"/>
  <c r="O3540" i="40"/>
  <c r="O3537" i="40"/>
  <c r="O3536" i="40"/>
  <c r="O3535" i="40"/>
  <c r="O3534" i="40"/>
  <c r="O3533" i="40"/>
  <c r="O3532" i="40"/>
  <c r="O3529" i="40"/>
  <c r="O3525" i="40"/>
  <c r="O3524" i="40"/>
  <c r="O3521" i="40"/>
  <c r="O3520" i="40"/>
  <c r="O3519" i="40"/>
  <c r="O3518" i="40"/>
  <c r="O3515" i="40"/>
  <c r="O3512" i="40"/>
  <c r="O3511" i="40"/>
  <c r="O3502" i="40"/>
  <c r="O3501" i="40"/>
  <c r="O3498" i="40"/>
  <c r="O3497" i="40"/>
  <c r="O3496" i="40"/>
  <c r="O3492" i="40"/>
  <c r="O3491" i="40"/>
  <c r="O3487" i="40"/>
  <c r="O3484" i="40"/>
  <c r="O3483" i="40"/>
  <c r="O3482" i="40"/>
  <c r="O3481" i="40"/>
  <c r="O3480" i="40"/>
  <c r="O3476" i="40"/>
  <c r="O3475" i="40"/>
  <c r="O3472" i="40"/>
  <c r="O3471" i="40"/>
  <c r="O3470" i="40"/>
  <c r="O3469" i="40"/>
  <c r="O3464" i="40"/>
  <c r="O3463" i="40"/>
  <c r="O3460" i="40"/>
  <c r="O3459" i="40"/>
  <c r="O3456" i="40"/>
  <c r="O3452" i="40"/>
  <c r="O3451" i="40"/>
  <c r="O3448" i="40"/>
  <c r="O3447" i="40"/>
  <c r="O3444" i="40"/>
  <c r="O3443" i="40"/>
  <c r="O3439" i="40"/>
  <c r="O3438" i="40"/>
  <c r="O3437" i="40"/>
  <c r="O3436" i="40"/>
  <c r="O3435" i="40"/>
  <c r="O3434" i="40"/>
  <c r="O3433" i="40"/>
  <c r="O3430" i="40"/>
  <c r="O3427" i="40"/>
  <c r="O3426" i="40"/>
  <c r="O3425" i="40"/>
  <c r="O3424" i="40"/>
  <c r="O3423" i="40"/>
  <c r="O3411" i="40"/>
  <c r="O3410" i="40"/>
  <c r="O3407" i="40"/>
  <c r="O3406" i="40"/>
  <c r="O3405" i="40"/>
  <c r="O3404" i="40"/>
  <c r="O3403" i="40"/>
  <c r="O3397" i="40"/>
  <c r="O3396" i="40"/>
  <c r="O3395" i="40"/>
  <c r="O3392" i="40"/>
  <c r="O3391" i="40"/>
  <c r="O3388" i="40"/>
  <c r="O3387" i="40"/>
  <c r="O3383" i="40"/>
  <c r="O3382" i="40"/>
  <c r="O3379" i="40"/>
  <c r="O3378" i="40"/>
  <c r="O3377" i="40"/>
  <c r="O3376" i="40"/>
  <c r="O3373" i="40"/>
  <c r="O3372" i="40"/>
  <c r="O3371" i="40"/>
  <c r="O3367" i="40"/>
  <c r="O3366" i="40"/>
  <c r="O3363" i="40"/>
  <c r="O3362" i="40"/>
  <c r="O3361" i="40"/>
  <c r="O3360" i="40"/>
  <c r="O3359" i="40"/>
  <c r="O3358" i="40"/>
  <c r="O3357" i="40"/>
  <c r="O3356" i="40"/>
  <c r="O3355" i="40"/>
  <c r="O3354" i="40"/>
  <c r="O3351" i="40"/>
  <c r="O3350" i="40"/>
  <c r="O3347" i="40"/>
  <c r="O3346" i="40"/>
  <c r="O3343" i="40"/>
  <c r="O3342" i="40"/>
  <c r="O3339" i="40"/>
  <c r="O3335" i="40"/>
  <c r="O3334" i="40"/>
  <c r="O3330" i="40"/>
  <c r="O3327" i="40"/>
  <c r="O3324" i="40"/>
  <c r="O3323" i="40"/>
  <c r="O3312" i="40"/>
  <c r="O3280" i="40"/>
  <c r="O3279" i="40"/>
  <c r="O3278" i="40"/>
  <c r="O3273" i="40"/>
  <c r="O3270" i="40"/>
  <c r="O3269" i="40"/>
  <c r="O3268" i="40"/>
  <c r="O3267" i="40"/>
  <c r="O3266" i="40"/>
  <c r="O3265" i="40"/>
  <c r="O3264" i="40"/>
  <c r="O3263" i="40"/>
  <c r="O3262" i="40"/>
  <c r="O3259" i="40"/>
  <c r="O3258" i="40"/>
  <c r="O3257" i="40"/>
  <c r="O3253" i="40"/>
  <c r="O3252" i="40"/>
  <c r="O3251" i="40"/>
  <c r="O3250" i="40"/>
  <c r="O3249" i="40"/>
  <c r="O3248" i="40"/>
  <c r="O3247" i="40"/>
  <c r="O3246" i="40"/>
  <c r="O3245" i="40"/>
  <c r="O3244" i="40"/>
  <c r="O3243" i="40"/>
  <c r="O3242" i="40"/>
  <c r="O3241" i="40"/>
  <c r="O3240" i="40"/>
  <c r="O3239" i="40"/>
  <c r="O3238" i="40"/>
  <c r="O3233" i="40"/>
  <c r="O3229" i="40"/>
  <c r="O3228" i="40"/>
  <c r="O3227" i="40"/>
  <c r="O3226" i="40"/>
  <c r="O3222" i="40"/>
  <c r="O3221" i="40"/>
  <c r="O3220" i="40"/>
  <c r="O3215" i="40"/>
  <c r="O3214" i="40"/>
  <c r="O3211" i="40"/>
  <c r="O3207" i="40"/>
  <c r="O3206" i="40"/>
  <c r="O3202" i="40"/>
  <c r="O3198" i="40"/>
  <c r="O3197" i="40"/>
  <c r="O3196" i="40"/>
  <c r="O3195" i="40"/>
  <c r="O3194" i="40"/>
  <c r="O3193" i="40"/>
  <c r="O3190" i="40"/>
  <c r="O3189" i="40"/>
  <c r="O3185" i="40"/>
  <c r="O3184" i="40"/>
  <c r="O3183" i="40"/>
  <c r="O3182" i="40"/>
  <c r="O3178" i="40"/>
  <c r="O3177" i="40"/>
  <c r="O3174" i="40"/>
  <c r="O3173" i="40"/>
  <c r="O3172" i="40"/>
  <c r="O3171" i="40"/>
  <c r="O3170" i="40"/>
  <c r="O3169" i="40"/>
  <c r="O3168" i="40"/>
  <c r="O3167" i="40"/>
  <c r="O3164" i="40"/>
  <c r="O3163" i="40"/>
  <c r="O3159" i="40"/>
  <c r="O3156" i="40"/>
  <c r="O3152" i="40"/>
  <c r="O3151" i="40"/>
  <c r="O3150" i="40"/>
  <c r="O3149" i="40"/>
  <c r="O3148" i="40"/>
  <c r="O3145" i="40"/>
  <c r="O3141" i="40"/>
  <c r="O3140" i="40"/>
  <c r="O3139" i="40"/>
  <c r="O3138" i="40"/>
  <c r="O3137" i="40"/>
  <c r="O3136" i="40"/>
  <c r="O3135" i="40"/>
  <c r="O3131" i="40"/>
  <c r="O3130" i="40"/>
  <c r="O3129" i="40"/>
  <c r="O3128" i="40"/>
  <c r="O3127" i="40"/>
  <c r="O3126" i="40"/>
  <c r="O3125" i="40"/>
  <c r="O3124" i="40"/>
  <c r="O3123" i="40"/>
  <c r="O3122" i="40"/>
  <c r="O3121" i="40"/>
  <c r="O3120" i="40"/>
  <c r="O3119" i="40"/>
  <c r="O3118" i="40"/>
  <c r="O3117" i="40"/>
  <c r="O3116" i="40"/>
  <c r="O3115" i="40"/>
  <c r="O3114" i="40"/>
  <c r="O3113" i="40"/>
  <c r="O3112" i="40"/>
  <c r="O3111" i="40"/>
  <c r="O3108" i="40"/>
  <c r="O3107" i="40"/>
  <c r="O3106" i="40"/>
  <c r="O3105" i="40"/>
  <c r="O3104" i="40"/>
  <c r="O3103" i="40"/>
  <c r="O3102" i="40"/>
  <c r="O3101" i="40"/>
  <c r="O3100" i="40"/>
  <c r="O3099" i="40"/>
  <c r="O3098" i="40"/>
  <c r="O3097" i="40"/>
  <c r="O3096" i="40"/>
  <c r="O3095" i="40"/>
  <c r="O3094" i="40"/>
  <c r="O3093" i="40"/>
  <c r="O3092" i="40"/>
  <c r="O3091" i="40"/>
  <c r="O3090" i="40"/>
  <c r="O3089" i="40"/>
  <c r="O3088" i="40"/>
  <c r="O3085" i="40"/>
  <c r="O3084" i="40"/>
  <c r="O3083" i="40"/>
  <c r="O3082" i="40"/>
  <c r="O3081" i="40"/>
  <c r="O3080" i="40"/>
  <c r="O3079" i="40"/>
  <c r="O3078" i="40"/>
  <c r="O3077" i="40"/>
  <c r="O3076" i="40"/>
  <c r="O3075" i="40"/>
  <c r="O3074" i="40"/>
  <c r="O3073" i="40"/>
  <c r="O3072" i="40"/>
  <c r="O3071" i="40"/>
  <c r="O3070" i="40"/>
  <c r="O3069" i="40"/>
  <c r="O3068" i="40"/>
  <c r="O3067" i="40"/>
  <c r="O3066" i="40"/>
  <c r="O3065" i="40"/>
  <c r="O3062" i="40"/>
  <c r="O3061" i="40"/>
  <c r="O3060" i="40"/>
  <c r="O3059" i="40"/>
  <c r="O3058" i="40"/>
  <c r="O3057" i="40"/>
  <c r="O3056" i="40"/>
  <c r="O3055" i="40"/>
  <c r="O3054" i="40"/>
  <c r="O3053" i="40"/>
  <c r="O3052" i="40"/>
  <c r="O3051" i="40"/>
  <c r="O3050" i="40"/>
  <c r="O3049" i="40"/>
  <c r="O3048" i="40"/>
  <c r="O3047" i="40"/>
  <c r="O3046" i="40"/>
  <c r="O3045" i="40"/>
  <c r="O3044" i="40"/>
  <c r="O3043" i="40"/>
  <c r="O3042" i="40"/>
  <c r="O3039" i="40"/>
  <c r="O3038" i="40"/>
  <c r="O3037" i="40"/>
  <c r="O3036" i="40"/>
  <c r="O3035" i="40"/>
  <c r="O3034" i="40"/>
  <c r="O3033" i="40"/>
  <c r="O3032" i="40"/>
  <c r="O3031" i="40"/>
  <c r="O3030" i="40"/>
  <c r="O3029" i="40"/>
  <c r="O3028" i="40"/>
  <c r="O3027" i="40"/>
  <c r="O3026" i="40"/>
  <c r="O3025" i="40"/>
  <c r="O3024" i="40"/>
  <c r="O3023" i="40"/>
  <c r="O3022" i="40"/>
  <c r="O3021" i="40"/>
  <c r="O3020" i="40"/>
  <c r="O3017" i="40"/>
  <c r="O3016" i="40"/>
  <c r="O3015" i="40"/>
  <c r="O3014" i="40"/>
  <c r="O3013" i="40"/>
  <c r="O3012" i="40"/>
  <c r="O3011" i="40"/>
  <c r="O3010" i="40"/>
  <c r="O3009" i="40"/>
  <c r="O3008" i="40"/>
  <c r="O3007" i="40"/>
  <c r="O3006" i="40"/>
  <c r="O3005" i="40"/>
  <c r="O3004" i="40"/>
  <c r="O3003" i="40"/>
  <c r="O3002" i="40"/>
  <c r="O3001" i="40"/>
  <c r="O2998" i="40"/>
  <c r="O2997" i="40"/>
  <c r="O2994" i="40"/>
  <c r="O2993" i="40"/>
  <c r="O2992" i="40"/>
  <c r="O2991" i="40"/>
  <c r="O2990" i="40"/>
  <c r="O2989" i="40"/>
  <c r="O2988" i="40"/>
  <c r="O2987" i="40"/>
  <c r="O2986" i="40"/>
  <c r="O2985" i="40"/>
  <c r="O2984" i="40"/>
  <c r="O2980" i="40"/>
  <c r="O2979" i="40"/>
  <c r="O2978" i="40"/>
  <c r="O2977" i="40"/>
  <c r="O2976" i="40"/>
  <c r="O2971" i="40"/>
  <c r="O2970" i="40"/>
  <c r="O2969" i="40"/>
  <c r="O2968" i="40"/>
  <c r="O2963" i="40"/>
  <c r="O2962" i="40"/>
  <c r="O2961" i="40"/>
  <c r="O2960" i="40"/>
  <c r="O2959" i="40"/>
  <c r="O2958" i="40"/>
  <c r="O2954" i="40"/>
  <c r="O2953" i="40"/>
  <c r="O2952" i="40"/>
  <c r="O2951" i="40"/>
  <c r="O2947" i="40"/>
  <c r="O2946" i="40"/>
  <c r="O2942" i="40"/>
  <c r="O2941" i="40"/>
  <c r="O2940" i="40"/>
  <c r="O2939" i="40"/>
  <c r="O2938" i="40"/>
  <c r="O2937" i="40"/>
  <c r="O2934" i="40"/>
  <c r="O2930" i="40"/>
  <c r="O2927" i="40"/>
  <c r="O2924" i="40"/>
  <c r="O2921" i="40"/>
  <c r="O2916" i="40"/>
  <c r="O2915" i="40"/>
  <c r="O2912" i="40"/>
  <c r="O2909" i="40"/>
  <c r="O2908" i="40"/>
  <c r="O2903" i="40"/>
  <c r="O2902" i="40"/>
  <c r="O2898" i="40"/>
  <c r="O2897" i="40"/>
  <c r="O2896" i="40"/>
  <c r="O2893" i="40"/>
  <c r="O2892" i="40"/>
  <c r="O2888" i="40"/>
  <c r="O2884" i="40"/>
  <c r="O2879" i="40"/>
  <c r="O2878" i="40"/>
  <c r="O2877" i="40"/>
  <c r="O2876" i="40"/>
  <c r="O2875" i="40"/>
  <c r="O2874" i="40"/>
  <c r="O2873" i="40"/>
  <c r="O2872" i="40"/>
  <c r="O2871" i="40"/>
  <c r="O2870" i="40"/>
  <c r="O2869" i="40"/>
  <c r="O2866" i="40"/>
  <c r="O2865" i="40"/>
  <c r="O2864" i="40"/>
  <c r="O2863" i="40"/>
  <c r="O2859" i="40"/>
  <c r="O2858" i="40"/>
  <c r="O2857" i="40"/>
  <c r="O2856" i="40"/>
  <c r="O2855" i="40"/>
  <c r="O2854" i="40"/>
  <c r="O2853" i="40"/>
  <c r="O2852" i="40"/>
  <c r="O2849" i="40"/>
  <c r="O2848" i="40"/>
  <c r="O2847" i="40"/>
  <c r="O2846" i="40"/>
  <c r="O2845" i="40"/>
  <c r="O2844" i="40"/>
  <c r="O2840" i="40"/>
  <c r="O2837" i="40"/>
  <c r="O2833" i="40"/>
  <c r="O2830" i="40"/>
  <c r="O2821" i="40"/>
  <c r="O2818" i="40"/>
  <c r="O2815" i="40"/>
  <c r="O2814" i="40"/>
  <c r="O2809" i="40"/>
  <c r="O2805" i="40"/>
  <c r="O2802" i="40"/>
  <c r="O2799" i="40"/>
  <c r="O2798" i="40"/>
  <c r="O2797" i="40"/>
  <c r="O2796" i="40"/>
  <c r="O2795" i="40"/>
  <c r="O2790" i="40"/>
  <c r="O2787" i="40"/>
  <c r="O2784" i="40"/>
  <c r="O2781" i="40"/>
  <c r="O2776" i="40"/>
  <c r="O2773" i="40"/>
  <c r="O2770" i="40"/>
  <c r="O2767" i="40"/>
  <c r="O2766" i="40"/>
  <c r="O2765" i="40"/>
  <c r="O2762" i="40"/>
  <c r="O2761" i="40"/>
  <c r="O2760" i="40"/>
  <c r="O2759" i="40"/>
  <c r="O2756" i="40"/>
  <c r="O2755" i="40"/>
  <c r="O2754" i="40"/>
  <c r="O2753" i="40"/>
  <c r="O2748" i="40"/>
  <c r="O2743" i="40"/>
  <c r="O2742" i="40"/>
  <c r="O2741" i="40"/>
  <c r="O2738" i="40"/>
  <c r="O2737" i="40"/>
  <c r="O2736" i="40"/>
  <c r="O2735" i="40"/>
  <c r="O2734" i="40"/>
  <c r="O2733" i="40"/>
  <c r="O2730" i="40"/>
  <c r="O2729" i="40"/>
  <c r="O2724" i="40"/>
  <c r="O2723" i="40"/>
  <c r="O2722" i="40"/>
  <c r="O2719" i="40"/>
  <c r="O2718" i="40"/>
  <c r="O2717" i="40"/>
  <c r="O2716" i="40"/>
  <c r="O2715" i="40"/>
  <c r="O2714" i="40"/>
  <c r="O2711" i="40"/>
  <c r="O2710" i="40"/>
  <c r="O2706" i="40"/>
  <c r="O2705" i="40"/>
  <c r="O2704" i="40"/>
  <c r="O2700" i="40"/>
  <c r="O2699" i="40"/>
  <c r="O2698" i="40"/>
  <c r="O2697" i="40"/>
  <c r="O2696" i="40"/>
  <c r="O2695" i="40"/>
  <c r="O2692" i="40"/>
  <c r="O2691" i="40"/>
  <c r="O2687" i="40"/>
  <c r="O2686" i="40"/>
  <c r="O2685" i="40"/>
  <c r="O2682" i="40"/>
  <c r="O2681" i="40"/>
  <c r="O2677" i="40"/>
  <c r="O2676" i="40"/>
  <c r="O2675" i="40"/>
  <c r="O2674" i="40"/>
  <c r="O2673" i="40"/>
  <c r="O2672" i="40"/>
  <c r="O2669" i="40"/>
  <c r="O2668" i="40"/>
  <c r="O2663" i="40"/>
  <c r="O2657" i="40"/>
  <c r="O2656" i="40"/>
  <c r="O2655" i="40"/>
  <c r="O2654" i="40"/>
  <c r="O2653" i="40"/>
  <c r="O2652" i="40"/>
  <c r="O2651" i="40"/>
  <c r="O2650" i="40"/>
  <c r="O2649" i="40"/>
  <c r="O2646" i="40"/>
  <c r="O2645" i="40"/>
  <c r="O2644" i="40"/>
  <c r="O2643" i="40"/>
  <c r="O2642" i="40"/>
  <c r="O2641" i="40"/>
  <c r="O2640" i="40"/>
  <c r="O2639" i="40"/>
  <c r="O2636" i="40"/>
  <c r="O2633" i="40"/>
  <c r="O2632" i="40"/>
  <c r="O2631" i="40"/>
  <c r="O2630" i="40"/>
  <c r="O2629" i="40"/>
  <c r="O2628" i="40"/>
  <c r="O2627" i="40"/>
  <c r="O2624" i="40"/>
  <c r="O2623" i="40"/>
  <c r="O2622" i="40"/>
  <c r="O2621" i="40"/>
  <c r="O2620" i="40"/>
  <c r="O2614" i="40"/>
  <c r="O2613" i="40"/>
  <c r="O2610" i="40"/>
  <c r="O2607" i="40"/>
  <c r="O2603" i="40"/>
  <c r="O2600" i="40"/>
  <c r="O2597" i="40"/>
  <c r="O2594" i="40"/>
  <c r="O2591" i="40"/>
  <c r="O2588" i="40"/>
  <c r="O2582" i="40"/>
  <c r="O2578" i="40"/>
  <c r="O2577" i="40"/>
  <c r="O2573" i="40"/>
  <c r="O2570" i="40"/>
  <c r="O2566" i="40"/>
  <c r="O2563" i="40"/>
  <c r="O2562" i="40"/>
  <c r="O2559" i="40"/>
  <c r="O2558" i="40"/>
  <c r="O2557" i="40"/>
  <c r="O2556" i="40"/>
  <c r="O2555" i="40"/>
  <c r="O2554" i="40"/>
  <c r="O2553" i="40"/>
  <c r="O2550" i="40"/>
  <c r="O2549" i="40"/>
  <c r="O2546" i="40"/>
  <c r="O2545" i="40"/>
  <c r="O2542" i="40"/>
  <c r="O2541" i="40"/>
  <c r="O2540" i="40"/>
  <c r="O2539" i="40"/>
  <c r="O2534" i="40"/>
  <c r="O2533" i="40"/>
  <c r="O2532" i="40"/>
  <c r="O2531" i="40"/>
  <c r="O2530" i="40"/>
  <c r="O2529" i="40"/>
  <c r="O2528" i="40"/>
  <c r="O2525" i="40"/>
  <c r="O2524" i="40"/>
  <c r="O2523" i="40"/>
  <c r="O2522" i="40"/>
  <c r="O2521" i="40"/>
  <c r="O2520" i="40"/>
  <c r="O2519" i="40"/>
  <c r="O2516" i="40"/>
  <c r="O2515" i="40"/>
  <c r="O2512" i="40"/>
  <c r="O2511" i="40"/>
  <c r="O2510" i="40"/>
  <c r="O2509" i="40"/>
  <c r="O2508" i="40"/>
  <c r="O2505" i="40"/>
  <c r="O2504" i="40"/>
  <c r="O2503" i="40"/>
  <c r="O2502" i="40"/>
  <c r="O2501" i="40"/>
  <c r="O2500" i="40"/>
  <c r="O2499" i="40"/>
  <c r="O2498" i="40"/>
  <c r="O2497" i="40"/>
  <c r="O2493" i="40"/>
  <c r="O2492" i="40"/>
  <c r="O2491" i="40"/>
  <c r="O2488" i="40"/>
  <c r="O2487" i="40"/>
  <c r="O2486" i="40"/>
  <c r="O2485" i="40"/>
  <c r="O2480" i="40"/>
  <c r="O2477" i="40"/>
  <c r="O2474" i="40"/>
  <c r="O2471" i="40"/>
  <c r="O2470" i="40"/>
  <c r="O2469" i="40"/>
  <c r="O2468" i="40"/>
  <c r="O2467" i="40"/>
  <c r="O2464" i="40"/>
  <c r="O2463" i="40"/>
  <c r="O2462" i="40"/>
  <c r="O2458" i="40"/>
  <c r="O2457" i="40"/>
  <c r="O2453" i="40"/>
  <c r="O2449" i="40"/>
  <c r="O2448" i="40"/>
  <c r="O2447" i="40"/>
  <c r="O2446" i="40"/>
  <c r="O2445" i="40"/>
  <c r="O2442" i="40"/>
  <c r="O2441" i="40"/>
  <c r="O2438" i="40"/>
  <c r="O2437" i="40"/>
  <c r="O2436" i="40"/>
  <c r="O2435" i="40"/>
  <c r="O2434" i="40"/>
  <c r="O2433" i="40"/>
  <c r="O2432" i="40"/>
  <c r="O2429" i="40"/>
  <c r="O2428" i="40"/>
  <c r="O2427" i="40"/>
  <c r="O2426" i="40"/>
  <c r="O2425" i="40"/>
  <c r="O2424" i="40"/>
  <c r="O2423" i="40"/>
  <c r="O2420" i="40"/>
  <c r="O2419" i="40"/>
  <c r="O2416" i="40"/>
  <c r="O2415" i="40"/>
  <c r="O2414" i="40"/>
  <c r="O2413" i="40"/>
  <c r="O2412" i="40"/>
  <c r="O2408" i="40"/>
  <c r="O2407" i="40"/>
  <c r="O2406" i="40"/>
  <c r="O2403" i="40"/>
  <c r="O2402" i="40"/>
  <c r="O2401" i="40"/>
  <c r="O2398" i="40"/>
  <c r="O2397" i="40"/>
  <c r="O2396" i="40"/>
  <c r="O2392" i="40"/>
  <c r="O2391" i="40"/>
  <c r="O2390" i="40"/>
  <c r="O2389" i="40"/>
  <c r="O2388" i="40"/>
  <c r="O2387" i="40"/>
  <c r="O2386" i="40"/>
  <c r="O2385" i="40"/>
  <c r="O2381" i="40"/>
  <c r="O2380" i="40"/>
  <c r="O2377" i="40"/>
  <c r="O2376" i="40"/>
  <c r="O2373" i="40"/>
  <c r="O2372" i="40"/>
  <c r="O2368" i="40"/>
  <c r="O2367" i="40"/>
  <c r="O2366" i="40"/>
  <c r="O2365" i="40"/>
  <c r="O2360" i="40"/>
  <c r="O2357" i="40"/>
  <c r="O2356" i="40"/>
  <c r="O2353" i="40"/>
  <c r="O2352" i="40"/>
  <c r="O2349" i="40"/>
  <c r="O2346" i="40"/>
  <c r="O2343" i="40"/>
  <c r="O2342" i="40"/>
  <c r="O2337" i="40"/>
  <c r="O2336" i="40"/>
  <c r="O2335" i="40"/>
  <c r="O2334" i="40"/>
  <c r="O2333" i="40"/>
  <c r="O2330" i="40"/>
  <c r="O2321" i="40"/>
  <c r="O2320" i="40"/>
  <c r="O2317" i="40"/>
  <c r="O2316" i="40"/>
  <c r="O2315" i="40"/>
  <c r="O2314" i="40"/>
  <c r="O2313" i="40"/>
  <c r="O2312" i="40"/>
  <c r="O2311" i="40"/>
  <c r="O2310" i="40"/>
  <c r="O2309" i="40"/>
  <c r="O2308" i="40"/>
  <c r="O2304" i="40"/>
  <c r="O2303" i="40"/>
  <c r="O2302" i="40"/>
  <c r="O2301" i="40"/>
  <c r="O2300" i="40"/>
  <c r="O2299" i="40"/>
  <c r="O2296" i="40"/>
  <c r="O2295" i="40"/>
  <c r="O2292" i="40"/>
  <c r="O2289" i="40"/>
  <c r="O2284" i="40"/>
  <c r="O2280" i="40"/>
  <c r="O2277" i="40"/>
  <c r="O2274" i="40"/>
  <c r="O2271" i="40"/>
  <c r="O2265" i="40"/>
  <c r="O2264" i="40"/>
  <c r="O2263" i="40"/>
  <c r="O2260" i="40"/>
  <c r="O2259" i="40"/>
  <c r="O2258" i="40"/>
  <c r="O2255" i="40"/>
  <c r="O2252" i="40"/>
  <c r="O2251" i="40"/>
  <c r="O2250" i="40"/>
  <c r="O2247" i="40"/>
  <c r="O2246" i="40"/>
  <c r="O2245" i="40"/>
  <c r="O2244" i="40"/>
  <c r="O2243" i="40"/>
  <c r="O2238" i="40"/>
  <c r="O2235" i="40"/>
  <c r="O2234" i="40"/>
  <c r="O2233" i="40"/>
  <c r="O2230" i="40"/>
  <c r="O2227" i="40"/>
  <c r="O2226" i="40"/>
  <c r="O2225" i="40"/>
  <c r="O2222" i="40"/>
  <c r="O2221" i="40"/>
  <c r="O2218" i="40"/>
  <c r="O2217" i="40"/>
  <c r="O2213" i="40"/>
  <c r="O2210" i="40"/>
  <c r="O2207" i="40"/>
  <c r="O2206" i="40"/>
  <c r="O2201" i="40"/>
  <c r="O2200" i="40"/>
  <c r="O2196" i="40"/>
  <c r="O2195" i="40"/>
  <c r="O2192" i="40"/>
  <c r="O2191" i="40"/>
  <c r="O2190" i="40"/>
  <c r="O2189" i="40"/>
  <c r="O2186" i="40"/>
  <c r="O2185" i="40"/>
  <c r="O2184" i="40"/>
  <c r="O2183" i="40"/>
  <c r="O2182" i="40"/>
  <c r="O2178" i="40"/>
  <c r="O2174" i="40"/>
  <c r="O2171" i="40"/>
  <c r="O2170" i="40"/>
  <c r="O2169" i="40"/>
  <c r="O2168" i="40"/>
  <c r="O2167" i="40"/>
  <c r="O2166" i="40"/>
  <c r="O2163" i="40"/>
  <c r="O2162" i="40"/>
  <c r="O2161" i="40"/>
  <c r="O2157" i="40"/>
  <c r="O2156" i="40"/>
  <c r="O2155" i="40"/>
  <c r="O2154" i="40"/>
  <c r="O2153" i="40"/>
  <c r="O2152" i="40"/>
  <c r="O2151" i="40"/>
  <c r="O2150" i="40"/>
  <c r="O2147" i="40"/>
  <c r="O2146" i="40"/>
  <c r="O2145" i="40"/>
  <c r="O2141" i="40"/>
  <c r="O2140" i="40"/>
  <c r="O2135" i="40"/>
  <c r="O2134" i="40"/>
  <c r="O2133" i="40"/>
  <c r="O2129" i="40"/>
  <c r="O2128" i="40"/>
  <c r="O2127" i="40"/>
  <c r="O2126" i="40"/>
  <c r="O2123" i="40"/>
  <c r="O2122" i="40"/>
  <c r="O2121" i="40"/>
  <c r="O2120" i="40"/>
  <c r="O2115" i="40"/>
  <c r="O2111" i="40"/>
  <c r="O2108" i="40"/>
  <c r="O2107" i="40"/>
  <c r="O2106" i="40"/>
  <c r="O2105" i="40"/>
  <c r="O2104" i="40"/>
  <c r="O2100" i="40"/>
  <c r="O2097" i="40"/>
  <c r="O2093" i="40"/>
  <c r="O2092" i="40"/>
  <c r="O2087" i="40"/>
  <c r="O2086" i="40"/>
  <c r="O2085" i="40"/>
  <c r="O2084" i="40"/>
  <c r="O2081" i="40"/>
  <c r="O2080" i="40"/>
  <c r="O2077" i="40"/>
  <c r="O2068" i="40"/>
  <c r="O2067" i="40"/>
  <c r="O2066" i="40"/>
  <c r="O2065" i="40"/>
  <c r="O2062" i="40"/>
  <c r="O2061" i="40"/>
  <c r="O2060" i="40"/>
  <c r="O2059" i="40"/>
  <c r="O2058" i="40"/>
  <c r="O2055" i="40"/>
  <c r="O2054" i="40"/>
  <c r="O2053" i="40"/>
  <c r="O2052" i="40"/>
  <c r="O2051" i="40"/>
  <c r="O2048" i="40"/>
  <c r="O2047" i="40"/>
  <c r="O2046" i="40"/>
  <c r="O2045" i="40"/>
  <c r="O2044" i="40"/>
  <c r="O2041" i="40"/>
  <c r="O2040" i="40"/>
  <c r="O2039" i="40"/>
  <c r="O2038" i="40"/>
  <c r="O2037" i="40"/>
  <c r="O2034" i="40"/>
  <c r="O2033" i="40"/>
  <c r="O2032" i="40"/>
  <c r="O2031" i="40"/>
  <c r="O2030" i="40"/>
  <c r="O2027" i="40"/>
  <c r="O2026" i="40"/>
  <c r="O2025" i="40"/>
  <c r="O2024" i="40"/>
  <c r="O2023" i="40"/>
  <c r="O2020" i="40"/>
  <c r="O2019" i="40"/>
  <c r="O2018" i="40"/>
  <c r="O2017" i="40"/>
  <c r="O2016" i="40"/>
  <c r="O2013" i="40"/>
  <c r="O2012" i="40"/>
  <c r="O2011" i="40"/>
  <c r="O2010" i="40"/>
  <c r="O2009" i="40"/>
  <c r="O2006" i="40"/>
  <c r="O2005" i="40"/>
  <c r="O2004" i="40"/>
  <c r="O2003" i="40"/>
  <c r="O2002" i="40"/>
  <c r="O1999" i="40"/>
  <c r="O1998" i="40"/>
  <c r="O1997" i="40"/>
  <c r="O1996" i="40"/>
  <c r="O1995" i="40"/>
  <c r="O1992" i="40"/>
  <c r="O1989" i="40"/>
  <c r="O1988" i="40"/>
  <c r="O1987" i="40"/>
  <c r="O1986" i="40"/>
  <c r="O1985" i="40"/>
  <c r="O1984" i="40"/>
  <c r="O1983" i="40"/>
  <c r="O1982" i="40"/>
  <c r="O1979" i="40"/>
  <c r="O1975" i="40"/>
  <c r="O1971" i="40"/>
  <c r="O1968" i="40"/>
  <c r="O1965" i="40"/>
  <c r="O1962" i="40"/>
  <c r="O1959" i="40"/>
  <c r="O1956" i="40"/>
  <c r="O1953" i="40"/>
  <c r="O1950" i="40"/>
  <c r="O1947" i="40"/>
  <c r="O1946" i="40"/>
  <c r="O1945" i="40"/>
  <c r="O1940" i="40"/>
  <c r="O1937" i="40"/>
  <c r="O1928" i="40"/>
  <c r="O1925" i="40"/>
  <c r="O1922" i="40"/>
  <c r="O1918" i="40"/>
  <c r="O1909" i="40"/>
  <c r="O1902" i="40"/>
  <c r="O1901" i="40"/>
  <c r="O1898" i="40"/>
  <c r="O1897" i="40"/>
  <c r="O1894" i="40"/>
  <c r="O1890" i="40"/>
  <c r="O1889" i="40"/>
  <c r="O1886" i="40"/>
  <c r="O1885" i="40"/>
  <c r="O1884" i="40"/>
  <c r="O1883" i="40"/>
  <c r="O1874" i="40"/>
  <c r="O1871" i="40"/>
  <c r="O1870" i="40"/>
  <c r="O1869" i="40"/>
  <c r="O1868" i="40"/>
  <c r="O1864" i="40"/>
  <c r="O1863" i="40"/>
  <c r="O1859" i="40"/>
  <c r="O1856" i="40"/>
  <c r="O1852" i="40"/>
  <c r="O1851" i="40"/>
  <c r="O1847" i="40"/>
  <c r="O1846" i="40"/>
  <c r="O1845" i="40"/>
  <c r="O1844" i="40"/>
  <c r="O1835" i="40"/>
  <c r="O1831" i="40"/>
  <c r="O1830" i="40"/>
  <c r="O1829" i="40"/>
  <c r="O1828" i="40"/>
  <c r="O1827" i="40"/>
  <c r="O1826" i="40"/>
  <c r="O1825" i="40"/>
  <c r="O1820" i="40"/>
  <c r="O1816" i="40"/>
  <c r="O1812" i="40"/>
  <c r="O1811" i="40"/>
  <c r="O1810" i="40"/>
  <c r="O1809" i="40"/>
  <c r="O1805" i="40"/>
  <c r="O1801" i="40"/>
  <c r="O1797" i="40"/>
  <c r="O1794" i="40"/>
  <c r="O1793" i="40"/>
  <c r="O1792" i="40"/>
  <c r="O1791" i="40"/>
  <c r="O1790" i="40"/>
  <c r="O1789" i="40"/>
  <c r="O1788" i="40"/>
  <c r="O1787" i="40"/>
  <c r="O1782" i="40"/>
  <c r="O1779" i="40"/>
  <c r="O1778" i="40"/>
  <c r="O1777" i="40"/>
  <c r="O1776" i="40"/>
  <c r="O1772" i="40"/>
  <c r="O1771" i="40"/>
  <c r="O1762" i="40"/>
  <c r="O1761" i="40"/>
  <c r="O1760" i="40"/>
  <c r="O1755" i="40"/>
  <c r="O1754" i="40"/>
  <c r="O1753" i="40"/>
  <c r="O1749" i="40"/>
  <c r="O1744" i="40"/>
  <c r="O1743" i="40"/>
  <c r="O1742" i="40"/>
  <c r="O1741" i="40"/>
  <c r="O1740" i="40"/>
  <c r="O1739" i="40"/>
  <c r="O1738" i="40"/>
  <c r="O1737" i="40"/>
  <c r="O1736" i="40"/>
  <c r="O1735" i="40"/>
  <c r="O1734" i="40"/>
  <c r="O1729" i="40"/>
  <c r="O1726" i="40"/>
  <c r="O1723" i="40"/>
  <c r="O1722" i="40"/>
  <c r="O1721" i="40"/>
  <c r="O1720" i="40"/>
  <c r="O1716" i="40"/>
  <c r="O1715" i="40"/>
  <c r="O1712" i="40"/>
  <c r="O1709" i="40"/>
  <c r="O1708" i="40"/>
  <c r="O1707" i="40"/>
  <c r="O1706" i="40"/>
  <c r="O1705" i="40"/>
  <c r="O1704" i="40"/>
  <c r="O1703" i="40"/>
  <c r="O1702" i="40"/>
  <c r="O1701" i="40"/>
  <c r="O1698" i="40"/>
  <c r="O1697" i="40"/>
  <c r="O1696" i="40"/>
  <c r="O1695" i="40"/>
  <c r="O1694" i="40"/>
  <c r="O1693" i="40"/>
  <c r="O1692" i="40"/>
  <c r="O1691" i="40"/>
  <c r="O1690" i="40"/>
  <c r="O1689" i="40"/>
  <c r="O1688" i="40"/>
  <c r="O1687" i="40"/>
  <c r="O1686" i="40"/>
  <c r="O1685" i="40"/>
  <c r="O1676" i="40"/>
  <c r="O1673" i="40"/>
  <c r="O1669" i="40"/>
  <c r="O1666" i="40"/>
  <c r="O1662" i="40"/>
  <c r="O1659" i="40"/>
  <c r="O1656" i="40"/>
  <c r="O1655" i="40"/>
  <c r="O1651" i="40"/>
  <c r="O1646" i="40"/>
  <c r="O1645" i="40"/>
  <c r="O1644" i="40"/>
  <c r="O1640" i="40"/>
  <c r="O1639" i="40"/>
  <c r="O1638" i="40"/>
  <c r="O1633" i="40"/>
  <c r="O1629" i="40"/>
  <c r="O1625" i="40"/>
  <c r="O1620" i="40"/>
  <c r="O1619" i="40"/>
  <c r="O1618" i="40"/>
  <c r="O1614" i="40"/>
  <c r="O1613" i="40"/>
  <c r="O1612" i="40"/>
  <c r="O1603" i="40"/>
  <c r="O1599" i="40"/>
  <c r="O1594" i="40"/>
  <c r="O1591" i="40"/>
  <c r="O1587" i="40"/>
  <c r="O1578" i="40"/>
  <c r="O1575" i="40"/>
  <c r="O1570" i="40"/>
  <c r="O1566" i="40"/>
  <c r="O1563" i="40"/>
  <c r="O1560" i="40"/>
  <c r="O1556" i="40"/>
  <c r="O1553" i="40"/>
  <c r="O1549" i="40"/>
  <c r="O1542" i="40"/>
  <c r="O1539" i="40"/>
  <c r="O1530" i="40"/>
  <c r="O1529" i="40"/>
  <c r="O1528" i="40"/>
  <c r="O1527" i="40"/>
  <c r="O1526" i="40"/>
  <c r="O1517" i="40"/>
  <c r="O1514" i="40"/>
  <c r="O1513" i="40"/>
  <c r="O1508" i="40"/>
  <c r="O1505" i="40"/>
  <c r="O1504" i="40"/>
  <c r="O1503" i="40"/>
  <c r="O1502" i="40"/>
  <c r="O1501" i="40"/>
  <c r="O1500" i="40"/>
  <c r="O1499" i="40"/>
  <c r="O1498" i="40"/>
  <c r="O1494" i="40"/>
  <c r="O1493" i="40"/>
  <c r="O1492" i="40"/>
  <c r="O1491" i="40"/>
  <c r="O1490" i="40"/>
  <c r="O1489" i="40"/>
  <c r="O1488" i="40"/>
  <c r="O1485" i="40"/>
  <c r="O1484" i="40"/>
  <c r="O1483" i="40"/>
  <c r="O1482" i="40"/>
  <c r="O1472" i="40"/>
  <c r="O1465" i="40"/>
  <c r="O1462" i="40"/>
  <c r="O1459" i="40"/>
  <c r="O1455" i="40"/>
  <c r="O1452" i="40"/>
  <c r="O1445" i="40"/>
  <c r="O1440" i="40"/>
  <c r="O1432" i="40"/>
  <c r="O1428" i="40"/>
  <c r="O1425" i="40"/>
  <c r="O1422" i="40"/>
  <c r="O1415" i="40"/>
  <c r="O1412" i="40"/>
  <c r="O1403" i="40"/>
  <c r="O1397" i="40"/>
  <c r="O1394" i="40"/>
  <c r="O1390" i="40"/>
  <c r="O1387" i="40"/>
  <c r="O1384" i="40"/>
  <c r="O1372" i="40"/>
  <c r="O1371" i="40"/>
  <c r="O1367" i="40"/>
  <c r="O1366" i="40"/>
  <c r="O1363" i="40"/>
  <c r="O1360" i="40"/>
  <c r="O1357" i="40"/>
  <c r="O1356" i="40"/>
  <c r="O1355" i="40"/>
  <c r="O1350" i="40"/>
  <c r="O1349" i="40"/>
  <c r="O1348" i="40"/>
  <c r="O1344" i="40"/>
  <c r="O1343" i="40"/>
  <c r="O1342" i="40"/>
  <c r="O1339" i="40"/>
  <c r="O1338" i="40"/>
  <c r="O1337" i="40"/>
  <c r="O1333" i="40"/>
  <c r="O1332" i="40"/>
  <c r="O1328" i="40"/>
  <c r="O1327" i="40"/>
  <c r="O1324" i="40"/>
  <c r="O1323" i="40"/>
  <c r="O1322" i="40"/>
  <c r="O1321" i="40"/>
  <c r="O1320" i="40"/>
  <c r="O1317" i="40"/>
  <c r="O1316" i="40"/>
  <c r="O1315" i="40"/>
  <c r="O1314" i="40"/>
  <c r="O1313" i="40"/>
  <c r="O1310" i="40"/>
  <c r="O1307" i="40"/>
  <c r="O1303" i="40"/>
  <c r="O1302" i="40"/>
  <c r="O1297" i="40"/>
  <c r="O1296" i="40"/>
  <c r="O1295" i="40"/>
  <c r="O1292" i="40"/>
  <c r="O1291" i="40"/>
  <c r="O1290" i="40"/>
  <c r="O1289" i="40"/>
  <c r="O1279" i="40"/>
  <c r="O1278" i="40"/>
  <c r="O1277" i="40"/>
  <c r="O1274" i="40"/>
  <c r="O1269" i="40"/>
  <c r="O1264" i="40"/>
  <c r="O1263" i="40"/>
  <c r="O1260" i="40"/>
  <c r="O1256" i="40"/>
  <c r="O1247" i="40"/>
  <c r="O1246" i="40"/>
  <c r="O1242" i="40"/>
  <c r="O1241" i="40"/>
  <c r="O1240" i="40"/>
  <c r="O1239" i="40"/>
  <c r="O1236" i="40"/>
  <c r="O1235" i="40"/>
  <c r="O1232" i="40"/>
  <c r="O1231" i="40"/>
  <c r="O1230" i="40"/>
  <c r="O1229" i="40"/>
  <c r="O1228" i="40"/>
  <c r="O1227" i="40"/>
  <c r="O1226" i="40"/>
  <c r="O1225" i="40"/>
  <c r="O1221" i="40"/>
  <c r="O1220" i="40"/>
  <c r="O1216" i="40"/>
  <c r="O1215" i="40"/>
  <c r="O1212" i="40"/>
  <c r="O1211" i="40"/>
  <c r="O1210" i="40"/>
  <c r="O1209" i="40"/>
  <c r="O1208" i="40"/>
  <c r="O1207" i="40"/>
  <c r="O1206" i="40"/>
  <c r="O1201" i="40"/>
  <c r="O1200" i="40"/>
  <c r="O1197" i="40"/>
  <c r="O1196" i="40"/>
  <c r="O1195" i="40"/>
  <c r="O1194" i="40"/>
  <c r="O1191" i="40"/>
  <c r="O1188" i="40"/>
  <c r="O1187" i="40"/>
  <c r="O1178" i="40"/>
  <c r="O1177" i="40"/>
  <c r="O1173" i="40"/>
  <c r="O1172" i="40"/>
  <c r="O1171" i="40"/>
  <c r="O1167" i="40"/>
  <c r="O1166" i="40"/>
  <c r="O1163" i="40"/>
  <c r="O1160" i="40"/>
  <c r="O1159" i="40"/>
  <c r="O1158" i="40"/>
  <c r="O1157" i="40"/>
  <c r="O1156" i="40"/>
  <c r="O1152" i="40"/>
  <c r="O1151" i="40"/>
  <c r="O1147" i="40"/>
  <c r="O1146" i="40"/>
  <c r="O1145" i="40"/>
  <c r="O1144" i="40"/>
  <c r="O1140" i="40"/>
  <c r="O1139" i="40"/>
  <c r="O1136" i="40"/>
  <c r="O1135" i="40"/>
  <c r="O1132" i="40"/>
  <c r="O1128" i="40"/>
  <c r="O1127" i="40"/>
  <c r="O1123" i="40"/>
  <c r="O1122" i="40"/>
  <c r="O1121" i="40"/>
  <c r="O1116" i="40"/>
  <c r="O1115" i="40"/>
  <c r="O1114" i="40"/>
  <c r="O1111" i="40"/>
  <c r="O1110" i="40"/>
  <c r="O1107" i="40"/>
  <c r="O1103" i="40"/>
  <c r="O1102" i="40"/>
  <c r="O1098" i="40"/>
  <c r="O1097" i="40"/>
  <c r="O1096" i="40"/>
  <c r="O1095" i="40"/>
  <c r="O1094" i="40"/>
  <c r="O1093" i="40"/>
  <c r="O1089" i="40"/>
  <c r="O1088" i="40"/>
  <c r="O1085" i="40"/>
  <c r="O1084" i="40"/>
  <c r="O1083" i="40"/>
  <c r="O1082" i="40"/>
  <c r="O1081" i="40"/>
  <c r="O1080" i="40"/>
  <c r="O1079" i="40"/>
  <c r="O1076" i="40"/>
  <c r="O1075" i="40"/>
  <c r="O1072" i="40"/>
  <c r="O1071" i="40"/>
  <c r="O1068" i="40"/>
  <c r="O1067" i="40"/>
  <c r="O1064" i="40"/>
  <c r="O1060" i="40"/>
  <c r="O1059" i="40"/>
  <c r="O1055" i="40"/>
  <c r="O1052" i="40"/>
  <c r="O1049" i="40"/>
  <c r="O1048" i="40"/>
  <c r="O1036" i="40"/>
  <c r="O1004" i="40"/>
  <c r="O1003" i="40"/>
  <c r="O1002" i="40"/>
  <c r="O997" i="40"/>
  <c r="O994" i="40"/>
  <c r="O993" i="40"/>
  <c r="O990" i="40"/>
  <c r="O989" i="40"/>
  <c r="O988" i="40"/>
  <c r="O987" i="40"/>
  <c r="O986" i="40"/>
  <c r="O985" i="40"/>
  <c r="O984" i="40"/>
  <c r="O979" i="40"/>
  <c r="O975" i="40"/>
  <c r="O971" i="40"/>
  <c r="O967" i="40"/>
  <c r="O962" i="40"/>
  <c r="O961" i="40"/>
  <c r="O960" i="40"/>
  <c r="O959" i="40"/>
  <c r="O958" i="40"/>
  <c r="O957" i="40"/>
  <c r="O954" i="40"/>
  <c r="O953" i="40"/>
  <c r="O952" i="40"/>
  <c r="O948" i="40"/>
  <c r="O947" i="40"/>
  <c r="O946" i="40"/>
  <c r="O945" i="40"/>
  <c r="O941" i="40"/>
  <c r="O940" i="40"/>
  <c r="O939" i="40"/>
  <c r="O938" i="40"/>
  <c r="O937" i="40"/>
  <c r="O936" i="40"/>
  <c r="O935" i="40"/>
  <c r="O934" i="40"/>
  <c r="O931" i="40"/>
  <c r="O930" i="40"/>
  <c r="O926" i="40"/>
  <c r="O923" i="40"/>
  <c r="O922" i="40"/>
  <c r="O917" i="40"/>
  <c r="O916" i="40"/>
  <c r="O915" i="40"/>
  <c r="O914" i="40"/>
  <c r="O913" i="40"/>
  <c r="O912" i="40"/>
  <c r="O911" i="40"/>
  <c r="O910" i="40"/>
  <c r="O909" i="40"/>
  <c r="O906" i="40"/>
  <c r="O905" i="40"/>
  <c r="O901" i="40"/>
  <c r="O897" i="40"/>
  <c r="O894" i="40"/>
  <c r="O890" i="40"/>
  <c r="O889" i="40"/>
  <c r="O885" i="40"/>
  <c r="O884" i="40"/>
  <c r="O883" i="40"/>
  <c r="O878" i="40"/>
  <c r="O877" i="40"/>
  <c r="O874" i="40"/>
  <c r="O873" i="40"/>
  <c r="O872" i="40"/>
  <c r="O871" i="40"/>
  <c r="O870" i="40"/>
  <c r="O869" i="40"/>
  <c r="O865" i="40"/>
  <c r="O862" i="40"/>
  <c r="O859" i="40"/>
  <c r="O856" i="40"/>
  <c r="O851" i="40"/>
  <c r="O850" i="40"/>
  <c r="O847" i="40"/>
  <c r="O843" i="40"/>
  <c r="O839" i="40"/>
  <c r="O834" i="40"/>
  <c r="O833" i="40"/>
  <c r="O832" i="40"/>
  <c r="O831" i="40"/>
  <c r="O830" i="40"/>
  <c r="O829" i="40"/>
  <c r="O826" i="40"/>
  <c r="O823" i="40"/>
  <c r="O822" i="40"/>
  <c r="O821" i="40"/>
  <c r="O820" i="40"/>
  <c r="O816" i="40"/>
  <c r="O815" i="40"/>
  <c r="O814" i="40"/>
  <c r="O813" i="40"/>
  <c r="O809" i="40"/>
  <c r="O806" i="40"/>
  <c r="O797" i="40"/>
  <c r="O794" i="40"/>
  <c r="O791" i="40"/>
  <c r="O790" i="40"/>
  <c r="O789" i="40"/>
  <c r="O784" i="40"/>
  <c r="O780" i="40"/>
  <c r="O779" i="40"/>
  <c r="O775" i="40"/>
  <c r="O774" i="40"/>
  <c r="O773" i="40"/>
  <c r="O772" i="40"/>
  <c r="O771" i="40"/>
  <c r="O770" i="40"/>
  <c r="O769" i="40"/>
  <c r="O766" i="40"/>
  <c r="O765" i="40"/>
  <c r="O762" i="40"/>
  <c r="O761" i="40"/>
  <c r="O760" i="40"/>
  <c r="O759" i="40"/>
  <c r="O758" i="40"/>
  <c r="O757" i="40"/>
  <c r="O756" i="40"/>
  <c r="O751" i="40"/>
  <c r="O750" i="40"/>
  <c r="O749" i="40"/>
  <c r="O745" i="40"/>
  <c r="O741" i="40"/>
  <c r="O738" i="40"/>
  <c r="O735" i="40"/>
  <c r="O731" i="40"/>
  <c r="O727" i="40"/>
  <c r="O726" i="40"/>
  <c r="O721" i="40"/>
  <c r="O718" i="40"/>
  <c r="O715" i="40"/>
  <c r="O714" i="40"/>
  <c r="O713" i="40"/>
  <c r="O712" i="40"/>
  <c r="O711" i="40"/>
  <c r="O710" i="40"/>
  <c r="O709" i="40"/>
  <c r="O708" i="40"/>
  <c r="O707" i="40"/>
  <c r="O704" i="40"/>
  <c r="O701" i="40"/>
  <c r="O700" i="40"/>
  <c r="O699" i="40"/>
  <c r="O696" i="40"/>
  <c r="O695" i="40"/>
  <c r="O694" i="40"/>
  <c r="O693" i="40"/>
  <c r="O692" i="40"/>
  <c r="O688" i="40"/>
  <c r="O685" i="40"/>
  <c r="O682" i="40"/>
  <c r="O679" i="40"/>
  <c r="O678" i="40"/>
  <c r="O677" i="40"/>
  <c r="O676" i="40"/>
  <c r="O675" i="40"/>
  <c r="O672" i="40"/>
  <c r="O671" i="40"/>
  <c r="O670" i="40"/>
  <c r="O666" i="40"/>
  <c r="O665" i="40"/>
  <c r="O661" i="40"/>
  <c r="O657" i="40"/>
  <c r="O656" i="40"/>
  <c r="O655" i="40"/>
  <c r="O654" i="40"/>
  <c r="O651" i="40"/>
  <c r="O650" i="40"/>
  <c r="O649" i="40"/>
  <c r="O646" i="40"/>
  <c r="O645" i="40"/>
  <c r="O644" i="40"/>
  <c r="O643" i="40"/>
  <c r="O642" i="40"/>
  <c r="O641" i="40"/>
  <c r="O640" i="40"/>
  <c r="O637" i="40"/>
  <c r="O636" i="40"/>
  <c r="O631" i="40"/>
  <c r="O630" i="40"/>
  <c r="O627" i="40"/>
  <c r="O623" i="40"/>
  <c r="O622" i="40"/>
  <c r="O621" i="40"/>
  <c r="O620" i="40"/>
  <c r="O619" i="40"/>
  <c r="O616" i="40"/>
  <c r="O607" i="40"/>
  <c r="O606" i="40"/>
  <c r="O605" i="40"/>
  <c r="O604" i="40"/>
  <c r="O603" i="40"/>
  <c r="O600" i="40"/>
  <c r="O599" i="40"/>
  <c r="O598" i="40"/>
  <c r="O597" i="40"/>
  <c r="O594" i="40"/>
  <c r="O593" i="40"/>
  <c r="O592" i="40"/>
  <c r="O589" i="40"/>
  <c r="O588" i="40"/>
  <c r="O585" i="40"/>
  <c r="O581" i="40"/>
  <c r="O577" i="40"/>
  <c r="O573" i="40"/>
  <c r="O570" i="40"/>
  <c r="O567" i="40"/>
  <c r="O562" i="40"/>
  <c r="O559" i="40"/>
  <c r="O558" i="40"/>
  <c r="O555" i="40"/>
  <c r="O552" i="40"/>
  <c r="O551" i="40"/>
  <c r="O550" i="40"/>
  <c r="O547" i="40"/>
  <c r="O546" i="40"/>
  <c r="O545" i="40"/>
  <c r="O541" i="40"/>
  <c r="O538" i="40"/>
  <c r="O534" i="40"/>
  <c r="O533" i="40"/>
  <c r="O530" i="40"/>
  <c r="O529" i="40"/>
  <c r="O528" i="40"/>
  <c r="O525" i="40"/>
  <c r="O521" i="40"/>
  <c r="O516" i="40"/>
  <c r="O513" i="40"/>
  <c r="O512" i="40"/>
  <c r="O511" i="40"/>
  <c r="O510" i="40"/>
  <c r="O507" i="40"/>
  <c r="O503" i="40"/>
  <c r="O500" i="40"/>
  <c r="O499" i="40"/>
  <c r="O498" i="40"/>
  <c r="O495" i="40"/>
  <c r="O492" i="40"/>
  <c r="O489" i="40"/>
  <c r="O488" i="40"/>
  <c r="O487" i="40"/>
  <c r="O486" i="40"/>
  <c r="O485" i="40"/>
  <c r="O484" i="40"/>
  <c r="O483" i="40"/>
  <c r="O480" i="40"/>
  <c r="O479" i="40"/>
  <c r="O475" i="40"/>
  <c r="O474" i="40"/>
  <c r="O469" i="40"/>
  <c r="O468" i="40"/>
  <c r="O464" i="40"/>
  <c r="O463" i="40"/>
  <c r="O462" i="40"/>
  <c r="O459" i="40"/>
  <c r="O458" i="40"/>
  <c r="O457" i="40"/>
  <c r="O456" i="40"/>
  <c r="O452" i="40"/>
  <c r="O447" i="40"/>
  <c r="O446" i="40"/>
  <c r="O445" i="40"/>
  <c r="O440" i="40"/>
  <c r="O439" i="40"/>
  <c r="O436" i="40"/>
  <c r="O433" i="40"/>
  <c r="O424" i="40"/>
  <c r="O423" i="40"/>
  <c r="O422" i="40"/>
  <c r="O421" i="40"/>
  <c r="O418" i="40"/>
  <c r="O415" i="40"/>
  <c r="O414" i="40"/>
  <c r="O413" i="40"/>
  <c r="O412" i="40"/>
  <c r="O411" i="40"/>
  <c r="O410" i="40"/>
  <c r="O409" i="40"/>
  <c r="O408" i="40"/>
  <c r="O405" i="40"/>
  <c r="O401" i="40"/>
  <c r="O397" i="40"/>
  <c r="O394" i="40"/>
  <c r="O391" i="40"/>
  <c r="O388" i="40"/>
  <c r="O385" i="40"/>
  <c r="O382" i="40"/>
  <c r="O379" i="40"/>
  <c r="O376" i="40"/>
  <c r="O373" i="40"/>
  <c r="O372" i="40"/>
  <c r="O371" i="40"/>
  <c r="O366" i="40"/>
  <c r="O363" i="40"/>
  <c r="O360" i="40"/>
  <c r="O356" i="40"/>
  <c r="O347" i="40"/>
  <c r="O343" i="40"/>
  <c r="O340" i="40"/>
  <c r="O336" i="40"/>
  <c r="O335" i="40"/>
  <c r="O332" i="40"/>
  <c r="O331" i="40"/>
  <c r="O330" i="40"/>
  <c r="O329" i="40"/>
  <c r="O320" i="40"/>
  <c r="O319" i="40"/>
  <c r="O314" i="40"/>
  <c r="O313" i="40"/>
  <c r="O312" i="40"/>
  <c r="O308" i="40"/>
  <c r="O307" i="40"/>
  <c r="O306" i="40"/>
  <c r="O305" i="40"/>
  <c r="O296" i="40"/>
  <c r="O293" i="40"/>
  <c r="O288" i="40"/>
  <c r="O287" i="40"/>
  <c r="O286" i="40"/>
  <c r="O285" i="40"/>
  <c r="O284" i="40"/>
  <c r="O280" i="40"/>
  <c r="O276" i="40"/>
  <c r="O271" i="40"/>
  <c r="O270" i="40"/>
  <c r="O269" i="40"/>
  <c r="O265" i="40"/>
  <c r="O262" i="40"/>
  <c r="O257" i="40"/>
  <c r="O256" i="40"/>
  <c r="O255" i="40"/>
  <c r="O254" i="40"/>
  <c r="O250" i="40"/>
  <c r="O249" i="40"/>
  <c r="O248" i="40"/>
  <c r="O244" i="40"/>
  <c r="O243" i="40"/>
  <c r="O234" i="40"/>
  <c r="O233" i="40"/>
  <c r="O229" i="40"/>
  <c r="O228" i="40"/>
  <c r="O227" i="40"/>
  <c r="O222" i="40"/>
  <c r="O221" i="40"/>
  <c r="O220" i="40"/>
  <c r="O219" i="40"/>
  <c r="O218" i="40"/>
  <c r="O214" i="40"/>
  <c r="O211" i="40"/>
  <c r="O207" i="40"/>
  <c r="O206" i="40"/>
  <c r="O205" i="40"/>
  <c r="O204" i="40"/>
  <c r="O203" i="40"/>
  <c r="O202" i="40"/>
  <c r="O201" i="40"/>
  <c r="O200" i="40"/>
  <c r="O199" i="40"/>
  <c r="O198" i="40"/>
  <c r="O197" i="40"/>
  <c r="O196" i="40"/>
  <c r="O195" i="40"/>
  <c r="O186" i="40"/>
  <c r="O182" i="40"/>
  <c r="O179" i="40"/>
  <c r="O176" i="40"/>
  <c r="O172" i="40"/>
  <c r="O171" i="40"/>
  <c r="O167" i="40"/>
  <c r="O163" i="40"/>
  <c r="O162" i="40"/>
  <c r="O157" i="40"/>
  <c r="O153" i="40"/>
  <c r="O149" i="40"/>
  <c r="O144" i="40"/>
  <c r="O143" i="40"/>
  <c r="O142" i="40"/>
  <c r="O138" i="40"/>
  <c r="O137" i="40"/>
  <c r="O136" i="40"/>
  <c r="O127" i="40"/>
  <c r="O122" i="40"/>
  <c r="O118" i="40"/>
  <c r="O114" i="40"/>
  <c r="O105" i="40"/>
  <c r="O101" i="40"/>
  <c r="O97" i="40"/>
  <c r="O93" i="40"/>
  <c r="O90" i="40"/>
  <c r="O86" i="40"/>
  <c r="O83" i="40"/>
  <c r="O80" i="40"/>
  <c r="O76" i="40"/>
  <c r="O69" i="40"/>
  <c r="O60" i="40"/>
  <c r="O59" i="40"/>
  <c r="O58" i="40"/>
  <c r="O49" i="40"/>
  <c r="O46" i="40"/>
  <c r="O45" i="40"/>
  <c r="O40" i="40"/>
  <c r="O37" i="40"/>
  <c r="O36" i="40"/>
  <c r="O35" i="40"/>
  <c r="O34" i="40"/>
  <c r="O33" i="40"/>
  <c r="O32" i="40"/>
  <c r="E12" i="34" s="1"/>
  <c r="F12" i="34" s="1"/>
  <c r="O28" i="40"/>
  <c r="O27" i="40"/>
  <c r="O26" i="40"/>
  <c r="O25" i="40"/>
  <c r="O24" i="40"/>
  <c r="O23" i="40"/>
  <c r="O22" i="40"/>
  <c r="O21" i="40"/>
  <c r="O18" i="40"/>
  <c r="O17" i="40"/>
  <c r="O16" i="40"/>
  <c r="O15" i="40"/>
  <c r="O14" i="40"/>
  <c r="E55" i="33" s="1"/>
  <c r="F55" i="33" s="1"/>
  <c r="K161" i="30"/>
  <c r="K160" i="30"/>
  <c r="K159" i="30"/>
  <c r="K158" i="30"/>
  <c r="K157" i="30"/>
  <c r="K156" i="30"/>
  <c r="K155" i="30"/>
  <c r="K153" i="30"/>
  <c r="K151" i="30"/>
  <c r="K150" i="30"/>
  <c r="K149" i="30"/>
  <c r="K148" i="30"/>
  <c r="K147" i="30"/>
  <c r="K146" i="30"/>
  <c r="K145" i="30"/>
  <c r="K143" i="30"/>
  <c r="K141" i="30"/>
  <c r="K140" i="30"/>
  <c r="K139" i="30"/>
  <c r="K138" i="30"/>
  <c r="K137" i="30"/>
  <c r="K135" i="30"/>
  <c r="K133" i="30"/>
  <c r="K131" i="30"/>
  <c r="K130" i="30"/>
  <c r="K129" i="30"/>
  <c r="K127" i="30"/>
  <c r="K125" i="30"/>
  <c r="K123" i="30"/>
  <c r="K122" i="30"/>
  <c r="K121" i="30"/>
  <c r="K119" i="30"/>
  <c r="K117" i="30"/>
  <c r="K115" i="30"/>
  <c r="K114" i="30"/>
  <c r="K113" i="30"/>
  <c r="K112" i="30"/>
  <c r="K111" i="30"/>
  <c r="K110" i="30"/>
  <c r="K109" i="30"/>
  <c r="K107" i="30"/>
  <c r="K105" i="30"/>
  <c r="K103" i="30"/>
  <c r="K102" i="30"/>
  <c r="K101" i="30"/>
  <c r="K100" i="30"/>
  <c r="K99" i="30"/>
  <c r="K97" i="30"/>
  <c r="K95" i="30"/>
  <c r="K93" i="30"/>
  <c r="K91" i="30"/>
  <c r="K89" i="30"/>
  <c r="K87" i="30"/>
  <c r="K86" i="30"/>
  <c r="K85" i="30"/>
  <c r="K84" i="30"/>
  <c r="K83" i="30"/>
  <c r="K81" i="30"/>
  <c r="K79" i="30"/>
  <c r="K78" i="30"/>
  <c r="K77" i="30"/>
  <c r="K76" i="30"/>
  <c r="K75" i="30"/>
  <c r="K73" i="30"/>
  <c r="K71" i="30"/>
  <c r="K70" i="30"/>
  <c r="K69" i="30"/>
  <c r="K67" i="30"/>
  <c r="K65" i="30"/>
  <c r="K63" i="30"/>
  <c r="K61" i="30"/>
  <c r="K59" i="30"/>
  <c r="K57" i="30"/>
  <c r="K55" i="30"/>
  <c r="K53" i="30"/>
  <c r="K51" i="30"/>
  <c r="K49" i="30"/>
  <c r="K48" i="30"/>
  <c r="K47" i="30"/>
  <c r="K45" i="30"/>
  <c r="K44" i="30"/>
  <c r="K43" i="30"/>
  <c r="K41" i="30"/>
  <c r="K39" i="30"/>
  <c r="K38" i="30"/>
  <c r="K37" i="30"/>
  <c r="K36" i="30"/>
  <c r="K35" i="30"/>
  <c r="K33" i="30"/>
  <c r="K31" i="30"/>
  <c r="K30" i="30"/>
  <c r="K29" i="30"/>
  <c r="K28" i="30"/>
  <c r="K27" i="30"/>
  <c r="K25" i="30"/>
  <c r="K23" i="30"/>
  <c r="K21" i="30"/>
  <c r="K20" i="30"/>
  <c r="K19" i="30"/>
  <c r="K17" i="30"/>
  <c r="K15" i="30"/>
  <c r="K13" i="30"/>
  <c r="K11" i="30"/>
  <c r="K10" i="30"/>
  <c r="K9" i="30"/>
  <c r="K8" i="30"/>
  <c r="K7" i="30"/>
  <c r="K25" i="24"/>
  <c r="K24" i="24"/>
  <c r="K23" i="24"/>
  <c r="K22" i="24"/>
  <c r="K21" i="24"/>
  <c r="K19" i="24"/>
  <c r="K18" i="24"/>
  <c r="K17" i="24"/>
  <c r="K15" i="24"/>
  <c r="K14" i="24"/>
  <c r="K13" i="24"/>
  <c r="K12" i="24"/>
  <c r="K11" i="24"/>
  <c r="K9" i="24"/>
  <c r="K8" i="24"/>
  <c r="K7" i="24"/>
  <c r="K49" i="26"/>
  <c r="K48" i="26"/>
  <c r="K47" i="26"/>
  <c r="K46" i="26"/>
  <c r="K45" i="26"/>
  <c r="K43" i="26"/>
  <c r="K41" i="26"/>
  <c r="K39" i="26"/>
  <c r="K37" i="26"/>
  <c r="K36" i="26"/>
  <c r="K35" i="26"/>
  <c r="K33" i="26"/>
  <c r="K32" i="26"/>
  <c r="K31" i="26"/>
  <c r="K30" i="26"/>
  <c r="K29" i="26"/>
  <c r="K27" i="26"/>
  <c r="K26" i="26"/>
  <c r="K25" i="26"/>
  <c r="K24" i="26"/>
  <c r="K23" i="26"/>
  <c r="K21" i="26"/>
  <c r="K19" i="26"/>
  <c r="K18" i="26"/>
  <c r="K17" i="26"/>
  <c r="K15" i="26"/>
  <c r="K13" i="26"/>
  <c r="K11" i="26"/>
  <c r="K9" i="26"/>
  <c r="K8" i="26"/>
  <c r="K7" i="26"/>
  <c r="K6" i="26"/>
  <c r="K52" i="23"/>
  <c r="K51" i="23"/>
  <c r="K50" i="23"/>
  <c r="K49" i="23"/>
  <c r="K48" i="23"/>
  <c r="K47" i="23"/>
  <c r="K45" i="23"/>
  <c r="K44" i="23"/>
  <c r="K43" i="23"/>
  <c r="K41" i="23"/>
  <c r="K39" i="23"/>
  <c r="K37" i="23"/>
  <c r="K35" i="23"/>
  <c r="K34" i="23"/>
  <c r="K33" i="23"/>
  <c r="K32" i="23"/>
  <c r="K31" i="23"/>
  <c r="K29" i="23"/>
  <c r="K28" i="23"/>
  <c r="K27" i="23"/>
  <c r="K26" i="23"/>
  <c r="K25" i="23"/>
  <c r="K23" i="23"/>
  <c r="K22" i="23"/>
  <c r="K21" i="23"/>
  <c r="K20" i="23"/>
  <c r="K19" i="23"/>
  <c r="K17" i="23"/>
  <c r="K15" i="23"/>
  <c r="K13" i="23"/>
  <c r="K11" i="23"/>
  <c r="K9" i="23"/>
  <c r="K8" i="23"/>
  <c r="K73" i="21"/>
  <c r="K72" i="21"/>
  <c r="K71" i="21"/>
  <c r="K69" i="21"/>
  <c r="K67" i="21"/>
  <c r="K65" i="21"/>
  <c r="K64" i="21"/>
  <c r="K63" i="21"/>
  <c r="K62" i="21"/>
  <c r="K61" i="21"/>
  <c r="K59" i="21"/>
  <c r="K57" i="21"/>
  <c r="K55" i="21"/>
  <c r="K53" i="21"/>
  <c r="K51" i="21"/>
  <c r="K49" i="21"/>
  <c r="K47" i="21"/>
  <c r="K46" i="21"/>
  <c r="K45" i="21"/>
  <c r="K44" i="21"/>
  <c r="K43" i="21"/>
  <c r="K41" i="21"/>
  <c r="K39" i="21"/>
  <c r="K37" i="21"/>
  <c r="K35" i="21"/>
  <c r="K33" i="21"/>
  <c r="K32" i="21"/>
  <c r="K31" i="21"/>
  <c r="K30" i="21"/>
  <c r="K29" i="21"/>
  <c r="K27" i="21"/>
  <c r="K26" i="21"/>
  <c r="K25" i="21"/>
  <c r="K23" i="21"/>
  <c r="K22" i="21"/>
  <c r="K21" i="21"/>
  <c r="K19" i="21"/>
  <c r="K17" i="21"/>
  <c r="K15" i="21"/>
  <c r="K13" i="21"/>
  <c r="K11" i="21"/>
  <c r="K9" i="21"/>
  <c r="K60" i="19"/>
  <c r="K59" i="19"/>
  <c r="K58" i="19"/>
  <c r="K57" i="19"/>
  <c r="K55" i="19"/>
  <c r="K54" i="19"/>
  <c r="K53" i="19"/>
  <c r="K51" i="19"/>
  <c r="K50" i="19"/>
  <c r="K49" i="19"/>
  <c r="K48" i="19"/>
  <c r="K47" i="19"/>
  <c r="K45" i="19"/>
  <c r="K44" i="19"/>
  <c r="K43" i="19"/>
  <c r="K42" i="19"/>
  <c r="K41" i="19"/>
  <c r="K39" i="19"/>
  <c r="K38" i="19"/>
  <c r="K37" i="19"/>
  <c r="K35" i="19"/>
  <c r="K34" i="19"/>
  <c r="K33" i="19"/>
  <c r="K31" i="19"/>
  <c r="K30" i="19"/>
  <c r="K29" i="19"/>
  <c r="K27" i="19"/>
  <c r="K26" i="19"/>
  <c r="K25" i="19"/>
  <c r="K23" i="19"/>
  <c r="K22" i="19"/>
  <c r="K21" i="19"/>
  <c r="K19" i="19"/>
  <c r="K18" i="19"/>
  <c r="K17" i="19"/>
  <c r="K16" i="19"/>
  <c r="K15" i="19"/>
  <c r="K13" i="19"/>
  <c r="K12" i="19"/>
  <c r="K11" i="19"/>
  <c r="I74" i="30"/>
  <c r="I72" i="30"/>
  <c r="I98" i="30"/>
  <c r="I96" i="30"/>
  <c r="I94" i="30"/>
  <c r="I92" i="30"/>
  <c r="I90" i="30"/>
  <c r="I88" i="30"/>
  <c r="I119" i="27"/>
  <c r="I109" i="27"/>
  <c r="I105" i="27"/>
  <c r="I101" i="27"/>
  <c r="I97" i="27"/>
  <c r="I94" i="27"/>
  <c r="I84" i="27"/>
  <c r="I78" i="27"/>
  <c r="I67" i="27"/>
  <c r="I63" i="27"/>
  <c r="I59" i="27"/>
  <c r="I55" i="27"/>
  <c r="I48" i="27"/>
  <c r="I38" i="27"/>
  <c r="I30" i="27"/>
  <c r="I26" i="27"/>
  <c r="I22" i="27"/>
  <c r="I18" i="27"/>
  <c r="I15" i="27"/>
  <c r="I12" i="27"/>
  <c r="I154" i="30"/>
  <c r="I152" i="30"/>
  <c r="I144" i="30"/>
  <c r="I142" i="30"/>
  <c r="I136" i="30"/>
  <c r="I134" i="30"/>
  <c r="I132" i="30"/>
  <c r="I128" i="30"/>
  <c r="I126" i="30"/>
  <c r="I124" i="30"/>
  <c r="I120" i="30"/>
  <c r="I118" i="30"/>
  <c r="I116" i="30"/>
  <c r="I108" i="30"/>
  <c r="I106" i="30"/>
  <c r="I104" i="30"/>
  <c r="I82" i="30"/>
  <c r="I80" i="30"/>
  <c r="I68" i="30"/>
  <c r="I66" i="30"/>
  <c r="I64" i="30"/>
  <c r="I62" i="30"/>
  <c r="I60" i="30"/>
  <c r="I58" i="30"/>
  <c r="I56" i="30"/>
  <c r="I54" i="30"/>
  <c r="I52" i="30"/>
  <c r="I50" i="30"/>
  <c r="I46" i="30"/>
  <c r="I42" i="30"/>
  <c r="I40" i="30"/>
  <c r="I34" i="30"/>
  <c r="I32" i="30"/>
  <c r="I26" i="30"/>
  <c r="I24" i="30"/>
  <c r="I22" i="30"/>
  <c r="I18" i="30"/>
  <c r="I16" i="30"/>
  <c r="I14" i="30"/>
  <c r="I12" i="30"/>
  <c r="I43" i="31"/>
  <c r="I41" i="31"/>
  <c r="I39" i="31"/>
  <c r="I36" i="31"/>
  <c r="I30" i="31"/>
  <c r="I22" i="31"/>
  <c r="I20" i="31"/>
  <c r="I16" i="31"/>
  <c r="I10" i="31"/>
  <c r="I140" i="33"/>
  <c r="I119" i="33"/>
  <c r="I117" i="33"/>
  <c r="I113" i="33"/>
  <c r="I111" i="33"/>
  <c r="I109" i="33"/>
  <c r="I107" i="33"/>
  <c r="I103" i="33"/>
  <c r="I101" i="33"/>
  <c r="I97" i="33"/>
  <c r="I95" i="33"/>
  <c r="I93" i="33"/>
  <c r="I91" i="33"/>
  <c r="I89" i="33"/>
  <c r="I87" i="33"/>
  <c r="I85" i="33"/>
  <c r="I83" i="33"/>
  <c r="I81" i="33"/>
  <c r="I77" i="33"/>
  <c r="I75" i="33"/>
  <c r="I69" i="33"/>
  <c r="I67" i="33"/>
  <c r="I65" i="33"/>
  <c r="I63" i="33"/>
  <c r="I61" i="33"/>
  <c r="I57" i="33"/>
  <c r="I55" i="33"/>
  <c r="I51" i="33"/>
  <c r="I49" i="33"/>
  <c r="I47" i="33"/>
  <c r="I45" i="33"/>
  <c r="I43" i="33"/>
  <c r="I41" i="33"/>
  <c r="I35" i="33"/>
  <c r="I33" i="33"/>
  <c r="I29" i="33"/>
  <c r="I27" i="33"/>
  <c r="I25" i="33"/>
  <c r="I23" i="33"/>
  <c r="I21" i="33"/>
  <c r="I17" i="33"/>
  <c r="I13" i="33"/>
  <c r="I11" i="33"/>
  <c r="I9" i="33"/>
  <c r="I376" i="32"/>
  <c r="I374" i="32"/>
  <c r="I370" i="32"/>
  <c r="I368" i="32"/>
  <c r="I366" i="32"/>
  <c r="I360" i="32"/>
  <c r="I358" i="32"/>
  <c r="I354" i="32"/>
  <c r="I350" i="32"/>
  <c r="I348" i="32"/>
  <c r="I346" i="32"/>
  <c r="I344" i="32"/>
  <c r="I342" i="32"/>
  <c r="I336" i="32"/>
  <c r="I334" i="32"/>
  <c r="I330" i="32"/>
  <c r="I328" i="32"/>
  <c r="I326" i="32"/>
  <c r="I324" i="32"/>
  <c r="I322" i="32"/>
  <c r="I316" i="32"/>
  <c r="I314" i="32"/>
  <c r="I310" i="32"/>
  <c r="I308" i="32"/>
  <c r="I304" i="32"/>
  <c r="I298" i="32"/>
  <c r="I296" i="32"/>
  <c r="I292" i="32"/>
  <c r="I290" i="32"/>
  <c r="I286" i="32"/>
  <c r="I284" i="32"/>
  <c r="I280" i="32"/>
  <c r="I278" i="32"/>
  <c r="I276" i="32"/>
  <c r="I274" i="32"/>
  <c r="I272" i="32"/>
  <c r="I270" i="32"/>
  <c r="I268" i="32"/>
  <c r="I266" i="32"/>
  <c r="I264" i="32"/>
  <c r="I260" i="32"/>
  <c r="I256" i="32"/>
  <c r="I254" i="32"/>
  <c r="I252" i="32"/>
  <c r="I250" i="32"/>
  <c r="I248" i="32"/>
  <c r="I246" i="32"/>
  <c r="I240" i="32"/>
  <c r="I238" i="32"/>
  <c r="I234" i="32"/>
  <c r="I232" i="32"/>
  <c r="I228" i="32"/>
  <c r="I226" i="32"/>
  <c r="I222" i="32"/>
  <c r="I220" i="32"/>
  <c r="I218" i="32"/>
  <c r="I216" i="32"/>
  <c r="I214" i="32"/>
  <c r="I212" i="32"/>
  <c r="I210" i="32"/>
  <c r="I208" i="32"/>
  <c r="I204" i="32"/>
  <c r="I200" i="32"/>
  <c r="I198" i="32"/>
  <c r="I196" i="32"/>
  <c r="I194" i="32"/>
  <c r="I192" i="32"/>
  <c r="I177" i="32"/>
  <c r="I175" i="32"/>
  <c r="I171" i="32"/>
  <c r="I169" i="32"/>
  <c r="I167" i="32"/>
  <c r="I165" i="32"/>
  <c r="I163" i="32"/>
  <c r="I155" i="32"/>
  <c r="I153" i="32"/>
  <c r="I151" i="32"/>
  <c r="I147" i="32"/>
  <c r="I145" i="32"/>
  <c r="I141" i="32"/>
  <c r="I135" i="32"/>
  <c r="I133" i="32"/>
  <c r="I129" i="32"/>
  <c r="I127" i="32"/>
  <c r="I125" i="32"/>
  <c r="I123" i="32"/>
  <c r="I121" i="32"/>
  <c r="I119" i="32"/>
  <c r="I117" i="32"/>
  <c r="I111" i="32"/>
  <c r="I109" i="32"/>
  <c r="I105" i="32"/>
  <c r="I103" i="32"/>
  <c r="I101" i="32"/>
  <c r="I99" i="32"/>
  <c r="I97" i="32"/>
  <c r="I95" i="32"/>
  <c r="I93" i="32"/>
  <c r="I91" i="32"/>
  <c r="I89" i="32"/>
  <c r="I87" i="32"/>
  <c r="I83" i="32"/>
  <c r="I81" i="32"/>
  <c r="I77" i="32"/>
  <c r="I75" i="32"/>
  <c r="I71" i="32"/>
  <c r="I65" i="32"/>
  <c r="I63" i="32"/>
  <c r="I59" i="32"/>
  <c r="I55" i="32"/>
  <c r="I51" i="32"/>
  <c r="I49" i="32"/>
  <c r="I35" i="32"/>
  <c r="I534" i="28"/>
  <c r="I520" i="28"/>
  <c r="I518" i="28"/>
  <c r="I516" i="28"/>
  <c r="I514" i="28"/>
  <c r="I512" i="28"/>
  <c r="I506" i="28"/>
  <c r="I502" i="28"/>
  <c r="I500" i="28"/>
  <c r="I498" i="28"/>
  <c r="I496" i="28"/>
  <c r="I494" i="28"/>
  <c r="I492" i="28"/>
  <c r="I490" i="28"/>
  <c r="I488" i="28"/>
  <c r="I486" i="28"/>
  <c r="I484" i="28"/>
  <c r="I482" i="28"/>
  <c r="I480" i="28"/>
  <c r="I476" i="28"/>
  <c r="I474" i="28"/>
  <c r="I472" i="28"/>
  <c r="I468" i="28"/>
  <c r="I466" i="28"/>
  <c r="I464" i="28"/>
  <c r="I462" i="28"/>
  <c r="I460" i="28"/>
  <c r="I458" i="28"/>
  <c r="I456" i="28"/>
  <c r="I454" i="28"/>
  <c r="I452" i="28"/>
  <c r="I450" i="28"/>
  <c r="I448" i="28"/>
  <c r="I446" i="28"/>
  <c r="I444" i="28"/>
  <c r="I442" i="28"/>
  <c r="I436" i="28"/>
  <c r="I430" i="28"/>
  <c r="I428" i="28"/>
  <c r="I426" i="28"/>
  <c r="I420" i="28"/>
  <c r="I418" i="28"/>
  <c r="I416" i="28"/>
  <c r="I410" i="28"/>
  <c r="I406" i="28"/>
  <c r="I400" i="28"/>
  <c r="I398" i="28"/>
  <c r="I392" i="28"/>
  <c r="I390" i="28"/>
  <c r="I388" i="28"/>
  <c r="I386" i="28"/>
  <c r="I384" i="28"/>
  <c r="I380" i="28"/>
  <c r="I378" i="28"/>
  <c r="I372" i="28"/>
  <c r="I370" i="28"/>
  <c r="I368" i="28"/>
  <c r="I366" i="28"/>
  <c r="I362" i="28"/>
  <c r="I358" i="28"/>
  <c r="I356" i="28"/>
  <c r="I354" i="28"/>
  <c r="I352" i="28"/>
  <c r="I350" i="28"/>
  <c r="I348" i="28"/>
  <c r="I346" i="28"/>
  <c r="I344" i="28"/>
  <c r="I342" i="28"/>
  <c r="I338" i="28"/>
  <c r="I336" i="28"/>
  <c r="I330" i="28"/>
  <c r="I326" i="28"/>
  <c r="I324" i="28"/>
  <c r="I322" i="28"/>
  <c r="I320" i="28"/>
  <c r="I314" i="28"/>
  <c r="I312" i="28"/>
  <c r="I310" i="28"/>
  <c r="I308" i="28"/>
  <c r="I304" i="28"/>
  <c r="I302" i="28"/>
  <c r="I298" i="28"/>
  <c r="I296" i="28"/>
  <c r="I294" i="28"/>
  <c r="I292" i="28"/>
  <c r="I290" i="28"/>
  <c r="I288" i="28"/>
  <c r="I286" i="28"/>
  <c r="I284" i="28"/>
  <c r="I282" i="28"/>
  <c r="I280" i="28"/>
  <c r="I278" i="28"/>
  <c r="I276" i="28"/>
  <c r="I274" i="28"/>
  <c r="I272" i="28"/>
  <c r="I270" i="28"/>
  <c r="I268" i="28"/>
  <c r="I266" i="28"/>
  <c r="I264" i="28"/>
  <c r="I262" i="28"/>
  <c r="I260" i="28"/>
  <c r="I258" i="28"/>
  <c r="I256" i="28"/>
  <c r="I254" i="28"/>
  <c r="I252" i="28"/>
  <c r="I250" i="28"/>
  <c r="I248" i="28"/>
  <c r="I246" i="28"/>
  <c r="I242" i="28"/>
  <c r="I240" i="28"/>
  <c r="I238" i="28"/>
  <c r="I236" i="28"/>
  <c r="I234" i="28"/>
  <c r="I232" i="28"/>
  <c r="I230" i="28"/>
  <c r="I224" i="28"/>
  <c r="I222" i="28"/>
  <c r="I220" i="28"/>
  <c r="I218" i="28"/>
  <c r="I216" i="28"/>
  <c r="I210" i="28"/>
  <c r="I208" i="28"/>
  <c r="I206" i="28"/>
  <c r="I204" i="28"/>
  <c r="I198" i="28"/>
  <c r="I196" i="28"/>
  <c r="I194" i="28"/>
  <c r="I192" i="28"/>
  <c r="I190" i="28"/>
  <c r="I184" i="28"/>
  <c r="I182" i="28"/>
  <c r="I176" i="28"/>
  <c r="I174" i="28"/>
  <c r="I172" i="28"/>
  <c r="I170" i="28"/>
  <c r="I164" i="28"/>
  <c r="I162" i="28"/>
  <c r="I158" i="28"/>
  <c r="I156" i="28"/>
  <c r="I154" i="28"/>
  <c r="I152" i="28"/>
  <c r="I150" i="28"/>
  <c r="I148" i="28"/>
  <c r="I144" i="28"/>
  <c r="I140" i="28"/>
  <c r="I136" i="28"/>
  <c r="I132" i="28"/>
  <c r="I128" i="28"/>
  <c r="I122" i="28"/>
  <c r="I120" i="28"/>
  <c r="I116" i="28"/>
  <c r="I112" i="28"/>
  <c r="I110" i="28"/>
  <c r="I106" i="28"/>
  <c r="I104" i="28"/>
  <c r="I102" i="28"/>
  <c r="I100" i="28"/>
  <c r="I96" i="28"/>
  <c r="I94" i="28"/>
  <c r="I92" i="28"/>
  <c r="I86" i="28"/>
  <c r="I80" i="28"/>
  <c r="I78" i="28"/>
  <c r="I76" i="28"/>
  <c r="I74" i="28"/>
  <c r="I72" i="28"/>
  <c r="I70" i="28"/>
  <c r="I68" i="28"/>
  <c r="I66" i="28"/>
  <c r="I62" i="28"/>
  <c r="I60" i="28"/>
  <c r="I58" i="28"/>
  <c r="I54" i="28"/>
  <c r="I52" i="28"/>
  <c r="I50" i="28"/>
  <c r="I48" i="28"/>
  <c r="I46" i="28"/>
  <c r="I42" i="28"/>
  <c r="I40" i="28"/>
  <c r="I38" i="28"/>
  <c r="I36" i="28"/>
  <c r="I34" i="28"/>
  <c r="I30" i="28"/>
  <c r="I28" i="28"/>
  <c r="I24" i="28"/>
  <c r="I20" i="28"/>
  <c r="I14" i="28"/>
  <c r="I10" i="28"/>
  <c r="I571" i="36"/>
  <c r="I567" i="36"/>
  <c r="I563" i="36"/>
  <c r="I554" i="36"/>
  <c r="I551" i="36"/>
  <c r="I548" i="36"/>
  <c r="I543" i="36"/>
  <c r="I539" i="36"/>
  <c r="I535" i="36"/>
  <c r="I531" i="36"/>
  <c r="I527" i="36"/>
  <c r="I523" i="36"/>
  <c r="I517" i="36"/>
  <c r="I513" i="36"/>
  <c r="I509" i="36"/>
  <c r="I505" i="36"/>
  <c r="I499" i="36"/>
  <c r="I497" i="36"/>
  <c r="I495" i="36"/>
  <c r="I493" i="36"/>
  <c r="I491" i="36"/>
  <c r="I489" i="36"/>
  <c r="I487" i="36"/>
  <c r="I485" i="36"/>
  <c r="I483" i="36"/>
  <c r="I479" i="36"/>
  <c r="I477" i="36"/>
  <c r="I475" i="36"/>
  <c r="I473" i="36"/>
  <c r="I471" i="36"/>
  <c r="I469" i="36"/>
  <c r="I467" i="36"/>
  <c r="I465" i="36"/>
  <c r="I463" i="36"/>
  <c r="I459" i="36"/>
  <c r="I457" i="36"/>
  <c r="I453" i="36"/>
  <c r="I451" i="36"/>
  <c r="I447" i="36"/>
  <c r="I443" i="36"/>
  <c r="I441" i="36"/>
  <c r="I437" i="36"/>
  <c r="I435" i="36"/>
  <c r="I431" i="36"/>
  <c r="I429" i="36"/>
  <c r="I423" i="36"/>
  <c r="I417" i="36"/>
  <c r="I413" i="36"/>
  <c r="I411" i="36"/>
  <c r="I406" i="36"/>
  <c r="I404" i="36"/>
  <c r="I402" i="36"/>
  <c r="I396" i="36"/>
  <c r="I392" i="36"/>
  <c r="I384" i="36"/>
  <c r="I382" i="36"/>
  <c r="I380" i="36"/>
  <c r="I376" i="36"/>
  <c r="I374" i="36"/>
  <c r="I372" i="36"/>
  <c r="I370" i="36"/>
  <c r="I368" i="36"/>
  <c r="I366" i="36"/>
  <c r="I364" i="36"/>
  <c r="I362" i="36"/>
  <c r="I360" i="36"/>
  <c r="I358" i="36"/>
  <c r="I356" i="36"/>
  <c r="I354" i="36"/>
  <c r="I352" i="36"/>
  <c r="I350" i="36"/>
  <c r="I348" i="36"/>
  <c r="I346" i="36"/>
  <c r="I344" i="36"/>
  <c r="I342" i="36"/>
  <c r="I340" i="36"/>
  <c r="I338" i="36"/>
  <c r="I336" i="36"/>
  <c r="I334" i="36"/>
  <c r="I326" i="36"/>
  <c r="I324" i="36"/>
  <c r="I322" i="36"/>
  <c r="I320" i="36"/>
  <c r="I318" i="36"/>
  <c r="I316" i="36"/>
  <c r="I312" i="36"/>
  <c r="I304" i="36"/>
  <c r="I302" i="36"/>
  <c r="I298" i="36"/>
  <c r="I296" i="36"/>
  <c r="I294" i="36"/>
  <c r="I292" i="36"/>
  <c r="I290" i="36"/>
  <c r="I288" i="36"/>
  <c r="I286" i="36"/>
  <c r="I284" i="36"/>
  <c r="I282" i="36"/>
  <c r="I280" i="36"/>
  <c r="I278" i="36"/>
  <c r="I276" i="36"/>
  <c r="I274" i="36"/>
  <c r="I272" i="36"/>
  <c r="I262" i="36"/>
  <c r="I260" i="36"/>
  <c r="I258" i="36"/>
  <c r="I254" i="36"/>
  <c r="I248" i="36"/>
  <c r="I244" i="36"/>
  <c r="I240" i="36"/>
  <c r="I234" i="36"/>
  <c r="I232" i="36"/>
  <c r="I226" i="36"/>
  <c r="I224" i="36"/>
  <c r="I222" i="36"/>
  <c r="I220" i="36"/>
  <c r="I214" i="36"/>
  <c r="I212" i="36"/>
  <c r="I208" i="36"/>
  <c r="I206" i="36"/>
  <c r="I204" i="36"/>
  <c r="I200" i="36"/>
  <c r="I198" i="36"/>
  <c r="I196" i="36"/>
  <c r="I194" i="36"/>
  <c r="I192" i="36"/>
  <c r="I190" i="36"/>
  <c r="I188" i="36"/>
  <c r="I186" i="36"/>
  <c r="I184" i="36"/>
  <c r="I182" i="36"/>
  <c r="I180" i="36"/>
  <c r="I176" i="36"/>
  <c r="I174" i="36"/>
  <c r="I172" i="36"/>
  <c r="I170" i="36"/>
  <c r="I168" i="36"/>
  <c r="I166" i="36"/>
  <c r="I164" i="36"/>
  <c r="I162" i="36"/>
  <c r="I160" i="36"/>
  <c r="I158" i="36"/>
  <c r="I156" i="36"/>
  <c r="I150" i="36"/>
  <c r="I146" i="36"/>
  <c r="I142" i="36"/>
  <c r="I139" i="36"/>
  <c r="I137" i="36"/>
  <c r="I135" i="36"/>
  <c r="I133" i="36"/>
  <c r="I131" i="36"/>
  <c r="I129" i="36"/>
  <c r="I127" i="36"/>
  <c r="I125" i="36"/>
  <c r="I119" i="36"/>
  <c r="I117" i="36"/>
  <c r="I115" i="36"/>
  <c r="I113" i="36"/>
  <c r="I111" i="36"/>
  <c r="I109" i="36"/>
  <c r="I103" i="36"/>
  <c r="I97" i="36"/>
  <c r="I95" i="36"/>
  <c r="I93" i="36"/>
  <c r="I91" i="36"/>
  <c r="I89" i="36"/>
  <c r="I87" i="36"/>
  <c r="I85" i="36"/>
  <c r="I83" i="36"/>
  <c r="I81" i="36"/>
  <c r="I79" i="36"/>
  <c r="I77" i="36"/>
  <c r="I75" i="36"/>
  <c r="I71" i="36"/>
  <c r="I69" i="36"/>
  <c r="I67" i="36"/>
  <c r="I65" i="36"/>
  <c r="I63" i="36"/>
  <c r="I61" i="36"/>
  <c r="I59" i="36"/>
  <c r="I57" i="36"/>
  <c r="I55" i="36"/>
  <c r="I53" i="36"/>
  <c r="I51" i="36"/>
  <c r="I47" i="36"/>
  <c r="I45" i="36"/>
  <c r="I43" i="36"/>
  <c r="I41" i="36"/>
  <c r="I34" i="36"/>
  <c r="I32" i="36"/>
  <c r="I28" i="36"/>
  <c r="I22" i="36"/>
  <c r="I20" i="36"/>
  <c r="I18" i="36"/>
  <c r="I16" i="36"/>
  <c r="I14" i="36"/>
  <c r="I10" i="36"/>
  <c r="I364" i="35"/>
  <c r="I362" i="35"/>
  <c r="I360" i="35"/>
  <c r="I358" i="35"/>
  <c r="I356" i="35"/>
  <c r="I354" i="35"/>
  <c r="I352" i="35"/>
  <c r="I350" i="35"/>
  <c r="I348" i="35"/>
  <c r="I346" i="35"/>
  <c r="I344" i="35"/>
  <c r="I342" i="35"/>
  <c r="I338" i="35"/>
  <c r="I336" i="35"/>
  <c r="I334" i="35"/>
  <c r="I330" i="35"/>
  <c r="I328" i="35"/>
  <c r="I324" i="35"/>
  <c r="I322" i="35"/>
  <c r="I318" i="35"/>
  <c r="I316" i="35"/>
  <c r="I310" i="35"/>
  <c r="I304" i="35"/>
  <c r="I300" i="35"/>
  <c r="I298" i="35"/>
  <c r="I294" i="35"/>
  <c r="I292" i="35"/>
  <c r="I288" i="35"/>
  <c r="I280" i="35"/>
  <c r="I278" i="35"/>
  <c r="I276" i="35"/>
  <c r="I272" i="35"/>
  <c r="I268" i="35"/>
  <c r="I266" i="35"/>
  <c r="I264" i="35"/>
  <c r="I260" i="35"/>
  <c r="I258" i="35"/>
  <c r="I256" i="35"/>
  <c r="I250" i="35"/>
  <c r="I246" i="35"/>
  <c r="I242" i="35"/>
  <c r="I240" i="35"/>
  <c r="I238" i="35"/>
  <c r="I234" i="35"/>
  <c r="I232" i="35"/>
  <c r="I230" i="35"/>
  <c r="I226" i="35"/>
  <c r="I224" i="35"/>
  <c r="I222" i="35"/>
  <c r="I216" i="35"/>
  <c r="I212" i="35"/>
  <c r="I208" i="35"/>
  <c r="I206" i="35"/>
  <c r="I200" i="35"/>
  <c r="I198" i="35"/>
  <c r="I192" i="35"/>
  <c r="I190" i="35"/>
  <c r="I186" i="35"/>
  <c r="I184" i="35"/>
  <c r="I182" i="35"/>
  <c r="I180" i="35"/>
  <c r="I176" i="35"/>
  <c r="I174" i="35"/>
  <c r="I172" i="35"/>
  <c r="I170" i="35"/>
  <c r="I166" i="35"/>
  <c r="I160" i="35"/>
  <c r="I156" i="35"/>
  <c r="I154" i="35"/>
  <c r="I152" i="35"/>
  <c r="I150" i="35"/>
  <c r="I148" i="35"/>
  <c r="I146" i="35"/>
  <c r="I142" i="35"/>
  <c r="I140" i="35"/>
  <c r="I138" i="35"/>
  <c r="I134" i="35"/>
  <c r="I132" i="35"/>
  <c r="I130" i="35"/>
  <c r="I128" i="35"/>
  <c r="I126" i="35"/>
  <c r="I124" i="35"/>
  <c r="I122" i="35"/>
  <c r="I118" i="35"/>
  <c r="I116" i="35"/>
  <c r="I114" i="35"/>
  <c r="I108" i="35"/>
  <c r="I106" i="35"/>
  <c r="I100" i="35"/>
  <c r="I98" i="35"/>
  <c r="I96" i="35"/>
  <c r="I90" i="35"/>
  <c r="I88" i="35"/>
  <c r="I86" i="35"/>
  <c r="I84" i="35"/>
  <c r="I80" i="35"/>
  <c r="I78" i="35"/>
  <c r="I76" i="35"/>
  <c r="I70" i="35"/>
  <c r="I64" i="35"/>
  <c r="I60" i="35"/>
  <c r="I58" i="35"/>
  <c r="I56" i="35"/>
  <c r="I54" i="35"/>
  <c r="I52" i="35"/>
  <c r="I46" i="35"/>
  <c r="I42" i="35"/>
  <c r="I40" i="35"/>
  <c r="I36" i="35"/>
  <c r="I28" i="35"/>
  <c r="I26" i="35"/>
  <c r="I24" i="35"/>
  <c r="I22" i="35"/>
  <c r="I20" i="35"/>
  <c r="I16" i="35"/>
  <c r="I14" i="35"/>
  <c r="I10" i="35"/>
  <c r="I125" i="34"/>
  <c r="I123" i="34"/>
  <c r="I121" i="34"/>
  <c r="I119" i="34"/>
  <c r="I117" i="34"/>
  <c r="I115" i="34"/>
  <c r="I113" i="34"/>
  <c r="I111" i="34"/>
  <c r="I109" i="34"/>
  <c r="I107" i="34"/>
  <c r="I103" i="34"/>
  <c r="I101" i="34"/>
  <c r="I99" i="34"/>
  <c r="I97" i="34"/>
  <c r="I95" i="34"/>
  <c r="I93" i="34"/>
  <c r="I91" i="34"/>
  <c r="I89" i="34"/>
  <c r="I85" i="34"/>
  <c r="I81" i="34"/>
  <c r="I79" i="34"/>
  <c r="I77" i="34"/>
  <c r="I75" i="34"/>
  <c r="I73" i="34"/>
  <c r="I71" i="34"/>
  <c r="I69" i="34"/>
  <c r="I67" i="34"/>
  <c r="I65" i="34"/>
  <c r="I61" i="34"/>
  <c r="I55" i="34"/>
  <c r="I51" i="34"/>
  <c r="I47" i="34"/>
  <c r="I43" i="34"/>
  <c r="I39" i="34"/>
  <c r="I36" i="34"/>
  <c r="I32" i="34"/>
  <c r="I28" i="34"/>
  <c r="I24" i="34"/>
  <c r="I22" i="34"/>
  <c r="I18" i="34"/>
  <c r="I16" i="34"/>
  <c r="I14" i="34"/>
  <c r="I12" i="34"/>
  <c r="I10" i="34"/>
  <c r="I68" i="29"/>
  <c r="I64" i="29"/>
  <c r="I60" i="29"/>
  <c r="I56" i="29"/>
  <c r="I52" i="29"/>
  <c r="I48" i="29"/>
  <c r="I46" i="29"/>
  <c r="I44" i="29"/>
  <c r="I42" i="29"/>
  <c r="I40" i="29"/>
  <c r="I36" i="29"/>
  <c r="I34" i="29"/>
  <c r="I32" i="29"/>
  <c r="I30" i="29"/>
  <c r="I26" i="29"/>
  <c r="I22" i="29"/>
  <c r="I18" i="29"/>
  <c r="I14" i="29"/>
  <c r="I10" i="29"/>
  <c r="I20" i="24"/>
  <c r="I16" i="24"/>
  <c r="I10" i="24"/>
  <c r="I51" i="26"/>
  <c r="I44" i="26"/>
  <c r="I42" i="26"/>
  <c r="I40" i="26"/>
  <c r="I38" i="26"/>
  <c r="I34" i="26"/>
  <c r="I28" i="26"/>
  <c r="I22" i="26"/>
  <c r="I20" i="26"/>
  <c r="I16" i="26"/>
  <c r="I14" i="26"/>
  <c r="I12" i="26"/>
  <c r="I10" i="26"/>
  <c r="I46" i="23"/>
  <c r="I42" i="23"/>
  <c r="I40" i="23"/>
  <c r="I38" i="23"/>
  <c r="I36" i="23"/>
  <c r="I30" i="23"/>
  <c r="I24" i="23"/>
  <c r="I18" i="23"/>
  <c r="I16" i="23"/>
  <c r="I14" i="23"/>
  <c r="I12" i="23"/>
  <c r="I10" i="23"/>
  <c r="I70" i="22"/>
  <c r="I66" i="22"/>
  <c r="I60" i="22"/>
  <c r="I58" i="22"/>
  <c r="I56" i="22"/>
  <c r="I54" i="22"/>
  <c r="I48" i="22"/>
  <c r="I42" i="22"/>
  <c r="I36" i="22"/>
  <c r="I34" i="22"/>
  <c r="I32" i="22"/>
  <c r="I30" i="22"/>
  <c r="I28" i="22"/>
  <c r="I26" i="22"/>
  <c r="I20" i="22"/>
  <c r="I18" i="22"/>
  <c r="I12" i="22"/>
  <c r="I10" i="22"/>
  <c r="I70" i="21"/>
  <c r="I68" i="21"/>
  <c r="I66" i="21"/>
  <c r="I60" i="21"/>
  <c r="I58" i="21"/>
  <c r="I56" i="21"/>
  <c r="I54" i="21"/>
  <c r="I52" i="21"/>
  <c r="I50" i="21"/>
  <c r="I48" i="21"/>
  <c r="I42" i="21"/>
  <c r="I40" i="21"/>
  <c r="I38" i="21"/>
  <c r="I36" i="21"/>
  <c r="I34" i="21"/>
  <c r="I28" i="21"/>
  <c r="I24" i="21"/>
  <c r="I20" i="21"/>
  <c r="I18" i="21"/>
  <c r="I16" i="21"/>
  <c r="I14" i="21"/>
  <c r="I12" i="21"/>
  <c r="I10" i="21"/>
  <c r="I96" i="20"/>
  <c r="I83" i="20"/>
  <c r="I77" i="20"/>
  <c r="I73" i="20"/>
  <c r="I69" i="20"/>
  <c r="I65" i="20"/>
  <c r="I63" i="20"/>
  <c r="I57" i="20"/>
  <c r="I55" i="20"/>
  <c r="I49" i="20"/>
  <c r="I47" i="20"/>
  <c r="I41" i="20"/>
  <c r="I35" i="20"/>
  <c r="I29" i="20"/>
  <c r="I23" i="20"/>
  <c r="I21" i="20"/>
  <c r="I19" i="20"/>
  <c r="I13" i="20"/>
  <c r="I11" i="20"/>
  <c r="I9" i="20"/>
  <c r="I10" i="25"/>
  <c r="I22" i="25"/>
  <c r="I16" i="25"/>
  <c r="I56" i="19"/>
  <c r="I52" i="19"/>
  <c r="I46" i="19"/>
  <c r="I40" i="19"/>
  <c r="I36" i="19"/>
  <c r="I32" i="19"/>
  <c r="I28" i="19"/>
  <c r="I24" i="19"/>
  <c r="I20" i="19"/>
  <c r="I14" i="19"/>
  <c r="I10" i="19"/>
  <c r="I14" i="18"/>
  <c r="I12" i="18"/>
  <c r="I10" i="18"/>
  <c r="I68" i="12"/>
  <c r="I64" i="12"/>
  <c r="I62" i="12"/>
  <c r="I56" i="12"/>
  <c r="I52" i="12"/>
  <c r="I50" i="12"/>
  <c r="I48" i="12"/>
  <c r="I46" i="12"/>
  <c r="I44" i="12"/>
  <c r="I42" i="12"/>
  <c r="I40" i="12"/>
  <c r="I36" i="12"/>
  <c r="I34" i="12"/>
  <c r="I32" i="12"/>
  <c r="I30" i="12"/>
  <c r="I28" i="12"/>
  <c r="I26" i="12"/>
  <c r="I24" i="12"/>
  <c r="I22" i="12"/>
  <c r="I18" i="12"/>
  <c r="I16" i="12"/>
  <c r="I14" i="12"/>
  <c r="I12" i="12"/>
  <c r="I10" i="12"/>
  <c r="G258" i="39"/>
  <c r="G256" i="39"/>
  <c r="G248" i="39"/>
  <c r="G266" i="39" s="1"/>
  <c r="B194" i="39"/>
  <c r="G184" i="39"/>
  <c r="G176" i="39"/>
  <c r="G175" i="39"/>
  <c r="G174" i="39"/>
  <c r="G173" i="39"/>
  <c r="G172" i="39"/>
  <c r="G169" i="39"/>
  <c r="G167" i="39"/>
  <c r="G163" i="39"/>
  <c r="G162" i="39"/>
  <c r="G161" i="39"/>
  <c r="G159" i="39"/>
  <c r="G158" i="39"/>
  <c r="G157" i="39"/>
  <c r="G156" i="39"/>
  <c r="G147" i="39"/>
  <c r="G146" i="39"/>
  <c r="G145" i="39"/>
  <c r="G142" i="39"/>
  <c r="G141" i="39"/>
  <c r="G140" i="39"/>
  <c r="G139" i="39"/>
  <c r="G136" i="39"/>
  <c r="G135" i="39"/>
  <c r="G134" i="39"/>
  <c r="G133" i="39"/>
  <c r="G130" i="39"/>
  <c r="G129" i="39"/>
  <c r="G128" i="39"/>
  <c r="G125" i="39"/>
  <c r="G124" i="39"/>
  <c r="G123" i="39"/>
  <c r="G120" i="39"/>
  <c r="G119" i="39"/>
  <c r="G118" i="39"/>
  <c r="G116" i="39"/>
  <c r="G114" i="39"/>
  <c r="G104" i="39"/>
  <c r="G103" i="39"/>
  <c r="G102" i="39"/>
  <c r="G99" i="39"/>
  <c r="G98" i="39"/>
  <c r="G97" i="39"/>
  <c r="G94" i="39"/>
  <c r="G93" i="39"/>
  <c r="G92" i="39"/>
  <c r="G89" i="39"/>
  <c r="G88" i="39"/>
  <c r="G87" i="39"/>
  <c r="G84" i="39"/>
  <c r="G83" i="39"/>
  <c r="G82" i="39"/>
  <c r="G79" i="39"/>
  <c r="G78" i="39"/>
  <c r="G77" i="39"/>
  <c r="G74" i="39"/>
  <c r="G71" i="39"/>
  <c r="G70" i="39"/>
  <c r="G106" i="39"/>
  <c r="G260" i="39" s="1"/>
  <c r="C159" i="35"/>
  <c r="C158" i="35"/>
  <c r="C157" i="35"/>
  <c r="K16" i="24" l="1"/>
  <c r="K20" i="24"/>
  <c r="E36" i="29"/>
  <c r="F36" i="29" s="1"/>
  <c r="E296" i="36"/>
  <c r="F296" i="36" s="1"/>
  <c r="E36" i="12"/>
  <c r="F36" i="12" s="1"/>
  <c r="E30" i="12"/>
  <c r="F30" i="12" s="1"/>
  <c r="E63" i="20"/>
  <c r="F63" i="20" s="1"/>
  <c r="E16" i="21"/>
  <c r="F16" i="21" s="1"/>
  <c r="E60" i="21"/>
  <c r="F60" i="21" s="1"/>
  <c r="E20" i="22"/>
  <c r="F20" i="22" s="1"/>
  <c r="E12" i="23"/>
  <c r="F12" i="23" s="1"/>
  <c r="E14" i="26"/>
  <c r="E16" i="24"/>
  <c r="F16" i="24" s="1"/>
  <c r="E48" i="29"/>
  <c r="F48" i="29" s="1"/>
  <c r="E67" i="34"/>
  <c r="F67" i="34" s="1"/>
  <c r="E36" i="34"/>
  <c r="F36" i="34" s="1"/>
  <c r="E85" i="34"/>
  <c r="F85" i="34" s="1"/>
  <c r="E121" i="34"/>
  <c r="F121" i="34" s="1"/>
  <c r="E106" i="35"/>
  <c r="F106" i="35" s="1"/>
  <c r="E226" i="35"/>
  <c r="F226" i="35" s="1"/>
  <c r="E350" i="35"/>
  <c r="F350" i="35" s="1"/>
  <c r="E56" i="35"/>
  <c r="F56" i="35" s="1"/>
  <c r="E108" i="35"/>
  <c r="F108" i="35" s="1"/>
  <c r="E150" i="35"/>
  <c r="F150" i="35" s="1"/>
  <c r="E198" i="35"/>
  <c r="F198" i="35" s="1"/>
  <c r="E250" i="35"/>
  <c r="F250" i="35" s="1"/>
  <c r="E304" i="35"/>
  <c r="F304" i="35" s="1"/>
  <c r="E352" i="35"/>
  <c r="F352" i="35" s="1"/>
  <c r="E75" i="36"/>
  <c r="F75" i="36" s="1"/>
  <c r="E180" i="36"/>
  <c r="F180" i="36" s="1"/>
  <c r="E294" i="36"/>
  <c r="F294" i="36" s="1"/>
  <c r="E404" i="36"/>
  <c r="F404" i="36" s="1"/>
  <c r="E563" i="36"/>
  <c r="F563" i="36" s="1"/>
  <c r="E52" i="28"/>
  <c r="F52" i="28" s="1"/>
  <c r="E116" i="28"/>
  <c r="F116" i="28" s="1"/>
  <c r="E194" i="28"/>
  <c r="F194" i="28" s="1"/>
  <c r="E250" i="28"/>
  <c r="F250" i="28" s="1"/>
  <c r="E296" i="28"/>
  <c r="F296" i="28" s="1"/>
  <c r="E362" i="28"/>
  <c r="F362" i="28" s="1"/>
  <c r="E446" i="28"/>
  <c r="F446" i="28" s="1"/>
  <c r="E506" i="28"/>
  <c r="F506" i="28" s="1"/>
  <c r="E59" i="32"/>
  <c r="F59" i="32" s="1"/>
  <c r="E119" i="32"/>
  <c r="F119" i="32" s="1"/>
  <c r="E210" i="32"/>
  <c r="F210" i="32" s="1"/>
  <c r="E284" i="32"/>
  <c r="F284" i="32" s="1"/>
  <c r="E376" i="32"/>
  <c r="F376" i="32" s="1"/>
  <c r="E196" i="32"/>
  <c r="F196" i="32" s="1"/>
  <c r="E328" i="32"/>
  <c r="F328" i="32" s="1"/>
  <c r="E81" i="33"/>
  <c r="F81" i="33" s="1"/>
  <c r="E96" i="30"/>
  <c r="F96" i="30" s="1"/>
  <c r="K18" i="21"/>
  <c r="K34" i="21"/>
  <c r="K50" i="21"/>
  <c r="K66" i="21"/>
  <c r="K16" i="23"/>
  <c r="K18" i="30"/>
  <c r="K34" i="30"/>
  <c r="K50" i="30"/>
  <c r="K66" i="30"/>
  <c r="K82" i="30"/>
  <c r="K98" i="30"/>
  <c r="E50" i="21"/>
  <c r="F50" i="21" s="1"/>
  <c r="E184" i="35"/>
  <c r="F184" i="35" s="1"/>
  <c r="E274" i="36"/>
  <c r="F274" i="36" s="1"/>
  <c r="E79" i="36"/>
  <c r="F79" i="36" s="1"/>
  <c r="E437" i="36"/>
  <c r="F437" i="36" s="1"/>
  <c r="E34" i="28"/>
  <c r="F34" i="28" s="1"/>
  <c r="E488" i="28"/>
  <c r="F488" i="28" s="1"/>
  <c r="E171" i="32"/>
  <c r="F171" i="32" s="1"/>
  <c r="E75" i="33"/>
  <c r="F75" i="33" s="1"/>
  <c r="E40" i="12"/>
  <c r="F40" i="12" s="1"/>
  <c r="E32" i="12"/>
  <c r="F32" i="12" s="1"/>
  <c r="E65" i="20"/>
  <c r="F65" i="20" s="1"/>
  <c r="E18" i="21"/>
  <c r="F18" i="21" s="1"/>
  <c r="E66" i="21"/>
  <c r="F66" i="21" s="1"/>
  <c r="E42" i="23"/>
  <c r="F42" i="23" s="1"/>
  <c r="E16" i="26"/>
  <c r="E20" i="24"/>
  <c r="F20" i="24" s="1"/>
  <c r="E52" i="29"/>
  <c r="E69" i="34"/>
  <c r="F69" i="34" s="1"/>
  <c r="E39" i="34"/>
  <c r="F39" i="34" s="1"/>
  <c r="E89" i="34"/>
  <c r="F89" i="34" s="1"/>
  <c r="E123" i="34"/>
  <c r="F123" i="34" s="1"/>
  <c r="E124" i="35"/>
  <c r="F124" i="35" s="1"/>
  <c r="E234" i="35"/>
  <c r="F234" i="35" s="1"/>
  <c r="E362" i="35"/>
  <c r="F362" i="35" s="1"/>
  <c r="E58" i="35"/>
  <c r="F58" i="35" s="1"/>
  <c r="E114" i="35"/>
  <c r="F114" i="35" s="1"/>
  <c r="E152" i="35"/>
  <c r="F152" i="35" s="1"/>
  <c r="E200" i="35"/>
  <c r="F200" i="35" s="1"/>
  <c r="E256" i="35"/>
  <c r="F256" i="35" s="1"/>
  <c r="E310" i="35"/>
  <c r="F310" i="35" s="1"/>
  <c r="E354" i="35"/>
  <c r="F354" i="35" s="1"/>
  <c r="E77" i="36"/>
  <c r="F77" i="36" s="1"/>
  <c r="E182" i="36"/>
  <c r="F182" i="36" s="1"/>
  <c r="E316" i="36"/>
  <c r="F316" i="36" s="1"/>
  <c r="E431" i="36"/>
  <c r="F431" i="36" s="1"/>
  <c r="E571" i="36"/>
  <c r="F571" i="36" s="1"/>
  <c r="E493" i="36"/>
  <c r="F493" i="36" s="1"/>
  <c r="E58" i="28"/>
  <c r="F58" i="28" s="1"/>
  <c r="E120" i="28"/>
  <c r="F120" i="28" s="1"/>
  <c r="E196" i="28"/>
  <c r="F196" i="28" s="1"/>
  <c r="E254" i="28"/>
  <c r="F254" i="28" s="1"/>
  <c r="E298" i="28"/>
  <c r="F298" i="28" s="1"/>
  <c r="E366" i="28"/>
  <c r="F366" i="28" s="1"/>
  <c r="E448" i="28"/>
  <c r="F448" i="28" s="1"/>
  <c r="E63" i="32"/>
  <c r="F63" i="32" s="1"/>
  <c r="E127" i="32"/>
  <c r="F127" i="32" s="1"/>
  <c r="E212" i="32"/>
  <c r="F212" i="32" s="1"/>
  <c r="E286" i="32"/>
  <c r="F286" i="32" s="1"/>
  <c r="E198" i="32"/>
  <c r="F198" i="32" s="1"/>
  <c r="E240" i="32"/>
  <c r="F240" i="32" s="1"/>
  <c r="E280" i="32"/>
  <c r="F280" i="32" s="1"/>
  <c r="E330" i="32"/>
  <c r="F330" i="32" s="1"/>
  <c r="E9" i="33"/>
  <c r="F9" i="33" s="1"/>
  <c r="E83" i="33"/>
  <c r="F83" i="33" s="1"/>
  <c r="E47" i="33"/>
  <c r="F47" i="33" s="1"/>
  <c r="E89" i="33"/>
  <c r="F89" i="33" s="1"/>
  <c r="E16" i="31"/>
  <c r="F16" i="31" s="1"/>
  <c r="E98" i="30"/>
  <c r="F98" i="30" s="1"/>
  <c r="K34" i="26"/>
  <c r="K51" i="26"/>
  <c r="E73" i="34"/>
  <c r="F73" i="34" s="1"/>
  <c r="E137" i="36"/>
  <c r="F137" i="36" s="1"/>
  <c r="E119" i="36"/>
  <c r="F119" i="36" s="1"/>
  <c r="E479" i="36"/>
  <c r="F479" i="36" s="1"/>
  <c r="E170" i="28"/>
  <c r="F170" i="28" s="1"/>
  <c r="E418" i="28"/>
  <c r="F418" i="28" s="1"/>
  <c r="E29" i="33"/>
  <c r="F29" i="33" s="1"/>
  <c r="K28" i="26"/>
  <c r="E34" i="12"/>
  <c r="F34" i="12" s="1"/>
  <c r="E46" i="19"/>
  <c r="F46" i="19" s="1"/>
  <c r="E69" i="20"/>
  <c r="F69" i="20" s="1"/>
  <c r="E20" i="21"/>
  <c r="F20" i="21" s="1"/>
  <c r="E68" i="21"/>
  <c r="F68" i="21" s="1"/>
  <c r="E20" i="26"/>
  <c r="E10" i="29"/>
  <c r="F10" i="29" s="1"/>
  <c r="E56" i="29"/>
  <c r="E71" i="34"/>
  <c r="F71" i="34" s="1"/>
  <c r="E43" i="34"/>
  <c r="F43" i="34" s="1"/>
  <c r="E91" i="34"/>
  <c r="F91" i="34" s="1"/>
  <c r="E125" i="34"/>
  <c r="F125" i="34" s="1"/>
  <c r="E126" i="35"/>
  <c r="F126" i="35" s="1"/>
  <c r="E238" i="35"/>
  <c r="F238" i="35" s="1"/>
  <c r="E364" i="35"/>
  <c r="F364" i="35" s="1"/>
  <c r="E60" i="35"/>
  <c r="F60" i="35" s="1"/>
  <c r="E116" i="35"/>
  <c r="F116" i="35" s="1"/>
  <c r="E154" i="35"/>
  <c r="F154" i="35" s="1"/>
  <c r="E206" i="35"/>
  <c r="F206" i="35" s="1"/>
  <c r="E258" i="35"/>
  <c r="F258" i="35" s="1"/>
  <c r="E316" i="35"/>
  <c r="F316" i="35" s="1"/>
  <c r="E356" i="35"/>
  <c r="F356" i="35" s="1"/>
  <c r="E89" i="36"/>
  <c r="F89" i="36" s="1"/>
  <c r="E184" i="36"/>
  <c r="F184" i="36" s="1"/>
  <c r="E318" i="36"/>
  <c r="F318" i="36" s="1"/>
  <c r="E435" i="36"/>
  <c r="F435" i="36" s="1"/>
  <c r="E495" i="36"/>
  <c r="F495" i="36" s="1"/>
  <c r="E60" i="28"/>
  <c r="F60" i="28" s="1"/>
  <c r="E122" i="28"/>
  <c r="F122" i="28" s="1"/>
  <c r="E198" i="28"/>
  <c r="F198" i="28" s="1"/>
  <c r="E258" i="28"/>
  <c r="F258" i="28" s="1"/>
  <c r="E302" i="28"/>
  <c r="F302" i="28" s="1"/>
  <c r="E368" i="28"/>
  <c r="F368" i="28" s="1"/>
  <c r="E452" i="28"/>
  <c r="F452" i="28" s="1"/>
  <c r="E106" i="28"/>
  <c r="F106" i="28" s="1"/>
  <c r="E282" i="28"/>
  <c r="F282" i="28" s="1"/>
  <c r="E322" i="28"/>
  <c r="F322" i="28" s="1"/>
  <c r="E462" i="28"/>
  <c r="F462" i="28" s="1"/>
  <c r="E498" i="28"/>
  <c r="F498" i="28" s="1"/>
  <c r="E65" i="32"/>
  <c r="F65" i="32" s="1"/>
  <c r="E129" i="32"/>
  <c r="F129" i="32" s="1"/>
  <c r="E214" i="32"/>
  <c r="F214" i="32" s="1"/>
  <c r="E290" i="32"/>
  <c r="F290" i="32" s="1"/>
  <c r="E11" i="33"/>
  <c r="F11" i="33" s="1"/>
  <c r="E87" i="33"/>
  <c r="F87" i="33" s="1"/>
  <c r="E91" i="33"/>
  <c r="F91" i="33" s="1"/>
  <c r="E20" i="31"/>
  <c r="F20" i="31" s="1"/>
  <c r="E72" i="30"/>
  <c r="F72" i="30" s="1"/>
  <c r="K24" i="19"/>
  <c r="K40" i="19"/>
  <c r="K56" i="19"/>
  <c r="K20" i="21"/>
  <c r="K36" i="21"/>
  <c r="K52" i="21"/>
  <c r="K68" i="21"/>
  <c r="K18" i="23"/>
  <c r="K52" i="30"/>
  <c r="K68" i="30"/>
  <c r="K116" i="30"/>
  <c r="K132" i="30"/>
  <c r="E26" i="12"/>
  <c r="F26" i="12" s="1"/>
  <c r="E58" i="22"/>
  <c r="F58" i="22" s="1"/>
  <c r="E34" i="36"/>
  <c r="F34" i="36" s="1"/>
  <c r="E286" i="28"/>
  <c r="F286" i="28" s="1"/>
  <c r="E358" i="32"/>
  <c r="F358" i="32" s="1"/>
  <c r="K12" i="26"/>
  <c r="E42" i="12"/>
  <c r="F42" i="12" s="1"/>
  <c r="E52" i="19"/>
  <c r="F52" i="19" s="1"/>
  <c r="E77" i="20"/>
  <c r="F77" i="20" s="1"/>
  <c r="E73" i="20"/>
  <c r="F73" i="20" s="1"/>
  <c r="E22" i="26"/>
  <c r="E60" i="29"/>
  <c r="E95" i="34"/>
  <c r="F95" i="34" s="1"/>
  <c r="E47" i="34"/>
  <c r="F47" i="34" s="1"/>
  <c r="E93" i="34"/>
  <c r="F93" i="34" s="1"/>
  <c r="E10" i="35"/>
  <c r="F10" i="35" s="1"/>
  <c r="E130" i="35"/>
  <c r="F130" i="35" s="1"/>
  <c r="E246" i="35"/>
  <c r="F246" i="35" s="1"/>
  <c r="E14" i="35"/>
  <c r="F14" i="35" s="1"/>
  <c r="E64" i="35"/>
  <c r="F64" i="35" s="1"/>
  <c r="E118" i="35"/>
  <c r="F118" i="35" s="1"/>
  <c r="E156" i="35"/>
  <c r="F156" i="35" s="1"/>
  <c r="E208" i="35"/>
  <c r="F208" i="35" s="1"/>
  <c r="E260" i="35"/>
  <c r="F260" i="35" s="1"/>
  <c r="E318" i="35"/>
  <c r="F318" i="35" s="1"/>
  <c r="E358" i="35"/>
  <c r="F358" i="35" s="1"/>
  <c r="E91" i="36"/>
  <c r="F91" i="36" s="1"/>
  <c r="E192" i="36"/>
  <c r="F192" i="36" s="1"/>
  <c r="E320" i="36"/>
  <c r="F320" i="36" s="1"/>
  <c r="E453" i="36"/>
  <c r="F453" i="36" s="1"/>
  <c r="E16" i="36"/>
  <c r="F16" i="36" s="1"/>
  <c r="E61" i="36"/>
  <c r="F61" i="36" s="1"/>
  <c r="E139" i="36"/>
  <c r="F139" i="36" s="1"/>
  <c r="E222" i="36"/>
  <c r="F222" i="36" s="1"/>
  <c r="E280" i="36"/>
  <c r="F280" i="36" s="1"/>
  <c r="E322" i="36"/>
  <c r="F322" i="36" s="1"/>
  <c r="E406" i="36"/>
  <c r="F406" i="36" s="1"/>
  <c r="E497" i="36"/>
  <c r="F497" i="36" s="1"/>
  <c r="E567" i="36"/>
  <c r="F567" i="36" s="1"/>
  <c r="E62" i="28"/>
  <c r="F62" i="28" s="1"/>
  <c r="E128" i="28"/>
  <c r="F128" i="28" s="1"/>
  <c r="E204" i="28"/>
  <c r="F204" i="28" s="1"/>
  <c r="E260" i="28"/>
  <c r="F260" i="28" s="1"/>
  <c r="E308" i="28"/>
  <c r="F308" i="28" s="1"/>
  <c r="E372" i="28"/>
  <c r="F372" i="28" s="1"/>
  <c r="E458" i="28"/>
  <c r="F458" i="28" s="1"/>
  <c r="E66" i="28"/>
  <c r="F66" i="28" s="1"/>
  <c r="E110" i="28"/>
  <c r="F110" i="28" s="1"/>
  <c r="E162" i="28"/>
  <c r="F162" i="28" s="1"/>
  <c r="E252" i="28"/>
  <c r="F252" i="28" s="1"/>
  <c r="E284" i="28"/>
  <c r="F284" i="28" s="1"/>
  <c r="E420" i="28"/>
  <c r="F420" i="28" s="1"/>
  <c r="E464" i="28"/>
  <c r="F464" i="28" s="1"/>
  <c r="E500" i="28"/>
  <c r="F500" i="28" s="1"/>
  <c r="E71" i="32"/>
  <c r="F71" i="32" s="1"/>
  <c r="E135" i="32"/>
  <c r="F135" i="32" s="1"/>
  <c r="E218" i="32"/>
  <c r="F218" i="32" s="1"/>
  <c r="E292" i="32"/>
  <c r="F292" i="32" s="1"/>
  <c r="E147" i="32"/>
  <c r="F147" i="32" s="1"/>
  <c r="E248" i="32"/>
  <c r="F248" i="32" s="1"/>
  <c r="E336" i="32"/>
  <c r="F336" i="32" s="1"/>
  <c r="E13" i="33"/>
  <c r="F13" i="33" s="1"/>
  <c r="E95" i="33"/>
  <c r="F95" i="33" s="1"/>
  <c r="E93" i="33"/>
  <c r="F93" i="33" s="1"/>
  <c r="E22" i="31"/>
  <c r="F22" i="31" s="1"/>
  <c r="E74" i="30"/>
  <c r="F74" i="30" s="1"/>
  <c r="K20" i="26"/>
  <c r="E48" i="21"/>
  <c r="F48" i="21" s="1"/>
  <c r="E78" i="35"/>
  <c r="F78" i="35" s="1"/>
  <c r="E43" i="36"/>
  <c r="F43" i="36" s="1"/>
  <c r="E348" i="28"/>
  <c r="F348" i="28" s="1"/>
  <c r="E264" i="32"/>
  <c r="F264" i="32" s="1"/>
  <c r="K44" i="26"/>
  <c r="E46" i="12"/>
  <c r="F46" i="12" s="1"/>
  <c r="E44" i="12"/>
  <c r="F44" i="12" s="1"/>
  <c r="E11" i="20"/>
  <c r="F11" i="20" s="1"/>
  <c r="E28" i="21"/>
  <c r="E10" i="22"/>
  <c r="F10" i="22" s="1"/>
  <c r="E14" i="23"/>
  <c r="F14" i="23" s="1"/>
  <c r="E28" i="26"/>
  <c r="F28" i="26" s="1"/>
  <c r="E14" i="29"/>
  <c r="F14" i="29" s="1"/>
  <c r="E64" i="29"/>
  <c r="E101" i="34"/>
  <c r="F101" i="34" s="1"/>
  <c r="E20" i="35"/>
  <c r="F20" i="35" s="1"/>
  <c r="E138" i="35"/>
  <c r="F138" i="35" s="1"/>
  <c r="E266" i="35"/>
  <c r="F266" i="35" s="1"/>
  <c r="E16" i="35"/>
  <c r="F16" i="35" s="1"/>
  <c r="E70" i="35"/>
  <c r="F70" i="35" s="1"/>
  <c r="E122" i="35"/>
  <c r="F122" i="35" s="1"/>
  <c r="E160" i="35"/>
  <c r="F160" i="35" s="1"/>
  <c r="E212" i="35"/>
  <c r="F212" i="35" s="1"/>
  <c r="E264" i="35"/>
  <c r="F264" i="35" s="1"/>
  <c r="E322" i="35"/>
  <c r="F322" i="35" s="1"/>
  <c r="E360" i="35"/>
  <c r="F360" i="35" s="1"/>
  <c r="E93" i="36"/>
  <c r="F93" i="36" s="1"/>
  <c r="E194" i="36"/>
  <c r="F194" i="36" s="1"/>
  <c r="E340" i="36"/>
  <c r="F340" i="36" s="1"/>
  <c r="E457" i="36"/>
  <c r="F457" i="36" s="1"/>
  <c r="E63" i="36"/>
  <c r="F63" i="36" s="1"/>
  <c r="E97" i="36"/>
  <c r="F97" i="36" s="1"/>
  <c r="E142" i="36"/>
  <c r="F142" i="36" s="1"/>
  <c r="E224" i="36"/>
  <c r="F224" i="36" s="1"/>
  <c r="E282" i="36"/>
  <c r="F282" i="36" s="1"/>
  <c r="E324" i="36"/>
  <c r="F324" i="36" s="1"/>
  <c r="E411" i="36"/>
  <c r="F411" i="36" s="1"/>
  <c r="E499" i="36"/>
  <c r="F499" i="36" s="1"/>
  <c r="E68" i="28"/>
  <c r="F68" i="28" s="1"/>
  <c r="E132" i="28"/>
  <c r="F132" i="28" s="1"/>
  <c r="E206" i="28"/>
  <c r="F206" i="28" s="1"/>
  <c r="E262" i="28"/>
  <c r="F262" i="28" s="1"/>
  <c r="E314" i="28"/>
  <c r="F314" i="28" s="1"/>
  <c r="E378" i="28"/>
  <c r="F378" i="28" s="1"/>
  <c r="E460" i="28"/>
  <c r="F460" i="28" s="1"/>
  <c r="E112" i="28"/>
  <c r="F112" i="28" s="1"/>
  <c r="E164" i="28"/>
  <c r="F164" i="28" s="1"/>
  <c r="E370" i="28"/>
  <c r="F370" i="28" s="1"/>
  <c r="E466" i="28"/>
  <c r="F466" i="28" s="1"/>
  <c r="E502" i="28"/>
  <c r="F502" i="28" s="1"/>
  <c r="E75" i="32"/>
  <c r="F75" i="32" s="1"/>
  <c r="E141" i="32"/>
  <c r="F141" i="32" s="1"/>
  <c r="E222" i="32"/>
  <c r="F222" i="32" s="1"/>
  <c r="E296" i="32"/>
  <c r="F296" i="32" s="1"/>
  <c r="E250" i="32"/>
  <c r="F250" i="32" s="1"/>
  <c r="E342" i="32"/>
  <c r="F342" i="32" s="1"/>
  <c r="E17" i="33"/>
  <c r="F17" i="33" s="1"/>
  <c r="K10" i="19"/>
  <c r="K38" i="21"/>
  <c r="K54" i="21"/>
  <c r="K70" i="21"/>
  <c r="K36" i="23"/>
  <c r="K22" i="30"/>
  <c r="K54" i="30"/>
  <c r="K118" i="30"/>
  <c r="K134" i="30"/>
  <c r="E40" i="23"/>
  <c r="F40" i="23" s="1"/>
  <c r="E324" i="35"/>
  <c r="F324" i="35" s="1"/>
  <c r="E491" i="36"/>
  <c r="F491" i="36" s="1"/>
  <c r="E198" i="36"/>
  <c r="F198" i="36" s="1"/>
  <c r="E376" i="36"/>
  <c r="F376" i="36" s="1"/>
  <c r="E101" i="32"/>
  <c r="F101" i="32" s="1"/>
  <c r="E12" i="12"/>
  <c r="F12" i="12" s="1"/>
  <c r="E48" i="12"/>
  <c r="F48" i="12" s="1"/>
  <c r="E56" i="12"/>
  <c r="F56" i="12" s="1"/>
  <c r="E32" i="19"/>
  <c r="F32" i="19" s="1"/>
  <c r="E13" i="20"/>
  <c r="F13" i="20" s="1"/>
  <c r="E83" i="20"/>
  <c r="F83" i="20" s="1"/>
  <c r="E34" i="21"/>
  <c r="F34" i="21" s="1"/>
  <c r="E18" i="22"/>
  <c r="F18" i="22" s="1"/>
  <c r="E34" i="22"/>
  <c r="F34" i="22" s="1"/>
  <c r="E16" i="23"/>
  <c r="F16" i="23" s="1"/>
  <c r="E34" i="26"/>
  <c r="F34" i="26" s="1"/>
  <c r="E18" i="29"/>
  <c r="F18" i="29" s="1"/>
  <c r="E68" i="29"/>
  <c r="E103" i="34"/>
  <c r="F103" i="34" s="1"/>
  <c r="E55" i="34"/>
  <c r="F55" i="34" s="1"/>
  <c r="E97" i="34"/>
  <c r="F97" i="34" s="1"/>
  <c r="E22" i="35"/>
  <c r="F22" i="35" s="1"/>
  <c r="E140" i="35"/>
  <c r="F140" i="35" s="1"/>
  <c r="E268" i="35"/>
  <c r="F268" i="35" s="1"/>
  <c r="E95" i="36"/>
  <c r="F95" i="36" s="1"/>
  <c r="E196" i="36"/>
  <c r="F196" i="36" s="1"/>
  <c r="E342" i="36"/>
  <c r="F342" i="36" s="1"/>
  <c r="E459" i="36"/>
  <c r="F459" i="36" s="1"/>
  <c r="E20" i="36"/>
  <c r="F20" i="36" s="1"/>
  <c r="E65" i="36"/>
  <c r="F65" i="36" s="1"/>
  <c r="E103" i="36"/>
  <c r="F103" i="36" s="1"/>
  <c r="E146" i="36"/>
  <c r="F146" i="36" s="1"/>
  <c r="E186" i="36"/>
  <c r="F186" i="36" s="1"/>
  <c r="E226" i="36"/>
  <c r="F226" i="36" s="1"/>
  <c r="E284" i="36"/>
  <c r="F284" i="36" s="1"/>
  <c r="E326" i="36"/>
  <c r="F326" i="36" s="1"/>
  <c r="E364" i="36"/>
  <c r="F364" i="36" s="1"/>
  <c r="E413" i="36"/>
  <c r="F413" i="36" s="1"/>
  <c r="E467" i="36"/>
  <c r="F467" i="36" s="1"/>
  <c r="E505" i="36"/>
  <c r="F505" i="36" s="1"/>
  <c r="E10" i="28"/>
  <c r="F10" i="28" s="1"/>
  <c r="E72" i="28"/>
  <c r="F72" i="28" s="1"/>
  <c r="E136" i="28"/>
  <c r="F136" i="28" s="1"/>
  <c r="E208" i="28"/>
  <c r="F208" i="28" s="1"/>
  <c r="E266" i="28"/>
  <c r="F266" i="28" s="1"/>
  <c r="E320" i="28"/>
  <c r="F320" i="28" s="1"/>
  <c r="E390" i="28"/>
  <c r="F390" i="28" s="1"/>
  <c r="E468" i="28"/>
  <c r="F468" i="28" s="1"/>
  <c r="E70" i="28"/>
  <c r="F70" i="28" s="1"/>
  <c r="E218" i="28"/>
  <c r="F218" i="28" s="1"/>
  <c r="E256" i="28"/>
  <c r="F256" i="28" s="1"/>
  <c r="E330" i="28"/>
  <c r="F330" i="28" s="1"/>
  <c r="E428" i="28"/>
  <c r="F428" i="28" s="1"/>
  <c r="E77" i="32"/>
  <c r="F77" i="32" s="1"/>
  <c r="E145" i="32"/>
  <c r="F145" i="32" s="1"/>
  <c r="E228" i="32"/>
  <c r="F228" i="32" s="1"/>
  <c r="E308" i="32"/>
  <c r="F308" i="32" s="1"/>
  <c r="E21" i="33"/>
  <c r="F21" i="33" s="1"/>
  <c r="E57" i="33"/>
  <c r="F57" i="33" s="1"/>
  <c r="E97" i="33"/>
  <c r="F97" i="33" s="1"/>
  <c r="K22" i="26"/>
  <c r="K38" i="26"/>
  <c r="K10" i="24"/>
  <c r="E92" i="28"/>
  <c r="F92" i="28" s="1"/>
  <c r="E123" i="32"/>
  <c r="F123" i="32" s="1"/>
  <c r="E113" i="33"/>
  <c r="F113" i="33" s="1"/>
  <c r="E14" i="12"/>
  <c r="F14" i="12" s="1"/>
  <c r="E50" i="12"/>
  <c r="F50" i="12" s="1"/>
  <c r="E62" i="12"/>
  <c r="F62" i="12" s="1"/>
  <c r="E36" i="19"/>
  <c r="F36" i="19" s="1"/>
  <c r="E19" i="20"/>
  <c r="F19" i="20" s="1"/>
  <c r="E26" i="22"/>
  <c r="F26" i="22" s="1"/>
  <c r="E36" i="22"/>
  <c r="F36" i="22" s="1"/>
  <c r="E18" i="23"/>
  <c r="F18" i="23" s="1"/>
  <c r="E38" i="26"/>
  <c r="F38" i="26" s="1"/>
  <c r="E22" i="29"/>
  <c r="F22" i="29" s="1"/>
  <c r="E107" i="34"/>
  <c r="F107" i="34" s="1"/>
  <c r="E61" i="34"/>
  <c r="F61" i="34" s="1"/>
  <c r="E99" i="34"/>
  <c r="F99" i="34" s="1"/>
  <c r="E26" i="35"/>
  <c r="F26" i="35" s="1"/>
  <c r="E148" i="35"/>
  <c r="F148" i="35" s="1"/>
  <c r="E276" i="35"/>
  <c r="F276" i="35" s="1"/>
  <c r="E113" i="36"/>
  <c r="F113" i="36" s="1"/>
  <c r="E212" i="36"/>
  <c r="F212" i="36" s="1"/>
  <c r="E354" i="36"/>
  <c r="F354" i="36" s="1"/>
  <c r="E463" i="36"/>
  <c r="F463" i="36" s="1"/>
  <c r="E22" i="36"/>
  <c r="F22" i="36" s="1"/>
  <c r="E67" i="36"/>
  <c r="F67" i="36" s="1"/>
  <c r="E109" i="36"/>
  <c r="F109" i="36" s="1"/>
  <c r="E150" i="36"/>
  <c r="F150" i="36" s="1"/>
  <c r="E188" i="36"/>
  <c r="F188" i="36" s="1"/>
  <c r="E232" i="36"/>
  <c r="F232" i="36" s="1"/>
  <c r="E286" i="36"/>
  <c r="F286" i="36" s="1"/>
  <c r="E334" i="36"/>
  <c r="F334" i="36" s="1"/>
  <c r="E366" i="36"/>
  <c r="F366" i="36" s="1"/>
  <c r="E417" i="36"/>
  <c r="F417" i="36" s="1"/>
  <c r="E469" i="36"/>
  <c r="F469" i="36" s="1"/>
  <c r="E509" i="36"/>
  <c r="F509" i="36" s="1"/>
  <c r="E14" i="28"/>
  <c r="F14" i="28" s="1"/>
  <c r="E74" i="28"/>
  <c r="F74" i="28" s="1"/>
  <c r="E140" i="28"/>
  <c r="F140" i="28" s="1"/>
  <c r="E210" i="28"/>
  <c r="F210" i="28" s="1"/>
  <c r="E268" i="28"/>
  <c r="F268" i="28" s="1"/>
  <c r="E324" i="28"/>
  <c r="F324" i="28" s="1"/>
  <c r="E398" i="28"/>
  <c r="F398" i="28" s="1"/>
  <c r="E472" i="28"/>
  <c r="F472" i="28" s="1"/>
  <c r="E336" i="28"/>
  <c r="F336" i="28" s="1"/>
  <c r="E512" i="28"/>
  <c r="F512" i="28" s="1"/>
  <c r="E83" i="32"/>
  <c r="F83" i="32" s="1"/>
  <c r="E151" i="32"/>
  <c r="F151" i="32" s="1"/>
  <c r="E232" i="32"/>
  <c r="F232" i="32" s="1"/>
  <c r="E310" i="32"/>
  <c r="F310" i="32" s="1"/>
  <c r="E25" i="33"/>
  <c r="F25" i="33" s="1"/>
  <c r="E101" i="33"/>
  <c r="F101" i="33" s="1"/>
  <c r="K28" i="19"/>
  <c r="K24" i="21"/>
  <c r="K40" i="21"/>
  <c r="K56" i="21"/>
  <c r="K38" i="23"/>
  <c r="K24" i="30"/>
  <c r="K40" i="30"/>
  <c r="K56" i="30"/>
  <c r="K72" i="30"/>
  <c r="K88" i="30"/>
  <c r="K104" i="30"/>
  <c r="K120" i="30"/>
  <c r="K136" i="30"/>
  <c r="K152" i="30"/>
  <c r="E111" i="34"/>
  <c r="F111" i="34" s="1"/>
  <c r="E370" i="36"/>
  <c r="F370" i="36" s="1"/>
  <c r="E164" i="36"/>
  <c r="F164" i="36" s="1"/>
  <c r="E531" i="36"/>
  <c r="F531" i="36" s="1"/>
  <c r="E238" i="28"/>
  <c r="F238" i="28" s="1"/>
  <c r="E167" i="32"/>
  <c r="F167" i="32" s="1"/>
  <c r="E16" i="12"/>
  <c r="F16" i="12" s="1"/>
  <c r="E10" i="18"/>
  <c r="F10" i="18" s="1"/>
  <c r="E40" i="19"/>
  <c r="F40" i="19" s="1"/>
  <c r="E21" i="20"/>
  <c r="F21" i="20" s="1"/>
  <c r="E24" i="21"/>
  <c r="F24" i="21" s="1"/>
  <c r="E38" i="21"/>
  <c r="F38" i="21" s="1"/>
  <c r="E28" i="22"/>
  <c r="F28" i="22" s="1"/>
  <c r="E24" i="23"/>
  <c r="F24" i="23" s="1"/>
  <c r="E26" i="29"/>
  <c r="F26" i="29" s="1"/>
  <c r="E40" i="35"/>
  <c r="F40" i="35" s="1"/>
  <c r="E166" i="35"/>
  <c r="F166" i="35" s="1"/>
  <c r="E288" i="35"/>
  <c r="F288" i="35" s="1"/>
  <c r="E24" i="35"/>
  <c r="F24" i="35" s="1"/>
  <c r="E80" i="35"/>
  <c r="F80" i="35" s="1"/>
  <c r="E128" i="35"/>
  <c r="F128" i="35" s="1"/>
  <c r="E172" i="35"/>
  <c r="F172" i="35" s="1"/>
  <c r="E224" i="35"/>
  <c r="F224" i="35" s="1"/>
  <c r="E272" i="35"/>
  <c r="F272" i="35" s="1"/>
  <c r="E330" i="35"/>
  <c r="F330" i="35" s="1"/>
  <c r="E10" i="36"/>
  <c r="F10" i="36" s="1"/>
  <c r="E115" i="36"/>
  <c r="F115" i="36" s="1"/>
  <c r="E214" i="36"/>
  <c r="F214" i="36" s="1"/>
  <c r="E356" i="36"/>
  <c r="F356" i="36" s="1"/>
  <c r="E465" i="36"/>
  <c r="F465" i="36" s="1"/>
  <c r="E28" i="36"/>
  <c r="F28" i="36" s="1"/>
  <c r="E69" i="36"/>
  <c r="F69" i="36" s="1"/>
  <c r="E111" i="36"/>
  <c r="F111" i="36" s="1"/>
  <c r="E156" i="36"/>
  <c r="F156" i="36" s="1"/>
  <c r="E190" i="36"/>
  <c r="F190" i="36" s="1"/>
  <c r="E234" i="36"/>
  <c r="F234" i="36" s="1"/>
  <c r="E288" i="36"/>
  <c r="F288" i="36" s="1"/>
  <c r="E336" i="36"/>
  <c r="F336" i="36" s="1"/>
  <c r="E368" i="36"/>
  <c r="F368" i="36" s="1"/>
  <c r="E423" i="36"/>
  <c r="F423" i="36" s="1"/>
  <c r="E471" i="36"/>
  <c r="F471" i="36" s="1"/>
  <c r="E513" i="36"/>
  <c r="F513" i="36" s="1"/>
  <c r="E20" i="28"/>
  <c r="F20" i="28" s="1"/>
  <c r="E76" i="28"/>
  <c r="F76" i="28" s="1"/>
  <c r="E148" i="28"/>
  <c r="F148" i="28" s="1"/>
  <c r="E216" i="28"/>
  <c r="F216" i="28" s="1"/>
  <c r="E272" i="28"/>
  <c r="F272" i="28" s="1"/>
  <c r="E326" i="28"/>
  <c r="F326" i="28" s="1"/>
  <c r="E400" i="28"/>
  <c r="F400" i="28" s="1"/>
  <c r="E474" i="28"/>
  <c r="F474" i="28" s="1"/>
  <c r="E222" i="28"/>
  <c r="F222" i="28" s="1"/>
  <c r="E380" i="28"/>
  <c r="F380" i="28" s="1"/>
  <c r="E514" i="28"/>
  <c r="F514" i="28" s="1"/>
  <c r="E89" i="32"/>
  <c r="F89" i="32" s="1"/>
  <c r="E153" i="32"/>
  <c r="F153" i="32" s="1"/>
  <c r="E238" i="32"/>
  <c r="F238" i="32" s="1"/>
  <c r="E334" i="32"/>
  <c r="F334" i="32" s="1"/>
  <c r="E256" i="32"/>
  <c r="F256" i="32" s="1"/>
  <c r="E298" i="32"/>
  <c r="F298" i="32" s="1"/>
  <c r="E348" i="32"/>
  <c r="F348" i="32" s="1"/>
  <c r="E41" i="33"/>
  <c r="F41" i="33" s="1"/>
  <c r="E103" i="33"/>
  <c r="F103" i="33" s="1"/>
  <c r="K40" i="26"/>
  <c r="E18" i="34"/>
  <c r="F18" i="34" s="1"/>
  <c r="E254" i="36"/>
  <c r="F254" i="36" s="1"/>
  <c r="E484" i="28"/>
  <c r="F484" i="28" s="1"/>
  <c r="E314" i="32"/>
  <c r="F314" i="32" s="1"/>
  <c r="E12" i="18"/>
  <c r="F12" i="18" s="1"/>
  <c r="E56" i="19"/>
  <c r="F56" i="19" s="1"/>
  <c r="E23" i="20"/>
  <c r="F23" i="20" s="1"/>
  <c r="E36" i="21"/>
  <c r="F36" i="21" s="1"/>
  <c r="E30" i="22"/>
  <c r="F30" i="22" s="1"/>
  <c r="E48" i="22"/>
  <c r="F48" i="22" s="1"/>
  <c r="E30" i="23"/>
  <c r="F30" i="23" s="1"/>
  <c r="E30" i="29"/>
  <c r="F30" i="29" s="1"/>
  <c r="E40" i="29"/>
  <c r="F40" i="29" s="1"/>
  <c r="E42" i="35"/>
  <c r="F42" i="35" s="1"/>
  <c r="E170" i="35"/>
  <c r="F170" i="35" s="1"/>
  <c r="E292" i="35"/>
  <c r="F292" i="35" s="1"/>
  <c r="E14" i="36"/>
  <c r="F14" i="36" s="1"/>
  <c r="E117" i="36"/>
  <c r="F117" i="36" s="1"/>
  <c r="E220" i="36"/>
  <c r="F220" i="36" s="1"/>
  <c r="E358" i="36"/>
  <c r="F358" i="36" s="1"/>
  <c r="E473" i="36"/>
  <c r="F473" i="36" s="1"/>
  <c r="E71" i="36"/>
  <c r="F71" i="36" s="1"/>
  <c r="E158" i="36"/>
  <c r="F158" i="36" s="1"/>
  <c r="E240" i="36"/>
  <c r="F240" i="36" s="1"/>
  <c r="E338" i="36"/>
  <c r="F338" i="36" s="1"/>
  <c r="E429" i="36"/>
  <c r="F429" i="36" s="1"/>
  <c r="E517" i="36"/>
  <c r="F517" i="36" s="1"/>
  <c r="E24" i="28"/>
  <c r="F24" i="28" s="1"/>
  <c r="E78" i="28"/>
  <c r="F78" i="28" s="1"/>
  <c r="E154" i="28"/>
  <c r="F154" i="28" s="1"/>
  <c r="E220" i="28"/>
  <c r="F220" i="28" s="1"/>
  <c r="E274" i="28"/>
  <c r="F274" i="28" s="1"/>
  <c r="E338" i="28"/>
  <c r="F338" i="28" s="1"/>
  <c r="E406" i="28"/>
  <c r="F406" i="28" s="1"/>
  <c r="E476" i="28"/>
  <c r="F476" i="28" s="1"/>
  <c r="E38" i="28"/>
  <c r="F38" i="28" s="1"/>
  <c r="E176" i="28"/>
  <c r="F176" i="28" s="1"/>
  <c r="E224" i="28"/>
  <c r="F224" i="28" s="1"/>
  <c r="E384" i="28"/>
  <c r="F384" i="28" s="1"/>
  <c r="E516" i="28"/>
  <c r="F516" i="28" s="1"/>
  <c r="E95" i="32"/>
  <c r="F95" i="32" s="1"/>
  <c r="E155" i="32"/>
  <c r="F155" i="32" s="1"/>
  <c r="E246" i="32"/>
  <c r="F246" i="32" s="1"/>
  <c r="E344" i="32"/>
  <c r="F344" i="32" s="1"/>
  <c r="E117" i="32"/>
  <c r="F117" i="32" s="1"/>
  <c r="E216" i="32"/>
  <c r="F216" i="32" s="1"/>
  <c r="E260" i="32"/>
  <c r="F260" i="32" s="1"/>
  <c r="E304" i="32"/>
  <c r="F304" i="32" s="1"/>
  <c r="E350" i="32"/>
  <c r="F350" i="32" s="1"/>
  <c r="E45" i="33"/>
  <c r="F45" i="33" s="1"/>
  <c r="E23" i="33"/>
  <c r="F23" i="33" s="1"/>
  <c r="E107" i="33"/>
  <c r="F107" i="33" s="1"/>
  <c r="K14" i="19"/>
  <c r="K46" i="19"/>
  <c r="K10" i="21"/>
  <c r="K42" i="21"/>
  <c r="K58" i="21"/>
  <c r="K24" i="23"/>
  <c r="K40" i="23"/>
  <c r="K26" i="30"/>
  <c r="K42" i="30"/>
  <c r="K58" i="30"/>
  <c r="K74" i="30"/>
  <c r="K90" i="30"/>
  <c r="K106" i="30"/>
  <c r="K154" i="30"/>
  <c r="E14" i="18"/>
  <c r="F14" i="18" s="1"/>
  <c r="E16" i="25"/>
  <c r="F16" i="25" s="1"/>
  <c r="E40" i="21"/>
  <c r="F40" i="21" s="1"/>
  <c r="E32" i="22"/>
  <c r="F32" i="22" s="1"/>
  <c r="E54" i="22"/>
  <c r="F54" i="22" s="1"/>
  <c r="E36" i="23"/>
  <c r="F36" i="23" s="1"/>
  <c r="E32" i="29"/>
  <c r="F32" i="29" s="1"/>
  <c r="E42" i="29"/>
  <c r="F42" i="29" s="1"/>
  <c r="E54" i="35"/>
  <c r="F54" i="35" s="1"/>
  <c r="E174" i="35"/>
  <c r="F174" i="35" s="1"/>
  <c r="E298" i="35"/>
  <c r="F298" i="35" s="1"/>
  <c r="E28" i="35"/>
  <c r="F28" i="35" s="1"/>
  <c r="E86" i="35"/>
  <c r="F86" i="35" s="1"/>
  <c r="E132" i="35"/>
  <c r="F132" i="35" s="1"/>
  <c r="E176" i="35"/>
  <c r="F176" i="35" s="1"/>
  <c r="E230" i="35"/>
  <c r="F230" i="35" s="1"/>
  <c r="E278" i="35"/>
  <c r="F278" i="35" s="1"/>
  <c r="E336" i="35"/>
  <c r="F336" i="35" s="1"/>
  <c r="E18" i="36"/>
  <c r="F18" i="36" s="1"/>
  <c r="E133" i="36"/>
  <c r="F133" i="36" s="1"/>
  <c r="E244" i="36"/>
  <c r="F244" i="36" s="1"/>
  <c r="E360" i="36"/>
  <c r="F360" i="36" s="1"/>
  <c r="E475" i="36"/>
  <c r="F475" i="36" s="1"/>
  <c r="E28" i="28"/>
  <c r="F28" i="28" s="1"/>
  <c r="E80" i="28"/>
  <c r="F80" i="28" s="1"/>
  <c r="E156" i="28"/>
  <c r="F156" i="28" s="1"/>
  <c r="E232" i="28"/>
  <c r="F232" i="28" s="1"/>
  <c r="E278" i="28"/>
  <c r="F278" i="28" s="1"/>
  <c r="E342" i="28"/>
  <c r="F342" i="28" s="1"/>
  <c r="E410" i="28"/>
  <c r="F410" i="28" s="1"/>
  <c r="E480" i="28"/>
  <c r="F480" i="28" s="1"/>
  <c r="E40" i="28"/>
  <c r="F40" i="28" s="1"/>
  <c r="E182" i="28"/>
  <c r="F182" i="28" s="1"/>
  <c r="E230" i="28"/>
  <c r="F230" i="28" s="1"/>
  <c r="E264" i="28"/>
  <c r="F264" i="28" s="1"/>
  <c r="E344" i="28"/>
  <c r="F344" i="28" s="1"/>
  <c r="E386" i="28"/>
  <c r="F386" i="28" s="1"/>
  <c r="E444" i="28"/>
  <c r="F444" i="28" s="1"/>
  <c r="E518" i="28"/>
  <c r="F518" i="28" s="1"/>
  <c r="E97" i="32"/>
  <c r="F97" i="32" s="1"/>
  <c r="E163" i="32"/>
  <c r="F163" i="32" s="1"/>
  <c r="E252" i="32"/>
  <c r="F252" i="32" s="1"/>
  <c r="E346" i="32"/>
  <c r="F346" i="32" s="1"/>
  <c r="E49" i="33"/>
  <c r="F49" i="33" s="1"/>
  <c r="E109" i="33"/>
  <c r="F109" i="33" s="1"/>
  <c r="K10" i="26"/>
  <c r="K42" i="26"/>
  <c r="E40" i="26"/>
  <c r="F40" i="26" s="1"/>
  <c r="E24" i="12"/>
  <c r="F24" i="12" s="1"/>
  <c r="E10" i="19"/>
  <c r="F10" i="19" s="1"/>
  <c r="E22" i="25"/>
  <c r="F22" i="25" s="1"/>
  <c r="E35" i="20"/>
  <c r="F35" i="20" s="1"/>
  <c r="E42" i="21"/>
  <c r="F42" i="21" s="1"/>
  <c r="E42" i="22"/>
  <c r="F42" i="22" s="1"/>
  <c r="E56" i="22"/>
  <c r="F56" i="22" s="1"/>
  <c r="E38" i="23"/>
  <c r="F38" i="23" s="1"/>
  <c r="E51" i="26"/>
  <c r="F51" i="26" s="1"/>
  <c r="E34" i="29"/>
  <c r="F34" i="29" s="1"/>
  <c r="E10" i="34"/>
  <c r="F10" i="34" s="1"/>
  <c r="E109" i="34"/>
  <c r="F109" i="34" s="1"/>
  <c r="E76" i="35"/>
  <c r="F76" i="35" s="1"/>
  <c r="E182" i="35"/>
  <c r="F182" i="35" s="1"/>
  <c r="E300" i="35"/>
  <c r="F300" i="35" s="1"/>
  <c r="E36" i="35"/>
  <c r="F36" i="35" s="1"/>
  <c r="E88" i="35"/>
  <c r="F88" i="35" s="1"/>
  <c r="E134" i="35"/>
  <c r="F134" i="35" s="1"/>
  <c r="E180" i="35"/>
  <c r="F180" i="35" s="1"/>
  <c r="E232" i="35"/>
  <c r="F232" i="35" s="1"/>
  <c r="E280" i="35"/>
  <c r="F280" i="35" s="1"/>
  <c r="E338" i="35"/>
  <c r="F338" i="35" s="1"/>
  <c r="E32" i="36"/>
  <c r="F32" i="36" s="1"/>
  <c r="E135" i="36"/>
  <c r="F135" i="36" s="1"/>
  <c r="E248" i="36"/>
  <c r="F248" i="36" s="1"/>
  <c r="E362" i="36"/>
  <c r="F362" i="36" s="1"/>
  <c r="E477" i="36"/>
  <c r="F477" i="36" s="1"/>
  <c r="E30" i="28"/>
  <c r="F30" i="28" s="1"/>
  <c r="E86" i="28"/>
  <c r="F86" i="28" s="1"/>
  <c r="E158" i="28"/>
  <c r="F158" i="28" s="1"/>
  <c r="E234" i="28"/>
  <c r="F234" i="28" s="1"/>
  <c r="E280" i="28"/>
  <c r="F280" i="28" s="1"/>
  <c r="E346" i="28"/>
  <c r="F346" i="28" s="1"/>
  <c r="E416" i="28"/>
  <c r="F416" i="28" s="1"/>
  <c r="E482" i="28"/>
  <c r="F482" i="28" s="1"/>
  <c r="E388" i="28"/>
  <c r="F388" i="28" s="1"/>
  <c r="E520" i="28"/>
  <c r="F520" i="28" s="1"/>
  <c r="E99" i="32"/>
  <c r="F99" i="32" s="1"/>
  <c r="E165" i="32"/>
  <c r="F165" i="32" s="1"/>
  <c r="E254" i="32"/>
  <c r="F254" i="32" s="1"/>
  <c r="E354" i="32"/>
  <c r="F354" i="32" s="1"/>
  <c r="E81" i="32"/>
  <c r="F81" i="32" s="1"/>
  <c r="E121" i="32"/>
  <c r="F121" i="32" s="1"/>
  <c r="E220" i="32"/>
  <c r="F220" i="32" s="1"/>
  <c r="E266" i="32"/>
  <c r="F266" i="32" s="1"/>
  <c r="E51" i="33"/>
  <c r="F51" i="33" s="1"/>
  <c r="E27" i="33"/>
  <c r="F27" i="33" s="1"/>
  <c r="E69" i="33"/>
  <c r="F69" i="33" s="1"/>
  <c r="E111" i="33"/>
  <c r="F111" i="33" s="1"/>
  <c r="K32" i="19"/>
  <c r="K12" i="21"/>
  <c r="K28" i="21"/>
  <c r="K60" i="21"/>
  <c r="K10" i="23"/>
  <c r="K42" i="23"/>
  <c r="K12" i="30"/>
  <c r="K60" i="30"/>
  <c r="K92" i="30"/>
  <c r="K108" i="30"/>
  <c r="K124" i="30"/>
  <c r="E14" i="19"/>
  <c r="F14" i="19" s="1"/>
  <c r="E120" i="30"/>
  <c r="E10" i="12"/>
  <c r="F10" i="12" s="1"/>
  <c r="E20" i="19"/>
  <c r="F20" i="19" s="1"/>
  <c r="E9" i="20"/>
  <c r="F9" i="20" s="1"/>
  <c r="E70" i="21"/>
  <c r="F70" i="21" s="1"/>
  <c r="E52" i="21"/>
  <c r="F52" i="21" s="1"/>
  <c r="E60" i="22"/>
  <c r="F60" i="22" s="1"/>
  <c r="E42" i="26"/>
  <c r="F42" i="26" s="1"/>
  <c r="E14" i="34"/>
  <c r="F14" i="34" s="1"/>
  <c r="E22" i="34"/>
  <c r="F22" i="34" s="1"/>
  <c r="E75" i="34"/>
  <c r="F75" i="34" s="1"/>
  <c r="E113" i="34"/>
  <c r="F113" i="34" s="1"/>
  <c r="E84" i="35"/>
  <c r="F84" i="35" s="1"/>
  <c r="E190" i="35"/>
  <c r="F190" i="35" s="1"/>
  <c r="E328" i="35"/>
  <c r="F328" i="35" s="1"/>
  <c r="E41" i="36"/>
  <c r="F41" i="36" s="1"/>
  <c r="E160" i="36"/>
  <c r="F160" i="36" s="1"/>
  <c r="E276" i="36"/>
  <c r="F276" i="36" s="1"/>
  <c r="E372" i="36"/>
  <c r="F372" i="36" s="1"/>
  <c r="E523" i="36"/>
  <c r="F523" i="36" s="1"/>
  <c r="E45" i="36"/>
  <c r="F45" i="36" s="1"/>
  <c r="E81" i="36"/>
  <c r="F81" i="36" s="1"/>
  <c r="E125" i="36"/>
  <c r="F125" i="36" s="1"/>
  <c r="E166" i="36"/>
  <c r="F166" i="36" s="1"/>
  <c r="E200" i="36"/>
  <c r="F200" i="36" s="1"/>
  <c r="E258" i="36"/>
  <c r="F258" i="36" s="1"/>
  <c r="E298" i="36"/>
  <c r="F298" i="36" s="1"/>
  <c r="E346" i="36"/>
  <c r="F346" i="36" s="1"/>
  <c r="E380" i="36"/>
  <c r="F380" i="36" s="1"/>
  <c r="E441" i="36"/>
  <c r="F441" i="36" s="1"/>
  <c r="E483" i="36"/>
  <c r="F483" i="36" s="1"/>
  <c r="E535" i="36"/>
  <c r="F535" i="36" s="1"/>
  <c r="E36" i="28"/>
  <c r="F36" i="28" s="1"/>
  <c r="E94" i="28"/>
  <c r="F94" i="28" s="1"/>
  <c r="E172" i="28"/>
  <c r="F172" i="28" s="1"/>
  <c r="E240" i="28"/>
  <c r="F240" i="28" s="1"/>
  <c r="E288" i="28"/>
  <c r="F288" i="28" s="1"/>
  <c r="E352" i="28"/>
  <c r="F352" i="28" s="1"/>
  <c r="E426" i="28"/>
  <c r="F426" i="28" s="1"/>
  <c r="E490" i="28"/>
  <c r="F490" i="28" s="1"/>
  <c r="E48" i="28"/>
  <c r="F48" i="28" s="1"/>
  <c r="E144" i="28"/>
  <c r="F144" i="28" s="1"/>
  <c r="E192" i="28"/>
  <c r="F192" i="28" s="1"/>
  <c r="E236" i="28"/>
  <c r="F236" i="28" s="1"/>
  <c r="E270" i="28"/>
  <c r="F270" i="28" s="1"/>
  <c r="E304" i="28"/>
  <c r="F304" i="28" s="1"/>
  <c r="E350" i="28"/>
  <c r="F350" i="28" s="1"/>
  <c r="E392" i="28"/>
  <c r="F392" i="28" s="1"/>
  <c r="E450" i="28"/>
  <c r="F450" i="28" s="1"/>
  <c r="E486" i="28"/>
  <c r="F486" i="28" s="1"/>
  <c r="E35" i="32"/>
  <c r="F35" i="32" s="1"/>
  <c r="E103" i="32"/>
  <c r="F103" i="32" s="1"/>
  <c r="E169" i="32"/>
  <c r="F169" i="32" s="1"/>
  <c r="E268" i="32"/>
  <c r="F268" i="32" s="1"/>
  <c r="E360" i="32"/>
  <c r="F360" i="32" s="1"/>
  <c r="E87" i="32"/>
  <c r="F87" i="32" s="1"/>
  <c r="E125" i="32"/>
  <c r="F125" i="32" s="1"/>
  <c r="E175" i="32"/>
  <c r="F175" i="32" s="1"/>
  <c r="E226" i="32"/>
  <c r="F226" i="32" s="1"/>
  <c r="E270" i="32"/>
  <c r="F270" i="32" s="1"/>
  <c r="E316" i="32"/>
  <c r="F316" i="32" s="1"/>
  <c r="E366" i="32"/>
  <c r="F366" i="32" s="1"/>
  <c r="E61" i="33"/>
  <c r="F61" i="33" s="1"/>
  <c r="E33" i="33"/>
  <c r="F33" i="33" s="1"/>
  <c r="E77" i="33"/>
  <c r="F77" i="33" s="1"/>
  <c r="E117" i="33"/>
  <c r="F117" i="33" s="1"/>
  <c r="E88" i="30"/>
  <c r="F88" i="30" s="1"/>
  <c r="K14" i="21"/>
  <c r="K12" i="23"/>
  <c r="K14" i="30"/>
  <c r="K46" i="30"/>
  <c r="K62" i="30"/>
  <c r="K94" i="30"/>
  <c r="K126" i="30"/>
  <c r="K142" i="30"/>
  <c r="E344" i="36"/>
  <c r="F344" i="36" s="1"/>
  <c r="E18" i="12"/>
  <c r="F18" i="12" s="1"/>
  <c r="E24" i="19"/>
  <c r="F24" i="19" s="1"/>
  <c r="E29" i="20"/>
  <c r="F29" i="20" s="1"/>
  <c r="E49" i="20"/>
  <c r="F49" i="20" s="1"/>
  <c r="E10" i="21"/>
  <c r="F10" i="21" s="1"/>
  <c r="E54" i="21"/>
  <c r="F54" i="21" s="1"/>
  <c r="E66" i="22"/>
  <c r="F66" i="22" s="1"/>
  <c r="E46" i="23"/>
  <c r="F46" i="23" s="1"/>
  <c r="E44" i="26"/>
  <c r="F44" i="26" s="1"/>
  <c r="E16" i="34"/>
  <c r="F16" i="34" s="1"/>
  <c r="E24" i="34"/>
  <c r="F24" i="34" s="1"/>
  <c r="E77" i="34"/>
  <c r="F77" i="34" s="1"/>
  <c r="E115" i="34"/>
  <c r="F115" i="34" s="1"/>
  <c r="E90" i="35"/>
  <c r="F90" i="35" s="1"/>
  <c r="E192" i="35"/>
  <c r="F192" i="35" s="1"/>
  <c r="E334" i="35"/>
  <c r="F334" i="35" s="1"/>
  <c r="E46" i="35"/>
  <c r="F46" i="35" s="1"/>
  <c r="E98" i="35"/>
  <c r="F98" i="35" s="1"/>
  <c r="E142" i="35"/>
  <c r="F142" i="35" s="1"/>
  <c r="E186" i="35"/>
  <c r="F186" i="35" s="1"/>
  <c r="E240" i="35"/>
  <c r="F240" i="35" s="1"/>
  <c r="E294" i="35"/>
  <c r="F294" i="35" s="1"/>
  <c r="E346" i="35"/>
  <c r="F346" i="35" s="1"/>
  <c r="E55" i="36"/>
  <c r="F55" i="36" s="1"/>
  <c r="E162" i="36"/>
  <c r="F162" i="36" s="1"/>
  <c r="E278" i="36"/>
  <c r="F278" i="36" s="1"/>
  <c r="E374" i="36"/>
  <c r="F374" i="36" s="1"/>
  <c r="E527" i="36"/>
  <c r="F527" i="36" s="1"/>
  <c r="E47" i="36"/>
  <c r="F47" i="36" s="1"/>
  <c r="E83" i="36"/>
  <c r="F83" i="36" s="1"/>
  <c r="E127" i="36"/>
  <c r="F127" i="36" s="1"/>
  <c r="E168" i="36"/>
  <c r="F168" i="36" s="1"/>
  <c r="E204" i="36"/>
  <c r="F204" i="36" s="1"/>
  <c r="E260" i="36"/>
  <c r="F260" i="36" s="1"/>
  <c r="E302" i="36"/>
  <c r="F302" i="36" s="1"/>
  <c r="E348" i="36"/>
  <c r="F348" i="36" s="1"/>
  <c r="E382" i="36"/>
  <c r="F382" i="36" s="1"/>
  <c r="E443" i="36"/>
  <c r="F443" i="36" s="1"/>
  <c r="E485" i="36"/>
  <c r="F485" i="36" s="1"/>
  <c r="E539" i="36"/>
  <c r="F539" i="36" s="1"/>
  <c r="E42" i="28"/>
  <c r="F42" i="28" s="1"/>
  <c r="E96" i="28"/>
  <c r="F96" i="28" s="1"/>
  <c r="E174" i="28"/>
  <c r="F174" i="28" s="1"/>
  <c r="E242" i="28"/>
  <c r="F242" i="28" s="1"/>
  <c r="E290" i="28"/>
  <c r="F290" i="28" s="1"/>
  <c r="E354" i="28"/>
  <c r="F354" i="28" s="1"/>
  <c r="E430" i="28"/>
  <c r="F430" i="28" s="1"/>
  <c r="E492" i="28"/>
  <c r="F492" i="28" s="1"/>
  <c r="E49" i="32"/>
  <c r="F49" i="32" s="1"/>
  <c r="E105" i="32"/>
  <c r="F105" i="32" s="1"/>
  <c r="E200" i="32"/>
  <c r="F200" i="32" s="1"/>
  <c r="E272" i="32"/>
  <c r="F272" i="32" s="1"/>
  <c r="E368" i="32"/>
  <c r="F368" i="32" s="1"/>
  <c r="E177" i="32"/>
  <c r="F177" i="32" s="1"/>
  <c r="E322" i="32"/>
  <c r="F322" i="32" s="1"/>
  <c r="E63" i="33"/>
  <c r="F63" i="33" s="1"/>
  <c r="E35" i="33"/>
  <c r="F35" i="33" s="1"/>
  <c r="E119" i="33"/>
  <c r="F119" i="33" s="1"/>
  <c r="E90" i="30"/>
  <c r="F90" i="30" s="1"/>
  <c r="K14" i="26"/>
  <c r="E10" i="25"/>
  <c r="F10" i="25" s="1"/>
  <c r="E22" i="12"/>
  <c r="F22" i="12" s="1"/>
  <c r="E28" i="19"/>
  <c r="F28" i="19" s="1"/>
  <c r="E41" i="20"/>
  <c r="F41" i="20" s="1"/>
  <c r="E55" i="20"/>
  <c r="F55" i="20" s="1"/>
  <c r="E12" i="21"/>
  <c r="F12" i="21" s="1"/>
  <c r="E56" i="21"/>
  <c r="F56" i="21" s="1"/>
  <c r="E12" i="22"/>
  <c r="F12" i="22" s="1"/>
  <c r="E70" i="22"/>
  <c r="F70" i="22" s="1"/>
  <c r="E10" i="26"/>
  <c r="F10" i="26" s="1"/>
  <c r="E44" i="29"/>
  <c r="F44" i="29" s="1"/>
  <c r="E51" i="34"/>
  <c r="F51" i="34" s="1"/>
  <c r="E28" i="34"/>
  <c r="F28" i="34" s="1"/>
  <c r="E79" i="34"/>
  <c r="F79" i="34" s="1"/>
  <c r="E117" i="34"/>
  <c r="F117" i="34" s="1"/>
  <c r="E96" i="35"/>
  <c r="F96" i="35" s="1"/>
  <c r="E216" i="35"/>
  <c r="F216" i="35" s="1"/>
  <c r="E342" i="35"/>
  <c r="F342" i="35" s="1"/>
  <c r="E52" i="35"/>
  <c r="F52" i="35" s="1"/>
  <c r="E146" i="35"/>
  <c r="F146" i="35" s="1"/>
  <c r="E242" i="35"/>
  <c r="F242" i="35" s="1"/>
  <c r="E348" i="35"/>
  <c r="F348" i="35" s="1"/>
  <c r="E57" i="36"/>
  <c r="F57" i="36" s="1"/>
  <c r="E174" i="36"/>
  <c r="F174" i="36" s="1"/>
  <c r="E290" i="36"/>
  <c r="F290" i="36" s="1"/>
  <c r="E396" i="36"/>
  <c r="F396" i="36" s="1"/>
  <c r="E551" i="36"/>
  <c r="F551" i="36" s="1"/>
  <c r="E51" i="36"/>
  <c r="F51" i="36" s="1"/>
  <c r="E85" i="36"/>
  <c r="F85" i="36" s="1"/>
  <c r="E129" i="36"/>
  <c r="F129" i="36" s="1"/>
  <c r="E170" i="36"/>
  <c r="F170" i="36" s="1"/>
  <c r="E206" i="36"/>
  <c r="F206" i="36" s="1"/>
  <c r="E262" i="36"/>
  <c r="F262" i="36" s="1"/>
  <c r="E304" i="36"/>
  <c r="F304" i="36" s="1"/>
  <c r="E350" i="36"/>
  <c r="F350" i="36" s="1"/>
  <c r="E384" i="36"/>
  <c r="F384" i="36" s="1"/>
  <c r="E447" i="36"/>
  <c r="F447" i="36" s="1"/>
  <c r="E487" i="36"/>
  <c r="F487" i="36" s="1"/>
  <c r="E543" i="36"/>
  <c r="F543" i="36" s="1"/>
  <c r="E46" i="28"/>
  <c r="F46" i="28" s="1"/>
  <c r="E102" i="28"/>
  <c r="F102" i="28" s="1"/>
  <c r="E184" i="28"/>
  <c r="F184" i="28" s="1"/>
  <c r="E246" i="28"/>
  <c r="F246" i="28" s="1"/>
  <c r="E292" i="28"/>
  <c r="F292" i="28" s="1"/>
  <c r="E356" i="28"/>
  <c r="F356" i="28" s="1"/>
  <c r="E436" i="28"/>
  <c r="F436" i="28" s="1"/>
  <c r="E494" i="28"/>
  <c r="F494" i="28" s="1"/>
  <c r="E150" i="28"/>
  <c r="F150" i="28" s="1"/>
  <c r="E310" i="28"/>
  <c r="F310" i="28" s="1"/>
  <c r="E454" i="28"/>
  <c r="F454" i="28" s="1"/>
  <c r="E51" i="32"/>
  <c r="F51" i="32" s="1"/>
  <c r="E109" i="32"/>
  <c r="F109" i="32" s="1"/>
  <c r="E204" i="32"/>
  <c r="F204" i="32" s="1"/>
  <c r="E276" i="32"/>
  <c r="F276" i="32" s="1"/>
  <c r="E370" i="32"/>
  <c r="F370" i="32" s="1"/>
  <c r="E91" i="32"/>
  <c r="F91" i="32" s="1"/>
  <c r="E192" i="32"/>
  <c r="F192" i="32" s="1"/>
  <c r="E274" i="32"/>
  <c r="F274" i="32" s="1"/>
  <c r="E324" i="32"/>
  <c r="F324" i="32" s="1"/>
  <c r="E65" i="33"/>
  <c r="F65" i="33" s="1"/>
  <c r="E92" i="30"/>
  <c r="F92" i="30" s="1"/>
  <c r="K20" i="19"/>
  <c r="K36" i="19"/>
  <c r="K52" i="19"/>
  <c r="K16" i="21"/>
  <c r="K48" i="21"/>
  <c r="K14" i="23"/>
  <c r="K30" i="23"/>
  <c r="K46" i="23"/>
  <c r="K16" i="30"/>
  <c r="K32" i="30"/>
  <c r="K64" i="30"/>
  <c r="K80" i="30"/>
  <c r="K96" i="30"/>
  <c r="K128" i="30"/>
  <c r="K144" i="30"/>
  <c r="E28" i="12"/>
  <c r="F28" i="12" s="1"/>
  <c r="E47" i="20"/>
  <c r="F47" i="20" s="1"/>
  <c r="E57" i="20"/>
  <c r="F57" i="20" s="1"/>
  <c r="E14" i="21"/>
  <c r="F14" i="21" s="1"/>
  <c r="E58" i="21"/>
  <c r="F58" i="21" s="1"/>
  <c r="E10" i="23"/>
  <c r="F10" i="23" s="1"/>
  <c r="E12" i="26"/>
  <c r="E10" i="24"/>
  <c r="F10" i="24" s="1"/>
  <c r="E46" i="29"/>
  <c r="F46" i="29" s="1"/>
  <c r="E65" i="34"/>
  <c r="F65" i="34" s="1"/>
  <c r="E32" i="34"/>
  <c r="F32" i="34" s="1"/>
  <c r="E81" i="34"/>
  <c r="F81" i="34" s="1"/>
  <c r="E119" i="34"/>
  <c r="F119" i="34" s="1"/>
  <c r="E100" i="35"/>
  <c r="F100" i="35" s="1"/>
  <c r="E222" i="35"/>
  <c r="F222" i="35" s="1"/>
  <c r="E344" i="35"/>
  <c r="F344" i="35" s="1"/>
  <c r="E59" i="36"/>
  <c r="F59" i="36" s="1"/>
  <c r="E176" i="36"/>
  <c r="F176" i="36" s="1"/>
  <c r="E292" i="36"/>
  <c r="F292" i="36" s="1"/>
  <c r="E402" i="36"/>
  <c r="F402" i="36" s="1"/>
  <c r="E554" i="36"/>
  <c r="F554" i="36" s="1"/>
  <c r="E53" i="36"/>
  <c r="F53" i="36" s="1"/>
  <c r="E87" i="36"/>
  <c r="F87" i="36" s="1"/>
  <c r="E131" i="36"/>
  <c r="F131" i="36" s="1"/>
  <c r="E172" i="36"/>
  <c r="F172" i="36" s="1"/>
  <c r="E208" i="36"/>
  <c r="F208" i="36" s="1"/>
  <c r="E272" i="36"/>
  <c r="F272" i="36" s="1"/>
  <c r="E312" i="36"/>
  <c r="F312" i="36" s="1"/>
  <c r="E352" i="36"/>
  <c r="F352" i="36" s="1"/>
  <c r="E392" i="36"/>
  <c r="F392" i="36" s="1"/>
  <c r="E451" i="36"/>
  <c r="F451" i="36" s="1"/>
  <c r="E489" i="36"/>
  <c r="F489" i="36" s="1"/>
  <c r="E548" i="36"/>
  <c r="F548" i="36" s="1"/>
  <c r="E50" i="28"/>
  <c r="F50" i="28" s="1"/>
  <c r="E104" i="28"/>
  <c r="F104" i="28" s="1"/>
  <c r="E190" i="28"/>
  <c r="F190" i="28" s="1"/>
  <c r="E248" i="28"/>
  <c r="F248" i="28" s="1"/>
  <c r="E294" i="28"/>
  <c r="F294" i="28" s="1"/>
  <c r="E358" i="28"/>
  <c r="F358" i="28" s="1"/>
  <c r="E442" i="28"/>
  <c r="F442" i="28" s="1"/>
  <c r="E496" i="28"/>
  <c r="F496" i="28" s="1"/>
  <c r="E54" i="28"/>
  <c r="F54" i="28" s="1"/>
  <c r="E100" i="28"/>
  <c r="F100" i="28" s="1"/>
  <c r="E152" i="28"/>
  <c r="F152" i="28" s="1"/>
  <c r="E276" i="28"/>
  <c r="F276" i="28" s="1"/>
  <c r="E312" i="28"/>
  <c r="F312" i="28" s="1"/>
  <c r="E456" i="28"/>
  <c r="F456" i="28" s="1"/>
  <c r="E55" i="32"/>
  <c r="F55" i="32" s="1"/>
  <c r="E111" i="32"/>
  <c r="F111" i="32" s="1"/>
  <c r="E208" i="32"/>
  <c r="F208" i="32" s="1"/>
  <c r="E278" i="32"/>
  <c r="F278" i="32" s="1"/>
  <c r="E374" i="32"/>
  <c r="F374" i="32" s="1"/>
  <c r="E93" i="32"/>
  <c r="F93" i="32" s="1"/>
  <c r="E133" i="32"/>
  <c r="F133" i="32" s="1"/>
  <c r="E194" i="32"/>
  <c r="F194" i="32" s="1"/>
  <c r="E234" i="32"/>
  <c r="F234" i="32" s="1"/>
  <c r="E326" i="32"/>
  <c r="F326" i="32" s="1"/>
  <c r="E67" i="33"/>
  <c r="F67" i="33" s="1"/>
  <c r="E43" i="33"/>
  <c r="F43" i="33" s="1"/>
  <c r="E85" i="33"/>
  <c r="F85" i="33" s="1"/>
  <c r="E10" i="31"/>
  <c r="F10" i="31" s="1"/>
  <c r="E94" i="30"/>
  <c r="F94" i="30" s="1"/>
  <c r="K16" i="26"/>
  <c r="E30" i="31"/>
  <c r="E36" i="31"/>
  <c r="F36" i="31" s="1"/>
  <c r="E41" i="31"/>
  <c r="F41" i="31" s="1"/>
  <c r="C32" i="30"/>
  <c r="C16" i="30"/>
  <c r="C62" i="30"/>
  <c r="C134" i="30"/>
  <c r="E128" i="30"/>
  <c r="E30" i="27"/>
  <c r="F30" i="27" s="1"/>
  <c r="E43" i="31"/>
  <c r="F43" i="31" s="1"/>
  <c r="C46" i="30"/>
  <c r="C18" i="30"/>
  <c r="E134" i="30"/>
  <c r="C50" i="30"/>
  <c r="E22" i="30"/>
  <c r="E66" i="30"/>
  <c r="C142" i="30"/>
  <c r="E136" i="30"/>
  <c r="C52" i="30"/>
  <c r="E144" i="30"/>
  <c r="C64" i="30"/>
  <c r="E26" i="30"/>
  <c r="E80" i="30"/>
  <c r="E152" i="30"/>
  <c r="E38" i="27"/>
  <c r="F38" i="27" s="1"/>
  <c r="C68" i="30"/>
  <c r="E32" i="30"/>
  <c r="E82" i="30"/>
  <c r="E154" i="30"/>
  <c r="E48" i="27"/>
  <c r="F48" i="27" s="1"/>
  <c r="E63" i="27"/>
  <c r="F63" i="27" s="1"/>
  <c r="C80" i="30"/>
  <c r="C34" i="30"/>
  <c r="E16" i="30"/>
  <c r="E55" i="27"/>
  <c r="F55" i="27" s="1"/>
  <c r="E67" i="27"/>
  <c r="F67" i="27" s="1"/>
  <c r="E39" i="31"/>
  <c r="F39" i="31" s="1"/>
  <c r="C104" i="30"/>
  <c r="C40" i="30"/>
  <c r="C106" i="30"/>
  <c r="E18" i="30"/>
  <c r="E59" i="27"/>
  <c r="F59" i="27" s="1"/>
  <c r="E78" i="27"/>
  <c r="F78" i="27" s="1"/>
  <c r="C116" i="30"/>
  <c r="C42" i="30"/>
  <c r="C108" i="30"/>
  <c r="E24" i="30"/>
  <c r="E84" i="27"/>
  <c r="F84" i="27" s="1"/>
  <c r="C118" i="30"/>
  <c r="E46" i="30"/>
  <c r="E116" i="30"/>
  <c r="E34" i="30"/>
  <c r="E109" i="27"/>
  <c r="F109" i="27" s="1"/>
  <c r="E94" i="27"/>
  <c r="F94" i="27" s="1"/>
  <c r="E12" i="30"/>
  <c r="C120" i="30"/>
  <c r="E50" i="30"/>
  <c r="E118" i="30"/>
  <c r="E52" i="30"/>
  <c r="E119" i="27"/>
  <c r="F119" i="27" s="1"/>
  <c r="E97" i="27"/>
  <c r="F97" i="27" s="1"/>
  <c r="C136" i="30"/>
  <c r="E62" i="30"/>
  <c r="E12" i="27"/>
  <c r="F12" i="27" s="1"/>
  <c r="E101" i="27"/>
  <c r="F101" i="27" s="1"/>
  <c r="C12" i="30"/>
  <c r="C144" i="30"/>
  <c r="C54" i="30"/>
  <c r="C124" i="30"/>
  <c r="E64" i="30"/>
  <c r="E15" i="27"/>
  <c r="F15" i="27" s="1"/>
  <c r="E105" i="27"/>
  <c r="F105" i="27" s="1"/>
  <c r="C22" i="30"/>
  <c r="C152" i="30"/>
  <c r="C56" i="30"/>
  <c r="C126" i="30"/>
  <c r="E68" i="30"/>
  <c r="E18" i="27"/>
  <c r="F18" i="27" s="1"/>
  <c r="C24" i="30"/>
  <c r="C154" i="30"/>
  <c r="C58" i="30"/>
  <c r="C128" i="30"/>
  <c r="F128" i="30" s="1"/>
  <c r="E104" i="30"/>
  <c r="E22" i="27"/>
  <c r="F22" i="27" s="1"/>
  <c r="C26" i="30"/>
  <c r="C14" i="30"/>
  <c r="C60" i="30"/>
  <c r="C132" i="30"/>
  <c r="E26" i="27"/>
  <c r="F26" i="27" s="1"/>
  <c r="E40" i="30"/>
  <c r="E106" i="30"/>
  <c r="C66" i="30"/>
  <c r="E42" i="30"/>
  <c r="F42" i="30" s="1"/>
  <c r="E108" i="30"/>
  <c r="F108" i="30" s="1"/>
  <c r="E54" i="30"/>
  <c r="E124" i="30"/>
  <c r="C82" i="30"/>
  <c r="E56" i="30"/>
  <c r="E126" i="30"/>
  <c r="E58" i="30"/>
  <c r="E14" i="30"/>
  <c r="E60" i="30"/>
  <c r="E132" i="30"/>
  <c r="E142" i="30"/>
  <c r="E52" i="12"/>
  <c r="F52" i="12" s="1"/>
  <c r="E64" i="12"/>
  <c r="F64" i="12" s="1"/>
  <c r="E68" i="12"/>
  <c r="F68" i="12" s="1"/>
  <c r="G190" i="39"/>
  <c r="G264" i="39" s="1"/>
  <c r="G149" i="39"/>
  <c r="G262" i="39" s="1"/>
  <c r="C81" i="34"/>
  <c r="C79" i="34"/>
  <c r="C77" i="34"/>
  <c r="C75" i="34"/>
  <c r="C73" i="34"/>
  <c r="C71" i="34"/>
  <c r="C69" i="34"/>
  <c r="C67" i="34"/>
  <c r="C65" i="34"/>
  <c r="C61" i="34"/>
  <c r="C55" i="34"/>
  <c r="C51" i="34"/>
  <c r="C47" i="34"/>
  <c r="C43" i="34"/>
  <c r="C39" i="34"/>
  <c r="C36" i="34"/>
  <c r="C32" i="34"/>
  <c r="C28" i="34"/>
  <c r="C24" i="34"/>
  <c r="C10" i="34"/>
  <c r="C8" i="34"/>
  <c r="A8" i="34"/>
  <c r="C40" i="23"/>
  <c r="C38" i="23"/>
  <c r="C36" i="23"/>
  <c r="G305" i="39" l="1"/>
  <c r="D7" i="37" s="1"/>
  <c r="F46" i="30"/>
  <c r="F120" i="30"/>
  <c r="F381" i="35"/>
  <c r="F26" i="30"/>
  <c r="F118" i="30"/>
  <c r="F22" i="30"/>
  <c r="F18" i="30"/>
  <c r="F80" i="30"/>
  <c r="F66" i="30"/>
  <c r="F82" i="30"/>
  <c r="F24" i="30"/>
  <c r="F116" i="30"/>
  <c r="F50" i="30"/>
  <c r="F152" i="30"/>
  <c r="F134" i="30"/>
  <c r="F64" i="30"/>
  <c r="F14" i="30"/>
  <c r="F104" i="30"/>
  <c r="F56" i="30"/>
  <c r="F136" i="30"/>
  <c r="F124" i="30"/>
  <c r="F106" i="30"/>
  <c r="F62" i="30"/>
  <c r="F40" i="30"/>
  <c r="F142" i="30"/>
  <c r="F68" i="30"/>
  <c r="F154" i="30"/>
  <c r="F12" i="30"/>
  <c r="F34" i="30"/>
  <c r="F52" i="30"/>
  <c r="F32" i="30"/>
  <c r="F60" i="30"/>
  <c r="F16" i="30"/>
  <c r="F144" i="30"/>
  <c r="F54" i="30"/>
  <c r="F132" i="30"/>
  <c r="F58" i="30"/>
  <c r="F126" i="30"/>
  <c r="A9" i="34"/>
  <c r="A11" i="34" s="1"/>
  <c r="A15" i="34" s="1"/>
  <c r="A17" i="34" s="1"/>
  <c r="A19" i="34" s="1"/>
  <c r="I8" i="34"/>
  <c r="E8" i="34" s="1"/>
  <c r="F8" i="34" s="1"/>
  <c r="C240" i="36"/>
  <c r="C186" i="36"/>
  <c r="C180" i="36"/>
  <c r="C67" i="36"/>
  <c r="C63" i="36"/>
  <c r="C61" i="36"/>
  <c r="C59" i="36"/>
  <c r="C57" i="36"/>
  <c r="C55" i="36"/>
  <c r="C53" i="36"/>
  <c r="C51" i="36"/>
  <c r="C47" i="36"/>
  <c r="C41" i="36"/>
  <c r="C28" i="36"/>
  <c r="F118" i="27" l="1"/>
  <c r="F117" i="27"/>
  <c r="F116" i="27"/>
  <c r="F107" i="27"/>
  <c r="F106" i="27"/>
  <c r="F103" i="27"/>
  <c r="F99" i="27"/>
  <c r="F96" i="27"/>
  <c r="F93" i="27"/>
  <c r="F92" i="27"/>
  <c r="F90" i="27"/>
  <c r="F89" i="27"/>
  <c r="F88" i="27"/>
  <c r="F85" i="27"/>
  <c r="F73" i="27"/>
  <c r="F72" i="27"/>
  <c r="F65" i="27"/>
  <c r="F64" i="27"/>
  <c r="F61" i="27"/>
  <c r="F57" i="27"/>
  <c r="F56" i="27"/>
  <c r="F53" i="27"/>
  <c r="F51" i="27"/>
  <c r="F47" i="27"/>
  <c r="F46" i="27"/>
  <c r="F45" i="27"/>
  <c r="F44" i="27"/>
  <c r="F43" i="27"/>
  <c r="F39" i="27"/>
  <c r="F28" i="27"/>
  <c r="F27" i="27"/>
  <c r="F24" i="27"/>
  <c r="F20" i="27"/>
  <c r="F17" i="27"/>
  <c r="F14" i="27"/>
  <c r="F11" i="27"/>
  <c r="F10" i="27"/>
  <c r="F8" i="27"/>
  <c r="F129" i="27" l="1"/>
  <c r="F24" i="24" l="1"/>
  <c r="C66" i="22"/>
  <c r="C60" i="22"/>
  <c r="C58" i="22"/>
  <c r="C56" i="22"/>
  <c r="C54" i="22"/>
  <c r="C48" i="22"/>
  <c r="C42" i="22"/>
  <c r="C36" i="22"/>
  <c r="C34" i="22"/>
  <c r="C32" i="22"/>
  <c r="C30" i="22"/>
  <c r="C28" i="22"/>
  <c r="C26" i="22"/>
  <c r="C20" i="22"/>
  <c r="C18" i="22"/>
  <c r="C12" i="22"/>
  <c r="C10" i="22"/>
  <c r="C58" i="21"/>
  <c r="C42" i="21"/>
  <c r="C18" i="21"/>
  <c r="C83" i="20"/>
  <c r="C73" i="20"/>
  <c r="C69" i="20"/>
  <c r="C65" i="20"/>
  <c r="C63" i="20"/>
  <c r="F61" i="20"/>
  <c r="F59" i="20"/>
  <c r="C55" i="20"/>
  <c r="C47" i="20"/>
  <c r="C41" i="20"/>
  <c r="C68" i="12"/>
  <c r="F66" i="12"/>
  <c r="C64" i="12"/>
  <c r="C62" i="12"/>
  <c r="F29" i="31"/>
  <c r="F83" i="29" l="1"/>
  <c r="D29" i="37" s="1"/>
  <c r="F30" i="24"/>
  <c r="D27" i="37" s="1"/>
  <c r="F54" i="26"/>
  <c r="F79" i="22"/>
  <c r="F34" i="25"/>
  <c r="F170" i="30" l="1"/>
  <c r="D45" i="37" s="1"/>
  <c r="F56" i="31"/>
  <c r="D43" i="37" s="1"/>
  <c r="F57" i="23"/>
  <c r="F69" i="19"/>
  <c r="F26" i="18"/>
  <c r="F590" i="36"/>
  <c r="F137" i="34"/>
  <c r="D25" i="37" l="1"/>
  <c r="F137" i="33" l="1"/>
  <c r="F384" i="32"/>
  <c r="D31" i="37"/>
  <c r="D33" i="37"/>
  <c r="F531" i="28"/>
  <c r="D37" i="37" s="1"/>
  <c r="D35" i="37"/>
  <c r="D41" i="37" l="1"/>
  <c r="D39" i="37"/>
  <c r="D13" i="37"/>
  <c r="F93" i="20" l="1"/>
  <c r="D17" i="37" s="1"/>
  <c r="F75" i="21"/>
  <c r="D19" i="37" s="1"/>
  <c r="D23" i="37"/>
  <c r="D21" i="37"/>
  <c r="D15" i="37"/>
  <c r="D47" i="37" l="1"/>
  <c r="D11" i="37" l="1"/>
  <c r="F81" i="12" l="1"/>
  <c r="F79" i="12"/>
  <c r="F77" i="12"/>
  <c r="F85" i="12" l="1"/>
  <c r="D9" i="37" s="1"/>
  <c r="D53" i="37" s="1"/>
</calcChain>
</file>

<file path=xl/sharedStrings.xml><?xml version="1.0" encoding="utf-8"?>
<sst xmlns="http://schemas.openxmlformats.org/spreadsheetml/2006/main" count="54890" uniqueCount="6460">
  <si>
    <t>Item</t>
  </si>
  <si>
    <t>Unit</t>
  </si>
  <si>
    <t>Rate</t>
  </si>
  <si>
    <t>Qty</t>
  </si>
  <si>
    <t>Amount</t>
  </si>
  <si>
    <t>A</t>
  </si>
  <si>
    <t>B</t>
  </si>
  <si>
    <t>C</t>
  </si>
  <si>
    <t>D</t>
  </si>
  <si>
    <t>To Summary</t>
  </si>
  <si>
    <t>E</t>
  </si>
  <si>
    <t>F</t>
  </si>
  <si>
    <t>S.R</t>
  </si>
  <si>
    <t>07  THERMAL AND MOISTURE PROTECTION</t>
  </si>
  <si>
    <t>09- FINISHES</t>
  </si>
  <si>
    <t>05 - METALS</t>
  </si>
  <si>
    <t>08 - OPENINGS</t>
  </si>
  <si>
    <t>10 - SPECIALTIES</t>
  </si>
  <si>
    <t>03 - CONCRETE</t>
  </si>
  <si>
    <t>06- WOOD AND PLASTICS</t>
  </si>
  <si>
    <t>11 - EQUIPMENT</t>
  </si>
  <si>
    <t>12- FURNISHINGS</t>
  </si>
  <si>
    <t>04 - MASONRY</t>
  </si>
  <si>
    <t>07 - THERMAL AND MOISTURE PROTECTION</t>
  </si>
  <si>
    <t>33 - UTILITIES</t>
  </si>
  <si>
    <t>26 - ELECTRICAL</t>
  </si>
  <si>
    <t>14 - CONVEYING EQUIPMENT</t>
  </si>
  <si>
    <t>G</t>
  </si>
  <si>
    <t>H</t>
  </si>
  <si>
    <t>32 - EXTERIOR IMPROVEMENTS</t>
  </si>
  <si>
    <t>31 - EARTHWORK</t>
  </si>
  <si>
    <t>311000 - SITE CLEARING</t>
  </si>
  <si>
    <t>312000 - EARTHMOVING</t>
  </si>
  <si>
    <t>J</t>
  </si>
  <si>
    <t>K</t>
  </si>
  <si>
    <t>Description</t>
  </si>
  <si>
    <t/>
  </si>
  <si>
    <t>27 - COMMUNICATIONS</t>
  </si>
  <si>
    <t>M</t>
  </si>
  <si>
    <t>L</t>
  </si>
  <si>
    <t>28 - ELECTRONIC SAFETY AND SECURITY</t>
  </si>
  <si>
    <t>21 - FIRE SUPPRESSION</t>
  </si>
  <si>
    <t>22 - PLUMBING</t>
  </si>
  <si>
    <t>23 - HEATING, VENTILATING AND AIR CONDITIONING</t>
  </si>
  <si>
    <t>SUMMARY</t>
  </si>
  <si>
    <t>CONCRETE</t>
  </si>
  <si>
    <t>MASONRY</t>
  </si>
  <si>
    <t>METALS</t>
  </si>
  <si>
    <t>WOOD AND PLASTICS</t>
  </si>
  <si>
    <t>THERMAL AND MOISTURE PROTECTION</t>
  </si>
  <si>
    <t>OPENINGS</t>
  </si>
  <si>
    <t>FINISHES</t>
  </si>
  <si>
    <t>SPECIALTIES</t>
  </si>
  <si>
    <t>EQUIPMENT</t>
  </si>
  <si>
    <t>FURNISHINGS</t>
  </si>
  <si>
    <t>CONVEYING EQUIPMENT</t>
  </si>
  <si>
    <t>FIRE SUPPRESSION</t>
  </si>
  <si>
    <t>PLUMBING</t>
  </si>
  <si>
    <t>HEATING, VENTILATING AND AIR CONDITIONING</t>
  </si>
  <si>
    <t>ELECTRICAL</t>
  </si>
  <si>
    <t>COMMUNICATIONS</t>
  </si>
  <si>
    <t>ELECTRONIC SAFETY AND SECURITY</t>
  </si>
  <si>
    <t>EARTHWORK</t>
  </si>
  <si>
    <t>EXTERIOR IMPROVEMENTS</t>
  </si>
  <si>
    <t>UTILITIES</t>
  </si>
  <si>
    <t>TOTAL</t>
  </si>
  <si>
    <t>To Form of Tender</t>
  </si>
  <si>
    <t>03</t>
  </si>
  <si>
    <t>04</t>
  </si>
  <si>
    <t>05</t>
  </si>
  <si>
    <t>06</t>
  </si>
  <si>
    <t>07</t>
  </si>
  <si>
    <t>08</t>
  </si>
  <si>
    <t>09</t>
  </si>
  <si>
    <t>10</t>
  </si>
  <si>
    <t>11</t>
  </si>
  <si>
    <t>12</t>
  </si>
  <si>
    <t>14</t>
  </si>
  <si>
    <t>21</t>
  </si>
  <si>
    <t>22</t>
  </si>
  <si>
    <t>23</t>
  </si>
  <si>
    <t>26</t>
  </si>
  <si>
    <t>27</t>
  </si>
  <si>
    <t>28</t>
  </si>
  <si>
    <t>31</t>
  </si>
  <si>
    <t>32</t>
  </si>
  <si>
    <t>33</t>
  </si>
  <si>
    <t>GENERAL RULES AND REQUIREMENTS</t>
  </si>
  <si>
    <t>Generally</t>
  </si>
  <si>
    <t>These Preliminaries and General Requirements are applicable to the whole of the Works.</t>
  </si>
  <si>
    <t>Note</t>
  </si>
  <si>
    <t>Where any Clause, Sub-Clause or item has not been priced, has been ticked or has been dashed, it shall be deemed that the value of any such Clause, Sub-Clause or item has been included elsewhere within the Bills of Quantities.</t>
  </si>
  <si>
    <t>All quantities in the Bills of are estimated and any errors in quantities is at the Contractor's risk. Therefore, it is agreed that the Contractor shall include in his unit rates and prices for the difference between the estimated and his accurate quantities.</t>
  </si>
  <si>
    <t>The lump sum Contract Price is deemed to cover the whole of the works as shown on the drawings and described in the Specification and whether or not included in the BoQ.</t>
  </si>
  <si>
    <t>The unit rates and prices in the Bills of Quantities/Pricing Document by the Contractor shall be used solely for the determination of variations.</t>
  </si>
  <si>
    <t>The documents forming the Contract are to be taken as mutually explanatory of one another. The Employer or his representative has the authority to issue any instruction which he considers necessary to resolve an ambiguity or discrepancy. In case of any discrepancy between various Contract Documents, the Contractor shall always allow for the greatest quality, quantities, cost, value, and benefit for the Employer and the Project. The priority of documents shall be as stated in the Conditions of Contract.</t>
  </si>
  <si>
    <t>All the Authorities Requirements and Regulations, international standards and specifications related to the Works and the Contract Conditions shall apply to this Preliminaries and General Requirements.</t>
  </si>
  <si>
    <t>The Contractor shall satisfy himself on the required Scope of Works and the rates inserted shall be deemed to cover all obligations under the terms of the Contract and all matters necessary for the execution, completion, delivering a fit for purpose project and the remedy of all defects contained therein.</t>
  </si>
  <si>
    <t>The Contractor shall allow for highly qualified staff to design, execute and construct the Works, including performing administrative and supervision duties</t>
  </si>
  <si>
    <t>Contractual Requirements (Cont'd…)</t>
  </si>
  <si>
    <t>The Contractor shall provide detailed breakdown of all priced items of Bill No 00, Preliminaries and General Requirements. This breakdown of the items shall be in a format, which clearly identifies any "Mobilization &amp; Establishment", "Operation &amp; Maintenance" and "Demobilization &amp; Removal Off Site" Elements of the costs all to the satisfaction and approval of the Employer.</t>
  </si>
  <si>
    <t>If requested, the Contractor agrees to provide the Employer with further and full detailed costs calculations and breakdown of various Preliminaries Items into Labour, Plant/Equipment, Materials, Overheads &amp; Profit and other allowances.</t>
  </si>
  <si>
    <t>The Contractor shall note that the Preliminaries and General Requirements Section of the Bills of Quantities/Pricing Document shall be administered strictly in accordance with the Conditions of the Contract. Any obligations stated herein, which, in the opinion of the Employer or his representative, are not performed, either in full or in part, shall be the subject of an instruction given by the Employer or his representative in accordance with the Conditions of Contract. The valuation of such variation(s) shall be determined in accordance with the Conditions of Contract.</t>
  </si>
  <si>
    <t>The Contractor shall note that his unit rates and prices shall ensure protection of all his Scope of Works from construction works in the vicinity of the Site.</t>
  </si>
  <si>
    <t>The Contractor shall note that site levelling and formation will be performed by others. The Contractor to accept the site levels in existing conditions and allow in his unit rates and prices for receiving the site in such conditions.</t>
  </si>
  <si>
    <t>The Contractor shall only price the relevant items in the General Requirements section in accordance with the Employer's Requirements</t>
  </si>
  <si>
    <t>2. Contractor Scope &amp; Responsibility</t>
  </si>
  <si>
    <t>8. Quality Requirements</t>
  </si>
  <si>
    <t>Bonds, Warranties and Insurances in accordance with Employer's Requirements</t>
  </si>
  <si>
    <t>Bonds</t>
  </si>
  <si>
    <t>Warranties</t>
  </si>
  <si>
    <t>Insurances - 
e.g. Insurance of the Works, Third Party Liability, Workmen's Compensation, Professional Indemnity, Definitions and Interpretation, Engineer and Engineer's Representative, Assignment and Subletting etc. (CAR and Third-party Policy by the Employer)</t>
  </si>
  <si>
    <t>Permits and Authorities' Approvals, Requirements and Regulations - all necessary payments, compliance and collections</t>
  </si>
  <si>
    <t>Permits and Approvals</t>
  </si>
  <si>
    <t>Contractor Site Management and Administration</t>
  </si>
  <si>
    <t>Mobilization &amp; Site Establishment</t>
  </si>
  <si>
    <t>Operation &amp; Maintenance during Execution of Works as deemed necessary</t>
  </si>
  <si>
    <t>De-mobilization and Removal Off-Site</t>
  </si>
  <si>
    <t>Transport of Staff and Workers</t>
  </si>
  <si>
    <t>Protection of the Works</t>
  </si>
  <si>
    <t>Labour and Staff</t>
  </si>
  <si>
    <t>Health and Safety and Housekeeping</t>
  </si>
  <si>
    <t>Site Security, Fencing, Hoarding and Access Control for Contractor's Facilities Only</t>
  </si>
  <si>
    <t>Site Offices, Storage and Other Facilities at Main Site Compound for Contractor Facilities Only</t>
  </si>
  <si>
    <t>Plant, Tools and Equipment</t>
  </si>
  <si>
    <t>Daily, Weekly &amp; Monthly Site Records, Photographs and Monthly Progress Reports</t>
  </si>
  <si>
    <t xml:space="preserve">Temporary Utilities for the Works </t>
  </si>
  <si>
    <t>Traffic Diversion and Management</t>
  </si>
  <si>
    <t>Allow for all temporary diversion of vehicular and pedestrian traffic</t>
  </si>
  <si>
    <t>Establishment &amp; removal of access roads</t>
  </si>
  <si>
    <t>Maintenance of access roads</t>
  </si>
  <si>
    <t>Traffic management, safety and control as per specification</t>
  </si>
  <si>
    <t>Environmental Safety, Protection &amp; Management Plan</t>
  </si>
  <si>
    <t>The Contractor shall employ an approved NCEC environmental consultant for monitoring and reporting ready to start at commencement of works. The Contractor's environmental sub-consultant shall identify environmental monitoring, management, inspections and reporting requirements and periodic environmental audit requirements in accordance with the requirements of NCEC, ESIA, and CESMP. Refer to Scope of Works Rev. 01 Item 3.2.8</t>
  </si>
  <si>
    <t>Project Signage and Sign Boards (if Required)</t>
  </si>
  <si>
    <t>Equipment for use by the Employer’s, PMC’s and Engineer’s staff's staff</t>
  </si>
  <si>
    <t>sum</t>
  </si>
  <si>
    <t>Maintenance of surveying equipment</t>
  </si>
  <si>
    <t>Removal of surveying equipment</t>
  </si>
  <si>
    <t>Engineering, BIM, Material Submittals, Shop Drawings, As-Builts, Product Data and Samples</t>
  </si>
  <si>
    <t>Testing of materials and Works; as directed and  approved by the Engineer, to be carried out with Specialist Laboratories as required by relevant specifications</t>
  </si>
  <si>
    <t>All testing in accordance with the Employer Requirements, local and international standards and requirements.</t>
  </si>
  <si>
    <t>Allow for any other testing, trials, and samples required as per specification, not listed above (the Tender shall separately list and price below any other clause considered to have a monetary value)</t>
  </si>
  <si>
    <t>Completion &amp; Post Completion Requirements</t>
  </si>
  <si>
    <t>The contractor is to carry out the testing &amp; commissioning of services &amp; systems associated with their Works</t>
  </si>
  <si>
    <t>Operation and Maintenance Manuals</t>
  </si>
  <si>
    <t>Attic Stock as specified</t>
  </si>
  <si>
    <t>Hand Over Documents, Manuals and the likes</t>
  </si>
  <si>
    <t>Manufacturers and Product Warranties</t>
  </si>
  <si>
    <t>ACCOMMODATION &amp; WELFARE</t>
  </si>
  <si>
    <t>Staff &amp; Workers Accommodation</t>
  </si>
  <si>
    <t>Other Items</t>
  </si>
  <si>
    <t>01</t>
  </si>
  <si>
    <t xml:space="preserve">Clearing and grubbing for the entire site area including clearing vegetation, timber, trash and unsuitable material and removing top soil and disposal outside </t>
  </si>
  <si>
    <t>Site area</t>
  </si>
  <si>
    <r>
      <t>m</t>
    </r>
    <r>
      <rPr>
        <vertAlign val="superscript"/>
        <sz val="12"/>
        <rFont val="Times New Romans"/>
      </rPr>
      <t>2</t>
    </r>
  </si>
  <si>
    <t xml:space="preserve">Unclassified Excavation  including all materials encountered of any nature, and disposal unsuitable material outside the project site </t>
  </si>
  <si>
    <t>Unclassified excavation</t>
  </si>
  <si>
    <r>
      <t>m</t>
    </r>
    <r>
      <rPr>
        <vertAlign val="superscript"/>
        <sz val="12"/>
        <rFont val="Times New Romans"/>
      </rPr>
      <t>3</t>
    </r>
  </si>
  <si>
    <t>Backfill till the bottom level of sub-base layer (CBR not less than 15%), with layers 150mm thick for each layer</t>
  </si>
  <si>
    <t>Fill</t>
  </si>
  <si>
    <t>300mm Improved Subgrade Layer, Compacted to 100% M.D.D., CBR ≥ 25% (to be laid and compacted in 2 lifts 150mm each)</t>
  </si>
  <si>
    <t>Subgrade preparation/Subgrade Layer.</t>
  </si>
  <si>
    <t>PAVEMENT ASSESSMENT</t>
  </si>
  <si>
    <t xml:space="preserve">Vehicular Roads  </t>
  </si>
  <si>
    <t>321216.30 - ASPHALT PAVING</t>
  </si>
  <si>
    <t xml:space="preserve">Tack Coat </t>
  </si>
  <si>
    <t xml:space="preserve"> </t>
  </si>
  <si>
    <t>m2</t>
  </si>
  <si>
    <t>Prime Coat</t>
  </si>
  <si>
    <t>50mm Polymer Modified Bituminous (PMB) Wearing (Surface) Course, (Bitumen Performance Graded PG76-10, Grade H)</t>
  </si>
  <si>
    <t xml:space="preserve"> 80mm Polymer Modified Bituminous (PMB) Base Course, (Bitumen Performance Graded PG76-10, Grade H)</t>
  </si>
  <si>
    <t>321123 - AGGREGATE BASE COURSE</t>
  </si>
  <si>
    <t xml:space="preserve"> 150 mm Crushed Aggregate Base Course, Compacted to 100% M.D.D., CBR ≥ 80%</t>
  </si>
  <si>
    <t xml:space="preserve"> 300mm Improved Subgrade Layer, Compacted to 100% M.D.D., CBR ≥ 25% (to be laid and compacted in 2 lifts 150mm each)</t>
  </si>
  <si>
    <t>Subgrade, prepared and compacted as specified</t>
  </si>
  <si>
    <t>321313.26 - CONCRETE CURBS</t>
  </si>
  <si>
    <t>Provision and fixing pre-cast curbstone including excavation, concrete bedding and backing and mortar bed , laying and backfilling</t>
  </si>
  <si>
    <t>Precast Upstand Curb</t>
  </si>
  <si>
    <t>m</t>
  </si>
  <si>
    <t>Wheel Stop</t>
  </si>
  <si>
    <t>321723 - ROADS PAVEMENT MARKING</t>
  </si>
  <si>
    <t>Solid reflectorised white thermoplastic line, Stop line</t>
  </si>
  <si>
    <t xml:space="preserve">Reflectorised white thermoplastic line, yield line </t>
  </si>
  <si>
    <t>Reflectorised white thermoplastic line, centerline  divider</t>
  </si>
  <si>
    <t xml:space="preserve">Solid reflectorised yellow, thermoplastic line </t>
  </si>
  <si>
    <t xml:space="preserve">Solid reflectorised white, thermoplastic line </t>
  </si>
  <si>
    <t>Reflectorised white thermoplastic line, crosswalk</t>
  </si>
  <si>
    <t>Reflectorised yellow thermoplastic line, edge line marking</t>
  </si>
  <si>
    <t>Arrow Marking</t>
  </si>
  <si>
    <t>Parking bay Marking (white)</t>
  </si>
  <si>
    <t>Parking for disabled Marking(white)</t>
  </si>
  <si>
    <t>321750 - ROAD TRAFFIC SIGNS</t>
  </si>
  <si>
    <t>Small signs (not exceeding 1 sq.m area) including Single post breakaway sign support and foundation</t>
  </si>
  <si>
    <t>Large ground mounted signs (exceeding 1 sq.m area) including Two post breakaway sign support assemblies and foundation</t>
  </si>
  <si>
    <t>Cast in place concrete with 14 mpa compressive strength(cylinder); ordinary portland cement; plain</t>
  </si>
  <si>
    <t>Isolated foundations</t>
  </si>
  <si>
    <t>m³</t>
  </si>
  <si>
    <t>Strip foundations</t>
  </si>
  <si>
    <t>Raft foundations</t>
  </si>
  <si>
    <t>Ground beams</t>
  </si>
  <si>
    <t>Beds, Slab on grade</t>
  </si>
  <si>
    <t>Cast in place concrete with 40 mpa compressive strength(cylinder); ordinary  portland cement; reinforced</t>
  </si>
  <si>
    <t>Machine bases</t>
  </si>
  <si>
    <t>Slabs</t>
  </si>
  <si>
    <t>N</t>
  </si>
  <si>
    <t>Attached drop beams (drop part below slab only)</t>
  </si>
  <si>
    <t>Columns</t>
  </si>
  <si>
    <t>Pedestals</t>
  </si>
  <si>
    <t>Walls</t>
  </si>
  <si>
    <t>Staircases</t>
  </si>
  <si>
    <t>Upstands</t>
  </si>
  <si>
    <t>Trenches and pits (including walls and base slab)</t>
  </si>
  <si>
    <t>Basement Walls</t>
  </si>
  <si>
    <t>Steel reinforcement</t>
  </si>
  <si>
    <t>High yield steel; 500 mpa specified yield strength</t>
  </si>
  <si>
    <t>T</t>
  </si>
  <si>
    <t>Bituminous damp-proofing coating,  applied to reinforced 'concrete surfaces in direct contact with soil not receiving water proofing membrane ,including appropriate protection system, for the following:</t>
  </si>
  <si>
    <t>Ground beams,</t>
  </si>
  <si>
    <t>m²</t>
  </si>
  <si>
    <t>Edges of beds</t>
  </si>
  <si>
    <t>Thickenings of beds</t>
  </si>
  <si>
    <t>Waterproofing sheet, applied to reinforced concrete surfaces in direct contact with soil including appropriate protection system, for the following:</t>
  </si>
  <si>
    <t>Foundations ( bottom, sides &amp; top)</t>
  </si>
  <si>
    <t>Columns necks, Pedestals</t>
  </si>
  <si>
    <t>Walls necks,</t>
  </si>
  <si>
    <t>Chemical waterproof coating applied to internal surfaces of water retaining structures  such as;</t>
  </si>
  <si>
    <t>Internal surface of slabs and walls of underground water tanks</t>
  </si>
  <si>
    <t>TRANSPORTATION WORKS</t>
  </si>
  <si>
    <t>Site preparation</t>
  </si>
  <si>
    <t>Clearing the site generally</t>
  </si>
  <si>
    <t>item</t>
  </si>
  <si>
    <t>Excavating</t>
  </si>
  <si>
    <t>Foundations, Basements and the like</t>
  </si>
  <si>
    <t>Soil fill and engineered fill</t>
  </si>
  <si>
    <t>Engineered fill, below slab on grade</t>
  </si>
  <si>
    <t>Engineered Fill (Provisional), below foundations</t>
  </si>
  <si>
    <t>033000 - CAST IN PLACE CONCRETE</t>
  </si>
  <si>
    <t>071113 - BITUMINOUS DAMP-PROOFING</t>
  </si>
  <si>
    <t>071326 - SELF-ADHERING SHEET WATERPROOFING</t>
  </si>
  <si>
    <t>071616 - CRYSTALLINE WATER PROOFING</t>
  </si>
  <si>
    <t>051200 - STRUCTURAL STEEL FRAMING</t>
  </si>
  <si>
    <t>Ton</t>
  </si>
  <si>
    <t>053100 – STEEL DECKING</t>
  </si>
  <si>
    <t>Reinforced concrete slab on top of corrugated sheet with accessories (minimum concrete compressive strength is 30 Mpa)</t>
  </si>
  <si>
    <r>
      <t>m</t>
    </r>
    <r>
      <rPr>
        <vertAlign val="superscript"/>
        <sz val="10"/>
        <rFont val="Times New Roman"/>
        <family val="1"/>
      </rPr>
      <t>2</t>
    </r>
  </si>
  <si>
    <t>035440 - CEMENT-BASED SCREED</t>
  </si>
  <si>
    <t>Cement-sand screed; laid to falls, finished to receive sheet membrane; to</t>
  </si>
  <si>
    <t>Roofs; 50 min. thick</t>
  </si>
  <si>
    <r>
      <t>m</t>
    </r>
    <r>
      <rPr>
        <sz val="12"/>
        <rFont val="Calibri"/>
        <family val="2"/>
      </rPr>
      <t>²</t>
    </r>
  </si>
  <si>
    <t>Triangular fillet; 50 x 50</t>
  </si>
  <si>
    <t>Cement-sand screed; trowelled smooth, finished to receive flexible finish; to</t>
  </si>
  <si>
    <t>Floors; 100 thick</t>
  </si>
  <si>
    <t xml:space="preserve">042000 - UNIT MASONRY </t>
  </si>
  <si>
    <t>Concrete hollow blocks; ordinary Portland cement; including fire rating treatment where required; bedding mortar; reinforcement; cast in situ reinforced concrete horizontal and lateral support; fixing; jointing; pointing; lintels; sills; acoustical performance; all accessories and fittings; complete; as specified and as shown on drawings; to</t>
  </si>
  <si>
    <t>Walls; 100 thick</t>
  </si>
  <si>
    <t>Walls; 150 thick</t>
  </si>
  <si>
    <t>Walls; 200 thick</t>
  </si>
  <si>
    <t>Ladders; galvanized steel; including brackets; all accessories and paint, fittings and fixing; complete; as specified and as shown on drawings; to</t>
  </si>
  <si>
    <t>Ladders</t>
  </si>
  <si>
    <t xml:space="preserve">Trench cover; galvanized steel; including continuous angle frame set in concrete, continuous edge strip welded to steel angle, neoprene strips, paint, fittings and fixings; complete; as specified and shown on Drawings. </t>
  </si>
  <si>
    <t>Channel cover</t>
  </si>
  <si>
    <t>Safety barriers; fabricated from impact core pipe, galvanized steel base plate; including finishing, fittings and fixings; complete; as specified and shown on Drawings</t>
  </si>
  <si>
    <t>Safety barriers</t>
  </si>
  <si>
    <t>Pipe bollards; fabricated from steel pipe, stainless steel plate cap and base plate; including expansion anchors, fittings and fixings; complete; as specified and shown on Drawings</t>
  </si>
  <si>
    <t>Pipe bollards</t>
  </si>
  <si>
    <t>Roof access hatch covers; comprising steel angle frame, cover; including pull handles, paint, fittings and fixings; complete; as specified and shown on Drawings</t>
  </si>
  <si>
    <t>Hatch covers</t>
  </si>
  <si>
    <t>055300 - METAL GRATINGS</t>
  </si>
  <si>
    <t>Galvanized steel gratings; comprising bearing steel bars, cross bars; including steel angle frame set in concrete, neoprene strip, fittings and fixings; complete; as specified and shown on Drawings</t>
  </si>
  <si>
    <t>Channel grating</t>
  </si>
  <si>
    <t>055213 - PIPE AND TUBE RAILINGS</t>
  </si>
  <si>
    <t>Balustrades and handrails; constructed from tubular galvanized steel, finished to receive paint; comprising top rail, intermediate rails and posts; including paint, bolts, cover plate, fittings and fixings; complete; as specified and shown on Drawings</t>
  </si>
  <si>
    <t>Floor mounted</t>
  </si>
  <si>
    <t>Handrail; constructed from stainless steel tubular section handrail, brackets; including cover plate, fittings and fixings; complete; as specified and shown on Drawings</t>
  </si>
  <si>
    <t>Wall mounted</t>
  </si>
  <si>
    <t>064116 - PLASTIC-LAMINATE-FACED ARCHITECTURAL CABINETS</t>
  </si>
  <si>
    <t>Shoe rack cabinet;; MDF construction faced on all exposed surfaces with plastic laminate carcass, shelves, dividers; including softwood blocking, fittings and fixings; complete; as specified and shown on Drawings</t>
  </si>
  <si>
    <t>Shoe rack cabinet</t>
  </si>
  <si>
    <t>064219 - PLASTIC-LAMINATED-FACED WOOD PANELING</t>
  </si>
  <si>
    <t>Wood panelling; comprising 19 thick plywood, A/C grade with two coats of fire-retardant paint; including anchorage to walls; countersunk screw heads; fittings and fixings; complete; as specified and shown on Drawings</t>
  </si>
  <si>
    <t>Lining to walls</t>
  </si>
  <si>
    <t>066200 - CAST PLASTIC (GRP) FABRICATIONS</t>
  </si>
  <si>
    <t>GRP access ladder; Fiberglass-composite ladder; made of pultured tubing comprising flat strings and bar rungs coated with abrasive materials for slip resistance; including softwood stiffener, stainless steel expansion bolts, fittings and fixings; complete; as specified and as shown on Drawings</t>
  </si>
  <si>
    <t>GRP access ladder</t>
  </si>
  <si>
    <t>071416 - COLD FLUID-APPLIED WATERPROOFING</t>
  </si>
  <si>
    <t>Cold fluid  applied waterproofing membrane; single component modified polyurethane, seamless, joint- free, water and weather tight elastomeric membrane; complete; as specified and shown on drawings; to and shown on drawings; to</t>
  </si>
  <si>
    <t>Floors and upstands in wet areas</t>
  </si>
  <si>
    <t>072100 - THERMAL INSULATION</t>
  </si>
  <si>
    <t>Rigid extruded polystyrene insulation boards; loose laid; including fittings and fixings; complete; as specified and shown on Drawings; to</t>
  </si>
  <si>
    <t>Roofs; 150 thick</t>
  </si>
  <si>
    <t>074113.16 - STANDING-SEAM METAL ROOF PANELS</t>
  </si>
  <si>
    <t>Standing seam aluminuim roof system, factory formed and field assembled, high performance coating finish; including rockwool thermal insulation, structural deck, vapour barrier, secondary steel structure, purlins, halter clip, gutter, fittings and fixings; complete; as specified and shown on Drawings.</t>
  </si>
  <si>
    <t>Roofing system</t>
  </si>
  <si>
    <t>Vertical standing seam to walls</t>
  </si>
  <si>
    <t>074213.19 - INSULATED METAL WALL PANELS</t>
  </si>
  <si>
    <t>Insulated metal panel cladding system; factory formed, high performance coating finish; including secondary steel supports, aluminium mullion, flashings, trims, brackets, rockwool thermal insulation and gypsum board panels where required; all accessories; fixing and finishing; complete; as specified and as shown on Drawings.</t>
  </si>
  <si>
    <t>Corrugated metal sheet to walls</t>
  </si>
  <si>
    <t>075323 - ETHYLENE-PROPYLENE-DIENE-MONOMER (EPDM) ROOFING</t>
  </si>
  <si>
    <t>EPDM waterproofing membrane; flexible sheet; fully adhered on trowelled smooth surfaces; including fixing; as specified and as shown on drawings; to</t>
  </si>
  <si>
    <t>Roofs</t>
  </si>
  <si>
    <t>Geotextile sheet; as specified and as shown on drawings; to</t>
  </si>
  <si>
    <t>Concrete roof tiles and fittings; precast, hydraulically pressed concrete tiles, loose laid on paving support; complete; as specified and shown on drawings; to</t>
  </si>
  <si>
    <t>Roofs; 500 x 500 x 50 thick</t>
  </si>
  <si>
    <t>Elastomeric coating; U.V. protection to waterproof membrane; to</t>
  </si>
  <si>
    <t>076200 - SHEET METAL FLASHING AND TRIM</t>
  </si>
  <si>
    <t>Accessories; aluminium alloy; complete; as specified and shown on Drawings</t>
  </si>
  <si>
    <t>Aluminium pressure plate 30 x 4 thick; including sealant, backing cord and fixings</t>
  </si>
  <si>
    <t>081113 - HOLLOW METAL DOORS AND FRAMES</t>
  </si>
  <si>
    <t>Flush steel doors; constructed from steel section frame, infill with non combustible thermal and acoustic insulating material where required, galvanized steel sheet both skins, factory primed for painting; including frames, architraves, paint, hardware set, fittings and fixings; complete; as specified and as per door schedule</t>
  </si>
  <si>
    <t>Size 800 x 2100 high</t>
  </si>
  <si>
    <t>Nr</t>
  </si>
  <si>
    <t>Size 900 x 2100 high</t>
  </si>
  <si>
    <t>Size 1000 x 2100 high</t>
  </si>
  <si>
    <t>Size 1100 x 2100 high</t>
  </si>
  <si>
    <t>Size 1800 x 2100 high</t>
  </si>
  <si>
    <t>Size 2200 x 2100 high</t>
  </si>
  <si>
    <t>Electrical closets; galvanized steel; steel sheets faced on both sides, polyurethane foam filling core where required, with associated frames and hardware, factory primed for painting; including paint, ironmongery, all necessary fittings and fixings; complete; as specified and shown on Drawings</t>
  </si>
  <si>
    <t>Electrical closets</t>
  </si>
  <si>
    <t>Water tank access panel; galvanized steel sheet on both sides; hollow core; including steel angle frame, bracing, ironmongery, paint fittings and fixings; complete; as specified and shown on Drawings</t>
  </si>
  <si>
    <t>Water tank access panel</t>
  </si>
  <si>
    <t>081416 - FLUSH WOOD DOORS</t>
  </si>
  <si>
    <t>Flush wood doors; semi-solid core; comprising preservative treated softwood framing and noggings faced both sides with 6 mm plywood glued and pressed to framing and lipped on all edges with hardwood,  infill with non combustible thermal and acoustic insulating material where required, finished to receive paint; including frames, architraves, hardware set, paint, fittings and fixings; complete; as specified and as per door schedule</t>
  </si>
  <si>
    <t>Size 860 x 2100 high</t>
  </si>
  <si>
    <t>083323 - OVERHEAD COILING DOORS</t>
  </si>
  <si>
    <t>Rolling shutters; aluminium with powder coated finish; comprising interlocking slats curtain, guide rails, hood, bottom bar; including ironmongery, weather strips, steel angles, fittings and fixings; complete; as specified and as shown on drawings</t>
  </si>
  <si>
    <t>To suit opening; size 2500 x 3000 high</t>
  </si>
  <si>
    <t>To suit opening; size 2750 x 3000 high</t>
  </si>
  <si>
    <t>To suit opening; size 3000 x 3000 high</t>
  </si>
  <si>
    <t>To suit opening; size 3500 x 4500 high</t>
  </si>
  <si>
    <t>To suit opening; size 3000 x 4200 high</t>
  </si>
  <si>
    <t>To suit opening; size 3050 x 4100 high</t>
  </si>
  <si>
    <t>To suit opening; size 5550 x 4100 high</t>
  </si>
  <si>
    <t>089119 - FIXED LOUVERS</t>
  </si>
  <si>
    <t>Aluminium alloy fixed louvers; powder coated finish; comprising blades, frame; including steel structure, supports, fittings and fixings; complete; as specified and as shown on Drawings; to</t>
  </si>
  <si>
    <t>Louvers</t>
  </si>
  <si>
    <t>Fresh Air penthouses</t>
  </si>
  <si>
    <t>Exhaust penthouses</t>
  </si>
  <si>
    <t>092400 - PORTLAND CEMENT PLASTERING</t>
  </si>
  <si>
    <t>Cement-sand plaster; plain finish; to</t>
  </si>
  <si>
    <t>Walls; 15 thick; internal</t>
  </si>
  <si>
    <t>Walls; 20 thick; external</t>
  </si>
  <si>
    <t>092900 - GYPSUM BOARD</t>
  </si>
  <si>
    <t>Gypsum boards suspended ceilings; finished to receive paint; including acoustical sealants, upstands, suspension system, edge trims, hangers, fittings and fixings; complete; as specified and shown on drawings; to</t>
  </si>
  <si>
    <t>Ceilings; type IGYP-01</t>
  </si>
  <si>
    <t>Ceilings; type IGYP-03; moisture resistant</t>
  </si>
  <si>
    <t>093000 - TILING</t>
  </si>
  <si>
    <t>Porcelain tiles and fittings; vitrified, with non-slip finish; including cement-sand screed; to</t>
  </si>
  <si>
    <t>Floors; 900 x 900; type IPT-01</t>
  </si>
  <si>
    <t>Floors; 600 x 600; type IPT-02</t>
  </si>
  <si>
    <t>Floors; terrazzo imitation; 600 x 600; type IPT-03</t>
  </si>
  <si>
    <t>Skirtings; type IPTB-01</t>
  </si>
  <si>
    <t>Skirtings; type IPTB-02</t>
  </si>
  <si>
    <t>Skirtings; terrazzo imitation; type IPTB-03</t>
  </si>
  <si>
    <t>095133 - ACOUSTICAL METAL PAN CEILINGS</t>
  </si>
  <si>
    <t>Metal panel suspended ceilings; comprising clip-in- micro perforated powder coated aluminium ceiling tiles with fiberglass infill, square edges, flat surface; including concealed suspension system, hangers, angles and edge trims; complete; as specified; to</t>
  </si>
  <si>
    <t>Ceilings; 600 x 600 mm; type IACT-01</t>
  </si>
  <si>
    <t>099113 - EXTERIOR PAINTING</t>
  </si>
  <si>
    <t>External acrylic emulsion paint, resin based, water-resistant suitable for repeated washing and scrubbing; to concrete, masonry, render and plaster; to</t>
  </si>
  <si>
    <t xml:space="preserve">099123 - INTERIOR PAINTING </t>
  </si>
  <si>
    <t>Interior acrylic emulsion paint; resin based, water-resistant suitable for repeated washing and scrubbing, to concrete, masonry, render and plaster; to</t>
  </si>
  <si>
    <t>Walls; type IPNT-01</t>
  </si>
  <si>
    <t>Walls; type IPNT-04</t>
  </si>
  <si>
    <t>Ceilings</t>
  </si>
  <si>
    <t>099600 - HIGH-PERFORMANCE COATINGS</t>
  </si>
  <si>
    <t>Heavy duty epoxy concrete floor sealer; water dispersed, slip resistant, coloured, sealer and dust proofer to trowelled smooth surfaces; to</t>
  </si>
  <si>
    <t>Floors; type IEP-100</t>
  </si>
  <si>
    <t>Polyurethane coating; two component; to trowelled concrete surfaces; to</t>
  </si>
  <si>
    <t>Floors; walkway and stairs</t>
  </si>
  <si>
    <t>101423 - PANEL SIGNAGE</t>
  </si>
  <si>
    <t xml:space="preserve">Supply and install internal and external signs; comprising identification, directional, label, information signs, logos; including pre-drilled aluminium shim-plates, base plates, suspension system, fittings and fixings; complete; as specified and shown on drawings </t>
  </si>
  <si>
    <t>Type DR102</t>
  </si>
  <si>
    <t>Type ID103</t>
  </si>
  <si>
    <t>Type ID106</t>
  </si>
  <si>
    <t>Type ID201</t>
  </si>
  <si>
    <t>Type ID203</t>
  </si>
  <si>
    <t>102219 - DEMOUNTABLE PARTITIONS</t>
  </si>
  <si>
    <t>Glazed partitions; including glazing gaskets, glass, doors, sealant, ironmongery, fittings and fixings; complete; as specified and shown on drawings</t>
  </si>
  <si>
    <t>Glazed partitions</t>
  </si>
  <si>
    <t>102800 - TOILET, BATH, AND LAUNDRY ACCESSORIES</t>
  </si>
  <si>
    <t>Toilet accessories; including fixing; as specified and as sanitary accessories schedule.</t>
  </si>
  <si>
    <t>Toilet accessories (Number of toilets=6)</t>
  </si>
  <si>
    <t>111300 - LOADING DOCK EQUIPMENT</t>
  </si>
  <si>
    <t>Load-house or loading system, containing leveller, shelter and door; including auto-dock bottom platform and an insulated cladding house, all accessories, fittings and fixings; complete; as specified and shown on Drawings</t>
  </si>
  <si>
    <t>Dock house</t>
  </si>
  <si>
    <t>112600 - UNIT KITCHENS</t>
  </si>
  <si>
    <t>Supply and install the following kitchen appliances; complete; as specified, schedule, and as shown on Drawings.</t>
  </si>
  <si>
    <t>Kitchen appliances</t>
  </si>
  <si>
    <t>120000 - FURNITURE</t>
  </si>
  <si>
    <t>Supply and install furniture at location; including all accessories, assembling and fixings; complete; as specified and as per furniture layout, FF&amp;E schedule, and specification</t>
  </si>
  <si>
    <t>Furniture</t>
  </si>
  <si>
    <t>123661 - SIMULATED STONE COUNTERTOPS</t>
  </si>
  <si>
    <t>Pantry cabinet; comprising solid surface countertop, backsplash, plastic laminate finish to all exposed surface carcass; including drawers, doors, shelves, dividers, skirting, timber support framing and blocking, filler piece, ironmongery, accessories, fittings and fixings; complete; as specified and as shown on Drawings.</t>
  </si>
  <si>
    <t>Pantry floor and wall mounted cabinets</t>
  </si>
  <si>
    <t>Vanity counter; comprising solid surface counter top and fascia; including steel supports, fittings and fixings; complete; as specified and as shown on Drawings.</t>
  </si>
  <si>
    <t>Vanity counter</t>
  </si>
  <si>
    <t>145200 MATERIAL HANDLING EQUIPMENT</t>
  </si>
  <si>
    <t>Dock Leveller</t>
  </si>
  <si>
    <t>A dock leveller is installed at each truck dock, designed to adjust the dock's height to align seamlessly with the height of the truck container. This feature ensures a smooth transition for loading and unloading operations, facilitating efficient and safe material handling.</t>
  </si>
  <si>
    <t>LS</t>
  </si>
  <si>
    <t>Reach Truck</t>
  </si>
  <si>
    <t>Electric-driven reach truck designed for high-efficiency material handling, capable of accessing 7-level high bay pallet racking.</t>
  </si>
  <si>
    <t>Ride-on Pallet Jack</t>
  </si>
  <si>
    <t>Electric-driven ride-on pallet jack designed to transport pallets around the warehouse.</t>
  </si>
  <si>
    <t>Fork Lift</t>
  </si>
  <si>
    <t xml:space="preserve">Electric-driven Fork-Lift designed to transport pallets around the warehouse and load pallets into trucks in the Yard. </t>
  </si>
  <si>
    <t>Manual Pallet Jack</t>
  </si>
  <si>
    <t>Manual pallet jack designed to transport pallets around the warehouse.</t>
  </si>
  <si>
    <t>Pallet Racking</t>
  </si>
  <si>
    <t>Pallet Rack - 4 Level, 2 Pallets Per Bay</t>
  </si>
  <si>
    <t>positions</t>
  </si>
  <si>
    <t>Pallet Rack - 5 Level, 2 Pallets Per Bay</t>
  </si>
  <si>
    <t>Transport Trolleys</t>
  </si>
  <si>
    <t>Trolley 1600mmx820mmx760mm (HxLxW)</t>
  </si>
  <si>
    <t>P</t>
  </si>
  <si>
    <t>Workstations</t>
  </si>
  <si>
    <t>Q</t>
  </si>
  <si>
    <t>Workstations of packing and order consolidation stations, including furniture, desktop computer and accessories</t>
  </si>
  <si>
    <t>Labelling Machine</t>
  </si>
  <si>
    <t>R</t>
  </si>
  <si>
    <t>Label printer, including hardware and software</t>
  </si>
  <si>
    <t>Label Scanner</t>
  </si>
  <si>
    <t>S</t>
  </si>
  <si>
    <t>Label handheld scanner, including hardware and software</t>
  </si>
  <si>
    <t>Empty Pallets</t>
  </si>
  <si>
    <t>General, Cold Store, Controlled Drugs Store, Hazardous Goods Area, Radionuclide Goods Area, Quarantine Area, Spare Part Store / Ambient or Temp. 2°C to 8°C</t>
  </si>
  <si>
    <t>Ram protection for MHS equipment</t>
  </si>
  <si>
    <t>Ram protection to protect MHS equipment from impact by vehicle</t>
  </si>
  <si>
    <t>321400 - UNIT PAVING</t>
  </si>
  <si>
    <t>Concrete Paving</t>
  </si>
  <si>
    <t xml:space="preserve">Light Grey Precast Concrete Pavers, Shot blasted finish, 200x600x60mm, 50mm sand bedding layer, 200mm aggregate base course, geotextile, 300mm capillary break layer. </t>
  </si>
  <si>
    <t xml:space="preserve">Medium Grey Precast Concrete Pavers - 200x600x60mm, 50mm sand bedding layer, 200mm aggregate base course, geotextile, 300mm capillary break layer. </t>
  </si>
  <si>
    <t>Curbs and Edge Restraints</t>
  </si>
  <si>
    <t>Concrete Flush Curb, 100x600x250mm, including all civil works and accessories.</t>
  </si>
  <si>
    <t>L.m</t>
  </si>
  <si>
    <t>323113 - CHAIN LINK FENCES AND GATES</t>
  </si>
  <si>
    <t xml:space="preserve">Supply and install, including all related civil works and accessories. </t>
  </si>
  <si>
    <t>Perimeter welded fence, 2m height</t>
  </si>
  <si>
    <t>Pedestrian one side opening gate</t>
  </si>
  <si>
    <t>323300 - SITE FURNISHINGS</t>
  </si>
  <si>
    <t>Site Furniture</t>
  </si>
  <si>
    <t>Litter Bin</t>
  </si>
  <si>
    <t>0</t>
  </si>
  <si>
    <t>Litter Bin with Ashtray</t>
  </si>
  <si>
    <t>Bench 50x200x45cm</t>
  </si>
  <si>
    <t>Lighting Pole</t>
  </si>
  <si>
    <t>Lighting Bollard</t>
  </si>
  <si>
    <t>Tree Uplight</t>
  </si>
  <si>
    <t>329300 - PLANTS</t>
  </si>
  <si>
    <t>Planting of vegetation specified on drawings, including soil amendments, application of fertilizer, planting soil, mulch, weed barrier, pesticide, plant stabilizating system and all other miscellaneous material and accessories.</t>
  </si>
  <si>
    <t>Trees</t>
  </si>
  <si>
    <t>Albezia Lebbeck</t>
  </si>
  <si>
    <t>Acacia Farnesiana</t>
  </si>
  <si>
    <t>Acacia Sieberiana</t>
  </si>
  <si>
    <t>Shrubs</t>
  </si>
  <si>
    <t>Lavendula Atriplicifolia</t>
  </si>
  <si>
    <t>Salsola Drummondii</t>
  </si>
  <si>
    <t>Suaeda Fruticosa</t>
  </si>
  <si>
    <t>Ground Cover</t>
  </si>
  <si>
    <t>Carpobrotus Edulis</t>
  </si>
  <si>
    <t>Lampranthus Glaucus</t>
  </si>
  <si>
    <t xml:space="preserve">Pennisetum Setaceum </t>
  </si>
  <si>
    <t>Plant Mixes</t>
  </si>
  <si>
    <t>Plant Mix A: Suaeda Fruticosa 75% + Pennicetum Setaceum 25%</t>
  </si>
  <si>
    <t xml:space="preserve">Suaeda Fruticosa </t>
  </si>
  <si>
    <t>Pennicetum Setaceum</t>
  </si>
  <si>
    <t>Gravel / Plant Mixes</t>
  </si>
  <si>
    <t>Light grey color gravel, 70mm thick, of size up to 6mm, light grey color</t>
  </si>
  <si>
    <t>Gravel Mix A: Gravel 75% +Yucca Filamentosa 25%</t>
  </si>
  <si>
    <t xml:space="preserve">Gravel </t>
  </si>
  <si>
    <t>Yucca Filamentosa</t>
  </si>
  <si>
    <t>329113 - SOIL PREPARATION</t>
  </si>
  <si>
    <t>To planting areas, sweet soil mixed with compost and fertilizers and all other necessary amendments, for all planting areas, as per the below calculations:
1.Trees pit (1.5x1.5x1.5)
2.Shrubs and (0.5m depth)
3.Ground cover (0.3m depth)</t>
  </si>
  <si>
    <t>Planting soil for trees</t>
  </si>
  <si>
    <t>m3</t>
  </si>
  <si>
    <t>Planting soil for shrubs</t>
  </si>
  <si>
    <t>Planting soil for groundcovers</t>
  </si>
  <si>
    <t>POTABLE WATER WORKS</t>
  </si>
  <si>
    <t>Supply, lay, test, and Install HDPE SDR 11, PN16 pipes including, cleaning, disinfection, concrete protection, and others accessories (other than measured under this BOQ),  trenching, connection and commissioning etc., all related excavation, backfilling, disposal  (including excavation in rock), thrust block, surface rehabilitation, warning tape, dewatering and associated  works complete as per relevant Authority standards.</t>
  </si>
  <si>
    <t>For D.C</t>
  </si>
  <si>
    <t>Nominal dia 110mm</t>
  </si>
  <si>
    <t>In trenches depth 1.2m-2.0 m.</t>
  </si>
  <si>
    <t>Nominal dia 140mm</t>
  </si>
  <si>
    <t>Nominal dia 160mm</t>
  </si>
  <si>
    <t>Gate Valves ( buried with surface boxes )</t>
  </si>
  <si>
    <t>Hand operated gate valves buried inside surface box, work includes surface box, heavy duty DI frame and cover, concrete bases, protection tubes, lengthening rod, muff coupling socketed joint, with extension spindle including accessories, according to drawings and specifications.</t>
  </si>
  <si>
    <t>Air Valves</t>
  </si>
  <si>
    <t xml:space="preserve">Supply, Install and test Air Release Valves chamber 2000 mm width, 2300mm length and 3100mm Height, along the potable water system including earth works, concrete works, steel steps, heavy duty lockable cast iron cover and farm, air valve, isolation valve, dismantling joints, piping, Tees, Elbows, flanges, bends, concrete support, and all required works as per drawings and specifications. </t>
  </si>
  <si>
    <t>Washout Valves</t>
  </si>
  <si>
    <t xml:space="preserve">Supply, Install and test Washout Valves chamber 2100 mm width, 2300mm length and 4800mm Height, along the potable water system including earth works, concrete works, galvanized steel steps, heavy duty lockable cast iron cover and farm, washout  valve, dismantling joints, piping, Tees, Elbows, flanges, bends, concrete support, and all required works as per drawings and specifications. </t>
  </si>
  <si>
    <t>WATER PUMP STATION</t>
  </si>
  <si>
    <t>Supply and Install water pump station with all fittings as specified to the requirements of water supply  with connections &amp; adaptors all as per drawings, etc. and any other requirements to suit the pump specs as directed by the Engineer, and all related excavation, backfilling, disposal  (including excavation in rock), thrust block, surface rehabilitation, warning tape, dewatering and associated  works complete as per relevant Authority standards</t>
  </si>
  <si>
    <t>PUMP</t>
  </si>
  <si>
    <t>Flow Discharge  16.5 L/s</t>
  </si>
  <si>
    <t>Head 7 Bar</t>
  </si>
  <si>
    <t>FIRE WATER WORK</t>
  </si>
  <si>
    <t>PIPEWORK - PIPES</t>
  </si>
  <si>
    <t>Supply, lay, test, and Install HDPE, PN20 pipes including, cleaning, disinfection, concrete protection, and others accessories (other than measured under this BOQ),  trenching, connection and commissioning etc., all related excavation, backfilling, disposal  (including excavation in rock), thrust block, surface rehabilitation, warning tape, dewatering and associated  works complete as per relevant Authority standards.</t>
  </si>
  <si>
    <t>Nominal dia 225mm</t>
  </si>
  <si>
    <t>Fire Hydrant</t>
  </si>
  <si>
    <t>Supply and installation of wet barrel type fire hydrants including necessary pipe works, plinths, nut &amp; bolts, isolation valve with surface box, hydrant protector and all other accessories including excavation in any material including rock, backfilling with approved bedding/surround/fill materials, disposal, dewatering, blinding, concreting, reinforcement, formwork...etc. complete as per drawings and specification.</t>
  </si>
  <si>
    <t xml:space="preserve">Supply, Install and test Air Release Valves chamber 2000 mm width, 2300mm length and 3100mm Height, along the FireFighting system including earth works, concrete works, steel steps, heavy duty lockable cast iron cover and farm, air valve, isolation valve, dismantling joints, piping, Tees, Elbows, flanges, bends, concrete support, and all required works as per drawings and specifications. </t>
  </si>
  <si>
    <t xml:space="preserve">Supply, Install and test Washout Valves chamber 2100 mm width, 2300mm length and 4800mm Height, along the FireFighting system including earth works, concrete works, galvanized steel steps, heavy duty lockable cast iron cover and farm, washout  valve, dismantling joints, piping, Tees, Elbows, flanges, bends, concrete support, and all required works as per drawings and specifications. </t>
  </si>
  <si>
    <t>SEWER WORKS</t>
  </si>
  <si>
    <t>PIPE WORKS</t>
  </si>
  <si>
    <t>Supply, lay, test, and Install the following  pipes including, cleaning, disinfection, concrete protection, and others accessories (other than measured under this BOQ),  trenching, connection and commissioning etc., all related excavation, backfilling, disposal  (including excavation in rock), surface rehabilitation, warning tape, dewatering; shoring  and associated  works complete as per relevant Authority standards.</t>
  </si>
  <si>
    <t>GRP (SN 10,000) pipes nominal size 200-300mm</t>
  </si>
  <si>
    <t>Nominal size: 200mm</t>
  </si>
  <si>
    <t xml:space="preserve">In trenches depth 1.5 - 4m   </t>
  </si>
  <si>
    <t>MANHOLES</t>
  </si>
  <si>
    <t>Supply and install complete the following precast reinforced concrete manholes of 1200mm internal diameter, including excavation, backfilling, compaction, benching, protecting internal concrete surfacing by epoxy sulfide, applying 3 coats of coal tar epoxy paint for outside wall protection and/or applying bituminous emulsion coating on external surface for protection, polyethylene coated stainless steel steps and epoxy mortar protection to benching, backfilling and compacting, heavy duty cover and frame complete in all respect as per drawings and specifications</t>
  </si>
  <si>
    <t>depth 1.5 - 4m</t>
  </si>
  <si>
    <t>IRRIGATION WORKS</t>
  </si>
  <si>
    <t>Nominal dia 50mm</t>
  </si>
  <si>
    <t>Nominal dia 40mm</t>
  </si>
  <si>
    <t xml:space="preserve">Supply, Install and test Air Release Valves chamber 2000 mm width, 2300mm length and 3100mm Height, along the irrigation system including earth works, concrete works, steel steps, heavy duty lockable cast iron cover and farm, air valve, isolation valve, dismantling joints, piping, Tees, Elbows, flanges, bends, concrete support, and all required works as per drawings and specifications. </t>
  </si>
  <si>
    <t xml:space="preserve">Supply, Install and test Washout Valves chamber 2100 mm width, 2300mm length and 4800mm Height, along the irrigation system including earth works, concrete works, galvanized steel steps, heavy duty lockable cast iron cover and farm, washout  valve, dismantling joints, piping, Tees, Elbows, flanges, bends, concrete support, and all required works as per drawings and specifications. </t>
  </si>
  <si>
    <t>UTILTIES COMPONENTS</t>
  </si>
  <si>
    <t xml:space="preserve">WATER TANKS </t>
  </si>
  <si>
    <t xml:space="preserve">Supply install , test and commissioning for storage tank, GLS type , or Concrete tanks complete with wall sheets, bolts, support elements against wind, cathodic protection system, dome type aluminum cover, ladders, walk
ways required openings with connection to the piping system, piping
"Inlet, outlet, drain and overflow", painting and all necessary to complete
the work as per the specification ,drawings.
Price includes spare parts for 2 years from the handing over the
project, transportation, Workmanship, storage of the all materials in proper
store as per manufacturer recommendations, it includes also all necessary
fittings, accessories and miscellaneous materials for connections and
support, Testing &amp; Commissioning for hand-over in fully operational
conditions, Material should be SASO certified.
</t>
  </si>
  <si>
    <t>25 m3 effective volume GLS tank with 500 mm free board minimum</t>
  </si>
  <si>
    <t>260513 - MEDIUM-VOLTAGE CABLES</t>
  </si>
  <si>
    <t>Supply and installation of Multi-core aluminium conductors, xlpe insulated, LLDPE outer sheath, unarmoured mv cables, rated 36kv;</t>
  </si>
  <si>
    <t>3 x 400 mm2</t>
  </si>
  <si>
    <t>Multi-core copper conductors, xlpe insulated, extruded pvc outer sheath, unarmoured mv cables, rated 18/30 (36)kv;</t>
  </si>
  <si>
    <t>3 x 185 mm2</t>
  </si>
  <si>
    <t>260519 - LOW-VOLTAGE ELECTRICAL POWER CONDUCTORS AND CABLES</t>
  </si>
  <si>
    <t>Supply and installation of Fire resistant cable type fr6; multi-core copper conductor; galvanized steel wire-armoured; rated 0.6/1 kv;</t>
  </si>
  <si>
    <t>4 x 10 mm2</t>
  </si>
  <si>
    <t>Supply and installation of Fire resistant circuit protective conductor (earthing) type fr2; single-core copper conductor; rated 450/750 v or 0.6/1kv;</t>
  </si>
  <si>
    <t xml:space="preserve">2 x 4 mm2 </t>
  </si>
  <si>
    <t>Supply and installation of Fire resistant circuit protective conductor (earthing) type fre; single-core copper conductor; rated 450/750 v or 0.6/1kv;</t>
  </si>
  <si>
    <t>10 mm2</t>
  </si>
  <si>
    <t>4 mm2</t>
  </si>
  <si>
    <t>Supply and installation of Multi-core, copper conductor, xlpe insulated, pvc sheathed feeder cables; steel wire armoured (swa); 0.6/1 kv;</t>
  </si>
  <si>
    <t>4 x 240 mm2</t>
  </si>
  <si>
    <t>4 x 120 mm2</t>
  </si>
  <si>
    <t>4 x 50 mm2</t>
  </si>
  <si>
    <t>4 x 25 mm2</t>
  </si>
  <si>
    <t>4 x 6 mm2</t>
  </si>
  <si>
    <t>Supply and installation of Multi-core, copper conductor, xlpe insulated, pvc sheathed feeder cables; unarmoured; 0.6/1 kv;</t>
  </si>
  <si>
    <t>4 x 185 mm2</t>
  </si>
  <si>
    <t>4 x 70 mm2</t>
  </si>
  <si>
    <t>Supply and installation of VFD cables; as specified</t>
  </si>
  <si>
    <t>(3C,4 mm2 + 1C, 4 mm2(E))</t>
  </si>
  <si>
    <t>(3C,6 mm2 + 1C, 6 mm2(E))</t>
  </si>
  <si>
    <t>(3C,10 mm2 + 1C, 10 mm2(E))</t>
  </si>
  <si>
    <t>Supply and installation of Single core, copper conductor, pvc sheathed earthing cables; 450/750 v;</t>
  </si>
  <si>
    <t>240 mm2</t>
  </si>
  <si>
    <t>185 mm2</t>
  </si>
  <si>
    <t>120 mm2</t>
  </si>
  <si>
    <t>95 mm2</t>
  </si>
  <si>
    <t>70 mm2</t>
  </si>
  <si>
    <t>35 mm2</t>
  </si>
  <si>
    <t>6 mm2</t>
  </si>
  <si>
    <t>260526 - GROUNDING AND BONDING FOR ELECTRICAL SYSTEMS</t>
  </si>
  <si>
    <t>Supply and installation of Complete earthing system as specified and as shown on the drawings, including earthing conductors, earth pits, and all necessary accessories and connections</t>
  </si>
  <si>
    <t>Complete Grounding Protection System of buildings</t>
  </si>
  <si>
    <t>260536 - CABLE TRAYS FOR ELECTRICAL SYSTEMS</t>
  </si>
  <si>
    <t>Supply and installation of Cable ladders; as specified;</t>
  </si>
  <si>
    <t>300 mm wide</t>
  </si>
  <si>
    <t>600 mm wide</t>
  </si>
  <si>
    <t>900 mm wide</t>
  </si>
  <si>
    <t>Supply and installation of perforated cable trays; as specified;</t>
  </si>
  <si>
    <t>150 mm wide;</t>
  </si>
  <si>
    <t>300 mm wide;</t>
  </si>
  <si>
    <t>450 mm wide;</t>
  </si>
  <si>
    <t>650 mm wide;</t>
  </si>
  <si>
    <t>260543 - UNDERGROUND DUCTS AND RACEWAYS FOR ELECTRICAL SYSTEMS</t>
  </si>
  <si>
    <t>Supply and lay trenches including excavation, backfilling, disposal of surplus excavated material, earthwork support, sand bedding, cable markers, protective tiles and warning tapes - for MV network:</t>
  </si>
  <si>
    <t>(500x800) (width x depth) mm;</t>
  </si>
  <si>
    <t>Supply and lay trenches including excavation, backfilling, disposal of surplus excavated material, earthwork support, sand bedding, cable markers, protective tiles and warning tapes - for LV network:</t>
  </si>
  <si>
    <t>(500x650) (width x depth) mm;</t>
  </si>
  <si>
    <t>Supply and lay trenches including excavation, backfilling, disposal of surplus excavated material, earthwork support, sand bedding, cable markers, protective tiles and warning tapes - for street lighting  network:</t>
  </si>
  <si>
    <t>Supply and lay Underground cable duct assemblies; encased in concrete; including excavating trenches, concrete encasement, and refilling - for mv feeders;</t>
  </si>
  <si>
    <t>4 x 150 mm</t>
  </si>
  <si>
    <t>Supply and lay Underground cable duct assemblies; encased in concrete; including excavating trenches, concrete encasement, and refilling - for lv feeders;</t>
  </si>
  <si>
    <t>260923 - LIGHTING CONTROL DEVICES</t>
  </si>
  <si>
    <t>Supply and installation of occupancy sensors</t>
  </si>
  <si>
    <t>Ultrasonic type; ceiling mounted;</t>
  </si>
  <si>
    <t>Ultrasonic; hallway type;</t>
  </si>
  <si>
    <t>Dual type</t>
  </si>
  <si>
    <t>Supply and installation of lighting control panels, lighting relay panels, including all necessary accessories and connections</t>
  </si>
  <si>
    <t>261116 - SECONDARY UNIT SUBSTATIONS</t>
  </si>
  <si>
    <t>Supply and installation of outdoor compact package substation</t>
  </si>
  <si>
    <t>PSS-A1-01; 36 kv package substation, including 36 kv ring main unit with two (2) ring main 630 a switch disconnectors and one (1) 200 a feeder fused switch, 1500 kva 33/0.4 kv dry type distribution transformer, lv distribution panel with 2500 a main mccb breaker and ten (10) outgoings with 400at/400af mccb, factory assembled removable enclosure, and all related accessories, interconnected cabling and metering provisions. complete with all necessary works for the installation of fully operational substations.</t>
  </si>
  <si>
    <t>PSS-A1-02; 36 kv package substation, including 36 kv ring main unit with two (2) ring main 630 a switch disconnectors and one (1) 200 a feeder fused switch, 1500 kva 33/0.4 kv dry type distribution transformer, lv distribution panel with 2500 a main mccb breaker and ten (10) outgoings with 400at/400af mccb, factory assembled removable enclosure, and all related accessories, interconnected cabling and metering provisions. complete with all necessary works for the installation of fully operational substations.</t>
  </si>
  <si>
    <t>261200 - MEDIUM VOLTAGE TRANSFORMERS</t>
  </si>
  <si>
    <t>Supply and installation of Dry type cast resin distribution transformer, indoor type, step-down, mv and lv copper windings,</t>
  </si>
  <si>
    <t>TR-A2-GF-01; 1500 kva</t>
  </si>
  <si>
    <t>TR-A2-GF-02; 1500 kva</t>
  </si>
  <si>
    <t>TR-A2-GF-03; 1500 kva</t>
  </si>
  <si>
    <t>TR-A3-GF-01; 500 kva</t>
  </si>
  <si>
    <t>TR-A3-GF-02; 500 kva</t>
  </si>
  <si>
    <t>261300 - MEDIUM-VOLTAGE SWITCHGEAR</t>
  </si>
  <si>
    <t>Supply and installation of Indoor ring main unit type switchgear;</t>
  </si>
  <si>
    <t>RMU-A2-GF-01; 36kv; 3-phase, 60hz, lsc2b-pm; comprising two (2) ring main switch disconnectors (400a), two (2) outgoing feeder circuit breakers (200a), all auxiliaries, surge arrestors, dc power supply system, interface with scada system, trench steel coverplates and rubber mats;</t>
  </si>
  <si>
    <t>RMU-A2-GF-02; 36kv; 3-phase, 60hz, lsc2b-pm; comprising two (2) ring main switch disconnectors (400a), two (2) outgoing feeder circuit breakers (200a), all auxiliaries, surge arrestors, dc power supply system, interface with scada system, trench steel coverplates and rubber mats;</t>
  </si>
  <si>
    <t>RMU-A3-GF-01; 36kv; 3-phase, 60hz, lsc2b-pm; comprising two (2) ring main switch disconnectors (400a), two (2) outgoing feeder circuit breakers (200a), all auxiliaries, surge arrestors, dc power supply system, interface with scada system, trench steel coverplates and rubber mats;</t>
  </si>
  <si>
    <t>RMU-A1-01; 36kv; 3-phase, 60hz, lsc2b-pm; comprising two (2) ring main switch disconnectors (400a), two (2) outgoing feeder circuit breakers (200a), all auxiliaries, surge arrestors, dc power supply system, interface with scada system, trench steel coverplates and rubber mats;</t>
  </si>
  <si>
    <t>262413 - SWITCHBOARDS</t>
  </si>
  <si>
    <t>Supply and installation of Lv distribution boards; as specified;</t>
  </si>
  <si>
    <t>MDB-A2-GF-01 (1600A);</t>
  </si>
  <si>
    <t>MDB-A2-GF-02 (1600A);</t>
  </si>
  <si>
    <t>MDB-A2-GF-03 (1600A);</t>
  </si>
  <si>
    <t>MDB-A3-GF-01 (1000A);</t>
  </si>
  <si>
    <t>EMDB-A2-GF-01 (1600A);</t>
  </si>
  <si>
    <t>262416 - PANELBOARDS</t>
  </si>
  <si>
    <t>Supply and installation of Distribution panelboards</t>
  </si>
  <si>
    <t>EDB-A2-GF-01 (630A);</t>
  </si>
  <si>
    <t>SMDB-A2-GF-01 (400A);</t>
  </si>
  <si>
    <t>DP-MHE CHARGING (630A)</t>
  </si>
  <si>
    <t>SMDB-A2-MF-01 (630A);</t>
  </si>
  <si>
    <t>SMDB-A2-MF-KITCHEN;</t>
  </si>
  <si>
    <t>EDB-A3-GF-01 (630A);</t>
  </si>
  <si>
    <t>SMDB-A3-GF-01 (160A);</t>
  </si>
  <si>
    <t>Supply and installation of Final branch circuit panelboards</t>
  </si>
  <si>
    <t>EPP-A2-MF-01</t>
  </si>
  <si>
    <t>EPP-A2-MF-02</t>
  </si>
  <si>
    <t>EPP-A2-GF-01</t>
  </si>
  <si>
    <t>LP-A2-GF-01</t>
  </si>
  <si>
    <t>LP-A2-GF-02</t>
  </si>
  <si>
    <t>LP-A2-GF-03</t>
  </si>
  <si>
    <t>LP-A2-GF-04</t>
  </si>
  <si>
    <t>LP-A2-GF-05</t>
  </si>
  <si>
    <t>LP-A2-GF-06</t>
  </si>
  <si>
    <t>PP-A2-GF-01</t>
  </si>
  <si>
    <t>PP-A2-GF-02</t>
  </si>
  <si>
    <t>PP-A2-GF-03</t>
  </si>
  <si>
    <t>PP-A2-GF-04</t>
  </si>
  <si>
    <t>PP-A2-GF-05</t>
  </si>
  <si>
    <t>PP-A2-GF-06</t>
  </si>
  <si>
    <t>LP-A2-MF-01</t>
  </si>
  <si>
    <t>LP-A2-MF-02</t>
  </si>
  <si>
    <t>PP-A2-MF-01</t>
  </si>
  <si>
    <t>PP-A2-MF-02</t>
  </si>
  <si>
    <t>EPP-A3-GF-01</t>
  </si>
  <si>
    <t>EPP-A3-GF-02</t>
  </si>
  <si>
    <t>LP-A3-GF-01</t>
  </si>
  <si>
    <t>PP-A3-GF-01</t>
  </si>
  <si>
    <t>PP-A1-SG-01</t>
  </si>
  <si>
    <t>PP-A1-SG-02</t>
  </si>
  <si>
    <t>PP-A1-SG-03</t>
  </si>
  <si>
    <t>PP-A1-SG-04</t>
  </si>
  <si>
    <t>Supply and installation of feeder pillars, including photocell, timer, selector switch, etc. and all necessary excavation and civil works.</t>
  </si>
  <si>
    <t>FP-A1-EV-01</t>
  </si>
  <si>
    <t>FP-A1-STL-01</t>
  </si>
  <si>
    <t>Supply and installation of ECBS load output panelboards</t>
  </si>
  <si>
    <t>ECB-A2-GF-01</t>
  </si>
  <si>
    <t>ECB-A2-GF-02</t>
  </si>
  <si>
    <t>ECB-A2-GF-03</t>
  </si>
  <si>
    <t>ECB-A2-MF-01</t>
  </si>
  <si>
    <t>262419 - MOTOR-CONTROL CENTERS</t>
  </si>
  <si>
    <t>Supply and installation of Motor control panels</t>
  </si>
  <si>
    <t>MCP-A2-GF-01;</t>
  </si>
  <si>
    <t>MCP-A2-MF-01;</t>
  </si>
  <si>
    <t>MCP-A1-ETS-01</t>
  </si>
  <si>
    <t>MCP-A1-ETS-02</t>
  </si>
  <si>
    <t>Variable frequency drives; as specified;</t>
  </si>
  <si>
    <t>VFD, 5 kw, 3 phase</t>
  </si>
  <si>
    <t>262726 - WIRING DEVICES</t>
  </si>
  <si>
    <t>Supply and installation of Electric outlets</t>
  </si>
  <si>
    <t>2x20a electric outlet; weatherproof, switched</t>
  </si>
  <si>
    <t>2x20a electric outlet; weatherproof</t>
  </si>
  <si>
    <t>Supply and installation of Socket outlets</t>
  </si>
  <si>
    <t>Type r01; simplex</t>
  </si>
  <si>
    <t>Type r02; simplex</t>
  </si>
  <si>
    <t>Type r04; simplex</t>
  </si>
  <si>
    <t>Type r04; duplex</t>
  </si>
  <si>
    <t>Type r04; duplex, emergency</t>
  </si>
  <si>
    <t>Type r05; simplex</t>
  </si>
  <si>
    <t>Type r05; duplex</t>
  </si>
  <si>
    <t>Type r41</t>
  </si>
  <si>
    <t>Type r45</t>
  </si>
  <si>
    <t>Supply and installation of Floor Boxes</t>
  </si>
  <si>
    <t>FB1</t>
  </si>
  <si>
    <t>Supply and installation of Switches</t>
  </si>
  <si>
    <t>General lighting switch - White plastic (s1); one way</t>
  </si>
  <si>
    <t>General lighting switch - Metal Clad (s2); one way;</t>
  </si>
  <si>
    <t>General lighting switch - Decorative plate (s4); one way</t>
  </si>
  <si>
    <t>Weatherproof switch (s5);</t>
  </si>
  <si>
    <t>262816 - ENCLOSED SWITCHES AND CIRCUIT BREAKERS</t>
  </si>
  <si>
    <t>Supply and installation of Switch disconnectors (disconnecting switches), double-pole;</t>
  </si>
  <si>
    <t>20 amp; 2p; weatherproof</t>
  </si>
  <si>
    <t>32 amp; 2p; weatherproof</t>
  </si>
  <si>
    <t>Supply and installation of Switch disconnectors (disconnecting switches), three-pole;</t>
  </si>
  <si>
    <t>20 amp; 3p; weatherproof</t>
  </si>
  <si>
    <t>32 amp; 3p; weatherproof</t>
  </si>
  <si>
    <t>63 amp; 3p; weatherproof</t>
  </si>
  <si>
    <t>32 amp; 3p; weatherproof, pedestal mounted</t>
  </si>
  <si>
    <t>100 amp; 3p; weatherproof, pedestal mounted</t>
  </si>
  <si>
    <t>263213 - PACKAGED ENGINE GENERATORS</t>
  </si>
  <si>
    <t>Supply and installation of Diesel generator sets</t>
  </si>
  <si>
    <t>GEN-A1-01; Standby rated 1000 kva; 1800 rpm; 400v; 60hz; 3-phase; 4-wire; with insulated solidly earthed neutral; including filters, fuel system, overhead hoists and all auxiliary accessories;</t>
  </si>
  <si>
    <t>GEN-A1-02; Standby rated 250 kva; 1800 rpm; 400v; 60hz; 3-phase; 4-wire; with insulated solidly earthed neutral; including filters, fuel system, overhead hoists and all auxiliary accessories;</t>
  </si>
  <si>
    <t>263324 - DC CENTRAL BATTERY SYSTEM FOR EMERGENCY LIGHTING</t>
  </si>
  <si>
    <t>Supply and installation of Emergency central monitoring system; as specified;</t>
  </si>
  <si>
    <t>Emergency central monitoring system;</t>
  </si>
  <si>
    <t>Supply and installation of Emergency dc central battery system complete as specified and shown on drawings; [insert reference] minutes autonomy;</t>
  </si>
  <si>
    <t>ECBS-A2-GF-01; 20kva;</t>
  </si>
  <si>
    <t>263533 - POWER FACTOR CORRECTION CAPACITORS</t>
  </si>
  <si>
    <t>Supply and installation of Automatic power factor correction capacitors;</t>
  </si>
  <si>
    <t>PFC-A2-GF-01, 180 kvar;</t>
  </si>
  <si>
    <t>PFC-A2-GF-02, 240 kvar;</t>
  </si>
  <si>
    <t>PFC-A3-GF-01, 120 kvar;</t>
  </si>
  <si>
    <t>263600 - TRANSFER SWITCHES</t>
  </si>
  <si>
    <t>Supply and installation of Automatic transfer switches; with manual double bypass</t>
  </si>
  <si>
    <t xml:space="preserve">ATS-A2-GF-01; 630 a; 4 pole;  </t>
  </si>
  <si>
    <t xml:space="preserve">ATS-A2-GF-02; 1000 a; 4 pole;  </t>
  </si>
  <si>
    <t xml:space="preserve">ATS-A3-GF-01; 500 a; 4 pole;  </t>
  </si>
  <si>
    <t>264113 - LIGHTNING PROTECTION FOR STRUCTURES</t>
  </si>
  <si>
    <t>Supply and installation of Complete system corresponding to a lightning protection level (lpl) [insert reference], as a minimum; as specified and as shown on drawings using structure; in accordance with bs en 62305 for the:</t>
  </si>
  <si>
    <t>Complete Lightning Protection System for buildings</t>
  </si>
  <si>
    <t>265100 - INTERIOR LIGHTING</t>
  </si>
  <si>
    <t>Supply and installation of  Led lighting fixtures</t>
  </si>
  <si>
    <t>F1; Ceiling Suspended Lighting</t>
  </si>
  <si>
    <t>F2; Ceiling Suspended Lighting (Weatherproof)</t>
  </si>
  <si>
    <t>F2A; Ceiling Suspended Lighting (Weatherproof)</t>
  </si>
  <si>
    <t>F4; 60x60 Ceiling Recessed Lighting</t>
  </si>
  <si>
    <t>F4A; 60x60 Ceiling Recessed Lighting</t>
  </si>
  <si>
    <t>F4B; 60x60 Ceiling Recessed Lighting</t>
  </si>
  <si>
    <t>F4C; 60x60 Ceiling Recessed Lighting</t>
  </si>
  <si>
    <t>D4; Spot Recessed</t>
  </si>
  <si>
    <t>D4A; Spot Recessed</t>
  </si>
  <si>
    <t>D5; Spot Recessed</t>
  </si>
  <si>
    <t>O1; Bulkhead Lighting</t>
  </si>
  <si>
    <t>H1A; High Bay Lighting</t>
  </si>
  <si>
    <t>H1B; High Bay Lighting</t>
  </si>
  <si>
    <t>H1C; High Bay Lighting</t>
  </si>
  <si>
    <t xml:space="preserve">Supply and installation of  Led lighting fixtures; with battery Kit </t>
  </si>
  <si>
    <t>O3E; Outdoor Bulkhead Lighting</t>
  </si>
  <si>
    <t>E1; Surface Mounted Emergency Lighting</t>
  </si>
  <si>
    <t>E2; Recessed Emergency Lighting;</t>
  </si>
  <si>
    <t>Supply and installation of Led lighting fixtures; fed from central battery system;</t>
  </si>
  <si>
    <t>F1E; Ceiling Suspended Lighting</t>
  </si>
  <si>
    <t>F2E; Ceiling Suspended Lighting (Weatherproof)</t>
  </si>
  <si>
    <t>F2AE; Ceiling Suspended Lighting (Weatherproof)</t>
  </si>
  <si>
    <t>F4E; 600x600 Ceiling Recessed Lighting</t>
  </si>
  <si>
    <t>F4AE; 600x600 Ceiling Recessed Lighting</t>
  </si>
  <si>
    <t>F4BE; 600x600 Ceiling Recessed Lighting</t>
  </si>
  <si>
    <t>F4CE; 600x600 Ceiling Recessed Lighting</t>
  </si>
  <si>
    <t>D4E; Spot Recessed</t>
  </si>
  <si>
    <t>D4AE; Spot Recessed</t>
  </si>
  <si>
    <t>H1AE; Emergency High Bay Lighting</t>
  </si>
  <si>
    <t>H1BE; Emergency High Bay Lighting</t>
  </si>
  <si>
    <t>H1CE; Emergency High Bay Lighting</t>
  </si>
  <si>
    <t>Supply and installation of Exit Signs;</t>
  </si>
  <si>
    <t>Exit Signs;</t>
  </si>
  <si>
    <t>265600 - EXTERIOR LIGHTING</t>
  </si>
  <si>
    <t>Supply and installation of Exterior lighting fixtures</t>
  </si>
  <si>
    <t>P1; Street lighting pole</t>
  </si>
  <si>
    <t>P11; Street Lighting Pole</t>
  </si>
  <si>
    <t>FL3; Flood Lighting</t>
  </si>
  <si>
    <t>FL4; Flood Lighting</t>
  </si>
  <si>
    <t>D10;</t>
  </si>
  <si>
    <t>230519 - METERS AND GAGES FOR HVAC PIPING</t>
  </si>
  <si>
    <t>Meters and gages</t>
  </si>
  <si>
    <t>Allow for thermometers, pressure gauges, etc. as per specifications and drawings.</t>
  </si>
  <si>
    <t>230523 - GENERAL-DUTY VALVES FOR HVAC PIPING</t>
  </si>
  <si>
    <t>Gate valves</t>
  </si>
  <si>
    <t>Ball valves</t>
  </si>
  <si>
    <t>Drain valves</t>
  </si>
  <si>
    <t>Balancing valves</t>
  </si>
  <si>
    <t>Thermal-energy flowmeter</t>
  </si>
  <si>
    <t>230713 - DUCT INSULATION</t>
  </si>
  <si>
    <t>Duct insulation</t>
  </si>
  <si>
    <t>Mineral-fiber blanket thermal insulation 50mm thick</t>
  </si>
  <si>
    <t>Field-applied jackets</t>
  </si>
  <si>
    <t>Aluminum jacketing 0.6mm thick for ducts in mechancial rooms or exposed to view</t>
  </si>
  <si>
    <t>FSK jacketing for concealed ducts</t>
  </si>
  <si>
    <t>230719 - HVAC PIPING INSULATION</t>
  </si>
  <si>
    <t>Interior insulation application. for condensate drain piping. pipes, all sizes: 19 mm thick flexible elastomeric</t>
  </si>
  <si>
    <t>Interior insulation application. for chilled-water supply and return. pipe, all sizes: 50 mm thick mineral fiber with FSK jacketing for concealed pipes</t>
  </si>
  <si>
    <t>Interior insulation application. for chilled-water supply and return. pipe, all sizes: 50 mm thick mineral fiber with aluminum jacketing for pipes in mechanical rooms or exposed to view</t>
  </si>
  <si>
    <t>230900 - BUILDING MANAGEMENT SYSTEM (BMS)</t>
  </si>
  <si>
    <t>Bms system</t>
  </si>
  <si>
    <t>Supply, installation, testing and commissioning of the building management system to deliver a complete and integrated system in accordance with the specifications and design drawings</t>
  </si>
  <si>
    <t>231113 - FACILITY FUEL OIL PIPING</t>
  </si>
  <si>
    <t>steel pipe : astm a 53/a 53m black steel, schedule 40 type e . including flexible hose dielectric unions, welding filler metal, strainers, gaskets, bolting, sleeves and plates</t>
  </si>
  <si>
    <t xml:space="preserve"> steel pipe for vent</t>
  </si>
  <si>
    <t>Manual fuel-oil shutoff valves</t>
  </si>
  <si>
    <t>Specialty valves</t>
  </si>
  <si>
    <t>Pressure-relief valves</t>
  </si>
  <si>
    <t>Oil safety valves</t>
  </si>
  <si>
    <t>Float valves</t>
  </si>
  <si>
    <t>Emergency shut-off valves</t>
  </si>
  <si>
    <t>Mechaical leak detector</t>
  </si>
  <si>
    <t>Check valves</t>
  </si>
  <si>
    <t>Solenoid valve</t>
  </si>
  <si>
    <t>Tanks : underground steel fuel-oil storage tank, horizontal, supports and fittings complete with necessary accessories; as per specified</t>
  </si>
  <si>
    <t>FT-DC-01&amp;02</t>
  </si>
  <si>
    <t>Fuel filling point cabinet including civil works and all accessories; as specified.</t>
  </si>
  <si>
    <t>Submersible fuel oil pump</t>
  </si>
  <si>
    <t>FOP-DC-01</t>
  </si>
  <si>
    <t>232113 - HYDRONIC PIPING</t>
  </si>
  <si>
    <t>Preinsulated Black steel pipe for chilled water, complete with fitting, joints, flexible connectors, unions, flanges, couplings</t>
  </si>
  <si>
    <t>Upvc plastic pipe for condensate water, complete with fitting, joints, flexible connectors, unions, flanges, couplings</t>
  </si>
  <si>
    <t>Valves &amp; hydronic valves : ball valves</t>
  </si>
  <si>
    <t>Valves &amp; hydronic valves : gate valves</t>
  </si>
  <si>
    <t>Valves &amp; hydronic valves : globe valves</t>
  </si>
  <si>
    <t>Valves &amp; hydronic valves : balancing valves</t>
  </si>
  <si>
    <t>Valves &amp; hydronic valves : flow control valve</t>
  </si>
  <si>
    <t>Valves &amp; hydronic valves : drain valves</t>
  </si>
  <si>
    <t>Valves &amp; hydronic valves : automatic air vent</t>
  </si>
  <si>
    <t>Expansion tanks</t>
  </si>
  <si>
    <t>ET-ETS1-GR-01&amp;02</t>
  </si>
  <si>
    <t>ET-ETS2-GR-01&amp;02</t>
  </si>
  <si>
    <t>ET-DC-MZ-01</t>
  </si>
  <si>
    <t xml:space="preserve">Air separator </t>
  </si>
  <si>
    <t>AS-DC-ETS1-GR-01</t>
  </si>
  <si>
    <t>AS-DC-ETS2-GR-01</t>
  </si>
  <si>
    <t>232123 - HYDRONIC PUMPS</t>
  </si>
  <si>
    <t>Chilled water pumps  including casing, impeller, motor, shaft and sleeve, seals, pump and motor bearings, rings and couplings, mounting frames and all necessary accessories listed in the specification and drawings</t>
  </si>
  <si>
    <t>CWP-DC-ETS1-GR-01 TO 04</t>
  </si>
  <si>
    <t>MUP-DC-ETS1-GR-01</t>
  </si>
  <si>
    <t>CWP-DC-ETS2-GR-01 TO 04</t>
  </si>
  <si>
    <t>MUP-DC-ETS2-GR-01</t>
  </si>
  <si>
    <t>232500 - HVAC WATER TREATMENT</t>
  </si>
  <si>
    <t>Chemical treatment as specified</t>
  </si>
  <si>
    <t>CTU-ETS1-GR-01</t>
  </si>
  <si>
    <t>CTU-ETS2-GR-01</t>
  </si>
  <si>
    <t>233113 - METAL DUCTS</t>
  </si>
  <si>
    <t>Metal ducts, including plates, sealant, hangers, supports, casings, tie-rods and all the necessary accessories as per specifications</t>
  </si>
  <si>
    <t>Galvanized, sheet steel</t>
  </si>
  <si>
    <t>KG</t>
  </si>
  <si>
    <t>Duct liner</t>
  </si>
  <si>
    <t>Fire stopping</t>
  </si>
  <si>
    <t>Fire resistant sealant</t>
  </si>
  <si>
    <t>233300 - AIR DUCT ACCESSORIES</t>
  </si>
  <si>
    <t>Dampers</t>
  </si>
  <si>
    <t>Manual-volume dampers</t>
  </si>
  <si>
    <t>Backdraft and pressure relief dampers</t>
  </si>
  <si>
    <t>BDD</t>
  </si>
  <si>
    <t>Fire dampers</t>
  </si>
  <si>
    <t>Flexible ducts</t>
  </si>
  <si>
    <t>233423 - HVAC POWER VENTILATORS</t>
  </si>
  <si>
    <t>233416 - CENTRIFUGAL HVAC FANS</t>
  </si>
  <si>
    <t>Fan unit, inline centrifugal, belt-driven centrifugal fans consisting of housing, wheel, fan shaft, bearings, motor and disconnect switch, drive assembly, support structure and all necessary accessories as specified</t>
  </si>
  <si>
    <t>DC BUILDING</t>
  </si>
  <si>
    <t>EF.DC-MEZZ-01</t>
  </si>
  <si>
    <t>EF.DC-MEZZ-02</t>
  </si>
  <si>
    <t>EF.DC-MEZZ-03</t>
  </si>
  <si>
    <t>EF.DC-MEZZ-04</t>
  </si>
  <si>
    <t>EF.DC-MEZZ-05</t>
  </si>
  <si>
    <t>EF.DC-MEZZ-06</t>
  </si>
  <si>
    <t>EF.DC-GF-01</t>
  </si>
  <si>
    <t>EF.DC-GF-02</t>
  </si>
  <si>
    <t>EF.DC-GF-03</t>
  </si>
  <si>
    <t>EF.DC-GF-04</t>
  </si>
  <si>
    <t>EF.DC-GF-05</t>
  </si>
  <si>
    <t>EF.DC-GF-06</t>
  </si>
  <si>
    <t>EF.DC-GF-07</t>
  </si>
  <si>
    <t>EF.DC-GF-08</t>
  </si>
  <si>
    <t>CC BUILDING</t>
  </si>
  <si>
    <t>EF-CC-GF-O1</t>
  </si>
  <si>
    <t>EF-CC-GF-O2</t>
  </si>
  <si>
    <t>233600 - AIR TERMINAL UNITS</t>
  </si>
  <si>
    <t>Single-duct air terminals : variable air volume box (vav),  complete with casing, lining, plenum air inlets and outlets, access, volume damper, single duct terminals, attenuator section, multioutlet attenuator section, round outlet, coils and controls</t>
  </si>
  <si>
    <t>VAV</t>
  </si>
  <si>
    <t>233713 - DIFFUSERS, REGISTERS, AND GRILLES</t>
  </si>
  <si>
    <t>Diffusers: supply/return/fresh air/transfer and exhaust square ceiling diffusers</t>
  </si>
  <si>
    <t>Diffusers: supply/return/fresh air/exhaust  perforated square ceiling diffusers</t>
  </si>
  <si>
    <t>Registers: supply/return/ fresh air/ exhaust registers</t>
  </si>
  <si>
    <t>Grilles: exhaust/return/fresh air/supply grilles</t>
  </si>
  <si>
    <t>Grilles: door grilles</t>
  </si>
  <si>
    <t>Sound attenuator</t>
  </si>
  <si>
    <t>237313 - MODULAR INDOOR CENTRAL-STATION AIR-HANDLING UNITS</t>
  </si>
  <si>
    <t>Factory assembled, consisting of fans, motor and drive assembly, coils, damper, plenums, filters, drip pans, mixing dampers,humidifiers and discharge collars with flexible duct connectors</t>
  </si>
  <si>
    <t xml:space="preserve">AHU-DC-MEZZ-01 </t>
  </si>
  <si>
    <t xml:space="preserve">AHU-DC-MEZZ-02 </t>
  </si>
  <si>
    <t>AHU-DC-MEZZ-03</t>
  </si>
  <si>
    <t xml:space="preserve">AHU-DC-MEZZ-04 </t>
  </si>
  <si>
    <t>AHU-DC-MEZZ-05</t>
  </si>
  <si>
    <t xml:space="preserve">AHU-DC-MEZZ-06 </t>
  </si>
  <si>
    <t>AHU-DC-MEZZ-07</t>
  </si>
  <si>
    <t xml:space="preserve">AHU-DC-MEZZ-08 </t>
  </si>
  <si>
    <t xml:space="preserve">AHU-DC-MEZZ-09 </t>
  </si>
  <si>
    <t>AHU-DC-MEZZ-10</t>
  </si>
  <si>
    <t>AHU-DC-MEZZ-11</t>
  </si>
  <si>
    <t xml:space="preserve">AHU-DC-MEZZ-12 </t>
  </si>
  <si>
    <t>AHU-DC-GF-01</t>
  </si>
  <si>
    <t>AHU-DC-GF-02</t>
  </si>
  <si>
    <t>FAHU-DC-MEZZ-01</t>
  </si>
  <si>
    <t>FAHU-DC-MEZZ-02</t>
  </si>
  <si>
    <t>FAHU-DC-MEZZ-03</t>
  </si>
  <si>
    <t>FAHU-DC-MEZZ-04</t>
  </si>
  <si>
    <t>FAHU-DC-MEZZ-05</t>
  </si>
  <si>
    <t>FAHU-DC-MEZZ-06</t>
  </si>
  <si>
    <t>FAHU-DC-MEZZ-07</t>
  </si>
  <si>
    <t>FAHU-DC-MEZZ-08</t>
  </si>
  <si>
    <t>FAHU-CC-GF-01</t>
  </si>
  <si>
    <t>AHU-CC-GF-01</t>
  </si>
  <si>
    <t>AHU-CC-GF-02</t>
  </si>
  <si>
    <t>238219 - FAN-COIL UNITS</t>
  </si>
  <si>
    <t>Concealed units: an enclosed including cabinet, chassis, coil, drain pans, fan and motor with cooling coil as specified,  filters, dampers, control, outlet duct colar and all other necessary accessories listed in the specifications</t>
  </si>
  <si>
    <t>FCU</t>
  </si>
  <si>
    <t>237413 - SPLIT-SYSTEM AIR-CONDITIONERS</t>
  </si>
  <si>
    <t>Split unit without heat pump. Concealed evaporator fan, including evaporator with refrigerant coil, fan, fan motor, filters, cabling/wiring, casing, compressor, mounting base, controld and other necessary accessories listed in the specifications</t>
  </si>
  <si>
    <t>SRAC-01/SRCU-01</t>
  </si>
  <si>
    <t>SRAC-02/SRCU-02</t>
  </si>
  <si>
    <t>SRAC-03/SRCU-03</t>
  </si>
  <si>
    <t>Plate heat exchangers, including piping connections, gaskets and all other accessories listed in the specification</t>
  </si>
  <si>
    <t>HEX-DC-ETS1-GR-01 TO 03</t>
  </si>
  <si>
    <t>HEX-DC-ETS2-GR-01 TO 03</t>
  </si>
  <si>
    <t>HEX-DC-01-01</t>
  </si>
  <si>
    <t>Solar collectors and all other accessories listed in the specification</t>
  </si>
  <si>
    <t>Solar panel collecting area</t>
  </si>
  <si>
    <t>WATER SOFTENERS</t>
  </si>
  <si>
    <t>Water softener including the following factory-installed piping, valves, drains, and pressure gages, sampling cocks, main-operating-valve position indicatorsm, water meters, brine and softener tanks, chemicals and water testing sets</t>
  </si>
  <si>
    <t>WS-ETS1-GR-01</t>
  </si>
  <si>
    <t>WS-ETS2-GR-01</t>
  </si>
  <si>
    <t>SOFT TANK</t>
  </si>
  <si>
    <t>SWT-ETS1-GR-01</t>
  </si>
  <si>
    <t>SWT-ETS2-GR-01</t>
  </si>
  <si>
    <t>SIDE STREAM FILTRATION UNIT</t>
  </si>
  <si>
    <t>SSF-ETS1-GR-01</t>
  </si>
  <si>
    <t>SSF-ETS2-GR-01</t>
  </si>
  <si>
    <t>Kitchen exhaust ecology units : fan unit: a package consisting of a backward inclined exhaust fan with heavy duty bearings, fan isolators, sound attenuation, two grease sheaves, filter box and odour reducing pellets section.</t>
  </si>
  <si>
    <t>EU-DC-MEZZ-01</t>
  </si>
  <si>
    <t>HOT WATER STORAGE TANK WITH SOLAR SYSTEM CONNECTIONS</t>
  </si>
  <si>
    <t>HWST-DC-GF-01</t>
  </si>
  <si>
    <t>HWST-DC-GF-02</t>
  </si>
  <si>
    <t>CIRCULATION PUMPS</t>
  </si>
  <si>
    <t>CP-MTH-GF-03</t>
  </si>
  <si>
    <t>CP-MTH-GF-04</t>
  </si>
  <si>
    <t>CC Building</t>
  </si>
  <si>
    <t>SR-3</t>
  </si>
  <si>
    <t>SCD-1</t>
  </si>
  <si>
    <t>RCD-1</t>
  </si>
  <si>
    <t>ER-1</t>
  </si>
  <si>
    <t>SR-11</t>
  </si>
  <si>
    <t>ER-13</t>
  </si>
  <si>
    <t>SR-6</t>
  </si>
  <si>
    <t>ER-5</t>
  </si>
  <si>
    <t>ER-4</t>
  </si>
  <si>
    <t>SR-9</t>
  </si>
  <si>
    <t>ER-10</t>
  </si>
  <si>
    <t>SR-1</t>
  </si>
  <si>
    <t>236200-PACKAGED COMPRESSOR AND CONDENSER UNITS</t>
  </si>
  <si>
    <t>High Stage Ammonia System</t>
  </si>
  <si>
    <t>Screw Compressor Block</t>
  </si>
  <si>
    <t>COMP-H-01 &amp; COMP-H-02</t>
  </si>
  <si>
    <t>Shell and Tube Condenser</t>
  </si>
  <si>
    <t>CNDR-H-01</t>
  </si>
  <si>
    <t>Low Stage Ammonia System</t>
  </si>
  <si>
    <t>COMP-L-01 &amp; COMP-L-02</t>
  </si>
  <si>
    <t>Swing Ammonia System</t>
  </si>
  <si>
    <t>COMP-S-01</t>
  </si>
  <si>
    <t>VESSELS</t>
  </si>
  <si>
    <t xml:space="preserve">Liquid Receiver </t>
  </si>
  <si>
    <t>RCVR-0-01</t>
  </si>
  <si>
    <t>Coolers System</t>
  </si>
  <si>
    <t>Liquid Separator</t>
  </si>
  <si>
    <t>SRTR-C-01</t>
  </si>
  <si>
    <t>Freezers System</t>
  </si>
  <si>
    <t>SRTR-F-01</t>
  </si>
  <si>
    <t>Intercooler</t>
  </si>
  <si>
    <t>INTR-L-01</t>
  </si>
  <si>
    <t>Glycol System</t>
  </si>
  <si>
    <t>Glycol Tank</t>
  </si>
  <si>
    <t>TANK-G-01</t>
  </si>
  <si>
    <t>PRESSURIZATION UNIT</t>
  </si>
  <si>
    <t>Glycol Pumps</t>
  </si>
  <si>
    <t>End Suction Pump</t>
  </si>
  <si>
    <t>All Systems</t>
  </si>
  <si>
    <t>Glycol &amp; Refrigerant Piping</t>
  </si>
  <si>
    <t>Evaporator</t>
  </si>
  <si>
    <t>EVAP-F-01 to EVAP-F-04</t>
  </si>
  <si>
    <t>EVAP-C-01 to EVAP-C-12</t>
  </si>
  <si>
    <t>Unit Cooler</t>
  </si>
  <si>
    <t>EVAP-M-01 to EVAP-M-08 &amp; EVAP-R-01 to EVAP-R-04</t>
  </si>
  <si>
    <t>118230 - WASTE HANDLING EQUIPMENT</t>
  </si>
  <si>
    <t>1100 Liter HDPE wheelie waste bins as specified.</t>
  </si>
  <si>
    <t>Hazardous Cabinet as specified</t>
  </si>
  <si>
    <t xml:space="preserve">Allowance for installation of  240 Liter HDPE wheelie waste bins as specified. </t>
  </si>
  <si>
    <t xml:space="preserve">Oil Caddy as specified </t>
  </si>
  <si>
    <t>111200 - PARKING CONTROL EQUIPMENT</t>
  </si>
  <si>
    <t>Parking Access Control ;</t>
  </si>
  <si>
    <t>Automatic barrier gates;</t>
  </si>
  <si>
    <t>Vehicle detector: Loop Detector and Infra Red sensors;</t>
  </si>
  <si>
    <t>Controller;</t>
  </si>
  <si>
    <t>Remote RFID reader;</t>
  </si>
  <si>
    <t>Spare Parts, Tools and Instruments;</t>
  </si>
  <si>
    <t>Set of spare parts;</t>
  </si>
  <si>
    <t>Set of tools and instruments;</t>
  </si>
  <si>
    <t>Cable trays in heavy gauge perforated sheet steel, hot-dip galvanized with fittings and accessories; as specified and shown on the drawings</t>
  </si>
  <si>
    <t>300 x 100mm cable tray</t>
  </si>
  <si>
    <t>150 x 100mm cable tray</t>
  </si>
  <si>
    <t>Cable Ladder in heavy gauge sheet steel, hot-dip galvanized with fittings and accessories; as specified and shown on the drawings</t>
  </si>
  <si>
    <t xml:space="preserve">Spare parts, tools and instruments; </t>
  </si>
  <si>
    <t xml:space="preserve">Supply and installation of duct-banks, manholes, trenches complete with all excavation and refill works along with all necessary fittings, accessories and warning tapes; as specified and shown on the drawings. </t>
  </si>
  <si>
    <t>6x110 HDPE ducts with 5x32mm preinstalled  sub ducts onshore encased in sand , including  duct installation, sand bedding, cable markers, protective tiles and warning tape</t>
  </si>
  <si>
    <t>6x110 HDPE ducts with 5x32mm preinstalled  sub ducts onshore encased in concrete , including  duct installation, sand bedding, cable markers, protective tiles and warning tape</t>
  </si>
  <si>
    <t>2x50 HDPE ducts encased in sand , including  duct installation, sand bedding, cable markers, protective tiles and warning tape</t>
  </si>
  <si>
    <t>2x50 HDPE ducts encased in concrete , including  duct installation, sand bedding, cable markers, protective tiles and warning tape</t>
  </si>
  <si>
    <t>Telecom Manhole, JRC14;</t>
  </si>
  <si>
    <t>Telecom Handhole, 600 x 600 x 600 mm;</t>
  </si>
  <si>
    <t>270501 - COMMON CLAUSES FOR IT &amp; SECURITY SYSTEMS</t>
  </si>
  <si>
    <t>Refer to  the individual Sections listed below for applicable Bill of Quantities:</t>
  </si>
  <si>
    <t>IT Systems</t>
  </si>
  <si>
    <t>-Section 272109 - Data Communications for Campus Network.</t>
  </si>
  <si>
    <t>-Section 272111 - Data Communications for Data Center.</t>
  </si>
  <si>
    <t>-Section 272133 - Wireless Data Network.</t>
  </si>
  <si>
    <t>-Section 272140 - Virtual Servers Environment (VSE).</t>
  </si>
  <si>
    <t>-Section 272231 - Computers &amp; Related Peripherals.</t>
  </si>
  <si>
    <t>-Section 272541 - Cyber Security For Enterprise Network - System Design and Performance Requirements.</t>
  </si>
  <si>
    <t>-Section 273123 - IP-Based Telephony Communications System.</t>
  </si>
  <si>
    <t>Section 250555 - Data Center Infrastructure Management (DCIM) System</t>
  </si>
  <si>
    <t>Security Systems</t>
  </si>
  <si>
    <t>-Section 281300 - Access Control Software and Database Management.</t>
  </si>
  <si>
    <t>-Section 281500 - Access Control Hardware Devices.</t>
  </si>
  <si>
    <t>-Section 282000 - Video Surveillance System (VSS).</t>
  </si>
  <si>
    <t>Section 255805 - Physical Security Information (DCIM) System</t>
  </si>
  <si>
    <t>Section 281800- Security Screening Systems</t>
  </si>
  <si>
    <t>Other Communications Systems</t>
  </si>
  <si>
    <t>-Section 275117 - IP-Based Public Address System.</t>
  </si>
  <si>
    <t>-Section 275313 - Master Clock System (MCS).</t>
  </si>
  <si>
    <t>270555 - IDENTIFICATION FOR COMMUNICATIONS SYSTEMS (TIA)</t>
  </si>
  <si>
    <t>Identification for Communications Systems:</t>
  </si>
  <si>
    <t>Identification for communications systems as per specified Administration Scheme;</t>
  </si>
  <si>
    <t>271005 - COMMON CLAUSES FOR STRUCTURED CABLING (TIA)</t>
  </si>
  <si>
    <t>-Section 270555 - Identification for Communications Systems (TIA).</t>
  </si>
  <si>
    <t>-Section 271105- Communications Equipment Room Fittings (TIA).</t>
  </si>
  <si>
    <t>-Section 271305 - Communications Backbone Cabling (TIA).</t>
  </si>
  <si>
    <t>-Section 271505 - Communications Horizontal Cabling (TIA).</t>
  </si>
  <si>
    <t>271105 - COMMUNICATIONS EQUIPMENT ROOM FITTINGS (TIA)</t>
  </si>
  <si>
    <t>Telecommunications Equipment Cabinets; Freestanding; modular type;</t>
  </si>
  <si>
    <t>For Main communication/ incoming service rooms: Network Cabinet, Steel; door &amp; ventilation provisions as specified; (800 x 1000) (width x depth) mm; 42RU;</t>
  </si>
  <si>
    <t>6</t>
  </si>
  <si>
    <t>For communication room: Network Cabinet, Steel; door &amp; ventilation provisions as specified; (800 x 800) (width x depth) mm; 42RU;</t>
  </si>
  <si>
    <t>4</t>
  </si>
  <si>
    <t>Telecommunications Equipment Cabinets; Wall mounted; modular type;</t>
  </si>
  <si>
    <t>For communication closet: Network Cabinet, Steel; door &amp; ventilation provisions as specified; (600 x 600) (width x depth) mm; 21RU;</t>
  </si>
  <si>
    <t>Outdoor Telecommunications Equipment Cabinets; Freestanding; modular type;</t>
  </si>
  <si>
    <t>For Site: Network Cabinet, Steel; door &amp; ventilation provisions as specified; (600 x 600) (width x depth) mm; 21RU;</t>
  </si>
  <si>
    <t>3</t>
  </si>
  <si>
    <t>271305 - COMMUNICATIONS BACKBONE CABLING (TIA)</t>
  </si>
  <si>
    <t>Backbone Cables: SMF Fiber Optic; Type OS2; Application: Indoor/Outdoor "Plenum rated (Fire Resistant)" (both Inside Plant (ISP) and Outside Plant (OSP)) as specified;</t>
  </si>
  <si>
    <t>24-Core; tight-buffered using dry water blocking technology; non-conductive (non-metallic) (metal-free) (all-dielectric); reinforcement, with a central strength element of aramid / glass fiber yarn; PVC inner jacket (around the sub-units of fiber); Plenum rated PVDF outer jacket; Type OFNP;</t>
  </si>
  <si>
    <t>Main and Intermediate Cross-Connects, as specified:</t>
  </si>
  <si>
    <t>24-core SMF Duplex LC UPC; fully equipped; Fiber Optic Patch Panels; intelligent type;</t>
  </si>
  <si>
    <t>Splice Enclosure;</t>
  </si>
  <si>
    <t xml:space="preserve">271500 - Structured Cabling System  </t>
  </si>
  <si>
    <t>24 Port Cat6a Patch Panel;</t>
  </si>
  <si>
    <t>48 Port Cat6a  Patch Panel;</t>
  </si>
  <si>
    <t>Single port Data outlet RJ45, wall mounted</t>
  </si>
  <si>
    <t>Dual port Data outlet RJ45, wall mounted</t>
  </si>
  <si>
    <t>Dual port Data outlet RJ45, floor mounted</t>
  </si>
  <si>
    <t>Dual port Data outlet RJ45, ceiling mounted</t>
  </si>
  <si>
    <t>Quad port Data outlet RJ45, wall mounted</t>
  </si>
  <si>
    <t>Outdoor Dual port Data outlet RJ45; Floor mounted</t>
  </si>
  <si>
    <t>Outdoor Dual port Data outlet RJ45; Wall mounted</t>
  </si>
  <si>
    <t>Outdoor Dual port Data outlet RJ45; pole mounted</t>
  </si>
  <si>
    <t>272109 - DATA COMMUNICATIONS FOR CAMPUS NETWORK</t>
  </si>
  <si>
    <t>Active Communications and Data Processing Equipment</t>
  </si>
  <si>
    <t>ICT Access Data Switches 24 ports;</t>
  </si>
  <si>
    <t>ICT Access Data Switches 48 ports;</t>
  </si>
  <si>
    <t>Security Access Data Switches 48 ports;</t>
  </si>
  <si>
    <t>ICT Industrial Switches;</t>
  </si>
  <si>
    <t>Security Industrial Switches;</t>
  </si>
  <si>
    <t>ICT Distribution Switches;</t>
  </si>
  <si>
    <t>Security Distribution Switches;</t>
  </si>
  <si>
    <t>Spare Parts, Tools and Instruments</t>
  </si>
  <si>
    <t>272133 - WIRELESS DATA NETWORK</t>
  </si>
  <si>
    <t>Wireless data network components</t>
  </si>
  <si>
    <t>Wireless radio access points; IEEE 802.11ax (WI-FI 6E); Indoor type;</t>
  </si>
  <si>
    <t>Spare Part, Tools and Instruments;</t>
  </si>
  <si>
    <t>272231 COMPUTERS &amp; RELATED PERIPHERALS</t>
  </si>
  <si>
    <t>Workstation; At security Control Room; Equipped with three screens;</t>
  </si>
  <si>
    <t>273123 - IP-BASED TELEPHONY COMMUNICATIONS SYSTEM</t>
  </si>
  <si>
    <t>Call Processing Components</t>
  </si>
  <si>
    <t>Phones and Terminals;</t>
  </si>
  <si>
    <t>wall mounted IP Phone, as specified;</t>
  </si>
  <si>
    <t>Wireless IP Phone, as specified;</t>
  </si>
  <si>
    <t>Standard IP Phone, as specified;</t>
  </si>
  <si>
    <t>Enhanced IP Phone, as specified;</t>
  </si>
  <si>
    <t>Conference IP Phone, as specified;</t>
  </si>
  <si>
    <t>274100 - GENERAL CONDITIONS FOR INTEGRATED AUDIOVISUAL SYSTEMS</t>
  </si>
  <si>
    <t>-Section 274116.27 - Integrated Audiovisual Systems and Equipment – For Meeting/Conference/ Operation Breakout  Rooms.</t>
  </si>
  <si>
    <t>-Section 274116.28 -Integrated Audiovisual Systems and Equipment – For EOC Training Room.</t>
  </si>
  <si>
    <t>-Section 274116.62 - Integrated Audiovisual Systems and Equipment – For Crisis Management Center.</t>
  </si>
  <si>
    <t>-Section  274223 - Digital Media Displays</t>
  </si>
  <si>
    <t>274116.28 - INTEGRATED AUDIOVISUAL SYSTEMS AND EQUIPMENT -  FOR MEETING/CONFERENCE ROOMS</t>
  </si>
  <si>
    <t>Audio Systems;</t>
  </si>
  <si>
    <t>Audio digital signal processors;</t>
  </si>
  <si>
    <t>Power amplifiers;</t>
  </si>
  <si>
    <t>Ceiling speakers;</t>
  </si>
  <si>
    <t>Digital Wireless Microphone System:
wireless handheld microphone transmitter &amp; Receiver;</t>
  </si>
  <si>
    <t>Digital Wireless Microphone System:
wireless body-pack microphone;</t>
  </si>
  <si>
    <t>Displays;</t>
  </si>
  <si>
    <t>Flat panel displays;</t>
  </si>
  <si>
    <t>Presentation Source Equipment;</t>
  </si>
  <si>
    <t>Analog Audio Signal Interfaces/Line-Drivers;</t>
  </si>
  <si>
    <t>Video Conferencing System;</t>
  </si>
  <si>
    <t>Video Capture;</t>
  </si>
  <si>
    <t>Video Communications Server (VCS);</t>
  </si>
  <si>
    <t>Digital Extender Transmitter / Receiver;</t>
  </si>
  <si>
    <t>Digital Audio-Video Matrix Switcher;</t>
  </si>
  <si>
    <t>HDMI Audio De-Embedder;</t>
  </si>
  <si>
    <t>Wireless Presentation System;</t>
  </si>
  <si>
    <t>Control Systems;</t>
  </si>
  <si>
    <t>System Controller;</t>
  </si>
  <si>
    <t>Wireless Touch Panel;</t>
  </si>
  <si>
    <t>Miscellaneous Products and Systems;</t>
  </si>
  <si>
    <t>Technical panels, boxes and cover plates, including floor boxes;</t>
  </si>
  <si>
    <t>A/V Equipment racks/cabinets;</t>
  </si>
  <si>
    <t>Spare Parts, Tools and Instruments:</t>
  </si>
  <si>
    <t>274116.51 - INTEGRATED AUDIOVISUAL SYSTEMS AND EQUIPMENT -  FOR TRAINING ROOM</t>
  </si>
  <si>
    <t>Lectern/Table Mounted Gooseneck Cardioid microphone;</t>
  </si>
  <si>
    <t>Interactive panel displays;</t>
  </si>
  <si>
    <t>Projector;</t>
  </si>
  <si>
    <t>274223 - DIGITAL MEDIA DISPLAYS</t>
  </si>
  <si>
    <t>Video Wall Displays;</t>
  </si>
  <si>
    <t xml:space="preserve">(3 x 2) 55" Video Wall LCD flat panel displays (with LED backlight) ; </t>
  </si>
  <si>
    <t>Video Wall Controllers;</t>
  </si>
  <si>
    <t>Video Wall Controller – Standalone unit, non-networked;</t>
  </si>
  <si>
    <t>Video Wall Controller – Network-Based Streaming System, Video Wall Processor Node;</t>
  </si>
  <si>
    <t>275117 - IP-BASED PUBLIC ADDRESS SYSTEM</t>
  </si>
  <si>
    <t>System Peripheral Devices;</t>
  </si>
  <si>
    <t>Public Address Digital Communication Stations (microphone stations);</t>
  </si>
  <si>
    <t>Ceiling Loudspeaker;</t>
  </si>
  <si>
    <t>Wall mounted Loudspeaker;</t>
  </si>
  <si>
    <t>Digital Signal Processing DSP;</t>
  </si>
  <si>
    <t>Power Amplifier;</t>
  </si>
  <si>
    <t>Spare parts, tools and instruments;</t>
  </si>
  <si>
    <t>275129.17 - EMERGENCY ASSIST ALARM SYSTEM</t>
  </si>
  <si>
    <t>Ceiling Pull Cord Units</t>
  </si>
  <si>
    <t>Call Points</t>
  </si>
  <si>
    <t>Reset Points / Cancel buttons</t>
  </si>
  <si>
    <t>Overdoor Indicators</t>
  </si>
  <si>
    <t>Controller</t>
  </si>
  <si>
    <t>Panic Bars</t>
  </si>
  <si>
    <t>Panic Bars, as specified;</t>
  </si>
  <si>
    <t xml:space="preserve">275123.15 - IP Based Video Intercom system </t>
  </si>
  <si>
    <t>Master Intercom Unit;</t>
  </si>
  <si>
    <t>Slave Intercom Unit;</t>
  </si>
  <si>
    <t>Entrance/ Exits Push Buttons;</t>
  </si>
  <si>
    <t>281500 - ACCESS CONTROL HARDWARE DEVICES</t>
  </si>
  <si>
    <t>card readers, credential cards, keypads &amp; touch terminals;</t>
  </si>
  <si>
    <t>Touch-plate and proximity readers: active-detection type;</t>
  </si>
  <si>
    <t>Touch-plate and proximity readers: active-detection type; Weather Proof</t>
  </si>
  <si>
    <t>Break Glass</t>
  </si>
  <si>
    <t>biometric identity verification equipment</t>
  </si>
  <si>
    <t>Fingerprint analysis scanner;</t>
  </si>
  <si>
    <t>Miscellaneous Access Control Devices;</t>
  </si>
  <si>
    <t>Push-button switches (Request-To-Exit (REX)),</t>
  </si>
  <si>
    <t>Call Button,</t>
  </si>
  <si>
    <t>Door and gate hardware interface;</t>
  </si>
  <si>
    <t>Access Control Panel;</t>
  </si>
  <si>
    <t>Door Contact;</t>
  </si>
  <si>
    <t>282000 - VIDEO SURVEILLANCE SYSTEM (VSS)</t>
  </si>
  <si>
    <t>CCTV cameras &amp; accessories</t>
  </si>
  <si>
    <t>Fixed dome camera, Megapixel Resolution; ceiling mounted;</t>
  </si>
  <si>
    <t>Fixed dome camera, Megapixel Resolution; wall mounted;</t>
  </si>
  <si>
    <t>Fixed dome camera, Megapixel Resolution; wall mounted; weatherproof; ANPR;</t>
  </si>
  <si>
    <t>Fixed Camera, pole mounted;</t>
  </si>
  <si>
    <t>PTZ Camera, pole mounted;</t>
  </si>
  <si>
    <t>Camera Pole</t>
  </si>
  <si>
    <t>281800- SECURITY SCREENING SYSTEMS</t>
  </si>
  <si>
    <t>Cabin Baggage Inspection screening as specified;</t>
  </si>
  <si>
    <t>Walk Through Metal Detector as specified;</t>
  </si>
  <si>
    <t>Handheld Screening Sevice as specified;</t>
  </si>
  <si>
    <t>284621.11 - ADDRESSABLE FIRE ALARM SYSTEMS</t>
  </si>
  <si>
    <t>Control Panels;</t>
  </si>
  <si>
    <t>FACP;</t>
  </si>
  <si>
    <t>FARP;</t>
  </si>
  <si>
    <t>Fire alarm signal initiation devices and systems;</t>
  </si>
  <si>
    <t>Manual Pull Station;</t>
  </si>
  <si>
    <t>Photoelectric smoke detectors;</t>
  </si>
  <si>
    <t>Duct smoke detectors;</t>
  </si>
  <si>
    <t>Multi-criteria detectors; as specified;</t>
  </si>
  <si>
    <t>Heat detectors;</t>
  </si>
  <si>
    <t>Beam detector (Transmitter and receiver);</t>
  </si>
  <si>
    <t>Continuous Linear Heat-Detector System: digital type;</t>
  </si>
  <si>
    <t>Air-sampling smoke detectors (aspirating smoke detectors);</t>
  </si>
  <si>
    <t>Air-sampling smoke detection panel (aspirating smoke detection panel);</t>
  </si>
  <si>
    <t>Notification Appliances (audible/visible alarm devices);</t>
  </si>
  <si>
    <t>Strobe light;</t>
  </si>
  <si>
    <t>Combination device: Horn/Strobe unit;</t>
  </si>
  <si>
    <t>Peripherals and accessories;</t>
  </si>
  <si>
    <t>Monitor modules (input modules);</t>
  </si>
  <si>
    <t>Control modules;</t>
  </si>
  <si>
    <t>Relay modules;</t>
  </si>
  <si>
    <t>Fault isolator modules (fault isolators);</t>
  </si>
  <si>
    <t>10440 - FIRE EXTINGUISHER</t>
  </si>
  <si>
    <t xml:space="preserve">Portable Fire Extinguishers including fixing brackets to concrete, block work or metalwork </t>
  </si>
  <si>
    <t>Type FE-1</t>
  </si>
  <si>
    <t>Type FE-2</t>
  </si>
  <si>
    <t>Type FE-3</t>
  </si>
  <si>
    <t>Type WFE1</t>
  </si>
  <si>
    <t>Fire Blanket</t>
  </si>
  <si>
    <t>Type FB-1</t>
  </si>
  <si>
    <t xml:space="preserve">Sprinklers </t>
  </si>
  <si>
    <t>Type SP-1 (UPRIGHT)</t>
  </si>
  <si>
    <t>Type SP-2 (PENDENT)</t>
  </si>
  <si>
    <t>Type SP-3 (ESFR)</t>
  </si>
  <si>
    <t>Type SP-3 (CMDA)</t>
  </si>
  <si>
    <t>Type SP-4 (CMDA)</t>
  </si>
  <si>
    <t>Type SP-5 (IN RACK)</t>
  </si>
  <si>
    <t xml:space="preserve">Zone Valve assembly </t>
  </si>
  <si>
    <t>Automatic air valves</t>
  </si>
  <si>
    <t xml:space="preserve">Alarm Check Valve assembly  </t>
  </si>
  <si>
    <t>Check Valve</t>
  </si>
  <si>
    <t>OS&amp;Y Valve</t>
  </si>
  <si>
    <t xml:space="preserve">Fire Department Connection (Siamese Connection) </t>
  </si>
  <si>
    <t>Type SC-1</t>
  </si>
  <si>
    <t xml:space="preserve">Test and Drain Valves </t>
  </si>
  <si>
    <t>Flushing Connections</t>
  </si>
  <si>
    <t>Inspector Test Connections</t>
  </si>
  <si>
    <t xml:space="preserve">Spare parts as specified </t>
  </si>
  <si>
    <t xml:space="preserve">Galvanized Steel drain pipes </t>
  </si>
  <si>
    <t>Galvanized steel pipes to ASTM A135, with rolled groove couplings, hangers and supports, accessories and installation</t>
  </si>
  <si>
    <t>Preaction Valve</t>
  </si>
  <si>
    <t>CLEAN AGENT SYSTEM PROTECTION</t>
  </si>
  <si>
    <t xml:space="preserve">Complete Novec 1230 system serving LV Room in Ground Floor as specified and shown on design drawings including acting and standby cylinders, valves, Instrumentation, controls and control panel, and all necessary accessories </t>
  </si>
  <si>
    <t xml:space="preserve">Complete Novec 1230 system serving Electrical Room in Ground Floor as specified and shown on design drawings including acting and standby cylinders, valves, Instrumentation, controls and control panel, and all necessary accessories </t>
  </si>
  <si>
    <t xml:space="preserve">Complete Novec 1230 system serving MV Room in Ground Floor as specified and shown on design drawings including acting and standby cylinders, valves, Instrumentation, controls and control panel, and all necessary accessories </t>
  </si>
  <si>
    <t xml:space="preserve">Complete Novec 1230 system serving Main Communication Room in Mezzanine Floor as specified and shown on design drawings including acting and standby cylinders, valves, Instrumentation, controls and control panel, and all necessary accessories </t>
  </si>
  <si>
    <t xml:space="preserve">Complete Novec 1230 system serving Electrical Room in Mezzanine Floor as specified and shown on design drawings including acting and standby cylinders, valves, Instrumentation, controls and control panel, and all necessary accessories </t>
  </si>
  <si>
    <t xml:space="preserve">Complete Novec 1230 system serving Communication Room in Mezzanine Floor as specified and shown on design drawings including acting and standby cylinders, valves, Instrumentation, controls and control panel, and all necessary accessories </t>
  </si>
  <si>
    <t>220523 - GENERAL-DUTY VALVES FOR PLUMBING PIPING</t>
  </si>
  <si>
    <t>METERS AND GAGES FOR PIPING</t>
  </si>
  <si>
    <t>Allow for pressure gauges, etc. as per specifications and drawings.</t>
  </si>
  <si>
    <t>220719 - PLUMBING PIPING INSULATION</t>
  </si>
  <si>
    <t>Interior insulation application, domestic hot and recirculated hot water; within pump room and building risers as per specifications</t>
  </si>
  <si>
    <t>Interior insulation application, domestic hot and recirculated hot water within building running horizontally or in wet areas</t>
  </si>
  <si>
    <t>Interior insulation application, domestic hot and recirculated hot water within toilets and wet areas</t>
  </si>
  <si>
    <t>Interior insulation application,  domestic cold water</t>
  </si>
  <si>
    <t>Interior insulation application, domestic cold water within toilets and wet areas</t>
  </si>
  <si>
    <t>Exterior insulation application, domestic water</t>
  </si>
  <si>
    <t>Insulation with jacketing for exposed pipes</t>
  </si>
  <si>
    <t>221116 - DOMESTIC WATER PIPING</t>
  </si>
  <si>
    <t>Underground, water distribution piping, HDPE</t>
  </si>
  <si>
    <t>Aboveground, Cold water distribution piping, PPR PN-16</t>
  </si>
  <si>
    <t>Aboveground within toilets/wet areas, Cold water distribution piping, PEX pipe in pipe PN-10</t>
  </si>
  <si>
    <t>Aboveground, Hot water distribution piping, PPR pipe PN-20</t>
  </si>
  <si>
    <t>Aboveground within toilets/wet areas, Hot water distribution piping, PEX pipe in pipe PN-10</t>
  </si>
  <si>
    <t>221119 - DOMESTIC WATER PIPING SPECIALTIES</t>
  </si>
  <si>
    <t>Hose bibs</t>
  </si>
  <si>
    <t>HB-1</t>
  </si>
  <si>
    <t>Water meter</t>
  </si>
  <si>
    <t>Roof Vent Cap</t>
  </si>
  <si>
    <t>Water hammer arrestors</t>
  </si>
  <si>
    <t>Automatic air vents</t>
  </si>
  <si>
    <t>Reduced-Pressure-Principle Backflow Preventers (RPZ)</t>
  </si>
  <si>
    <t>221123 - DOMESTIC WATER PUMPS</t>
  </si>
  <si>
    <t>In-line circulator, vertical in-line circulator, separately coupled centrifugal pump complete with casing, impeller, seal, shaft, sleeve, valves, bearing, shaft coupling, motor and all other necessary accessories, connections and fittings as specified.</t>
  </si>
  <si>
    <t>CP-DC-MZ-01</t>
  </si>
  <si>
    <t>CP-DC-MZ-02</t>
  </si>
  <si>
    <t>221123.13 - DOMESTIC-WATER PACKAGED BOOSTER PUMPS</t>
  </si>
  <si>
    <t>Variable-speed-drive, packaged booster pumps factory-assembled and -tested, packaged booster pump unit, with motor, piping, valves, sensors and control panel and adjustable-speed-drive units, and all other necessary accessories, connections and fittings as specified</t>
  </si>
  <si>
    <t>BP-DC-MZ-01</t>
  </si>
  <si>
    <t>Set</t>
  </si>
  <si>
    <t>BP-DCS-B1-0101 TO 01-03</t>
  </si>
  <si>
    <t>Booster pumps factory-assembled and -tested, pressurization unit, with motor, piping, valves, sensors, hydropneumatic tank,  and control panel and all other necessary accessories, connections and fittings as specified</t>
  </si>
  <si>
    <t>PU-DC-MZ-01</t>
  </si>
  <si>
    <t>221223 - FACILITY INDOOR POTABLE WATER STORAGE TANKS</t>
  </si>
  <si>
    <t>GRP tank, water volume of 2000L</t>
  </si>
  <si>
    <t>221316 - SANITARY WASTE AND VENT PIPING</t>
  </si>
  <si>
    <t>Aboveground soil, waste and vent piping,  Upvc plastic pipe  including piping, fittings, connections, joints, encasement and valves</t>
  </si>
  <si>
    <t>Kitchen and underground soil, waste and vent piping HDPE  pipe, including piping, fittings, connections, joints, encasement</t>
  </si>
  <si>
    <t>Storm drainage, inside the building, HDPE pipe, including piping, fittings, connections, joints, encasement</t>
  </si>
  <si>
    <t>Storm drainage, cast iron pipe, including piping, fittings, connections, joints, encasement where exposed to outdoor conditions</t>
  </si>
  <si>
    <t>Aboveground, sewage force mains, HDPE pipe including piping, fittings, connections, joints, encasement</t>
  </si>
  <si>
    <t>221319 - SANITARY WASTE PIPING SPECIALTIES</t>
  </si>
  <si>
    <t>Cleanouts</t>
  </si>
  <si>
    <t>Type FCO 110 mm</t>
  </si>
  <si>
    <t>Type CO 110 mm</t>
  </si>
  <si>
    <t>Type WCO 50 mm</t>
  </si>
  <si>
    <t>Floor drains</t>
  </si>
  <si>
    <t>Type FD-1</t>
  </si>
  <si>
    <t>Type FD-2 with funnel</t>
  </si>
  <si>
    <t>Type FD-3</t>
  </si>
  <si>
    <t>Trench drains</t>
  </si>
  <si>
    <t>300x300x4000</t>
  </si>
  <si>
    <t>Grease interceptors</t>
  </si>
  <si>
    <t>GI-DC-GF-01</t>
  </si>
  <si>
    <t>Gully trap</t>
  </si>
  <si>
    <t>Sewage inspection chamber</t>
  </si>
  <si>
    <t>221423 - STORM DRAINAGE PIPING SPECIALTIES</t>
  </si>
  <si>
    <t>Roof drains</t>
  </si>
  <si>
    <t>Parapet roof drain (scupper drain)</t>
  </si>
  <si>
    <t xml:space="preserve">Cast iron roof drain </t>
  </si>
  <si>
    <t>Gutter roof drain</t>
  </si>
  <si>
    <t>Rain water inspection chamber</t>
  </si>
  <si>
    <t xml:space="preserve">Type SDIC-1 </t>
  </si>
  <si>
    <t>221329 - SANITARY SEWERAGE PUMPS</t>
  </si>
  <si>
    <t>Submersible sump pumps, factory-assembled and -tested, single-stage, centrifugal, end-suction sump pump units complying with ul 778.  include motor, operating controls, and construction for permanent installation with pits and basins</t>
  </si>
  <si>
    <t>SP-DCS-B1-01</t>
  </si>
  <si>
    <t>223100 - DOMESTIC WATER SOFTENERS</t>
  </si>
  <si>
    <t>223200 - DOMESTIC WATER TREATMENT EQUIPMENT</t>
  </si>
  <si>
    <t>Cartridge filters</t>
  </si>
  <si>
    <t>UV sterilizing unit</t>
  </si>
  <si>
    <t>223300 - ELECTRIC, DOMESTIC-WATER HEATERS</t>
  </si>
  <si>
    <t>EWH-DC-GF-01</t>
  </si>
  <si>
    <t>EWH-CC-GF-01</t>
  </si>
  <si>
    <t>EWH-CC-GF-02</t>
  </si>
  <si>
    <t>224100 - RESIDENTIAL PLUMBING FIXTURES</t>
  </si>
  <si>
    <t>Lavatories fixtures as per interior architecture layouts and sanitary manual including supply and waste fittings</t>
  </si>
  <si>
    <t>ADA Lavatories fixtures as per interior architecture layouts and sanitary manual including supply and waste fittings</t>
  </si>
  <si>
    <t>Shower fixtures as per interior architecture layouts and sanitary manual including supply and waste fittings</t>
  </si>
  <si>
    <t>Water closets fixtures as per interior architecture layouts and sanitary manual including supply and waste fittings</t>
  </si>
  <si>
    <t>ADA Water closets fixtures as per interior architecture layouts and sanitary manual including supply and waste fittings</t>
  </si>
  <si>
    <t>Flush valve (for WC) as per interior architecture layouts and sanitary manual including supply and waste fittings</t>
  </si>
  <si>
    <t>Shattaf Trigger spray fixtures as per interior architecture layouts and sanitary manual including supply and waste fittings and built-in check valve</t>
  </si>
  <si>
    <t>Urinals fixtures as per interior architecture layouts and sanitary manual including supply and waste fittings</t>
  </si>
  <si>
    <t>Flush valve (for Urinal)</t>
  </si>
  <si>
    <t>Service sinks as per interior architecture layouts including supply and waste fittings</t>
  </si>
  <si>
    <t>Ablution fixtures as per interior architecture layouts including supply and waste fittings</t>
  </si>
  <si>
    <t>Eye wash fixtures as per interior architecture layouts including supply and waste fittings</t>
  </si>
  <si>
    <t xml:space="preserve">Soil Dishtable, Sorting Shelf, Clean Dishtable, Hand Sink with soap &amp; towel dispensers, waste bin (faucet foot operated), Faucet with Pre-Rinse, Rack Dolly, Dish Dolly,   Insect Destroyer (Glue Type), </t>
  </si>
  <si>
    <t>Hood Type I with fire suppression, Combi Ovens, two well fryer (12.5-liter capacity), 6 Hob Induction Range., Tilting Quick Boiling Kettle, One Table with Bain Marie, Two Table with sink</t>
  </si>
  <si>
    <t>Provide Equipment for regeneration kitchen that includes the following equipment and not limited to: walk-in fridge, walk-in freezer, Pass Through Fridge, Pass Through Hot Holding, Hand Sinks, Electronic Faucet, Dish Dispenser, Cutlery Dispenser, Tray Slider, Drop-In Cold Well, Sneeze Guard, Drop-In Hot Well,</t>
  </si>
  <si>
    <t>114000 - KITCHEN EQUIPMENT</t>
  </si>
  <si>
    <t xml:space="preserve">Dessert Display, Beverage Fridge, Hot Beverage Dispenser, Hot Water Dispenser, Ice Dispenser, Tray Collector, Water Cooler, Hood Type Dishwasher, Condensation Exhaust Hood,  </t>
  </si>
  <si>
    <t>All works shall be completed in all respect as per specifications, method of measurement, drawings or as directed by  the Contractor Engineer.</t>
  </si>
  <si>
    <t>High Strength Steel</t>
  </si>
  <si>
    <t xml:space="preserve">Fabricate, Supply, Transport and Erect in position structural steel work and framing including steel columns, steel beams, truss, purlins, girts including connections design, shop drawings, all bolts, nuts, washers, plates, base plates, stiffening plates, gusset plates, holding down of anchor bolts, shear connectors, angle sections, cleats, bracing, etc. including grouting, cutting, welding, threading, fixing and corrosion protection paint system, fire protection applied to steel works to ensure  fire rating endurance as specificed in FLS report and structural steel general notes and ensure specified life to first major maintenance.
Allowance for steel-to-steel connections, caps, plates,embeded plates and bases, fittings, weight of welds, bolts, nuts, washers, shear studs, rivets and weight of protective coatings, etc. are considered as a percentage of total steel tonnage (max of 20 % is envisaged).
This shall include the analysis, design and detailing of all steelwork joints and connections and the design of all cold-formed sections (purlins and girts) during the development of Contractor's (and sub-contractors') steelwork shop drawings. 
</t>
  </si>
  <si>
    <t>Checkered Plates</t>
  </si>
  <si>
    <t>To include galvanization, kicker plates and all fixation accessories as per the specifications.</t>
  </si>
  <si>
    <t>ITEM</t>
  </si>
  <si>
    <t>DESCRIPTION</t>
  </si>
  <si>
    <t>CESMM4 REF.</t>
  </si>
  <si>
    <t>UNIT</t>
  </si>
  <si>
    <t>QTY.</t>
  </si>
  <si>
    <t>RATE</t>
  </si>
  <si>
    <t>AMOUNT</t>
  </si>
  <si>
    <t>BILL NO. 1 - GENERAL ITEMS</t>
  </si>
  <si>
    <t>I</t>
  </si>
  <si>
    <t>The Contractor shall be responsible to provide accommdation for labours and staff</t>
  </si>
  <si>
    <t>The Contractor shall be responsible to provide transportation  for their labours and staff</t>
  </si>
  <si>
    <t>Total to Collection  SAR</t>
  </si>
  <si>
    <t>BILL NO. 1 - GENERAL ITEMS (Cont'd…)</t>
  </si>
  <si>
    <t>1. General</t>
  </si>
  <si>
    <t>3. Scope of Works</t>
  </si>
  <si>
    <t>4. Systems of Documentation</t>
  </si>
  <si>
    <t>5. Schedule of Progress</t>
  </si>
  <si>
    <t>6. Site Establishment &amp; Support</t>
  </si>
  <si>
    <t>7. Materials and Workmanship</t>
  </si>
  <si>
    <t>9. Health &amp; Safety Management</t>
  </si>
  <si>
    <t>10. Environment Sustainability</t>
  </si>
  <si>
    <t>11. Facility Operation</t>
  </si>
  <si>
    <t>12. Training Requirements</t>
  </si>
  <si>
    <t>13. Completion &amp; Taking Over</t>
  </si>
  <si>
    <t>A110.1</t>
  </si>
  <si>
    <t>A110.2</t>
  </si>
  <si>
    <t>A120</t>
  </si>
  <si>
    <t>A90</t>
  </si>
  <si>
    <t>A391.1</t>
  </si>
  <si>
    <t>A391.2</t>
  </si>
  <si>
    <t>Month</t>
  </si>
  <si>
    <t>A391.3</t>
  </si>
  <si>
    <t>A326.1</t>
  </si>
  <si>
    <t>A326.2</t>
  </si>
  <si>
    <t>Months</t>
  </si>
  <si>
    <t>A326.3</t>
  </si>
  <si>
    <t>A279.1</t>
  </si>
  <si>
    <t>A279.2</t>
  </si>
  <si>
    <t>A279.3</t>
  </si>
  <si>
    <t>A371*.1</t>
  </si>
  <si>
    <t>A371*.2</t>
  </si>
  <si>
    <t>A371*.3</t>
  </si>
  <si>
    <t>U</t>
  </si>
  <si>
    <t>V</t>
  </si>
  <si>
    <t>A323.1</t>
  </si>
  <si>
    <t>W</t>
  </si>
  <si>
    <t>A323.2</t>
  </si>
  <si>
    <t>X</t>
  </si>
  <si>
    <t>A323.3</t>
  </si>
  <si>
    <t>A311*</t>
  </si>
  <si>
    <t>A331*.1</t>
  </si>
  <si>
    <t>A331*.2</t>
  </si>
  <si>
    <t>A331*.3</t>
  </si>
  <si>
    <t>A229.1</t>
  </si>
  <si>
    <t>A229.2</t>
  </si>
  <si>
    <t>A229.3</t>
  </si>
  <si>
    <t>A271.1*</t>
  </si>
  <si>
    <t>A273.1*</t>
  </si>
  <si>
    <t>A273.2*</t>
  </si>
  <si>
    <t>A272*</t>
  </si>
  <si>
    <t>A190.1</t>
  </si>
  <si>
    <t>A190.2</t>
  </si>
  <si>
    <t>A190.3</t>
  </si>
  <si>
    <t>A190.4</t>
  </si>
  <si>
    <t>A279.4</t>
  </si>
  <si>
    <t>A279.5</t>
  </si>
  <si>
    <t>Y</t>
  </si>
  <si>
    <t>A279.6</t>
  </si>
  <si>
    <t>Establishment of surveying equipment - Provision of 1 No. set of GPS, Total Station and Level for Engineer use</t>
  </si>
  <si>
    <t>A233.1</t>
  </si>
  <si>
    <t>A233.2</t>
  </si>
  <si>
    <t>A233.3</t>
  </si>
  <si>
    <t>A250.1</t>
  </si>
  <si>
    <t>A250.2</t>
  </si>
  <si>
    <t>A250.3</t>
  </si>
  <si>
    <t>A250.4</t>
  </si>
  <si>
    <t>A250.5</t>
  </si>
  <si>
    <t>A250.6</t>
  </si>
  <si>
    <t>A250.7</t>
  </si>
  <si>
    <t>The Contractor shall be responsible to arrange for their own accommodation, food, and laundry services for workmen and staff</t>
  </si>
  <si>
    <t>A31*</t>
  </si>
  <si>
    <t>Worker Transportation</t>
  </si>
  <si>
    <t>The Contractor shall be responsible to arrange for their own staff and worker transportation</t>
  </si>
  <si>
    <t>A326.5</t>
  </si>
  <si>
    <t>Any items that may not be covered elsewhere in the</t>
  </si>
  <si>
    <t>Bill of Quantities which the tenderer deemed to be</t>
  </si>
  <si>
    <t>necessary in order to carry out the works in full</t>
  </si>
  <si>
    <t>compliance with the Drawings, Specifications and any</t>
  </si>
  <si>
    <t>other items necessary to from a complete installation,</t>
  </si>
  <si>
    <t>must be itemized and priced below. The tenderer may</t>
  </si>
  <si>
    <t>provide additional sheets for this purpose if necessary.</t>
  </si>
  <si>
    <t>______________________________________</t>
  </si>
  <si>
    <t>Collection</t>
  </si>
  <si>
    <t>Page d/1/1</t>
  </si>
  <si>
    <t>Page d/1/2</t>
  </si>
  <si>
    <t>Page d/1/3</t>
  </si>
  <si>
    <t>Page d/1/4</t>
  </si>
  <si>
    <t>Page d/1/5</t>
  </si>
  <si>
    <t>Page d/1/6</t>
  </si>
  <si>
    <t>Total Carried to Grand Summary SAR</t>
  </si>
  <si>
    <t>100 dia</t>
  </si>
  <si>
    <t>200 dia</t>
  </si>
  <si>
    <t>20 dia</t>
  </si>
  <si>
    <t>150 dia</t>
  </si>
  <si>
    <t>25 dia</t>
  </si>
  <si>
    <t>40 dia</t>
  </si>
  <si>
    <t>32 dia</t>
  </si>
  <si>
    <t>50 dia</t>
  </si>
  <si>
    <t>65 dia</t>
  </si>
  <si>
    <t>80 dia</t>
  </si>
  <si>
    <t>63mm dia</t>
  </si>
  <si>
    <t>75mm dia</t>
  </si>
  <si>
    <t>20mm dia</t>
  </si>
  <si>
    <t>25mm dia</t>
  </si>
  <si>
    <t>32mm dia</t>
  </si>
  <si>
    <t>40mm dia</t>
  </si>
  <si>
    <t>50mm dia</t>
  </si>
  <si>
    <t>Pipes 25mm dia and smaller, 32 mm thick fiberglass with density of 65 kg/m3</t>
  </si>
  <si>
    <t>Pipes 50mm dia and smaller, 40 mm thick fiberglass with density of 65 kg/m3</t>
  </si>
  <si>
    <t>Pipes 65mm dia and larger, 65 mm thick fiberglass with density of 65 kg/m3</t>
  </si>
  <si>
    <t>Pipe, 50mm dia and smaller: 15 mm thick flexible elastomeric</t>
  </si>
  <si>
    <t>Pipe, larger than 50mm dia: 25 mm thick flexible elastomeric</t>
  </si>
  <si>
    <t>16mm dia</t>
  </si>
  <si>
    <t>90mm dia</t>
  </si>
  <si>
    <t>110mm dia</t>
  </si>
  <si>
    <t>40 mm dia</t>
  </si>
  <si>
    <t>63 mm dia</t>
  </si>
  <si>
    <t>110 mm dia</t>
  </si>
  <si>
    <t>32 mm dia</t>
  </si>
  <si>
    <t>50 mm dia</t>
  </si>
  <si>
    <t>75 mm dia</t>
  </si>
  <si>
    <t>90 mm dia</t>
  </si>
  <si>
    <t>16 mm dia</t>
  </si>
  <si>
    <t>25 mm dia</t>
  </si>
  <si>
    <t>20 mm dia</t>
  </si>
  <si>
    <t>65 mm dia</t>
  </si>
  <si>
    <t>82 mm dia</t>
  </si>
  <si>
    <t>100 mm dia</t>
  </si>
  <si>
    <t>160 mm dia</t>
  </si>
  <si>
    <t>200 mm dia</t>
  </si>
  <si>
    <t>315 mm dia</t>
  </si>
  <si>
    <t>150 mm dia</t>
  </si>
  <si>
    <t>Type SCD-1 150 mm dia</t>
  </si>
  <si>
    <t>Type RD-1 200 mm dia</t>
  </si>
  <si>
    <t>Type RD-2 160 mm dia</t>
  </si>
  <si>
    <t>Type GD-1 150 mm dia</t>
  </si>
  <si>
    <t>Type GD-1 200 mm dia</t>
  </si>
  <si>
    <t>80 mm dia</t>
  </si>
  <si>
    <t>250 mm dia</t>
  </si>
  <si>
    <t>300 mm dia</t>
  </si>
  <si>
    <t>From dia200 mm</t>
  </si>
  <si>
    <t>Bill</t>
  </si>
  <si>
    <t>Page</t>
  </si>
  <si>
    <t>B4/03/01</t>
  </si>
  <si>
    <t>B4/03/02</t>
  </si>
  <si>
    <t>B4/03/03</t>
  </si>
  <si>
    <t>B4/04/01</t>
  </si>
  <si>
    <t>B4/05/01</t>
  </si>
  <si>
    <t>B4/05/02</t>
  </si>
  <si>
    <t>B4/05/03</t>
  </si>
  <si>
    <t>B4/05/04</t>
  </si>
  <si>
    <t>B4/06/01</t>
  </si>
  <si>
    <t>B4/06/02</t>
  </si>
  <si>
    <t>B4/07/01</t>
  </si>
  <si>
    <t>B4/07/02</t>
  </si>
  <si>
    <t>B4/07/03</t>
  </si>
  <si>
    <t>B4/07/04</t>
  </si>
  <si>
    <t>B4/08/01</t>
  </si>
  <si>
    <t>B4/08/02</t>
  </si>
  <si>
    <t>B4/08/03</t>
  </si>
  <si>
    <t>B4/09/01</t>
  </si>
  <si>
    <t>B4/09/02</t>
  </si>
  <si>
    <t>B4/09/03</t>
  </si>
  <si>
    <t>B4/10/01</t>
  </si>
  <si>
    <t>B4/10/02</t>
  </si>
  <si>
    <t>B4/11/01</t>
  </si>
  <si>
    <t>B4/11/02</t>
  </si>
  <si>
    <t>B4/12/01</t>
  </si>
  <si>
    <t>B4/14/01</t>
  </si>
  <si>
    <t>B4/14/02</t>
  </si>
  <si>
    <t>B4/14/03</t>
  </si>
  <si>
    <t>B4/21/01</t>
  </si>
  <si>
    <t>B4/21/02</t>
  </si>
  <si>
    <t>B4/21/03</t>
  </si>
  <si>
    <t>B4/21/04</t>
  </si>
  <si>
    <t>B4/21/05</t>
  </si>
  <si>
    <t>B4/22/01</t>
  </si>
  <si>
    <t>B4/22/02</t>
  </si>
  <si>
    <t>B4/22/03</t>
  </si>
  <si>
    <t>B4/22/04</t>
  </si>
  <si>
    <t>B4/22/05</t>
  </si>
  <si>
    <t>B4/22/06</t>
  </si>
  <si>
    <t>B4/22/07</t>
  </si>
  <si>
    <t>B4/22/08</t>
  </si>
  <si>
    <t>B4/22/09</t>
  </si>
  <si>
    <t>B4/22/10</t>
  </si>
  <si>
    <t>B4/22/11</t>
  </si>
  <si>
    <t>B4/22/12</t>
  </si>
  <si>
    <t>B4/23/01</t>
  </si>
  <si>
    <t>B4/23/02</t>
  </si>
  <si>
    <t>B4/23/03</t>
  </si>
  <si>
    <t>B4/23/04</t>
  </si>
  <si>
    <t>B4/23/05</t>
  </si>
  <si>
    <t>B4/23/06</t>
  </si>
  <si>
    <t>B4/23/07</t>
  </si>
  <si>
    <t>B4/23/08</t>
  </si>
  <si>
    <t>B4/23/09</t>
  </si>
  <si>
    <t>B4/23/10</t>
  </si>
  <si>
    <t>B4/23/11</t>
  </si>
  <si>
    <t>B4/23/12</t>
  </si>
  <si>
    <t>B4/23/13</t>
  </si>
  <si>
    <t>B4/23/14</t>
  </si>
  <si>
    <t>B4/23/15</t>
  </si>
  <si>
    <t>B4/23/16</t>
  </si>
  <si>
    <t>B4/23/17</t>
  </si>
  <si>
    <t>B4/26/01</t>
  </si>
  <si>
    <t>B4/26/02</t>
  </si>
  <si>
    <t>B4/26/03</t>
  </si>
  <si>
    <t>B4/26/04</t>
  </si>
  <si>
    <t>B4/26/05</t>
  </si>
  <si>
    <t>B4/26/06</t>
  </si>
  <si>
    <t>B4/26/07</t>
  </si>
  <si>
    <t>B4/26/08</t>
  </si>
  <si>
    <t>B4/26/09</t>
  </si>
  <si>
    <t>B4/26/10</t>
  </si>
  <si>
    <t>B4/26/11</t>
  </si>
  <si>
    <t>B4/26/12</t>
  </si>
  <si>
    <t>B4/26/13</t>
  </si>
  <si>
    <t>B4/26/14</t>
  </si>
  <si>
    <t>B4/26/15</t>
  </si>
  <si>
    <t>B4/26/16</t>
  </si>
  <si>
    <t>B4/26/17</t>
  </si>
  <si>
    <t>B4/26/18</t>
  </si>
  <si>
    <t>B4/26/19</t>
  </si>
  <si>
    <t>B4/27/01</t>
  </si>
  <si>
    <t>B4/27/02</t>
  </si>
  <si>
    <t>B4/27/03</t>
  </si>
  <si>
    <t>B4/27/04</t>
  </si>
  <si>
    <t>B4/27/05</t>
  </si>
  <si>
    <t>B4/27/06</t>
  </si>
  <si>
    <t>B4/27/07</t>
  </si>
  <si>
    <t>B4/27/08</t>
  </si>
  <si>
    <t>B4/27/09</t>
  </si>
  <si>
    <t>B4/27/10</t>
  </si>
  <si>
    <t>B4/27/11</t>
  </si>
  <si>
    <t>B4/27/12</t>
  </si>
  <si>
    <t>B4/28/01</t>
  </si>
  <si>
    <t>B4/28/02</t>
  </si>
  <si>
    <t>B4/28/03</t>
  </si>
  <si>
    <t>B4/28/04</t>
  </si>
  <si>
    <t>B4/31/01</t>
  </si>
  <si>
    <t>B4/31/02</t>
  </si>
  <si>
    <t>B4/32/01</t>
  </si>
  <si>
    <t>B4/32/02</t>
  </si>
  <si>
    <t>B4/32/03</t>
  </si>
  <si>
    <t>B4/32/04</t>
  </si>
  <si>
    <t>B4/32/05</t>
  </si>
  <si>
    <t>B4/32/06</t>
  </si>
  <si>
    <t>B4/33/01</t>
  </si>
  <si>
    <t>B4/33/02</t>
  </si>
  <si>
    <t>B4/33/03</t>
  </si>
  <si>
    <t>B4/33/04</t>
  </si>
  <si>
    <t>B4/33/05</t>
  </si>
  <si>
    <t>B4/33/06</t>
  </si>
  <si>
    <t>B4/33/07</t>
  </si>
  <si>
    <t>B4/33/08</t>
  </si>
  <si>
    <t>Level</t>
  </si>
  <si>
    <t>Bill Page</t>
  </si>
  <si>
    <t>Bill description</t>
  </si>
  <si>
    <t>Bill quantity</t>
  </si>
  <si>
    <t>Gross Rate</t>
  </si>
  <si>
    <t>Gross Amount</t>
  </si>
  <si>
    <t>Pricing Trade</t>
  </si>
  <si>
    <t>Pricing Code</t>
  </si>
  <si>
    <t>Pricing Description</t>
  </si>
  <si>
    <t>Remarks</t>
  </si>
  <si>
    <t>B1/03/01</t>
  </si>
  <si>
    <t>Bill Nr 01 : Prelims</t>
  </si>
  <si>
    <t>Prelims</t>
  </si>
  <si>
    <t>A0200001</t>
  </si>
  <si>
    <t>Accomodatation</t>
  </si>
  <si>
    <t>A0200002</t>
  </si>
  <si>
    <t>Accomodation</t>
  </si>
  <si>
    <t>Laundry Interchange (LI)</t>
  </si>
  <si>
    <t>033000</t>
  </si>
  <si>
    <t>C0335410</t>
  </si>
  <si>
    <t>Blinding concrete C14MPa-50mm thick</t>
  </si>
  <si>
    <t>C0331001</t>
  </si>
  <si>
    <t>Cast in place concrete with 40 mpa fc- Footing - Triple Blend</t>
  </si>
  <si>
    <t>C0331002</t>
  </si>
  <si>
    <t>Cast in place concrete with 40 mpa fc- Raft foundations - Triple Blend</t>
  </si>
  <si>
    <t>C0331007</t>
  </si>
  <si>
    <t>Cast in place concrete with 40 mpa fc- Parapet/Upstands/Pedestals</t>
  </si>
  <si>
    <t>C0331003</t>
  </si>
  <si>
    <t>Cast in place concrete with 40 mpafc- Ground beams  - Triple Blend</t>
  </si>
  <si>
    <t>C0331004</t>
  </si>
  <si>
    <t>Cast in place concrete with 40 mpa fc- Beds, Slab on grade  - Triple Blend</t>
  </si>
  <si>
    <t>C0331005</t>
  </si>
  <si>
    <t>Cast in place concrete with 40 mpa fc- Slabs/Beams</t>
  </si>
  <si>
    <t>B1/03/02</t>
  </si>
  <si>
    <t>C0331006</t>
  </si>
  <si>
    <t>Cast in place concrete with 40 mpa fc- Columns/Wall</t>
  </si>
  <si>
    <t>C0331008</t>
  </si>
  <si>
    <t>Cast in place concrete with 40 mpa fc- Trenches</t>
  </si>
  <si>
    <t>032000</t>
  </si>
  <si>
    <t>C0320010</t>
  </si>
  <si>
    <t>B1/03/03</t>
  </si>
  <si>
    <t>035400</t>
  </si>
  <si>
    <t>C0335431</t>
  </si>
  <si>
    <t>Cement-sand screed 50mm thick</t>
  </si>
  <si>
    <t>C0335433</t>
  </si>
  <si>
    <t>C0335432</t>
  </si>
  <si>
    <t>Cement-sand screed 100mm thick</t>
  </si>
  <si>
    <t>c</t>
  </si>
  <si>
    <t>B1/04/01</t>
  </si>
  <si>
    <t>042000 - UNIT MASONRY</t>
  </si>
  <si>
    <t>042200</t>
  </si>
  <si>
    <t>D0422010</t>
  </si>
  <si>
    <t>S &amp; I of 100mm Hollow BW  - Internal</t>
  </si>
  <si>
    <t>D0422011</t>
  </si>
  <si>
    <t>S &amp; I of 150mm Hollow BW  - Internal</t>
  </si>
  <si>
    <t>D0422012</t>
  </si>
  <si>
    <t>S &amp; I of 200mm Hollow BW  - Internal</t>
  </si>
  <si>
    <t>B1/05/01</t>
  </si>
  <si>
    <t>051000</t>
  </si>
  <si>
    <t>E0510001</t>
  </si>
  <si>
    <t>Fabricate, Supply, Transport and Erect in position structural steel work and framing including steel columns, steel beams, truss, purlins, girts including connections design, shop drawings, all bolts, nuts, washers, plates, base plates, stiffening plates, gusset plates, holding down of anchor bolts, shear connectors, angle sections, cleats, bracing, etc. including grouting, cutting, welding, threading, fixing and corrosion protection paint system, fire protection applied to steel works to ensure  fire rating endurance as specificed in FLS report and structural steel general notes and ensure specified life to first major maintenance.
Allowance for steel-to-steel connections, caps, plates,embeded plates and bases, fittings, weight of welds, bolts, nuts, washers, shear studs, rivets and weight of protective coatings, etc. are considered as a percentage of total steel tonnage (max of 20 % is envisaged).
This shall include the analysis, design and detailing of all steelwork joints and connections and the design of all cold-formed sections (purlins and girts) during the development of Contractor's (and sub-contractors') steelwork shop drawings.</t>
  </si>
  <si>
    <t>B1/05/02</t>
  </si>
  <si>
    <t>053000</t>
  </si>
  <si>
    <t>E0531001</t>
  </si>
  <si>
    <t>055000 - METAL FABRICATIONS</t>
  </si>
  <si>
    <t>055133</t>
  </si>
  <si>
    <t>E0551331</t>
  </si>
  <si>
    <t>GI Ladders LI Building</t>
  </si>
  <si>
    <t>we assumed provisional quantities 5LM</t>
  </si>
  <si>
    <t>Trench cover; galvanized steel; including continuous angle frame set in concrete, continuous edge strip welded to steel angle, neoprene strips, paint, fittings and fixings; complete; as specified and shown on Drawings.</t>
  </si>
  <si>
    <t>055300</t>
  </si>
  <si>
    <t>E0553001</t>
  </si>
  <si>
    <t>Trench cover; galvanized steel; LI</t>
  </si>
  <si>
    <t>we assumed provisional quantities 2.55m2</t>
  </si>
  <si>
    <t>055900</t>
  </si>
  <si>
    <t>E0559001</t>
  </si>
  <si>
    <t>Safety barriers-LI</t>
  </si>
  <si>
    <t>We assumed Provisional quantity 10nos</t>
  </si>
  <si>
    <t>B1/05/03</t>
  </si>
  <si>
    <t>E0559005</t>
  </si>
  <si>
    <t>Pipe bollards - LI</t>
  </si>
  <si>
    <t>083100</t>
  </si>
  <si>
    <t>H0831001</t>
  </si>
  <si>
    <t>Hatch covers-LI</t>
  </si>
  <si>
    <t>we assumed provisional quantities 2.43m2</t>
  </si>
  <si>
    <t>E0553005</t>
  </si>
  <si>
    <t>Channel grating - LI</t>
  </si>
  <si>
    <t>we assumed provisional quantities 8m2</t>
  </si>
  <si>
    <t>055200</t>
  </si>
  <si>
    <t>E0552001</t>
  </si>
  <si>
    <t>Floor mounted - LI Building</t>
  </si>
  <si>
    <t>we assumed provisional quantities 85LM</t>
  </si>
  <si>
    <t>B1/05/04</t>
  </si>
  <si>
    <t>NA</t>
  </si>
  <si>
    <t>E0552005</t>
  </si>
  <si>
    <t>Wall mounted- LI Building</t>
  </si>
  <si>
    <t>we assumed provisional quantities 56LM</t>
  </si>
  <si>
    <t>B1/06/01</t>
  </si>
  <si>
    <t>064100</t>
  </si>
  <si>
    <t>F0641010</t>
  </si>
  <si>
    <t>Shoe rack, size 2 NOS, 3000mm x 300mm x 1350mm (Assume)</t>
  </si>
  <si>
    <t>we assumed provisional quantities 6LM</t>
  </si>
  <si>
    <t>064200</t>
  </si>
  <si>
    <t>F0642010</t>
  </si>
  <si>
    <t>Wood panelling; comprising 19 thick plywood, A/C grade with two coats of fire-retardant paint</t>
  </si>
  <si>
    <t>064400 - ORNAMENTAL WOODWORK</t>
  </si>
  <si>
    <t>Decorative wood mihrab; comprising MFD construction finished to receive paint; including paint, frame, softwood blocking, fittings and fixings; complete; as specified and shown on Drawings</t>
  </si>
  <si>
    <t>064400</t>
  </si>
  <si>
    <t>Mihrab</t>
  </si>
  <si>
    <t>F0644010</t>
  </si>
  <si>
    <t>Decorative wood mihrab</t>
  </si>
  <si>
    <t>B1/06/02</t>
  </si>
  <si>
    <t>068200</t>
  </si>
  <si>
    <t>F0682010</t>
  </si>
  <si>
    <t>GRP access ladder- LI</t>
  </si>
  <si>
    <t>B1/07/01</t>
  </si>
  <si>
    <t>Bituminous damp-proofing coating, applied to reinforced 'concrete surfaces in direct contact with soil not receiving water proofing membrane ,including appropriate protection system, for the following:</t>
  </si>
  <si>
    <t>071100</t>
  </si>
  <si>
    <t>G0711001</t>
  </si>
  <si>
    <t>Rubberized bituminous 2 coat single comp</t>
  </si>
  <si>
    <t>071300</t>
  </si>
  <si>
    <t>G0713001</t>
  </si>
  <si>
    <t>2 layer 4mm SBS membrane incl. protection screed</t>
  </si>
  <si>
    <t>G0713002</t>
  </si>
  <si>
    <t>2 layer 4mm SBS membrane incl. protection board</t>
  </si>
  <si>
    <t>B1/07/02</t>
  </si>
  <si>
    <t>071400</t>
  </si>
  <si>
    <t>G0714010</t>
  </si>
  <si>
    <t>Fluid waterproofing coating</t>
  </si>
  <si>
    <t>071616</t>
  </si>
  <si>
    <t>G0716161</t>
  </si>
  <si>
    <t>CRYSTALLINE WATER PROOFING</t>
  </si>
  <si>
    <t>072100</t>
  </si>
  <si>
    <t>G0721001</t>
  </si>
  <si>
    <t>B1/07/03</t>
  </si>
  <si>
    <t>Standing seam aluminium roof system, factory formed and field assembled, high performance coating finish; including rockwool thermal insulation, structural deck, vapour barrier, secondary steel structure, purlins, halter clip, gutter, fittings and fixings; complete; as specified and shown on Drawings.</t>
  </si>
  <si>
    <t>074100</t>
  </si>
  <si>
    <t>G0741001</t>
  </si>
  <si>
    <t>STANDING-SEAM METAL ROOF PANELS</t>
  </si>
  <si>
    <t>G0741002</t>
  </si>
  <si>
    <t>STANDING-SEAM METAL ROOF PANELS Vertical standing seam to walls</t>
  </si>
  <si>
    <t>074213</t>
  </si>
  <si>
    <t>G0742131</t>
  </si>
  <si>
    <t>INSULATED METAL WALL PANELS</t>
  </si>
  <si>
    <t>075300</t>
  </si>
  <si>
    <t>G0753001</t>
  </si>
  <si>
    <t>ETHYLENE-PROPYLENE-DIENE-MONOMER (EPDM) ROOFING</t>
  </si>
  <si>
    <t>B1/07/04</t>
  </si>
  <si>
    <t>072600</t>
  </si>
  <si>
    <t>G0726010</t>
  </si>
  <si>
    <t>Geotextile sheet</t>
  </si>
  <si>
    <t>077600</t>
  </si>
  <si>
    <t>G0776010</t>
  </si>
  <si>
    <t>075500</t>
  </si>
  <si>
    <t>G0755001</t>
  </si>
  <si>
    <t>Elastomeric coating; U.V. protection</t>
  </si>
  <si>
    <t>076200</t>
  </si>
  <si>
    <t>G0762001</t>
  </si>
  <si>
    <t>B1/08/01</t>
  </si>
  <si>
    <t>081100</t>
  </si>
  <si>
    <t>Size 700 x 2100 high</t>
  </si>
  <si>
    <t>H0811001</t>
  </si>
  <si>
    <t>Size 900 x 1800 high</t>
  </si>
  <si>
    <t>H0811002</t>
  </si>
  <si>
    <t>Size 900 x 2150 high</t>
  </si>
  <si>
    <t>H0811003</t>
  </si>
  <si>
    <t>Size 900 x 2200 high</t>
  </si>
  <si>
    <t>H0811004</t>
  </si>
  <si>
    <t>Size 900 x 2400 high</t>
  </si>
  <si>
    <t>H0811005</t>
  </si>
  <si>
    <t>Size 1000 x 2200 high</t>
  </si>
  <si>
    <t>H0811006</t>
  </si>
  <si>
    <t>Size 1100 x 2400 high</t>
  </si>
  <si>
    <t>H0811007</t>
  </si>
  <si>
    <t>Size 1200 x 2200 high</t>
  </si>
  <si>
    <t>H0811008</t>
  </si>
  <si>
    <t>Size 1200 x 2400 high</t>
  </si>
  <si>
    <t>H0811009</t>
  </si>
  <si>
    <t>Size 1400 x 2400 high</t>
  </si>
  <si>
    <t>H0811010</t>
  </si>
  <si>
    <t>Size 1800 x 2400 high</t>
  </si>
  <si>
    <t>H0811011</t>
  </si>
  <si>
    <t>Size 2000 x 3000 high</t>
  </si>
  <si>
    <t>H0811012</t>
  </si>
  <si>
    <t>Size 2400 x 3000 high</t>
  </si>
  <si>
    <t>H0811013</t>
  </si>
  <si>
    <t>B1/08/02</t>
  </si>
  <si>
    <t>083600</t>
  </si>
  <si>
    <t>H0836001</t>
  </si>
  <si>
    <t>Electrical closets -LI</t>
  </si>
  <si>
    <t>we assumed provisional quantities 10nos</t>
  </si>
  <si>
    <t>Included</t>
  </si>
  <si>
    <t>H0831010</t>
  </si>
  <si>
    <t>Water tank access panel -LI</t>
  </si>
  <si>
    <t>081400</t>
  </si>
  <si>
    <t>Size 800 x 2200 high</t>
  </si>
  <si>
    <t>H0814001</t>
  </si>
  <si>
    <t>H0814002</t>
  </si>
  <si>
    <t>Size 1105 x 2200 high</t>
  </si>
  <si>
    <t>H0814003</t>
  </si>
  <si>
    <t>Size 1400 x 2700 high</t>
  </si>
  <si>
    <t>H0814020</t>
  </si>
  <si>
    <t>Size 1500 x 2100 high</t>
  </si>
  <si>
    <t>H0814021</t>
  </si>
  <si>
    <t>B1/08/03</t>
  </si>
  <si>
    <t>083300</t>
  </si>
  <si>
    <t>To suit opening; size 3200 x 3100 high</t>
  </si>
  <si>
    <t>H0833001</t>
  </si>
  <si>
    <t>H0833002</t>
  </si>
  <si>
    <t>To suit opening; size 4000 x 4500 high</t>
  </si>
  <si>
    <t>H0833003</t>
  </si>
  <si>
    <t>089100</t>
  </si>
  <si>
    <t>H0891001</t>
  </si>
  <si>
    <t>Penthouse</t>
  </si>
  <si>
    <t>B1/09/01</t>
  </si>
  <si>
    <t>092400</t>
  </si>
  <si>
    <t>I0924101</t>
  </si>
  <si>
    <t>I0924102</t>
  </si>
  <si>
    <t>092116</t>
  </si>
  <si>
    <t>I0921501</t>
  </si>
  <si>
    <t>Ceilings; type IGYP-02; moisture resistant</t>
  </si>
  <si>
    <t>I0921502</t>
  </si>
  <si>
    <t>I0921503</t>
  </si>
  <si>
    <t>093010</t>
  </si>
  <si>
    <t>I0930500</t>
  </si>
  <si>
    <t>I0930501</t>
  </si>
  <si>
    <t>I0930502</t>
  </si>
  <si>
    <t>I0930601</t>
  </si>
  <si>
    <t>B1/09/02</t>
  </si>
  <si>
    <t>095100</t>
  </si>
  <si>
    <t>I0951500</t>
  </si>
  <si>
    <t>Acoustic Ceilings; 600 x 600 mm; type IACT-01</t>
  </si>
  <si>
    <t>Combination gypsum board and metal panel suspended ceilings; including paint on gypsum, suspension system, hangers, angles and edge trims; complete; as specified and shown on drawings; to</t>
  </si>
  <si>
    <t>Ceilings; combination of types IGYP-01 and IACT-01</t>
  </si>
  <si>
    <t>096816 - SHEET CARPETING</t>
  </si>
  <si>
    <t>Heavy duty best quality carpet wall to wall; including trowelled smooth cement-sand screed; to</t>
  </si>
  <si>
    <t>096800</t>
  </si>
  <si>
    <t>Floors; type ICPR-01</t>
  </si>
  <si>
    <t>I0968500</t>
  </si>
  <si>
    <t>Broadloom carpet -Beige with pattern-ICPR-01</t>
  </si>
  <si>
    <t>Floors; type ICPR-02</t>
  </si>
  <si>
    <t>I0968501</t>
  </si>
  <si>
    <t>Broadloom carpet -Grey ICPR-02</t>
  </si>
  <si>
    <t>096400</t>
  </si>
  <si>
    <t>Skirtings; 100 high wood; type IWDB-01</t>
  </si>
  <si>
    <t>I0964001</t>
  </si>
  <si>
    <t>70mm high; skirting; ref WD-06</t>
  </si>
  <si>
    <t>B1/09/03</t>
  </si>
  <si>
    <t>096900 - ACCESS FLOORING</t>
  </si>
  <si>
    <t>Raised access floors; comprising stainless steel modular panels; including adjustable metal pedestals, accessories fittings and fixings; complete; as specified and shown on drawings</t>
  </si>
  <si>
    <t>096900</t>
  </si>
  <si>
    <t>Floors; finished with carpet; type ICPR-03</t>
  </si>
  <si>
    <t>I096901</t>
  </si>
  <si>
    <t>Raised access flooring system with Cement-screed and epoxy flooring</t>
  </si>
  <si>
    <t>099100</t>
  </si>
  <si>
    <t>I0993103</t>
  </si>
  <si>
    <t>Acrylic based texture paint external</t>
  </si>
  <si>
    <t>099123 - INTERIOR PAINTING</t>
  </si>
  <si>
    <t>I0993101</t>
  </si>
  <si>
    <t>Interior acrylic emulsion paint; type IPNT-01/IPNT-02/IPNT-03/IPNT-100</t>
  </si>
  <si>
    <t>Walls; type IPNT-02</t>
  </si>
  <si>
    <t>I0993102</t>
  </si>
  <si>
    <t>Special Paint; type IPNT-04</t>
  </si>
  <si>
    <t>B1/09/04</t>
  </si>
  <si>
    <t>096716</t>
  </si>
  <si>
    <t>I0967160</t>
  </si>
  <si>
    <t>096700</t>
  </si>
  <si>
    <t>Floors; walkways and stairs</t>
  </si>
  <si>
    <t>I0967161</t>
  </si>
  <si>
    <t>B1/10/01</t>
  </si>
  <si>
    <t>Supply and install internal and external signs; comprising identification, directional, label, information signs, logos; including pre-drilled aluminium shim-plates, base plates, suspension system, fittings and fixings; complete; as specified and shown on drawings</t>
  </si>
  <si>
    <t>101400</t>
  </si>
  <si>
    <t>J1014001</t>
  </si>
  <si>
    <t>Signage Quantity is not appropriate</t>
  </si>
  <si>
    <t>J1014002</t>
  </si>
  <si>
    <t>J1014005</t>
  </si>
  <si>
    <t>J1014006</t>
  </si>
  <si>
    <t>102800</t>
  </si>
  <si>
    <t>Toilet accessories (Number of toilets=4)</t>
  </si>
  <si>
    <t>J1028001</t>
  </si>
  <si>
    <t>We consider Provisional rate</t>
  </si>
  <si>
    <t>Toilet accessories (ADA toilets=1)</t>
  </si>
  <si>
    <t>J1028005</t>
  </si>
  <si>
    <t>Shower accessories (Number of showers=12)</t>
  </si>
  <si>
    <t>J1028008</t>
  </si>
  <si>
    <t>B1/10/02</t>
  </si>
  <si>
    <t>Portable Fire Extinguishers including fixing brackets to concrete, block work or metalwork</t>
  </si>
  <si>
    <t>104400</t>
  </si>
  <si>
    <t>J1044001</t>
  </si>
  <si>
    <t>Type FE-1 ABC</t>
  </si>
  <si>
    <t>J1044002</t>
  </si>
  <si>
    <t>Type FE-2 CO2</t>
  </si>
  <si>
    <t>B1/11/01</t>
  </si>
  <si>
    <t>111200</t>
  </si>
  <si>
    <t>K1112001</t>
  </si>
  <si>
    <t>K1112002</t>
  </si>
  <si>
    <t>Parking barrier accessories</t>
  </si>
  <si>
    <t>113000</t>
  </si>
  <si>
    <t>K1130001</t>
  </si>
  <si>
    <t>Kitchen appliance - LI</t>
  </si>
  <si>
    <t>We consider provisional sum</t>
  </si>
  <si>
    <t>118200</t>
  </si>
  <si>
    <t>Allowance for installation of  240 Liter HDPE wheelie waste bins as specified.</t>
  </si>
  <si>
    <t>K1182001</t>
  </si>
  <si>
    <t>B1/11/02</t>
  </si>
  <si>
    <t>114000</t>
  </si>
  <si>
    <t>Provide Equipment for regeneration kitchen that includes the following equipment and not limited to: upright fridge, Microwave, hot water dispenser, hot beverage dispenser, sink</t>
  </si>
  <si>
    <t>K1140001</t>
  </si>
  <si>
    <t>Provide Equipment for regeneration kitchen that includes the following equipment and not limited to: upright fridge, Microwave, hot water dispenser, hot beverage dispenser, sink (Provisional sum)</t>
  </si>
  <si>
    <t>No details available so We consider provisional sum</t>
  </si>
  <si>
    <t>B1/12/01</t>
  </si>
  <si>
    <t>125000</t>
  </si>
  <si>
    <t>Excluded</t>
  </si>
  <si>
    <t>L1250001</t>
  </si>
  <si>
    <t>123200</t>
  </si>
  <si>
    <t>L1232001</t>
  </si>
  <si>
    <t>Pantry floor and wall mounted cabinets-LI</t>
  </si>
  <si>
    <t>We assumed Provisonal rate</t>
  </si>
  <si>
    <t>123600</t>
  </si>
  <si>
    <t>L1236001</t>
  </si>
  <si>
    <t>Vanity counter - LI</t>
  </si>
  <si>
    <t>Ablution seats; comprising solid surface material; including fixings; complete; as specified and shown on Drawings</t>
  </si>
  <si>
    <t>125200</t>
  </si>
  <si>
    <t>Size 400 x 400 x 400 high</t>
  </si>
  <si>
    <t>L1252001</t>
  </si>
  <si>
    <t>Ablution seat Size 400 x 400 x 400 high</t>
  </si>
  <si>
    <t>B1/21/01</t>
  </si>
  <si>
    <t>Sprinklers</t>
  </si>
  <si>
    <t>200000</t>
  </si>
  <si>
    <t>210000</t>
  </si>
  <si>
    <t>U2100001</t>
  </si>
  <si>
    <t>U2100002</t>
  </si>
  <si>
    <t>U2100003</t>
  </si>
  <si>
    <t>Zone Valve assembly</t>
  </si>
  <si>
    <t>U2100004</t>
  </si>
  <si>
    <t>U2100005</t>
  </si>
  <si>
    <t>Alarm Check Valve assembly</t>
  </si>
  <si>
    <t>U2100006</t>
  </si>
  <si>
    <t>U2100007</t>
  </si>
  <si>
    <t>U2100008</t>
  </si>
  <si>
    <t>Fire Department Connection (Siamese Connection)</t>
  </si>
  <si>
    <t>U2100009</t>
  </si>
  <si>
    <t>Test and Drain Valves</t>
  </si>
  <si>
    <t>U2100010</t>
  </si>
  <si>
    <t>U2100011</t>
  </si>
  <si>
    <t>B1/21/02</t>
  </si>
  <si>
    <t>U2100012</t>
  </si>
  <si>
    <t>Spare parts as specified</t>
  </si>
  <si>
    <t>Galvanized Steel drain pipes</t>
  </si>
  <si>
    <t>U2100013</t>
  </si>
  <si>
    <t>U2100014</t>
  </si>
  <si>
    <t>U2100015</t>
  </si>
  <si>
    <t>U2100016</t>
  </si>
  <si>
    <t>U2100017</t>
  </si>
  <si>
    <t>U2100018</t>
  </si>
  <si>
    <t>U2100019</t>
  </si>
  <si>
    <t>U2100020</t>
  </si>
  <si>
    <t>U2100021</t>
  </si>
  <si>
    <t>Complete Novec 1230 system serving Electrical Room in Ground Floor as specified and shown on design drawings including acting and standby cylinders, valves, Instrumentation, controls and control panel, and all necessary accessories</t>
  </si>
  <si>
    <t>U2100022</t>
  </si>
  <si>
    <t>B1/21/03</t>
  </si>
  <si>
    <t>Complete Novec 1230 system serving Incoming Service in Ground Floor as specified and shown on design drawings including acting and standby cylinders, valves, Instrumentation, controls and control panel, and all necessary accessories</t>
  </si>
  <si>
    <t>U2100023</t>
  </si>
  <si>
    <t>Complete Novec 1230 system serving Communication Room in Ground Floor as specified and shown on design drawings including acting and standby cylinders, valves, Instrumentation, controls and control panel, and all necessary accessories</t>
  </si>
  <si>
    <t>U2100024</t>
  </si>
  <si>
    <t>U2100025</t>
  </si>
  <si>
    <t>U2100026</t>
  </si>
  <si>
    <t>B1/22/01</t>
  </si>
  <si>
    <t>220500</t>
  </si>
  <si>
    <t>V2205001</t>
  </si>
  <si>
    <t>65mm dia</t>
  </si>
  <si>
    <t>V2205002</t>
  </si>
  <si>
    <t>V2205003</t>
  </si>
  <si>
    <t>V2205004</t>
  </si>
  <si>
    <t>220700</t>
  </si>
  <si>
    <t>V2207001</t>
  </si>
  <si>
    <t>V2207002</t>
  </si>
  <si>
    <t>V2207003</t>
  </si>
  <si>
    <t>B1/22/02</t>
  </si>
  <si>
    <t>V2207004</t>
  </si>
  <si>
    <t>Interior insulation application, domestic cold water</t>
  </si>
  <si>
    <t>V2207005</t>
  </si>
  <si>
    <t>V2207006</t>
  </si>
  <si>
    <t>V2207007</t>
  </si>
  <si>
    <t>V2207086</t>
  </si>
  <si>
    <t>V2207008</t>
  </si>
  <si>
    <t>V2207009</t>
  </si>
  <si>
    <t>V2207010</t>
  </si>
  <si>
    <t>V2207011</t>
  </si>
  <si>
    <t>V2207012</t>
  </si>
  <si>
    <t>B1/22/03</t>
  </si>
  <si>
    <t>V2207013</t>
  </si>
  <si>
    <t>V2207014</t>
  </si>
  <si>
    <t>221000</t>
  </si>
  <si>
    <t>V2210001</t>
  </si>
  <si>
    <t>V2210002</t>
  </si>
  <si>
    <t>V2210003</t>
  </si>
  <si>
    <t>V2210004</t>
  </si>
  <si>
    <t>V2210005</t>
  </si>
  <si>
    <t>V2210006</t>
  </si>
  <si>
    <t>V2210007</t>
  </si>
  <si>
    <t>V2210008</t>
  </si>
  <si>
    <t>V2210009</t>
  </si>
  <si>
    <t>V2210010</t>
  </si>
  <si>
    <t>B1/22/04</t>
  </si>
  <si>
    <t>V2210011</t>
  </si>
  <si>
    <t>V2210012</t>
  </si>
  <si>
    <t>V2210013</t>
  </si>
  <si>
    <t>V2210014</t>
  </si>
  <si>
    <t>V2210015</t>
  </si>
  <si>
    <t>V2210016</t>
  </si>
  <si>
    <t>V2210017</t>
  </si>
  <si>
    <t>V2210018</t>
  </si>
  <si>
    <t>V2210019</t>
  </si>
  <si>
    <t>V2210020</t>
  </si>
  <si>
    <t>V2210021</t>
  </si>
  <si>
    <t>B1/22/05</t>
  </si>
  <si>
    <t>BP-LANS-B1-01</t>
  </si>
  <si>
    <t>V2210022</t>
  </si>
  <si>
    <t>221300</t>
  </si>
  <si>
    <t>V2213001</t>
  </si>
  <si>
    <t>Kitchen and underground soil, waste and piping HDPE  pipe, including piping, fittings, connections, joints, encasement</t>
  </si>
  <si>
    <t>V2213002</t>
  </si>
  <si>
    <t>V2213003</t>
  </si>
  <si>
    <t>V2213004</t>
  </si>
  <si>
    <t>V2213005</t>
  </si>
  <si>
    <t>V2213006</t>
  </si>
  <si>
    <t>B1/22/06</t>
  </si>
  <si>
    <t>V2213007</t>
  </si>
  <si>
    <t>V2213008</t>
  </si>
  <si>
    <t>V2213009</t>
  </si>
  <si>
    <t>V2213010</t>
  </si>
  <si>
    <t>V2213011</t>
  </si>
  <si>
    <t>V2213012</t>
  </si>
  <si>
    <t>V2213013</t>
  </si>
  <si>
    <t>V2213014</t>
  </si>
  <si>
    <t>300x300x3000</t>
  </si>
  <si>
    <t>V2213015</t>
  </si>
  <si>
    <t>Oil interceptors</t>
  </si>
  <si>
    <t>OI-LANS-GF-01</t>
  </si>
  <si>
    <t>V2213016</t>
  </si>
  <si>
    <t>V2213017</t>
  </si>
  <si>
    <t>B1/22/07</t>
  </si>
  <si>
    <t>V2213018</t>
  </si>
  <si>
    <t>221400</t>
  </si>
  <si>
    <t>V2214001</t>
  </si>
  <si>
    <t>V2214002</t>
  </si>
  <si>
    <t>Type SDIC-1</t>
  </si>
  <si>
    <t>V2214003</t>
  </si>
  <si>
    <t>Submersible sump pumps, factory-assembled and -tested, single-stage, centrifugal, end-suction sump pump units complying with ul 778. include motor, operating controls, and construction for permanent installation with pits and basins</t>
  </si>
  <si>
    <t>SP-LANS-B1-01</t>
  </si>
  <si>
    <t>V2213019</t>
  </si>
  <si>
    <t>223000</t>
  </si>
  <si>
    <t>V2230001</t>
  </si>
  <si>
    <t>B1/22/08</t>
  </si>
  <si>
    <t>Soft Tank</t>
  </si>
  <si>
    <t>V2230002</t>
  </si>
  <si>
    <t>V2230003</t>
  </si>
  <si>
    <t>V2230004</t>
  </si>
  <si>
    <t>EWH-LAN-GF-01</t>
  </si>
  <si>
    <t>V2230005</t>
  </si>
  <si>
    <t>EWH-LAN-GF-02</t>
  </si>
  <si>
    <t>V2230006</t>
  </si>
  <si>
    <t>EWH-LAN-GF-03</t>
  </si>
  <si>
    <t>V2230007</t>
  </si>
  <si>
    <t>224000</t>
  </si>
  <si>
    <t>V2240001</t>
  </si>
  <si>
    <t>V2240002</t>
  </si>
  <si>
    <t>V2240003</t>
  </si>
  <si>
    <t>V2240004</t>
  </si>
  <si>
    <t>B1/22/09</t>
  </si>
  <si>
    <t>V2240005</t>
  </si>
  <si>
    <t>V2240006</t>
  </si>
  <si>
    <t>V2240007</t>
  </si>
  <si>
    <t>Corner sinks as per interior architecture layouts including supply and waste fittings</t>
  </si>
  <si>
    <t>V2240008</t>
  </si>
  <si>
    <t>V2240009</t>
  </si>
  <si>
    <t>B1/23/01</t>
  </si>
  <si>
    <t>230500</t>
  </si>
  <si>
    <t>W2305001</t>
  </si>
  <si>
    <t>W2305002</t>
  </si>
  <si>
    <t>W2305003</t>
  </si>
  <si>
    <t>W2305004</t>
  </si>
  <si>
    <t>W2305005</t>
  </si>
  <si>
    <t>W2305006</t>
  </si>
  <si>
    <t>230700</t>
  </si>
  <si>
    <t>W2307001</t>
  </si>
  <si>
    <t>W2307002</t>
  </si>
  <si>
    <t>W2307003</t>
  </si>
  <si>
    <t>B1/23/02</t>
  </si>
  <si>
    <t>W2307004</t>
  </si>
  <si>
    <t>W2307005</t>
  </si>
  <si>
    <t>W2307006</t>
  </si>
  <si>
    <t>W2307007</t>
  </si>
  <si>
    <t>W2307008</t>
  </si>
  <si>
    <t>W2307009</t>
  </si>
  <si>
    <t>W2307010</t>
  </si>
  <si>
    <t>W2307011</t>
  </si>
  <si>
    <t>W2307012</t>
  </si>
  <si>
    <t>W2307013</t>
  </si>
  <si>
    <t>W2307014</t>
  </si>
  <si>
    <t>W2307015</t>
  </si>
  <si>
    <t>B1/23/03</t>
  </si>
  <si>
    <t>W2307016</t>
  </si>
  <si>
    <t>W2307017</t>
  </si>
  <si>
    <t>W2307018</t>
  </si>
  <si>
    <t>W2307019</t>
  </si>
  <si>
    <t>230900</t>
  </si>
  <si>
    <t>W2309001</t>
  </si>
  <si>
    <t>231000</t>
  </si>
  <si>
    <t>W2310001</t>
  </si>
  <si>
    <t>steel pipe for vent</t>
  </si>
  <si>
    <t>W2310002</t>
  </si>
  <si>
    <t>W2310003</t>
  </si>
  <si>
    <t>W2310004</t>
  </si>
  <si>
    <t>W2310005</t>
  </si>
  <si>
    <t>B1/23/04</t>
  </si>
  <si>
    <t>W2310006</t>
  </si>
  <si>
    <t>W2310007</t>
  </si>
  <si>
    <t>W2310008</t>
  </si>
  <si>
    <t>W2310009</t>
  </si>
  <si>
    <t>W2310010</t>
  </si>
  <si>
    <t>FT-LD-01</t>
  </si>
  <si>
    <t>W2310011</t>
  </si>
  <si>
    <t>W2310012</t>
  </si>
  <si>
    <t>FOP-LD-01</t>
  </si>
  <si>
    <t>W2310013</t>
  </si>
  <si>
    <t>Black steel pipe for chilled water, complete with fitting, joints, flexible connectors, unions, flanges, couplings</t>
  </si>
  <si>
    <t>232000</t>
  </si>
  <si>
    <t>W2320001</t>
  </si>
  <si>
    <t>W2320002</t>
  </si>
  <si>
    <t>W2320003</t>
  </si>
  <si>
    <t>W2320004</t>
  </si>
  <si>
    <t>W2320005</t>
  </si>
  <si>
    <t>B1/23/05</t>
  </si>
  <si>
    <t>W2320006</t>
  </si>
  <si>
    <t>W2320007</t>
  </si>
  <si>
    <t>W2320008</t>
  </si>
  <si>
    <t>W2320009</t>
  </si>
  <si>
    <t>W2320010</t>
  </si>
  <si>
    <t>W2320011</t>
  </si>
  <si>
    <t>W2320012</t>
  </si>
  <si>
    <t>W2320013</t>
  </si>
  <si>
    <t>W2320014</t>
  </si>
  <si>
    <t>W2320015</t>
  </si>
  <si>
    <t>W2320016</t>
  </si>
  <si>
    <t>W2320017</t>
  </si>
  <si>
    <t>W2320018</t>
  </si>
  <si>
    <t>W2320019</t>
  </si>
  <si>
    <t>Air separator</t>
  </si>
  <si>
    <t>AS-ETS1-GR-01</t>
  </si>
  <si>
    <t>W2320020</t>
  </si>
  <si>
    <t>B1/23/06</t>
  </si>
  <si>
    <t>CWP-ETS1-GR-01 TO 04</t>
  </si>
  <si>
    <t>W2320021</t>
  </si>
  <si>
    <t>MUP-ETS1-GR-01</t>
  </si>
  <si>
    <t>W2320022</t>
  </si>
  <si>
    <t>232500</t>
  </si>
  <si>
    <t>W2325001</t>
  </si>
  <si>
    <t>233100</t>
  </si>
  <si>
    <t>kg</t>
  </si>
  <si>
    <t>W2331014</t>
  </si>
  <si>
    <t>W2331015</t>
  </si>
  <si>
    <t>W2331016</t>
  </si>
  <si>
    <t>233000</t>
  </si>
  <si>
    <t>W2330004</t>
  </si>
  <si>
    <t>B1/23/07</t>
  </si>
  <si>
    <t>W2330005</t>
  </si>
  <si>
    <t>W2330006</t>
  </si>
  <si>
    <t>W2330007</t>
  </si>
  <si>
    <t>233400</t>
  </si>
  <si>
    <t>EF-LAN-GF-O1</t>
  </si>
  <si>
    <t>W2334001</t>
  </si>
  <si>
    <t>EF-LAN-GF-O2</t>
  </si>
  <si>
    <t>W2334002</t>
  </si>
  <si>
    <t>EF-LAN-GF-O3</t>
  </si>
  <si>
    <t>W2334003</t>
  </si>
  <si>
    <t>EF-LAN-GF-O4</t>
  </si>
  <si>
    <t>W2334004</t>
  </si>
  <si>
    <t>EF-LAN-GF-O5</t>
  </si>
  <si>
    <t>W2334005</t>
  </si>
  <si>
    <t>EF-LAN-GF-O7</t>
  </si>
  <si>
    <t>W2334006</t>
  </si>
  <si>
    <t>EF-LAN-GF-O8</t>
  </si>
  <si>
    <t>W2334007</t>
  </si>
  <si>
    <t>233700</t>
  </si>
  <si>
    <t>Supply square ceiling diffusers 600 x 600</t>
  </si>
  <si>
    <t>W2337001</t>
  </si>
  <si>
    <t>Return square ceiling diffusers 600 x 600</t>
  </si>
  <si>
    <t>W2337002</t>
  </si>
  <si>
    <t>B1/23/08</t>
  </si>
  <si>
    <t>Supply registers  900 X 350</t>
  </si>
  <si>
    <t>W2337003</t>
  </si>
  <si>
    <t>Supply registers  450 X 300</t>
  </si>
  <si>
    <t>W2337004</t>
  </si>
  <si>
    <t>Return/Exhaust registers  900 X 350</t>
  </si>
  <si>
    <t>W2337005</t>
  </si>
  <si>
    <t>Return/Exhaust registers  450 X 300</t>
  </si>
  <si>
    <t>W2337006</t>
  </si>
  <si>
    <t>Exhaust registers  150 X 150</t>
  </si>
  <si>
    <t>W2337007</t>
  </si>
  <si>
    <t>W2337008</t>
  </si>
  <si>
    <t>W2337009</t>
  </si>
  <si>
    <t>237300</t>
  </si>
  <si>
    <t>FAHU-LAN-GF-01</t>
  </si>
  <si>
    <t>W2373001</t>
  </si>
  <si>
    <t>FAHU-LAN-GF-02</t>
  </si>
  <si>
    <t>W2373002</t>
  </si>
  <si>
    <t>238219</t>
  </si>
  <si>
    <t>W2382191</t>
  </si>
  <si>
    <t>B1/23/09</t>
  </si>
  <si>
    <t>237400</t>
  </si>
  <si>
    <t>W2374001</t>
  </si>
  <si>
    <t>W2374002</t>
  </si>
  <si>
    <t>W2374003</t>
  </si>
  <si>
    <t>HEX-ETS1-GR-01 TO 03</t>
  </si>
  <si>
    <t>W2374004</t>
  </si>
  <si>
    <t>W2374005</t>
  </si>
  <si>
    <t>B1/26/01</t>
  </si>
  <si>
    <t>260500</t>
  </si>
  <si>
    <t>Z</t>
  </si>
  <si>
    <t>Z2605001</t>
  </si>
  <si>
    <t>Z2605002</t>
  </si>
  <si>
    <t>Z2605003</t>
  </si>
  <si>
    <t>4 x 150 mm2</t>
  </si>
  <si>
    <t>Z2605004</t>
  </si>
  <si>
    <t>Z2605005</t>
  </si>
  <si>
    <t>Z2605006</t>
  </si>
  <si>
    <t>B1/26/02</t>
  </si>
  <si>
    <t>4 x 300 mm2</t>
  </si>
  <si>
    <t>Z2605007</t>
  </si>
  <si>
    <t>Z2605008</t>
  </si>
  <si>
    <t>Z2605009</t>
  </si>
  <si>
    <t>Z2605010</t>
  </si>
  <si>
    <t>(3C,25 mm2 + 3C,4 mm2 (E))</t>
  </si>
  <si>
    <t>Z2605011</t>
  </si>
  <si>
    <t>150 mm2</t>
  </si>
  <si>
    <t>Z2605012</t>
  </si>
  <si>
    <t>Z2605013</t>
  </si>
  <si>
    <t>Z2605014</t>
  </si>
  <si>
    <t>Z2605015</t>
  </si>
  <si>
    <t>16 mm2</t>
  </si>
  <si>
    <t>Z2605016</t>
  </si>
  <si>
    <t>Z2605017</t>
  </si>
  <si>
    <t>B1/26/03</t>
  </si>
  <si>
    <t>Z2605018</t>
  </si>
  <si>
    <t>260533 - RACEWAYS AND BOXES FOR ELECTRICAL SYSTEMS</t>
  </si>
  <si>
    <t>Rigid heavy gauge steel conduits</t>
  </si>
  <si>
    <t>Ø 150 mm</t>
  </si>
  <si>
    <t>Z2605019</t>
  </si>
  <si>
    <t>Z2605020</t>
  </si>
  <si>
    <t>Z2605021</t>
  </si>
  <si>
    <t>600 mm wide;</t>
  </si>
  <si>
    <t>Z2605022</t>
  </si>
  <si>
    <t>B1/26/04</t>
  </si>
  <si>
    <t>Z2605023</t>
  </si>
  <si>
    <t>Z2605024</t>
  </si>
  <si>
    <t>Supply and lay trenches including excavation, backfilling, disposal of surplus excavated material, earthwork support, sand bedding, cable markers, protective tiles and warning tapes - for LV  network:</t>
  </si>
  <si>
    <t>Z2605025</t>
  </si>
  <si>
    <t>Z2605026</t>
  </si>
  <si>
    <t>B1/26/05</t>
  </si>
  <si>
    <t>Supply and installation of duct-banks, manholes, trenches complete with all excavation and refill works along with all necessary fittings, accessories and warning tapes; as specified and shown on the drawings.</t>
  </si>
  <si>
    <t>Z2605027</t>
  </si>
  <si>
    <t>Z2605028</t>
  </si>
  <si>
    <t>Z2605029</t>
  </si>
  <si>
    <t>Z2605030</t>
  </si>
  <si>
    <t>Z2605031</t>
  </si>
  <si>
    <t>Z2605032</t>
  </si>
  <si>
    <t>Z2605033</t>
  </si>
  <si>
    <t>Z2605034</t>
  </si>
  <si>
    <t>B1/26/06</t>
  </si>
  <si>
    <t>Occupancy sensors</t>
  </si>
  <si>
    <t>260900</t>
  </si>
  <si>
    <t>Z2609001</t>
  </si>
  <si>
    <t>Z2609002</t>
  </si>
  <si>
    <t>Z2609003</t>
  </si>
  <si>
    <t>261200</t>
  </si>
  <si>
    <t>TR-D2-01; 1500 kva</t>
  </si>
  <si>
    <t>Z2612001</t>
  </si>
  <si>
    <t>TR-D2-02; 1500 kva</t>
  </si>
  <si>
    <t>Z2612002</t>
  </si>
  <si>
    <t>261300</t>
  </si>
  <si>
    <t>RMU-D2-01; 36kv; 3-phase, 60hz, lsc2b-pm; comprising two (2) ring main switch disconnectors (400a), two (2) outgoing feeder circuit breakers (200a), all auxiliaries, surge arrestors, dc power supply system, interface with scada system, trench steel coverplates and rubber mats;</t>
  </si>
  <si>
    <t>Z2613001</t>
  </si>
  <si>
    <t>B1/26/07</t>
  </si>
  <si>
    <t>MRMU-D2-01; 36kv; 3-phase, 60hz, lsc2b-pm; comprising two (2) ring main switch disconnectors (400a), two (1) outgoing feeder circuit breakers (200a), all auxiliaries, surge arrestors, dc power supply system, interface with scada system, trench steel coverplates and rubber mats;</t>
  </si>
  <si>
    <t>Z2613002</t>
  </si>
  <si>
    <t>Supply and installation of Lv distribution boards, including incoming tariff metering; as specified;</t>
  </si>
  <si>
    <t>262400</t>
  </si>
  <si>
    <t>MDB-D2-01 (2500A);</t>
  </si>
  <si>
    <t>Z2624001</t>
  </si>
  <si>
    <t>Supply and installation of Distribution panelboards, including energy metering;</t>
  </si>
  <si>
    <t>SMDB-D2-GF-01 (800A);</t>
  </si>
  <si>
    <t>Z2624002</t>
  </si>
  <si>
    <t>EDB-D2-GF-01 (250A);</t>
  </si>
  <si>
    <t>Z2624003</t>
  </si>
  <si>
    <t>PP-D2-GF-01</t>
  </si>
  <si>
    <t>Z2624004</t>
  </si>
  <si>
    <t>LP-D2-GF-01</t>
  </si>
  <si>
    <t>Z2624005</t>
  </si>
  <si>
    <t>PP-D2-SG-01</t>
  </si>
  <si>
    <t>Z2624006</t>
  </si>
  <si>
    <t>PP-D1-PR-01</t>
  </si>
  <si>
    <t>Z2624007</t>
  </si>
  <si>
    <t>EPP-D2-GF-01</t>
  </si>
  <si>
    <t>Z2624008</t>
  </si>
  <si>
    <t>EPP-D2-GF-02</t>
  </si>
  <si>
    <t>Z2624009</t>
  </si>
  <si>
    <t>EPP-D2-GF-03</t>
  </si>
  <si>
    <t>Z2624010</t>
  </si>
  <si>
    <t>EPP-D2-GF-05</t>
  </si>
  <si>
    <t>Z2624011</t>
  </si>
  <si>
    <t>EPP-D2-GF-06</t>
  </si>
  <si>
    <t>Z2624012</t>
  </si>
  <si>
    <t>B1/26/08</t>
  </si>
  <si>
    <t>MCP-D2-ETS-01;</t>
  </si>
  <si>
    <t>Z2624013</t>
  </si>
  <si>
    <t>MCP-D2-GF-02;</t>
  </si>
  <si>
    <t>Z2624014</t>
  </si>
  <si>
    <t>VFD, 37 kW, 3 phase</t>
  </si>
  <si>
    <t>Z2624015</t>
  </si>
  <si>
    <t>262700</t>
  </si>
  <si>
    <t>Z2627001</t>
  </si>
  <si>
    <t>Z2627002</t>
  </si>
  <si>
    <t>Z2627003</t>
  </si>
  <si>
    <t>Z2627004</t>
  </si>
  <si>
    <t>Z2627005</t>
  </si>
  <si>
    <t>Z2627006</t>
  </si>
  <si>
    <t>Z2627007</t>
  </si>
  <si>
    <t>Z2627008</t>
  </si>
  <si>
    <t>Z2627009</t>
  </si>
  <si>
    <t>Z2627010</t>
  </si>
  <si>
    <t>B1/26/09</t>
  </si>
  <si>
    <t>General lighting switch (s1); one way;</t>
  </si>
  <si>
    <t>Z2627011</t>
  </si>
  <si>
    <t>Z2627012</t>
  </si>
  <si>
    <t>Z2627013</t>
  </si>
  <si>
    <t>Z2627014</t>
  </si>
  <si>
    <t>262800</t>
  </si>
  <si>
    <t>Z2628001</t>
  </si>
  <si>
    <t>Z2628002</t>
  </si>
  <si>
    <t>40 amp; 2p; weatherproof</t>
  </si>
  <si>
    <t>Z2628003</t>
  </si>
  <si>
    <t>Supply and installation of Switch disconnectors (disconnecting switches), three-pole</t>
  </si>
  <si>
    <t>Z2628004</t>
  </si>
  <si>
    <t>Z2628005</t>
  </si>
  <si>
    <t>40 amp; 3p; weatherproof</t>
  </si>
  <si>
    <t>Z2628006</t>
  </si>
  <si>
    <t>Z2628007</t>
  </si>
  <si>
    <t>80 amp; 3p; weatherproof</t>
  </si>
  <si>
    <t>Z2628008</t>
  </si>
  <si>
    <t>160 amp; 3p; weatherproof</t>
  </si>
  <si>
    <t>Z2628009</t>
  </si>
  <si>
    <t>B1/26/10</t>
  </si>
  <si>
    <t>263200</t>
  </si>
  <si>
    <t>Standby rated 125 kva; 1800 rpm; 400v; 60hz; 3-phase; 4-wire; with insulated solidly earthed neutral; including filters, fuel system, overhead hoists and all auxiliary accessories;</t>
  </si>
  <si>
    <t>Z2632001</t>
  </si>
  <si>
    <t>263500</t>
  </si>
  <si>
    <t>PFC-D1-01, 200 kvar;</t>
  </si>
  <si>
    <t>Z2635001</t>
  </si>
  <si>
    <t>263600</t>
  </si>
  <si>
    <t>ATS-D2-GF-01; 250 a; 4 pole;</t>
  </si>
  <si>
    <t>Z2636001</t>
  </si>
  <si>
    <t>264100</t>
  </si>
  <si>
    <t>Z2641001</t>
  </si>
  <si>
    <t>B1/26/11</t>
  </si>
  <si>
    <t>265100</t>
  </si>
  <si>
    <t>Z2651001</t>
  </si>
  <si>
    <t>Z2651002</t>
  </si>
  <si>
    <t>Z2651003</t>
  </si>
  <si>
    <t>Z2651004</t>
  </si>
  <si>
    <t>Z2651005</t>
  </si>
  <si>
    <t>Z2651006</t>
  </si>
  <si>
    <t>Z2651007</t>
  </si>
  <si>
    <t>Supply and installation of  Led lighting fixtures; with battery Kit</t>
  </si>
  <si>
    <t>E1; Emergency with battery kit surface mounted Exit Light</t>
  </si>
  <si>
    <t>Z2651008</t>
  </si>
  <si>
    <t>E2; Emergency with battery kit reccessed  Exit Light</t>
  </si>
  <si>
    <t>Z2651009</t>
  </si>
  <si>
    <t>Exit Signs</t>
  </si>
  <si>
    <t>Z2651010</t>
  </si>
  <si>
    <t>B1/26/12</t>
  </si>
  <si>
    <t>265600</t>
  </si>
  <si>
    <t>Z2656001</t>
  </si>
  <si>
    <t>D10; Circular Ceiling Surface Mounted (for outdoor parkings)</t>
  </si>
  <si>
    <t>Z2656002</t>
  </si>
  <si>
    <t>FL3; Flood Light</t>
  </si>
  <si>
    <t>Z2656003</t>
  </si>
  <si>
    <t>B1/27/01</t>
  </si>
  <si>
    <t>270500</t>
  </si>
  <si>
    <t>a</t>
  </si>
  <si>
    <t>a2705001</t>
  </si>
  <si>
    <t>B1/27/02</t>
  </si>
  <si>
    <t>271000</t>
  </si>
  <si>
    <t>For Incoming service room: Network Cabinet, Steel; door &amp; ventilation provisions as specified; (800 x 1000) (width x depth) mm; 42RU;</t>
  </si>
  <si>
    <t>a2710001</t>
  </si>
  <si>
    <t>a2710002</t>
  </si>
  <si>
    <t>For Telecom closet: Network Cabinet, Steel; door &amp; ventilation provisions as specified; (600 x 600) (width x depth) mm; 21RU;</t>
  </si>
  <si>
    <t>a2710003</t>
  </si>
  <si>
    <t>a2710004</t>
  </si>
  <si>
    <t>B1/27/03</t>
  </si>
  <si>
    <t>a2710005</t>
  </si>
  <si>
    <t>a2710006</t>
  </si>
  <si>
    <t>a2710007</t>
  </si>
  <si>
    <t>a2710008</t>
  </si>
  <si>
    <t>a2710009</t>
  </si>
  <si>
    <t>a2710010</t>
  </si>
  <si>
    <t>a2710011</t>
  </si>
  <si>
    <t>271500 - Structured Cabling System</t>
  </si>
  <si>
    <t>a2710012</t>
  </si>
  <si>
    <t>48 Port Cat6a  Patch Panel;</t>
  </si>
  <si>
    <t>a2710013</t>
  </si>
  <si>
    <t>B1/27/04</t>
  </si>
  <si>
    <t>a2710014</t>
  </si>
  <si>
    <t>a2710015</t>
  </si>
  <si>
    <t>a2710016</t>
  </si>
  <si>
    <t>a2710017</t>
  </si>
  <si>
    <t>Triple port Data outlet RJ45, floor mounted</t>
  </si>
  <si>
    <t>a2710018</t>
  </si>
  <si>
    <t>Outdoor Dual port Data outlet RJ45, pole mounted</t>
  </si>
  <si>
    <t>a2710019</t>
  </si>
  <si>
    <t>Outdoor Dual port Data outlet RJ45, floor mounted</t>
  </si>
  <si>
    <t>a2710020</t>
  </si>
  <si>
    <t>a2710021</t>
  </si>
  <si>
    <t>a2710022</t>
  </si>
  <si>
    <t>272000</t>
  </si>
  <si>
    <t>a2720001</t>
  </si>
  <si>
    <t>a2720002</t>
  </si>
  <si>
    <t>a2720003</t>
  </si>
  <si>
    <t>Security Access Data Switches 24 ports;</t>
  </si>
  <si>
    <t>a2720004</t>
  </si>
  <si>
    <t>a2720005</t>
  </si>
  <si>
    <t>a2720006</t>
  </si>
  <si>
    <t>B1/27/05</t>
  </si>
  <si>
    <t>a2720007</t>
  </si>
  <si>
    <t>a2720008</t>
  </si>
  <si>
    <t>a2720009</t>
  </si>
  <si>
    <t>a2720010</t>
  </si>
  <si>
    <t>a2720011</t>
  </si>
  <si>
    <t>Workstation; At security Control Room; Equipped with two screens;</t>
  </si>
  <si>
    <t>a2720012</t>
  </si>
  <si>
    <t>a2720013</t>
  </si>
  <si>
    <t>a2720014</t>
  </si>
  <si>
    <t>Wall mounted IP Phone, as specified;</t>
  </si>
  <si>
    <t>273000</t>
  </si>
  <si>
    <t>a2730001</t>
  </si>
  <si>
    <t>a2730002</t>
  </si>
  <si>
    <t>a2730003</t>
  </si>
  <si>
    <t>B1/27/06</t>
  </si>
  <si>
    <t>a2730004</t>
  </si>
  <si>
    <t>a2730005</t>
  </si>
  <si>
    <t>274000</t>
  </si>
  <si>
    <t>(1) 55" Video Wall LCD flat panel display (with LED backlight) ;</t>
  </si>
  <si>
    <t>a2740001</t>
  </si>
  <si>
    <t>a2740002</t>
  </si>
  <si>
    <t>a2740003</t>
  </si>
  <si>
    <t>a2740004</t>
  </si>
  <si>
    <t>a2740005</t>
  </si>
  <si>
    <t>275000</t>
  </si>
  <si>
    <t>a2750001</t>
  </si>
  <si>
    <t>a2750002</t>
  </si>
  <si>
    <t>a2750003</t>
  </si>
  <si>
    <t>Amplifier;</t>
  </si>
  <si>
    <t>a2750004</t>
  </si>
  <si>
    <t>B1/27/07</t>
  </si>
  <si>
    <t>a2750005</t>
  </si>
  <si>
    <t>a2750006</t>
  </si>
  <si>
    <t>a2750007</t>
  </si>
  <si>
    <t>a2750008</t>
  </si>
  <si>
    <t>a2750009</t>
  </si>
  <si>
    <t>a2750010</t>
  </si>
  <si>
    <t>a2750011</t>
  </si>
  <si>
    <t>a2750012</t>
  </si>
  <si>
    <t>a2750013</t>
  </si>
  <si>
    <t>a2750014</t>
  </si>
  <si>
    <t>275123.15 - IP Based Video Intercom system</t>
  </si>
  <si>
    <t>a2750015</t>
  </si>
  <si>
    <t>a2750016</t>
  </si>
  <si>
    <t>a2750017</t>
  </si>
  <si>
    <t>B1/27/08</t>
  </si>
  <si>
    <t>a2750018</t>
  </si>
  <si>
    <t>a2750019</t>
  </si>
  <si>
    <t>B1/28/01</t>
  </si>
  <si>
    <t>281500</t>
  </si>
  <si>
    <t>b</t>
  </si>
  <si>
    <t>b2815001</t>
  </si>
  <si>
    <t>Touch-plate and proximity readers: active-detection type; weather proof;</t>
  </si>
  <si>
    <t>b2815002</t>
  </si>
  <si>
    <t>b2815003</t>
  </si>
  <si>
    <t>Door contact,</t>
  </si>
  <si>
    <t>b2815004</t>
  </si>
  <si>
    <t>b2815005</t>
  </si>
  <si>
    <t>b2815006</t>
  </si>
  <si>
    <t>b2815007</t>
  </si>
  <si>
    <t>b2815008</t>
  </si>
  <si>
    <t>b2815009</t>
  </si>
  <si>
    <t>B1/28/02</t>
  </si>
  <si>
    <t>282000</t>
  </si>
  <si>
    <t>Fixed dome camera, 5 Megapixel Resolution; ceiling mounted;</t>
  </si>
  <si>
    <t>b2820001</t>
  </si>
  <si>
    <t>Fixed dome camera, 5 Megapixel Resolution; wall mounted;</t>
  </si>
  <si>
    <t>b2820002</t>
  </si>
  <si>
    <t>b2820003</t>
  </si>
  <si>
    <t>PTZ camera, wall mounted; weatherproof;</t>
  </si>
  <si>
    <t>b2820004</t>
  </si>
  <si>
    <t>Fixed Camera, pole mounted; weatherproof;</t>
  </si>
  <si>
    <t>b2820005</t>
  </si>
  <si>
    <t>PTZ Camera, pole mounted; weatherproof;</t>
  </si>
  <si>
    <t>b2820006</t>
  </si>
  <si>
    <t>b2820007</t>
  </si>
  <si>
    <t>b2820008</t>
  </si>
  <si>
    <t>b2820009</t>
  </si>
  <si>
    <t>284600</t>
  </si>
  <si>
    <t>b2846001</t>
  </si>
  <si>
    <t>b2846002</t>
  </si>
  <si>
    <t>B1/28/03</t>
  </si>
  <si>
    <t>b2846003</t>
  </si>
  <si>
    <t>b2846004</t>
  </si>
  <si>
    <t>b2846005</t>
  </si>
  <si>
    <t>b2846006</t>
  </si>
  <si>
    <t>Flame detectors;</t>
  </si>
  <si>
    <t>b2846007</t>
  </si>
  <si>
    <t>b2846008</t>
  </si>
  <si>
    <t>b2846009</t>
  </si>
  <si>
    <t>b2846010</t>
  </si>
  <si>
    <t>b2846011</t>
  </si>
  <si>
    <t>Combination device: Horn/Strobe unit; weather proof;</t>
  </si>
  <si>
    <t>b2846012</t>
  </si>
  <si>
    <t>b2846013</t>
  </si>
  <si>
    <t>b2846014</t>
  </si>
  <si>
    <t>b2846015</t>
  </si>
  <si>
    <t>b2846016</t>
  </si>
  <si>
    <t>B1/28/04</t>
  </si>
  <si>
    <t>b2846017</t>
  </si>
  <si>
    <t>b2846018</t>
  </si>
  <si>
    <t>B1/31/01</t>
  </si>
  <si>
    <t>311000</t>
  </si>
  <si>
    <t>e</t>
  </si>
  <si>
    <t>e3110010</t>
  </si>
  <si>
    <t>Clearing the site generally-LI</t>
  </si>
  <si>
    <t>312310</t>
  </si>
  <si>
    <t>e3123101</t>
  </si>
  <si>
    <t>Excavation to foundation, basement etc</t>
  </si>
  <si>
    <t>312320</t>
  </si>
  <si>
    <t>e3123201</t>
  </si>
  <si>
    <t>Engineered fill</t>
  </si>
  <si>
    <t>Clearing and grubbing for the entire site area including clearing vegetation, timber, trash and unsuitable material and removing top soil and disposal outside</t>
  </si>
  <si>
    <t>e3110014</t>
  </si>
  <si>
    <t>B1/31/02</t>
  </si>
  <si>
    <t>Unclassified Excavation  including all materials encountered of any nature, and disposal unsuitable material outside the project site</t>
  </si>
  <si>
    <t>Rate only</t>
  </si>
  <si>
    <t>e3123102</t>
  </si>
  <si>
    <t>e3123202</t>
  </si>
  <si>
    <t>Backfilling</t>
  </si>
  <si>
    <t>300mm Improved Subgrade Layer, Compacted to 100% M.D.D., CBR ? 25% (to be laid and compacted in 2 lifts 150mm each)</t>
  </si>
  <si>
    <t>e3123203</t>
  </si>
  <si>
    <t>e3123204</t>
  </si>
  <si>
    <t>B1/32/01</t>
  </si>
  <si>
    <t>Vehicular Roads</t>
  </si>
  <si>
    <t>321216</t>
  </si>
  <si>
    <t>Tack Coat (Proviosional Quantity)</t>
  </si>
  <si>
    <t>f</t>
  </si>
  <si>
    <t>f3212160</t>
  </si>
  <si>
    <t>Tack Coat  (Proviosional Quantity)</t>
  </si>
  <si>
    <t>Quantity not available so assume provisional quantity same as Foot area</t>
  </si>
  <si>
    <t>Prime Coat (Proviosional Quantity)</t>
  </si>
  <si>
    <t>f3212161</t>
  </si>
  <si>
    <t>Prime Coat  (Proviosional Quantity)</t>
  </si>
  <si>
    <t>50mm Polymer Modified Bituminous (PMB) Wearing (Surface) Course, (Bitumen Performance Graded PG76-10, Grade H) (Proviosional Quantity)</t>
  </si>
  <si>
    <t>f3212162</t>
  </si>
  <si>
    <t>80mm Polymer Modified Bituminous (PMB) Base Course, (Bitumen Performance Graded PG76-10, Grade H) (Proviosional Quantity)</t>
  </si>
  <si>
    <t>f3212163</t>
  </si>
  <si>
    <t>80mm Polymer Modified Bituminous (PMB) Base Course, (Bitumen Performance Graded PG76-10, Grade H)  (Proviosional Quantity)</t>
  </si>
  <si>
    <t>321123</t>
  </si>
  <si>
    <t>150 mm Crushed Aggregate Base Course, Compacted to 100% M.D.D., CBR ? 80% (Proviosional Quantity)</t>
  </si>
  <si>
    <t>f3211230</t>
  </si>
  <si>
    <t>Quantity not available so assume provisional quantity same as Footing area</t>
  </si>
  <si>
    <t>300mm Improved Subgrade Layer, Compacted to 100% M.D.D., CBR ? 25% (to be laid and compacted in 2 lifts 150mm each) (Proviosional Quantity)</t>
  </si>
  <si>
    <t>f3211231</t>
  </si>
  <si>
    <t>300mm Improved Subgrade Layer, Compacted to 100% M.D.D., CBR ? 25% (to be laid and compacted in 2 lifts 150mm each)  (Proviosional Quantity)</t>
  </si>
  <si>
    <t>Subgrade, prepared and compacted as specified (Proviosional Quantity)</t>
  </si>
  <si>
    <t>f3211232</t>
  </si>
  <si>
    <t>Subgrade, prepared and compacted as specified  (Proviosional Quantity)</t>
  </si>
  <si>
    <t>B1/32/02</t>
  </si>
  <si>
    <t>321313</t>
  </si>
  <si>
    <t>f3213130</t>
  </si>
  <si>
    <t>f3213132</t>
  </si>
  <si>
    <t>321413</t>
  </si>
  <si>
    <t>Light Grey Precast Concrete Pavers, Shot blasted finish, 200x600x60mm, 50mm sand bedding layer, 200mm aggregate base course, geotextile, 300mm capillary break layer.</t>
  </si>
  <si>
    <t>f3214131</t>
  </si>
  <si>
    <t>f3213131</t>
  </si>
  <si>
    <t>Concrete Flush Curb, 100x600x250mm, including all civil works and accessories</t>
  </si>
  <si>
    <t>321723</t>
  </si>
  <si>
    <t>f3217231</t>
  </si>
  <si>
    <t>Quantity not available</t>
  </si>
  <si>
    <t>Reflectorised white thermoplastic line, yield line</t>
  </si>
  <si>
    <t>f3217232</t>
  </si>
  <si>
    <t>Reflectorised white thermoplastic line, yield line, divider line, yellow line, white line</t>
  </si>
  <si>
    <t>Quantity not available so we assume provisional quantity</t>
  </si>
  <si>
    <t>Solid reflectorised yellow, thermoplastic line</t>
  </si>
  <si>
    <t>Solid reflectorised white, thermoplastic line</t>
  </si>
  <si>
    <t>B1/32/03</t>
  </si>
  <si>
    <t>f3217233</t>
  </si>
  <si>
    <t>f3217234</t>
  </si>
  <si>
    <t>Quantity not available so we assume provisional quantityQuantity not available</t>
  </si>
  <si>
    <t>f3217235</t>
  </si>
  <si>
    <t>f3217236</t>
  </si>
  <si>
    <t>101453</t>
  </si>
  <si>
    <t>F.1</t>
  </si>
  <si>
    <t>J1014530</t>
  </si>
  <si>
    <t>F.2</t>
  </si>
  <si>
    <t>J1014531</t>
  </si>
  <si>
    <t>Supply and install, including all related civil works and accessories.</t>
  </si>
  <si>
    <t>323113</t>
  </si>
  <si>
    <t>f3231130</t>
  </si>
  <si>
    <t>Pedestrian swinging gate</t>
  </si>
  <si>
    <t>f3231131</t>
  </si>
  <si>
    <t>Fence gate</t>
  </si>
  <si>
    <t>323300</t>
  </si>
  <si>
    <t>f3233001</t>
  </si>
  <si>
    <t>f3233002</t>
  </si>
  <si>
    <t>f3233003</t>
  </si>
  <si>
    <t>B1/32/04</t>
  </si>
  <si>
    <t>f3233004</t>
  </si>
  <si>
    <t>f3233005</t>
  </si>
  <si>
    <t>f3233006</t>
  </si>
  <si>
    <t>329113</t>
  </si>
  <si>
    <t>f3291130</t>
  </si>
  <si>
    <t>Collection, transport - Planting medium</t>
  </si>
  <si>
    <t>329300</t>
  </si>
  <si>
    <t>f3293001</t>
  </si>
  <si>
    <t>f3293002</t>
  </si>
  <si>
    <t>f3293003</t>
  </si>
  <si>
    <t>f3293010</t>
  </si>
  <si>
    <t>B1/32/05</t>
  </si>
  <si>
    <t>f3293011</t>
  </si>
  <si>
    <t>f3293021</t>
  </si>
  <si>
    <t>Pennisetum Setaceum</t>
  </si>
  <si>
    <t>f3293022</t>
  </si>
  <si>
    <t>f3293014</t>
  </si>
  <si>
    <t>B1/33/01</t>
  </si>
  <si>
    <t>Supply, lay, test, and Install HDPE SDR 11, PN16 pipes including, cleaning, disinfection, concrete protection, and others accessories (other than measured under this BOQ),  trenching, connection and commissioning etc., all related excavation, backfilling, disposal (including excavation in rock), thrust block, surface rehabilitation, warning tape, dewatering and associated  works complete as per relevant Authority standards.</t>
  </si>
  <si>
    <t>For L.I</t>
  </si>
  <si>
    <t>Nominal dia 180mm</t>
  </si>
  <si>
    <t>331000</t>
  </si>
  <si>
    <t>g</t>
  </si>
  <si>
    <t>g3310001</t>
  </si>
  <si>
    <t>g3310002</t>
  </si>
  <si>
    <t>g3310003</t>
  </si>
  <si>
    <t>B1/33/02</t>
  </si>
  <si>
    <t>Supply, Install and test Air Release Valves chamber 2000 mm width, 2300mm length and 3100mm Height, along the potable water system including earth works, concrete works, steel steps, heavy duty lockable cast iron cover and farm, air valve, isolation valve, dismantling joints, piping, Tees, Elbows, flanges, bends, concrete support, and all required works as per drawings and specifications.</t>
  </si>
  <si>
    <t>g3310004</t>
  </si>
  <si>
    <t>Supply, Install and test Washout Valves chamber 2100 mm width, 2300mm length and 4800mm Height, along the potable water system including earth works, concrete works, galvanized steel steps, heavy duty lockable cast iron cover and farm, washout  valve, dismantling joints, piping, Tees, Elbows, flanges, bends, concrete support, and all required works as per drawings and specifications.</t>
  </si>
  <si>
    <t>g3310005</t>
  </si>
  <si>
    <t>B1/33/03</t>
  </si>
  <si>
    <t>331223</t>
  </si>
  <si>
    <t>Flow Discharge  3.9 L/s</t>
  </si>
  <si>
    <t>g3312231</t>
  </si>
  <si>
    <t>Head 5 Bar</t>
  </si>
  <si>
    <t>FIRE WATER WORKS</t>
  </si>
  <si>
    <t>Supply, lay, test, and Install HDPE, PN20 pipes including, cleaning, disinfection, concrete protection, and others accessories (other than measured under this BOQ),  trenching, connection and commissioning etc., all related excavation, backfilling, disposal (including excavation in rock), thrust block, surface rehabilitation, warning tape, dewatering and associated  works complete as per relevant Authority standards.</t>
  </si>
  <si>
    <t>g3310006</t>
  </si>
  <si>
    <t>g3310007</t>
  </si>
  <si>
    <t>B1/33/04</t>
  </si>
  <si>
    <t>g3310008</t>
  </si>
  <si>
    <t>g3310009</t>
  </si>
  <si>
    <t>Supply, Install and test Air Release Valves chamber 2000 mm width, 2300mm length and 3100mm Height, along the FireFighting system including earth works, concrete works, steel steps, heavy duty lockable cast iron cover and farm, air valve, isolation valve, dismantling joints, piping, Tees, Elbows, flanges, bends, concrete support, and all required works as per drawings and specifications.</t>
  </si>
  <si>
    <t>g3310010</t>
  </si>
  <si>
    <t>B1/33/05</t>
  </si>
  <si>
    <t>Supply, Install and test Washout Valves chamber 2100 mm width, 2300mm length and 4800mm Height, along the FireFighting system including earth works, concrete works, galvanized steel steps, heavy duty lockable cast iron cover and farm, washout  valve, dismantling joints, piping, Tees, Elbows, flanges, bends, concrete support, and all required works as per drawings and specifications.</t>
  </si>
  <si>
    <t>g3310011</t>
  </si>
  <si>
    <t>SEWERAGE WORKS</t>
  </si>
  <si>
    <t>Supply, lay, test, and Install the following  pipes including, cleaning, disinfection, concrete protection, and others accessories (other than measured under this BOQ),  trenching, connection and commissioning etc., all related excavation, backfilling, disposal (including excavation in rock), surface rehabilitation, warning tape, dewatering; shoring  and associated works complete as per relevant Authority standards.</t>
  </si>
  <si>
    <t>333100</t>
  </si>
  <si>
    <t>In trenches depth 1.5 - 4m</t>
  </si>
  <si>
    <t>g3331001</t>
  </si>
  <si>
    <t>B1/33/06</t>
  </si>
  <si>
    <t>333400</t>
  </si>
  <si>
    <t>g3334001</t>
  </si>
  <si>
    <t>IRRIAGTION WORKS</t>
  </si>
  <si>
    <t>331100</t>
  </si>
  <si>
    <t>g3311001</t>
  </si>
  <si>
    <t>Nominal dia 63mm</t>
  </si>
  <si>
    <t>g3311002</t>
  </si>
  <si>
    <t>B1/33/07</t>
  </si>
  <si>
    <t>g3311003</t>
  </si>
  <si>
    <t>Supply, Install and test Air Release Valves chamber 2000 mm width, 2300mm length and 3100mm Height, along the irrigation system including earth works, concrete works, steel steps, heavy duty lockable cast iron cover and farm, air valve, isolation valve, dismantling joints, piping, Tees, Elbows, flanges, bends, concrete support, and all required works as per drawings and specifications.</t>
  </si>
  <si>
    <t>g3311004</t>
  </si>
  <si>
    <t>Supply, Install and test Washout Valves chamber 2100 mm width, 2300mm length and 4800mm Height, along the irrigation system including earth works, concrete works, galvanized steel steps, heavy duty lockable cast iron cover and farm, washout  valve, dismantling joints, piping, Tees, Elbows, flanges, bends, concrete support, and all required works as per drawings and specifications.</t>
  </si>
  <si>
    <t>g3311005</t>
  </si>
  <si>
    <t>B1/33/08</t>
  </si>
  <si>
    <t>WATER TANKS</t>
  </si>
  <si>
    <t>Supply install , test and commissioning for storage tank, GLS type , or Concrete tanks complete with wall sheets, bolts, support elements against wind, cathodic protection system, dome type aluminum cover, ladders, walk
ways required openings with connection to the piping system, piping
"Inlet, outlet, drain and overflow", painting and all necessary to complete the work as per the specification ,drawings.
Price includes spare parts for 2 years from the handing over the
project, transportation, Workmanship, storage of the all materials in proper store as per manufacturer recommendations, it includes also all necessary
fittings, accessories and miscellaneous materials for connections and
support, Testing &amp; Commissioning for hand-over in fully operational conditions, Material should be SASO certified.</t>
  </si>
  <si>
    <t>331600</t>
  </si>
  <si>
    <t>4 m3 effective volume GLS tank with 500 mm free board minimum</t>
  </si>
  <si>
    <t>g3316001</t>
  </si>
  <si>
    <t>B2/03/01</t>
  </si>
  <si>
    <t>Estate Management Center (EMC)</t>
  </si>
  <si>
    <t>B2/03/02</t>
  </si>
  <si>
    <t>Attached drop panels (drop part below slab only)</t>
  </si>
  <si>
    <t>C0331009</t>
  </si>
  <si>
    <t>Cast in place concrete with 40 mpa fc- Staircase</t>
  </si>
  <si>
    <t>B2/03/03</t>
  </si>
  <si>
    <t>B2/04/01</t>
  </si>
  <si>
    <t>Walls; 300 thick</t>
  </si>
  <si>
    <t>D0422013</t>
  </si>
  <si>
    <t>S &amp; I of 300mm Hollow BW  - External</t>
  </si>
  <si>
    <t>Walls; 400 thick</t>
  </si>
  <si>
    <t>D0422014</t>
  </si>
  <si>
    <t>S &amp; I of 400mm Hollow BW  - External</t>
  </si>
  <si>
    <t>B2/05/01</t>
  </si>
  <si>
    <t>055400</t>
  </si>
  <si>
    <t>Checkered plates with accessories</t>
  </si>
  <si>
    <t>E0554001</t>
  </si>
  <si>
    <t>B2/05/02</t>
  </si>
  <si>
    <t>E0551332</t>
  </si>
  <si>
    <t>GI Ladders EMC Building</t>
  </si>
  <si>
    <t>we assumed provisional quantities 14.7LM</t>
  </si>
  <si>
    <t>E0553002</t>
  </si>
  <si>
    <t>Trench cover; galvanized steel; EMC</t>
  </si>
  <si>
    <t>B2/05/03</t>
  </si>
  <si>
    <t>E0559002</t>
  </si>
  <si>
    <t>Safety barriers- EMC</t>
  </si>
  <si>
    <t>E0559006</t>
  </si>
  <si>
    <t>Pipe bollards - EMC</t>
  </si>
  <si>
    <t>H0831002</t>
  </si>
  <si>
    <t>Hatch covers-EMC</t>
  </si>
  <si>
    <t>E0553006</t>
  </si>
  <si>
    <t>Channel grating - EMC</t>
  </si>
  <si>
    <t>we assumed provisional quantities 23m2</t>
  </si>
  <si>
    <t>B2/05/04</t>
  </si>
  <si>
    <t>E0552002</t>
  </si>
  <si>
    <t>Floor mounted -EMC Building</t>
  </si>
  <si>
    <t>we assumed provisional quantities 189LM</t>
  </si>
  <si>
    <t>E0552006</t>
  </si>
  <si>
    <t>Wall mounted -EMC Building</t>
  </si>
  <si>
    <t>B2/06/01</t>
  </si>
  <si>
    <t>F0641011</t>
  </si>
  <si>
    <t>Shoe rack, size 4 NOS, 3000mm x 300mm x 1350mm (Assume)</t>
  </si>
  <si>
    <t>we assumed provisional quantities 12LM</t>
  </si>
  <si>
    <t>Wood panelling; including vertical and horizontal softwood blocking, expansion bolts, finishing, fittings and fixings; complete; as specified and shown on Drawings</t>
  </si>
  <si>
    <t>Lining to walls; with wood effect finish; type IAWP-02</t>
  </si>
  <si>
    <t>F0642011</t>
  </si>
  <si>
    <t>B2/06/02</t>
  </si>
  <si>
    <t>F0682011</t>
  </si>
  <si>
    <t>GRP access ladder - EMC</t>
  </si>
  <si>
    <t>B2/07/01</t>
  </si>
  <si>
    <t>Trenches and pit walls</t>
  </si>
  <si>
    <t>71326 - SELF-ADHERING SHEET WATERPROOFING</t>
  </si>
  <si>
    <t>B2/07/02</t>
  </si>
  <si>
    <t>B2/07/03</t>
  </si>
  <si>
    <t>Canopy</t>
  </si>
  <si>
    <t>Walls; including vertical fins</t>
  </si>
  <si>
    <t>Steel barrier; 2500 high</t>
  </si>
  <si>
    <t>B2/07/04</t>
  </si>
  <si>
    <t>074213.23 - METAL COMPOSITE MATERIAL WALL PANELS</t>
  </si>
  <si>
    <t>Aluminium composite panel cladding (ACP); comprising aluminium sheets exterior face with high performance coating finish; including steel supports, thermal insulation where required, stiffeners, brackets; fittings and fixings; complete; as specified and as shown on Drawings;</t>
  </si>
  <si>
    <t>Canopy; top, bottom and sides</t>
  </si>
  <si>
    <t>G0742133</t>
  </si>
  <si>
    <t>Aluminium composite cladding</t>
  </si>
  <si>
    <t>Protective covering ballast; round edge washed gravel 20 mm to 30 mm diameter; as specified and as shown on drawings; to</t>
  </si>
  <si>
    <t>B2/07/05</t>
  </si>
  <si>
    <t>Aluminium flashing; including fixing; complete; as specified and as shown on drawings; to</t>
  </si>
  <si>
    <t>Roof parapet; 900 girth</t>
  </si>
  <si>
    <t>B2/08/01</t>
  </si>
  <si>
    <t>Size 600 x 2000 high</t>
  </si>
  <si>
    <t>H0811014</t>
  </si>
  <si>
    <t>H0811015</t>
  </si>
  <si>
    <t>H0811016</t>
  </si>
  <si>
    <t>Size 915 x 2200 high</t>
  </si>
  <si>
    <t>H0811017</t>
  </si>
  <si>
    <t>Size 920 x 2300 high</t>
  </si>
  <si>
    <t>H0811018</t>
  </si>
  <si>
    <t>H0811019</t>
  </si>
  <si>
    <t>Size 1015 x 2200 high</t>
  </si>
  <si>
    <t>H0811020</t>
  </si>
  <si>
    <t>H0811021</t>
  </si>
  <si>
    <t>Size 1115 x 2200 high</t>
  </si>
  <si>
    <t>H0811022</t>
  </si>
  <si>
    <t>Size 1120 x 2200 high</t>
  </si>
  <si>
    <t>H0811023</t>
  </si>
  <si>
    <t>Size 1150 x 2200 high</t>
  </si>
  <si>
    <t>H0811024</t>
  </si>
  <si>
    <t>H0811025</t>
  </si>
  <si>
    <t>Size 1250 x 2000 high</t>
  </si>
  <si>
    <t>H0811026</t>
  </si>
  <si>
    <t>Size 1400 x 2200 high</t>
  </si>
  <si>
    <t>H0811027</t>
  </si>
  <si>
    <t>B2/08/02</t>
  </si>
  <si>
    <t>H0811028</t>
  </si>
  <si>
    <t>Size 1500 x 2200 high</t>
  </si>
  <si>
    <t>H0811029</t>
  </si>
  <si>
    <t>Size 1600 x 2100 high</t>
  </si>
  <si>
    <t>H0811030</t>
  </si>
  <si>
    <t>Size 1600 x 2200 high</t>
  </si>
  <si>
    <t>H0811031</t>
  </si>
  <si>
    <t>Size 1700 x 2200 high</t>
  </si>
  <si>
    <t>H0811032</t>
  </si>
  <si>
    <t>Size 1850 x 2100 high</t>
  </si>
  <si>
    <t>H0811033</t>
  </si>
  <si>
    <t>Size 1950 x 2200 high</t>
  </si>
  <si>
    <t>H0811034</t>
  </si>
  <si>
    <t>Size 1950 x 2330 high</t>
  </si>
  <si>
    <t>H0811035</t>
  </si>
  <si>
    <t>Size 2500 x 2200 high</t>
  </si>
  <si>
    <t>H0811036</t>
  </si>
  <si>
    <t>Steel sliding doors</t>
  </si>
  <si>
    <t>Size 4000 x 2500 high</t>
  </si>
  <si>
    <t>H0811037</t>
  </si>
  <si>
    <t>Closets doors; fire rated; galvanized steel; steel sheets faced on both sides, polyurethane foam filling core where required, with associated frames and hardware, factory primed for painting; including paint, ironmongery, all necessary fittings and fixings; complete; as specified and shown on Drawings</t>
  </si>
  <si>
    <t>H0811038</t>
  </si>
  <si>
    <t>Size 1250 x 1800 high</t>
  </si>
  <si>
    <t>H0811039</t>
  </si>
  <si>
    <t>B2/08/03</t>
  </si>
  <si>
    <t>Access steel panels; fabricated from steel sheet faces and frame; including frame, spring closer, paint, ironmongery, fittings and fixings; complete; as specified and shown on Drawings</t>
  </si>
  <si>
    <t>Size 600 x 900 mm high</t>
  </si>
  <si>
    <t>H0831006</t>
  </si>
  <si>
    <t>Size 650 x 900 mm high</t>
  </si>
  <si>
    <t>H0831007</t>
  </si>
  <si>
    <t>Size 600 x 1200 mm high</t>
  </si>
  <si>
    <t>H0831008</t>
  </si>
  <si>
    <t>Size 600 x 2000 mm high</t>
  </si>
  <si>
    <t>H0831009</t>
  </si>
  <si>
    <t>H0836002</t>
  </si>
  <si>
    <t>Electrical closets -EMC</t>
  </si>
  <si>
    <t>we assumed provisional quantities 13nos</t>
  </si>
  <si>
    <t>H0831011</t>
  </si>
  <si>
    <t>Water tank access panel -EMC</t>
  </si>
  <si>
    <t>B2/08/04</t>
  </si>
  <si>
    <t>Size 750 x 2200 high</t>
  </si>
  <si>
    <t>H0814004</t>
  </si>
  <si>
    <t>H0814005</t>
  </si>
  <si>
    <t>H0814022</t>
  </si>
  <si>
    <t>H0814023</t>
  </si>
  <si>
    <t>H0814024</t>
  </si>
  <si>
    <t>H0814025</t>
  </si>
  <si>
    <t>B2/08/05</t>
  </si>
  <si>
    <t>084413 - GLAZED ALUMINUM CURTAIN WALLS</t>
  </si>
  <si>
    <t>Aluminium alloy stick curtain wall system; pvdf coating finish; including structural steel sub-frames, glazing, fixings, bedding, pointing, flashings, glazing, gaskets and beads, fire stopping materials, ironmongery and operating gear for opening lights and doors, fittings and fixings; complete as specified and shown on Drawings</t>
  </si>
  <si>
    <t>084400</t>
  </si>
  <si>
    <t>Curtain wall system</t>
  </si>
  <si>
    <t>H0844001</t>
  </si>
  <si>
    <t>085113 - ALUMINIUM WINDOWS</t>
  </si>
  <si>
    <t>Windows and screens; aluminium alloy; with powder coating finish; including subframe, fixings, bedding, pointing, glass, glazing gaskets and beads, ironmongery; complete; as specified and shown on Drawings</t>
  </si>
  <si>
    <t>084600</t>
  </si>
  <si>
    <t>Size 1000 x 2000  high</t>
  </si>
  <si>
    <t>H0846001</t>
  </si>
  <si>
    <t>Size 1000 x 3000 high</t>
  </si>
  <si>
    <t>H0846002</t>
  </si>
  <si>
    <t>Size 1000 x 8000 high</t>
  </si>
  <si>
    <t>H0846003</t>
  </si>
  <si>
    <t>B2/08/06</t>
  </si>
  <si>
    <t>Penthouses</t>
  </si>
  <si>
    <t>Roof enclosure</t>
  </si>
  <si>
    <t>B2/09/01</t>
  </si>
  <si>
    <t>Ceilings; type IGYP-100</t>
  </si>
  <si>
    <t>I0921504</t>
  </si>
  <si>
    <t>Gypsum board dry wall panels; with integral insulation and metal framing; boarded both sides; smooth surface finish; fire rated where applicable; including all necessary fixings and fittings; as shown on Drawings</t>
  </si>
  <si>
    <t>Partitions; 120 wide</t>
  </si>
  <si>
    <t>I0921601</t>
  </si>
  <si>
    <t>B2/09/02</t>
  </si>
  <si>
    <t>Floors; 300 x 300; type IPT-100</t>
  </si>
  <si>
    <t>I0930503</t>
  </si>
  <si>
    <t>I0930600</t>
  </si>
  <si>
    <t>I0930602</t>
  </si>
  <si>
    <t>Skirtings; type IPTB-100</t>
  </si>
  <si>
    <t>I0930603</t>
  </si>
  <si>
    <t>Porcelain tiles and fittings; vitrified sating glazed with cushion edges and spaces lugs; to</t>
  </si>
  <si>
    <t>Walls; 300 x 600; type IPT-04</t>
  </si>
  <si>
    <t>I0930800</t>
  </si>
  <si>
    <t>B2/09/03</t>
  </si>
  <si>
    <t>Floors; type ICPR-03</t>
  </si>
  <si>
    <t>I0968502</t>
  </si>
  <si>
    <t>Broadloom carpet -Beige ICPR-03</t>
  </si>
  <si>
    <t>B2/09/04</t>
  </si>
  <si>
    <t>Walls; type IPNT-03</t>
  </si>
  <si>
    <t>Walls; type IPNT-100</t>
  </si>
  <si>
    <t>B2/10/01</t>
  </si>
  <si>
    <t>Type ID107</t>
  </si>
  <si>
    <t>J1014004</t>
  </si>
  <si>
    <t>102113 - TOILET COMPARTMENTS</t>
  </si>
  <si>
    <t>Toilet and shower compartments; comprising high pressure laminated factory finished partitions and doors; including pilaster shoes and sleeves, brackets, door stop and hook; hardware and ironmongery; fittings and fixings; complete; as specified and as shown on Drawings</t>
  </si>
  <si>
    <t>102110</t>
  </si>
  <si>
    <t>Cubical partitions including doors</t>
  </si>
  <si>
    <t>J1021101</t>
  </si>
  <si>
    <t>Urinal partition</t>
  </si>
  <si>
    <t>J1021102</t>
  </si>
  <si>
    <t>102215</t>
  </si>
  <si>
    <t>J1022151</t>
  </si>
  <si>
    <t>B2/10/02</t>
  </si>
  <si>
    <t>Extra over for door opening</t>
  </si>
  <si>
    <t>J1022152</t>
  </si>
  <si>
    <t>Toilet accessories (Number of toilets=48)</t>
  </si>
  <si>
    <t>J1028002</t>
  </si>
  <si>
    <t>Toilet accessories (ADA toilets=10)</t>
  </si>
  <si>
    <t>J1028006</t>
  </si>
  <si>
    <t>J1044003</t>
  </si>
  <si>
    <t>J1044004</t>
  </si>
  <si>
    <t>J1044005</t>
  </si>
  <si>
    <t>B2/11/01</t>
  </si>
  <si>
    <t>K1130002</t>
  </si>
  <si>
    <t>Kitchen appliance - EMC</t>
  </si>
  <si>
    <t>K1182002</t>
  </si>
  <si>
    <t>K1182003</t>
  </si>
  <si>
    <t>B2/11/02</t>
  </si>
  <si>
    <t>Oil Caddy as specified</t>
  </si>
  <si>
    <t>K1182004</t>
  </si>
  <si>
    <t>Provide Equipment for regeneration kitchen that includes the following equipment and not limited to: walk-in fridge, walk-in freezer,</t>
  </si>
  <si>
    <t>Pass Through Fridge, Pass Through Hot Holding, Hand Sinks, Electronic Faucet, Dish Dispenser, Cutlery Dispenser, Tray Slider, Drop-In Cold Well, Sneeze Guard, Drop-In Hot Well,</t>
  </si>
  <si>
    <t>Dessert Display, Beverage Fridge, Hot Beverage Dispenser, Hot Water Dispenser, Ice Dispenser, Tray Collector, Water Cooler, Hood Type Dishwasher, Condensation Exhaust Hood,</t>
  </si>
  <si>
    <t>Soil Dishtable, Sorting Shelf, Clean Dishtable, Hand Sink with soap &amp; towel dispensers, waste bin (faucet foot operated), Faucet with Pre-Rinse, Rack Dolly, Dish Dolly,   Insect Destroyer (Glue Type),</t>
  </si>
  <si>
    <t>B2/12/01</t>
  </si>
  <si>
    <t>L1250002</t>
  </si>
  <si>
    <t>L1232002</t>
  </si>
  <si>
    <t>Pantry floor and wall mounted cabinets-EMC</t>
  </si>
  <si>
    <t>L1236002</t>
  </si>
  <si>
    <t>Vanity counter - EMC</t>
  </si>
  <si>
    <t>B2/14/01</t>
  </si>
  <si>
    <t>142100 - ELECTRIC TRACTION ELEVATORS</t>
  </si>
  <si>
    <t>Supply and installation of Remote monitoring and command system (central monitoring system (cms)); supply/installation and commissioning of remote monitoring and command system for the elevators ;</t>
  </si>
  <si>
    <t>142000</t>
  </si>
  <si>
    <t>Central monitoring system (cms);</t>
  </si>
  <si>
    <t>Included in Lift</t>
  </si>
  <si>
    <t>N1421010</t>
  </si>
  <si>
    <t>Supply and installation of Service lifts; machine-room-less type; complete including all necessary installation as described in specifications.</t>
  </si>
  <si>
    <t>1600 kg; 1.0 m/s;</t>
  </si>
  <si>
    <t>N1421001</t>
  </si>
  <si>
    <t>SE-01; 1600 kg; 1.0 m/s;</t>
  </si>
  <si>
    <t>B2/21/01</t>
  </si>
  <si>
    <t>U2100027</t>
  </si>
  <si>
    <t>U2100028</t>
  </si>
  <si>
    <t>U2100029</t>
  </si>
  <si>
    <t>U2100030</t>
  </si>
  <si>
    <t>U2100031</t>
  </si>
  <si>
    <t>U2100032</t>
  </si>
  <si>
    <t>U2100033</t>
  </si>
  <si>
    <t>U2100034</t>
  </si>
  <si>
    <t>U2100035</t>
  </si>
  <si>
    <t>U2100036</t>
  </si>
  <si>
    <t>U2100037</t>
  </si>
  <si>
    <t>B2/21/02</t>
  </si>
  <si>
    <t>U2100038</t>
  </si>
  <si>
    <t>U2100039</t>
  </si>
  <si>
    <t>U2100040</t>
  </si>
  <si>
    <t>U2100041</t>
  </si>
  <si>
    <t>U2100042</t>
  </si>
  <si>
    <t>U2100043</t>
  </si>
  <si>
    <t>U2100044</t>
  </si>
  <si>
    <t>U2100045</t>
  </si>
  <si>
    <t>U2100046</t>
  </si>
  <si>
    <t>U2100047</t>
  </si>
  <si>
    <t>U2100048</t>
  </si>
  <si>
    <t>B2/21/03</t>
  </si>
  <si>
    <t>Complete Novec 1230 system serving Communication in Ground Floor as specified and shown on design drawings including acting and standby cylinders, valves, Instrumentation, controls and control panel, and all necessary accessories</t>
  </si>
  <si>
    <t>U2100049</t>
  </si>
  <si>
    <t>Complete Novec 1230 system serving Communication Room in Mezzanine as specified and shown on design drawings including acting and standby cylinders, valves, Instrumentation, controls and control panel, and all necessary accessories</t>
  </si>
  <si>
    <t>U2100050</t>
  </si>
  <si>
    <t>U2100051</t>
  </si>
  <si>
    <t>U2100052</t>
  </si>
  <si>
    <t>U2100053</t>
  </si>
  <si>
    <t>B2/21/04</t>
  </si>
  <si>
    <t>U2100054</t>
  </si>
  <si>
    <t>U2100055</t>
  </si>
  <si>
    <t>U2100056</t>
  </si>
  <si>
    <t>U2100057</t>
  </si>
  <si>
    <t>U2100058</t>
  </si>
  <si>
    <t>B2/21/05</t>
  </si>
  <si>
    <t>U2100059</t>
  </si>
  <si>
    <t>U2100060</t>
  </si>
  <si>
    <t>U2100061</t>
  </si>
  <si>
    <t>Complete Novec 1230 system serving MV Room in Ground Floor as specified and shown on design drawings including acting and standby cylinders, valves, Instrumentation, controls and control panel, and all necessary accessories</t>
  </si>
  <si>
    <t>U2100062</t>
  </si>
  <si>
    <t>Complete Novec 1230 system serving LV Room in Ground Floor as specified and shown on design drawings including acting and standby cylinders, valves, Instrumentation, controls and control panel, and all necessary accessories</t>
  </si>
  <si>
    <t>U2100063</t>
  </si>
  <si>
    <t>B2/21/06</t>
  </si>
  <si>
    <t>U2100064</t>
  </si>
  <si>
    <t>U2100065</t>
  </si>
  <si>
    <t>U2100066</t>
  </si>
  <si>
    <t>U2100067</t>
  </si>
  <si>
    <t>U2100068</t>
  </si>
  <si>
    <t>B2/21/07</t>
  </si>
  <si>
    <t>U2100069</t>
  </si>
  <si>
    <t>U2100070</t>
  </si>
  <si>
    <t>U2100071</t>
  </si>
  <si>
    <t>U2100072</t>
  </si>
  <si>
    <t>U2100073</t>
  </si>
  <si>
    <t>B2/21/08</t>
  </si>
  <si>
    <t>U2100074</t>
  </si>
  <si>
    <t>U2100075</t>
  </si>
  <si>
    <t>U2100076</t>
  </si>
  <si>
    <t>U2100077</t>
  </si>
  <si>
    <t>U2100078</t>
  </si>
  <si>
    <t>B2/21/09</t>
  </si>
  <si>
    <t>U2100079</t>
  </si>
  <si>
    <t>U2100080</t>
  </si>
  <si>
    <t>U2100081</t>
  </si>
  <si>
    <t>U2100082</t>
  </si>
  <si>
    <t>U2100083</t>
  </si>
  <si>
    <t>B2/21/10</t>
  </si>
  <si>
    <t>U2100084</t>
  </si>
  <si>
    <t>U2100085</t>
  </si>
  <si>
    <t>U2100086</t>
  </si>
  <si>
    <t>U2100087</t>
  </si>
  <si>
    <t>U2100088</t>
  </si>
  <si>
    <t>B2/21/11</t>
  </si>
  <si>
    <t>U2100089</t>
  </si>
  <si>
    <t>U2100090</t>
  </si>
  <si>
    <t>U2100091</t>
  </si>
  <si>
    <t>Complete Novec 1230 system serving MV in Ground Floor as specified and shown on design drawings including acting and standby cylinders, valves, Instrumentation, controls and control panel, and all necessary accessories</t>
  </si>
  <si>
    <t>U2100092</t>
  </si>
  <si>
    <t>Complete Novec 1230 system serving LV in Ground Floor as specified and shown on design drawings including acting and standby cylinders, valves, Instrumentation, controls and control panel, and all necessary accessories</t>
  </si>
  <si>
    <t>U2100093</t>
  </si>
  <si>
    <t>B2/21/12</t>
  </si>
  <si>
    <t>U2100094</t>
  </si>
  <si>
    <t>U2100095</t>
  </si>
  <si>
    <t>U2100096</t>
  </si>
  <si>
    <t>Complete Novec 1230 system serving Incoming Service Room in Ground Floor as specified and shown on design drawings including acting and standby cylinders, valves, Instrumentation, controls and control panel, and all necessary accessories</t>
  </si>
  <si>
    <t>U2100097</t>
  </si>
  <si>
    <t>U2100098</t>
  </si>
  <si>
    <t>B2/21/13</t>
  </si>
  <si>
    <t>U2100099</t>
  </si>
  <si>
    <t>Complete Novec 1230 system serving Main Communication Room in First Floor as specified and shown on design drawings including acting and standby cylinders, valves, Instrumentation, controls and control panel, and all necessary accessories</t>
  </si>
  <si>
    <t>U2100100</t>
  </si>
  <si>
    <t>Complete Novec 1230 system serving Communication Room in First Floor as specified and shown on design drawings including acting and standby cylinders, valves, Instrumentation, controls and control panel, and all necessary accessories</t>
  </si>
  <si>
    <t>U2100101</t>
  </si>
  <si>
    <t>Complete Novec 1230 system serving Electrical Room in First Floor as specified and shown on design drawings including acting and standby cylinders, valves, Instrumentation, controls and control panel, and all necessary accessories</t>
  </si>
  <si>
    <t>U2100102</t>
  </si>
  <si>
    <t>B2/22/01</t>
  </si>
  <si>
    <t>V2205005</t>
  </si>
  <si>
    <t>V2205006</t>
  </si>
  <si>
    <t>V2205007</t>
  </si>
  <si>
    <t>V2205008</t>
  </si>
  <si>
    <t>V2205009</t>
  </si>
  <si>
    <t>V2205010</t>
  </si>
  <si>
    <t>V2205011</t>
  </si>
  <si>
    <t>V2207015</t>
  </si>
  <si>
    <t>V2207016</t>
  </si>
  <si>
    <t>B2/22/02</t>
  </si>
  <si>
    <t>V2207017</t>
  </si>
  <si>
    <t>V2207018</t>
  </si>
  <si>
    <t>V2207019</t>
  </si>
  <si>
    <t>V2207020</t>
  </si>
  <si>
    <t>V2207021</t>
  </si>
  <si>
    <t>V2207022</t>
  </si>
  <si>
    <t>V2207023</t>
  </si>
  <si>
    <t>V2207024</t>
  </si>
  <si>
    <t>V2207025</t>
  </si>
  <si>
    <t>B2/22/03</t>
  </si>
  <si>
    <t>V2207026</t>
  </si>
  <si>
    <t>V2207027</t>
  </si>
  <si>
    <t>V2207028</t>
  </si>
  <si>
    <t>V2207029</t>
  </si>
  <si>
    <t>V2207030</t>
  </si>
  <si>
    <t>V2207031</t>
  </si>
  <si>
    <t>V2207032</t>
  </si>
  <si>
    <t>V2207033</t>
  </si>
  <si>
    <t>V2207034</t>
  </si>
  <si>
    <t>V2207035</t>
  </si>
  <si>
    <t>V2207036</t>
  </si>
  <si>
    <t>B2/22/04</t>
  </si>
  <si>
    <t>V2207037</t>
  </si>
  <si>
    <t>V2207038</t>
  </si>
  <si>
    <t>V2210023</t>
  </si>
  <si>
    <t>V2210024</t>
  </si>
  <si>
    <t>V2210025</t>
  </si>
  <si>
    <t>V2210026</t>
  </si>
  <si>
    <t>V2210027</t>
  </si>
  <si>
    <t>V2210028</t>
  </si>
  <si>
    <t>V2210029</t>
  </si>
  <si>
    <t>V2210030</t>
  </si>
  <si>
    <t>V2210031</t>
  </si>
  <si>
    <t>V2210032</t>
  </si>
  <si>
    <t>V2210033</t>
  </si>
  <si>
    <t>B2/22/05</t>
  </si>
  <si>
    <t>V2210034</t>
  </si>
  <si>
    <t>V2210035</t>
  </si>
  <si>
    <t>V2210036</t>
  </si>
  <si>
    <t>V2210037</t>
  </si>
  <si>
    <t>V2210038</t>
  </si>
  <si>
    <t>V2210039</t>
  </si>
  <si>
    <t>V2210040</t>
  </si>
  <si>
    <t>V2210041</t>
  </si>
  <si>
    <t>V2210042</t>
  </si>
  <si>
    <t>V2210043</t>
  </si>
  <si>
    <t>V2210123</t>
  </si>
  <si>
    <t>B2/22/06</t>
  </si>
  <si>
    <t>V2210044</t>
  </si>
  <si>
    <t>V2210045</t>
  </si>
  <si>
    <t>V2210046</t>
  </si>
  <si>
    <t>V2210047</t>
  </si>
  <si>
    <t>V2210048</t>
  </si>
  <si>
    <t>V2210049</t>
  </si>
  <si>
    <t>V2210050</t>
  </si>
  <si>
    <t>V2210051</t>
  </si>
  <si>
    <t>V2210052</t>
  </si>
  <si>
    <t>V2210053</t>
  </si>
  <si>
    <t>V2210054</t>
  </si>
  <si>
    <t>221100</t>
  </si>
  <si>
    <t>CP-FM-F1-01</t>
  </si>
  <si>
    <t>V2211001</t>
  </si>
  <si>
    <t>CP-FM-GF-01</t>
  </si>
  <si>
    <t>V2211002</t>
  </si>
  <si>
    <t>B2/22/07</t>
  </si>
  <si>
    <t>BP-EMC-B1-01-01 TO 01-4</t>
  </si>
  <si>
    <t>V2211003</t>
  </si>
  <si>
    <t>BP-FM-GF-01</t>
  </si>
  <si>
    <t>V2211004</t>
  </si>
  <si>
    <t>PU-FM-F1-01</t>
  </si>
  <si>
    <t>V2211005</t>
  </si>
  <si>
    <t>GRP tank, water volume of 3000L</t>
  </si>
  <si>
    <t>V2211018</t>
  </si>
  <si>
    <t>V2213020</t>
  </si>
  <si>
    <t>V2213021</t>
  </si>
  <si>
    <t>B2/22/08</t>
  </si>
  <si>
    <t>V2213022</t>
  </si>
  <si>
    <t>V2213023</t>
  </si>
  <si>
    <t>Kitchen and underground soil, waste piping HDPE  pipe, including piping, fittings, connections, joints, encasement</t>
  </si>
  <si>
    <t>V2213024</t>
  </si>
  <si>
    <t>V2213025</t>
  </si>
  <si>
    <t>V2213026</t>
  </si>
  <si>
    <t>V2213027</t>
  </si>
  <si>
    <t>V2213028</t>
  </si>
  <si>
    <t>V2213029</t>
  </si>
  <si>
    <t>V2213030</t>
  </si>
  <si>
    <t>V2213031</t>
  </si>
  <si>
    <t>B2/22/09</t>
  </si>
  <si>
    <t>V2213032</t>
  </si>
  <si>
    <t>Type FCO 160 mm</t>
  </si>
  <si>
    <t>V2213033</t>
  </si>
  <si>
    <t>V2213034</t>
  </si>
  <si>
    <t>Type CO 160 mm</t>
  </si>
  <si>
    <t>V2213035</t>
  </si>
  <si>
    <t>V2213036</t>
  </si>
  <si>
    <t>V2213037</t>
  </si>
  <si>
    <t>V2213038</t>
  </si>
  <si>
    <t>V2213039</t>
  </si>
  <si>
    <t>300x300x10000</t>
  </si>
  <si>
    <t>V2213040</t>
  </si>
  <si>
    <t>OI-EMCG-GF-01</t>
  </si>
  <si>
    <t>V2213041</t>
  </si>
  <si>
    <t>OI-BA-GF-01</t>
  </si>
  <si>
    <t>V2213042</t>
  </si>
  <si>
    <t>OI-BC-GF-01</t>
  </si>
  <si>
    <t>V2213043</t>
  </si>
  <si>
    <t>GI-FM-GF-01</t>
  </si>
  <si>
    <t>V2213044</t>
  </si>
  <si>
    <t>V2213045</t>
  </si>
  <si>
    <t>V2213046</t>
  </si>
  <si>
    <t>B2/22/10</t>
  </si>
  <si>
    <t>V2214004</t>
  </si>
  <si>
    <t>Combined cast iron roof drain with overflow</t>
  </si>
  <si>
    <t>Type RD-2 200 mm dia</t>
  </si>
  <si>
    <t>V2214005</t>
  </si>
  <si>
    <t>V2214006</t>
  </si>
  <si>
    <t>Storm Drain inspection chamber</t>
  </si>
  <si>
    <t>V2214007</t>
  </si>
  <si>
    <t>SP-EMCS-B1-01</t>
  </si>
  <si>
    <t>V2213047</t>
  </si>
  <si>
    <t>B2/22/11</t>
  </si>
  <si>
    <t>V2213048</t>
  </si>
  <si>
    <t>V2213049</t>
  </si>
  <si>
    <t>V2230008</t>
  </si>
  <si>
    <t>V2230009</t>
  </si>
  <si>
    <t>EWH-EMCS-GF-01</t>
  </si>
  <si>
    <t>V2230010</t>
  </si>
  <si>
    <t>EWH-BA-GF-01</t>
  </si>
  <si>
    <t>V2230011</t>
  </si>
  <si>
    <t>EWH-BA-MZ-01</t>
  </si>
  <si>
    <t>V2230012</t>
  </si>
  <si>
    <t>EWH-BC-GF-01</t>
  </si>
  <si>
    <t>V2230013</t>
  </si>
  <si>
    <t>EWH-BC-GF-02</t>
  </si>
  <si>
    <t>V2230014</t>
  </si>
  <si>
    <t>EWH-BC-MF-01</t>
  </si>
  <si>
    <t>V2230015</t>
  </si>
  <si>
    <t>B2/22/12</t>
  </si>
  <si>
    <t>V2240010</t>
  </si>
  <si>
    <t>V2240011</t>
  </si>
  <si>
    <t>V2240012</t>
  </si>
  <si>
    <t>V2240013</t>
  </si>
  <si>
    <t>V2240014</t>
  </si>
  <si>
    <t>V2240015</t>
  </si>
  <si>
    <t>V2240016</t>
  </si>
  <si>
    <t>V2240017</t>
  </si>
  <si>
    <t>V2240018</t>
  </si>
  <si>
    <t>V2240019</t>
  </si>
  <si>
    <t>B2/22/13</t>
  </si>
  <si>
    <t>V2240020</t>
  </si>
  <si>
    <t>V2240021</t>
  </si>
  <si>
    <t>B2/23/01</t>
  </si>
  <si>
    <t>W2305007</t>
  </si>
  <si>
    <t>W2305008</t>
  </si>
  <si>
    <t>W2305009</t>
  </si>
  <si>
    <t>W2305010</t>
  </si>
  <si>
    <t>W2305011</t>
  </si>
  <si>
    <t>W2305012</t>
  </si>
  <si>
    <t>Facility Management Building</t>
  </si>
  <si>
    <t>W2307020</t>
  </si>
  <si>
    <t>W2307021</t>
  </si>
  <si>
    <t>Warehouse - Block A</t>
  </si>
  <si>
    <t>W2307022</t>
  </si>
  <si>
    <t>B2/23/02</t>
  </si>
  <si>
    <t>W2307023</t>
  </si>
  <si>
    <t>Warehouse - Block B</t>
  </si>
  <si>
    <t>W2307024</t>
  </si>
  <si>
    <t>W2307025</t>
  </si>
  <si>
    <t>Warehouse - Block C</t>
  </si>
  <si>
    <t>W2307026</t>
  </si>
  <si>
    <t>W2307027</t>
  </si>
  <si>
    <t>W2307028</t>
  </si>
  <si>
    <t>W2307029</t>
  </si>
  <si>
    <t>W2307030</t>
  </si>
  <si>
    <t>W2307031</t>
  </si>
  <si>
    <t>W2307032</t>
  </si>
  <si>
    <t>B2/23/03</t>
  </si>
  <si>
    <t>W2307033</t>
  </si>
  <si>
    <t>W2307034</t>
  </si>
  <si>
    <t>W2307035</t>
  </si>
  <si>
    <t>W2307036</t>
  </si>
  <si>
    <t>W2307037</t>
  </si>
  <si>
    <t>W2307038</t>
  </si>
  <si>
    <t>W2307039</t>
  </si>
  <si>
    <t>W2307040</t>
  </si>
  <si>
    <t>W2307041</t>
  </si>
  <si>
    <t>W2307042</t>
  </si>
  <si>
    <t>W2307043</t>
  </si>
  <si>
    <t>W2307044</t>
  </si>
  <si>
    <t>W2307045</t>
  </si>
  <si>
    <t>W2307046</t>
  </si>
  <si>
    <t>B2/23/04</t>
  </si>
  <si>
    <t>Warehouse - BLOCK A</t>
  </si>
  <si>
    <t>W2307047</t>
  </si>
  <si>
    <t>W2307048</t>
  </si>
  <si>
    <t>W2307049</t>
  </si>
  <si>
    <t>Warehouse - BLOCK B</t>
  </si>
  <si>
    <t>W2307050</t>
  </si>
  <si>
    <t>W2307051</t>
  </si>
  <si>
    <t>W2307052</t>
  </si>
  <si>
    <t>Warehouse - BLOCK C</t>
  </si>
  <si>
    <t>W2307053</t>
  </si>
  <si>
    <t>W2307054</t>
  </si>
  <si>
    <t>W2307055</t>
  </si>
  <si>
    <t>W2307056</t>
  </si>
  <si>
    <t>W2307057</t>
  </si>
  <si>
    <t>W2307058</t>
  </si>
  <si>
    <t>W2307059</t>
  </si>
  <si>
    <t>W2307060</t>
  </si>
  <si>
    <t>B2/23/05</t>
  </si>
  <si>
    <t>W2307061</t>
  </si>
  <si>
    <t>W2307062</t>
  </si>
  <si>
    <t>W2307063</t>
  </si>
  <si>
    <t>W2307064</t>
  </si>
  <si>
    <t>W2307065</t>
  </si>
  <si>
    <t>W2307066</t>
  </si>
  <si>
    <t>W2307067</t>
  </si>
  <si>
    <t>W2307068</t>
  </si>
  <si>
    <t>W2307069</t>
  </si>
  <si>
    <t>W2307070</t>
  </si>
  <si>
    <t>W2307071</t>
  </si>
  <si>
    <t>W2307072</t>
  </si>
  <si>
    <t>W2307073</t>
  </si>
  <si>
    <t>W2307074</t>
  </si>
  <si>
    <t>W2307075</t>
  </si>
  <si>
    <t>W2307076</t>
  </si>
  <si>
    <t>W2307077</t>
  </si>
  <si>
    <t>W2307078</t>
  </si>
  <si>
    <t>B2/23/06</t>
  </si>
  <si>
    <t>W2307079</t>
  </si>
  <si>
    <t>W2307080</t>
  </si>
  <si>
    <t>W2307081</t>
  </si>
  <si>
    <t>W2307082</t>
  </si>
  <si>
    <t>W2307083</t>
  </si>
  <si>
    <t>W2309002</t>
  </si>
  <si>
    <t>W2310014</t>
  </si>
  <si>
    <t>W2310015</t>
  </si>
  <si>
    <t>W2310016</t>
  </si>
  <si>
    <t>W2310017</t>
  </si>
  <si>
    <t>W2310018</t>
  </si>
  <si>
    <t>B2/23/07</t>
  </si>
  <si>
    <t>W2310019</t>
  </si>
  <si>
    <t>W2310020</t>
  </si>
  <si>
    <t>W2310021</t>
  </si>
  <si>
    <t>W2310022</t>
  </si>
  <si>
    <t>W2310023</t>
  </si>
  <si>
    <t>FT-EMC-01 &amp; 02</t>
  </si>
  <si>
    <t>W2310024</t>
  </si>
  <si>
    <t>W2310025</t>
  </si>
  <si>
    <t>FOP-EMC-01 &amp; 02</t>
  </si>
  <si>
    <t>W2310026</t>
  </si>
  <si>
    <t>EMC Site</t>
  </si>
  <si>
    <t>W2320023</t>
  </si>
  <si>
    <t>W2320024</t>
  </si>
  <si>
    <t>W2320025</t>
  </si>
  <si>
    <t>W2320026</t>
  </si>
  <si>
    <t>B2/23/08</t>
  </si>
  <si>
    <t>W2320027</t>
  </si>
  <si>
    <t>W2320028</t>
  </si>
  <si>
    <t>350 mm dia</t>
  </si>
  <si>
    <t>W2320029</t>
  </si>
  <si>
    <t>W2320030</t>
  </si>
  <si>
    <t>W2320031</t>
  </si>
  <si>
    <t>W2320032</t>
  </si>
  <si>
    <t>W2320033</t>
  </si>
  <si>
    <t>W2320034</t>
  </si>
  <si>
    <t>W2320035</t>
  </si>
  <si>
    <t>W2320036</t>
  </si>
  <si>
    <t>W2320037</t>
  </si>
  <si>
    <t>W2320038</t>
  </si>
  <si>
    <t>W2320039</t>
  </si>
  <si>
    <t>W2320040</t>
  </si>
  <si>
    <t>W2320041</t>
  </si>
  <si>
    <t>W2320042</t>
  </si>
  <si>
    <t>W2320043</t>
  </si>
  <si>
    <t>B2/23/09</t>
  </si>
  <si>
    <t>W2320044</t>
  </si>
  <si>
    <t>W2320045</t>
  </si>
  <si>
    <t>W2320046</t>
  </si>
  <si>
    <t>W2320047</t>
  </si>
  <si>
    <t>W2320048</t>
  </si>
  <si>
    <t>W2320049</t>
  </si>
  <si>
    <t>W2320050</t>
  </si>
  <si>
    <t>W2320051</t>
  </si>
  <si>
    <t>W2320052</t>
  </si>
  <si>
    <t>W2320053</t>
  </si>
  <si>
    <t>W2320054</t>
  </si>
  <si>
    <t>W2320055</t>
  </si>
  <si>
    <t>W2320056</t>
  </si>
  <si>
    <t>W2320057</t>
  </si>
  <si>
    <t>W2320058</t>
  </si>
  <si>
    <t>W2320059</t>
  </si>
  <si>
    <t>B2/23/10</t>
  </si>
  <si>
    <t>W2320060</t>
  </si>
  <si>
    <t>W2320061</t>
  </si>
  <si>
    <t>W2320062</t>
  </si>
  <si>
    <t>W2320063</t>
  </si>
  <si>
    <t>W2320064</t>
  </si>
  <si>
    <t>W2320065</t>
  </si>
  <si>
    <t>W2320066</t>
  </si>
  <si>
    <t>W2320067</t>
  </si>
  <si>
    <t>W2320068</t>
  </si>
  <si>
    <t>W2320069</t>
  </si>
  <si>
    <t>W2320070</t>
  </si>
  <si>
    <t>W2320071</t>
  </si>
  <si>
    <t>W2320072</t>
  </si>
  <si>
    <t>W2320073</t>
  </si>
  <si>
    <t>W2320074</t>
  </si>
  <si>
    <t>B2/23/11</t>
  </si>
  <si>
    <t>W2320075</t>
  </si>
  <si>
    <t>W2320076</t>
  </si>
  <si>
    <t>W2320077</t>
  </si>
  <si>
    <t>EMC - Site</t>
  </si>
  <si>
    <t>W2320078</t>
  </si>
  <si>
    <t>ET-FM-F1-01</t>
  </si>
  <si>
    <t>W2320079</t>
  </si>
  <si>
    <t>W2320080</t>
  </si>
  <si>
    <t>W2320081</t>
  </si>
  <si>
    <t>W2325002</t>
  </si>
  <si>
    <t>B2/23/12</t>
  </si>
  <si>
    <t>W2331001</t>
  </si>
  <si>
    <t>W2331002</t>
  </si>
  <si>
    <t>W2331003</t>
  </si>
  <si>
    <t>W2331004</t>
  </si>
  <si>
    <t>W2331005</t>
  </si>
  <si>
    <t>W2331006</t>
  </si>
  <si>
    <t>W2330008</t>
  </si>
  <si>
    <t>W2330009</t>
  </si>
  <si>
    <t>B2/23/13</t>
  </si>
  <si>
    <t>W2330010</t>
  </si>
  <si>
    <t>W2330011</t>
  </si>
  <si>
    <t>EF-FM-RF-01</t>
  </si>
  <si>
    <t>W2334008</t>
  </si>
  <si>
    <t>EF-FM-RF-02</t>
  </si>
  <si>
    <t>W2334009</t>
  </si>
  <si>
    <t>EF-FM-RF-03</t>
  </si>
  <si>
    <t>W2334010</t>
  </si>
  <si>
    <t>EF-FM-RF-06</t>
  </si>
  <si>
    <t>W2334011</t>
  </si>
  <si>
    <t>EF-FM-RF-07</t>
  </si>
  <si>
    <t>W2334012</t>
  </si>
  <si>
    <t>EF-BA-GF-01</t>
  </si>
  <si>
    <t>W2334013</t>
  </si>
  <si>
    <t>EF-BA-GF-02</t>
  </si>
  <si>
    <t>W2334014</t>
  </si>
  <si>
    <t>EF-BA-GF-03</t>
  </si>
  <si>
    <t>W2334015</t>
  </si>
  <si>
    <t>EF-BA-MZ-01</t>
  </si>
  <si>
    <t>W2334016</t>
  </si>
  <si>
    <t>EF-BA-MZ-02</t>
  </si>
  <si>
    <t>W2334017</t>
  </si>
  <si>
    <t>EF-BA-MZ-03</t>
  </si>
  <si>
    <t>W2334018</t>
  </si>
  <si>
    <t>EF-BA-MZ-04</t>
  </si>
  <si>
    <t>W2334019</t>
  </si>
  <si>
    <t>B2/23/14</t>
  </si>
  <si>
    <t>EF-BA-MZ-05</t>
  </si>
  <si>
    <t>W2334020</t>
  </si>
  <si>
    <t>EF-BB-GF-01</t>
  </si>
  <si>
    <t>W2334021</t>
  </si>
  <si>
    <t>EF-BB-GF-02</t>
  </si>
  <si>
    <t>W2334022</t>
  </si>
  <si>
    <t>EF-BB-GF-03</t>
  </si>
  <si>
    <t>W2334023</t>
  </si>
  <si>
    <t>EF-BB-MZ-01</t>
  </si>
  <si>
    <t>W2334024</t>
  </si>
  <si>
    <t>EF-BB-MZ-02</t>
  </si>
  <si>
    <t>W2334025</t>
  </si>
  <si>
    <t>EF-BB-MZ-03</t>
  </si>
  <si>
    <t>W2334026</t>
  </si>
  <si>
    <t>EF-BB-MZ-04</t>
  </si>
  <si>
    <t>W2334027</t>
  </si>
  <si>
    <t>EF-BB-MZ-05</t>
  </si>
  <si>
    <t>W2334028</t>
  </si>
  <si>
    <t>EF-BC-GF-01</t>
  </si>
  <si>
    <t>W2334029</t>
  </si>
  <si>
    <t>EF-BC-GF-02</t>
  </si>
  <si>
    <t>W2334030</t>
  </si>
  <si>
    <t>EF-BC-GF-03</t>
  </si>
  <si>
    <t>W2334031</t>
  </si>
  <si>
    <t>EF-BC-GF-04</t>
  </si>
  <si>
    <t>W2334032</t>
  </si>
  <si>
    <t>EF-BC-MZ-01</t>
  </si>
  <si>
    <t>W2334033</t>
  </si>
  <si>
    <t>EF-BC-MZ-02</t>
  </si>
  <si>
    <t>W2334034</t>
  </si>
  <si>
    <t>EF-BC-MZ-03</t>
  </si>
  <si>
    <t>W2334035</t>
  </si>
  <si>
    <t>EF-BC-MZ-04</t>
  </si>
  <si>
    <t>W2334036</t>
  </si>
  <si>
    <t>EF-BC-MZ-05</t>
  </si>
  <si>
    <t>W2334037</t>
  </si>
  <si>
    <t>B2/23/15</t>
  </si>
  <si>
    <t>233600</t>
  </si>
  <si>
    <t>W2336001</t>
  </si>
  <si>
    <t>SCD 600x600</t>
  </si>
  <si>
    <t>W2336002</t>
  </si>
  <si>
    <t>W2336003</t>
  </si>
  <si>
    <t>ER150x150</t>
  </si>
  <si>
    <t>W2336004</t>
  </si>
  <si>
    <t>ER 350x350</t>
  </si>
  <si>
    <t>W2336005</t>
  </si>
  <si>
    <t>SR 450x300</t>
  </si>
  <si>
    <t>W2336006</t>
  </si>
  <si>
    <t>RR 450x300</t>
  </si>
  <si>
    <t>W2336007</t>
  </si>
  <si>
    <t>SR 900x350</t>
  </si>
  <si>
    <t>W2336008</t>
  </si>
  <si>
    <t>RR 900x350</t>
  </si>
  <si>
    <t>W2336009</t>
  </si>
  <si>
    <t>B2/23/16</t>
  </si>
  <si>
    <t>Slot diffusers: supply/return linear slot diffusers</t>
  </si>
  <si>
    <t>SLD-1200mm- 2S - N.S ?200mm each</t>
  </si>
  <si>
    <t>W2336010</t>
  </si>
  <si>
    <t>RLD-1200mm- 2S - N.S ?200mm each</t>
  </si>
  <si>
    <t>W2336011</t>
  </si>
  <si>
    <t>200x100</t>
  </si>
  <si>
    <t>W2336012</t>
  </si>
  <si>
    <t>300x200</t>
  </si>
  <si>
    <t>W2336013</t>
  </si>
  <si>
    <t>W2336014</t>
  </si>
  <si>
    <t>W2336015</t>
  </si>
  <si>
    <t>W2336016</t>
  </si>
  <si>
    <t>W2336017</t>
  </si>
  <si>
    <t>W2336018</t>
  </si>
  <si>
    <t>W2336019</t>
  </si>
  <si>
    <t>W2336020</t>
  </si>
  <si>
    <t>W2336021</t>
  </si>
  <si>
    <t>W2336022</t>
  </si>
  <si>
    <t>B2/23/17</t>
  </si>
  <si>
    <t>W2336023</t>
  </si>
  <si>
    <t>W2336024</t>
  </si>
  <si>
    <t>W2336025</t>
  </si>
  <si>
    <t>W2336026</t>
  </si>
  <si>
    <t>W2336027</t>
  </si>
  <si>
    <t>W2336028</t>
  </si>
  <si>
    <t>W2336029</t>
  </si>
  <si>
    <t>W2336030</t>
  </si>
  <si>
    <t>W2336031</t>
  </si>
  <si>
    <t>W2336032</t>
  </si>
  <si>
    <t>W2336033</t>
  </si>
  <si>
    <t>W2336034</t>
  </si>
  <si>
    <t>W2336035</t>
  </si>
  <si>
    <t>W2336036</t>
  </si>
  <si>
    <t>B2/23/18</t>
  </si>
  <si>
    <t>W2336037</t>
  </si>
  <si>
    <t>W2336038</t>
  </si>
  <si>
    <t>W2336039</t>
  </si>
  <si>
    <t>W2336040</t>
  </si>
  <si>
    <t>W2336041</t>
  </si>
  <si>
    <t>W2336042</t>
  </si>
  <si>
    <t>W2336043</t>
  </si>
  <si>
    <t>W2336044</t>
  </si>
  <si>
    <t>W2336045</t>
  </si>
  <si>
    <t>W2336046</t>
  </si>
  <si>
    <t>W2336047</t>
  </si>
  <si>
    <t>B2/23/19</t>
  </si>
  <si>
    <t>237200 - AIR-TO-AIR ENERGY RECOVERY EQUIPMENT</t>
  </si>
  <si>
    <t>Packaged energy recovery units, complete with housing, heat wheel, controls, heat pipe heat exchanger, fixed plate heat exchangers, supply and exhaust fans, filters, piping and cabling/wiring and all other necessary accessories listed in the specifications</t>
  </si>
  <si>
    <t>237200</t>
  </si>
  <si>
    <t>RAHU-FM-RF-01</t>
  </si>
  <si>
    <t>W2372001</t>
  </si>
  <si>
    <t>AHU-FM-GF-01</t>
  </si>
  <si>
    <t>W2373003</t>
  </si>
  <si>
    <t>AHU-BA-GF-01</t>
  </si>
  <si>
    <t>W2373004</t>
  </si>
  <si>
    <t>AHU-BB-GF-01</t>
  </si>
  <si>
    <t>W2373005</t>
  </si>
  <si>
    <t>AHU-BC-GF-01</t>
  </si>
  <si>
    <t>W2373006</t>
  </si>
  <si>
    <t>FAHU-FM-RF-02</t>
  </si>
  <si>
    <t>W2373007</t>
  </si>
  <si>
    <t>MAHU-FM-RF-MA</t>
  </si>
  <si>
    <t>W2373008</t>
  </si>
  <si>
    <t>AHU-FM-RF-01</t>
  </si>
  <si>
    <t>W2373009</t>
  </si>
  <si>
    <t>AHU-FM-RF-02</t>
  </si>
  <si>
    <t>W2373010</t>
  </si>
  <si>
    <t>B2/23/20</t>
  </si>
  <si>
    <t>AHU-FM-RF-03</t>
  </si>
  <si>
    <t>W2373011</t>
  </si>
  <si>
    <t>AHU-FM-RF-04</t>
  </si>
  <si>
    <t>W2373012</t>
  </si>
  <si>
    <t>AHU-FM-RF-05</t>
  </si>
  <si>
    <t>W2373013</t>
  </si>
  <si>
    <t>FAHU-BA-MZ-01</t>
  </si>
  <si>
    <t>W2373014</t>
  </si>
  <si>
    <t>W2373015</t>
  </si>
  <si>
    <t>FAHU-BC-MZ-01</t>
  </si>
  <si>
    <t>W2373016</t>
  </si>
  <si>
    <t>W2382192</t>
  </si>
  <si>
    <t>W2382193</t>
  </si>
  <si>
    <t>W2382194</t>
  </si>
  <si>
    <t>W2382195</t>
  </si>
  <si>
    <t>B2/23/21</t>
  </si>
  <si>
    <t>W2374006</t>
  </si>
  <si>
    <t>W2374007</t>
  </si>
  <si>
    <t>W2374008</t>
  </si>
  <si>
    <t>SRAC-04/SRCU-04</t>
  </si>
  <si>
    <t>W2374009</t>
  </si>
  <si>
    <t>SRAC-05/SRCU-05</t>
  </si>
  <si>
    <t>W2374010</t>
  </si>
  <si>
    <t>W2374011</t>
  </si>
  <si>
    <t>HEX-FM-F1-01</t>
  </si>
  <si>
    <t>W2374012</t>
  </si>
  <si>
    <t>W2374013</t>
  </si>
  <si>
    <t>B2/23/22</t>
  </si>
  <si>
    <t>Hot water storage tank with Solar system connections</t>
  </si>
  <si>
    <t>HWST-FM-F1-01</t>
  </si>
  <si>
    <t>W2374014</t>
  </si>
  <si>
    <t>HWST-FM-GF-01</t>
  </si>
  <si>
    <t>W2374015</t>
  </si>
  <si>
    <t>W2374016</t>
  </si>
  <si>
    <t>EU-FM-RF-01</t>
  </si>
  <si>
    <t>W2374017</t>
  </si>
  <si>
    <t>B2/26/01</t>
  </si>
  <si>
    <t>Z2605035</t>
  </si>
  <si>
    <t>Z2605036</t>
  </si>
  <si>
    <t>Z2605037</t>
  </si>
  <si>
    <t>Z2605038</t>
  </si>
  <si>
    <t>B2/26/02</t>
  </si>
  <si>
    <t>Z2605039</t>
  </si>
  <si>
    <t>Z2605040</t>
  </si>
  <si>
    <t>Z2605041</t>
  </si>
  <si>
    <t>4 x 95 mm2</t>
  </si>
  <si>
    <t>Z2605042</t>
  </si>
  <si>
    <t>Z2605043</t>
  </si>
  <si>
    <t>Z2605044</t>
  </si>
  <si>
    <t>Z2605045</t>
  </si>
  <si>
    <t>Z2605046</t>
  </si>
  <si>
    <t>Z2605047</t>
  </si>
  <si>
    <t>Z2605048</t>
  </si>
  <si>
    <t>Z2605049</t>
  </si>
  <si>
    <t>Z2605050</t>
  </si>
  <si>
    <t>Z2605051</t>
  </si>
  <si>
    <t>Z2605052</t>
  </si>
  <si>
    <t>B2/26/03</t>
  </si>
  <si>
    <t>(4C,4 mm2 + 1C(E))</t>
  </si>
  <si>
    <t>Z2605053</t>
  </si>
  <si>
    <t>(4C,6 mm2 + 1C(E))</t>
  </si>
  <si>
    <t>Z2605054</t>
  </si>
  <si>
    <t>(3C,2.5 mm2 + 1C(E))</t>
  </si>
  <si>
    <t>Z2605055</t>
  </si>
  <si>
    <t>(2C,4 mm2 +1C(E))</t>
  </si>
  <si>
    <t>Z2605056</t>
  </si>
  <si>
    <t>Z2605057</t>
  </si>
  <si>
    <t>Z2605058</t>
  </si>
  <si>
    <t>Z2605059</t>
  </si>
  <si>
    <t>Z2605060</t>
  </si>
  <si>
    <t>Z2605061</t>
  </si>
  <si>
    <t>Z2605062</t>
  </si>
  <si>
    <t>50 mm2</t>
  </si>
  <si>
    <t>Z2605063</t>
  </si>
  <si>
    <t>Z2605064</t>
  </si>
  <si>
    <t>Z2605065</t>
  </si>
  <si>
    <t>Z2605066</t>
  </si>
  <si>
    <t>Z2605067</t>
  </si>
  <si>
    <t>B2/26/04</t>
  </si>
  <si>
    <t>Z2605068</t>
  </si>
  <si>
    <t>Flexible pvc conduits; classification code 3321, compression force 750n;</t>
  </si>
  <si>
    <t>Z2605069</t>
  </si>
  <si>
    <t>Z2605070</t>
  </si>
  <si>
    <t>Z2605071</t>
  </si>
  <si>
    <t>Supply and installation of Covered cable trays; as specified;</t>
  </si>
  <si>
    <t>Z2605072</t>
  </si>
  <si>
    <t>Z2605073</t>
  </si>
  <si>
    <t>900 mm wide;</t>
  </si>
  <si>
    <t>Z2605074</t>
  </si>
  <si>
    <t>B2/26/05</t>
  </si>
  <si>
    <t>Z2605075</t>
  </si>
  <si>
    <t>Z2605076</t>
  </si>
  <si>
    <t>C260536 - CABLE TRAYS FOR ELECTRICAL SYSTEMS</t>
  </si>
  <si>
    <t>Z2605077</t>
  </si>
  <si>
    <t>Z2605078</t>
  </si>
  <si>
    <t>Z2605079</t>
  </si>
  <si>
    <t>Z2605080</t>
  </si>
  <si>
    <t>Z2605081</t>
  </si>
  <si>
    <t>B2/26/06</t>
  </si>
  <si>
    <t>Z2605082</t>
  </si>
  <si>
    <t>Supply and lay trenches including excavation, backfilling, disposal of surplus excavated material, earthwork support, sand bedding, cable markers, protective tiles and warning tapes - for lv network:</t>
  </si>
  <si>
    <t>Z2605083</t>
  </si>
  <si>
    <t>Z2605084</t>
  </si>
  <si>
    <t>Z2605085</t>
  </si>
  <si>
    <t>B2/26/07</t>
  </si>
  <si>
    <t>Z2605086</t>
  </si>
  <si>
    <t>Z2605087</t>
  </si>
  <si>
    <t>Z2605088</t>
  </si>
  <si>
    <t>Z2605089</t>
  </si>
  <si>
    <t>Z2605090</t>
  </si>
  <si>
    <t>Z2605091</t>
  </si>
  <si>
    <t>Z2605092</t>
  </si>
  <si>
    <t>B2/26/08</t>
  </si>
  <si>
    <t>Z2605093</t>
  </si>
  <si>
    <t>Z2605094</t>
  </si>
  <si>
    <t>Z2609004</t>
  </si>
  <si>
    <t>Z2609005</t>
  </si>
  <si>
    <t>Z2609006</t>
  </si>
  <si>
    <t>Z2609007</t>
  </si>
  <si>
    <t>TR-C2-GF-01; 1500 kva</t>
  </si>
  <si>
    <t>Z2612003</t>
  </si>
  <si>
    <t>TR-C2-GF-02; 1500 kva</t>
  </si>
  <si>
    <t>Z2612004</t>
  </si>
  <si>
    <t>TR-C3-GF-01; 1500 kva</t>
  </si>
  <si>
    <t>Z2612005</t>
  </si>
  <si>
    <t>TR-C3-GF-02; 1500 kva</t>
  </si>
  <si>
    <t>Z2612006</t>
  </si>
  <si>
    <t>TR-C5-GF-01; 1500 kva</t>
  </si>
  <si>
    <t>Z2612007</t>
  </si>
  <si>
    <t>TR-C5-GF-02; 1500 kva</t>
  </si>
  <si>
    <t>Z2612008</t>
  </si>
  <si>
    <t>B2/26/09</t>
  </si>
  <si>
    <t>RMU-C2-GF-01; 36kv; 3-phase, 60hz, lsc2b-pm; comprising two (2) ring main switch disconnectors (400a), two (2) outgoing feeder circuit breakers (200a), all auxiliaries, surge arrestors, dc power supply system, interface with scada system, trench steel coverplates and rubber mats;</t>
  </si>
  <si>
    <t>Z2613003</t>
  </si>
  <si>
    <t>RMU-C3-GF-01; 36kv; 3-phase, 60hz, lsc2b-pm; comprising two (2) ring main switch disconnectors (400a), two (2) outgoing feeder circuit breakers (200a), all auxiliaries, surge arrestors, dc power supply system, interface with scada system, trench steel coverplates and rubber mats;</t>
  </si>
  <si>
    <t>Z2613004</t>
  </si>
  <si>
    <t>RMU-C5-GF-01; 36kv; 3-phase, 60hz, lsc2b-pm; comprising two (2) ring main switch disconnectors (400a), two (2) outgoing feeder circuit breakers (200a), all auxiliaries, surge arrestors, dc power supply system, interface with scada system, trench steel coverplates and rubber mats;</t>
  </si>
  <si>
    <t>Z2613005</t>
  </si>
  <si>
    <t>RMU-C1-01; 36kv; 3-phase, 60hz, lsc2b-pm; comprising two (2) ring main switch disconnectors (400a), two (2) outgoing feeder circuit breakers (200a), all auxiliaries, surge arrestors, dc power supply system, interface with scada system, trench steel coverplates and rubber mats;</t>
  </si>
  <si>
    <t>Z2613006</t>
  </si>
  <si>
    <t>B2/26/10</t>
  </si>
  <si>
    <t>MDB-C2-GF-01 (2500A);</t>
  </si>
  <si>
    <t>Z2624016</t>
  </si>
  <si>
    <t>MDB-C3-GF-01 (2500A);</t>
  </si>
  <si>
    <t>Z2624017</t>
  </si>
  <si>
    <t>MDB-C5-GF-01 (2500A);</t>
  </si>
  <si>
    <t>Z2624018</t>
  </si>
  <si>
    <t>EMDB-C1-01 (630A);</t>
  </si>
  <si>
    <t>Z2624019</t>
  </si>
  <si>
    <t>EMDB-C5-GF-01 (630A);</t>
  </si>
  <si>
    <t>Z2624020</t>
  </si>
  <si>
    <t>EDB-C2-GF-01 (160A);</t>
  </si>
  <si>
    <t>Z2624021</t>
  </si>
  <si>
    <t>SMDB-C2-GF-01 (160A);</t>
  </si>
  <si>
    <t>Z2624022</t>
  </si>
  <si>
    <t>SMDB-C2-M1-01 (160A);</t>
  </si>
  <si>
    <t>Z2624023</t>
  </si>
  <si>
    <t>SMDB-C2-KITCHEN (250A);</t>
  </si>
  <si>
    <t>Z2624024</t>
  </si>
  <si>
    <t>EDB-C3-GF-01 (250A);</t>
  </si>
  <si>
    <t>Z2624025</t>
  </si>
  <si>
    <t>SMDB-C3-GF-01 (400A);</t>
  </si>
  <si>
    <t>Z2624026</t>
  </si>
  <si>
    <t>SMDB-C3-GF-02 (400A);</t>
  </si>
  <si>
    <t>Z2624027</t>
  </si>
  <si>
    <t>EDB-C4-GF-01 (250A);</t>
  </si>
  <si>
    <t>Z2624028</t>
  </si>
  <si>
    <t>SMDB-C4-GF-01 (400A);</t>
  </si>
  <si>
    <t>Z2624029</t>
  </si>
  <si>
    <t>SMDB-C4-GF-02 (400A);</t>
  </si>
  <si>
    <t>Z2624030</t>
  </si>
  <si>
    <t>EDB-C5-GF-01 (160A);</t>
  </si>
  <si>
    <t>Z2624031</t>
  </si>
  <si>
    <t>B2/26/11</t>
  </si>
  <si>
    <t>SMDB-C5-GF-01 (400A);</t>
  </si>
  <si>
    <t>Z2624032</t>
  </si>
  <si>
    <t>SMDB-C5-GF-02 (250A);</t>
  </si>
  <si>
    <t>Z2624033</t>
  </si>
  <si>
    <t>EPP-C2-GF-01</t>
  </si>
  <si>
    <t>Z2624034</t>
  </si>
  <si>
    <t>EPP-C2-GF-02</t>
  </si>
  <si>
    <t>Z2624035</t>
  </si>
  <si>
    <t>EPP-C2-GF-03</t>
  </si>
  <si>
    <t>Z2624036</t>
  </si>
  <si>
    <t>EPP-C2-GF-04</t>
  </si>
  <si>
    <t>Z2624037</t>
  </si>
  <si>
    <t>EPP-C2-GF-05</t>
  </si>
  <si>
    <t>Z2624038</t>
  </si>
  <si>
    <t>EPP-C2-M1-01</t>
  </si>
  <si>
    <t>Z2624039</t>
  </si>
  <si>
    <t>EPP-C2-M1-02</t>
  </si>
  <si>
    <t>Z2624040</t>
  </si>
  <si>
    <t>EPP-C2-M1-03</t>
  </si>
  <si>
    <t>Z2624041</t>
  </si>
  <si>
    <t>LP-C2-GF-01</t>
  </si>
  <si>
    <t>Z2624042</t>
  </si>
  <si>
    <t>LP-C2-GF-02</t>
  </si>
  <si>
    <t>Z2624043</t>
  </si>
  <si>
    <t>LP-C2-M1-01</t>
  </si>
  <si>
    <t>Z2624044</t>
  </si>
  <si>
    <t>LP-C2-M1-02</t>
  </si>
  <si>
    <t>Z2624045</t>
  </si>
  <si>
    <t>PP-C2-GF-01</t>
  </si>
  <si>
    <t>Z2624046</t>
  </si>
  <si>
    <t>PP-C2-GF-02</t>
  </si>
  <si>
    <t>Z2624047</t>
  </si>
  <si>
    <t>PP-C2-M1-01</t>
  </si>
  <si>
    <t>Z2624048</t>
  </si>
  <si>
    <t>PP-C2-M1-02</t>
  </si>
  <si>
    <t>Z2624049</t>
  </si>
  <si>
    <t>PP-C1-PR-01</t>
  </si>
  <si>
    <t>Z2624050</t>
  </si>
  <si>
    <t>B2/26/12</t>
  </si>
  <si>
    <t>EPP-C3-GF-01</t>
  </si>
  <si>
    <t>Z2624051</t>
  </si>
  <si>
    <t>EPP-C3-GF-02</t>
  </si>
  <si>
    <t>Z2624052</t>
  </si>
  <si>
    <t>EPP-C3-GF-03</t>
  </si>
  <si>
    <t>Z2624053</t>
  </si>
  <si>
    <t>EPP-C3-GF-04</t>
  </si>
  <si>
    <t>Z2624054</t>
  </si>
  <si>
    <t>EPP-C3-GF-05</t>
  </si>
  <si>
    <t>Z2624055</t>
  </si>
  <si>
    <t>EPP-C3-GF-06</t>
  </si>
  <si>
    <t>Z2624056</t>
  </si>
  <si>
    <t>EPP-C3-MF-01</t>
  </si>
  <si>
    <t>Z2624057</t>
  </si>
  <si>
    <t>EPP-C3-MF-02</t>
  </si>
  <si>
    <t>Z2624058</t>
  </si>
  <si>
    <t>EPP-C3-MF-03</t>
  </si>
  <si>
    <t>Z2624059</t>
  </si>
  <si>
    <t>EPP-C3-MF-04</t>
  </si>
  <si>
    <t>Z2624060</t>
  </si>
  <si>
    <t>EPP-C3-MF-05</t>
  </si>
  <si>
    <t>Z2624061</t>
  </si>
  <si>
    <t>EPP-C3-MF-06</t>
  </si>
  <si>
    <t>Z2624062</t>
  </si>
  <si>
    <t>LP-C3-GF-01</t>
  </si>
  <si>
    <t>Z2624063</t>
  </si>
  <si>
    <t>LP-C3-GF-02</t>
  </si>
  <si>
    <t>Z2624064</t>
  </si>
  <si>
    <t>LP-C3-GF-03</t>
  </si>
  <si>
    <t>Z2624065</t>
  </si>
  <si>
    <t>LP-C3-GF-04</t>
  </si>
  <si>
    <t>Z2624066</t>
  </si>
  <si>
    <t>LP-C3-GF-05</t>
  </si>
  <si>
    <t>Z2624067</t>
  </si>
  <si>
    <t>LP-C3-GF-06</t>
  </si>
  <si>
    <t>Z2624068</t>
  </si>
  <si>
    <t>LP-C3-MF-01</t>
  </si>
  <si>
    <t>Z2624069</t>
  </si>
  <si>
    <t>LP-C3-MF-02</t>
  </si>
  <si>
    <t>Z2624070</t>
  </si>
  <si>
    <t>B2/26/13</t>
  </si>
  <si>
    <t>LP-C3-MF-03</t>
  </si>
  <si>
    <t>Z2624071</t>
  </si>
  <si>
    <t>LP-C3-MF-04</t>
  </si>
  <si>
    <t>Z2624072</t>
  </si>
  <si>
    <t>LP-C3-MF-05</t>
  </si>
  <si>
    <t>Z2624073</t>
  </si>
  <si>
    <t>LP-C3-MF-06</t>
  </si>
  <si>
    <t>Z2624074</t>
  </si>
  <si>
    <t>PP-C3-GF-01</t>
  </si>
  <si>
    <t>Z2624075</t>
  </si>
  <si>
    <t>PP-C3-GF-02</t>
  </si>
  <si>
    <t>Z2624076</t>
  </si>
  <si>
    <t>PP-C3-GF-03</t>
  </si>
  <si>
    <t>Z2624077</t>
  </si>
  <si>
    <t>PP-C3-GF-04</t>
  </si>
  <si>
    <t>Z2624078</t>
  </si>
  <si>
    <t>PP-C3-GF-05</t>
  </si>
  <si>
    <t>Z2624079</t>
  </si>
  <si>
    <t>PP-C3-GF-06</t>
  </si>
  <si>
    <t>Z2624080</t>
  </si>
  <si>
    <t>PP-C3-MF-01</t>
  </si>
  <si>
    <t>Z2624081</t>
  </si>
  <si>
    <t>PP-C3-MF-02</t>
  </si>
  <si>
    <t>Z2624082</t>
  </si>
  <si>
    <t>PP-C3-MF-03</t>
  </si>
  <si>
    <t>Z2624083</t>
  </si>
  <si>
    <t>PP-C3-MF-04</t>
  </si>
  <si>
    <t>Z2624084</t>
  </si>
  <si>
    <t>PP-C3-MF-05</t>
  </si>
  <si>
    <t>Z2624085</t>
  </si>
  <si>
    <t>PP-C3-MF-06</t>
  </si>
  <si>
    <t>Z2624086</t>
  </si>
  <si>
    <t>EPP-C4-GF-01</t>
  </si>
  <si>
    <t>Z2624087</t>
  </si>
  <si>
    <t>EPP-C4-GF-02</t>
  </si>
  <si>
    <t>Z2624088</t>
  </si>
  <si>
    <t>EPP-C4-GF-03</t>
  </si>
  <si>
    <t>Z2624089</t>
  </si>
  <si>
    <t>EPP-C4-GF-04</t>
  </si>
  <si>
    <t>Z2624090</t>
  </si>
  <si>
    <t>EPP-C4-GF-05</t>
  </si>
  <si>
    <t>Z2624091</t>
  </si>
  <si>
    <t>B2/26/14</t>
  </si>
  <si>
    <t>EPP-C4-GF-06</t>
  </si>
  <si>
    <t>Z2624092</t>
  </si>
  <si>
    <t>EPP-C4-MF-01</t>
  </si>
  <si>
    <t>Z2624093</t>
  </si>
  <si>
    <t>EPP-C4-MF-02</t>
  </si>
  <si>
    <t>Z2624094</t>
  </si>
  <si>
    <t>EPP-C4-MF-03</t>
  </si>
  <si>
    <t>Z2624095</t>
  </si>
  <si>
    <t>EPP-C4-MF-04</t>
  </si>
  <si>
    <t>Z2624096</t>
  </si>
  <si>
    <t>EPP-C4-MF-05</t>
  </si>
  <si>
    <t>Z2624097</t>
  </si>
  <si>
    <t>EPP-C4-MF-06</t>
  </si>
  <si>
    <t>Z2624098</t>
  </si>
  <si>
    <t>LP-C4-GF-01</t>
  </si>
  <si>
    <t>Z2624099</t>
  </si>
  <si>
    <t>LP-C4-GF-02</t>
  </si>
  <si>
    <t>Z2624100</t>
  </si>
  <si>
    <t>LP-C4-GF-03</t>
  </si>
  <si>
    <t>Z2624101</t>
  </si>
  <si>
    <t>LP-C4-GF-04</t>
  </si>
  <si>
    <t>Z2624102</t>
  </si>
  <si>
    <t>LP-C4-GF-05</t>
  </si>
  <si>
    <t>Z2624103</t>
  </si>
  <si>
    <t>LP-C4-GF-06</t>
  </si>
  <si>
    <t>Z2624104</t>
  </si>
  <si>
    <t>LP-C4-MF-01</t>
  </si>
  <si>
    <t>Z2624105</t>
  </si>
  <si>
    <t>LP-C4-MF-02</t>
  </si>
  <si>
    <t>Z2624106</t>
  </si>
  <si>
    <t>LP-C4-MF-03</t>
  </si>
  <si>
    <t>Z2624107</t>
  </si>
  <si>
    <t>LP-C4-MF-04</t>
  </si>
  <si>
    <t>Z2624108</t>
  </si>
  <si>
    <t>LP-C4-MF-05</t>
  </si>
  <si>
    <t>Z2624109</t>
  </si>
  <si>
    <t>LP-C4-MF-06</t>
  </si>
  <si>
    <t>Z2624110</t>
  </si>
  <si>
    <t>PP-C4-GF-01</t>
  </si>
  <si>
    <t>Z2624111</t>
  </si>
  <si>
    <t>PP-C4-GF-02</t>
  </si>
  <si>
    <t>Z2624112</t>
  </si>
  <si>
    <t>B2/26/15</t>
  </si>
  <si>
    <t>PP-C4-GF-03</t>
  </si>
  <si>
    <t>Z2624113</t>
  </si>
  <si>
    <t>PP-C4-GF-04</t>
  </si>
  <si>
    <t>Z2624114</t>
  </si>
  <si>
    <t>PP-C4-GF-05</t>
  </si>
  <si>
    <t>Z2624115</t>
  </si>
  <si>
    <t>PP-C4-GF-06</t>
  </si>
  <si>
    <t>Z2624116</t>
  </si>
  <si>
    <t>PP-C4-MF-01</t>
  </si>
  <si>
    <t>Z2624117</t>
  </si>
  <si>
    <t>PP-C4-MF-02</t>
  </si>
  <si>
    <t>Z2624118</t>
  </si>
  <si>
    <t>PP-C4-MF-03</t>
  </si>
  <si>
    <t>Z2624119</t>
  </si>
  <si>
    <t>PP-C4-MF-04</t>
  </si>
  <si>
    <t>Z2624120</t>
  </si>
  <si>
    <t>PP-C4-MF-05</t>
  </si>
  <si>
    <t>Z2624121</t>
  </si>
  <si>
    <t>PP-C4-MF-06</t>
  </si>
  <si>
    <t>Z2624122</t>
  </si>
  <si>
    <t>EPP-C5-GF-01</t>
  </si>
  <si>
    <t>Z2624123</t>
  </si>
  <si>
    <t>EPP-C5-GF-02</t>
  </si>
  <si>
    <t>Z2624124</t>
  </si>
  <si>
    <t>EPP-C5-GF-03</t>
  </si>
  <si>
    <t>Z2624125</t>
  </si>
  <si>
    <t>EPP-C5-GF-04</t>
  </si>
  <si>
    <t>Z2624126</t>
  </si>
  <si>
    <t>EPP-C5-GF-05</t>
  </si>
  <si>
    <t>Z2624127</t>
  </si>
  <si>
    <t>EPP-C5-MF-01</t>
  </si>
  <si>
    <t>Z2624128</t>
  </si>
  <si>
    <t>EPP-C5-MF-02</t>
  </si>
  <si>
    <t>Z2624129</t>
  </si>
  <si>
    <t>EPP-C5-MF-03</t>
  </si>
  <si>
    <t>Z2624130</t>
  </si>
  <si>
    <t>EPP-C5-MF-04</t>
  </si>
  <si>
    <t>Z2624131</t>
  </si>
  <si>
    <t>EPP-C5-MF-05</t>
  </si>
  <si>
    <t>Z2624132</t>
  </si>
  <si>
    <t>LP-C5-GF-01</t>
  </si>
  <si>
    <t>Z2624133</t>
  </si>
  <si>
    <t>B2/26/16</t>
  </si>
  <si>
    <t>LP-C5-GF-02</t>
  </si>
  <si>
    <t>Z2624134</t>
  </si>
  <si>
    <t>LP-C5-GF-03</t>
  </si>
  <si>
    <t>Z2624135</t>
  </si>
  <si>
    <t>LP-C5-GF-04</t>
  </si>
  <si>
    <t>Z2624136</t>
  </si>
  <si>
    <t>LP-C5-GF-05</t>
  </si>
  <si>
    <t>Z2624137</t>
  </si>
  <si>
    <t>LP-C5-MF-01</t>
  </si>
  <si>
    <t>Z2624138</t>
  </si>
  <si>
    <t>LP-C5-MF-02</t>
  </si>
  <si>
    <t>Z2624139</t>
  </si>
  <si>
    <t>LP-C5-MF-03</t>
  </si>
  <si>
    <t>Z2624140</t>
  </si>
  <si>
    <t>LP-C5-MF-04</t>
  </si>
  <si>
    <t>Z2624141</t>
  </si>
  <si>
    <t>LP-C5-MF-05</t>
  </si>
  <si>
    <t>Z2624142</t>
  </si>
  <si>
    <t>PP-C5-GF-01</t>
  </si>
  <si>
    <t>Z2624143</t>
  </si>
  <si>
    <t>PP-C5-GF-02</t>
  </si>
  <si>
    <t>Z2624144</t>
  </si>
  <si>
    <t>PP-C5-GF-03</t>
  </si>
  <si>
    <t>Z2624145</t>
  </si>
  <si>
    <t>PP-C5-GF-04</t>
  </si>
  <si>
    <t>Z2624146</t>
  </si>
  <si>
    <t>PP-C5-GF-05</t>
  </si>
  <si>
    <t>Z2624147</t>
  </si>
  <si>
    <t>PP-C5-MF-01</t>
  </si>
  <si>
    <t>Z2624148</t>
  </si>
  <si>
    <t>PP-C5-MF-02</t>
  </si>
  <si>
    <t>Z2624149</t>
  </si>
  <si>
    <t>PP-C5-MF-03</t>
  </si>
  <si>
    <t>Z2624150</t>
  </si>
  <si>
    <t>PP-C5-MF-04</t>
  </si>
  <si>
    <t>Z2624151</t>
  </si>
  <si>
    <t>PP-C5-MF-05</t>
  </si>
  <si>
    <t>Z2624152</t>
  </si>
  <si>
    <t>PP-C1-SG-01</t>
  </si>
  <si>
    <t>Z2624153</t>
  </si>
  <si>
    <t>PP-C1-SG-02</t>
  </si>
  <si>
    <t>Z2624154</t>
  </si>
  <si>
    <t>B2/26/17</t>
  </si>
  <si>
    <t>FP-C1-EV-01</t>
  </si>
  <si>
    <t>Z2624155</t>
  </si>
  <si>
    <t>FP-C1-EV-02</t>
  </si>
  <si>
    <t>Z2624156</t>
  </si>
  <si>
    <t>FP-C1-EV-03</t>
  </si>
  <si>
    <t>Z2624157</t>
  </si>
  <si>
    <t>FP-C4-EV-01</t>
  </si>
  <si>
    <t>Z2624158</t>
  </si>
  <si>
    <t>FP-C5-EV-01</t>
  </si>
  <si>
    <t>Z2624159</t>
  </si>
  <si>
    <t>FP-C1-STL-01</t>
  </si>
  <si>
    <t>Z2624160</t>
  </si>
  <si>
    <t>FP-C1-STL-02</t>
  </si>
  <si>
    <t>Z2624161</t>
  </si>
  <si>
    <t>Supply and installation of Motor control centers including starters;</t>
  </si>
  <si>
    <t>MCC-C2-RF-01 (800A);</t>
  </si>
  <si>
    <t>Z2624162</t>
  </si>
  <si>
    <t>MCP-C2-GF-01;</t>
  </si>
  <si>
    <t>Z2624163</t>
  </si>
  <si>
    <t>MCP-C3-GF-01;</t>
  </si>
  <si>
    <t>Z2624164</t>
  </si>
  <si>
    <t>MCP-C4-GF-01;</t>
  </si>
  <si>
    <t>Z2624165</t>
  </si>
  <si>
    <t>MCP-C5-GF-01;</t>
  </si>
  <si>
    <t>Z2624166</t>
  </si>
  <si>
    <t>MCP-C1-ETS-01</t>
  </si>
  <si>
    <t>Z2624167</t>
  </si>
  <si>
    <t>B2/26/18</t>
  </si>
  <si>
    <t>VFD, 5 kW, 3 phase</t>
  </si>
  <si>
    <t>Z2624168</t>
  </si>
  <si>
    <t>Combination Motor Starter; as specified;</t>
  </si>
  <si>
    <t>20 amp, 2 pole</t>
  </si>
  <si>
    <t>Z2624169</t>
  </si>
  <si>
    <t>Z2627015</t>
  </si>
  <si>
    <t>Z2627016</t>
  </si>
  <si>
    <t>Z2627017</t>
  </si>
  <si>
    <t>Z2627018</t>
  </si>
  <si>
    <t>Z2627019</t>
  </si>
  <si>
    <t>Z2627020</t>
  </si>
  <si>
    <t>Z2627021</t>
  </si>
  <si>
    <t>Z2627022</t>
  </si>
  <si>
    <t>Z2627023</t>
  </si>
  <si>
    <t>Z2627024</t>
  </si>
  <si>
    <t>Type Type FB1;</t>
  </si>
  <si>
    <t>Z2627025</t>
  </si>
  <si>
    <t>Type FB4;</t>
  </si>
  <si>
    <t>Z2627026</t>
  </si>
  <si>
    <t>B2/26/19</t>
  </si>
  <si>
    <t>General lighting switch - Metal Clad (s1); one way;</t>
  </si>
  <si>
    <t>Z2627027</t>
  </si>
  <si>
    <t>Z2627028</t>
  </si>
  <si>
    <t>Z2627029</t>
  </si>
  <si>
    <t>Z2627030</t>
  </si>
  <si>
    <t>Z2628010</t>
  </si>
  <si>
    <t>Z2628011</t>
  </si>
  <si>
    <t>Z2628012</t>
  </si>
  <si>
    <t>32 amp; 3p; weatherproof (pedestal)</t>
  </si>
  <si>
    <t>Z2628013</t>
  </si>
  <si>
    <t>Z2628014</t>
  </si>
  <si>
    <t>Z2628015</t>
  </si>
  <si>
    <t>125 amp; 3p; weatherproof (pedestal)</t>
  </si>
  <si>
    <t>Z2628016</t>
  </si>
  <si>
    <t>200 amp; 3p; weatherproof</t>
  </si>
  <si>
    <t>Z2628017</t>
  </si>
  <si>
    <t>B2/26/20</t>
  </si>
  <si>
    <t>Supply and installation of Switch disconnectors (disconnecting switches), four-pole</t>
  </si>
  <si>
    <t>32 amp; 4p; weatherproof</t>
  </si>
  <si>
    <t>Z2628018</t>
  </si>
  <si>
    <t>GEN-C1-01; Standby rated 300 kva; 1800 rpm; 400v; 60hz; 3-phase; 4-wire; with insulated solidly earthed neutral; including filters, fuel system, overhead hoists and all auxiliary accessories;</t>
  </si>
  <si>
    <t>Z2632002</t>
  </si>
  <si>
    <t>GEN-C5-01; Standby rated 300 kva; 1800 rpm; 400v; 60hz; 3-phase; 4-wire; with insulated solidly earthed neutral; including filters, fuel system, overhead hoists and all auxiliary accessories;</t>
  </si>
  <si>
    <t>Z2632003</t>
  </si>
  <si>
    <t>263300</t>
  </si>
  <si>
    <t>Z2633001</t>
  </si>
  <si>
    <t>ECBS-C2-GF-01; 20kva;</t>
  </si>
  <si>
    <t>Z2633002</t>
  </si>
  <si>
    <t>ECBS-C2-MF-01; 20kva;</t>
  </si>
  <si>
    <t>Z2633003</t>
  </si>
  <si>
    <t>B2/26/21</t>
  </si>
  <si>
    <t>PFC-C3-GF-01, 140 kvar;</t>
  </si>
  <si>
    <t>Z2635002</t>
  </si>
  <si>
    <t>PFC-C2-GF-01, 200 kvar;</t>
  </si>
  <si>
    <t>Z2635003</t>
  </si>
  <si>
    <t>PFC-C5-GF-01, 200 kvar;</t>
  </si>
  <si>
    <t>Z2635004</t>
  </si>
  <si>
    <t>ATS-C2-GF-01; 160 a; 4 pole;</t>
  </si>
  <si>
    <t>Z2636002</t>
  </si>
  <si>
    <t>ATS-C3-GF-01; 250 a; 4 pole;</t>
  </si>
  <si>
    <t>Z2636003</t>
  </si>
  <si>
    <t>ATS-C4-GF-01; 250 a; 4 pole;</t>
  </si>
  <si>
    <t>Z2636004</t>
  </si>
  <si>
    <t>ATS-C5-GF-01; 160 a; 4 pole;</t>
  </si>
  <si>
    <t>Z2636005</t>
  </si>
  <si>
    <t>Z2641002</t>
  </si>
  <si>
    <t>B2/26/22</t>
  </si>
  <si>
    <t>Z2651011</t>
  </si>
  <si>
    <t>F1A; Ceiling Suspended Lighting</t>
  </si>
  <si>
    <t>Z2651012</t>
  </si>
  <si>
    <t>Z2651013</t>
  </si>
  <si>
    <t>F2B; Ceiling Suspended Lighting (Weatherproof)</t>
  </si>
  <si>
    <t>Z2651014</t>
  </si>
  <si>
    <t>F2C; Ceiling Suspended Lighting (Weatherproof)</t>
  </si>
  <si>
    <t>Z2651015</t>
  </si>
  <si>
    <t>Z2651016</t>
  </si>
  <si>
    <t>Z2651017</t>
  </si>
  <si>
    <t>Z2651018</t>
  </si>
  <si>
    <t>Z2651019</t>
  </si>
  <si>
    <t>Z2651020</t>
  </si>
  <si>
    <t>D4B; Spot Recessed</t>
  </si>
  <si>
    <t>Z2651021</t>
  </si>
  <si>
    <t>H1; High Bay</t>
  </si>
  <si>
    <t>Z2651022</t>
  </si>
  <si>
    <t>H1A; High Bay</t>
  </si>
  <si>
    <t>Z2651023</t>
  </si>
  <si>
    <t>Z2651024</t>
  </si>
  <si>
    <t>O3; Bulkhead Lighting</t>
  </si>
  <si>
    <t>Z2651025</t>
  </si>
  <si>
    <t>O6; Bulkhead Roof Lighting</t>
  </si>
  <si>
    <t>Z2651026</t>
  </si>
  <si>
    <t>B2/26/23</t>
  </si>
  <si>
    <t>Z2651027</t>
  </si>
  <si>
    <t>E1; Emergency with battery kit surface mounted</t>
  </si>
  <si>
    <t>Z2651028</t>
  </si>
  <si>
    <t>E2; Emergency with battery kit reccessed</t>
  </si>
  <si>
    <t>Z2651029</t>
  </si>
  <si>
    <t>Z2651030</t>
  </si>
  <si>
    <t>F1AE; Ceiling Suspended Lighting</t>
  </si>
  <si>
    <t>Z2651031</t>
  </si>
  <si>
    <t>Z2651032</t>
  </si>
  <si>
    <t>Z2651033</t>
  </si>
  <si>
    <t>Z2651034</t>
  </si>
  <si>
    <t>Z2651035</t>
  </si>
  <si>
    <t>Z2651036</t>
  </si>
  <si>
    <t>Z2651037</t>
  </si>
  <si>
    <t>D4BE; Spot Recessed</t>
  </si>
  <si>
    <t>Z2651038</t>
  </si>
  <si>
    <t>Z2651039</t>
  </si>
  <si>
    <t>B2/26/24</t>
  </si>
  <si>
    <t>Z2656004</t>
  </si>
  <si>
    <t>FL4</t>
  </si>
  <si>
    <t>Z2656005</t>
  </si>
  <si>
    <t>D10</t>
  </si>
  <si>
    <t>Z2656006</t>
  </si>
  <si>
    <t>B2/27/01</t>
  </si>
  <si>
    <t>a2705002</t>
  </si>
  <si>
    <t>B2/27/02</t>
  </si>
  <si>
    <t>For Main communication room/Incoming Service Room: Network Cabinet, Steel; door &amp; ventilation provisions as specified; (800 x 1000) (width x depth) mm; 42RU;</t>
  </si>
  <si>
    <t>a2710023</t>
  </si>
  <si>
    <t>a2710024</t>
  </si>
  <si>
    <t>a2710025</t>
  </si>
  <si>
    <t>a2710026</t>
  </si>
  <si>
    <t>B2/27/03</t>
  </si>
  <si>
    <t>a2710027</t>
  </si>
  <si>
    <t>a2710028</t>
  </si>
  <si>
    <t>a2710029</t>
  </si>
  <si>
    <t>a2710030</t>
  </si>
  <si>
    <t>a2710031</t>
  </si>
  <si>
    <t>a2710032</t>
  </si>
  <si>
    <t>a2710033</t>
  </si>
  <si>
    <t>a2710034</t>
  </si>
  <si>
    <t>a2710035</t>
  </si>
  <si>
    <t>B2/27/04</t>
  </si>
  <si>
    <t>Single port Data outlet RJ45, wall mounted,Weather Proof</t>
  </si>
  <si>
    <t>a2710036</t>
  </si>
  <si>
    <t>Single port Data outlet RJ45, floor mounted</t>
  </si>
  <si>
    <t>a2710037</t>
  </si>
  <si>
    <t>a2710038</t>
  </si>
  <si>
    <t>Dual port Data outlet RJ45, wall mounted, Weather Proof</t>
  </si>
  <si>
    <t>a2710039</t>
  </si>
  <si>
    <t>a2710040</t>
  </si>
  <si>
    <t>a2710041</t>
  </si>
  <si>
    <t>Dual port Data outlet RJ45, ceiling mounted,Weather Proof</t>
  </si>
  <si>
    <t>a2710042</t>
  </si>
  <si>
    <t>a2710043</t>
  </si>
  <si>
    <t>a2710044</t>
  </si>
  <si>
    <t>Outdoor Dual port Data outlet RJ45</t>
  </si>
  <si>
    <t>a2710045</t>
  </si>
  <si>
    <t>a2710046</t>
  </si>
  <si>
    <t>a2710047</t>
  </si>
  <si>
    <t>a2720015</t>
  </si>
  <si>
    <t>a2720016</t>
  </si>
  <si>
    <t>a2720017</t>
  </si>
  <si>
    <t>B2/27/05</t>
  </si>
  <si>
    <t>a2720018</t>
  </si>
  <si>
    <t>a2720019</t>
  </si>
  <si>
    <t>a2720020</t>
  </si>
  <si>
    <t>Routers and Gateways; For Third party network</t>
  </si>
  <si>
    <t>a2720021</t>
  </si>
  <si>
    <t>a2720022</t>
  </si>
  <si>
    <t>a2720023</t>
  </si>
  <si>
    <t>a2720024</t>
  </si>
  <si>
    <t>Wireless radio access points; IEEE 802.11ax (WI-FI 6E); Outdoor type;</t>
  </si>
  <si>
    <t>a2720025</t>
  </si>
  <si>
    <t>a2720026</t>
  </si>
  <si>
    <t>a2720027</t>
  </si>
  <si>
    <t>a2720028</t>
  </si>
  <si>
    <t>a2720029</t>
  </si>
  <si>
    <t>a2720030</t>
  </si>
  <si>
    <t>B2/27/06</t>
  </si>
  <si>
    <t>a2730006</t>
  </si>
  <si>
    <t>a2730007</t>
  </si>
  <si>
    <t>a2730008</t>
  </si>
  <si>
    <t>a2730009</t>
  </si>
  <si>
    <t>a2730010</t>
  </si>
  <si>
    <t>a2730011</t>
  </si>
  <si>
    <t>a2730012</t>
  </si>
  <si>
    <t>-Section 274116.27 - Integrated Audiovisual Systems and Equipment – For Meeting/Conference/ Operation Breakout Rooms.</t>
  </si>
  <si>
    <t>B2/27/07</t>
  </si>
  <si>
    <t>274116</t>
  </si>
  <si>
    <t>a2741161</t>
  </si>
  <si>
    <t>a2741162</t>
  </si>
  <si>
    <t>a2741163</t>
  </si>
  <si>
    <t>Digital Wireless Microphone System: wireless handheld microphone transmitter &amp; Receiver;</t>
  </si>
  <si>
    <t>a2741164</t>
  </si>
  <si>
    <t>Digital Wireless Microphone System: wireless body-pack microphone;</t>
  </si>
  <si>
    <t>a2741165</t>
  </si>
  <si>
    <t>a2741166</t>
  </si>
  <si>
    <t>a2741167</t>
  </si>
  <si>
    <t>a2741168</t>
  </si>
  <si>
    <t>a2741169</t>
  </si>
  <si>
    <t>a2741170</t>
  </si>
  <si>
    <t>a2741171</t>
  </si>
  <si>
    <t>a2741172</t>
  </si>
  <si>
    <t>a2741173</t>
  </si>
  <si>
    <t>B2/27/08</t>
  </si>
  <si>
    <t>a2741174</t>
  </si>
  <si>
    <t>a2741175</t>
  </si>
  <si>
    <t>a2741176</t>
  </si>
  <si>
    <t>a2741177</t>
  </si>
  <si>
    <t>a2741178</t>
  </si>
  <si>
    <t>a2741179</t>
  </si>
  <si>
    <t>Video Wall LCD flat panel displays (with LED backlight) (3x2) 55"displays;</t>
  </si>
  <si>
    <t>a2740006</t>
  </si>
  <si>
    <t>a2740007</t>
  </si>
  <si>
    <t>a2740008</t>
  </si>
  <si>
    <t>a2740009</t>
  </si>
  <si>
    <t>a2740010</t>
  </si>
  <si>
    <t>B2/27/09</t>
  </si>
  <si>
    <t>a2750020</t>
  </si>
  <si>
    <t>a2750021</t>
  </si>
  <si>
    <t>Wall Loudspeaker;</t>
  </si>
  <si>
    <t>a2750022</t>
  </si>
  <si>
    <t>a2750023</t>
  </si>
  <si>
    <t>a2750024</t>
  </si>
  <si>
    <t>a2750025</t>
  </si>
  <si>
    <t>a2750026</t>
  </si>
  <si>
    <t>a2750027</t>
  </si>
  <si>
    <t>a2750028</t>
  </si>
  <si>
    <t>a2750029</t>
  </si>
  <si>
    <t>a2750030</t>
  </si>
  <si>
    <t>a2750031</t>
  </si>
  <si>
    <t>B2/27/10</t>
  </si>
  <si>
    <t>a2750032</t>
  </si>
  <si>
    <t>a2750033</t>
  </si>
  <si>
    <t>a2750034</t>
  </si>
  <si>
    <t>a2750035</t>
  </si>
  <si>
    <t>a2750036</t>
  </si>
  <si>
    <t>a2750037</t>
  </si>
  <si>
    <t>a2750038</t>
  </si>
  <si>
    <t>B2/28/01</t>
  </si>
  <si>
    <t>b2815010</t>
  </si>
  <si>
    <t>Touch-plate and proximity readers: active-detection type; Weather proof</t>
  </si>
  <si>
    <t>b2815011</t>
  </si>
  <si>
    <t>b2815012</t>
  </si>
  <si>
    <t>b2815013</t>
  </si>
  <si>
    <t>b2815014</t>
  </si>
  <si>
    <t>Door Contact</t>
  </si>
  <si>
    <t>b2815015</t>
  </si>
  <si>
    <t>b2815016</t>
  </si>
  <si>
    <t>b2815017</t>
  </si>
  <si>
    <t>b2815018</t>
  </si>
  <si>
    <t>b2820010</t>
  </si>
  <si>
    <t>B2/28/02</t>
  </si>
  <si>
    <t>b2820011</t>
  </si>
  <si>
    <t>Fixed dome camera, Megapixel Resolution; wall mounted; weatherproof;</t>
  </si>
  <si>
    <t>b2820012</t>
  </si>
  <si>
    <t>b2820013</t>
  </si>
  <si>
    <t>b2820014</t>
  </si>
  <si>
    <t>b2820015</t>
  </si>
  <si>
    <t>b2820016</t>
  </si>
  <si>
    <t>b2820017</t>
  </si>
  <si>
    <t>b2820018</t>
  </si>
  <si>
    <t>b2846019</t>
  </si>
  <si>
    <t>b2846020</t>
  </si>
  <si>
    <t>b2846021</t>
  </si>
  <si>
    <t>b2846022</t>
  </si>
  <si>
    <t>b2846023</t>
  </si>
  <si>
    <t>b2846024</t>
  </si>
  <si>
    <t>b2846025</t>
  </si>
  <si>
    <t>B2/28/03</t>
  </si>
  <si>
    <t>b2846026</t>
  </si>
  <si>
    <t>b2846027</t>
  </si>
  <si>
    <t>b2846028</t>
  </si>
  <si>
    <t>b2846029</t>
  </si>
  <si>
    <t>b2846030</t>
  </si>
  <si>
    <t>b2846031</t>
  </si>
  <si>
    <t>b2846032</t>
  </si>
  <si>
    <t>b2846033</t>
  </si>
  <si>
    <t>b2846034</t>
  </si>
  <si>
    <t>b2846035</t>
  </si>
  <si>
    <t>b2846036</t>
  </si>
  <si>
    <t>B2/31/01</t>
  </si>
  <si>
    <t>e3110011</t>
  </si>
  <si>
    <t>Clearing the site generall-EMC</t>
  </si>
  <si>
    <t>B2/31/02</t>
  </si>
  <si>
    <t>B2/32/01</t>
  </si>
  <si>
    <t>Tack Coat</t>
  </si>
  <si>
    <t>80mm Polymer Modified Bituminous (PMB) Base Course, (Bitumen Performance Graded PG76-10, Grade H)</t>
  </si>
  <si>
    <t>150 mm Crushed Aggregate Base Course, Compacted to 100% M.D.D., CBR ? 80%</t>
  </si>
  <si>
    <t>B2/32/02</t>
  </si>
  <si>
    <t>Medium Grey Precast Concrete Pavers - 200x600x60mm, 50mm sand bedding layer, 200mm aggregate base course, geotextile, 300mm capillary break layer.</t>
  </si>
  <si>
    <t>B2/32/03</t>
  </si>
  <si>
    <t>H.1</t>
  </si>
  <si>
    <t>H.2</t>
  </si>
  <si>
    <t>B2/32/04</t>
  </si>
  <si>
    <t>Terminalia Arjuna</t>
  </si>
  <si>
    <t>f3293004</t>
  </si>
  <si>
    <t>Anabsis Setifera</t>
  </si>
  <si>
    <t>f3293013</t>
  </si>
  <si>
    <t>B2/32/05</t>
  </si>
  <si>
    <t>Cenchrus Ciliaris</t>
  </si>
  <si>
    <t>f3293023</t>
  </si>
  <si>
    <t>Helitropium Curassavicum</t>
  </si>
  <si>
    <t>f3293028</t>
  </si>
  <si>
    <t>Imperata Cylindrica</t>
  </si>
  <si>
    <t>f3293025</t>
  </si>
  <si>
    <t>Pennisetum Setaceum Rubrum</t>
  </si>
  <si>
    <t>f3293024</t>
  </si>
  <si>
    <t>Cenchrus Ciliaris 75% + Imperata Cylindrica 25%</t>
  </si>
  <si>
    <t>Gravel 75% + Pennisetum Setaceum 25%</t>
  </si>
  <si>
    <t>329120</t>
  </si>
  <si>
    <t>Gravel</t>
  </si>
  <si>
    <t>f3291200</t>
  </si>
  <si>
    <t>B2/33/01</t>
  </si>
  <si>
    <t>For EMC</t>
  </si>
  <si>
    <t>Nominal dia 75mm</t>
  </si>
  <si>
    <t>g3310012</t>
  </si>
  <si>
    <t>g3310013</t>
  </si>
  <si>
    <t>In trenches depth 1.5m-2.0 m.</t>
  </si>
  <si>
    <t>g3310014</t>
  </si>
  <si>
    <t>Nominal dia 200mm</t>
  </si>
  <si>
    <t>g3310015</t>
  </si>
  <si>
    <t>Nominal dia 315mm</t>
  </si>
  <si>
    <t>g3310016</t>
  </si>
  <si>
    <t>B2/33/02</t>
  </si>
  <si>
    <t>g3310017</t>
  </si>
  <si>
    <t>g3310018</t>
  </si>
  <si>
    <t>g3310019</t>
  </si>
  <si>
    <t>B2/33/03</t>
  </si>
  <si>
    <t>Flow Discharge  87 L/s</t>
  </si>
  <si>
    <t>g3312232</t>
  </si>
  <si>
    <t>g3310020</t>
  </si>
  <si>
    <t>B2/33/04</t>
  </si>
  <si>
    <t>g3310021</t>
  </si>
  <si>
    <t>g3310022</t>
  </si>
  <si>
    <t>g3310023</t>
  </si>
  <si>
    <t>B2/33/05</t>
  </si>
  <si>
    <t>g3310024</t>
  </si>
  <si>
    <t>g3331002</t>
  </si>
  <si>
    <t>GRP (SN 10,000) pipes nominal size 300-600mm</t>
  </si>
  <si>
    <t>Nominal size: 250mm</t>
  </si>
  <si>
    <t>g3331003</t>
  </si>
  <si>
    <t>B2/33/06</t>
  </si>
  <si>
    <t>Nominal size: 400mm</t>
  </si>
  <si>
    <t>g3331004</t>
  </si>
  <si>
    <t>g3334002</t>
  </si>
  <si>
    <t>g3311006</t>
  </si>
  <si>
    <t>g3311007</t>
  </si>
  <si>
    <t>B2/33/07</t>
  </si>
  <si>
    <t>g3311008</t>
  </si>
  <si>
    <t>g3311009</t>
  </si>
  <si>
    <t>g3311010</t>
  </si>
  <si>
    <t>g3311011</t>
  </si>
  <si>
    <t>B2/33/08</t>
  </si>
  <si>
    <t>100 m3 effective volume GLS tank with 500 mm free board minimum</t>
  </si>
  <si>
    <t>g3316002</t>
  </si>
  <si>
    <t>B3/03/01</t>
  </si>
  <si>
    <t>Mobility Transport Hub (MTH):</t>
  </si>
  <si>
    <t>B3/03/02</t>
  </si>
  <si>
    <t>B3/03/03</t>
  </si>
  <si>
    <t>B3/04/01</t>
  </si>
  <si>
    <t>Concrete solid blocks; ordinary Portland cement; including fire rating treatment where required; bedding mortar; reinforcement; cast in situ reinforced concrete horizontal and lateral support; fixing; jointing; pointing; lintels; sills; acoustical performance; all accessories and fittings; complete; as specified and as shown on drawings; to</t>
  </si>
  <si>
    <t>Walls; 250 thick</t>
  </si>
  <si>
    <t>D0422020</t>
  </si>
  <si>
    <t>S &amp; I of 250mm ThermalInsu. BW External</t>
  </si>
  <si>
    <t>B3/05/01</t>
  </si>
  <si>
    <t>B3/05/02</t>
  </si>
  <si>
    <t>E0551333</t>
  </si>
  <si>
    <t>GI Ladders MTH Building</t>
  </si>
  <si>
    <t>we assumed provisional quantities 10.2LM</t>
  </si>
  <si>
    <t>E0553003</t>
  </si>
  <si>
    <t>Trench cover; galvanized steel; MTH</t>
  </si>
  <si>
    <t>B3/05/03</t>
  </si>
  <si>
    <t>E0559003</t>
  </si>
  <si>
    <t>Safety barriers - MTH</t>
  </si>
  <si>
    <t>E0559007</t>
  </si>
  <si>
    <t>Pipe bollards - MTH</t>
  </si>
  <si>
    <t>H0831003</t>
  </si>
  <si>
    <t>Hatch covers-MTH</t>
  </si>
  <si>
    <t>E0553007</t>
  </si>
  <si>
    <t>Channel grating - MTH</t>
  </si>
  <si>
    <t>we assumed provisional quantities 40m2</t>
  </si>
  <si>
    <t>B3/05/04</t>
  </si>
  <si>
    <t>E0552003</t>
  </si>
  <si>
    <t>Floor mounted - MTH Building</t>
  </si>
  <si>
    <t>E0552007</t>
  </si>
  <si>
    <t>Wall mounted - MTH Building</t>
  </si>
  <si>
    <t>B3/06/01</t>
  </si>
  <si>
    <t>F0641012</t>
  </si>
  <si>
    <t>Shoe rack, size 2 NOS, 14000mm/6000 x 300mm x 1350mm (Assume)</t>
  </si>
  <si>
    <t>we assumed provisional quantities 20LM</t>
  </si>
  <si>
    <t>Lining to walls; with plastic laminate finish; type IPL-01</t>
  </si>
  <si>
    <t>B3/06/02</t>
  </si>
  <si>
    <t>F0682012</t>
  </si>
  <si>
    <t>GRP access ladder -MTH</t>
  </si>
  <si>
    <t>we assumed provisional quantities 6.4LM</t>
  </si>
  <si>
    <t>B3/07/01</t>
  </si>
  <si>
    <t>Trench and pit walls</t>
  </si>
  <si>
    <t>B3/07/02</t>
  </si>
  <si>
    <t>B3/07/03</t>
  </si>
  <si>
    <t>B3/07/04</t>
  </si>
  <si>
    <t>B3/08/01</t>
  </si>
  <si>
    <t>H0811040</t>
  </si>
  <si>
    <t>Size 1100 x 2150 high</t>
  </si>
  <si>
    <t>H0811041</t>
  </si>
  <si>
    <t>H0811042</t>
  </si>
  <si>
    <t>H0811043</t>
  </si>
  <si>
    <t>H0811044</t>
  </si>
  <si>
    <t>H0811045</t>
  </si>
  <si>
    <t>Size 1600 x 2400 high</t>
  </si>
  <si>
    <t>H0811046</t>
  </si>
  <si>
    <t>Size 1800 x 2200 high</t>
  </si>
  <si>
    <t>H0811047</t>
  </si>
  <si>
    <t>H0811048</t>
  </si>
  <si>
    <t>Size 2000 x 2400 high</t>
  </si>
  <si>
    <t>H0811049</t>
  </si>
  <si>
    <t>H0811050</t>
  </si>
  <si>
    <t>H0811051</t>
  </si>
  <si>
    <t>B3/08/02</t>
  </si>
  <si>
    <t>H0811052</t>
  </si>
  <si>
    <t>H0836003</t>
  </si>
  <si>
    <t>Electrical closets -MTH</t>
  </si>
  <si>
    <t>H0831012</t>
  </si>
  <si>
    <t>Water tank access panel -MTH</t>
  </si>
  <si>
    <t>B3/08/03</t>
  </si>
  <si>
    <t>H0814006</t>
  </si>
  <si>
    <t>Size 1100 x 2200 high</t>
  </si>
  <si>
    <t>H0814026</t>
  </si>
  <si>
    <t>To suit opening; size 2200 x 2100 high</t>
  </si>
  <si>
    <t>H0833004</t>
  </si>
  <si>
    <t>H0833005</t>
  </si>
  <si>
    <t>To suit opening; size 3700 x 4000 high</t>
  </si>
  <si>
    <t>H0833006</t>
  </si>
  <si>
    <t>B3/08/04</t>
  </si>
  <si>
    <t>To suit opening; size 4000 x 4000 high</t>
  </si>
  <si>
    <t>H0833007</t>
  </si>
  <si>
    <t>To suit opening; size 4300 x 5000 high</t>
  </si>
  <si>
    <t>H0833008</t>
  </si>
  <si>
    <t>Exhaust louvers</t>
  </si>
  <si>
    <t>B3/09/01</t>
  </si>
  <si>
    <t>Partitions; 150 wide</t>
  </si>
  <si>
    <t>B3/09/02</t>
  </si>
  <si>
    <t>B3/09/03</t>
  </si>
  <si>
    <t>Floor combination; type ICPR-02 and type ICPR-03</t>
  </si>
  <si>
    <t>Floor combination; type ICPR-03 and porcelain tiles type IPT-01</t>
  </si>
  <si>
    <t>Floors; finished with smooth cement-sand screed and epoxy coating type IEP-01</t>
  </si>
  <si>
    <t>I096900</t>
  </si>
  <si>
    <t>B3/09/04</t>
  </si>
  <si>
    <t>B3/10/01</t>
  </si>
  <si>
    <t>J1014003</t>
  </si>
  <si>
    <t>B3/10/02</t>
  </si>
  <si>
    <t>Toilet accessories (Number of toilets=80)</t>
  </si>
  <si>
    <t>J1028003</t>
  </si>
  <si>
    <t>Toilet accessories (ADA toilets=5)</t>
  </si>
  <si>
    <t>J1028007</t>
  </si>
  <si>
    <t>J1028009</t>
  </si>
  <si>
    <t>B3/11/01</t>
  </si>
  <si>
    <t>111300</t>
  </si>
  <si>
    <t>K1113001</t>
  </si>
  <si>
    <t>Dock house include equipment and shelter</t>
  </si>
  <si>
    <t>K1130003</t>
  </si>
  <si>
    <t>Kitchen appliance - MTH</t>
  </si>
  <si>
    <t>B3/11/02</t>
  </si>
  <si>
    <t>Oil Drum with pallets</t>
  </si>
  <si>
    <t>K1182005</t>
  </si>
  <si>
    <t>Wooden pallet as specified.</t>
  </si>
  <si>
    <t>K1182006</t>
  </si>
  <si>
    <t>B3/11/03</t>
  </si>
  <si>
    <t>- Provide Equipment for regeneration kitchen that includes the following equipment and not limited to: walk-in fridge, walk-in freezer,</t>
  </si>
  <si>
    <t>Pass Through Fridge, Pass Through Hot Holding, Hand Sinks, Electronic Faucet, Dish Dispenser, Cutlery Dispenser, Tray Slider, Drop-In Cold Well, Sneeze Guard, Drop-In Hot Wells,</t>
  </si>
  <si>
    <t>Dessert Display, Beverage Fridge, Hot Beverage Dispensers, Hot Water Dispensers, Ice Dispensers, Tray Collectors, Water Coolers, Sorting Table, Conveyor, Sorting Table, Pulper,</t>
  </si>
  <si>
    <t>Rack Type Dishwasher, Dryer, Conveyor, Hand Sink with soap &amp; towel dispensers, waste bin (faucet foot operated), Faucet with Pre-Rinse, Rack Dolly, Dish Dolly, Insect Destroyer (Glue Type),</t>
  </si>
  <si>
    <t>B3/12/01</t>
  </si>
  <si>
    <t>L1250003</t>
  </si>
  <si>
    <t>L1232003</t>
  </si>
  <si>
    <t>Pantry floor and wall mounted cabinets-MTH</t>
  </si>
  <si>
    <t>Vanity counters</t>
  </si>
  <si>
    <t>L1236003</t>
  </si>
  <si>
    <t>Vanity counters - MTH</t>
  </si>
  <si>
    <t>B3/14/01</t>
  </si>
  <si>
    <t>145200- MATERIALS HANDLING EQUIPMENT</t>
  </si>
  <si>
    <t>145000</t>
  </si>
  <si>
    <t>Tire Rack</t>
  </si>
  <si>
    <t>N1450020</t>
  </si>
  <si>
    <t>B3/21/01</t>
  </si>
  <si>
    <t>U2100103</t>
  </si>
  <si>
    <t>U2100104</t>
  </si>
  <si>
    <t>Type SP-1 (UPRIGHT) K factor = 8</t>
  </si>
  <si>
    <t>U2100105</t>
  </si>
  <si>
    <t>U2100106</t>
  </si>
  <si>
    <t>U2100107</t>
  </si>
  <si>
    <t>U2100108</t>
  </si>
  <si>
    <t>U2100109</t>
  </si>
  <si>
    <t>U2100110</t>
  </si>
  <si>
    <t>U2100111</t>
  </si>
  <si>
    <t>U2100112</t>
  </si>
  <si>
    <t>U2100113</t>
  </si>
  <si>
    <t>U2100114</t>
  </si>
  <si>
    <t>B3/21/02</t>
  </si>
  <si>
    <t>U2100115</t>
  </si>
  <si>
    <t>U2100116</t>
  </si>
  <si>
    <t>U2100117</t>
  </si>
  <si>
    <t>U2100118</t>
  </si>
  <si>
    <t>U2100119</t>
  </si>
  <si>
    <t>U2100120</t>
  </si>
  <si>
    <t>U2100121</t>
  </si>
  <si>
    <t>U2100122</t>
  </si>
  <si>
    <t>U2100123</t>
  </si>
  <si>
    <t>U2100124</t>
  </si>
  <si>
    <t>U2100125</t>
  </si>
  <si>
    <t>B3/21/03</t>
  </si>
  <si>
    <t>U2100126</t>
  </si>
  <si>
    <t>U2100127</t>
  </si>
  <si>
    <t>Complete Novec 1230 system serving LV substation in Ground Floor as specified and shown on design drawings including acting and standby cylinders, valves, Instrumentation, controls and control panel, and all necessary accessories</t>
  </si>
  <si>
    <t>U2100128</t>
  </si>
  <si>
    <t>Complete Novec 1230 system serving Electrical Substation in Ground Floor as specified and shown on design drawings including acting and standby cylinders, valves, Instrumentation, controls and control panel, and all necessary accessories</t>
  </si>
  <si>
    <t>U2100129</t>
  </si>
  <si>
    <t>Complete Novec 1230 system serving MV Substation in Ground Floor as specified and shown on design drawings including acting and standby cylinders, valves, Instrumentation, controls and control panel, and all necessary accessories</t>
  </si>
  <si>
    <t>U2100130</t>
  </si>
  <si>
    <t>B3/21/04</t>
  </si>
  <si>
    <t>Complete Novec 1230 system serving GSM Room in Ground Floor as specified and shown on design drawings including acting and standby cylinders, valves, Instrumentation, controls and control panel, and all necessary accessories</t>
  </si>
  <si>
    <t>U2100131</t>
  </si>
  <si>
    <t>Complete Novec 1230 system serving Incoming Services Room in Ground Floor as specified and shown on design drawings including acting and standby cylinders, valves, Instrumentation, controls and control panel, and all necessary accessories</t>
  </si>
  <si>
    <t>U2100132</t>
  </si>
  <si>
    <t>U2100133</t>
  </si>
  <si>
    <t>U2100134</t>
  </si>
  <si>
    <t>U2100135</t>
  </si>
  <si>
    <t>B3/21/05</t>
  </si>
  <si>
    <t>U2100136</t>
  </si>
  <si>
    <t>U2100137</t>
  </si>
  <si>
    <t>Complete Novec 1230 system serving BMS Room in Ground Floor as specified and shown on design drawings including acting and standby cylinders, valves, Instrumentation, controls and control panel, and all necessary accessories</t>
  </si>
  <si>
    <t>U2100138</t>
  </si>
  <si>
    <t>U2100139</t>
  </si>
  <si>
    <t>U2100140</t>
  </si>
  <si>
    <t>B3/21/06</t>
  </si>
  <si>
    <t>Complete Novec 1230 system serving Main Communication Room in Ground Floor as specified and shown on design drawings including acting and standby cylinders, valves, Instrumentation, controls and control panel, and all necessary accessories</t>
  </si>
  <si>
    <t>U2100141</t>
  </si>
  <si>
    <t>Complete Novec 1230 system serving Electrical Room in Mezzanine Floor as specified and shown on design drawings including acting and standby cylinders, valves, Instrumentation, controls and control panel, and all necessary accessories</t>
  </si>
  <si>
    <t>U2100142</t>
  </si>
  <si>
    <t>Complete Novec 1230 system serving Main Communication Room in  Mezzanine Floor as specified and shown on design drawings including acting and standby cylinders, valves, Instrumentation, controls and control panel, and all necessary accessories</t>
  </si>
  <si>
    <t>U2100143</t>
  </si>
  <si>
    <t>Complete Novec 1230 system serving UPS Room in Mezzanine Floor as specified and shown on design drawings including acting and standby cylinders, valves, Instrumentation, controls and control panel, and all necessary accessories</t>
  </si>
  <si>
    <t>U2100144</t>
  </si>
  <si>
    <t>U2100145</t>
  </si>
  <si>
    <t>B3/21/07</t>
  </si>
  <si>
    <t>U2100146</t>
  </si>
  <si>
    <t>U2100147</t>
  </si>
  <si>
    <t>U2100148</t>
  </si>
  <si>
    <t>B3/22/01</t>
  </si>
  <si>
    <t>V2205012</t>
  </si>
  <si>
    <t>V2205013</t>
  </si>
  <si>
    <t>V2205014</t>
  </si>
  <si>
    <t>V2205015</t>
  </si>
  <si>
    <t>V2205016</t>
  </si>
  <si>
    <t>V2205017</t>
  </si>
  <si>
    <t>V2207039</t>
  </si>
  <si>
    <t>B3/22/02</t>
  </si>
  <si>
    <t>V2207040</t>
  </si>
  <si>
    <t>V2207041</t>
  </si>
  <si>
    <t>V2207042</t>
  </si>
  <si>
    <t>V2207043</t>
  </si>
  <si>
    <t>V2207044</t>
  </si>
  <si>
    <t>V2207045</t>
  </si>
  <si>
    <t>V2207046</t>
  </si>
  <si>
    <t>V2207047</t>
  </si>
  <si>
    <t>V2207048</t>
  </si>
  <si>
    <t>V2207049</t>
  </si>
  <si>
    <t>B3/22/03</t>
  </si>
  <si>
    <t>V2207050</t>
  </si>
  <si>
    <t>V2207051</t>
  </si>
  <si>
    <t>V2207052</t>
  </si>
  <si>
    <t>V2207053</t>
  </si>
  <si>
    <t>V2207054</t>
  </si>
  <si>
    <t>V2207055</t>
  </si>
  <si>
    <t>V2207056</t>
  </si>
  <si>
    <t>160mm dia</t>
  </si>
  <si>
    <t>V2207057</t>
  </si>
  <si>
    <t>V2207058</t>
  </si>
  <si>
    <t>B3/22/04</t>
  </si>
  <si>
    <t>V2207059</t>
  </si>
  <si>
    <t>V2207060</t>
  </si>
  <si>
    <t>V2207061</t>
  </si>
  <si>
    <t>V2207062</t>
  </si>
  <si>
    <t>V2210055</t>
  </si>
  <si>
    <t>V2210056</t>
  </si>
  <si>
    <t>V2210057</t>
  </si>
  <si>
    <t>V2210058</t>
  </si>
  <si>
    <t>V2210059</t>
  </si>
  <si>
    <t>V2210060</t>
  </si>
  <si>
    <t>V2210061</t>
  </si>
  <si>
    <t>V2210062</t>
  </si>
  <si>
    <t>V2210063</t>
  </si>
  <si>
    <t>B3/22/05</t>
  </si>
  <si>
    <t>V2210064</t>
  </si>
  <si>
    <t>V2210065</t>
  </si>
  <si>
    <t>V2210066</t>
  </si>
  <si>
    <t>V2210067</t>
  </si>
  <si>
    <t>V2210068</t>
  </si>
  <si>
    <t>V2210069</t>
  </si>
  <si>
    <t>V2210070</t>
  </si>
  <si>
    <t>V2210071</t>
  </si>
  <si>
    <t>V2210072</t>
  </si>
  <si>
    <t>V2210073</t>
  </si>
  <si>
    <t>V2210074</t>
  </si>
  <si>
    <t>V2210075</t>
  </si>
  <si>
    <t>V2210076</t>
  </si>
  <si>
    <t>V2210077</t>
  </si>
  <si>
    <t>B3/22/06</t>
  </si>
  <si>
    <t>V2210078</t>
  </si>
  <si>
    <t>V2210079</t>
  </si>
  <si>
    <t>V2210080</t>
  </si>
  <si>
    <t>V2210081</t>
  </si>
  <si>
    <t>V2210082</t>
  </si>
  <si>
    <t>V2210083</t>
  </si>
  <si>
    <t>V2210084</t>
  </si>
  <si>
    <t>V2210085</t>
  </si>
  <si>
    <t>V2210086</t>
  </si>
  <si>
    <t>V2210087</t>
  </si>
  <si>
    <t>V2210088</t>
  </si>
  <si>
    <t>V2210089</t>
  </si>
  <si>
    <t>V2210090</t>
  </si>
  <si>
    <t>V2210091</t>
  </si>
  <si>
    <t>B3/22/07</t>
  </si>
  <si>
    <t>CP-MTH-GF-01</t>
  </si>
  <si>
    <t>V2211006</t>
  </si>
  <si>
    <t>CP-MTH-GF-02</t>
  </si>
  <si>
    <t>V2211007</t>
  </si>
  <si>
    <t>BP-MTH-B1-01-01 TO 01-4</t>
  </si>
  <si>
    <t>V2211008</t>
  </si>
  <si>
    <t>BP-MTH-GF-01</t>
  </si>
  <si>
    <t>V2211009</t>
  </si>
  <si>
    <t>PU-MTH-GF-01</t>
  </si>
  <si>
    <t>V2211010</t>
  </si>
  <si>
    <t>GRP tank, water volume of 12000L</t>
  </si>
  <si>
    <t>V2211011</t>
  </si>
  <si>
    <t>B3/22/08</t>
  </si>
  <si>
    <t>V2213050</t>
  </si>
  <si>
    <t>V2213051</t>
  </si>
  <si>
    <t>V2213052</t>
  </si>
  <si>
    <t>V2213053</t>
  </si>
  <si>
    <t>V2213054</t>
  </si>
  <si>
    <t>V2213055</t>
  </si>
  <si>
    <t>V2213056</t>
  </si>
  <si>
    <t>V2213057</t>
  </si>
  <si>
    <t>V2213058</t>
  </si>
  <si>
    <t>V2213059</t>
  </si>
  <si>
    <t>V2213060</t>
  </si>
  <si>
    <t>B3/22/09</t>
  </si>
  <si>
    <t>V2213061</t>
  </si>
  <si>
    <t>V2213062</t>
  </si>
  <si>
    <t>V2213063</t>
  </si>
  <si>
    <t>V2213064</t>
  </si>
  <si>
    <t>V2213065</t>
  </si>
  <si>
    <t>V2213066</t>
  </si>
  <si>
    <t>V2213067</t>
  </si>
  <si>
    <t>V2213068</t>
  </si>
  <si>
    <t>OI-MTHS-GF-01</t>
  </si>
  <si>
    <t>V2213069</t>
  </si>
  <si>
    <t>OI-MTH-GF-01</t>
  </si>
  <si>
    <t>V2213070</t>
  </si>
  <si>
    <t>OI-LD-GF-01</t>
  </si>
  <si>
    <t>V2213071</t>
  </si>
  <si>
    <t>OI-HD-GF-01</t>
  </si>
  <si>
    <t>V2213072</t>
  </si>
  <si>
    <t>GI-MTH-GF-01</t>
  </si>
  <si>
    <t>V2213073</t>
  </si>
  <si>
    <t>B3/22/10</t>
  </si>
  <si>
    <t>V2213074</t>
  </si>
  <si>
    <t>V2213075</t>
  </si>
  <si>
    <t>V2214008</t>
  </si>
  <si>
    <t>Type SCD-1 200 mm dia</t>
  </si>
  <si>
    <t>V2214009</t>
  </si>
  <si>
    <t>V2214010</t>
  </si>
  <si>
    <t>V2214011</t>
  </si>
  <si>
    <t>V2214012</t>
  </si>
  <si>
    <t>V2214013</t>
  </si>
  <si>
    <t>V2214014</t>
  </si>
  <si>
    <t>V2214015</t>
  </si>
  <si>
    <t>SP-MTH-B1-01</t>
  </si>
  <si>
    <t>V2213076</t>
  </si>
  <si>
    <t>B3/22/11</t>
  </si>
  <si>
    <t>SP-MTH-B1-02</t>
  </si>
  <si>
    <t>V2213077</t>
  </si>
  <si>
    <t>SP-MTH-GF-01</t>
  </si>
  <si>
    <t>V2213078</t>
  </si>
  <si>
    <t>SP-MTH-GF-02</t>
  </si>
  <si>
    <t>V2213079</t>
  </si>
  <si>
    <t>221513 - General Service Compresse Air Piping</t>
  </si>
  <si>
    <t>Galvanized steel pipe, schedule 40 complete with all necessary tubes, accessories, and fittings as described in the specification</t>
  </si>
  <si>
    <t>221500</t>
  </si>
  <si>
    <t>15mm diameter</t>
  </si>
  <si>
    <t>V2215001</t>
  </si>
  <si>
    <t>20mm diameter</t>
  </si>
  <si>
    <t>V2215002</t>
  </si>
  <si>
    <t>25mm diameter</t>
  </si>
  <si>
    <t>V2215003</t>
  </si>
  <si>
    <t>32mm diameter</t>
  </si>
  <si>
    <t>V2215004</t>
  </si>
  <si>
    <t>40mm diameter</t>
  </si>
  <si>
    <t>V2215005</t>
  </si>
  <si>
    <t>50mm diameter</t>
  </si>
  <si>
    <t>V2215006</t>
  </si>
  <si>
    <t>65mm diameter</t>
  </si>
  <si>
    <t>V2215007</t>
  </si>
  <si>
    <t>80mm diameter</t>
  </si>
  <si>
    <t>V2215008</t>
  </si>
  <si>
    <t>100mm diameter</t>
  </si>
  <si>
    <t>V2215009</t>
  </si>
  <si>
    <t>Ball Valve</t>
  </si>
  <si>
    <t>V2215010</t>
  </si>
  <si>
    <t>V2215011</t>
  </si>
  <si>
    <t>V2215012</t>
  </si>
  <si>
    <t>B3/22/12</t>
  </si>
  <si>
    <t>V2215013</t>
  </si>
  <si>
    <t>V2215014</t>
  </si>
  <si>
    <t>V2215015</t>
  </si>
  <si>
    <t>Butterfly Valve</t>
  </si>
  <si>
    <t>V2215016</t>
  </si>
  <si>
    <t>V2215017</t>
  </si>
  <si>
    <t>V2215018</t>
  </si>
  <si>
    <t>Pressure Regulator, filter, and female socket</t>
  </si>
  <si>
    <t>V2215019</t>
  </si>
  <si>
    <t>V2215020</t>
  </si>
  <si>
    <t>V2215021</t>
  </si>
  <si>
    <t>V2215022</t>
  </si>
  <si>
    <t>V2215023</t>
  </si>
  <si>
    <t>V2215024</t>
  </si>
  <si>
    <t>Automatic Drain Valve</t>
  </si>
  <si>
    <t>V2215025</t>
  </si>
  <si>
    <t>Compressed air hose reel</t>
  </si>
  <si>
    <t>V2215026</t>
  </si>
  <si>
    <t>B3/22/13</t>
  </si>
  <si>
    <t>221513 - GENERAL-SERVICE PACKAGED AIR COMPRESSORS AND RECEIVERS</t>
  </si>
  <si>
    <t>Supply, installation, testing and commissioning of packaged air compressor complete with all accessories, dryers, coolers, filters, valves, local control panel and guages as shown on drawings and described in specification</t>
  </si>
  <si>
    <t>CMP-MTH-GF-01 / CMP-MTH-GF-02 / CMP-MTH-GF-03 (capacity 231L/s at 10.4 bars)</t>
  </si>
  <si>
    <t>V2215027</t>
  </si>
  <si>
    <t>CMP-LD-GF-01 / CMP-LD-GF-02 (capacity 36.7 L/s at 10 bars)</t>
  </si>
  <si>
    <t>V2215028</t>
  </si>
  <si>
    <t>CMP-HD-GF-01 / CMP-HD-GF-02 (capacity 62 L/s at 10 bars)</t>
  </si>
  <si>
    <t>V2215029</t>
  </si>
  <si>
    <t>Vertical compressed air receiver tank complete with all accessories, valves, and guages as shown on drawings and described in specification</t>
  </si>
  <si>
    <t>AR-MTH-GF-01 (capacity: 5000 L)</t>
  </si>
  <si>
    <t>V2215030</t>
  </si>
  <si>
    <t>AR-LD-GF-01 (capacity: 350 L)</t>
  </si>
  <si>
    <t>V2215031</t>
  </si>
  <si>
    <t>AR-HD-GF-01 (capacity: 900 L)</t>
  </si>
  <si>
    <t>V2215032</t>
  </si>
  <si>
    <t>Packaged air dryers complete with all accessories, , valves, local control panel and guages as shown on drawings and described in specification</t>
  </si>
  <si>
    <t>AD-MTH-GF-01 / AD-MTH-GF-02 / AD-MTH-GF-03</t>
  </si>
  <si>
    <t>V2215033</t>
  </si>
  <si>
    <t>B3/22/14</t>
  </si>
  <si>
    <t>V2230016</t>
  </si>
  <si>
    <t>V2230017</t>
  </si>
  <si>
    <t>EWH-MTH-GF-01</t>
  </si>
  <si>
    <t>V2230018</t>
  </si>
  <si>
    <t>EWH-MTH-GF-02</t>
  </si>
  <si>
    <t>V2230019</t>
  </si>
  <si>
    <t>EWH-LD-GF-01</t>
  </si>
  <si>
    <t>V2230020</t>
  </si>
  <si>
    <t>EWH-HD-GF-01</t>
  </si>
  <si>
    <t>V2230021</t>
  </si>
  <si>
    <t>V2240022</t>
  </si>
  <si>
    <t>V2240023</t>
  </si>
  <si>
    <t>V2240024</t>
  </si>
  <si>
    <t>V2240025</t>
  </si>
  <si>
    <t>V2240026</t>
  </si>
  <si>
    <t>B3/22/15</t>
  </si>
  <si>
    <t>V2240027</t>
  </si>
  <si>
    <t>V2240028</t>
  </si>
  <si>
    <t>V2240029</t>
  </si>
  <si>
    <t>V2240030</t>
  </si>
  <si>
    <t>V2240031</t>
  </si>
  <si>
    <t>V2240032</t>
  </si>
  <si>
    <t>B3/23/01</t>
  </si>
  <si>
    <t>W2305013</t>
  </si>
  <si>
    <t>W2305014</t>
  </si>
  <si>
    <t>W2305015</t>
  </si>
  <si>
    <t>W2305016</t>
  </si>
  <si>
    <t>W2305017</t>
  </si>
  <si>
    <t>W2305018</t>
  </si>
  <si>
    <t>W2307084</t>
  </si>
  <si>
    <t>W2307085</t>
  </si>
  <si>
    <t>W2307086</t>
  </si>
  <si>
    <t>B3/23/02</t>
  </si>
  <si>
    <t>W2307087</t>
  </si>
  <si>
    <t>W2307088</t>
  </si>
  <si>
    <t>W2307089</t>
  </si>
  <si>
    <t>W2307090</t>
  </si>
  <si>
    <t>W2307091</t>
  </si>
  <si>
    <t>W2307092</t>
  </si>
  <si>
    <t>W2307093</t>
  </si>
  <si>
    <t>W2307094</t>
  </si>
  <si>
    <t>W2307095</t>
  </si>
  <si>
    <t>W2307096</t>
  </si>
  <si>
    <t>W2307097</t>
  </si>
  <si>
    <t>W2307098</t>
  </si>
  <si>
    <t>B3/23/03</t>
  </si>
  <si>
    <t>W2307099</t>
  </si>
  <si>
    <t>W2307100</t>
  </si>
  <si>
    <t>W2307101</t>
  </si>
  <si>
    <t>W2307102</t>
  </si>
  <si>
    <t>W2307103</t>
  </si>
  <si>
    <t>W2307104</t>
  </si>
  <si>
    <t>W2307105</t>
  </si>
  <si>
    <t>W2307106</t>
  </si>
  <si>
    <t>W2309003</t>
  </si>
  <si>
    <t>W2310027</t>
  </si>
  <si>
    <t>W2310028</t>
  </si>
  <si>
    <t>B3/23/04</t>
  </si>
  <si>
    <t>W2310029</t>
  </si>
  <si>
    <t>W2310030</t>
  </si>
  <si>
    <t>W2310031</t>
  </si>
  <si>
    <t>W2310032</t>
  </si>
  <si>
    <t>W2310033</t>
  </si>
  <si>
    <t>W2310034</t>
  </si>
  <si>
    <t>W2310035</t>
  </si>
  <si>
    <t>W2310036</t>
  </si>
  <si>
    <t>FT-MTH-01</t>
  </si>
  <si>
    <t>W2310037</t>
  </si>
  <si>
    <t>W2310038</t>
  </si>
  <si>
    <t>FOP-MTH-01 &amp; 02</t>
  </si>
  <si>
    <t>W2310039</t>
  </si>
  <si>
    <t>B3/23/05</t>
  </si>
  <si>
    <t>231118  - LUBE OIL STORAGE TANKS AND PIPING</t>
  </si>
  <si>
    <t>supply, installation, testing and commissioning of underground storage tanks, complete with all accessories, valves, cathodic protection, level gage, leak detection system and all necessary civil and earthworks.</t>
  </si>
  <si>
    <t>2500 Liters underground oil tank</t>
  </si>
  <si>
    <t>W2310040</t>
  </si>
  <si>
    <t>HDPE oil pipes, complete with all necessary tubes, accessories and fittings as described in the specification</t>
  </si>
  <si>
    <t>W2310041</t>
  </si>
  <si>
    <t>110mm diameter</t>
  </si>
  <si>
    <t>W2310042</t>
  </si>
  <si>
    <t>W2320082</t>
  </si>
  <si>
    <t>W2320083</t>
  </si>
  <si>
    <t>W2320084</t>
  </si>
  <si>
    <t>W2320085</t>
  </si>
  <si>
    <t>W2320086</t>
  </si>
  <si>
    <t>W2320087</t>
  </si>
  <si>
    <t>W2320088</t>
  </si>
  <si>
    <t>W2320089</t>
  </si>
  <si>
    <t>B3/23/06</t>
  </si>
  <si>
    <t>W2320090</t>
  </si>
  <si>
    <t>W2320091</t>
  </si>
  <si>
    <t>W2320092</t>
  </si>
  <si>
    <t>W2320093</t>
  </si>
  <si>
    <t>W2320094</t>
  </si>
  <si>
    <t>W2320095</t>
  </si>
  <si>
    <t>W2320096</t>
  </si>
  <si>
    <t>W2320097</t>
  </si>
  <si>
    <t>W2320098</t>
  </si>
  <si>
    <t>W2320099</t>
  </si>
  <si>
    <t>W2320100</t>
  </si>
  <si>
    <t>W2320101</t>
  </si>
  <si>
    <t>W2320102</t>
  </si>
  <si>
    <t>W2320103</t>
  </si>
  <si>
    <t>ET-MTH-GF-01</t>
  </si>
  <si>
    <t>W2320104</t>
  </si>
  <si>
    <t>B3/23/07</t>
  </si>
  <si>
    <t>W2320105</t>
  </si>
  <si>
    <t>W2320106</t>
  </si>
  <si>
    <t>W2320107</t>
  </si>
  <si>
    <t>W2325003</t>
  </si>
  <si>
    <t>W2331007</t>
  </si>
  <si>
    <t>W2331008</t>
  </si>
  <si>
    <t>W2331009</t>
  </si>
  <si>
    <t>B3/23/08</t>
  </si>
  <si>
    <t>W2330012</t>
  </si>
  <si>
    <t>W2330013</t>
  </si>
  <si>
    <t>W2330014</t>
  </si>
  <si>
    <t>W2330015</t>
  </si>
  <si>
    <t>MTH</t>
  </si>
  <si>
    <t>EF-VMC-RF-01</t>
  </si>
  <si>
    <t>W2334038</t>
  </si>
  <si>
    <t>EF-VMC-RF-02</t>
  </si>
  <si>
    <t>W2334039</t>
  </si>
  <si>
    <t>EF-VMC-RF-03</t>
  </si>
  <si>
    <t>W2334040</t>
  </si>
  <si>
    <t>EF-VMC-RF-04</t>
  </si>
  <si>
    <t>W2334041</t>
  </si>
  <si>
    <t>EF-VMC-RF-05</t>
  </si>
  <si>
    <t>W2334042</t>
  </si>
  <si>
    <t>EF-VMC-RF-06</t>
  </si>
  <si>
    <t>W2334043</t>
  </si>
  <si>
    <t>EF-VMC-RF-07</t>
  </si>
  <si>
    <t>W2334044</t>
  </si>
  <si>
    <t>B3/23/09</t>
  </si>
  <si>
    <t>EF-VMC-RF-08</t>
  </si>
  <si>
    <t>W2334045</t>
  </si>
  <si>
    <t>EF-VMC-GF-02</t>
  </si>
  <si>
    <t>W2334046</t>
  </si>
  <si>
    <t>EF-VMC-GF-01</t>
  </si>
  <si>
    <t>W2334047</t>
  </si>
  <si>
    <t>EF-VMC-M1-01 to 04</t>
  </si>
  <si>
    <t>W2334048</t>
  </si>
  <si>
    <t>EF-VMC-M1-05 to 08</t>
  </si>
  <si>
    <t>W2334049</t>
  </si>
  <si>
    <t>EF-VMC-M1-09 to 11</t>
  </si>
  <si>
    <t>W2334050</t>
  </si>
  <si>
    <t>ER-VMC-GF-01 to 19</t>
  </si>
  <si>
    <t>W2334051</t>
  </si>
  <si>
    <t>SF-VMC-RF-01 to 15</t>
  </si>
  <si>
    <t>W2334052</t>
  </si>
  <si>
    <t>LD&amp;HD</t>
  </si>
  <si>
    <t>EF-LD-GF-01</t>
  </si>
  <si>
    <t>W2334053</t>
  </si>
  <si>
    <t>EF-HD-GF-01</t>
  </si>
  <si>
    <t>W2334054</t>
  </si>
  <si>
    <t>233413 - AXIAL HVAC FANS</t>
  </si>
  <si>
    <t>Propeller fans, belt-driven or direct-drive propeller fans, as indicated, consisting of fan blades, hub, housing, orifice ring, motor, drive, and accessories</t>
  </si>
  <si>
    <t>W2334055</t>
  </si>
  <si>
    <t>W2336048</t>
  </si>
  <si>
    <t>B3/23/10</t>
  </si>
  <si>
    <t>W2337010</t>
  </si>
  <si>
    <t>RCD 600x600</t>
  </si>
  <si>
    <t>W2337011</t>
  </si>
  <si>
    <t>SCD 150x150</t>
  </si>
  <si>
    <t>W2337012</t>
  </si>
  <si>
    <t>W2337013</t>
  </si>
  <si>
    <t>ER 900x350</t>
  </si>
  <si>
    <t>W2337014</t>
  </si>
  <si>
    <t>W2337015</t>
  </si>
  <si>
    <t>W2337016</t>
  </si>
  <si>
    <t>W2337017</t>
  </si>
  <si>
    <t>W2337018</t>
  </si>
  <si>
    <t>W2337019</t>
  </si>
  <si>
    <t>B3/23/11</t>
  </si>
  <si>
    <t>AHU-VMC-RF-01</t>
  </si>
  <si>
    <t>W2337020</t>
  </si>
  <si>
    <t>AHU-VMC-RF-02</t>
  </si>
  <si>
    <t>W2337021</t>
  </si>
  <si>
    <t>AHU-VMC-RF-03</t>
  </si>
  <si>
    <t>W2337022</t>
  </si>
  <si>
    <t>AHU-VMC-RF-04</t>
  </si>
  <si>
    <t>W2337023</t>
  </si>
  <si>
    <t>AHU-VMC-RF-05-01 &amp; 02</t>
  </si>
  <si>
    <t>W2337024</t>
  </si>
  <si>
    <t>AHU-VMC-RF-06</t>
  </si>
  <si>
    <t>W2337025</t>
  </si>
  <si>
    <t>AHU-VMC-RF-07</t>
  </si>
  <si>
    <t>W2337026</t>
  </si>
  <si>
    <t>AHU-VMC-M1-01-01 &amp; 02</t>
  </si>
  <si>
    <t>W2337027</t>
  </si>
  <si>
    <t>FAHU-VMC-RF-04</t>
  </si>
  <si>
    <t>W2337028</t>
  </si>
  <si>
    <t>MAHU-VMC-RF-01</t>
  </si>
  <si>
    <t>W2337029</t>
  </si>
  <si>
    <t>FAHU-VMC-M1-02</t>
  </si>
  <si>
    <t>W2337030</t>
  </si>
  <si>
    <t>FAHU-VMC-M1-03</t>
  </si>
  <si>
    <t>W2337031</t>
  </si>
  <si>
    <t>FAHU-VMC-M1-04</t>
  </si>
  <si>
    <t>W2337032</t>
  </si>
  <si>
    <t>FAHU-VMC-M1-01</t>
  </si>
  <si>
    <t>W2337033</t>
  </si>
  <si>
    <t>FAHU-VMC-M1-08</t>
  </si>
  <si>
    <t>W2337034</t>
  </si>
  <si>
    <t>B3/23/12</t>
  </si>
  <si>
    <t>FAHU-VMC-M1-09</t>
  </si>
  <si>
    <t>W2337035</t>
  </si>
  <si>
    <t>FAHU-VMC-M1-05</t>
  </si>
  <si>
    <t>W2337036</t>
  </si>
  <si>
    <t>FAHU-VMC-RF-01</t>
  </si>
  <si>
    <t>W2337037</t>
  </si>
  <si>
    <t>FAHU-VMC-RF-02 &amp; 03</t>
  </si>
  <si>
    <t>W2337038</t>
  </si>
  <si>
    <t>W2382196</t>
  </si>
  <si>
    <t>SITE</t>
  </si>
  <si>
    <t>W2374018</t>
  </si>
  <si>
    <t>W2374019</t>
  </si>
  <si>
    <t>W2374020</t>
  </si>
  <si>
    <t>B3/23/13</t>
  </si>
  <si>
    <t>W2374021</t>
  </si>
  <si>
    <t>HEX-VMC-GF-01</t>
  </si>
  <si>
    <t>W2374022</t>
  </si>
  <si>
    <t>W2374023</t>
  </si>
  <si>
    <t>W2374024</t>
  </si>
  <si>
    <t>EU-VMC-RF-01</t>
  </si>
  <si>
    <t>W2374025</t>
  </si>
  <si>
    <t>HWST-MTH-GF-01</t>
  </si>
  <si>
    <t>W2374026</t>
  </si>
  <si>
    <t>HWST-MTH-GF-02</t>
  </si>
  <si>
    <t>W2374027</t>
  </si>
  <si>
    <t>W2374028</t>
  </si>
  <si>
    <t>W2374029</t>
  </si>
  <si>
    <t>B3/23/14</t>
  </si>
  <si>
    <t>W2310043</t>
  </si>
  <si>
    <t>W2310044</t>
  </si>
  <si>
    <t>W2310045</t>
  </si>
  <si>
    <t>B3/26/01</t>
  </si>
  <si>
    <t>Z2605095</t>
  </si>
  <si>
    <t>Z2605096</t>
  </si>
  <si>
    <t>Z2605097</t>
  </si>
  <si>
    <t>Z2605098</t>
  </si>
  <si>
    <t>B3/26/02</t>
  </si>
  <si>
    <t>Z2605099</t>
  </si>
  <si>
    <t>Z2605100</t>
  </si>
  <si>
    <t>Z2605101</t>
  </si>
  <si>
    <t>Z2605102</t>
  </si>
  <si>
    <t>Z2605103</t>
  </si>
  <si>
    <t>Z2605104</t>
  </si>
  <si>
    <t>Z2605105</t>
  </si>
  <si>
    <t>Z2605106</t>
  </si>
  <si>
    <t>4 x 35 mm2</t>
  </si>
  <si>
    <t>Z2605107</t>
  </si>
  <si>
    <t>Z2605108</t>
  </si>
  <si>
    <t>(3C,10 mm2 + 1C(E))</t>
  </si>
  <si>
    <t>Z2605109</t>
  </si>
  <si>
    <t>(3C,6 mm2 + 1C(E))</t>
  </si>
  <si>
    <t>Z2605110</t>
  </si>
  <si>
    <t>(3C,4 mm2 + 1C(E))</t>
  </si>
  <si>
    <t>Z2605111</t>
  </si>
  <si>
    <t>Z2605112</t>
  </si>
  <si>
    <t>B3/26/03</t>
  </si>
  <si>
    <t>300 mm2</t>
  </si>
  <si>
    <t>Z2605113</t>
  </si>
  <si>
    <t>Z2605114</t>
  </si>
  <si>
    <t>185mm2</t>
  </si>
  <si>
    <t>Z2605115</t>
  </si>
  <si>
    <t>Z2605116</t>
  </si>
  <si>
    <t>Z2605117</t>
  </si>
  <si>
    <t>Z2605118</t>
  </si>
  <si>
    <t>Z2605119</t>
  </si>
  <si>
    <t>Z2605120</t>
  </si>
  <si>
    <t>25 mm2</t>
  </si>
  <si>
    <t>Z2605121</t>
  </si>
  <si>
    <t>Z2605122</t>
  </si>
  <si>
    <t>Z2605123</t>
  </si>
  <si>
    <t>Z2605124</t>
  </si>
  <si>
    <t>B3/26/04</t>
  </si>
  <si>
    <t>Z2605125</t>
  </si>
  <si>
    <t>Z2605126</t>
  </si>
  <si>
    <t>Z2605127</t>
  </si>
  <si>
    <t>Z2605128</t>
  </si>
  <si>
    <t>Z2605129</t>
  </si>
  <si>
    <t>Z2605130</t>
  </si>
  <si>
    <t>Z2605131</t>
  </si>
  <si>
    <t>Z2605132</t>
  </si>
  <si>
    <t>B3/26/05</t>
  </si>
  <si>
    <t>Z2605133</t>
  </si>
  <si>
    <t>Z2605134</t>
  </si>
  <si>
    <t>Z2605135</t>
  </si>
  <si>
    <t>Z2605136</t>
  </si>
  <si>
    <t>Z2605137</t>
  </si>
  <si>
    <t>Z2605138</t>
  </si>
  <si>
    <t>B3/26/06</t>
  </si>
  <si>
    <t>Z2605139</t>
  </si>
  <si>
    <t>Z2605140</t>
  </si>
  <si>
    <t>Z2605141</t>
  </si>
  <si>
    <t>Z2605142</t>
  </si>
  <si>
    <t>Z2605143</t>
  </si>
  <si>
    <t>Z2605144</t>
  </si>
  <si>
    <t>Z2605145</t>
  </si>
  <si>
    <t>B3/26/07</t>
  </si>
  <si>
    <t>Z2605146</t>
  </si>
  <si>
    <t>Z2605147</t>
  </si>
  <si>
    <t>Z2609008</t>
  </si>
  <si>
    <t>Z2609009</t>
  </si>
  <si>
    <t>Z2609010</t>
  </si>
  <si>
    <t>Z2609011</t>
  </si>
  <si>
    <t>Supply and installation of outdoor 36 kv package substation, including 36 kv ring main unit with two (2) ring main 630 a switch disconnectors and one (1) 200 a feeder fused switch, 1500 kva 33/0.4 kv dry type distribution transformer, lv distribution panel with 2500 a main mccb breaker and ten (10) outgoings with 400at/400af mccb, factory assembled removable enclosure, and all related accessories, interconnected cabling and metering provisions. complete with all necessary works for the installation of fully operational substations.</t>
  </si>
  <si>
    <t>261100</t>
  </si>
  <si>
    <t>PSS-B1-01;</t>
  </si>
  <si>
    <t>Z2611001</t>
  </si>
  <si>
    <t>PSS-B1-02;</t>
  </si>
  <si>
    <t>Z2611002</t>
  </si>
  <si>
    <t>B3/26/08</t>
  </si>
  <si>
    <t>PSS-B1-03;</t>
  </si>
  <si>
    <t>Z2611003</t>
  </si>
  <si>
    <t>PSS-B1-04;</t>
  </si>
  <si>
    <t>Z2611004</t>
  </si>
  <si>
    <t>Supply and installation of 36 kv package substation, including 36 kv ring main unit with two (2) ring main 630 a switch disconnectors and one (1) 200 a feeder fused switch, 500 kva 33/0.4 kv dry type distribution transformer, lv distribution panel with 1000 a main mccb breaker and four (4) outgoings with 400at/400af mccb, factory assembled removable enclosure, and all related accessories, interconnected cabling and metering provisions. complete with all necessary works for the installation of fully operational substations.</t>
  </si>
  <si>
    <t>PSS-B1-05;</t>
  </si>
  <si>
    <t>Z2611005</t>
  </si>
  <si>
    <t>PSS-B1-06;</t>
  </si>
  <si>
    <t>Z2611006</t>
  </si>
  <si>
    <t>PSS-B1-07;</t>
  </si>
  <si>
    <t>Z2611007</t>
  </si>
  <si>
    <t>PSS-B1-08;</t>
  </si>
  <si>
    <t>Z2611008</t>
  </si>
  <si>
    <t>PSS-B1-09;</t>
  </si>
  <si>
    <t>Z2611009</t>
  </si>
  <si>
    <t>PSS-B1-10;</t>
  </si>
  <si>
    <t>Z2611010</t>
  </si>
  <si>
    <t>PSS-B1-12;</t>
  </si>
  <si>
    <t>Z2611011</t>
  </si>
  <si>
    <t>PSS-B1-13;</t>
  </si>
  <si>
    <t>Z2611012</t>
  </si>
  <si>
    <t>PSS-B1-15;</t>
  </si>
  <si>
    <t>Z2611013</t>
  </si>
  <si>
    <t>B3/26/09</t>
  </si>
  <si>
    <t>Supply and installation of 36 kv package substation, including 36 kv ring main unit with two (2) ring main 630 a switch disconnectors and one (1) 200 a feeder fused switch, 1000 kva 33/0.4 kv dry type distribution transformer, lv distribution panel with 1600 a main mccb breaker and eight (8) outgoings with 400at/400af mccb, factory assembled removable enclosure, and all related accessories, interconnected cabling and metering provisions. complete with all necessary works for the installation of fully operational substations.</t>
  </si>
  <si>
    <t>PSS-B1-11;</t>
  </si>
  <si>
    <t>Z2611014</t>
  </si>
  <si>
    <t>PSS-B1-14;</t>
  </si>
  <si>
    <t>Z2611015</t>
  </si>
  <si>
    <t>TR-B2-GF-01; 1500 kva</t>
  </si>
  <si>
    <t>Z2612009</t>
  </si>
  <si>
    <t>TR-B2-GF-02; 1500 kva</t>
  </si>
  <si>
    <t>Z2612010</t>
  </si>
  <si>
    <t>TR-B2-GF-03; 1500 kva</t>
  </si>
  <si>
    <t>Z2612011</t>
  </si>
  <si>
    <t>TR-B2-GF-04; 1000 kva</t>
  </si>
  <si>
    <t>Z2612012</t>
  </si>
  <si>
    <t>TR-B2-GF-05; 1000 kva</t>
  </si>
  <si>
    <t>Z2612013</t>
  </si>
  <si>
    <t>TR-B2-GF-06; 1000 kva</t>
  </si>
  <si>
    <t>Z2612014</t>
  </si>
  <si>
    <t>B3/26/10</t>
  </si>
  <si>
    <t>RMU-B1-01; 36kv; 3-phase, 60hz, lsc2b-pm; comprising two (2) ring main switch disconnectors (400a), two (2) outgoing feeder circuit breakers (200a), all auxiliaries, surge arrestors, dc power supply system, interface with scada system, trench steel coverplates and rubber mats;</t>
  </si>
  <si>
    <t>Z2613007</t>
  </si>
  <si>
    <t>RMU-B1-02; 36kv; 3-phase, 60hz, lsc2b-pm; comprising two (2) ring main switch disconnectors (400a), two (2) outgoing feeder circuit breakers (200a), all auxiliaries, surge arrestors, dc power supply system, interface with scada system, trench steel coverplates and rubber mats;</t>
  </si>
  <si>
    <t>Z2613008</t>
  </si>
  <si>
    <t>RMU-MTH-GF-01; 36kv; 3-phase, 60hz, lsc2b-pm; comprising two (2) ring main switch disconnectors (1600a), two (2) outgoing feeder circuit breakers (1600a), all auxiliaries, surge arrestors, dc power supply system, interface with scada system, trench steel coverplates and rubber mats;</t>
  </si>
  <si>
    <t>Z2613009</t>
  </si>
  <si>
    <t>RMU-MTH-GF-02; 36kv; 3-phase, 60hz, lsc2b-pm; comprising two (2) ring main switch disconnectors (1600a), two (2) outgoing feeder circuit breakers (1600a), all auxiliaries, surge arrestors, dc power supply system, interface with scada system, trench steel coverplates and rubber mats;</t>
  </si>
  <si>
    <t>Z2613010</t>
  </si>
  <si>
    <t>B3/26/11</t>
  </si>
  <si>
    <t>RMU-MTH-GF-03; 36kv; 3-phase, 60hz, lsc2b-pm; comprising two (2) ring main switch disconnectors (2500a), two (2) outgoing feeder circuit breakers (2500a), all auxiliaries, surge arrestors, dc power supply system, interface with scada system, trench steel coverplates and rubber mats;</t>
  </si>
  <si>
    <t>Z2613011</t>
  </si>
  <si>
    <t>RMU-MTH-GF-04; 36kv; 3-phase, 60hz, lsc2b-pm; comprising two (2) ring main switch disconnectors (2500a), two (2) outgoing feeder circuit breakers (2500a), all auxiliaries, surge arrestors, dc power supply system, interface with scada system, trench steel coverplates and rubber mats;</t>
  </si>
  <si>
    <t>Z2613012</t>
  </si>
  <si>
    <t>MDB-B2-GF-01 (2500A);</t>
  </si>
  <si>
    <t>Z2624170</t>
  </si>
  <si>
    <t>MDB-B2-GF-02 (2500A);</t>
  </si>
  <si>
    <t>Z2624171</t>
  </si>
  <si>
    <t>MDB-B2-GF-03 (2500A);</t>
  </si>
  <si>
    <t>Z2624172</t>
  </si>
  <si>
    <t>MDB-B2-GF-04 (2500A);</t>
  </si>
  <si>
    <t>Z2624173</t>
  </si>
  <si>
    <t>MDB-B2-GF-05 (2500A);</t>
  </si>
  <si>
    <t>Z2624174</t>
  </si>
  <si>
    <t>MDB-B2-GF-06 (2500A);</t>
  </si>
  <si>
    <t>Z2624175</t>
  </si>
  <si>
    <t>EMDB-B2-GF-01 (630A);</t>
  </si>
  <si>
    <t>Z2624176</t>
  </si>
  <si>
    <t>B3/26/12</t>
  </si>
  <si>
    <t>SMDB-LD-GF-01 (400A);</t>
  </si>
  <si>
    <t>Z2624177</t>
  </si>
  <si>
    <t>SMDB-MTH-GF-01 (160A);</t>
  </si>
  <si>
    <t>Z2624178</t>
  </si>
  <si>
    <t>SMDB-MTH-FF-01 (160A);</t>
  </si>
  <si>
    <t>Z2624179</t>
  </si>
  <si>
    <t>SMDB-MTH-GF-02 (160A);</t>
  </si>
  <si>
    <t>Z2624180</t>
  </si>
  <si>
    <t>SMDB-MTH-KITCHEN (400A);</t>
  </si>
  <si>
    <t>Z2624181</t>
  </si>
  <si>
    <t>SMDB-MTH-FF-02 (250A);</t>
  </si>
  <si>
    <t>Z2624182</t>
  </si>
  <si>
    <t>SMDB-HD-GF-01 (630A);</t>
  </si>
  <si>
    <t>Z2624183</t>
  </si>
  <si>
    <t>SMDB-MTH-GF-03 (1000A);</t>
  </si>
  <si>
    <t>Z2624184</t>
  </si>
  <si>
    <t>SMDB-MTH-GF-04 (1000A);</t>
  </si>
  <si>
    <t>Z2624185</t>
  </si>
  <si>
    <t>UDB-MTH-FF-01 (100A);</t>
  </si>
  <si>
    <t>Z2624186</t>
  </si>
  <si>
    <t>EPP-MTH-GF-01</t>
  </si>
  <si>
    <t>Z2624187</t>
  </si>
  <si>
    <t>EPP-MTH-GF-02</t>
  </si>
  <si>
    <t>Z2624188</t>
  </si>
  <si>
    <t>EPP-MTH-GF-03</t>
  </si>
  <si>
    <t>Z2624189</t>
  </si>
  <si>
    <t>EPP-MTH-GF-04</t>
  </si>
  <si>
    <t>Z2624190</t>
  </si>
  <si>
    <t>EPP-MTH-GF-05</t>
  </si>
  <si>
    <t>Z2624191</t>
  </si>
  <si>
    <t>EPP-MTH-FF-01</t>
  </si>
  <si>
    <t>Z2624192</t>
  </si>
  <si>
    <t>EPP-MTH-FF-02</t>
  </si>
  <si>
    <t>Z2624193</t>
  </si>
  <si>
    <t>B3/26/13</t>
  </si>
  <si>
    <t>EPP-LD-GF-01</t>
  </si>
  <si>
    <t>Z2624194</t>
  </si>
  <si>
    <t>EPP-HD-GF-01</t>
  </si>
  <si>
    <t>Z2624195</t>
  </si>
  <si>
    <t>PP-LD-GF-01</t>
  </si>
  <si>
    <t>Z2624196</t>
  </si>
  <si>
    <t>PP-MTH-GF-01</t>
  </si>
  <si>
    <t>Z2624197</t>
  </si>
  <si>
    <t>PP-MTH-GF-02</t>
  </si>
  <si>
    <t>Z2624198</t>
  </si>
  <si>
    <t>PP-MTH-FF-01</t>
  </si>
  <si>
    <t>Z2624199</t>
  </si>
  <si>
    <t>PP-MTH-FF-02</t>
  </si>
  <si>
    <t>Z2624200</t>
  </si>
  <si>
    <t>PP-MTH-GF-03</t>
  </si>
  <si>
    <t>Z2624201</t>
  </si>
  <si>
    <t>PP-MTH-GF-04</t>
  </si>
  <si>
    <t>Z2624202</t>
  </si>
  <si>
    <t>PP-MTH-FF-03</t>
  </si>
  <si>
    <t>Z2624203</t>
  </si>
  <si>
    <t>PP-MTH-FF-04</t>
  </si>
  <si>
    <t>Z2624204</t>
  </si>
  <si>
    <t>PP-HD-GF-01</t>
  </si>
  <si>
    <t>Z2624205</t>
  </si>
  <si>
    <t>EPP-MTH-GF-06</t>
  </si>
  <si>
    <t>Z2624206</t>
  </si>
  <si>
    <t>PP-MTH-GF-05</t>
  </si>
  <si>
    <t>Z2624207</t>
  </si>
  <si>
    <t>PP-MTH-GF-06</t>
  </si>
  <si>
    <t>Z2624208</t>
  </si>
  <si>
    <t>PP-MTH-GF-07</t>
  </si>
  <si>
    <t>Z2624209</t>
  </si>
  <si>
    <t>PP-MTH-GF-08</t>
  </si>
  <si>
    <t>Z2624210</t>
  </si>
  <si>
    <t>LP-LD-GF-01</t>
  </si>
  <si>
    <t>Z2624211</t>
  </si>
  <si>
    <t>LP-MTH-GF-01</t>
  </si>
  <si>
    <t>Z2624212</t>
  </si>
  <si>
    <t>LP-MTH-GF-02</t>
  </si>
  <si>
    <t>Z2624213</t>
  </si>
  <si>
    <t>LP-MTH-FF-01</t>
  </si>
  <si>
    <t>Z2624214</t>
  </si>
  <si>
    <t>B3/26/14</t>
  </si>
  <si>
    <t>LP-MTH-FF-02</t>
  </si>
  <si>
    <t>Z2624215</t>
  </si>
  <si>
    <t>LP-MTH-GF-03</t>
  </si>
  <si>
    <t>Z2624216</t>
  </si>
  <si>
    <t>LP-MTH-GF-04</t>
  </si>
  <si>
    <t>Z2624217</t>
  </si>
  <si>
    <t>LP-MTH-FF-03</t>
  </si>
  <si>
    <t>Z2624218</t>
  </si>
  <si>
    <t>LP-MTH-FF-04</t>
  </si>
  <si>
    <t>Z2624219</t>
  </si>
  <si>
    <t>LP-HD-GF-01</t>
  </si>
  <si>
    <t>Z2624220</t>
  </si>
  <si>
    <t>LP-MTH-GF-05</t>
  </si>
  <si>
    <t>Z2624221</t>
  </si>
  <si>
    <t>LP-MTH-GF-06</t>
  </si>
  <si>
    <t>Z2624222</t>
  </si>
  <si>
    <t>LP-MTH-GF-07</t>
  </si>
  <si>
    <t>Z2624223</t>
  </si>
  <si>
    <t>LP-MTH-GF-08</t>
  </si>
  <si>
    <t>Z2624224</t>
  </si>
  <si>
    <t>Supply and installation of Ups load output panelboards</t>
  </si>
  <si>
    <t>UPP-MTH-GF-01</t>
  </si>
  <si>
    <t>Z2624225</t>
  </si>
  <si>
    <t>UPP-MTH-GF-02</t>
  </si>
  <si>
    <t>Z2624226</t>
  </si>
  <si>
    <t>FP-B1-EV-XX; feeder pillars for EV chargers;</t>
  </si>
  <si>
    <t>Z2624227</t>
  </si>
  <si>
    <t>FP-B1-STL-XX; feeder pillars for street lighting;</t>
  </si>
  <si>
    <t>Z2624228</t>
  </si>
  <si>
    <t>B3/26/15</t>
  </si>
  <si>
    <t>Supply and installation of Motor control centers</t>
  </si>
  <si>
    <t>MCC-MF-01 (500A);</t>
  </si>
  <si>
    <t>Z2624229</t>
  </si>
  <si>
    <t>MCC-RF-01 (500A);</t>
  </si>
  <si>
    <t>Z2624230</t>
  </si>
  <si>
    <t>MCP-LD-GF-01</t>
  </si>
  <si>
    <t>Z2624231</t>
  </si>
  <si>
    <t>MCP-MTH-GF-01</t>
  </si>
  <si>
    <t>Z2624232</t>
  </si>
  <si>
    <t>MCP-MTH-FF-01</t>
  </si>
  <si>
    <t>Z2624233</t>
  </si>
  <si>
    <t>MCP-MTH-GF-02</t>
  </si>
  <si>
    <t>Z2624234</t>
  </si>
  <si>
    <t>MCP-MTH-FF-02</t>
  </si>
  <si>
    <t>Z2624235</t>
  </si>
  <si>
    <t>MCP-HD-GF-01</t>
  </si>
  <si>
    <t>Z2624236</t>
  </si>
  <si>
    <t>MCP-MTH-GF-03</t>
  </si>
  <si>
    <t>Z2624237</t>
  </si>
  <si>
    <t>MCP-MTH-GF-04</t>
  </si>
  <si>
    <t>Z2624238</t>
  </si>
  <si>
    <t>Z2627031</t>
  </si>
  <si>
    <t>Z2627032</t>
  </si>
  <si>
    <t>Z2627033</t>
  </si>
  <si>
    <t>B3/26/16</t>
  </si>
  <si>
    <t>Z2627034</t>
  </si>
  <si>
    <t>Type r02; duplex</t>
  </si>
  <si>
    <t>Z2627035</t>
  </si>
  <si>
    <t>Z2627036</t>
  </si>
  <si>
    <t>Z2627037</t>
  </si>
  <si>
    <t>Z2627038</t>
  </si>
  <si>
    <t>Z2627039</t>
  </si>
  <si>
    <t>Type r41 (mounted on trunking for telecom racks)</t>
  </si>
  <si>
    <t>Z2627040</t>
  </si>
  <si>
    <t>Z2627041</t>
  </si>
  <si>
    <t>Type FB1;</t>
  </si>
  <si>
    <t>Z2627042</t>
  </si>
  <si>
    <t>Type FB2;</t>
  </si>
  <si>
    <t>Z2627043</t>
  </si>
  <si>
    <t>Type FB3;</t>
  </si>
  <si>
    <t>Z2627044</t>
  </si>
  <si>
    <t>Z2627045</t>
  </si>
  <si>
    <t>General lighting switch - (s1); one way;</t>
  </si>
  <si>
    <t>Z2627046</t>
  </si>
  <si>
    <t>Z2627047</t>
  </si>
  <si>
    <t>Z2627048</t>
  </si>
  <si>
    <t>Z2627049</t>
  </si>
  <si>
    <t>B3/26/17</t>
  </si>
  <si>
    <t>16 amp; 2p; weatherproof</t>
  </si>
  <si>
    <t>Z2628019</t>
  </si>
  <si>
    <t>Z2628020</t>
  </si>
  <si>
    <t>Z2628021</t>
  </si>
  <si>
    <t>Z2628022</t>
  </si>
  <si>
    <t>32 amp; 2p; weatherproof (pedestal)</t>
  </si>
  <si>
    <t>Z2628023</t>
  </si>
  <si>
    <t>63 amp; 2p; weatherproof</t>
  </si>
  <si>
    <t>Z2628024</t>
  </si>
  <si>
    <t>16 amp; 4p; weatherproof</t>
  </si>
  <si>
    <t>Z2628025</t>
  </si>
  <si>
    <t>20 amp; 4p; weatherproof (pedestal)</t>
  </si>
  <si>
    <t>Z2628026</t>
  </si>
  <si>
    <t>20 amp; 4p; weatherproof</t>
  </si>
  <si>
    <t>Z2628027</t>
  </si>
  <si>
    <t>32 amp; 4p; weatherproof (pedestal)</t>
  </si>
  <si>
    <t>Z2628028</t>
  </si>
  <si>
    <t>Z2628029</t>
  </si>
  <si>
    <t>40 amp; 4p; weatherproof</t>
  </si>
  <si>
    <t>Z2628030</t>
  </si>
  <si>
    <t>40 amp; 4p; weatherproof (pedestal)</t>
  </si>
  <si>
    <t>Z2628031</t>
  </si>
  <si>
    <t>63 amp; 4p; weatherproof</t>
  </si>
  <si>
    <t>Z2628032</t>
  </si>
  <si>
    <t>100 amp; 4p; weatherproof</t>
  </si>
  <si>
    <t>Z2628033</t>
  </si>
  <si>
    <t>100 amp; 4p; weatherproof (pedestal)</t>
  </si>
  <si>
    <t>Z2628034</t>
  </si>
  <si>
    <t>B3/26/18</t>
  </si>
  <si>
    <t>125 amp; 4p; weatherproof</t>
  </si>
  <si>
    <t>Z2628035</t>
  </si>
  <si>
    <t>160 amp; 4p; weatherproof (pedestal)</t>
  </si>
  <si>
    <t>Z2628036</t>
  </si>
  <si>
    <t>200 amp; 4p; weatherproof</t>
  </si>
  <si>
    <t>Z2628037</t>
  </si>
  <si>
    <t>200 amp; 4p; weatherproof (pedestal)</t>
  </si>
  <si>
    <t>Z2628038</t>
  </si>
  <si>
    <t>Z2628039</t>
  </si>
  <si>
    <t>400 amp; 4p; weatherproof</t>
  </si>
  <si>
    <t>Z2628040</t>
  </si>
  <si>
    <t>400 amp; 4p; weatherproof (pedestal)</t>
  </si>
  <si>
    <t>Z2628041</t>
  </si>
  <si>
    <t>GEN-B1-01; Standby rated 350 kva; 1800 rpm; 400v; 60hz; 3-phase; 4-wire; with insulated solidly earthed neutral; including filters, fuel system, overhead hoists and all auxiliary accessories;</t>
  </si>
  <si>
    <t>Z2632004</t>
  </si>
  <si>
    <t>Z2633004</t>
  </si>
  <si>
    <t>B3/26/19</t>
  </si>
  <si>
    <t>ECBS-MTH-GF-01; 20kva;</t>
  </si>
  <si>
    <t>Z2633005</t>
  </si>
  <si>
    <t>ECBS-MTH-GF-02; 20kva;</t>
  </si>
  <si>
    <t>Z2633006</t>
  </si>
  <si>
    <t>ECBS-MTH-FF-01; 20kva;</t>
  </si>
  <si>
    <t>Z2633007</t>
  </si>
  <si>
    <t>ECBS-MTH-FF-02; 20kva;</t>
  </si>
  <si>
    <t>Z2633008</t>
  </si>
  <si>
    <t>ECBS-MTH-GF-03; 20kva;</t>
  </si>
  <si>
    <t>Z2633009</t>
  </si>
  <si>
    <t>ECBS-MTH-GF-04; 20kva;</t>
  </si>
  <si>
    <t>Z2633010</t>
  </si>
  <si>
    <t>263353 - STATIC UNINTERRUPTIBLE POWER SUPPLY</t>
  </si>
  <si>
    <t>Supply and installation of Ups system complete, including automatic static bypass transfer switch, manual bypass switch, isolation transformer, batteries, charger &amp; battery racks/cabinets, central monitoring system and inter-cabling; 15 minutes backup time</t>
  </si>
  <si>
    <t>UPS-IT-01; single unit; 60 kva /48 kw; with 3-phase, 400v, 60hz input and 3-phase, 400v, 60hz output;</t>
  </si>
  <si>
    <t>Z2633013</t>
  </si>
  <si>
    <t>PFC-MTH-GF-01, 180 kvar;</t>
  </si>
  <si>
    <t>Z2635005</t>
  </si>
  <si>
    <t>B3/26/20</t>
  </si>
  <si>
    <t>PFC-MTH-GF-06, 180 kvar;</t>
  </si>
  <si>
    <t>Z2635006</t>
  </si>
  <si>
    <t>PFC-MTH-GF-03 140 kvar;</t>
  </si>
  <si>
    <t>Z2635007</t>
  </si>
  <si>
    <t>PFC-MTH-GF-04, 250 kvar;</t>
  </si>
  <si>
    <t>Z2635008</t>
  </si>
  <si>
    <t>ATS-MTH-GF-01; 400 a; 4 pole;</t>
  </si>
  <si>
    <t>Z2636006</t>
  </si>
  <si>
    <t>ATS-MTH-GF-02; 160 a; 4 pole;</t>
  </si>
  <si>
    <t>Z2636007</t>
  </si>
  <si>
    <t>Z2641003</t>
  </si>
  <si>
    <t>Z2651040</t>
  </si>
  <si>
    <t>Z2651041</t>
  </si>
  <si>
    <t>Z2651042</t>
  </si>
  <si>
    <t>Z2651043</t>
  </si>
  <si>
    <t>B3/26/21</t>
  </si>
  <si>
    <t>Z2651044</t>
  </si>
  <si>
    <t>Z2651045</t>
  </si>
  <si>
    <t>Z2651046</t>
  </si>
  <si>
    <t>Z2651047</t>
  </si>
  <si>
    <t>Z2651048</t>
  </si>
  <si>
    <t>Z2651049</t>
  </si>
  <si>
    <t>Z2651050</t>
  </si>
  <si>
    <t>H1</t>
  </si>
  <si>
    <t>Z2651051</t>
  </si>
  <si>
    <t>H1C</t>
  </si>
  <si>
    <t>Z2651052</t>
  </si>
  <si>
    <t>Z2651053</t>
  </si>
  <si>
    <t>O6; Bulkhead Lighting</t>
  </si>
  <si>
    <t>Z2651054</t>
  </si>
  <si>
    <t>Z2651055</t>
  </si>
  <si>
    <t>Z2651056</t>
  </si>
  <si>
    <t>Z2651057</t>
  </si>
  <si>
    <t>Z2651058</t>
  </si>
  <si>
    <t>Z2651059</t>
  </si>
  <si>
    <t>Z2651060</t>
  </si>
  <si>
    <t>Z2651061</t>
  </si>
  <si>
    <t>B3/26/22</t>
  </si>
  <si>
    <t>Z2651062</t>
  </si>
  <si>
    <t>Z2651063</t>
  </si>
  <si>
    <t>Z2651064</t>
  </si>
  <si>
    <t>Z2651065</t>
  </si>
  <si>
    <t>Z2651066</t>
  </si>
  <si>
    <t>Z2651067</t>
  </si>
  <si>
    <t>D5E</t>
  </si>
  <si>
    <t>Z2651068</t>
  </si>
  <si>
    <t>H1E</t>
  </si>
  <si>
    <t>Z2651069</t>
  </si>
  <si>
    <t>H1CE</t>
  </si>
  <si>
    <t>Z2651070</t>
  </si>
  <si>
    <t>Z2651071</t>
  </si>
  <si>
    <t>B3/26/23</t>
  </si>
  <si>
    <t>Z2656007</t>
  </si>
  <si>
    <t>P2; Street Lighting Pole</t>
  </si>
  <si>
    <t>Z2656008</t>
  </si>
  <si>
    <t>P3; Street Lighting Pole</t>
  </si>
  <si>
    <t>Z2656009</t>
  </si>
  <si>
    <t>Z2656010</t>
  </si>
  <si>
    <t>Z2656011</t>
  </si>
  <si>
    <t>Z2656012</t>
  </si>
  <si>
    <t>Z2656013</t>
  </si>
  <si>
    <t>B3/27/01</t>
  </si>
  <si>
    <t>a2705003</t>
  </si>
  <si>
    <t>B3/27/02</t>
  </si>
  <si>
    <t>For Main communication room/ incom service room: Network Cabinet, Steel; door &amp; ventilation provisions as specified; (800 x 1000) (width x depth) mm; 42RU;</t>
  </si>
  <si>
    <t>a2710048</t>
  </si>
  <si>
    <t>a2710049</t>
  </si>
  <si>
    <t>a2710050</t>
  </si>
  <si>
    <t>a2710051</t>
  </si>
  <si>
    <t>B3/27/03</t>
  </si>
  <si>
    <t>a2710052</t>
  </si>
  <si>
    <t>a2710053</t>
  </si>
  <si>
    <t>a2710054</t>
  </si>
  <si>
    <t>a2710055</t>
  </si>
  <si>
    <t>a2710056</t>
  </si>
  <si>
    <t>a2710057</t>
  </si>
  <si>
    <t>a2710058</t>
  </si>
  <si>
    <t>a2710059</t>
  </si>
  <si>
    <t>a2710060</t>
  </si>
  <si>
    <t>a2710061</t>
  </si>
  <si>
    <t>B3/27/04</t>
  </si>
  <si>
    <t>Single port Data outlet RJ45, ceiling mounted</t>
  </si>
  <si>
    <t>a2710062</t>
  </si>
  <si>
    <t>a2710063</t>
  </si>
  <si>
    <t>a2710064</t>
  </si>
  <si>
    <t>a2710065</t>
  </si>
  <si>
    <t>a2710066</t>
  </si>
  <si>
    <t>a2710067</t>
  </si>
  <si>
    <t>a2710068</t>
  </si>
  <si>
    <t>a2710069</t>
  </si>
  <si>
    <t>Outdoor Dual port Data outlet RJ45; wall mounted</t>
  </si>
  <si>
    <t>a2710070</t>
  </si>
  <si>
    <t>Outdoor Dual port Data outlet RJ45; floor mounted</t>
  </si>
  <si>
    <t>a2710071</t>
  </si>
  <si>
    <t>a2710072</t>
  </si>
  <si>
    <t>a2710073</t>
  </si>
  <si>
    <t>a2720031</t>
  </si>
  <si>
    <t>a2720032</t>
  </si>
  <si>
    <t>a2720033</t>
  </si>
  <si>
    <t>a2720034</t>
  </si>
  <si>
    <t>B3/27/05</t>
  </si>
  <si>
    <t>a2720035</t>
  </si>
  <si>
    <t>a2720036</t>
  </si>
  <si>
    <t>a2720037</t>
  </si>
  <si>
    <t>a2720038</t>
  </si>
  <si>
    <t>a2720039</t>
  </si>
  <si>
    <t>a2720040</t>
  </si>
  <si>
    <t>a2720041</t>
  </si>
  <si>
    <t>a2720042</t>
  </si>
  <si>
    <t>a2720043</t>
  </si>
  <si>
    <t>a2720044</t>
  </si>
  <si>
    <t>a2720045</t>
  </si>
  <si>
    <t>a2720046</t>
  </si>
  <si>
    <t>a2720047</t>
  </si>
  <si>
    <t>B3/27/06</t>
  </si>
  <si>
    <t>a2730013</t>
  </si>
  <si>
    <t>a2730014</t>
  </si>
  <si>
    <t>a2730015</t>
  </si>
  <si>
    <t>a2730016</t>
  </si>
  <si>
    <t>a2730017</t>
  </si>
  <si>
    <t>a2730018</t>
  </si>
  <si>
    <t>a2730019</t>
  </si>
  <si>
    <t>B3/27/07</t>
  </si>
  <si>
    <t>a2741180</t>
  </si>
  <si>
    <t>a2741181</t>
  </si>
  <si>
    <t>a2741182</t>
  </si>
  <si>
    <t>a2741183</t>
  </si>
  <si>
    <t>a2741184</t>
  </si>
  <si>
    <t>a2741185</t>
  </si>
  <si>
    <t>a2741186</t>
  </si>
  <si>
    <t>a2741187</t>
  </si>
  <si>
    <t>a2741188</t>
  </si>
  <si>
    <t>a2741189</t>
  </si>
  <si>
    <t>a2741190</t>
  </si>
  <si>
    <t>a2741191</t>
  </si>
  <si>
    <t>a2741192</t>
  </si>
  <si>
    <t>B3/27/08</t>
  </si>
  <si>
    <t>a2741193</t>
  </si>
  <si>
    <t>a2741194</t>
  </si>
  <si>
    <t>a2741195</t>
  </si>
  <si>
    <t>a2741196</t>
  </si>
  <si>
    <t>a2741197</t>
  </si>
  <si>
    <t>a2741198</t>
  </si>
  <si>
    <t>a2741199</t>
  </si>
  <si>
    <t>a2741200</t>
  </si>
  <si>
    <t>a2741201</t>
  </si>
  <si>
    <t>a2741202</t>
  </si>
  <si>
    <t>a2741203</t>
  </si>
  <si>
    <t>a2741204</t>
  </si>
  <si>
    <t>B3/27/09</t>
  </si>
  <si>
    <t>a2741205</t>
  </si>
  <si>
    <t>a2741206</t>
  </si>
  <si>
    <t>a2741207</t>
  </si>
  <si>
    <t>a2741208</t>
  </si>
  <si>
    <t>a2741209</t>
  </si>
  <si>
    <t>a2741210</t>
  </si>
  <si>
    <t>a2741211</t>
  </si>
  <si>
    <t>a2741212</t>
  </si>
  <si>
    <t>a2741213</t>
  </si>
  <si>
    <t>a2741214</t>
  </si>
  <si>
    <t>a2741215</t>
  </si>
  <si>
    <t>a2741216</t>
  </si>
  <si>
    <t>a2741217</t>
  </si>
  <si>
    <t>a2741218</t>
  </si>
  <si>
    <t>B3/27/10</t>
  </si>
  <si>
    <t>a2741219</t>
  </si>
  <si>
    <t>a2741220</t>
  </si>
  <si>
    <t>274116.62 - INTEGRATED AUDIOVISUAL SYSTEMS AND EQUIPMENT -  FOR INDUSTRIAL CONTROL ROOM</t>
  </si>
  <si>
    <t>a2741221</t>
  </si>
  <si>
    <t>a2741222</t>
  </si>
  <si>
    <t>(6 x 2) 65" Led Video wall display;</t>
  </si>
  <si>
    <t>a2741223</t>
  </si>
  <si>
    <t>Video wall Controller;</t>
  </si>
  <si>
    <t>a2741224</t>
  </si>
  <si>
    <t>a2741225</t>
  </si>
  <si>
    <t>Video wall rack;</t>
  </si>
  <si>
    <t>a2741226</t>
  </si>
  <si>
    <t>a2741227</t>
  </si>
  <si>
    <t>a2741228</t>
  </si>
  <si>
    <t>50"  flat panel displays;</t>
  </si>
  <si>
    <t>a2741229</t>
  </si>
  <si>
    <t>B3/27/11</t>
  </si>
  <si>
    <t>(3x2) 55" Video Wall LCD flat panel displays (with LED backlight) ;</t>
  </si>
  <si>
    <t>a2741230</t>
  </si>
  <si>
    <t>a2741231</t>
  </si>
  <si>
    <t>a2741232</t>
  </si>
  <si>
    <t>a2741233</t>
  </si>
  <si>
    <t>a2741234</t>
  </si>
  <si>
    <t>a2750039</t>
  </si>
  <si>
    <t>Ceiling mounted Loudspeaker;</t>
  </si>
  <si>
    <t>a2750040</t>
  </si>
  <si>
    <t>wall mounted Loudspeaker; weather proof;</t>
  </si>
  <si>
    <t>a2750041</t>
  </si>
  <si>
    <t>a2750042</t>
  </si>
  <si>
    <t>a2750043</t>
  </si>
  <si>
    <t>a2750044</t>
  </si>
  <si>
    <t>a2750045</t>
  </si>
  <si>
    <t>B3/27/12</t>
  </si>
  <si>
    <t>a2750046</t>
  </si>
  <si>
    <t>a2750047</t>
  </si>
  <si>
    <t>a2750048</t>
  </si>
  <si>
    <t>a2750049</t>
  </si>
  <si>
    <t>a2750050</t>
  </si>
  <si>
    <t>a2750051</t>
  </si>
  <si>
    <t>a2750052</t>
  </si>
  <si>
    <t>a2750053</t>
  </si>
  <si>
    <t>a2750054</t>
  </si>
  <si>
    <t>a2750055</t>
  </si>
  <si>
    <t>a2750056</t>
  </si>
  <si>
    <t>a2750057</t>
  </si>
  <si>
    <t>a2750058</t>
  </si>
  <si>
    <t>B3/27/13</t>
  </si>
  <si>
    <t>275225 - Queuing Management System</t>
  </si>
  <si>
    <t>controller;</t>
  </si>
  <si>
    <t>a2750059</t>
  </si>
  <si>
    <t>Keypad</t>
  </si>
  <si>
    <t>a2750060</t>
  </si>
  <si>
    <t>Ticket Dispenser;</t>
  </si>
  <si>
    <t>a2750061</t>
  </si>
  <si>
    <t>Main display;</t>
  </si>
  <si>
    <t>a2750062</t>
  </si>
  <si>
    <t>Counter Sub display;</t>
  </si>
  <si>
    <t>a2750063</t>
  </si>
  <si>
    <t>a2750064</t>
  </si>
  <si>
    <t>a2750065</t>
  </si>
  <si>
    <t>B3/28/01</t>
  </si>
  <si>
    <t>b2815019</t>
  </si>
  <si>
    <t>b2815020</t>
  </si>
  <si>
    <t>b2815021</t>
  </si>
  <si>
    <t>b2815022</t>
  </si>
  <si>
    <t>b2815023</t>
  </si>
  <si>
    <t>Door contact;</t>
  </si>
  <si>
    <t>b2815024</t>
  </si>
  <si>
    <t>b2815025</t>
  </si>
  <si>
    <t>b2815026</t>
  </si>
  <si>
    <t>b2815027</t>
  </si>
  <si>
    <t>b2820019</t>
  </si>
  <si>
    <t>B3/28/02</t>
  </si>
  <si>
    <t>b2820020</t>
  </si>
  <si>
    <t>Fixed dome camera, 5 Megapixel Resolution; wall mounted; weatherproof;</t>
  </si>
  <si>
    <t>b2820021</t>
  </si>
  <si>
    <t>b2820022</t>
  </si>
  <si>
    <t>b2820023</t>
  </si>
  <si>
    <t>b2820024</t>
  </si>
  <si>
    <t>b2820025</t>
  </si>
  <si>
    <t>b2820026</t>
  </si>
  <si>
    <t>b2820027</t>
  </si>
  <si>
    <t>b2846037</t>
  </si>
  <si>
    <t>b2846038</t>
  </si>
  <si>
    <t>b2846039</t>
  </si>
  <si>
    <t>b2846040</t>
  </si>
  <si>
    <t>b2846041</t>
  </si>
  <si>
    <t>b2846042</t>
  </si>
  <si>
    <t>b2846043</t>
  </si>
  <si>
    <t>B3/28/03</t>
  </si>
  <si>
    <t>Beam detector (transmitter and Receiver)</t>
  </si>
  <si>
    <t>b2846044</t>
  </si>
  <si>
    <t>b2846045</t>
  </si>
  <si>
    <t>b2846046</t>
  </si>
  <si>
    <t>b2846047</t>
  </si>
  <si>
    <t>b2846048</t>
  </si>
  <si>
    <t>b2846049</t>
  </si>
  <si>
    <t>b2846050</t>
  </si>
  <si>
    <t>b2846051</t>
  </si>
  <si>
    <t>b2846052</t>
  </si>
  <si>
    <t>b2846053</t>
  </si>
  <si>
    <t>b2846054</t>
  </si>
  <si>
    <t>B3/28/04</t>
  </si>
  <si>
    <t>b2846055</t>
  </si>
  <si>
    <t>b2846056</t>
  </si>
  <si>
    <t>B3/31/01</t>
  </si>
  <si>
    <t>e3110012</t>
  </si>
  <si>
    <t>Clearing the site generally-MTH</t>
  </si>
  <si>
    <t>B3/31/02</t>
  </si>
  <si>
    <t>B3/32/01</t>
  </si>
  <si>
    <t>B3/32/02</t>
  </si>
  <si>
    <t>Light Beige Precast Concrete Pavers - 200x600x60mm, 50mm sand bedding layer, 200mm aggregate base course, geotextile, 300mm capillary break layer.</t>
  </si>
  <si>
    <t>B3/32/03</t>
  </si>
  <si>
    <t>B3/32/04</t>
  </si>
  <si>
    <t>Parking Shade Structures</t>
  </si>
  <si>
    <t>107300</t>
  </si>
  <si>
    <t>Arc Cantilever for Cars - Type 1, Custom shade structures - made of tensile shade structure with hot dip galvanized steel powder coated in beige color RAL 8028 and polyester meshed fabric with PVC coating in off-white color including concrete foundations, waterproofing with all necessary fixure and foundation</t>
  </si>
  <si>
    <t>J1073001</t>
  </si>
  <si>
    <t>Shade structure</t>
  </si>
  <si>
    <t>Arc Cantilever for Cars - Type 2, Custom shade structures - made of tensile shade structure with hot dip galvanized steel powder coated in beige color RAL 8028 and polyester meshed fabric with PVC coating in off-white color including concrete foundations, waterproofing with all necessary fixure and foundation</t>
  </si>
  <si>
    <t>Arc Cantilever for Busses - Type 1, Custom shade structures - made of tensile shade structure with hot dip galvanized steel powder coated in beige color RAL 8028 and polyester meshed fabric with PVC coating in off-white color including concrete foundations, waterproofing with all necessary fixure and foundation</t>
  </si>
  <si>
    <t>Arc Cantilever for Busses - Type 2, Custom shade structures - made of tensile shade structure with hot dip galvanized steel powder coated in beige color RAL 8028 and polyester meshed fabric with PVC coating in off-white color including concrete foundations, waterproofing with all necessary fixure and foundation</t>
  </si>
  <si>
    <t>B3/32/05</t>
  </si>
  <si>
    <t>Senna Italica</t>
  </si>
  <si>
    <t>f3293015</t>
  </si>
  <si>
    <t>B3/32/06</t>
  </si>
  <si>
    <t>f3293026</t>
  </si>
  <si>
    <t>Gravel 70% + Aloe Vera 20% + Lampranthus Glaucus 10%</t>
  </si>
  <si>
    <t>Aloe Vera</t>
  </si>
  <si>
    <t>f3293016</t>
  </si>
  <si>
    <t>B3/32/07</t>
  </si>
  <si>
    <t>Gravel 75% + Pennisetum Setaceum Rubrum 25%</t>
  </si>
  <si>
    <t>B3/33/01</t>
  </si>
  <si>
    <t>For MTH</t>
  </si>
  <si>
    <t>g3310025</t>
  </si>
  <si>
    <t>g3310026</t>
  </si>
  <si>
    <t>For Washing Bay Area</t>
  </si>
  <si>
    <t>g3310027</t>
  </si>
  <si>
    <t>g3310028</t>
  </si>
  <si>
    <t>B3/33/02</t>
  </si>
  <si>
    <t>g3310029</t>
  </si>
  <si>
    <t>g3310030</t>
  </si>
  <si>
    <t>B3/33/03</t>
  </si>
  <si>
    <t>Flow Discharge  29.7 L/s</t>
  </si>
  <si>
    <t>g3312233</t>
  </si>
  <si>
    <t>Head 6 Bar</t>
  </si>
  <si>
    <t>g3310031</t>
  </si>
  <si>
    <t>g3310032</t>
  </si>
  <si>
    <t>B3/33/04</t>
  </si>
  <si>
    <t>g3310033</t>
  </si>
  <si>
    <t>g3310034</t>
  </si>
  <si>
    <t>g3310035</t>
  </si>
  <si>
    <t>B3/33/05</t>
  </si>
  <si>
    <t>g3310036</t>
  </si>
  <si>
    <t>g3331005</t>
  </si>
  <si>
    <t>g3331006</t>
  </si>
  <si>
    <t>B3/33/06</t>
  </si>
  <si>
    <t>g3334003</t>
  </si>
  <si>
    <t>g3311012</t>
  </si>
  <si>
    <t>g3311013</t>
  </si>
  <si>
    <t>g3311014</t>
  </si>
  <si>
    <t>B3/33/07</t>
  </si>
  <si>
    <t>g3311015</t>
  </si>
  <si>
    <t>g3311016</t>
  </si>
  <si>
    <t>g3311017</t>
  </si>
  <si>
    <t>B3/33/08</t>
  </si>
  <si>
    <t>40 m3 effective volume GLS tank with 500 mm free board minimum</t>
  </si>
  <si>
    <t>g3316003</t>
  </si>
  <si>
    <t>Distribution Center (DC):</t>
  </si>
  <si>
    <t>E0551334</t>
  </si>
  <si>
    <t>GI Ladders DC Building</t>
  </si>
  <si>
    <t>E0553004</t>
  </si>
  <si>
    <t>Trench cover; galvanized steel;DC</t>
  </si>
  <si>
    <t>E0559004</t>
  </si>
  <si>
    <t>Safety barriers - DC</t>
  </si>
  <si>
    <t>E0559008</t>
  </si>
  <si>
    <t>Pipe bollards - DC</t>
  </si>
  <si>
    <t>H0831004</t>
  </si>
  <si>
    <t>Hatch covers-DC</t>
  </si>
  <si>
    <t>E0553008</t>
  </si>
  <si>
    <t>Channel grating - DC</t>
  </si>
  <si>
    <t>we assumed provisional quantities 18m2</t>
  </si>
  <si>
    <t>E0552004</t>
  </si>
  <si>
    <t>Floor mounted -DC Building</t>
  </si>
  <si>
    <t>we assumed provisional quantities 101LM</t>
  </si>
  <si>
    <t>E0552008</t>
  </si>
  <si>
    <t>Wall mounted -DC Building</t>
  </si>
  <si>
    <t>F0641013</t>
  </si>
  <si>
    <t>Shoe rack, size 2 NOS, 2000mm x 300mm x 1350mm (Assume)</t>
  </si>
  <si>
    <t>we assumed provisional quantities 4LM</t>
  </si>
  <si>
    <t>F0682013</t>
  </si>
  <si>
    <t>GRP access ladder -DC</t>
  </si>
  <si>
    <t>G0742132</t>
  </si>
  <si>
    <t>INSULATED METAL WALL PANELS Corrugated metal sheet to walls</t>
  </si>
  <si>
    <t>H0811053</t>
  </si>
  <si>
    <t>H0811054</t>
  </si>
  <si>
    <t>H0811055</t>
  </si>
  <si>
    <t>H0811056</t>
  </si>
  <si>
    <t>H0811057</t>
  </si>
  <si>
    <t>H0811058</t>
  </si>
  <si>
    <t>H0836004</t>
  </si>
  <si>
    <t>Electrical closets -DC</t>
  </si>
  <si>
    <t>H0831013</t>
  </si>
  <si>
    <t>Water tank access panel -DC</t>
  </si>
  <si>
    <t>H0833009</t>
  </si>
  <si>
    <t>H0833010</t>
  </si>
  <si>
    <t>H0833011</t>
  </si>
  <si>
    <t>H0833012</t>
  </si>
  <si>
    <t>H0833013</t>
  </si>
  <si>
    <t>H0833014</t>
  </si>
  <si>
    <t>H0833015</t>
  </si>
  <si>
    <t>J1028004</t>
  </si>
  <si>
    <t>K1130004</t>
  </si>
  <si>
    <t>Kitchen appliance - DC</t>
  </si>
  <si>
    <t>L1250004</t>
  </si>
  <si>
    <t>L1232004</t>
  </si>
  <si>
    <t>Pantry floor and wall mounted cabinets-DC</t>
  </si>
  <si>
    <t>L1236004</t>
  </si>
  <si>
    <t>Vanity counter - DC</t>
  </si>
  <si>
    <t>N1450001</t>
  </si>
  <si>
    <t>N1450002</t>
  </si>
  <si>
    <t>N1450003</t>
  </si>
  <si>
    <t>Electric-driven Fork-Lift designed to transport pallets around the warehouse and load pallets into trucks in the Yard.</t>
  </si>
  <si>
    <t>N1450004</t>
  </si>
  <si>
    <t>N1450005</t>
  </si>
  <si>
    <t>positi</t>
  </si>
  <si>
    <t>N1450006</t>
  </si>
  <si>
    <t>N1450008</t>
  </si>
  <si>
    <t>N1450010</t>
  </si>
  <si>
    <t>N1450015</t>
  </si>
  <si>
    <t>No quanitiies excluded</t>
  </si>
  <si>
    <t>N1450016</t>
  </si>
  <si>
    <t>N1450017</t>
  </si>
  <si>
    <t>N1450018</t>
  </si>
  <si>
    <t>N1450019</t>
  </si>
  <si>
    <t>U2100149</t>
  </si>
  <si>
    <t>U2100150</t>
  </si>
  <si>
    <t>U2100151</t>
  </si>
  <si>
    <t>U2100152</t>
  </si>
  <si>
    <t>U2100153</t>
  </si>
  <si>
    <t>U2100154</t>
  </si>
  <si>
    <t>U2100155</t>
  </si>
  <si>
    <t>U2100156</t>
  </si>
  <si>
    <t>U2100157</t>
  </si>
  <si>
    <t>U2100158</t>
  </si>
  <si>
    <t>U2100159</t>
  </si>
  <si>
    <t>U2100160</t>
  </si>
  <si>
    <t>U2100161</t>
  </si>
  <si>
    <t>U2100162</t>
  </si>
  <si>
    <t>U2100163</t>
  </si>
  <si>
    <t>U2100164</t>
  </si>
  <si>
    <t>U2100165</t>
  </si>
  <si>
    <t>U2100166</t>
  </si>
  <si>
    <t>U2100167</t>
  </si>
  <si>
    <t>U2100168</t>
  </si>
  <si>
    <t>U2100169</t>
  </si>
  <si>
    <t>U2100170</t>
  </si>
  <si>
    <t>U2100171</t>
  </si>
  <si>
    <t>U2100172</t>
  </si>
  <si>
    <t>U2100173</t>
  </si>
  <si>
    <t>U2100174</t>
  </si>
  <si>
    <t>U2100175</t>
  </si>
  <si>
    <t>U2100176</t>
  </si>
  <si>
    <t>U2100177</t>
  </si>
  <si>
    <t>U2100178</t>
  </si>
  <si>
    <t>U2100179</t>
  </si>
  <si>
    <t>U2100180</t>
  </si>
  <si>
    <t>U2100181</t>
  </si>
  <si>
    <t>U2100182</t>
  </si>
  <si>
    <t>U2100183</t>
  </si>
  <si>
    <t>U2100184</t>
  </si>
  <si>
    <t>U2100185</t>
  </si>
  <si>
    <t>U2100186</t>
  </si>
  <si>
    <t>Complete Novec 1230 system serving Main Communication Room in Mezzanine Floor as specified and shown on design drawings including acting and standby cylinders, valves, Instrumentation, controls and control panel, and all necessary accessories</t>
  </si>
  <si>
    <t>U2100187</t>
  </si>
  <si>
    <t>U2100188</t>
  </si>
  <si>
    <t>Complete Novec 1230 system serving Communication Room in Mezzanine Floor as specified and shown on design drawings including acting and standby cylinders, valves, Instrumentation, controls and control panel, and all necessary accessories</t>
  </si>
  <si>
    <t>U2100189</t>
  </si>
  <si>
    <t>U2100190</t>
  </si>
  <si>
    <t>U2100191</t>
  </si>
  <si>
    <t>U2100192</t>
  </si>
  <si>
    <t>U2100193</t>
  </si>
  <si>
    <t>V2205018</t>
  </si>
  <si>
    <t>V2205019</t>
  </si>
  <si>
    <t>V2205020</t>
  </si>
  <si>
    <t>V2205021</t>
  </si>
  <si>
    <t>V2205022</t>
  </si>
  <si>
    <t>V2205023</t>
  </si>
  <si>
    <t>V2205024</t>
  </si>
  <si>
    <t>V2205025</t>
  </si>
  <si>
    <t>V2207063</t>
  </si>
  <si>
    <t>V2207064</t>
  </si>
  <si>
    <t>V2207065</t>
  </si>
  <si>
    <t>V2207066</t>
  </si>
  <si>
    <t>V2207067</t>
  </si>
  <si>
    <t>V2207068</t>
  </si>
  <si>
    <t>V2207069</t>
  </si>
  <si>
    <t>V2207070</t>
  </si>
  <si>
    <t>V2207071</t>
  </si>
  <si>
    <t>V2207072</t>
  </si>
  <si>
    <t>V2207073</t>
  </si>
  <si>
    <t>V2207074</t>
  </si>
  <si>
    <t>V2207075</t>
  </si>
  <si>
    <t>V2207076</t>
  </si>
  <si>
    <t>V2207077</t>
  </si>
  <si>
    <t>V2207078</t>
  </si>
  <si>
    <t>V2207079</t>
  </si>
  <si>
    <t>V2207080</t>
  </si>
  <si>
    <t>V2207081</t>
  </si>
  <si>
    <t>V2207082</t>
  </si>
  <si>
    <t>V2207083</t>
  </si>
  <si>
    <t>V2207084</t>
  </si>
  <si>
    <t>V2207085</t>
  </si>
  <si>
    <t>V2210092</t>
  </si>
  <si>
    <t>V2210093</t>
  </si>
  <si>
    <t>V2210094</t>
  </si>
  <si>
    <t>V2210095</t>
  </si>
  <si>
    <t>V2210096</t>
  </si>
  <si>
    <t>V2210097</t>
  </si>
  <si>
    <t>V2210098</t>
  </si>
  <si>
    <t>V2210099</t>
  </si>
  <si>
    <t>V2210100</t>
  </si>
  <si>
    <t>V2210101</t>
  </si>
  <si>
    <t>V2210102</t>
  </si>
  <si>
    <t>V2210103</t>
  </si>
  <si>
    <t>V2210104</t>
  </si>
  <si>
    <t>V2210105</t>
  </si>
  <si>
    <t>V2210106</t>
  </si>
  <si>
    <t>V2210107</t>
  </si>
  <si>
    <t>V2210108</t>
  </si>
  <si>
    <t>V2210109</t>
  </si>
  <si>
    <t>V2210110</t>
  </si>
  <si>
    <t>V2210111</t>
  </si>
  <si>
    <t>V2210112</t>
  </si>
  <si>
    <t>V2210113</t>
  </si>
  <si>
    <t>V2210114</t>
  </si>
  <si>
    <t>V2210115</t>
  </si>
  <si>
    <t>V2210116</t>
  </si>
  <si>
    <t>V2210117</t>
  </si>
  <si>
    <t>V2210118</t>
  </si>
  <si>
    <t>V2210119</t>
  </si>
  <si>
    <t>V2210120</t>
  </si>
  <si>
    <t>V2210121</t>
  </si>
  <si>
    <t>V2210122</t>
  </si>
  <si>
    <t>V2211012</t>
  </si>
  <si>
    <t>V2211013</t>
  </si>
  <si>
    <t>V2211014</t>
  </si>
  <si>
    <t>V2211015</t>
  </si>
  <si>
    <t>V2211016</t>
  </si>
  <si>
    <t>V2211017</t>
  </si>
  <si>
    <t>V2213080</t>
  </si>
  <si>
    <t>V2213081</t>
  </si>
  <si>
    <t>V2213082</t>
  </si>
  <si>
    <t>V2213083</t>
  </si>
  <si>
    <t>V2213084</t>
  </si>
  <si>
    <t>V2213085</t>
  </si>
  <si>
    <t>V2213086</t>
  </si>
  <si>
    <t>V2213087</t>
  </si>
  <si>
    <t>V2213088</t>
  </si>
  <si>
    <t>V2213089</t>
  </si>
  <si>
    <t>V2213090</t>
  </si>
  <si>
    <t>V2213091</t>
  </si>
  <si>
    <t>V2213092</t>
  </si>
  <si>
    <t>V2213093</t>
  </si>
  <si>
    <t>V2213094</t>
  </si>
  <si>
    <t>V2213095</t>
  </si>
  <si>
    <t>V2213096</t>
  </si>
  <si>
    <t>V2213097</t>
  </si>
  <si>
    <t>V2213098</t>
  </si>
  <si>
    <t>V2213099</t>
  </si>
  <si>
    <t>V2213100</t>
  </si>
  <si>
    <t>V2214016</t>
  </si>
  <si>
    <t>Cast iron roof drain</t>
  </si>
  <si>
    <t>V2214017</t>
  </si>
  <si>
    <t>V2214018</t>
  </si>
  <si>
    <t>V2214019</t>
  </si>
  <si>
    <t>V2214020</t>
  </si>
  <si>
    <t>V2214021</t>
  </si>
  <si>
    <t>V2213101</t>
  </si>
  <si>
    <t>V2213102</t>
  </si>
  <si>
    <t>V2213103</t>
  </si>
  <si>
    <t>V2213104</t>
  </si>
  <si>
    <t>V2213105</t>
  </si>
  <si>
    <t>V2230022</t>
  </si>
  <si>
    <t>V2230023</t>
  </si>
  <si>
    <t>V2230024</t>
  </si>
  <si>
    <t>V2230025</t>
  </si>
  <si>
    <t>V2230026</t>
  </si>
  <si>
    <t>V2240033</t>
  </si>
  <si>
    <t>V2240034</t>
  </si>
  <si>
    <t>V2240035</t>
  </si>
  <si>
    <t>V2240036</t>
  </si>
  <si>
    <t>V2240037</t>
  </si>
  <si>
    <t>V2240038</t>
  </si>
  <si>
    <t>V2240039</t>
  </si>
  <si>
    <t>V2240040</t>
  </si>
  <si>
    <t>V2240041</t>
  </si>
  <si>
    <t>V2240042</t>
  </si>
  <si>
    <t>V2240043</t>
  </si>
  <si>
    <t>V2240044</t>
  </si>
  <si>
    <t>W2305019</t>
  </si>
  <si>
    <t>W2305020</t>
  </si>
  <si>
    <t>W2305021</t>
  </si>
  <si>
    <t>W2305022</t>
  </si>
  <si>
    <t>W2305023</t>
  </si>
  <si>
    <t>W2305024</t>
  </si>
  <si>
    <t>W2307107</t>
  </si>
  <si>
    <t>W2307108</t>
  </si>
  <si>
    <t>W2307109</t>
  </si>
  <si>
    <t>W2307110</t>
  </si>
  <si>
    <t>W2307111</t>
  </si>
  <si>
    <t>W2307112</t>
  </si>
  <si>
    <t>W2307113</t>
  </si>
  <si>
    <t>W2307114</t>
  </si>
  <si>
    <t>W2307115</t>
  </si>
  <si>
    <t>W2307116</t>
  </si>
  <si>
    <t>W2307117</t>
  </si>
  <si>
    <t>W2307118</t>
  </si>
  <si>
    <t>W2307119</t>
  </si>
  <si>
    <t>W2307120</t>
  </si>
  <si>
    <t>W2307121</t>
  </si>
  <si>
    <t>W2307122</t>
  </si>
  <si>
    <t>W2307123</t>
  </si>
  <si>
    <t>W2307124</t>
  </si>
  <si>
    <t>W2307125</t>
  </si>
  <si>
    <t>W2307126</t>
  </si>
  <si>
    <t>W2307127</t>
  </si>
  <si>
    <t>W2307128</t>
  </si>
  <si>
    <t>W2307129</t>
  </si>
  <si>
    <t>W2307130</t>
  </si>
  <si>
    <t>W2307131</t>
  </si>
  <si>
    <t>W2307132</t>
  </si>
  <si>
    <t>W2307133</t>
  </si>
  <si>
    <t>W2307134</t>
  </si>
  <si>
    <t>W2307135</t>
  </si>
  <si>
    <t>W2307136</t>
  </si>
  <si>
    <t>W2309004</t>
  </si>
  <si>
    <t>W2310046</t>
  </si>
  <si>
    <t>W2310047</t>
  </si>
  <si>
    <t>W2310048</t>
  </si>
  <si>
    <t>W2310049</t>
  </si>
  <si>
    <t>W2310050</t>
  </si>
  <si>
    <t>W2310051</t>
  </si>
  <si>
    <t>W2310052</t>
  </si>
  <si>
    <t>W2310053</t>
  </si>
  <si>
    <t>W2310054</t>
  </si>
  <si>
    <t>W2310055</t>
  </si>
  <si>
    <t>W2310056</t>
  </si>
  <si>
    <t>W2310057</t>
  </si>
  <si>
    <t>W2310058</t>
  </si>
  <si>
    <t>W2310059</t>
  </si>
  <si>
    <t>W2310060</t>
  </si>
  <si>
    <t>W2310061</t>
  </si>
  <si>
    <t>W2310062</t>
  </si>
  <si>
    <t>W2320108</t>
  </si>
  <si>
    <t>W2320109</t>
  </si>
  <si>
    <t>W2320110</t>
  </si>
  <si>
    <t>W2320111</t>
  </si>
  <si>
    <t>W2320112</t>
  </si>
  <si>
    <t>W2320113</t>
  </si>
  <si>
    <t>W2320114</t>
  </si>
  <si>
    <t>W2320115</t>
  </si>
  <si>
    <t>W2320116</t>
  </si>
  <si>
    <t>W2320117</t>
  </si>
  <si>
    <t>W2320118</t>
  </si>
  <si>
    <t>W2320119</t>
  </si>
  <si>
    <t>W2320120</t>
  </si>
  <si>
    <t>W2320121</t>
  </si>
  <si>
    <t>W2320122</t>
  </si>
  <si>
    <t>W2320123</t>
  </si>
  <si>
    <t>W2320124</t>
  </si>
  <si>
    <t>W2320125</t>
  </si>
  <si>
    <t>W2320126</t>
  </si>
  <si>
    <t>W2320127</t>
  </si>
  <si>
    <t>W2320128</t>
  </si>
  <si>
    <t>W2320129</t>
  </si>
  <si>
    <t>W2320130</t>
  </si>
  <si>
    <t>W2320131</t>
  </si>
  <si>
    <t>W2320132</t>
  </si>
  <si>
    <t>W2320133</t>
  </si>
  <si>
    <t>W2320134</t>
  </si>
  <si>
    <t>W2320135</t>
  </si>
  <si>
    <t>W2320136</t>
  </si>
  <si>
    <t>W2320137</t>
  </si>
  <si>
    <t>W2320138</t>
  </si>
  <si>
    <t>W2325004</t>
  </si>
  <si>
    <t>W2325005</t>
  </si>
  <si>
    <t>W2331010</t>
  </si>
  <si>
    <t>W2331011</t>
  </si>
  <si>
    <t>W2331012</t>
  </si>
  <si>
    <t>W2330016</t>
  </si>
  <si>
    <t>W2330017</t>
  </si>
  <si>
    <t>W2330018</t>
  </si>
  <si>
    <t>W2330019</t>
  </si>
  <si>
    <t>W2334056</t>
  </si>
  <si>
    <t>W2334057</t>
  </si>
  <si>
    <t>W2334058</t>
  </si>
  <si>
    <t>W2334059</t>
  </si>
  <si>
    <t>W2334060</t>
  </si>
  <si>
    <t>W2334061</t>
  </si>
  <si>
    <t>W2334062</t>
  </si>
  <si>
    <t>W2334063</t>
  </si>
  <si>
    <t>W2334064</t>
  </si>
  <si>
    <t>W2334065</t>
  </si>
  <si>
    <t>W2334066</t>
  </si>
  <si>
    <t>W2334067</t>
  </si>
  <si>
    <t>W2334068</t>
  </si>
  <si>
    <t>W2334069</t>
  </si>
  <si>
    <t>W2334070</t>
  </si>
  <si>
    <t>W2334071</t>
  </si>
  <si>
    <t>W2336049</t>
  </si>
  <si>
    <t>W2336050</t>
  </si>
  <si>
    <t>W2336051</t>
  </si>
  <si>
    <t>W2336052</t>
  </si>
  <si>
    <t>W2336053</t>
  </si>
  <si>
    <t>W2336054</t>
  </si>
  <si>
    <t>W2336055</t>
  </si>
  <si>
    <t>AHU-DC-MEZZ-01</t>
  </si>
  <si>
    <t>W2373017</t>
  </si>
  <si>
    <t>AHU-DC-MEZZ-02</t>
  </si>
  <si>
    <t>W2373018</t>
  </si>
  <si>
    <t>W2373019</t>
  </si>
  <si>
    <t>AHU-DC-MEZZ-04</t>
  </si>
  <si>
    <t>W2373020</t>
  </si>
  <si>
    <t>W2373021</t>
  </si>
  <si>
    <t>AHU-DC-MEZZ-06</t>
  </si>
  <si>
    <t>W2373022</t>
  </si>
  <si>
    <t>W2373023</t>
  </si>
  <si>
    <t>AHU-DC-MEZZ-08</t>
  </si>
  <si>
    <t>W2373024</t>
  </si>
  <si>
    <t>AHU-DC-MEZZ-09</t>
  </si>
  <si>
    <t>W2373025</t>
  </si>
  <si>
    <t>W2373026</t>
  </si>
  <si>
    <t>W2373027</t>
  </si>
  <si>
    <t>AHU-DC-MEZZ-12</t>
  </si>
  <si>
    <t>W2373028</t>
  </si>
  <si>
    <t>W2373029</t>
  </si>
  <si>
    <t>W2373030</t>
  </si>
  <si>
    <t>W2373031</t>
  </si>
  <si>
    <t>W2373032</t>
  </si>
  <si>
    <t>W2373033</t>
  </si>
  <si>
    <t>W2373034</t>
  </si>
  <si>
    <t>W2373035</t>
  </si>
  <si>
    <t>W2373036</t>
  </si>
  <si>
    <t>W2373037</t>
  </si>
  <si>
    <t>W2373038</t>
  </si>
  <si>
    <t>W2373039</t>
  </si>
  <si>
    <t>W2373040</t>
  </si>
  <si>
    <t>W2373041</t>
  </si>
  <si>
    <t>W2382197</t>
  </si>
  <si>
    <t>W2382198</t>
  </si>
  <si>
    <t>W2374030</t>
  </si>
  <si>
    <t>W2374031</t>
  </si>
  <si>
    <t>W2374032</t>
  </si>
  <si>
    <t>W2374033</t>
  </si>
  <si>
    <t>W2374034</t>
  </si>
  <si>
    <t>W2374035</t>
  </si>
  <si>
    <t>W2374036</t>
  </si>
  <si>
    <t>W2374037</t>
  </si>
  <si>
    <t>W2374038</t>
  </si>
  <si>
    <t>W2374039</t>
  </si>
  <si>
    <t>W2374040</t>
  </si>
  <si>
    <t>W2374041</t>
  </si>
  <si>
    <t>W2374042</t>
  </si>
  <si>
    <t>W2374043</t>
  </si>
  <si>
    <t>W2374044</t>
  </si>
  <si>
    <t>W2374045</t>
  </si>
  <si>
    <t>W2374046</t>
  </si>
  <si>
    <t>W2374047</t>
  </si>
  <si>
    <t>W2374048</t>
  </si>
  <si>
    <t>W2374049</t>
  </si>
  <si>
    <t>W2374050</t>
  </si>
  <si>
    <t>W2374051</t>
  </si>
  <si>
    <t>W2374052</t>
  </si>
  <si>
    <t>W2374053</t>
  </si>
  <si>
    <t>W2374054</t>
  </si>
  <si>
    <t>W2374055</t>
  </si>
  <si>
    <t>W2374056</t>
  </si>
  <si>
    <t>W2374057</t>
  </si>
  <si>
    <t>W2374058</t>
  </si>
  <si>
    <t>W2374059</t>
  </si>
  <si>
    <t>W2374060</t>
  </si>
  <si>
    <t>W2374061</t>
  </si>
  <si>
    <t>W2374062</t>
  </si>
  <si>
    <t>W2374063</t>
  </si>
  <si>
    <t>W2374064</t>
  </si>
  <si>
    <t>W2374065</t>
  </si>
  <si>
    <t>236200</t>
  </si>
  <si>
    <t>W2362001</t>
  </si>
  <si>
    <t>W2362002</t>
  </si>
  <si>
    <t>W2362003</t>
  </si>
  <si>
    <t>W2362004</t>
  </si>
  <si>
    <t>Liquid Receiver</t>
  </si>
  <si>
    <t>W2362005</t>
  </si>
  <si>
    <t>W2362006</t>
  </si>
  <si>
    <t>W2362007</t>
  </si>
  <si>
    <t>W2362008</t>
  </si>
  <si>
    <t>W2362009</t>
  </si>
  <si>
    <t>W2362010</t>
  </si>
  <si>
    <t>W2320139</t>
  </si>
  <si>
    <t>W2320140</t>
  </si>
  <si>
    <t>W2320141</t>
  </si>
  <si>
    <t>W2320142</t>
  </si>
  <si>
    <t>W2320143</t>
  </si>
  <si>
    <t>W2320144</t>
  </si>
  <si>
    <t>Z2605148</t>
  </si>
  <si>
    <t>Z2605149</t>
  </si>
  <si>
    <t>Z2605150</t>
  </si>
  <si>
    <t>2 x 4 mm2</t>
  </si>
  <si>
    <t>Z2605151</t>
  </si>
  <si>
    <t>Z2605152</t>
  </si>
  <si>
    <t>Z2605153</t>
  </si>
  <si>
    <t>Z2605154</t>
  </si>
  <si>
    <t>Z2605155</t>
  </si>
  <si>
    <t>Z2605156</t>
  </si>
  <si>
    <t>Z2605157</t>
  </si>
  <si>
    <t>Z2605158</t>
  </si>
  <si>
    <t>Z2605159</t>
  </si>
  <si>
    <t>Z2605160</t>
  </si>
  <si>
    <t>Z2605161</t>
  </si>
  <si>
    <t>Z2605162</t>
  </si>
  <si>
    <t>Z2605163</t>
  </si>
  <si>
    <t>Z2605164</t>
  </si>
  <si>
    <t>Z2605165</t>
  </si>
  <si>
    <t>Z2605166</t>
  </si>
  <si>
    <t>Z2605167</t>
  </si>
  <si>
    <t>Z2605168</t>
  </si>
  <si>
    <t>Z2605169</t>
  </si>
  <si>
    <t>Z2605170</t>
  </si>
  <si>
    <t>Z2605171</t>
  </si>
  <si>
    <t>Z2605172</t>
  </si>
  <si>
    <t>Z2605173</t>
  </si>
  <si>
    <t>Z2605174</t>
  </si>
  <si>
    <t>Z2605175</t>
  </si>
  <si>
    <t>Z2605176</t>
  </si>
  <si>
    <t>Z2605177</t>
  </si>
  <si>
    <t>Z2605178</t>
  </si>
  <si>
    <t>Z2605179</t>
  </si>
  <si>
    <t>Z2605180</t>
  </si>
  <si>
    <t>Z2605181</t>
  </si>
  <si>
    <t>Z2605182</t>
  </si>
  <si>
    <t>Z2605183</t>
  </si>
  <si>
    <t>Z2605184</t>
  </si>
  <si>
    <t>Z2605185</t>
  </si>
  <si>
    <t>Z2605186</t>
  </si>
  <si>
    <t>Z2605187</t>
  </si>
  <si>
    <t>Z2605188</t>
  </si>
  <si>
    <t>Z2605189</t>
  </si>
  <si>
    <t>Z2605190</t>
  </si>
  <si>
    <t>Z2605191</t>
  </si>
  <si>
    <t>Z2605192</t>
  </si>
  <si>
    <t>Z2605193</t>
  </si>
  <si>
    <t>Z2605194</t>
  </si>
  <si>
    <t>Z2605195</t>
  </si>
  <si>
    <t>Z2605196</t>
  </si>
  <si>
    <t>Z2605197</t>
  </si>
  <si>
    <t>Z2605198</t>
  </si>
  <si>
    <t>Z2605199</t>
  </si>
  <si>
    <t>Z2605200</t>
  </si>
  <si>
    <t>Z2609012</t>
  </si>
  <si>
    <t>Z2609013</t>
  </si>
  <si>
    <t>Z2609014</t>
  </si>
  <si>
    <t>Z2609015</t>
  </si>
  <si>
    <t>Z2611016</t>
  </si>
  <si>
    <t>Z2611017</t>
  </si>
  <si>
    <t>Z2612015</t>
  </si>
  <si>
    <t>Z2612016</t>
  </si>
  <si>
    <t>Z2612017</t>
  </si>
  <si>
    <t>Z2612018</t>
  </si>
  <si>
    <t>Z2612019</t>
  </si>
  <si>
    <t>Z2613013</t>
  </si>
  <si>
    <t>Z2613014</t>
  </si>
  <si>
    <t>Z2613015</t>
  </si>
  <si>
    <t>Z2613016</t>
  </si>
  <si>
    <t>Z2624239</t>
  </si>
  <si>
    <t>Z2624240</t>
  </si>
  <si>
    <t>Z2624241</t>
  </si>
  <si>
    <t>Z2624242</t>
  </si>
  <si>
    <t>Z2624243</t>
  </si>
  <si>
    <t>Z2624244</t>
  </si>
  <si>
    <t>Z2624245</t>
  </si>
  <si>
    <t>Z2624246</t>
  </si>
  <si>
    <t>Z2624247</t>
  </si>
  <si>
    <t>Z2624248</t>
  </si>
  <si>
    <t>Z2624249</t>
  </si>
  <si>
    <t>Z2624250</t>
  </si>
  <si>
    <t>Z2624251</t>
  </si>
  <si>
    <t>Z2624252</t>
  </si>
  <si>
    <t>Z2624253</t>
  </si>
  <si>
    <t>Z2624254</t>
  </si>
  <si>
    <t>Z2624255</t>
  </si>
  <si>
    <t>Z2624256</t>
  </si>
  <si>
    <t>Z2624257</t>
  </si>
  <si>
    <t>Z2624258</t>
  </si>
  <si>
    <t>Z2624259</t>
  </si>
  <si>
    <t>Z2624260</t>
  </si>
  <si>
    <t>Z2624261</t>
  </si>
  <si>
    <t>Z2624262</t>
  </si>
  <si>
    <t>Z2624263</t>
  </si>
  <si>
    <t>Z2624264</t>
  </si>
  <si>
    <t>Z2624265</t>
  </si>
  <si>
    <t>Z2624266</t>
  </si>
  <si>
    <t>Z2624267</t>
  </si>
  <si>
    <t>Z2624268</t>
  </si>
  <si>
    <t>Z2624269</t>
  </si>
  <si>
    <t>Z2624270</t>
  </si>
  <si>
    <t>Z2624271</t>
  </si>
  <si>
    <t>Z2624272</t>
  </si>
  <si>
    <t>Z2624273</t>
  </si>
  <si>
    <t>Z2624274</t>
  </si>
  <si>
    <t>Z2624275</t>
  </si>
  <si>
    <t>Z2624276</t>
  </si>
  <si>
    <t>Z2624277</t>
  </si>
  <si>
    <t>Z2624278</t>
  </si>
  <si>
    <t>Z2624279</t>
  </si>
  <si>
    <t>Z2624280</t>
  </si>
  <si>
    <t>Z2624281</t>
  </si>
  <si>
    <t>Z2624282</t>
  </si>
  <si>
    <t>Z2624283</t>
  </si>
  <si>
    <t>Z2624284</t>
  </si>
  <si>
    <t>Z2624285</t>
  </si>
  <si>
    <t>Z2624286</t>
  </si>
  <si>
    <t>Z2624287</t>
  </si>
  <si>
    <t>Z2624288</t>
  </si>
  <si>
    <t>Z2627050</t>
  </si>
  <si>
    <t>Z2627051</t>
  </si>
  <si>
    <t>Z2627052</t>
  </si>
  <si>
    <t>Z2627053</t>
  </si>
  <si>
    <t>Z2627054</t>
  </si>
  <si>
    <t>Z2627055</t>
  </si>
  <si>
    <t>Z2627056</t>
  </si>
  <si>
    <t>Z2627057</t>
  </si>
  <si>
    <t>Z2627058</t>
  </si>
  <si>
    <t>Z2627059</t>
  </si>
  <si>
    <t>Z2627060</t>
  </si>
  <si>
    <t>Z2627061</t>
  </si>
  <si>
    <t>Z2627062</t>
  </si>
  <si>
    <t>Z2627063</t>
  </si>
  <si>
    <t>Z2627064</t>
  </si>
  <si>
    <t>Z2627065</t>
  </si>
  <si>
    <t>Z2628042</t>
  </si>
  <si>
    <t>Z2628043</t>
  </si>
  <si>
    <t>Z2628044</t>
  </si>
  <si>
    <t>Z2628045</t>
  </si>
  <si>
    <t>Z2628046</t>
  </si>
  <si>
    <t>Z2628047</t>
  </si>
  <si>
    <t>Z2628048</t>
  </si>
  <si>
    <t>Z2632005</t>
  </si>
  <si>
    <t>Z2632006</t>
  </si>
  <si>
    <t>Z2633011</t>
  </si>
  <si>
    <t>Z2633012</t>
  </si>
  <si>
    <t>Z2635009</t>
  </si>
  <si>
    <t>Z2635010</t>
  </si>
  <si>
    <t>Z2635011</t>
  </si>
  <si>
    <t>ATS-A2-GF-01; 630 a; 4 pole;</t>
  </si>
  <si>
    <t>Z2636008</t>
  </si>
  <si>
    <t>ATS-A2-GF-02; 1000 a; 4 pole;</t>
  </si>
  <si>
    <t>Z2636009</t>
  </si>
  <si>
    <t>ATS-A3-GF-01; 500 a; 4 pole;</t>
  </si>
  <si>
    <t>Z2636010</t>
  </si>
  <si>
    <t>Z2641004</t>
  </si>
  <si>
    <t>Z2651072</t>
  </si>
  <si>
    <t>Z2651073</t>
  </si>
  <si>
    <t>Z2651074</t>
  </si>
  <si>
    <t>Z2651075</t>
  </si>
  <si>
    <t>Z2651076</t>
  </si>
  <si>
    <t>Z2651077</t>
  </si>
  <si>
    <t>Z2651078</t>
  </si>
  <si>
    <t>Z2651079</t>
  </si>
  <si>
    <t>Z2651080</t>
  </si>
  <si>
    <t>Z2651081</t>
  </si>
  <si>
    <t>Z2651082</t>
  </si>
  <si>
    <t>Z2651083</t>
  </si>
  <si>
    <t>Z2651084</t>
  </si>
  <si>
    <t>Z2651085</t>
  </si>
  <si>
    <t>Z2651086</t>
  </si>
  <si>
    <t>Z2651087</t>
  </si>
  <si>
    <t>Z2651088</t>
  </si>
  <si>
    <t>Z2651089</t>
  </si>
  <si>
    <t>Z2651090</t>
  </si>
  <si>
    <t>Z2651091</t>
  </si>
  <si>
    <t>Z2651092</t>
  </si>
  <si>
    <t>Z2651093</t>
  </si>
  <si>
    <t>Z2651094</t>
  </si>
  <si>
    <t>Z2651095</t>
  </si>
  <si>
    <t>Z2651096</t>
  </si>
  <si>
    <t>Z2651097</t>
  </si>
  <si>
    <t>Z2651098</t>
  </si>
  <si>
    <t>Z2651099</t>
  </si>
  <si>
    <t>Z2651100</t>
  </si>
  <si>
    <t>Z2651101</t>
  </si>
  <si>
    <t>Z2656014</t>
  </si>
  <si>
    <t>Z2656015</t>
  </si>
  <si>
    <t>Z2656016</t>
  </si>
  <si>
    <t>Z2656017</t>
  </si>
  <si>
    <t>Z2656018</t>
  </si>
  <si>
    <t>a2705004</t>
  </si>
  <si>
    <t>a2710074</t>
  </si>
  <si>
    <t>a2710075</t>
  </si>
  <si>
    <t>a2710076</t>
  </si>
  <si>
    <t>a2710077</t>
  </si>
  <si>
    <t>a2710078</t>
  </si>
  <si>
    <t>a2710079</t>
  </si>
  <si>
    <t>a2710080</t>
  </si>
  <si>
    <t>a2710081</t>
  </si>
  <si>
    <t>a2710082</t>
  </si>
  <si>
    <t>a2710083</t>
  </si>
  <si>
    <t>a2710084</t>
  </si>
  <si>
    <t>a2710085</t>
  </si>
  <si>
    <t>a2710086</t>
  </si>
  <si>
    <t>a2710087</t>
  </si>
  <si>
    <t>a2710088</t>
  </si>
  <si>
    <t>a2710089</t>
  </si>
  <si>
    <t>a2710090</t>
  </si>
  <si>
    <t>a2710091</t>
  </si>
  <si>
    <t>a2710092</t>
  </si>
  <si>
    <t>a2710093</t>
  </si>
  <si>
    <t>a2710094</t>
  </si>
  <si>
    <t>a2710095</t>
  </si>
  <si>
    <t>a2710096</t>
  </si>
  <si>
    <t>a2720048</t>
  </si>
  <si>
    <t>a2720049</t>
  </si>
  <si>
    <t>a2720050</t>
  </si>
  <si>
    <t>a2720051</t>
  </si>
  <si>
    <t>a2720052</t>
  </si>
  <si>
    <t>a2720053</t>
  </si>
  <si>
    <t>a2720054</t>
  </si>
  <si>
    <t>a2720055</t>
  </si>
  <si>
    <t>a2720056</t>
  </si>
  <si>
    <t>a2720057</t>
  </si>
  <si>
    <t>a2720058</t>
  </si>
  <si>
    <t>a2720059</t>
  </si>
  <si>
    <t>a2720060</t>
  </si>
  <si>
    <t>a2720061</t>
  </si>
  <si>
    <t>a2720062</t>
  </si>
  <si>
    <t>a2730020</t>
  </si>
  <si>
    <t>a2730021</t>
  </si>
  <si>
    <t>a2730022</t>
  </si>
  <si>
    <t>a2730023</t>
  </si>
  <si>
    <t>a2730024</t>
  </si>
  <si>
    <t>a2730025</t>
  </si>
  <si>
    <t>a2730026</t>
  </si>
  <si>
    <t>a2741235</t>
  </si>
  <si>
    <t>a2741236</t>
  </si>
  <si>
    <t>a2741237</t>
  </si>
  <si>
    <t>a2741238</t>
  </si>
  <si>
    <t>a2741239</t>
  </si>
  <si>
    <t>a2741240</t>
  </si>
  <si>
    <t>a2741241</t>
  </si>
  <si>
    <t>a2741242</t>
  </si>
  <si>
    <t>a2741243</t>
  </si>
  <si>
    <t>a2741244</t>
  </si>
  <si>
    <t>a2741245</t>
  </si>
  <si>
    <t>a2741246</t>
  </si>
  <si>
    <t>a2741247</t>
  </si>
  <si>
    <t>a2741248</t>
  </si>
  <si>
    <t>a2741249</t>
  </si>
  <si>
    <t>a2741250</t>
  </si>
  <si>
    <t>a2741251</t>
  </si>
  <si>
    <t>a2741252</t>
  </si>
  <si>
    <t>a2741253</t>
  </si>
  <si>
    <t>a2741254</t>
  </si>
  <si>
    <t>a2740011</t>
  </si>
  <si>
    <t>a2740012</t>
  </si>
  <si>
    <t>a2740013</t>
  </si>
  <si>
    <t>a2740014</t>
  </si>
  <si>
    <t>a2740015</t>
  </si>
  <si>
    <t>a2740016</t>
  </si>
  <si>
    <t>a2740017</t>
  </si>
  <si>
    <t>a2740018</t>
  </si>
  <si>
    <t>a2740019</t>
  </si>
  <si>
    <t>a2740020</t>
  </si>
  <si>
    <t>a2740021</t>
  </si>
  <si>
    <t>a2740022</t>
  </si>
  <si>
    <t>a2740023</t>
  </si>
  <si>
    <t>a2740024</t>
  </si>
  <si>
    <t>a2740025</t>
  </si>
  <si>
    <t>a2740026</t>
  </si>
  <si>
    <t>a2740027</t>
  </si>
  <si>
    <t>a2740028</t>
  </si>
  <si>
    <t>a2740029</t>
  </si>
  <si>
    <t>a2740030</t>
  </si>
  <si>
    <t>a2740031</t>
  </si>
  <si>
    <t>a2740032</t>
  </si>
  <si>
    <t>(3 x 2) 55" Video Wall LCD flat panel displays (with LED backlight) ;</t>
  </si>
  <si>
    <t>a2740033</t>
  </si>
  <si>
    <t>a2740034</t>
  </si>
  <si>
    <t>a2740035</t>
  </si>
  <si>
    <t>a2740036</t>
  </si>
  <si>
    <t>a2740037</t>
  </si>
  <si>
    <t>a2750066</t>
  </si>
  <si>
    <t>a2750067</t>
  </si>
  <si>
    <t>a2750068</t>
  </si>
  <si>
    <t>a2750069</t>
  </si>
  <si>
    <t>a2750070</t>
  </si>
  <si>
    <t>a2750071</t>
  </si>
  <si>
    <t>a2750072</t>
  </si>
  <si>
    <t>a2750073</t>
  </si>
  <si>
    <t>a2750074</t>
  </si>
  <si>
    <t>a2750075</t>
  </si>
  <si>
    <t>a2750076</t>
  </si>
  <si>
    <t>a2750077</t>
  </si>
  <si>
    <t>a2750078</t>
  </si>
  <si>
    <t>a2750079</t>
  </si>
  <si>
    <t>a2750080</t>
  </si>
  <si>
    <t>a2750081</t>
  </si>
  <si>
    <t>a2750082</t>
  </si>
  <si>
    <t>a2750083</t>
  </si>
  <si>
    <t>a2750084</t>
  </si>
  <si>
    <t>a2750085</t>
  </si>
  <si>
    <t>b2815028</t>
  </si>
  <si>
    <t>b2815029</t>
  </si>
  <si>
    <t>b2815030</t>
  </si>
  <si>
    <t>b2815031</t>
  </si>
  <si>
    <t>b2815032</t>
  </si>
  <si>
    <t>b2815033</t>
  </si>
  <si>
    <t>b2815034</t>
  </si>
  <si>
    <t>b2815035</t>
  </si>
  <si>
    <t>b2815036</t>
  </si>
  <si>
    <t>b2815037</t>
  </si>
  <si>
    <t>b2815038</t>
  </si>
  <si>
    <t>b2820028</t>
  </si>
  <si>
    <t>b2820029</t>
  </si>
  <si>
    <t>b2820030</t>
  </si>
  <si>
    <t>b2820031</t>
  </si>
  <si>
    <t>b2820032</t>
  </si>
  <si>
    <t>b2820033</t>
  </si>
  <si>
    <t>b2820034</t>
  </si>
  <si>
    <t>b2820035</t>
  </si>
  <si>
    <t>281800</t>
  </si>
  <si>
    <t>b2818001</t>
  </si>
  <si>
    <t>b2818002</t>
  </si>
  <si>
    <t>b2818003</t>
  </si>
  <si>
    <t>b2818004</t>
  </si>
  <si>
    <t>b2818005</t>
  </si>
  <si>
    <t>b2846057</t>
  </si>
  <si>
    <t>b2846058</t>
  </si>
  <si>
    <t>b2846059</t>
  </si>
  <si>
    <t>b2846060</t>
  </si>
  <si>
    <t>b2846061</t>
  </si>
  <si>
    <t>b2846062</t>
  </si>
  <si>
    <t>b2846063</t>
  </si>
  <si>
    <t>b2846064</t>
  </si>
  <si>
    <t>b2846065</t>
  </si>
  <si>
    <t>b2846066</t>
  </si>
  <si>
    <t>b2846067</t>
  </si>
  <si>
    <t>b2846068</t>
  </si>
  <si>
    <t>b2846069</t>
  </si>
  <si>
    <t>b2846070</t>
  </si>
  <si>
    <t>b2846071</t>
  </si>
  <si>
    <t>b2846072</t>
  </si>
  <si>
    <t>b2846073</t>
  </si>
  <si>
    <t>b2846074</t>
  </si>
  <si>
    <t>b2846075</t>
  </si>
  <si>
    <t>e3110013</t>
  </si>
  <si>
    <t>Clearing the site generally-DC</t>
  </si>
  <si>
    <t>f3214132</t>
  </si>
  <si>
    <t>f3293027</t>
  </si>
  <si>
    <t>g3310037</t>
  </si>
  <si>
    <t>g3310038</t>
  </si>
  <si>
    <t>g3310039</t>
  </si>
  <si>
    <t>g3310040</t>
  </si>
  <si>
    <t>g3310041</t>
  </si>
  <si>
    <t>g3310042</t>
  </si>
  <si>
    <t>g3312234</t>
  </si>
  <si>
    <t>g3310043</t>
  </si>
  <si>
    <t>g3310044</t>
  </si>
  <si>
    <t>g3310045</t>
  </si>
  <si>
    <t>g3310046</t>
  </si>
  <si>
    <t>g3310047</t>
  </si>
  <si>
    <t>g3331007</t>
  </si>
  <si>
    <t>g3334004</t>
  </si>
  <si>
    <t>g3311018</t>
  </si>
  <si>
    <t>g3311019</t>
  </si>
  <si>
    <t>g3311020</t>
  </si>
  <si>
    <t>g3311021</t>
  </si>
  <si>
    <t>g3311022</t>
  </si>
  <si>
    <t>g3316004</t>
  </si>
  <si>
    <t>Incl.</t>
  </si>
  <si>
    <t>E.1</t>
  </si>
  <si>
    <t>06 - WOOD AND PLASTICS</t>
  </si>
  <si>
    <t>09 - FINISHES</t>
  </si>
  <si>
    <t>12 - FURNISHINGS</t>
  </si>
  <si>
    <t>Furniture -LI Provisional sum</t>
  </si>
  <si>
    <t>Consider Provisional sum due to non availabilty of details</t>
  </si>
  <si>
    <t>Furniture - EMC Provisional sum</t>
  </si>
  <si>
    <t>Furniture - MTH Provisional sum</t>
  </si>
  <si>
    <t>Furniture -DC Provisional sum</t>
  </si>
  <si>
    <t>Work breakdown structure MASTER FORMAT LEVEL 1</t>
  </si>
  <si>
    <t>Work breakdown structure MASTER FORMAT LEVEL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</si>
</sst>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44">
    <font>
      <sz val="10"/>
      <name val="Arial"/>
      <charset val="178"/>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2"/>
      <name val="Times New Roman"/>
      <family val="1"/>
    </font>
    <font>
      <sz val="12"/>
      <name val="Times New Roman"/>
      <family val="1"/>
    </font>
    <font>
      <u/>
      <sz val="12"/>
      <color rgb="FF000000"/>
      <name val="Times New Roman"/>
      <family val="1"/>
    </font>
    <font>
      <sz val="12"/>
      <color rgb="FF000000"/>
      <name val="Times New Roman"/>
      <family val="1"/>
    </font>
    <font>
      <b/>
      <u/>
      <sz val="12"/>
      <name val="Times New Roman"/>
      <family val="1"/>
    </font>
    <font>
      <b/>
      <sz val="12"/>
      <name val="Times New Roman"/>
      <family val="1"/>
    </font>
    <font>
      <sz val="12"/>
      <color indexed="0"/>
      <name val="Arial"/>
      <family val="2"/>
    </font>
    <font>
      <sz val="12"/>
      <name val="Times New Romans"/>
    </font>
    <font>
      <sz val="10"/>
      <name val="MS Sans Serif"/>
      <family val="2"/>
    </font>
    <font>
      <u/>
      <sz val="12"/>
      <name val="Times New Romans"/>
    </font>
    <font>
      <b/>
      <u/>
      <sz val="12"/>
      <name val="Times New Romans"/>
    </font>
    <font>
      <sz val="8"/>
      <name val="Arial"/>
      <family val="2"/>
    </font>
    <font>
      <sz val="12"/>
      <color theme="1"/>
      <name val="Times New Roman"/>
      <family val="1"/>
    </font>
    <font>
      <u/>
      <sz val="12"/>
      <color theme="1"/>
      <name val="Times New Roman"/>
      <family val="1"/>
    </font>
    <font>
      <sz val="12"/>
      <name val="Times New Roman"/>
      <family val="1"/>
      <charset val="178"/>
    </font>
    <font>
      <sz val="12"/>
      <color rgb="FFFF0000"/>
      <name val="Times New Roman"/>
      <family val="1"/>
    </font>
    <font>
      <sz val="10"/>
      <color theme="1"/>
      <name val="Arial"/>
      <family val="2"/>
    </font>
    <font>
      <b/>
      <sz val="10"/>
      <name val="Arial"/>
      <family val="2"/>
    </font>
    <font>
      <sz val="11"/>
      <color theme="1"/>
      <name val="Arial"/>
      <family val="2"/>
    </font>
    <font>
      <sz val="12"/>
      <name val="Times"/>
      <family val="1"/>
    </font>
    <font>
      <sz val="10"/>
      <name val="Arial"/>
      <family val="2"/>
    </font>
    <font>
      <u/>
      <sz val="12"/>
      <name val="Times New Roman"/>
      <family val="1"/>
      <charset val="178"/>
    </font>
    <font>
      <sz val="10"/>
      <name val="Times New Roman"/>
      <family val="1"/>
    </font>
    <font>
      <sz val="12"/>
      <color rgb="FFC00000"/>
      <name val="Times New Roman"/>
      <family val="1"/>
    </font>
    <font>
      <sz val="11"/>
      <name val="Times New Roman"/>
      <family val="1"/>
    </font>
    <font>
      <u/>
      <sz val="11"/>
      <name val="Times New Roman"/>
      <family val="1"/>
      <charset val="178"/>
    </font>
    <font>
      <sz val="10"/>
      <name val="Arial"/>
      <family val="2"/>
    </font>
    <font>
      <vertAlign val="superscript"/>
      <sz val="12"/>
      <name val="Times New Romans"/>
    </font>
    <font>
      <b/>
      <sz val="12"/>
      <name val="Times New Romans"/>
    </font>
    <font>
      <vertAlign val="superscript"/>
      <sz val="10"/>
      <name val="Times New Roman"/>
      <family val="1"/>
    </font>
    <font>
      <sz val="12"/>
      <name val="Calibri"/>
      <family val="2"/>
    </font>
    <font>
      <b/>
      <u/>
      <sz val="12"/>
      <color theme="1"/>
      <name val="Times New Roman"/>
      <family val="1"/>
    </font>
    <font>
      <sz val="12"/>
      <color indexed="0"/>
      <name val="Times New Roman"/>
      <family val="1"/>
    </font>
    <font>
      <sz val="12"/>
      <name val="TIME NEWS ROMAN"/>
    </font>
    <font>
      <u/>
      <sz val="11"/>
      <name val="Times New Roman"/>
      <family val="1"/>
    </font>
    <font>
      <b/>
      <u/>
      <sz val="10"/>
      <name val="Arial"/>
      <family val="2"/>
    </font>
    <font>
      <sz val="8"/>
      <name val="Arial"/>
      <family val="2"/>
    </font>
    <font>
      <b/>
      <sz val="11"/>
      <color theme="1"/>
      <name val="Calibri"/>
      <family val="2"/>
      <scheme val="minor"/>
    </font>
    <font>
      <b/>
      <u/>
      <sz val="11"/>
      <color theme="1"/>
      <name val="Calibri"/>
      <family val="2"/>
      <scheme val="minor"/>
    </font>
  </fonts>
  <fills count="3">
    <fill>
      <patternFill patternType="none"/>
    </fill>
    <fill>
      <patternFill patternType="gray125"/>
    </fill>
    <fill>
      <patternFill patternType="solid">
        <fgColor rgb="FF00B0F0"/>
        <bgColor indexed="64"/>
      </patternFill>
    </fill>
  </fills>
  <borders count="4">
    <border>
      <left/>
      <right/>
      <top/>
      <bottom/>
      <diagonal/>
    </border>
    <border>
      <left/>
      <right/>
      <top style="thin">
        <color indexed="64"/>
      </top>
      <bottom/>
      <diagonal/>
    </border>
    <border>
      <left/>
      <right/>
      <top/>
      <bottom style="double">
        <color indexed="64"/>
      </bottom>
      <diagonal/>
    </border>
    <border>
      <left style="thin">
        <color indexed="64"/>
      </left>
      <right style="thin">
        <color indexed="64"/>
      </right>
      <top/>
      <bottom/>
      <diagonal/>
    </border>
  </borders>
  <cellStyleXfs count="37">
    <xf numFmtId="0" fontId="0" fillId="0" borderId="0"/>
    <xf numFmtId="0" fontId="4" fillId="0" borderId="0"/>
    <xf numFmtId="0" fontId="4" fillId="0" borderId="0"/>
    <xf numFmtId="43" fontId="4" fillId="0" borderId="0" applyFont="0" applyFill="0" applyBorder="0" applyAlignment="0" applyProtection="0"/>
    <xf numFmtId="0" fontId="11" fillId="0" borderId="0">
      <alignment horizontal="left" vertical="top" wrapText="1"/>
    </xf>
    <xf numFmtId="0" fontId="4" fillId="0" borderId="0"/>
    <xf numFmtId="43" fontId="3" fillId="0" borderId="0" applyFont="0" applyFill="0" applyBorder="0" applyAlignment="0" applyProtection="0"/>
    <xf numFmtId="0" fontId="13" fillId="0" borderId="0"/>
    <xf numFmtId="0" fontId="4" fillId="0" borderId="0"/>
    <xf numFmtId="0" fontId="4" fillId="0" borderId="0"/>
    <xf numFmtId="0" fontId="6" fillId="0" borderId="0"/>
    <xf numFmtId="0" fontId="4" fillId="0" borderId="0"/>
    <xf numFmtId="0" fontId="4" fillId="0" borderId="0"/>
    <xf numFmtId="0" fontId="4" fillId="0" borderId="0"/>
    <xf numFmtId="1" fontId="19" fillId="0" borderId="3">
      <alignment horizontal="justify" vertical="top" wrapText="1"/>
    </xf>
    <xf numFmtId="0" fontId="4" fillId="0" borderId="0"/>
    <xf numFmtId="0" fontId="23" fillId="0" borderId="0"/>
    <xf numFmtId="0" fontId="4" fillId="0" borderId="0"/>
    <xf numFmtId="43" fontId="4" fillId="0" borderId="0" applyFont="0" applyFill="0" applyBorder="0" applyAlignment="0" applyProtection="0"/>
    <xf numFmtId="0" fontId="4" fillId="0" borderId="0"/>
    <xf numFmtId="0" fontId="25" fillId="0" borderId="0"/>
    <xf numFmtId="43" fontId="2" fillId="0" borderId="0" applyFont="0" applyFill="0" applyBorder="0" applyAlignment="0" applyProtection="0"/>
    <xf numFmtId="43" fontId="31" fillId="0" borderId="0" applyFont="0" applyFill="0" applyBorder="0" applyAlignment="0" applyProtection="0"/>
    <xf numFmtId="0" fontId="1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3" fontId="4" fillId="0" borderId="0" applyFont="0" applyFill="0" applyBorder="0" applyAlignment="0" applyProtection="0"/>
    <xf numFmtId="43" fontId="4" fillId="0" borderId="0" applyFont="0" applyFill="0" applyBorder="0" applyAlignment="0" applyProtection="0"/>
    <xf numFmtId="0" fontId="1" fillId="0" borderId="0"/>
    <xf numFmtId="43" fontId="1" fillId="0" borderId="0" applyFont="0" applyFill="0" applyBorder="0" applyAlignment="0" applyProtection="0"/>
    <xf numFmtId="0" fontId="1" fillId="0" borderId="0"/>
  </cellStyleXfs>
  <cellXfs count="599">
    <xf numFmtId="0" fontId="0" fillId="0" borderId="0" xfId="0"/>
    <xf numFmtId="4" fontId="5" fillId="0" borderId="0" xfId="0" applyNumberFormat="1" applyFont="1" applyAlignment="1">
      <alignment horizontal="left" vertical="top" wrapText="1"/>
    </xf>
    <xf numFmtId="0" fontId="6" fillId="0" borderId="0" xfId="0" quotePrefix="1" applyFont="1" applyAlignment="1">
      <alignment horizontal="left" vertical="top"/>
    </xf>
    <xf numFmtId="0" fontId="7" fillId="0" borderId="0" xfId="0" applyFont="1" applyAlignment="1">
      <alignment horizontal="left" vertical="top"/>
    </xf>
    <xf numFmtId="0" fontId="6" fillId="0" borderId="0" xfId="0" applyFont="1"/>
    <xf numFmtId="0" fontId="8" fillId="0" borderId="0" xfId="0" applyFont="1" applyAlignment="1">
      <alignment horizontal="left" vertical="top"/>
    </xf>
    <xf numFmtId="0" fontId="5" fillId="0" borderId="0" xfId="0" applyFont="1" applyAlignment="1">
      <alignment horizontal="left" vertical="top"/>
    </xf>
    <xf numFmtId="0" fontId="6" fillId="0" borderId="0" xfId="0" applyFont="1" applyAlignment="1">
      <alignment horizontal="left" vertical="top"/>
    </xf>
    <xf numFmtId="0" fontId="7" fillId="0" borderId="0" xfId="0" applyFont="1" applyAlignment="1">
      <alignment horizontal="left" vertical="top" wrapText="1"/>
    </xf>
    <xf numFmtId="0" fontId="6" fillId="0" borderId="0" xfId="0" quotePrefix="1" applyFont="1" applyAlignment="1">
      <alignment horizontal="left" vertical="top" wrapText="1"/>
    </xf>
    <xf numFmtId="0" fontId="10" fillId="0" borderId="0" xfId="0" quotePrefix="1" applyFont="1" applyAlignment="1">
      <alignment horizontal="left" vertical="top"/>
    </xf>
    <xf numFmtId="0" fontId="9" fillId="0" borderId="0" xfId="0" quotePrefix="1" applyFont="1" applyAlignment="1">
      <alignment horizontal="left" vertical="top" wrapText="1"/>
    </xf>
    <xf numFmtId="0" fontId="10" fillId="0" borderId="0" xfId="0" applyFont="1"/>
    <xf numFmtId="0" fontId="6" fillId="0" borderId="0" xfId="1" applyFont="1" applyAlignment="1">
      <alignment vertical="top" wrapText="1"/>
    </xf>
    <xf numFmtId="0" fontId="6" fillId="0" borderId="0" xfId="1" applyFont="1" applyAlignment="1">
      <alignment horizontal="left" vertical="top" wrapText="1"/>
    </xf>
    <xf numFmtId="0" fontId="5" fillId="0" borderId="0" xfId="1" applyFont="1" applyAlignment="1">
      <alignment vertical="top" wrapText="1"/>
    </xf>
    <xf numFmtId="0" fontId="5" fillId="0" borderId="0" xfId="1" applyFont="1" applyAlignment="1">
      <alignment horizontal="left" vertical="top" wrapText="1"/>
    </xf>
    <xf numFmtId="3" fontId="7" fillId="0" borderId="0" xfId="0" applyNumberFormat="1" applyFont="1" applyAlignment="1">
      <alignment horizontal="center" vertical="center"/>
    </xf>
    <xf numFmtId="0" fontId="7" fillId="0" borderId="0" xfId="0" applyFont="1" applyAlignment="1">
      <alignment horizontal="center" vertical="center" wrapText="1"/>
    </xf>
    <xf numFmtId="4" fontId="7" fillId="0" borderId="0" xfId="0" applyNumberFormat="1" applyFont="1" applyAlignment="1">
      <alignment horizontal="center" vertical="center" wrapText="1"/>
    </xf>
    <xf numFmtId="3" fontId="8" fillId="0" borderId="0" xfId="0" applyNumberFormat="1" applyFont="1" applyAlignment="1">
      <alignment horizontal="center" vertical="center"/>
    </xf>
    <xf numFmtId="0" fontId="8" fillId="0" borderId="0" xfId="0" applyFont="1" applyAlignment="1">
      <alignment horizontal="center" vertical="center" wrapText="1"/>
    </xf>
    <xf numFmtId="4" fontId="8" fillId="0" borderId="0" xfId="0" applyNumberFormat="1" applyFont="1" applyAlignment="1">
      <alignment horizontal="center" vertical="center" wrapText="1"/>
    </xf>
    <xf numFmtId="3" fontId="5" fillId="0" borderId="0" xfId="0" applyNumberFormat="1" applyFont="1" applyAlignment="1">
      <alignment horizontal="center" vertical="center"/>
    </xf>
    <xf numFmtId="0" fontId="5" fillId="0" borderId="0" xfId="0" applyFont="1" applyAlignment="1">
      <alignment horizontal="center" vertical="center"/>
    </xf>
    <xf numFmtId="4" fontId="5" fillId="0" borderId="0" xfId="0" applyNumberFormat="1" applyFont="1" applyAlignment="1">
      <alignment horizontal="center" vertical="center"/>
    </xf>
    <xf numFmtId="3" fontId="10" fillId="0" borderId="0" xfId="0" applyNumberFormat="1" applyFont="1" applyAlignment="1">
      <alignment horizontal="center" vertical="center"/>
    </xf>
    <xf numFmtId="0" fontId="10" fillId="0" borderId="0" xfId="0" quotePrefix="1" applyFont="1" applyAlignment="1">
      <alignment horizontal="center" vertical="center"/>
    </xf>
    <xf numFmtId="4" fontId="10" fillId="0" borderId="0" xfId="0" applyNumberFormat="1" applyFont="1" applyAlignment="1">
      <alignment horizontal="center" vertical="center"/>
    </xf>
    <xf numFmtId="3" fontId="6" fillId="0" borderId="0" xfId="0" applyNumberFormat="1" applyFont="1" applyAlignment="1">
      <alignment horizontal="center" vertical="center"/>
    </xf>
    <xf numFmtId="0" fontId="6" fillId="0" borderId="0" xfId="0" quotePrefix="1" applyFont="1" applyAlignment="1">
      <alignment horizontal="center" vertical="center"/>
    </xf>
    <xf numFmtId="4" fontId="6" fillId="0" borderId="0" xfId="0" applyNumberFormat="1" applyFont="1" applyAlignment="1">
      <alignment horizontal="center" vertical="center"/>
    </xf>
    <xf numFmtId="0" fontId="6" fillId="0" borderId="0" xfId="0" applyFont="1" applyAlignment="1">
      <alignment horizontal="center" vertical="center"/>
    </xf>
    <xf numFmtId="4" fontId="6" fillId="0" borderId="1" xfId="0" applyNumberFormat="1" applyFont="1" applyBorder="1" applyAlignment="1">
      <alignment horizontal="center" vertical="center"/>
    </xf>
    <xf numFmtId="4" fontId="6" fillId="0" borderId="2" xfId="0" applyNumberFormat="1" applyFont="1" applyBorder="1" applyAlignment="1">
      <alignment horizontal="center" vertical="center"/>
    </xf>
    <xf numFmtId="0" fontId="5" fillId="0" borderId="0" xfId="0" applyFont="1" applyAlignment="1">
      <alignment horizontal="left" vertical="top" wrapText="1"/>
    </xf>
    <xf numFmtId="0" fontId="6" fillId="0" borderId="0" xfId="0" applyFont="1" applyAlignment="1">
      <alignment horizontal="left" vertical="top" wrapText="1"/>
    </xf>
    <xf numFmtId="0" fontId="12" fillId="0" borderId="0" xfId="7" applyFont="1" applyAlignment="1">
      <alignment horizontal="center" vertical="top"/>
    </xf>
    <xf numFmtId="0" fontId="14" fillId="0" borderId="0" xfId="8" applyFont="1" applyAlignment="1">
      <alignment horizontal="left" vertical="top" wrapText="1"/>
    </xf>
    <xf numFmtId="0" fontId="12" fillId="0" borderId="0" xfId="8" applyFont="1" applyAlignment="1">
      <alignment horizontal="left" vertical="top" wrapText="1"/>
    </xf>
    <xf numFmtId="0" fontId="9" fillId="0" borderId="0" xfId="9" applyFont="1" applyAlignment="1">
      <alignment vertical="top" wrapText="1"/>
    </xf>
    <xf numFmtId="0" fontId="6" fillId="0" borderId="0" xfId="10" applyAlignment="1">
      <alignment horizontal="center" vertical="top"/>
    </xf>
    <xf numFmtId="0" fontId="5" fillId="0" borderId="0" xfId="9" applyFont="1" applyAlignment="1">
      <alignment vertical="top" wrapText="1"/>
    </xf>
    <xf numFmtId="3" fontId="6" fillId="0" borderId="0" xfId="9" applyNumberFormat="1" applyFont="1" applyAlignment="1">
      <alignment horizontal="center"/>
    </xf>
    <xf numFmtId="0" fontId="6" fillId="0" borderId="0" xfId="9" applyFont="1" applyAlignment="1">
      <alignment horizontal="center"/>
    </xf>
    <xf numFmtId="0" fontId="6" fillId="0" borderId="0" xfId="9" applyFont="1" applyAlignment="1">
      <alignment vertical="top" wrapText="1"/>
    </xf>
    <xf numFmtId="3" fontId="6" fillId="0" borderId="0" xfId="9" quotePrefix="1" applyNumberFormat="1" applyFont="1" applyAlignment="1">
      <alignment horizontal="center"/>
    </xf>
    <xf numFmtId="0" fontId="9" fillId="0" borderId="0" xfId="1" quotePrefix="1" applyFont="1" applyAlignment="1">
      <alignment horizontal="left" vertical="top" wrapText="1"/>
    </xf>
    <xf numFmtId="0" fontId="6" fillId="0" borderId="0" xfId="9" applyFont="1" applyAlignment="1">
      <alignment horizontal="center" wrapText="1"/>
    </xf>
    <xf numFmtId="0" fontId="6" fillId="0" borderId="0" xfId="9" applyFont="1" applyAlignment="1">
      <alignment horizontal="left" vertical="top" wrapText="1"/>
    </xf>
    <xf numFmtId="0" fontId="5" fillId="0" borderId="0" xfId="11" applyFont="1" applyAlignment="1">
      <alignment horizontal="left" vertical="top" wrapText="1"/>
    </xf>
    <xf numFmtId="0" fontId="6" fillId="0" borderId="0" xfId="11" applyFont="1" applyAlignment="1">
      <alignment horizontal="center" vertical="center"/>
    </xf>
    <xf numFmtId="0" fontId="6" fillId="0" borderId="0" xfId="11" applyFont="1" applyAlignment="1">
      <alignment horizontal="left" vertical="top" wrapText="1"/>
    </xf>
    <xf numFmtId="3" fontId="6" fillId="0" borderId="0" xfId="11" applyNumberFormat="1" applyFont="1" applyAlignment="1">
      <alignment horizontal="center" vertical="center"/>
    </xf>
    <xf numFmtId="0" fontId="15" fillId="0" borderId="0" xfId="8" applyFont="1" applyAlignment="1">
      <alignment wrapText="1"/>
    </xf>
    <xf numFmtId="0" fontId="6" fillId="0" borderId="0" xfId="9" quotePrefix="1" applyFont="1" applyAlignment="1">
      <alignment horizontal="center"/>
    </xf>
    <xf numFmtId="0" fontId="6" fillId="0" borderId="0" xfId="9" applyFont="1" applyAlignment="1">
      <alignment horizontal="center" vertical="top" wrapText="1"/>
    </xf>
    <xf numFmtId="0" fontId="6" fillId="0" borderId="0" xfId="9" quotePrefix="1" applyFont="1" applyAlignment="1">
      <alignment horizontal="center" wrapText="1"/>
    </xf>
    <xf numFmtId="0" fontId="5" fillId="0" borderId="0" xfId="0" applyFont="1" applyAlignment="1">
      <alignment vertical="top" wrapText="1"/>
    </xf>
    <xf numFmtId="0" fontId="6" fillId="0" borderId="0" xfId="0" applyFont="1" applyAlignment="1">
      <alignment vertical="top" wrapText="1"/>
    </xf>
    <xf numFmtId="1" fontId="10" fillId="0" borderId="0" xfId="0" applyNumberFormat="1" applyFont="1" applyAlignment="1">
      <alignment horizontal="center"/>
    </xf>
    <xf numFmtId="0" fontId="10" fillId="0" borderId="0" xfId="0" quotePrefix="1" applyFont="1" applyAlignment="1">
      <alignment horizontal="center"/>
    </xf>
    <xf numFmtId="4" fontId="6" fillId="0" borderId="0" xfId="0" quotePrefix="1" applyNumberFormat="1" applyFont="1" applyAlignment="1">
      <alignment horizontal="center" vertical="center"/>
    </xf>
    <xf numFmtId="0" fontId="5" fillId="0" borderId="0" xfId="8" applyFont="1" applyAlignment="1">
      <alignment vertical="top" wrapText="1"/>
    </xf>
    <xf numFmtId="0" fontId="6" fillId="0" borderId="0" xfId="8" applyFont="1" applyAlignment="1">
      <alignment vertical="top" wrapText="1"/>
    </xf>
    <xf numFmtId="0" fontId="6" fillId="0" borderId="0" xfId="8" applyFont="1" applyAlignment="1">
      <alignment horizontal="center" vertical="center" wrapText="1"/>
    </xf>
    <xf numFmtId="0" fontId="9" fillId="0" borderId="0" xfId="9" applyFont="1" applyAlignment="1">
      <alignment horizontal="left" vertical="top"/>
    </xf>
    <xf numFmtId="3" fontId="6" fillId="0" borderId="0" xfId="9" quotePrefix="1" applyNumberFormat="1" applyFont="1" applyAlignment="1">
      <alignment horizontal="center" wrapText="1"/>
    </xf>
    <xf numFmtId="0" fontId="6" fillId="0" borderId="0" xfId="11" applyFont="1" applyAlignment="1">
      <alignment horizontal="left" vertical="top"/>
    </xf>
    <xf numFmtId="3" fontId="6" fillId="0" borderId="0" xfId="11" applyNumberFormat="1" applyFont="1" applyAlignment="1">
      <alignment horizontal="center"/>
    </xf>
    <xf numFmtId="0" fontId="6" fillId="0" borderId="0" xfId="12" applyFont="1" applyAlignment="1">
      <alignment horizontal="left" vertical="top" wrapText="1"/>
    </xf>
    <xf numFmtId="0" fontId="6" fillId="0" borderId="0" xfId="12" applyFont="1" applyAlignment="1">
      <alignment horizontal="center" vertical="center" wrapText="1"/>
    </xf>
    <xf numFmtId="0" fontId="15" fillId="0" borderId="0" xfId="11" quotePrefix="1" applyFont="1" applyAlignment="1">
      <alignment horizontal="left" vertical="top" wrapText="1"/>
    </xf>
    <xf numFmtId="0" fontId="9" fillId="0" borderId="0" xfId="11" applyFont="1" applyAlignment="1">
      <alignment horizontal="left" vertical="top" wrapText="1"/>
    </xf>
    <xf numFmtId="0" fontId="5" fillId="0" borderId="0" xfId="9" applyFont="1" applyAlignment="1">
      <alignment horizontal="left" vertical="top" wrapText="1"/>
    </xf>
    <xf numFmtId="0" fontId="6" fillId="0" borderId="0" xfId="11" applyFont="1" applyAlignment="1">
      <alignment horizontal="center"/>
    </xf>
    <xf numFmtId="1" fontId="6" fillId="0" borderId="0" xfId="11" applyNumberFormat="1" applyFont="1" applyAlignment="1">
      <alignment horizontal="center"/>
    </xf>
    <xf numFmtId="0" fontId="6" fillId="0" borderId="0" xfId="1" applyFont="1" applyAlignment="1">
      <alignment horizontal="justify" vertical="top" wrapText="1"/>
    </xf>
    <xf numFmtId="0" fontId="17" fillId="0" borderId="0" xfId="1" applyFont="1" applyAlignment="1">
      <alignment horizontal="justify" vertical="top" wrapText="1"/>
    </xf>
    <xf numFmtId="0" fontId="6" fillId="0" borderId="0" xfId="1" applyFont="1"/>
    <xf numFmtId="0" fontId="6" fillId="0" borderId="0" xfId="1" applyFont="1" applyAlignment="1">
      <alignment horizontal="center"/>
    </xf>
    <xf numFmtId="0" fontId="18" fillId="0" borderId="0" xfId="1" applyFont="1" applyAlignment="1">
      <alignment horizontal="left" vertical="top"/>
    </xf>
    <xf numFmtId="3" fontId="6" fillId="0" borderId="0" xfId="1" applyNumberFormat="1" applyFont="1" applyAlignment="1">
      <alignment horizontal="center" vertical="center"/>
    </xf>
    <xf numFmtId="3" fontId="6" fillId="0" borderId="0" xfId="3" applyNumberFormat="1" applyFont="1" applyFill="1" applyBorder="1" applyAlignment="1">
      <alignment horizontal="center" vertical="center"/>
    </xf>
    <xf numFmtId="0" fontId="7" fillId="0" borderId="0" xfId="0" applyFont="1" applyAlignment="1">
      <alignment horizontal="center"/>
    </xf>
    <xf numFmtId="0" fontId="7" fillId="0" borderId="0" xfId="0" applyFont="1" applyAlignment="1">
      <alignment horizontal="center" wrapText="1"/>
    </xf>
    <xf numFmtId="0" fontId="8" fillId="0" borderId="0" xfId="0" applyFont="1" applyAlignment="1">
      <alignment horizontal="center"/>
    </xf>
    <xf numFmtId="0" fontId="8" fillId="0" borderId="0" xfId="0" applyFont="1" applyAlignment="1">
      <alignment horizontal="center" wrapText="1"/>
    </xf>
    <xf numFmtId="1" fontId="5" fillId="0" borderId="0" xfId="0" applyNumberFormat="1" applyFont="1" applyAlignment="1">
      <alignment horizontal="center"/>
    </xf>
    <xf numFmtId="0" fontId="5" fillId="0" borderId="0" xfId="0" applyFont="1" applyAlignment="1">
      <alignment horizontal="center"/>
    </xf>
    <xf numFmtId="4" fontId="5" fillId="0" borderId="0" xfId="0" applyNumberFormat="1" applyFont="1" applyAlignment="1">
      <alignment horizontal="center"/>
    </xf>
    <xf numFmtId="4" fontId="10" fillId="0" borderId="0" xfId="0" applyNumberFormat="1" applyFont="1" applyAlignment="1">
      <alignment horizontal="center"/>
    </xf>
    <xf numFmtId="1" fontId="6" fillId="0" borderId="0" xfId="0" applyNumberFormat="1" applyFont="1" applyAlignment="1">
      <alignment horizontal="center"/>
    </xf>
    <xf numFmtId="0" fontId="6" fillId="0" borderId="0" xfId="0" quotePrefix="1" applyFont="1" applyAlignment="1">
      <alignment horizontal="center"/>
    </xf>
    <xf numFmtId="4" fontId="6" fillId="0" borderId="0" xfId="0" applyNumberFormat="1" applyFont="1" applyAlignment="1">
      <alignment horizontal="center"/>
    </xf>
    <xf numFmtId="0" fontId="6" fillId="0" borderId="0" xfId="0" applyFont="1" applyAlignment="1">
      <alignment horizontal="center"/>
    </xf>
    <xf numFmtId="0" fontId="6" fillId="0" borderId="0" xfId="1" applyFont="1" applyAlignment="1">
      <alignment horizontal="center" vertical="center"/>
    </xf>
    <xf numFmtId="0" fontId="22" fillId="0" borderId="0" xfId="15" applyFont="1"/>
    <xf numFmtId="0" fontId="4" fillId="0" borderId="0" xfId="15"/>
    <xf numFmtId="0" fontId="21" fillId="0" borderId="0" xfId="15" applyFont="1"/>
    <xf numFmtId="0" fontId="18" fillId="0" borderId="0" xfId="15" applyFont="1" applyAlignment="1">
      <alignment horizontal="left" vertical="top" wrapText="1"/>
    </xf>
    <xf numFmtId="0" fontId="17" fillId="0" borderId="0" xfId="15" applyFont="1" applyAlignment="1">
      <alignment horizontal="left" vertical="top" wrapText="1"/>
    </xf>
    <xf numFmtId="4" fontId="17" fillId="0" borderId="0" xfId="15" applyNumberFormat="1" applyFont="1" applyAlignment="1">
      <alignment horizontal="center"/>
    </xf>
    <xf numFmtId="3" fontId="17" fillId="0" borderId="0" xfId="15" applyNumberFormat="1" applyFont="1" applyAlignment="1">
      <alignment horizontal="center" wrapText="1"/>
    </xf>
    <xf numFmtId="0" fontId="17" fillId="0" borderId="0" xfId="15" applyFont="1" applyAlignment="1">
      <alignment horizontal="center" wrapText="1"/>
    </xf>
    <xf numFmtId="4" fontId="20" fillId="0" borderId="0" xfId="14" applyNumberFormat="1" applyFont="1" applyBorder="1" applyAlignment="1">
      <alignment horizontal="center" vertical="center" wrapText="1"/>
    </xf>
    <xf numFmtId="0" fontId="5" fillId="0" borderId="0" xfId="0" quotePrefix="1" applyFont="1" applyAlignment="1">
      <alignment horizontal="left" vertical="top" wrapText="1"/>
    </xf>
    <xf numFmtId="0" fontId="6" fillId="0" borderId="0" xfId="0" applyFont="1" applyAlignment="1">
      <alignment horizontal="center" vertical="top" wrapText="1"/>
    </xf>
    <xf numFmtId="0" fontId="5" fillId="0" borderId="0" xfId="0" applyFont="1" applyAlignment="1">
      <alignment horizontal="left" vertical="center" wrapText="1"/>
    </xf>
    <xf numFmtId="0" fontId="5" fillId="0" borderId="0" xfId="0" applyFont="1" applyAlignment="1">
      <alignment vertical="center" wrapText="1"/>
    </xf>
    <xf numFmtId="1" fontId="6" fillId="0" borderId="0" xfId="0" applyNumberFormat="1" applyFont="1" applyAlignment="1">
      <alignment horizontal="center" vertical="center"/>
    </xf>
    <xf numFmtId="0" fontId="6" fillId="0" borderId="0" xfId="0" applyFont="1" applyAlignment="1">
      <alignment horizontal="left" vertical="center" wrapText="1"/>
    </xf>
    <xf numFmtId="0" fontId="6" fillId="0" borderId="0" xfId="1" applyFont="1" applyAlignment="1">
      <alignment horizontal="center" vertical="top"/>
    </xf>
    <xf numFmtId="0" fontId="6" fillId="0" borderId="0" xfId="17" applyFont="1" applyAlignment="1" applyProtection="1">
      <alignment vertical="top"/>
      <protection locked="0"/>
    </xf>
    <xf numFmtId="0" fontId="6" fillId="0" borderId="0" xfId="17" applyFont="1" applyAlignment="1">
      <alignment horizontal="center" vertical="top"/>
    </xf>
    <xf numFmtId="0" fontId="6" fillId="2" borderId="0" xfId="17" applyFont="1" applyFill="1" applyAlignment="1" applyProtection="1">
      <alignment vertical="top"/>
      <protection locked="0"/>
    </xf>
    <xf numFmtId="0" fontId="5" fillId="0" borderId="0" xfId="19" applyFont="1" applyAlignment="1">
      <alignment vertical="top" wrapText="1"/>
    </xf>
    <xf numFmtId="0" fontId="6" fillId="0" borderId="0" xfId="20" applyFont="1" applyAlignment="1">
      <alignment vertical="top" wrapText="1"/>
    </xf>
    <xf numFmtId="0" fontId="26" fillId="0" borderId="0" xfId="3" applyNumberFormat="1" applyFont="1" applyFill="1" applyBorder="1" applyAlignment="1">
      <alignment horizontal="center" wrapText="1"/>
    </xf>
    <xf numFmtId="0" fontId="26" fillId="0" borderId="0" xfId="20" applyFont="1" applyAlignment="1">
      <alignment horizontal="center" vertical="top" wrapText="1"/>
    </xf>
    <xf numFmtId="4" fontId="26" fillId="0" borderId="0" xfId="20" applyNumberFormat="1" applyFont="1" applyAlignment="1">
      <alignment horizontal="center" wrapText="1"/>
    </xf>
    <xf numFmtId="0" fontId="6" fillId="0" borderId="0" xfId="20" quotePrefix="1" applyFont="1" applyAlignment="1">
      <alignment vertical="top" wrapText="1"/>
    </xf>
    <xf numFmtId="0" fontId="6" fillId="0" borderId="0" xfId="20" quotePrefix="1" applyFont="1" applyAlignment="1">
      <alignment horizontal="left" vertical="top" wrapText="1"/>
    </xf>
    <xf numFmtId="4" fontId="6" fillId="0" borderId="0" xfId="20" quotePrefix="1" applyNumberFormat="1" applyFont="1" applyAlignment="1">
      <alignment horizontal="center" wrapText="1"/>
    </xf>
    <xf numFmtId="0" fontId="6" fillId="0" borderId="0" xfId="20" quotePrefix="1" applyFont="1" applyAlignment="1">
      <alignment horizontal="center" vertical="top" wrapText="1"/>
    </xf>
    <xf numFmtId="4" fontId="6" fillId="0" borderId="0" xfId="20" quotePrefix="1" applyNumberFormat="1" applyFont="1" applyAlignment="1">
      <alignment horizontal="center" vertical="top" wrapText="1"/>
    </xf>
    <xf numFmtId="0" fontId="6" fillId="0" borderId="0" xfId="20" applyFont="1" applyAlignment="1">
      <alignment horizontal="left" vertical="top" wrapText="1"/>
    </xf>
    <xf numFmtId="4" fontId="5" fillId="0" borderId="0" xfId="20" applyNumberFormat="1" applyFont="1" applyAlignment="1">
      <alignment vertical="top" wrapText="1"/>
    </xf>
    <xf numFmtId="4" fontId="5" fillId="0" borderId="0" xfId="20" applyNumberFormat="1" applyFont="1" applyAlignment="1">
      <alignment horizontal="center" wrapText="1"/>
    </xf>
    <xf numFmtId="4" fontId="5" fillId="0" borderId="0" xfId="20" applyNumberFormat="1" applyFont="1" applyAlignment="1">
      <alignment horizontal="center" vertical="top" wrapText="1"/>
    </xf>
    <xf numFmtId="0" fontId="5" fillId="0" borderId="0" xfId="20" applyFont="1" applyAlignment="1">
      <alignment vertical="top" wrapText="1"/>
    </xf>
    <xf numFmtId="4" fontId="6" fillId="0" borderId="0" xfId="20" applyNumberFormat="1" applyFont="1" applyAlignment="1">
      <alignment horizontal="center" wrapText="1"/>
    </xf>
    <xf numFmtId="0" fontId="6" fillId="0" borderId="0" xfId="20" applyFont="1" applyAlignment="1">
      <alignment horizontal="center" vertical="top" wrapText="1"/>
    </xf>
    <xf numFmtId="4" fontId="5" fillId="0" borderId="0" xfId="20" applyNumberFormat="1" applyFont="1" applyAlignment="1">
      <alignment horizontal="left" vertical="top" wrapText="1"/>
    </xf>
    <xf numFmtId="4" fontId="6" fillId="0" borderId="0" xfId="20" applyNumberFormat="1" applyFont="1" applyAlignment="1">
      <alignment horizontal="left" vertical="top" wrapText="1"/>
    </xf>
    <xf numFmtId="4" fontId="6" fillId="0" borderId="0" xfId="3" applyNumberFormat="1" applyFont="1" applyFill="1" applyBorder="1" applyAlignment="1">
      <alignment horizontal="center" wrapText="1"/>
    </xf>
    <xf numFmtId="0" fontId="30" fillId="0" borderId="0" xfId="3" applyNumberFormat="1" applyFont="1" applyFill="1" applyBorder="1" applyAlignment="1">
      <alignment horizontal="center" vertical="top" wrapText="1"/>
    </xf>
    <xf numFmtId="0" fontId="30" fillId="0" borderId="0" xfId="20" applyFont="1" applyAlignment="1">
      <alignment horizontal="center" vertical="top" wrapText="1"/>
    </xf>
    <xf numFmtId="4" fontId="30" fillId="0" borderId="0" xfId="20" applyNumberFormat="1" applyFont="1" applyAlignment="1">
      <alignment horizontal="center" vertical="top" wrapText="1"/>
    </xf>
    <xf numFmtId="4" fontId="30" fillId="0" borderId="0" xfId="20" applyNumberFormat="1" applyFont="1" applyAlignment="1">
      <alignment horizontal="left" vertical="top" wrapText="1"/>
    </xf>
    <xf numFmtId="4" fontId="6" fillId="0" borderId="0" xfId="20" quotePrefix="1" applyNumberFormat="1" applyFont="1" applyAlignment="1">
      <alignment horizontal="left" vertical="top" wrapText="1"/>
    </xf>
    <xf numFmtId="4" fontId="5" fillId="0" borderId="0" xfId="20" applyNumberFormat="1" applyFont="1" applyAlignment="1">
      <alignment horizontal="left" vertical="top"/>
    </xf>
    <xf numFmtId="0" fontId="7" fillId="0" borderId="0" xfId="15" applyFont="1" applyAlignment="1">
      <alignment horizontal="left" vertical="top" wrapText="1"/>
    </xf>
    <xf numFmtId="0" fontId="6" fillId="0" borderId="0" xfId="15" applyFont="1"/>
    <xf numFmtId="0" fontId="5" fillId="0" borderId="0" xfId="15" applyFont="1" applyAlignment="1">
      <alignment horizontal="left" vertical="top"/>
    </xf>
    <xf numFmtId="4" fontId="5" fillId="0" borderId="0" xfId="15" applyNumberFormat="1" applyFont="1" applyAlignment="1">
      <alignment horizontal="left" vertical="top" wrapText="1"/>
    </xf>
    <xf numFmtId="0" fontId="9" fillId="0" borderId="0" xfId="15" quotePrefix="1" applyFont="1" applyAlignment="1">
      <alignment horizontal="left" vertical="top" wrapText="1"/>
    </xf>
    <xf numFmtId="0" fontId="10" fillId="0" borderId="0" xfId="15" applyFont="1"/>
    <xf numFmtId="0" fontId="6" fillId="0" borderId="0" xfId="15" quotePrefix="1" applyFont="1" applyAlignment="1">
      <alignment horizontal="left" vertical="top" wrapText="1"/>
    </xf>
    <xf numFmtId="4" fontId="6" fillId="0" borderId="0" xfId="11" applyNumberFormat="1" applyFont="1" applyAlignment="1">
      <alignment horizontal="center"/>
    </xf>
    <xf numFmtId="0" fontId="6" fillId="0" borderId="0" xfId="11" applyFont="1"/>
    <xf numFmtId="0" fontId="6" fillId="0" borderId="0" xfId="15" applyFont="1" applyAlignment="1">
      <alignment horizontal="left" vertical="top"/>
    </xf>
    <xf numFmtId="0" fontId="5" fillId="0" borderId="0" xfId="15" applyFont="1" applyAlignment="1">
      <alignment horizontal="left" vertical="top" wrapText="1"/>
    </xf>
    <xf numFmtId="0" fontId="6" fillId="0" borderId="0" xfId="15" applyFont="1" applyAlignment="1">
      <alignment horizontal="left" vertical="top" wrapText="1"/>
    </xf>
    <xf numFmtId="0" fontId="7" fillId="0" borderId="0" xfId="11" applyFont="1" applyAlignment="1">
      <alignment horizontal="left" vertical="top" wrapText="1"/>
    </xf>
    <xf numFmtId="0" fontId="7" fillId="0" borderId="0" xfId="11" applyFont="1" applyAlignment="1">
      <alignment horizontal="center"/>
    </xf>
    <xf numFmtId="0" fontId="7" fillId="0" borderId="0" xfId="11" applyFont="1" applyAlignment="1">
      <alignment horizontal="center" wrapText="1"/>
    </xf>
    <xf numFmtId="0" fontId="8" fillId="0" borderId="0" xfId="11" applyFont="1" applyAlignment="1">
      <alignment horizontal="center"/>
    </xf>
    <xf numFmtId="0" fontId="8" fillId="0" borderId="0" xfId="11" applyFont="1" applyAlignment="1">
      <alignment horizontal="center" wrapText="1"/>
    </xf>
    <xf numFmtId="0" fontId="5" fillId="0" borderId="0" xfId="11" applyFont="1" applyAlignment="1">
      <alignment horizontal="left" vertical="top"/>
    </xf>
    <xf numFmtId="4" fontId="5" fillId="0" borderId="0" xfId="11" applyNumberFormat="1" applyFont="1" applyAlignment="1">
      <alignment horizontal="left" vertical="top" wrapText="1"/>
    </xf>
    <xf numFmtId="1" fontId="5" fillId="0" borderId="0" xfId="11" applyNumberFormat="1" applyFont="1" applyAlignment="1">
      <alignment horizontal="center"/>
    </xf>
    <xf numFmtId="0" fontId="5" fillId="0" borderId="0" xfId="11" applyFont="1" applyAlignment="1">
      <alignment horizontal="center"/>
    </xf>
    <xf numFmtId="4" fontId="5" fillId="0" borderId="0" xfId="11" applyNumberFormat="1" applyFont="1" applyAlignment="1">
      <alignment horizontal="center"/>
    </xf>
    <xf numFmtId="0" fontId="9" fillId="0" borderId="0" xfId="11" quotePrefix="1" applyFont="1" applyAlignment="1">
      <alignment horizontal="left" vertical="top" wrapText="1"/>
    </xf>
    <xf numFmtId="1" fontId="10" fillId="0" borderId="0" xfId="11" applyNumberFormat="1" applyFont="1" applyAlignment="1">
      <alignment horizontal="center"/>
    </xf>
    <xf numFmtId="0" fontId="10" fillId="0" borderId="0" xfId="11" quotePrefix="1" applyFont="1" applyAlignment="1">
      <alignment horizontal="center"/>
    </xf>
    <xf numFmtId="4" fontId="10" fillId="0" borderId="0" xfId="11" applyNumberFormat="1" applyFont="1" applyAlignment="1">
      <alignment horizontal="center"/>
    </xf>
    <xf numFmtId="0" fontId="10" fillId="0" borderId="0" xfId="11" applyFont="1"/>
    <xf numFmtId="0" fontId="6" fillId="0" borderId="0" xfId="11" quotePrefix="1" applyFont="1" applyAlignment="1">
      <alignment horizontal="left" vertical="top" wrapText="1"/>
    </xf>
    <xf numFmtId="0" fontId="6" fillId="0" borderId="0" xfId="11" quotePrefix="1" applyFont="1" applyAlignment="1">
      <alignment horizontal="center"/>
    </xf>
    <xf numFmtId="0" fontId="5" fillId="0" borderId="0" xfId="1" applyFont="1" applyAlignment="1">
      <alignment horizontal="center" vertical="top" wrapText="1"/>
    </xf>
    <xf numFmtId="4" fontId="6" fillId="0" borderId="0" xfId="1" applyNumberFormat="1" applyFont="1" applyAlignment="1">
      <alignment horizontal="center" wrapText="1"/>
    </xf>
    <xf numFmtId="0" fontId="26" fillId="0" borderId="0" xfId="1" applyFont="1" applyAlignment="1">
      <alignment vertical="top" wrapText="1"/>
    </xf>
    <xf numFmtId="0" fontId="6" fillId="0" borderId="0" xfId="1" quotePrefix="1" applyFont="1" applyAlignment="1">
      <alignment vertical="top" wrapText="1"/>
    </xf>
    <xf numFmtId="4" fontId="6" fillId="0" borderId="0" xfId="1" quotePrefix="1" applyNumberFormat="1" applyFont="1" applyAlignment="1">
      <alignment horizontal="center" wrapText="1"/>
    </xf>
    <xf numFmtId="49" fontId="6" fillId="0" borderId="0" xfId="1" quotePrefix="1" applyNumberFormat="1" applyFont="1" applyAlignment="1">
      <alignment horizontal="left" vertical="top" wrapText="1"/>
    </xf>
    <xf numFmtId="4" fontId="6" fillId="0" borderId="0" xfId="1" applyNumberFormat="1" applyFont="1" applyAlignment="1">
      <alignment vertical="top" wrapText="1"/>
    </xf>
    <xf numFmtId="4" fontId="5" fillId="0" borderId="0" xfId="1" applyNumberFormat="1" applyFont="1" applyAlignment="1">
      <alignment horizontal="center" wrapText="1"/>
    </xf>
    <xf numFmtId="4" fontId="5" fillId="0" borderId="0" xfId="1" applyNumberFormat="1" applyFont="1" applyAlignment="1">
      <alignment vertical="top" wrapText="1"/>
    </xf>
    <xf numFmtId="1" fontId="6" fillId="0" borderId="0" xfId="1" applyNumberFormat="1" applyFont="1" applyAlignment="1">
      <alignment horizontal="center" wrapText="1"/>
    </xf>
    <xf numFmtId="0" fontId="5" fillId="0" borderId="0" xfId="1" applyFont="1" applyAlignment="1">
      <alignment horizontal="center" wrapText="1"/>
    </xf>
    <xf numFmtId="0" fontId="6" fillId="0" borderId="0" xfId="1" applyFont="1" applyAlignment="1">
      <alignment horizontal="center" wrapText="1"/>
    </xf>
    <xf numFmtId="0" fontId="7" fillId="0" borderId="0" xfId="0" applyFont="1" applyAlignment="1">
      <alignment horizontal="center" vertical="top" wrapText="1"/>
    </xf>
    <xf numFmtId="0" fontId="6" fillId="0" borderId="0" xfId="9" applyFont="1" applyAlignment="1">
      <alignment horizontal="left" vertical="center"/>
    </xf>
    <xf numFmtId="0" fontId="6" fillId="0" borderId="0" xfId="9" applyFont="1" applyAlignment="1">
      <alignment horizontal="left" vertical="center" wrapText="1"/>
    </xf>
    <xf numFmtId="0" fontId="17" fillId="0" borderId="0" xfId="1" applyFont="1" applyAlignment="1">
      <alignment horizontal="left" vertical="center"/>
    </xf>
    <xf numFmtId="0" fontId="7" fillId="0" borderId="0" xfId="0" applyFont="1" applyAlignment="1">
      <alignment horizontal="left" vertical="center"/>
    </xf>
    <xf numFmtId="0" fontId="8" fillId="0" borderId="0" xfId="0" applyFont="1" applyAlignment="1">
      <alignment horizontal="left" vertical="center"/>
    </xf>
    <xf numFmtId="0" fontId="5" fillId="0" borderId="0" xfId="0" applyFont="1" applyAlignment="1">
      <alignment horizontal="left" vertical="center"/>
    </xf>
    <xf numFmtId="0" fontId="10" fillId="0" borderId="0" xfId="0" quotePrefix="1" applyFont="1" applyAlignment="1">
      <alignment horizontal="left" vertical="center"/>
    </xf>
    <xf numFmtId="0" fontId="6" fillId="0" borderId="0" xfId="0" quotePrefix="1" applyFont="1" applyAlignment="1">
      <alignment horizontal="left" vertical="center"/>
    </xf>
    <xf numFmtId="3" fontId="6" fillId="0" borderId="0" xfId="3" applyNumberFormat="1" applyFont="1" applyBorder="1" applyAlignment="1">
      <alignment horizontal="center" vertical="center"/>
    </xf>
    <xf numFmtId="1" fontId="6" fillId="0" borderId="0" xfId="13" applyNumberFormat="1" applyFont="1" applyAlignment="1">
      <alignment horizontal="left" vertical="center"/>
    </xf>
    <xf numFmtId="0" fontId="6" fillId="0" borderId="0" xfId="20" applyFont="1" applyAlignment="1">
      <alignment horizontal="center" vertical="center" wrapText="1"/>
    </xf>
    <xf numFmtId="0" fontId="6" fillId="0" borderId="0" xfId="0" applyFont="1" applyAlignment="1">
      <alignment horizontal="left" vertical="center"/>
    </xf>
    <xf numFmtId="3" fontId="6" fillId="0" borderId="0" xfId="0" applyNumberFormat="1" applyFont="1" applyAlignment="1">
      <alignment horizontal="left" vertical="top" wrapText="1"/>
    </xf>
    <xf numFmtId="4" fontId="6" fillId="0" borderId="0" xfId="11" applyNumberFormat="1" applyFont="1" applyAlignment="1">
      <alignment horizontal="center" vertical="center"/>
    </xf>
    <xf numFmtId="0" fontId="4" fillId="0" borderId="0" xfId="5" applyProtection="1">
      <protection locked="0"/>
    </xf>
    <xf numFmtId="0" fontId="4" fillId="0" borderId="0" xfId="5" applyAlignment="1" applyProtection="1">
      <alignment vertical="top"/>
      <protection locked="0"/>
    </xf>
    <xf numFmtId="0" fontId="6" fillId="0" borderId="0" xfId="0" applyFont="1" applyAlignment="1">
      <alignment horizontal="center" vertical="top"/>
    </xf>
    <xf numFmtId="0" fontId="6" fillId="0" borderId="0" xfId="9" applyFont="1" applyAlignment="1">
      <alignment horizontal="center" vertical="center" wrapText="1"/>
    </xf>
    <xf numFmtId="0" fontId="6" fillId="0" borderId="0" xfId="9" applyFont="1" applyAlignment="1">
      <alignment horizontal="center" vertical="center"/>
    </xf>
    <xf numFmtId="0" fontId="12" fillId="0" borderId="0" xfId="0" quotePrefix="1" applyFont="1" applyAlignment="1">
      <alignment horizontal="center" vertical="top"/>
    </xf>
    <xf numFmtId="4" fontId="6" fillId="0" borderId="0" xfId="0" applyNumberFormat="1" applyFont="1"/>
    <xf numFmtId="0" fontId="6" fillId="0" borderId="0" xfId="11" applyFont="1" applyAlignment="1">
      <alignment horizontal="center" vertical="top"/>
    </xf>
    <xf numFmtId="0" fontId="6" fillId="0" borderId="0" xfId="12" applyFont="1" applyAlignment="1">
      <alignment horizontal="center" wrapText="1"/>
    </xf>
    <xf numFmtId="0" fontId="6" fillId="0" borderId="0" xfId="12" applyFont="1" applyAlignment="1">
      <alignment horizontal="center" vertical="top" wrapText="1"/>
    </xf>
    <xf numFmtId="4" fontId="6" fillId="0" borderId="0" xfId="1" applyNumberFormat="1" applyFont="1" applyAlignment="1">
      <alignment horizontal="center" vertical="top" wrapText="1"/>
    </xf>
    <xf numFmtId="0" fontId="6" fillId="0" borderId="0" xfId="1" applyFont="1" applyAlignment="1">
      <alignment horizontal="center" vertical="top" wrapText="1"/>
    </xf>
    <xf numFmtId="0" fontId="7" fillId="0" borderId="0" xfId="0" applyFont="1" applyAlignment="1">
      <alignment horizontal="center" vertical="top"/>
    </xf>
    <xf numFmtId="0" fontId="8" fillId="0" borderId="0" xfId="0" applyFont="1" applyAlignment="1">
      <alignment horizontal="center" vertical="top"/>
    </xf>
    <xf numFmtId="0" fontId="5" fillId="0" borderId="0" xfId="0" applyFont="1" applyAlignment="1">
      <alignment horizontal="center" vertical="top"/>
    </xf>
    <xf numFmtId="0" fontId="10" fillId="0" borderId="0" xfId="0" quotePrefix="1" applyFont="1" applyAlignment="1">
      <alignment horizontal="center" vertical="top"/>
    </xf>
    <xf numFmtId="0" fontId="6" fillId="0" borderId="0" xfId="0" quotePrefix="1" applyFont="1" applyAlignment="1">
      <alignment horizontal="center" vertical="top"/>
    </xf>
    <xf numFmtId="43" fontId="6" fillId="0" borderId="0" xfId="0" applyNumberFormat="1" applyFont="1"/>
    <xf numFmtId="4" fontId="6" fillId="0" borderId="0" xfId="0" applyNumberFormat="1" applyFont="1" applyAlignment="1">
      <alignment horizontal="center" vertical="center" wrapText="1"/>
    </xf>
    <xf numFmtId="1" fontId="6" fillId="0" borderId="0" xfId="0" applyNumberFormat="1" applyFont="1" applyAlignment="1">
      <alignment horizontal="center" vertical="center" wrapText="1"/>
    </xf>
    <xf numFmtId="0" fontId="0" fillId="0" borderId="0" xfId="15" applyFont="1"/>
    <xf numFmtId="0" fontId="6" fillId="0" borderId="0" xfId="15" applyFont="1" applyAlignment="1">
      <alignment horizontal="center" vertical="center"/>
    </xf>
    <xf numFmtId="0" fontId="6" fillId="0" borderId="0" xfId="15" applyFont="1" applyAlignment="1">
      <alignment horizontal="left" vertical="center" wrapText="1"/>
    </xf>
    <xf numFmtId="4" fontId="6" fillId="0" borderId="0" xfId="15" applyNumberFormat="1" applyFont="1" applyAlignment="1">
      <alignment horizontal="center" vertical="center"/>
    </xf>
    <xf numFmtId="1" fontId="20" fillId="0" borderId="0" xfId="15" applyNumberFormat="1" applyFont="1" applyAlignment="1">
      <alignment horizontal="center" vertical="center" wrapText="1"/>
    </xf>
    <xf numFmtId="0" fontId="20" fillId="0" borderId="0" xfId="15" applyFont="1" applyAlignment="1">
      <alignment horizontal="center" vertical="center" wrapText="1"/>
    </xf>
    <xf numFmtId="4" fontId="20" fillId="0" borderId="0" xfId="0" applyNumberFormat="1" applyFont="1" applyAlignment="1">
      <alignment horizontal="center" vertical="center"/>
    </xf>
    <xf numFmtId="0" fontId="6" fillId="0" borderId="0" xfId="15" applyFont="1" applyAlignment="1">
      <alignment horizontal="center" vertical="center" wrapText="1"/>
    </xf>
    <xf numFmtId="1" fontId="6" fillId="0" borderId="0" xfId="15" applyNumberFormat="1" applyFont="1" applyAlignment="1">
      <alignment horizontal="center" vertical="center" wrapText="1"/>
    </xf>
    <xf numFmtId="4" fontId="6" fillId="0" borderId="0" xfId="15" applyNumberFormat="1" applyFont="1" applyAlignment="1">
      <alignment vertical="center"/>
    </xf>
    <xf numFmtId="1" fontId="6" fillId="0" borderId="0" xfId="15" applyNumberFormat="1" applyFont="1" applyAlignment="1">
      <alignment horizontal="center" vertical="center"/>
    </xf>
    <xf numFmtId="0" fontId="6" fillId="0" borderId="0" xfId="15" applyFont="1" applyAlignment="1">
      <alignment horizontal="center" vertical="top" wrapText="1"/>
    </xf>
    <xf numFmtId="0" fontId="6" fillId="0" borderId="0" xfId="15" applyFont="1" applyAlignment="1">
      <alignment vertical="center"/>
    </xf>
    <xf numFmtId="0" fontId="7" fillId="0" borderId="0" xfId="11" applyFont="1" applyAlignment="1">
      <alignment horizontal="center" vertical="top"/>
    </xf>
    <xf numFmtId="0" fontId="8" fillId="0" borderId="0" xfId="11" applyFont="1" applyAlignment="1">
      <alignment horizontal="center" vertical="top"/>
    </xf>
    <xf numFmtId="0" fontId="5" fillId="0" borderId="0" xfId="11" applyFont="1" applyAlignment="1">
      <alignment horizontal="center" vertical="top"/>
    </xf>
    <xf numFmtId="0" fontId="10" fillId="0" borderId="0" xfId="11" quotePrefix="1" applyFont="1" applyAlignment="1">
      <alignment horizontal="center" vertical="top"/>
    </xf>
    <xf numFmtId="0" fontId="6" fillId="0" borderId="0" xfId="11" quotePrefix="1" applyFont="1" applyAlignment="1">
      <alignment horizontal="center" vertical="top"/>
    </xf>
    <xf numFmtId="0" fontId="6" fillId="0" borderId="0" xfId="15" applyFont="1" applyAlignment="1">
      <alignment horizontal="center" vertical="top"/>
    </xf>
    <xf numFmtId="0" fontId="7" fillId="0" borderId="0" xfId="15" applyFont="1" applyAlignment="1">
      <alignment horizontal="center" vertical="top"/>
    </xf>
    <xf numFmtId="0" fontId="8" fillId="0" borderId="0" xfId="15" applyFont="1" applyAlignment="1">
      <alignment horizontal="center" vertical="top"/>
    </xf>
    <xf numFmtId="0" fontId="5" fillId="0" borderId="0" xfId="15" applyFont="1" applyAlignment="1">
      <alignment horizontal="center" vertical="top"/>
    </xf>
    <xf numFmtId="0" fontId="10" fillId="0" borderId="0" xfId="15" quotePrefix="1" applyFont="1" applyAlignment="1">
      <alignment horizontal="center" vertical="top"/>
    </xf>
    <xf numFmtId="0" fontId="6" fillId="0" borderId="0" xfId="15" quotePrefix="1" applyFont="1" applyAlignment="1">
      <alignment horizontal="center" vertical="top"/>
    </xf>
    <xf numFmtId="0" fontId="6" fillId="0" borderId="0" xfId="16" applyFont="1" applyAlignment="1">
      <alignment horizontal="center" vertical="center"/>
    </xf>
    <xf numFmtId="4" fontId="6" fillId="0" borderId="0" xfId="0" applyNumberFormat="1" applyFont="1" applyAlignment="1">
      <alignment horizontal="center" wrapText="1"/>
    </xf>
    <xf numFmtId="0" fontId="27" fillId="0" borderId="0" xfId="0" quotePrefix="1" applyFont="1" applyAlignment="1">
      <alignment vertical="top" wrapText="1"/>
    </xf>
    <xf numFmtId="0" fontId="6" fillId="0" borderId="0" xfId="0" quotePrefix="1" applyFont="1" applyAlignment="1">
      <alignment vertical="top" wrapText="1"/>
    </xf>
    <xf numFmtId="4" fontId="5" fillId="0" borderId="0" xfId="0" applyNumberFormat="1" applyFont="1" applyAlignment="1">
      <alignment horizontal="center" vertical="top" wrapText="1"/>
    </xf>
    <xf numFmtId="0" fontId="6" fillId="0" borderId="0" xfId="0" applyFont="1" applyAlignment="1">
      <alignment horizontal="center" vertical="center" wrapText="1"/>
    </xf>
    <xf numFmtId="4" fontId="5" fillId="0" borderId="0" xfId="0" applyNumberFormat="1" applyFont="1" applyAlignment="1">
      <alignment vertical="top" wrapText="1"/>
    </xf>
    <xf numFmtId="4" fontId="6" fillId="0" borderId="0" xfId="0" applyNumberFormat="1" applyFont="1" applyAlignment="1">
      <alignment horizontal="center" vertical="top" wrapText="1"/>
    </xf>
    <xf numFmtId="0" fontId="29" fillId="0" borderId="0" xfId="0" applyFont="1" applyAlignment="1">
      <alignment horizontal="left" vertical="top" wrapText="1"/>
    </xf>
    <xf numFmtId="0" fontId="28" fillId="0" borderId="0" xfId="0" applyFont="1" applyAlignment="1">
      <alignment horizontal="left" vertical="top" wrapText="1"/>
    </xf>
    <xf numFmtId="4" fontId="5" fillId="0" borderId="0" xfId="0" applyNumberFormat="1" applyFont="1" applyAlignment="1">
      <alignment horizontal="center" vertical="center" wrapText="1"/>
    </xf>
    <xf numFmtId="0" fontId="6" fillId="0" borderId="0" xfId="0" quotePrefix="1" applyFont="1" applyAlignment="1">
      <alignment horizontal="justify" vertical="top"/>
    </xf>
    <xf numFmtId="0" fontId="6" fillId="0" borderId="0" xfId="0" quotePrefix="1" applyFont="1" applyAlignment="1">
      <alignment vertical="center"/>
    </xf>
    <xf numFmtId="0" fontId="5" fillId="0" borderId="0" xfId="0" quotePrefix="1" applyFont="1" applyAlignment="1">
      <alignment vertical="top" wrapText="1"/>
    </xf>
    <xf numFmtId="0" fontId="6" fillId="0" borderId="0" xfId="0" applyFont="1" applyAlignment="1">
      <alignment horizontal="justify" vertical="top"/>
    </xf>
    <xf numFmtId="0" fontId="5" fillId="0" borderId="0" xfId="0" applyFont="1" applyAlignment="1">
      <alignment horizontal="justify" vertical="top"/>
    </xf>
    <xf numFmtId="0" fontId="17" fillId="0" borderId="0" xfId="0" applyFont="1" applyAlignment="1">
      <alignment horizontal="left" vertical="top" wrapText="1"/>
    </xf>
    <xf numFmtId="1" fontId="26" fillId="0" borderId="0" xfId="3" applyNumberFormat="1" applyFont="1" applyFill="1" applyBorder="1" applyAlignment="1">
      <alignment horizontal="center" vertical="center" wrapText="1"/>
    </xf>
    <xf numFmtId="1" fontId="6" fillId="0" borderId="0" xfId="20" quotePrefix="1" applyNumberFormat="1" applyFont="1" applyAlignment="1">
      <alignment horizontal="center" vertical="center" wrapText="1"/>
    </xf>
    <xf numFmtId="1" fontId="5" fillId="0" borderId="0" xfId="20" applyNumberFormat="1" applyFont="1" applyAlignment="1">
      <alignment horizontal="center" vertical="center" wrapText="1"/>
    </xf>
    <xf numFmtId="1" fontId="6" fillId="0" borderId="0" xfId="20" applyNumberFormat="1" applyFont="1" applyAlignment="1">
      <alignment horizontal="center" vertical="center" wrapText="1"/>
    </xf>
    <xf numFmtId="1" fontId="6" fillId="0" borderId="0" xfId="3" applyNumberFormat="1" applyFont="1" applyFill="1" applyBorder="1" applyAlignment="1">
      <alignment horizontal="center" vertical="center" wrapText="1"/>
    </xf>
    <xf numFmtId="3" fontId="6" fillId="0" borderId="0" xfId="15" applyNumberFormat="1" applyFont="1" applyAlignment="1">
      <alignment horizontal="center" wrapText="1"/>
    </xf>
    <xf numFmtId="0" fontId="6" fillId="0" borderId="0" xfId="15" applyFont="1" applyAlignment="1">
      <alignment horizontal="center" wrapText="1"/>
    </xf>
    <xf numFmtId="4" fontId="6" fillId="0" borderId="0" xfId="15" applyNumberFormat="1" applyFont="1" applyAlignment="1">
      <alignment horizontal="center"/>
    </xf>
    <xf numFmtId="0" fontId="17" fillId="0" borderId="0" xfId="0" applyFont="1"/>
    <xf numFmtId="0" fontId="5" fillId="0" borderId="0" xfId="20" applyFont="1" applyAlignment="1">
      <alignment horizontal="center" vertical="top" wrapText="1"/>
    </xf>
    <xf numFmtId="0" fontId="17" fillId="0" borderId="0" xfId="15" applyFont="1" applyAlignment="1">
      <alignment horizontal="center" vertical="top" wrapText="1"/>
    </xf>
    <xf numFmtId="0" fontId="7" fillId="0" borderId="0" xfId="0" applyFont="1" applyAlignment="1">
      <alignment horizontal="center" vertical="center"/>
    </xf>
    <xf numFmtId="0" fontId="8" fillId="0" borderId="0" xfId="0" applyFont="1" applyAlignment="1">
      <alignment horizontal="center" vertical="center"/>
    </xf>
    <xf numFmtId="1" fontId="5" fillId="0" borderId="0" xfId="0" applyNumberFormat="1" applyFont="1" applyAlignment="1">
      <alignment horizontal="center" vertical="center"/>
    </xf>
    <xf numFmtId="1" fontId="10" fillId="0" borderId="0" xfId="0" applyNumberFormat="1" applyFont="1" applyAlignment="1">
      <alignment horizontal="center" vertical="center"/>
    </xf>
    <xf numFmtId="0" fontId="6" fillId="0" borderId="0" xfId="0" applyFont="1" applyAlignment="1">
      <alignment vertical="center"/>
    </xf>
    <xf numFmtId="3" fontId="6" fillId="0" borderId="0" xfId="17" applyNumberFormat="1" applyFont="1" applyAlignment="1">
      <alignment horizontal="center" vertical="center"/>
    </xf>
    <xf numFmtId="0" fontId="6" fillId="0" borderId="0" xfId="17" applyFont="1" applyAlignment="1">
      <alignment horizontal="center" vertical="center"/>
    </xf>
    <xf numFmtId="4" fontId="6" fillId="0" borderId="0" xfId="0" applyNumberFormat="1" applyFont="1" applyAlignment="1">
      <alignment horizontal="right" vertical="center"/>
    </xf>
    <xf numFmtId="4" fontId="6" fillId="0" borderId="0" xfId="17" applyNumberFormat="1" applyFont="1" applyAlignment="1" applyProtection="1">
      <alignment horizontal="right" vertical="center"/>
      <protection locked="0"/>
    </xf>
    <xf numFmtId="0" fontId="7" fillId="0" borderId="0" xfId="15" applyFont="1" applyAlignment="1">
      <alignment horizontal="center" vertical="center" wrapText="1"/>
    </xf>
    <xf numFmtId="0" fontId="8" fillId="0" borderId="0" xfId="15" applyFont="1" applyAlignment="1">
      <alignment horizontal="center" vertical="center" wrapText="1"/>
    </xf>
    <xf numFmtId="1" fontId="5" fillId="0" borderId="0" xfId="15" applyNumberFormat="1" applyFont="1" applyAlignment="1">
      <alignment horizontal="center" vertical="center"/>
    </xf>
    <xf numFmtId="0" fontId="5" fillId="0" borderId="0" xfId="15" applyFont="1" applyAlignment="1">
      <alignment horizontal="center" vertical="center"/>
    </xf>
    <xf numFmtId="4" fontId="5" fillId="0" borderId="0" xfId="15" applyNumberFormat="1" applyFont="1" applyAlignment="1">
      <alignment horizontal="center" vertical="center"/>
    </xf>
    <xf numFmtId="1" fontId="10" fillId="0" borderId="0" xfId="15" applyNumberFormat="1" applyFont="1" applyAlignment="1">
      <alignment horizontal="center" vertical="center"/>
    </xf>
    <xf numFmtId="0" fontId="10" fillId="0" borderId="0" xfId="15" quotePrefix="1" applyFont="1" applyAlignment="1">
      <alignment horizontal="center" vertical="center"/>
    </xf>
    <xf numFmtId="4" fontId="10" fillId="0" borderId="0" xfId="15" applyNumberFormat="1" applyFont="1" applyAlignment="1">
      <alignment horizontal="center" vertical="center"/>
    </xf>
    <xf numFmtId="0" fontId="6" fillId="0" borderId="0" xfId="15" quotePrefix="1" applyFont="1" applyAlignment="1">
      <alignment horizontal="center" vertical="center"/>
    </xf>
    <xf numFmtId="0" fontId="6" fillId="0" borderId="0" xfId="0" quotePrefix="1" applyFont="1" applyAlignment="1">
      <alignment horizontal="center" vertical="top" wrapText="1"/>
    </xf>
    <xf numFmtId="1" fontId="6" fillId="0" borderId="0" xfId="13" applyNumberFormat="1" applyFont="1" applyAlignment="1">
      <alignment horizontal="center" vertical="center"/>
    </xf>
    <xf numFmtId="0" fontId="6" fillId="0" borderId="0" xfId="1" applyFont="1" applyAlignment="1">
      <alignment horizontal="center" vertical="center" wrapText="1"/>
    </xf>
    <xf numFmtId="49" fontId="6" fillId="0" borderId="0" xfId="1" quotePrefix="1" applyNumberFormat="1" applyFont="1" applyAlignment="1">
      <alignment horizontal="center" vertical="top" wrapText="1"/>
    </xf>
    <xf numFmtId="49" fontId="6" fillId="0" borderId="0" xfId="1" applyNumberFormat="1" applyFont="1" applyAlignment="1">
      <alignment horizontal="left" vertical="top" wrapText="1"/>
    </xf>
    <xf numFmtId="49" fontId="5" fillId="0" borderId="0" xfId="1" applyNumberFormat="1" applyFont="1" applyAlignment="1">
      <alignment horizontal="center" vertical="top"/>
    </xf>
    <xf numFmtId="49" fontId="6" fillId="0" borderId="0" xfId="1" applyNumberFormat="1" applyFont="1" applyAlignment="1">
      <alignment horizontal="center" vertical="top" wrapText="1"/>
    </xf>
    <xf numFmtId="4" fontId="7" fillId="0" borderId="0" xfId="0" applyNumberFormat="1" applyFont="1" applyAlignment="1">
      <alignment horizontal="center" wrapText="1"/>
    </xf>
    <xf numFmtId="4" fontId="7" fillId="0" borderId="0" xfId="15" applyNumberFormat="1" applyFont="1" applyAlignment="1">
      <alignment horizontal="center" vertical="center" wrapText="1"/>
    </xf>
    <xf numFmtId="4" fontId="6" fillId="0" borderId="1" xfId="15" applyNumberFormat="1" applyFont="1" applyBorder="1" applyAlignment="1">
      <alignment horizontal="center" vertical="center"/>
    </xf>
    <xf numFmtId="4" fontId="6" fillId="0" borderId="2" xfId="15" applyNumberFormat="1" applyFont="1" applyBorder="1" applyAlignment="1">
      <alignment horizontal="center" vertical="center"/>
    </xf>
    <xf numFmtId="4" fontId="7" fillId="0" borderId="0" xfId="11" applyNumberFormat="1" applyFont="1" applyAlignment="1">
      <alignment horizontal="center" wrapText="1"/>
    </xf>
    <xf numFmtId="4" fontId="6" fillId="0" borderId="1" xfId="11" applyNumberFormat="1" applyFont="1" applyBorder="1" applyAlignment="1">
      <alignment horizontal="center"/>
    </xf>
    <xf numFmtId="4" fontId="6" fillId="0" borderId="2" xfId="11" applyNumberFormat="1" applyFont="1" applyBorder="1" applyAlignment="1">
      <alignment horizontal="center"/>
    </xf>
    <xf numFmtId="4" fontId="6" fillId="0" borderId="0" xfId="3" applyNumberFormat="1" applyFont="1" applyFill="1" applyAlignment="1" applyProtection="1">
      <alignment horizontal="center" vertical="center"/>
    </xf>
    <xf numFmtId="4" fontId="6" fillId="0" borderId="1" xfId="0" applyNumberFormat="1" applyFont="1" applyBorder="1" applyAlignment="1">
      <alignment horizontal="center"/>
    </xf>
    <xf numFmtId="4" fontId="6" fillId="0" borderId="2" xfId="0" applyNumberFormat="1" applyFont="1" applyBorder="1" applyAlignment="1">
      <alignment horizontal="center"/>
    </xf>
    <xf numFmtId="4" fontId="6" fillId="0" borderId="0" xfId="3" applyNumberFormat="1" applyFont="1" applyFill="1" applyBorder="1" applyAlignment="1">
      <alignment horizontal="center" vertical="center"/>
    </xf>
    <xf numFmtId="4" fontId="6" fillId="0" borderId="0" xfId="0" applyNumberFormat="1" applyFont="1" applyAlignment="1">
      <alignment vertical="center"/>
    </xf>
    <xf numFmtId="4" fontId="17" fillId="0" borderId="0" xfId="15" applyNumberFormat="1" applyFont="1" applyAlignment="1">
      <alignment horizontal="center" wrapText="1"/>
    </xf>
    <xf numFmtId="4" fontId="8" fillId="0" borderId="0" xfId="11" applyNumberFormat="1" applyFont="1" applyAlignment="1">
      <alignment horizontal="center" wrapText="1"/>
    </xf>
    <xf numFmtId="4" fontId="8" fillId="0" borderId="0" xfId="15" applyNumberFormat="1" applyFont="1" applyAlignment="1">
      <alignment horizontal="center" vertical="center" wrapText="1"/>
    </xf>
    <xf numFmtId="4" fontId="8" fillId="0" borderId="0" xfId="0" applyNumberFormat="1" applyFont="1" applyAlignment="1">
      <alignment horizontal="center" wrapText="1"/>
    </xf>
    <xf numFmtId="4" fontId="6" fillId="0" borderId="0" xfId="22" applyNumberFormat="1" applyFont="1" applyAlignment="1" applyProtection="1">
      <alignment horizontal="center"/>
    </xf>
    <xf numFmtId="0" fontId="0" fillId="0" borderId="0" xfId="0" applyAlignment="1">
      <alignment horizontal="center"/>
    </xf>
    <xf numFmtId="3" fontId="6" fillId="0" borderId="0" xfId="15" applyNumberFormat="1" applyFont="1" applyAlignment="1">
      <alignment horizontal="center" vertical="center" wrapText="1"/>
    </xf>
    <xf numFmtId="4" fontId="6" fillId="0" borderId="0" xfId="14" applyNumberFormat="1" applyFont="1" applyBorder="1" applyAlignment="1">
      <alignment horizontal="center" vertical="center" wrapText="1"/>
    </xf>
    <xf numFmtId="4" fontId="10" fillId="0" borderId="0" xfId="0" applyNumberFormat="1" applyFont="1"/>
    <xf numFmtId="4" fontId="6" fillId="0" borderId="0" xfId="1" applyNumberFormat="1" applyFont="1" applyAlignment="1">
      <alignment horizontal="justify" vertical="top" wrapText="1"/>
    </xf>
    <xf numFmtId="4" fontId="17" fillId="0" borderId="0" xfId="1" applyNumberFormat="1" applyFont="1" applyAlignment="1">
      <alignment horizontal="justify" vertical="top" wrapText="1"/>
    </xf>
    <xf numFmtId="4" fontId="6" fillId="0" borderId="0" xfId="1" applyNumberFormat="1" applyFont="1" applyAlignment="1">
      <alignment horizontal="center" vertical="center" wrapText="1"/>
    </xf>
    <xf numFmtId="0" fontId="12" fillId="0" borderId="0" xfId="1" applyFont="1" applyAlignment="1">
      <alignment horizontal="center" vertical="center"/>
    </xf>
    <xf numFmtId="0" fontId="14" fillId="0" borderId="0" xfId="0" applyFont="1" applyAlignment="1">
      <alignment horizontal="left" vertical="center" wrapText="1"/>
    </xf>
    <xf numFmtId="1" fontId="12" fillId="0" borderId="0" xfId="0" applyNumberFormat="1" applyFont="1" applyAlignment="1">
      <alignment horizontal="center" vertical="center"/>
    </xf>
    <xf numFmtId="0" fontId="12" fillId="0" borderId="0" xfId="0" applyFont="1" applyAlignment="1">
      <alignment horizontal="center" vertical="center"/>
    </xf>
    <xf numFmtId="0" fontId="12" fillId="0" borderId="0" xfId="1" applyFont="1" applyAlignment="1">
      <alignment horizontal="center" vertical="center" wrapText="1"/>
    </xf>
    <xf numFmtId="0" fontId="12" fillId="0" borderId="0" xfId="0" applyFont="1" applyAlignment="1">
      <alignment horizontal="left" vertical="center" wrapText="1"/>
    </xf>
    <xf numFmtId="0" fontId="12" fillId="0" borderId="0" xfId="0" applyFont="1" applyAlignment="1">
      <alignment horizontal="left" vertical="center"/>
    </xf>
    <xf numFmtId="4" fontId="9" fillId="0" borderId="0" xfId="20" applyNumberFormat="1" applyFont="1" applyAlignment="1">
      <alignment vertical="top" wrapText="1"/>
    </xf>
    <xf numFmtId="4" fontId="9" fillId="0" borderId="0" xfId="20" applyNumberFormat="1" applyFont="1" applyAlignment="1">
      <alignment horizontal="left" vertical="top" wrapText="1"/>
    </xf>
    <xf numFmtId="0" fontId="33" fillId="0" borderId="0" xfId="0" applyFont="1"/>
    <xf numFmtId="0" fontId="15" fillId="0" borderId="0" xfId="8" applyFont="1" applyAlignment="1">
      <alignment vertical="center" wrapText="1"/>
    </xf>
    <xf numFmtId="0" fontId="12" fillId="0" borderId="0" xfId="1" applyFont="1" applyAlignment="1">
      <alignment vertical="center"/>
    </xf>
    <xf numFmtId="0" fontId="12" fillId="0" borderId="0" xfId="1" applyFont="1"/>
    <xf numFmtId="0" fontId="12" fillId="0" borderId="0" xfId="0" applyFont="1" applyAlignment="1">
      <alignment horizontal="center" vertical="center" wrapText="1"/>
    </xf>
    <xf numFmtId="0" fontId="12" fillId="0" borderId="0" xfId="0" applyFont="1" applyAlignment="1">
      <alignment horizontal="left" vertical="top" wrapText="1"/>
    </xf>
    <xf numFmtId="3" fontId="12" fillId="0" borderId="0" xfId="0" applyNumberFormat="1" applyFont="1" applyAlignment="1">
      <alignment horizontal="center" vertical="center" wrapText="1"/>
    </xf>
    <xf numFmtId="0" fontId="6" fillId="0" borderId="0" xfId="0" applyFont="1" applyAlignment="1">
      <alignment horizontal="justify" vertical="center"/>
    </xf>
    <xf numFmtId="0" fontId="33" fillId="0" borderId="0" xfId="0" applyFont="1" applyAlignment="1">
      <alignment horizontal="center" vertical="center"/>
    </xf>
    <xf numFmtId="0" fontId="6" fillId="0" borderId="0" xfId="23" applyFont="1" applyAlignment="1">
      <alignment horizontal="center" vertical="center"/>
    </xf>
    <xf numFmtId="1" fontId="6" fillId="0" borderId="0" xfId="2" applyNumberFormat="1" applyFont="1" applyAlignment="1">
      <alignment horizontal="center" vertical="center"/>
    </xf>
    <xf numFmtId="0" fontId="6" fillId="0" borderId="0" xfId="2" applyFont="1" applyAlignment="1">
      <alignment horizontal="left" vertical="center"/>
    </xf>
    <xf numFmtId="0" fontId="6" fillId="0" borderId="0" xfId="2" applyFont="1" applyAlignment="1">
      <alignment horizontal="left" vertical="center" wrapText="1"/>
    </xf>
    <xf numFmtId="1" fontId="6" fillId="0" borderId="0" xfId="1" applyNumberFormat="1" applyFont="1" applyAlignment="1">
      <alignment horizontal="center"/>
    </xf>
    <xf numFmtId="4" fontId="6" fillId="0" borderId="0" xfId="1" applyNumberFormat="1" applyFont="1" applyAlignment="1">
      <alignment horizontal="center"/>
    </xf>
    <xf numFmtId="0" fontId="6" fillId="0" borderId="0" xfId="0" applyFont="1" applyAlignment="1">
      <alignment wrapText="1"/>
    </xf>
    <xf numFmtId="0" fontId="5" fillId="0" borderId="0" xfId="1" applyFont="1" applyAlignment="1">
      <alignment horizontal="left" vertical="top"/>
    </xf>
    <xf numFmtId="3" fontId="17" fillId="0" borderId="0" xfId="0" applyNumberFormat="1" applyFont="1" applyAlignment="1">
      <alignment horizontal="center" vertical="center"/>
    </xf>
    <xf numFmtId="0" fontId="14" fillId="0" borderId="0" xfId="11" quotePrefix="1" applyFont="1" applyAlignment="1">
      <alignment horizontal="left" vertical="top"/>
    </xf>
    <xf numFmtId="0" fontId="14" fillId="0" borderId="0" xfId="11" quotePrefix="1" applyFont="1" applyAlignment="1">
      <alignment horizontal="left" vertical="top" wrapText="1"/>
    </xf>
    <xf numFmtId="3" fontId="5" fillId="0" borderId="0" xfId="1" applyNumberFormat="1" applyFont="1" applyAlignment="1">
      <alignment horizontal="center" vertical="top" wrapText="1"/>
    </xf>
    <xf numFmtId="3" fontId="6" fillId="0" borderId="0" xfId="1" applyNumberFormat="1" applyFont="1" applyAlignment="1">
      <alignment horizontal="center" vertical="top" wrapText="1"/>
    </xf>
    <xf numFmtId="0" fontId="0" fillId="0" borderId="0" xfId="0" applyAlignment="1">
      <alignment horizontal="left" vertical="center" wrapText="1"/>
    </xf>
    <xf numFmtId="0" fontId="0" fillId="0" borderId="0" xfId="0" applyAlignment="1">
      <alignment horizontal="right" vertical="center"/>
    </xf>
    <xf numFmtId="0" fontId="24" fillId="0" borderId="0" xfId="24" applyFont="1" applyAlignment="1">
      <alignment vertical="top" wrapText="1"/>
    </xf>
    <xf numFmtId="0" fontId="6" fillId="0" borderId="0" xfId="24" applyFont="1"/>
    <xf numFmtId="0" fontId="6" fillId="0" borderId="0" xfId="24" applyFont="1" applyAlignment="1">
      <alignment vertical="top" wrapText="1"/>
    </xf>
    <xf numFmtId="0" fontId="6" fillId="0" borderId="0" xfId="1" applyFont="1" applyAlignment="1">
      <alignment vertical="top"/>
    </xf>
    <xf numFmtId="0" fontId="5" fillId="0" borderId="0" xfId="25" applyFont="1" applyAlignment="1">
      <alignment horizontal="left" vertical="center" wrapText="1"/>
    </xf>
    <xf numFmtId="0" fontId="6" fillId="0" borderId="0" xfId="26" applyFont="1" applyAlignment="1">
      <alignment vertical="center" wrapText="1"/>
    </xf>
    <xf numFmtId="0" fontId="5" fillId="0" borderId="0" xfId="26" applyFont="1" applyAlignment="1">
      <alignment vertical="center" wrapText="1"/>
    </xf>
    <xf numFmtId="0" fontId="6" fillId="0" borderId="0" xfId="26" applyFont="1" applyAlignment="1">
      <alignment horizontal="left" vertical="center" wrapText="1"/>
    </xf>
    <xf numFmtId="3" fontId="6" fillId="0" borderId="0" xfId="3" applyNumberFormat="1" applyFont="1" applyFill="1" applyBorder="1" applyAlignment="1">
      <alignment horizontal="center"/>
    </xf>
    <xf numFmtId="0" fontId="36" fillId="0" borderId="0" xfId="1" applyFont="1" applyAlignment="1">
      <alignment horizontal="left" vertical="top"/>
    </xf>
    <xf numFmtId="0" fontId="9" fillId="0" borderId="0" xfId="1" applyFont="1" applyAlignment="1">
      <alignment wrapText="1"/>
    </xf>
    <xf numFmtId="3" fontId="6" fillId="0" borderId="0" xfId="1" applyNumberFormat="1" applyFont="1" applyAlignment="1">
      <alignment horizontal="center"/>
    </xf>
    <xf numFmtId="3" fontId="6" fillId="0" borderId="0" xfId="1" applyNumberFormat="1" applyFont="1" applyAlignment="1">
      <alignment horizontal="center" wrapText="1"/>
    </xf>
    <xf numFmtId="4" fontId="6" fillId="0" borderId="0" xfId="14" applyNumberFormat="1" applyFont="1" applyBorder="1" applyAlignment="1">
      <alignment horizontal="right" wrapText="1"/>
    </xf>
    <xf numFmtId="1" fontId="6" fillId="0" borderId="0" xfId="13" applyNumberFormat="1" applyFont="1" applyAlignment="1">
      <alignment horizontal="center"/>
    </xf>
    <xf numFmtId="0" fontId="17" fillId="0" borderId="0" xfId="1" applyFont="1" applyAlignment="1">
      <alignment horizontal="left"/>
    </xf>
    <xf numFmtId="0" fontId="6" fillId="0" borderId="0" xfId="1" applyFont="1" applyAlignment="1">
      <alignment horizontal="left" wrapText="1"/>
    </xf>
    <xf numFmtId="0" fontId="17" fillId="0" borderId="0" xfId="1" applyFont="1" applyAlignment="1">
      <alignment horizontal="right" vertical="top" wrapText="1"/>
    </xf>
    <xf numFmtId="3" fontId="17" fillId="0" borderId="0" xfId="3" applyNumberFormat="1" applyFont="1" applyFill="1" applyBorder="1" applyAlignment="1">
      <alignment horizontal="center"/>
    </xf>
    <xf numFmtId="3" fontId="17" fillId="0" borderId="0" xfId="1" applyNumberFormat="1" applyFont="1" applyAlignment="1">
      <alignment horizontal="center"/>
    </xf>
    <xf numFmtId="3" fontId="17" fillId="0" borderId="0" xfId="1" applyNumberFormat="1" applyFont="1" applyAlignment="1">
      <alignment horizontal="center" wrapText="1"/>
    </xf>
    <xf numFmtId="4" fontId="17" fillId="0" borderId="0" xfId="1" applyNumberFormat="1" applyFont="1" applyAlignment="1">
      <alignment horizontal="right" wrapText="1"/>
    </xf>
    <xf numFmtId="4" fontId="6" fillId="0" borderId="0" xfId="1" applyNumberFormat="1" applyFont="1" applyAlignment="1">
      <alignment horizontal="right" wrapText="1"/>
    </xf>
    <xf numFmtId="0" fontId="6" fillId="0" borderId="0" xfId="13" applyFont="1" applyAlignment="1">
      <alignment horizontal="center" wrapText="1"/>
    </xf>
    <xf numFmtId="0" fontId="5" fillId="0" borderId="0" xfId="13" applyFont="1" applyAlignment="1">
      <alignment wrapText="1"/>
    </xf>
    <xf numFmtId="3" fontId="6" fillId="0" borderId="0" xfId="0" applyNumberFormat="1" applyFont="1" applyAlignment="1">
      <alignment horizontal="center"/>
    </xf>
    <xf numFmtId="0" fontId="17" fillId="0" borderId="0" xfId="0" applyFont="1" applyAlignment="1">
      <alignment horizontal="justify" wrapText="1"/>
    </xf>
    <xf numFmtId="0" fontId="6" fillId="0" borderId="0" xfId="13" applyFont="1" applyAlignment="1">
      <alignment wrapText="1"/>
    </xf>
    <xf numFmtId="0" fontId="17" fillId="0" borderId="0" xfId="0" applyFont="1" applyAlignment="1">
      <alignment horizontal="center" vertical="center"/>
    </xf>
    <xf numFmtId="0" fontId="18" fillId="0" borderId="0" xfId="13" applyFont="1" applyAlignment="1">
      <alignment horizontal="justify" vertical="justify" wrapText="1"/>
    </xf>
    <xf numFmtId="0" fontId="17" fillId="0" borderId="0" xfId="13" applyFont="1" applyAlignment="1">
      <alignment horizontal="justify" vertical="justify" wrapText="1"/>
    </xf>
    <xf numFmtId="4" fontId="6" fillId="0" borderId="0" xfId="14" applyNumberFormat="1" applyFont="1" applyBorder="1" applyAlignment="1">
      <alignment horizontal="right" vertical="center" wrapText="1"/>
    </xf>
    <xf numFmtId="0" fontId="6" fillId="0" borderId="0" xfId="13" applyFont="1" applyAlignment="1">
      <alignment horizontal="center" vertical="center" wrapText="1"/>
    </xf>
    <xf numFmtId="0" fontId="20" fillId="0" borderId="0" xfId="13" applyFont="1" applyAlignment="1">
      <alignment horizontal="justify" vertical="justify" wrapText="1"/>
    </xf>
    <xf numFmtId="0" fontId="17" fillId="0" borderId="0" xfId="13" applyFont="1" applyAlignment="1">
      <alignment wrapText="1"/>
    </xf>
    <xf numFmtId="0" fontId="17" fillId="0" borderId="0" xfId="1" applyFont="1" applyAlignment="1">
      <alignment horizontal="center"/>
    </xf>
    <xf numFmtId="0" fontId="18" fillId="0" borderId="0" xfId="1" applyFont="1" applyAlignment="1">
      <alignment horizontal="left" vertical="top" wrapText="1"/>
    </xf>
    <xf numFmtId="0" fontId="17" fillId="0" borderId="0" xfId="1" applyFont="1" applyAlignment="1">
      <alignment horizontal="justify" wrapText="1"/>
    </xf>
    <xf numFmtId="0" fontId="17" fillId="0" borderId="0" xfId="1" applyFont="1" applyAlignment="1">
      <alignment horizontal="left" wrapText="1"/>
    </xf>
    <xf numFmtId="0" fontId="5" fillId="0" borderId="0" xfId="1" applyFont="1" applyAlignment="1">
      <alignment horizontal="left" wrapText="1"/>
    </xf>
    <xf numFmtId="0" fontId="6" fillId="0" borderId="0" xfId="1" applyFont="1" applyAlignment="1">
      <alignment horizontal="center" vertical="justify" wrapText="1"/>
    </xf>
    <xf numFmtId="0" fontId="17" fillId="0" borderId="0" xfId="1" applyFont="1" applyAlignment="1">
      <alignment horizontal="center" vertical="top"/>
    </xf>
    <xf numFmtId="0" fontId="5" fillId="0" borderId="0" xfId="1" applyFont="1" applyAlignment="1">
      <alignment horizontal="justify" vertical="justify" wrapText="1"/>
    </xf>
    <xf numFmtId="0" fontId="6" fillId="0" borderId="0" xfId="1" applyFont="1" applyAlignment="1">
      <alignment horizontal="justify" vertical="justify" wrapText="1"/>
    </xf>
    <xf numFmtId="0" fontId="6" fillId="0" borderId="0" xfId="13" applyFont="1" applyAlignment="1">
      <alignment horizontal="justify" vertical="justify" wrapText="1"/>
    </xf>
    <xf numFmtId="0" fontId="6" fillId="0" borderId="0" xfId="1" applyFont="1" applyAlignment="1">
      <alignment horizontal="left" vertical="center"/>
    </xf>
    <xf numFmtId="0" fontId="5" fillId="0" borderId="0" xfId="1" applyFont="1" applyAlignment="1">
      <alignment horizontal="justify" vertical="top" wrapText="1"/>
    </xf>
    <xf numFmtId="0" fontId="36" fillId="0" borderId="0" xfId="13" applyFont="1" applyAlignment="1">
      <alignment horizontal="justify" vertical="top" wrapText="1"/>
    </xf>
    <xf numFmtId="0" fontId="18" fillId="0" borderId="0" xfId="1" applyFont="1" applyAlignment="1">
      <alignment horizontal="justify" vertical="justify"/>
    </xf>
    <xf numFmtId="3" fontId="6" fillId="0" borderId="0" xfId="1" applyNumberFormat="1" applyFont="1" applyAlignment="1" applyProtection="1">
      <alignment horizontal="center"/>
      <protection locked="0"/>
    </xf>
    <xf numFmtId="4" fontId="6" fillId="0" borderId="0" xfId="1" applyNumberFormat="1" applyFont="1" applyAlignment="1" applyProtection="1">
      <alignment horizontal="right"/>
      <protection locked="0"/>
    </xf>
    <xf numFmtId="0" fontId="17" fillId="0" borderId="0" xfId="1" applyFont="1" applyAlignment="1">
      <alignment horizontal="justify" vertical="justify" wrapText="1"/>
    </xf>
    <xf numFmtId="0" fontId="6" fillId="0" borderId="0" xfId="1" applyFont="1" applyAlignment="1">
      <alignment horizontal="justify" vertical="justify"/>
    </xf>
    <xf numFmtId="0" fontId="5" fillId="0" borderId="0" xfId="13" applyFont="1" applyAlignment="1">
      <alignment horizontal="justify" vertical="justify"/>
    </xf>
    <xf numFmtId="0" fontId="8" fillId="0" borderId="0" xfId="1" applyFont="1" applyAlignment="1">
      <alignment horizontal="justify" vertical="top" wrapText="1"/>
    </xf>
    <xf numFmtId="3" fontId="6" fillId="0" borderId="0" xfId="1" applyNumberFormat="1" applyFont="1"/>
    <xf numFmtId="4" fontId="6" fillId="0" borderId="0" xfId="1" applyNumberFormat="1" applyFont="1"/>
    <xf numFmtId="3" fontId="6" fillId="0" borderId="0" xfId="1" applyNumberFormat="1" applyFont="1" applyAlignment="1" applyProtection="1">
      <alignment horizontal="right"/>
      <protection locked="0"/>
    </xf>
    <xf numFmtId="3" fontId="6" fillId="0" borderId="0" xfId="3" applyNumberFormat="1" applyFont="1" applyBorder="1" applyAlignment="1">
      <alignment horizontal="center"/>
    </xf>
    <xf numFmtId="0" fontId="17" fillId="0" borderId="0" xfId="0" applyFont="1" applyAlignment="1">
      <alignment horizontal="left" vertical="center"/>
    </xf>
    <xf numFmtId="3" fontId="4" fillId="0" borderId="0" xfId="1" applyNumberFormat="1" applyAlignment="1">
      <alignment horizontal="center" vertical="center"/>
    </xf>
    <xf numFmtId="0" fontId="10" fillId="0" borderId="0" xfId="1" applyFont="1" applyAlignment="1">
      <alignment horizontal="justify" vertical="top" wrapText="1"/>
    </xf>
    <xf numFmtId="4" fontId="6" fillId="0" borderId="0" xfId="4" applyNumberFormat="1" applyFont="1" applyAlignment="1">
      <alignment horizontal="right" wrapText="1"/>
    </xf>
    <xf numFmtId="0" fontId="18" fillId="0" borderId="0" xfId="13" applyFont="1" applyAlignment="1">
      <alignment horizontal="left" vertical="top" wrapText="1"/>
    </xf>
    <xf numFmtId="0" fontId="6" fillId="0" borderId="0" xfId="13" applyFont="1" applyAlignment="1">
      <alignment horizontal="center" vertical="top" wrapText="1"/>
    </xf>
    <xf numFmtId="0" fontId="5" fillId="0" borderId="0" xfId="13" applyFont="1" applyAlignment="1">
      <alignment horizontal="left" vertical="justify" wrapText="1"/>
    </xf>
    <xf numFmtId="0" fontId="18" fillId="0" borderId="0" xfId="13" applyFont="1" applyAlignment="1">
      <alignment horizontal="left" vertical="justify" wrapText="1"/>
    </xf>
    <xf numFmtId="0" fontId="7" fillId="0" borderId="0" xfId="1" applyFont="1" applyAlignment="1">
      <alignment horizontal="left" vertical="top" wrapText="1"/>
    </xf>
    <xf numFmtId="43" fontId="6" fillId="0" borderId="0" xfId="3" applyFont="1" applyFill="1" applyAlignment="1" applyProtection="1">
      <alignment horizontal="center"/>
    </xf>
    <xf numFmtId="43" fontId="6" fillId="0" borderId="0" xfId="3" applyFont="1" applyFill="1" applyAlignment="1" applyProtection="1">
      <alignment horizontal="center" vertical="center"/>
    </xf>
    <xf numFmtId="0" fontId="6" fillId="0" borderId="0" xfId="0" applyFont="1" applyAlignment="1">
      <alignment horizontal="right" vertical="center"/>
    </xf>
    <xf numFmtId="0" fontId="9" fillId="0" borderId="0" xfId="15" applyFont="1" applyAlignment="1">
      <alignment horizontal="left" vertical="top" wrapText="1"/>
    </xf>
    <xf numFmtId="0" fontId="5" fillId="0" borderId="0" xfId="11" applyFont="1" applyAlignment="1">
      <alignment horizontal="left" vertical="top" wrapText="1" readingOrder="1"/>
    </xf>
    <xf numFmtId="0" fontId="9" fillId="0" borderId="0" xfId="0" applyFont="1" applyAlignment="1">
      <alignment horizontal="left" vertical="top" wrapText="1"/>
    </xf>
    <xf numFmtId="0" fontId="6" fillId="0" borderId="0" xfId="11" quotePrefix="1" applyFont="1" applyAlignment="1">
      <alignment horizontal="center" vertical="center"/>
    </xf>
    <xf numFmtId="0" fontId="37" fillId="0" borderId="0" xfId="1" applyFont="1" applyAlignment="1">
      <alignment horizontal="left" vertical="top" wrapText="1"/>
    </xf>
    <xf numFmtId="0" fontId="10" fillId="0" borderId="0" xfId="0" applyFont="1" applyAlignment="1" applyProtection="1">
      <alignment horizontal="left" wrapText="1"/>
      <protection locked="0"/>
    </xf>
    <xf numFmtId="0" fontId="6" fillId="0" borderId="0" xfId="1" applyFont="1" applyAlignment="1" applyProtection="1">
      <alignment horizontal="left"/>
      <protection locked="0"/>
    </xf>
    <xf numFmtId="0" fontId="6" fillId="0" borderId="0" xfId="0" applyFont="1" applyAlignment="1" applyProtection="1">
      <alignment horizontal="left" wrapText="1"/>
      <protection locked="0"/>
    </xf>
    <xf numFmtId="0" fontId="6" fillId="0" borderId="0" xfId="1" applyFont="1" applyAlignment="1" applyProtection="1">
      <alignment horizontal="center"/>
      <protection locked="0"/>
    </xf>
    <xf numFmtId="0" fontId="6" fillId="0" borderId="0" xfId="1" applyFont="1" applyAlignment="1" applyProtection="1">
      <alignment horizontal="center" vertical="top" wrapText="1" readingOrder="1"/>
      <protection locked="0"/>
    </xf>
    <xf numFmtId="0" fontId="37" fillId="0" borderId="0" xfId="1" applyFont="1" applyAlignment="1" applyProtection="1">
      <alignment horizontal="left" vertical="top" wrapText="1"/>
      <protection locked="0"/>
    </xf>
    <xf numFmtId="0" fontId="10" fillId="0" borderId="0" xfId="1" applyFont="1" applyAlignment="1" applyProtection="1">
      <alignment horizontal="right" vertical="center" wrapText="1"/>
      <protection locked="0"/>
    </xf>
    <xf numFmtId="0" fontId="6" fillId="0" borderId="0" xfId="0" applyFont="1" applyAlignment="1" applyProtection="1">
      <alignment horizontal="center"/>
      <protection locked="0"/>
    </xf>
    <xf numFmtId="0" fontId="5" fillId="0" borderId="0" xfId="27" applyFont="1" applyAlignment="1">
      <alignment vertical="top" wrapText="1"/>
    </xf>
    <xf numFmtId="0" fontId="5" fillId="0" borderId="0" xfId="1" applyFont="1" applyAlignment="1" applyProtection="1">
      <alignment horizontal="left"/>
      <protection locked="0"/>
    </xf>
    <xf numFmtId="0" fontId="6" fillId="0" borderId="0" xfId="1" applyFont="1" applyAlignment="1" applyProtection="1">
      <alignment horizontal="left" vertical="top" wrapText="1" readingOrder="1"/>
      <protection locked="0"/>
    </xf>
    <xf numFmtId="0" fontId="5" fillId="0" borderId="0" xfId="1" applyFont="1" applyAlignment="1" applyProtection="1">
      <alignment horizontal="left" vertical="top" wrapText="1" readingOrder="1"/>
      <protection locked="0"/>
    </xf>
    <xf numFmtId="0" fontId="6" fillId="0" borderId="0" xfId="1" applyFont="1" applyAlignment="1" applyProtection="1">
      <alignment horizontal="left" vertical="center" wrapText="1"/>
      <protection locked="0"/>
    </xf>
    <xf numFmtId="0" fontId="5" fillId="0" borderId="0" xfId="28" applyFont="1" applyAlignment="1">
      <alignment horizontal="left" vertical="top" wrapText="1"/>
    </xf>
    <xf numFmtId="0" fontId="6" fillId="0" borderId="0" xfId="29" quotePrefix="1" applyFont="1" applyAlignment="1">
      <alignment horizontal="left" vertical="top" wrapText="1"/>
    </xf>
    <xf numFmtId="0" fontId="0" fillId="0" borderId="0" xfId="0" applyAlignment="1">
      <alignment horizontal="center" vertical="center"/>
    </xf>
    <xf numFmtId="1" fontId="5" fillId="0" borderId="0" xfId="15" applyNumberFormat="1" applyFont="1" applyAlignment="1">
      <alignment horizontal="left" vertical="top" wrapText="1"/>
    </xf>
    <xf numFmtId="1" fontId="6" fillId="0" borderId="0" xfId="15" applyNumberFormat="1" applyFont="1" applyAlignment="1">
      <alignment horizontal="center" wrapText="1"/>
    </xf>
    <xf numFmtId="1" fontId="6" fillId="0" borderId="0" xfId="15" applyNumberFormat="1" applyFont="1" applyAlignment="1">
      <alignment horizontal="left" vertical="top" wrapText="1"/>
    </xf>
    <xf numFmtId="0" fontId="18" fillId="0" borderId="0" xfId="0" applyFont="1" applyAlignment="1">
      <alignment horizontal="left" vertical="center" wrapText="1"/>
    </xf>
    <xf numFmtId="0" fontId="17" fillId="0" borderId="0" xfId="0" applyFont="1" applyAlignment="1">
      <alignment horizontal="left" vertical="center" wrapText="1"/>
    </xf>
    <xf numFmtId="49" fontId="27" fillId="0" borderId="0" xfId="0" quotePrefix="1" applyNumberFormat="1" applyFont="1" applyAlignment="1">
      <alignment vertical="top" wrapText="1"/>
    </xf>
    <xf numFmtId="0" fontId="5" fillId="0" borderId="0" xfId="0" applyFont="1" applyAlignment="1">
      <alignment horizontal="center" vertical="center" wrapText="1"/>
    </xf>
    <xf numFmtId="49" fontId="6" fillId="0" borderId="0" xfId="0" applyNumberFormat="1" applyFont="1" applyAlignment="1">
      <alignment horizontal="center" vertical="center" wrapText="1"/>
    </xf>
    <xf numFmtId="0" fontId="28" fillId="0" borderId="0" xfId="0" applyFont="1" applyAlignment="1">
      <alignment horizontal="center" vertical="center" wrapText="1"/>
    </xf>
    <xf numFmtId="0" fontId="5" fillId="0" borderId="0" xfId="30" applyFont="1" applyAlignment="1">
      <alignment vertical="top" wrapText="1"/>
    </xf>
    <xf numFmtId="0" fontId="6" fillId="0" borderId="0" xfId="30" applyFont="1" applyAlignment="1">
      <alignment horizontal="center" vertical="center" wrapText="1"/>
    </xf>
    <xf numFmtId="0" fontId="6" fillId="0" borderId="0" xfId="30" applyFont="1" applyAlignment="1">
      <alignment vertical="top" wrapText="1"/>
    </xf>
    <xf numFmtId="0" fontId="5" fillId="0" borderId="0" xfId="30" applyFont="1" applyAlignment="1">
      <alignment horizontal="left" vertical="top" wrapText="1"/>
    </xf>
    <xf numFmtId="0" fontId="19" fillId="0" borderId="0" xfId="30" applyFont="1" applyAlignment="1">
      <alignment horizontal="left" vertical="top" wrapText="1"/>
    </xf>
    <xf numFmtId="0" fontId="6" fillId="0" borderId="0" xfId="0" applyFont="1" applyAlignment="1">
      <alignment vertical="center" wrapText="1"/>
    </xf>
    <xf numFmtId="0" fontId="19" fillId="0" borderId="0" xfId="1" applyFont="1" applyAlignment="1">
      <alignment vertical="top" wrapText="1"/>
    </xf>
    <xf numFmtId="0" fontId="20" fillId="0" borderId="0" xfId="0" applyFont="1" applyAlignment="1">
      <alignment horizontal="left" vertical="top" wrapText="1"/>
    </xf>
    <xf numFmtId="0" fontId="20" fillId="0" borderId="0" xfId="0" applyFont="1" applyAlignment="1">
      <alignment horizontal="center" vertical="center" wrapText="1"/>
    </xf>
    <xf numFmtId="4" fontId="20" fillId="0" borderId="0" xfId="0" applyNumberFormat="1" applyFont="1" applyAlignment="1">
      <alignment horizontal="center" vertical="center" wrapText="1"/>
    </xf>
    <xf numFmtId="0" fontId="20" fillId="0" borderId="0" xfId="0" applyFont="1" applyAlignment="1">
      <alignment vertical="top" wrapText="1"/>
    </xf>
    <xf numFmtId="0" fontId="5" fillId="0" borderId="0" xfId="20" applyFont="1" applyAlignment="1">
      <alignment horizontal="center" vertical="top"/>
    </xf>
    <xf numFmtId="0" fontId="5" fillId="0" borderId="0" xfId="31" applyFont="1" applyAlignment="1">
      <alignment vertical="top" wrapText="1"/>
    </xf>
    <xf numFmtId="3" fontId="6" fillId="0" borderId="0" xfId="31" applyNumberFormat="1" applyFont="1" applyAlignment="1">
      <alignment horizontal="center" vertical="top"/>
    </xf>
    <xf numFmtId="0" fontId="6" fillId="0" borderId="0" xfId="31" applyFont="1" applyAlignment="1">
      <alignment horizontal="center" vertical="top"/>
    </xf>
    <xf numFmtId="0" fontId="6" fillId="0" borderId="0" xfId="31" applyFont="1" applyAlignment="1">
      <alignment vertical="top" wrapText="1"/>
    </xf>
    <xf numFmtId="0" fontId="6" fillId="0" borderId="0" xfId="11" applyFont="1" applyAlignment="1">
      <alignment horizontal="center" vertical="top" wrapText="1"/>
    </xf>
    <xf numFmtId="0" fontId="6" fillId="0" borderId="0" xfId="18" applyNumberFormat="1" applyFont="1" applyFill="1" applyBorder="1" applyAlignment="1" applyProtection="1">
      <alignment horizontal="right" vertical="top"/>
      <protection locked="0"/>
    </xf>
    <xf numFmtId="0" fontId="6" fillId="0" borderId="0" xfId="11" applyFont="1" applyAlignment="1">
      <alignment horizontal="right" vertical="top" wrapText="1"/>
    </xf>
    <xf numFmtId="0" fontId="6" fillId="0" borderId="0" xfId="11" applyFont="1" applyAlignment="1" applyProtection="1">
      <alignment horizontal="right" vertical="top"/>
      <protection locked="0"/>
    </xf>
    <xf numFmtId="0" fontId="6" fillId="0" borderId="0" xfId="31" applyFont="1" applyAlignment="1">
      <alignment vertical="top"/>
    </xf>
    <xf numFmtId="0" fontId="10" fillId="0" borderId="0" xfId="2" applyFont="1" applyAlignment="1">
      <alignment horizontal="centerContinuous" vertical="top"/>
    </xf>
    <xf numFmtId="0" fontId="10" fillId="0" borderId="0" xfId="2" applyFont="1" applyAlignment="1">
      <alignment horizontal="center" vertical="center"/>
    </xf>
    <xf numFmtId="0" fontId="10" fillId="0" borderId="0" xfId="2" applyFont="1" applyAlignment="1">
      <alignment horizontal="centerContinuous" vertical="center"/>
    </xf>
    <xf numFmtId="4" fontId="10" fillId="0" borderId="0" xfId="2" applyNumberFormat="1" applyFont="1" applyAlignment="1" applyProtection="1">
      <alignment horizontal="center" vertical="center"/>
      <protection locked="0"/>
    </xf>
    <xf numFmtId="43" fontId="10" fillId="0" borderId="0" xfId="3" applyFont="1" applyFill="1" applyBorder="1" applyAlignment="1" applyProtection="1">
      <alignment horizontal="center" vertical="center"/>
    </xf>
    <xf numFmtId="0" fontId="5" fillId="0" borderId="0" xfId="31" applyFont="1" applyAlignment="1">
      <alignment horizontal="left" vertical="top" wrapText="1"/>
    </xf>
    <xf numFmtId="0" fontId="6" fillId="0" borderId="0" xfId="18" applyNumberFormat="1" applyFont="1" applyFill="1" applyBorder="1" applyAlignment="1" applyProtection="1">
      <alignment horizontal="right" vertical="top" wrapText="1"/>
      <protection locked="0"/>
    </xf>
    <xf numFmtId="4" fontId="6" fillId="0" borderId="0" xfId="31" applyNumberFormat="1" applyFont="1" applyAlignment="1">
      <alignment horizontal="center" vertical="top"/>
    </xf>
    <xf numFmtId="0" fontId="5" fillId="0" borderId="0" xfId="11" applyFont="1" applyAlignment="1">
      <alignment vertical="center" wrapText="1"/>
    </xf>
    <xf numFmtId="1" fontId="7" fillId="0" borderId="0" xfId="15" applyNumberFormat="1" applyFont="1" applyAlignment="1">
      <alignment horizontal="center" vertical="center"/>
    </xf>
    <xf numFmtId="1" fontId="8" fillId="0" borderId="0" xfId="15" applyNumberFormat="1" applyFont="1" applyAlignment="1">
      <alignment horizontal="center" vertical="center"/>
    </xf>
    <xf numFmtId="1" fontId="6" fillId="0" borderId="0" xfId="31" applyNumberFormat="1" applyFont="1" applyAlignment="1">
      <alignment horizontal="center" vertical="top"/>
    </xf>
    <xf numFmtId="1" fontId="6" fillId="0" borderId="0" xfId="11" applyNumberFormat="1" applyFont="1"/>
    <xf numFmtId="1" fontId="6" fillId="0" borderId="0" xfId="11" applyNumberFormat="1" applyFont="1" applyAlignment="1">
      <alignment horizontal="center" vertical="top" wrapText="1"/>
    </xf>
    <xf numFmtId="1" fontId="10" fillId="0" borderId="0" xfId="2" applyNumberFormat="1" applyFont="1" applyAlignment="1">
      <alignment horizontal="centerContinuous" vertical="center"/>
    </xf>
    <xf numFmtId="1" fontId="6" fillId="0" borderId="0" xfId="3" applyNumberFormat="1" applyFont="1" applyFill="1" applyBorder="1" applyAlignment="1" applyProtection="1">
      <alignment horizontal="center" vertical="center"/>
    </xf>
    <xf numFmtId="1" fontId="6" fillId="0" borderId="0" xfId="15" applyNumberFormat="1" applyFont="1" applyAlignment="1">
      <alignment vertical="center"/>
    </xf>
    <xf numFmtId="0" fontId="38" fillId="0" borderId="0" xfId="11" applyFont="1"/>
    <xf numFmtId="1" fontId="6" fillId="0" borderId="0" xfId="11" applyNumberFormat="1" applyFont="1" applyAlignment="1">
      <alignment horizontal="center" vertical="center"/>
    </xf>
    <xf numFmtId="3" fontId="6" fillId="0" borderId="0" xfId="17" applyNumberFormat="1" applyFont="1" applyAlignment="1">
      <alignment horizontal="center" vertical="top"/>
    </xf>
    <xf numFmtId="0" fontId="39" fillId="0" borderId="0" xfId="1" applyFont="1" applyAlignment="1">
      <alignment horizontal="left" vertical="top" wrapText="1"/>
    </xf>
    <xf numFmtId="0" fontId="5" fillId="0" borderId="0" xfId="34" applyFont="1" applyAlignment="1">
      <alignment vertical="top" wrapText="1"/>
    </xf>
    <xf numFmtId="0" fontId="22" fillId="0" borderId="0" xfId="5" applyFont="1" applyAlignment="1" applyProtection="1">
      <alignment horizontal="center" vertical="center" wrapText="1"/>
      <protection locked="0"/>
    </xf>
    <xf numFmtId="3" fontId="22" fillId="0" borderId="0" xfId="5" applyNumberFormat="1" applyFont="1" applyAlignment="1" applyProtection="1">
      <alignment horizontal="center" vertical="center" wrapText="1"/>
      <protection locked="0"/>
    </xf>
    <xf numFmtId="43" fontId="22" fillId="0" borderId="0" xfId="3" applyFont="1" applyFill="1" applyBorder="1" applyAlignment="1" applyProtection="1">
      <alignment horizontal="center" vertical="center" wrapText="1"/>
      <protection locked="0"/>
    </xf>
    <xf numFmtId="43" fontId="22" fillId="0" borderId="0" xfId="3" applyFont="1" applyFill="1" applyBorder="1" applyAlignment="1" applyProtection="1">
      <alignment vertical="center"/>
      <protection locked="0"/>
    </xf>
    <xf numFmtId="0" fontId="22" fillId="0" borderId="0" xfId="5" applyFont="1" applyAlignment="1" applyProtection="1">
      <alignment vertical="center"/>
      <protection locked="0"/>
    </xf>
    <xf numFmtId="0" fontId="4" fillId="0" borderId="0" xfId="5" applyAlignment="1" applyProtection="1">
      <alignment horizontal="center" vertical="top" wrapText="1"/>
      <protection locked="0"/>
    </xf>
    <xf numFmtId="0" fontId="4" fillId="0" borderId="0" xfId="5" applyAlignment="1">
      <alignment horizontal="justify" vertical="top" wrapText="1"/>
    </xf>
    <xf numFmtId="0" fontId="4" fillId="0" borderId="0" xfId="5" applyAlignment="1">
      <alignment horizontal="center" wrapText="1"/>
    </xf>
    <xf numFmtId="3" fontId="4" fillId="0" borderId="0" xfId="5" applyNumberFormat="1" applyAlignment="1">
      <alignment horizontal="center" wrapText="1"/>
    </xf>
    <xf numFmtId="43" fontId="4" fillId="0" borderId="0" xfId="3" applyFont="1" applyFill="1" applyBorder="1" applyAlignment="1" applyProtection="1">
      <alignment horizontal="center"/>
      <protection locked="0"/>
    </xf>
    <xf numFmtId="43" fontId="4" fillId="0" borderId="0" xfId="3" applyFont="1" applyFill="1" applyBorder="1" applyAlignment="1" applyProtection="1"/>
    <xf numFmtId="43" fontId="4" fillId="0" borderId="0" xfId="3" applyFont="1" applyFill="1" applyBorder="1" applyProtection="1">
      <protection locked="0"/>
    </xf>
    <xf numFmtId="43" fontId="22" fillId="0" borderId="0" xfId="3" applyFont="1" applyFill="1" applyBorder="1" applyAlignment="1" applyProtection="1">
      <alignment horizontal="left" vertical="top"/>
      <protection locked="0"/>
    </xf>
    <xf numFmtId="3" fontId="40" fillId="0" borderId="0" xfId="5" applyNumberFormat="1" applyFont="1" applyAlignment="1">
      <alignment horizontal="center" wrapText="1"/>
    </xf>
    <xf numFmtId="3" fontId="40" fillId="0" borderId="0" xfId="5" applyNumberFormat="1" applyFont="1" applyAlignment="1">
      <alignment horizontal="justify" vertical="top" wrapText="1"/>
    </xf>
    <xf numFmtId="0" fontId="40" fillId="0" borderId="0" xfId="5" applyFont="1" applyAlignment="1">
      <alignment horizontal="justify" vertical="top"/>
    </xf>
    <xf numFmtId="0" fontId="4" fillId="0" borderId="0" xfId="5" applyAlignment="1">
      <alignment horizontal="center"/>
    </xf>
    <xf numFmtId="43" fontId="4" fillId="0" borderId="0" xfId="35" applyFont="1" applyFill="1" applyBorder="1" applyAlignment="1" applyProtection="1">
      <alignment horizontal="center"/>
      <protection locked="0"/>
    </xf>
    <xf numFmtId="43" fontId="4" fillId="0" borderId="0" xfId="35" applyFont="1" applyFill="1" applyBorder="1" applyAlignment="1" applyProtection="1"/>
    <xf numFmtId="43" fontId="4" fillId="0" borderId="0" xfId="35" applyFont="1" applyFill="1" applyBorder="1" applyAlignment="1" applyProtection="1">
      <alignment vertical="top"/>
      <protection locked="0"/>
    </xf>
    <xf numFmtId="43" fontId="4" fillId="0" borderId="0" xfId="3" applyFont="1" applyFill="1" applyBorder="1" applyAlignment="1" applyProtection="1">
      <alignment vertical="top"/>
      <protection locked="0"/>
    </xf>
    <xf numFmtId="0" fontId="4" fillId="0" borderId="0" xfId="5" applyAlignment="1">
      <alignment horizontal="center" vertical="top"/>
    </xf>
    <xf numFmtId="3" fontId="4" fillId="0" borderId="0" xfId="5" applyNumberFormat="1" applyAlignment="1">
      <alignment horizontal="center" vertical="top" wrapText="1"/>
    </xf>
    <xf numFmtId="43" fontId="4" fillId="0" borderId="0" xfId="35" applyFont="1" applyFill="1" applyBorder="1" applyAlignment="1" applyProtection="1">
      <alignment horizontal="center" vertical="top"/>
      <protection locked="0"/>
    </xf>
    <xf numFmtId="43" fontId="4" fillId="0" borderId="0" xfId="35" applyFont="1" applyFill="1" applyBorder="1" applyAlignment="1" applyProtection="1">
      <alignment horizontal="center" vertical="top"/>
    </xf>
    <xf numFmtId="0" fontId="4" fillId="0" borderId="0" xfId="5" applyAlignment="1">
      <alignment horizontal="justify" vertical="top"/>
    </xf>
    <xf numFmtId="0" fontId="4" fillId="0" borderId="0" xfId="5" applyAlignment="1">
      <alignment horizontal="center" vertical="top" wrapText="1"/>
    </xf>
    <xf numFmtId="43" fontId="4" fillId="0" borderId="0" xfId="3" applyFont="1" applyFill="1" applyBorder="1" applyAlignment="1" applyProtection="1">
      <alignment horizontal="center" vertical="top"/>
      <protection locked="0"/>
    </xf>
    <xf numFmtId="43" fontId="22" fillId="0" borderId="0" xfId="3" applyFont="1" applyFill="1" applyBorder="1" applyAlignment="1" applyProtection="1">
      <alignment wrapText="1"/>
    </xf>
    <xf numFmtId="0" fontId="4" fillId="0" borderId="0" xfId="5" applyAlignment="1" applyProtection="1">
      <alignment vertical="center"/>
      <protection locked="0"/>
    </xf>
    <xf numFmtId="0" fontId="22" fillId="0" borderId="0" xfId="5" applyFont="1" applyAlignment="1" applyProtection="1">
      <alignment vertical="top" wrapText="1"/>
      <protection locked="0"/>
    </xf>
    <xf numFmtId="3" fontId="4" fillId="0" borderId="0" xfId="5" applyNumberFormat="1" applyAlignment="1" applyProtection="1">
      <alignment vertical="top"/>
      <protection locked="0"/>
    </xf>
    <xf numFmtId="43" fontId="22" fillId="0" borderId="0" xfId="3" applyFont="1" applyFill="1" applyBorder="1" applyAlignment="1" applyProtection="1">
      <alignment vertical="top"/>
      <protection locked="0"/>
    </xf>
    <xf numFmtId="43" fontId="4" fillId="0" borderId="0" xfId="3" applyFont="1" applyFill="1" applyBorder="1" applyAlignment="1" applyProtection="1">
      <alignment horizontal="center" vertical="top"/>
    </xf>
    <xf numFmtId="0" fontId="40" fillId="0" borderId="0" xfId="5" applyFont="1" applyAlignment="1">
      <alignment horizontal="justify" vertical="top" wrapText="1"/>
    </xf>
    <xf numFmtId="0" fontId="4" fillId="0" borderId="0" xfId="5" applyAlignment="1" applyProtection="1">
      <alignment horizontal="justify" vertical="top" wrapText="1"/>
      <protection locked="0"/>
    </xf>
    <xf numFmtId="0" fontId="4" fillId="0" borderId="0" xfId="5" applyAlignment="1" applyProtection="1">
      <alignment horizontal="center"/>
      <protection locked="0"/>
    </xf>
    <xf numFmtId="0" fontId="4" fillId="0" borderId="0" xfId="5" applyAlignment="1" applyProtection="1">
      <alignment horizontal="center" wrapText="1"/>
      <protection locked="0"/>
    </xf>
    <xf numFmtId="3" fontId="4" fillId="0" borderId="0" xfId="5" applyNumberFormat="1" applyAlignment="1" applyProtection="1">
      <alignment horizontal="center" wrapText="1"/>
      <protection locked="0"/>
    </xf>
    <xf numFmtId="43" fontId="4" fillId="0" borderId="0" xfId="3" applyFont="1" applyFill="1" applyBorder="1" applyAlignment="1" applyProtection="1">
      <alignment horizontal="center"/>
    </xf>
    <xf numFmtId="43" fontId="4" fillId="0" borderId="0" xfId="35" applyFont="1" applyFill="1" applyBorder="1" applyAlignment="1" applyProtection="1">
      <alignment vertical="top"/>
    </xf>
    <xf numFmtId="0" fontId="21" fillId="0" borderId="0" xfId="5" applyFont="1" applyAlignment="1" applyProtection="1">
      <alignment horizontal="left" vertical="top"/>
      <protection locked="0"/>
    </xf>
    <xf numFmtId="0" fontId="40" fillId="0" borderId="0" xfId="5" applyFont="1" applyAlignment="1" applyProtection="1">
      <alignment horizontal="justify" vertical="top"/>
      <protection locked="0"/>
    </xf>
    <xf numFmtId="0" fontId="22" fillId="0" borderId="0" xfId="5" applyFont="1" applyAlignment="1" applyProtection="1">
      <alignment wrapText="1"/>
      <protection locked="0"/>
    </xf>
    <xf numFmtId="3" fontId="4" fillId="0" borderId="0" xfId="5" applyNumberFormat="1" applyProtection="1">
      <protection locked="0"/>
    </xf>
    <xf numFmtId="43" fontId="22" fillId="0" borderId="0" xfId="3" applyFont="1" applyFill="1" applyBorder="1" applyAlignment="1" applyProtection="1">
      <protection locked="0"/>
    </xf>
    <xf numFmtId="43" fontId="4" fillId="0" borderId="0" xfId="3" applyFont="1" applyFill="1" applyBorder="1" applyAlignment="1" applyProtection="1">
      <alignment horizontal="center" wrapText="1"/>
    </xf>
    <xf numFmtId="0" fontId="40" fillId="0" borderId="0" xfId="5" applyFont="1" applyAlignment="1">
      <alignment horizontal="center" wrapText="1"/>
    </xf>
    <xf numFmtId="0" fontId="4" fillId="0" borderId="0" xfId="5" applyAlignment="1">
      <alignment horizontal="left" vertical="top"/>
    </xf>
    <xf numFmtId="0" fontId="4" fillId="0" borderId="0" xfId="5" applyAlignment="1">
      <alignment horizontal="left" vertical="top" wrapText="1"/>
    </xf>
    <xf numFmtId="0" fontId="4" fillId="0" borderId="0" xfId="5" applyAlignment="1" applyProtection="1">
      <alignment horizontal="left" vertical="top" wrapText="1"/>
      <protection locked="0"/>
    </xf>
    <xf numFmtId="43" fontId="4" fillId="0" borderId="0" xfId="3" applyFont="1" applyFill="1" applyBorder="1" applyAlignment="1" applyProtection="1">
      <protection locked="0"/>
    </xf>
    <xf numFmtId="0" fontId="4" fillId="0" borderId="0" xfId="5" applyAlignment="1" applyProtection="1">
      <alignment horizontal="left" vertical="top"/>
      <protection locked="0"/>
    </xf>
    <xf numFmtId="0" fontId="4" fillId="0" borderId="0" xfId="5" applyAlignment="1" applyProtection="1">
      <alignment horizontal="justify" vertical="top"/>
      <protection locked="0"/>
    </xf>
    <xf numFmtId="0" fontId="22" fillId="0" borderId="0" xfId="5" applyFont="1" applyAlignment="1" applyProtection="1">
      <alignment horizontal="justify" vertical="top"/>
      <protection locked="0"/>
    </xf>
    <xf numFmtId="43" fontId="4" fillId="0" borderId="0" xfId="3" applyFont="1" applyFill="1" applyBorder="1" applyAlignment="1" applyProtection="1">
      <alignment vertical="center"/>
      <protection locked="0"/>
    </xf>
    <xf numFmtId="0" fontId="5" fillId="0" borderId="0" xfId="0" applyFont="1"/>
    <xf numFmtId="0" fontId="43" fillId="0" borderId="0" xfId="11" applyFont="1" applyAlignment="1">
      <alignment horizontal="center" vertical="center"/>
    </xf>
    <xf numFmtId="0" fontId="4" fillId="0" borderId="0" xfId="11"/>
    <xf numFmtId="0" fontId="42" fillId="0" borderId="0" xfId="11" applyFont="1" applyAlignment="1">
      <alignment vertical="top" wrapText="1"/>
    </xf>
    <xf numFmtId="0" fontId="30" fillId="0" borderId="0" xfId="3" applyNumberFormat="1" applyFont="1" applyFill="1" applyBorder="1" applyAlignment="1">
      <alignment horizontal="center" vertical="center" wrapText="1"/>
    </xf>
    <xf numFmtId="0" fontId="30" fillId="0" borderId="0" xfId="20" applyFont="1" applyAlignment="1">
      <alignment horizontal="center" vertical="center" wrapText="1"/>
    </xf>
    <xf numFmtId="4" fontId="30" fillId="0" borderId="0" xfId="20" applyNumberFormat="1" applyFont="1" applyAlignment="1">
      <alignment horizontal="center" vertical="center" wrapText="1"/>
    </xf>
    <xf numFmtId="4" fontId="6" fillId="0" borderId="0" xfId="20" quotePrefix="1" applyNumberFormat="1" applyFont="1" applyAlignment="1">
      <alignment horizontal="center" vertical="center" wrapText="1"/>
    </xf>
    <xf numFmtId="0" fontId="6" fillId="0" borderId="0" xfId="20" quotePrefix="1" applyFont="1" applyAlignment="1">
      <alignment horizontal="center" vertical="center" wrapText="1"/>
    </xf>
    <xf numFmtId="4" fontId="5" fillId="0" borderId="0" xfId="20" applyNumberFormat="1" applyFont="1" applyAlignment="1">
      <alignment horizontal="center" vertical="center" wrapText="1"/>
    </xf>
    <xf numFmtId="0" fontId="0" fillId="0" borderId="0" xfId="0" applyAlignment="1">
      <alignment vertical="center"/>
    </xf>
    <xf numFmtId="4" fontId="6" fillId="0" borderId="0" xfId="0" quotePrefix="1" applyNumberFormat="1" applyFont="1" applyAlignment="1">
      <alignment horizontal="center" vertical="center" wrapText="1"/>
    </xf>
    <xf numFmtId="4" fontId="5" fillId="0" borderId="0" xfId="0" applyNumberFormat="1" applyFont="1" applyAlignment="1">
      <alignment horizontal="left" vertical="center" wrapText="1"/>
    </xf>
    <xf numFmtId="4" fontId="6" fillId="0" borderId="0" xfId="20" applyNumberFormat="1" applyFont="1" applyAlignment="1">
      <alignment horizontal="center" vertical="center" wrapText="1"/>
    </xf>
    <xf numFmtId="4" fontId="6" fillId="0" borderId="0" xfId="3" applyNumberFormat="1" applyFont="1" applyFill="1" applyBorder="1" applyAlignment="1">
      <alignment horizontal="center" vertical="center" wrapText="1"/>
    </xf>
    <xf numFmtId="43" fontId="7" fillId="0" borderId="0" xfId="22" applyFont="1" applyAlignment="1">
      <alignment horizontal="center" wrapText="1"/>
    </xf>
    <xf numFmtId="43" fontId="8" fillId="0" borderId="0" xfId="22" applyFont="1" applyAlignment="1">
      <alignment horizontal="center" wrapText="1"/>
    </xf>
    <xf numFmtId="43" fontId="6" fillId="0" borderId="0" xfId="22" applyFont="1" applyAlignment="1">
      <alignment horizontal="center" vertical="center"/>
    </xf>
    <xf numFmtId="43" fontId="5" fillId="0" borderId="0" xfId="22" applyFont="1" applyAlignment="1">
      <alignment horizontal="center"/>
    </xf>
    <xf numFmtId="43" fontId="10" fillId="0" borderId="0" xfId="22" applyFont="1" applyAlignment="1">
      <alignment horizontal="center"/>
    </xf>
    <xf numFmtId="43" fontId="6" fillId="0" borderId="0" xfId="22" applyFont="1" applyAlignment="1">
      <alignment horizontal="center"/>
    </xf>
    <xf numFmtId="43" fontId="6" fillId="0" borderId="0" xfId="22" applyFont="1"/>
    <xf numFmtId="43" fontId="6" fillId="0" borderId="1" xfId="22" applyFont="1" applyBorder="1" applyAlignment="1">
      <alignment horizontal="center"/>
    </xf>
    <xf numFmtId="43" fontId="6" fillId="0" borderId="2" xfId="22" applyFont="1" applyBorder="1" applyAlignment="1">
      <alignment horizontal="center"/>
    </xf>
    <xf numFmtId="43" fontId="6" fillId="0" borderId="0" xfId="22" applyFont="1" applyAlignment="1">
      <alignment horizontal="center" wrapText="1"/>
    </xf>
    <xf numFmtId="43" fontId="26" fillId="0" borderId="0" xfId="22" applyFont="1" applyAlignment="1">
      <alignment horizontal="center" wrapText="1"/>
    </xf>
    <xf numFmtId="43" fontId="6" fillId="0" borderId="0" xfId="22" quotePrefix="1" applyFont="1" applyAlignment="1">
      <alignment horizontal="center" vertical="top" wrapText="1"/>
    </xf>
    <xf numFmtId="43" fontId="6" fillId="0" borderId="0" xfId="22" quotePrefix="1" applyFont="1" applyAlignment="1">
      <alignment horizontal="center" wrapText="1"/>
    </xf>
    <xf numFmtId="43" fontId="5" fillId="0" borderId="0" xfId="22" applyFont="1" applyAlignment="1">
      <alignment horizontal="center" wrapText="1"/>
    </xf>
    <xf numFmtId="43" fontId="5" fillId="0" borderId="1" xfId="22" applyFont="1" applyBorder="1" applyAlignment="1">
      <alignment horizontal="center" wrapText="1"/>
    </xf>
    <xf numFmtId="43" fontId="6" fillId="0" borderId="2" xfId="22" applyFont="1" applyBorder="1" applyAlignment="1">
      <alignment horizontal="center" wrapText="1"/>
    </xf>
    <xf numFmtId="4" fontId="42" fillId="0" borderId="0" xfId="0" applyNumberFormat="1" applyFont="1" applyAlignment="1">
      <alignment vertical="top" wrapText="1"/>
    </xf>
    <xf numFmtId="43" fontId="6" fillId="0" borderId="0" xfId="22" applyFont="1" applyAlignment="1">
      <alignment vertical="top" wrapText="1"/>
    </xf>
    <xf numFmtId="4" fontId="12" fillId="0" borderId="0" xfId="0" applyNumberFormat="1" applyFont="1" applyAlignment="1">
      <alignment horizontal="center" vertical="center"/>
    </xf>
    <xf numFmtId="0" fontId="5" fillId="0" borderId="0" xfId="1" applyFont="1" applyAlignment="1">
      <alignment vertical="center" wrapText="1"/>
    </xf>
    <xf numFmtId="0" fontId="42" fillId="0" borderId="0" xfId="0" applyFont="1" applyAlignment="1">
      <alignment vertical="top" wrapText="1"/>
    </xf>
    <xf numFmtId="49" fontId="42" fillId="0" borderId="0" xfId="0" applyNumberFormat="1" applyFont="1" applyAlignment="1">
      <alignment vertical="top" wrapText="1"/>
    </xf>
    <xf numFmtId="0" fontId="0" fillId="0" borderId="0" xfId="0" applyAlignment="1">
      <alignment vertical="top"/>
    </xf>
    <xf numFmtId="49" fontId="0" fillId="0" borderId="0" xfId="0" applyNumberFormat="1" applyAlignment="1">
      <alignment vertical="top"/>
    </xf>
    <xf numFmtId="0" fontId="0" fillId="0" borderId="0" xfId="0" applyAlignment="1">
      <alignment vertical="top" wrapText="1"/>
    </xf>
    <xf numFmtId="4" fontId="0" fillId="0" borderId="0" xfId="0" applyNumberFormat="1" applyAlignment="1">
      <alignment vertical="top"/>
    </xf>
    <xf numFmtId="3" fontId="0" fillId="0" borderId="0" xfId="0" applyNumberFormat="1" applyAlignment="1">
      <alignment vertical="top"/>
    </xf>
    <xf numFmtId="0" fontId="42" fillId="0" borderId="0" xfId="0" quotePrefix="1" applyFont="1" applyAlignment="1">
      <alignment vertical="top" wrapText="1"/>
    </xf>
    <xf numFmtId="0" fontId="43" fillId="0" borderId="0" xfId="0" applyFont="1" applyAlignment="1">
      <alignment horizontal="center" vertical="center"/>
    </xf>
    <xf numFmtId="49" fontId="43" fillId="0" borderId="0" xfId="0" applyNumberFormat="1" applyFont="1" applyAlignment="1">
      <alignment horizontal="center" vertical="center"/>
    </xf>
    <xf numFmtId="0" fontId="22" fillId="0" borderId="0" xfId="5" applyFont="1" applyAlignment="1" applyProtection="1">
      <alignment horizontal="center" vertical="center" wrapText="1"/>
      <protection locked="0"/>
    </xf>
    <xf numFmtId="0" fontId="22" fillId="0" borderId="0" xfId="5" applyFont="1" applyAlignment="1" applyProtection="1">
      <alignment horizontal="right" vertical="center" wrapText="1" indent="1"/>
      <protection locked="0"/>
    </xf>
  </cellXfs>
  <cellStyles count="37">
    <cellStyle name="Comma" xfId="22" builtinId="3"/>
    <cellStyle name="Comma 10 2" xfId="32" xr:uid="{E7143A4E-D308-44B0-9B13-87968B343A26}"/>
    <cellStyle name="Comma 10 3 2" xfId="33" xr:uid="{C6F0D91C-AFEF-46D0-AE84-D7A436E6265A}"/>
    <cellStyle name="Comma 2" xfId="3" xr:uid="{1B240F11-2CB5-468A-85FE-72FDF05CC276}"/>
    <cellStyle name="Comma 2 2 2" xfId="18" xr:uid="{A39A3A7F-E292-4F68-AA30-3DD5405C4334}"/>
    <cellStyle name="Comma 2 3" xfId="6" xr:uid="{BD7D8568-8611-4537-9266-90B318C8438E}"/>
    <cellStyle name="Comma 2 3 2" xfId="21" xr:uid="{15F6CF56-F8D4-43CF-8818-44A70D758540}"/>
    <cellStyle name="Comma 2 3 3" xfId="35" xr:uid="{F101626E-3F91-F245-BFC5-B3C9DBE78828}"/>
    <cellStyle name="Normal" xfId="0" builtinId="0"/>
    <cellStyle name="Normal - Style1 2 2" xfId="11" xr:uid="{2199880A-4D5A-4BDB-B430-DFBB9FFCFDD5}"/>
    <cellStyle name="Normal 10 4" xfId="5" xr:uid="{199961FA-E6C2-4D52-816C-3A161A28447E}"/>
    <cellStyle name="Normal 11" xfId="9" xr:uid="{497FAE23-FAB7-48F1-A9E3-40E38EDC17D1}"/>
    <cellStyle name="Normal 11 2" xfId="17" xr:uid="{72122E89-0831-43F5-AAE3-778520581388}"/>
    <cellStyle name="Normal 11 3" xfId="34" xr:uid="{ED7FDBB7-1AD7-4DF4-8DFD-105917B5A1E3}"/>
    <cellStyle name="Normal 17" xfId="15" xr:uid="{A6274918-F504-43AD-A921-2630CD667141}"/>
    <cellStyle name="Normal 2" xfId="1" xr:uid="{00000000-0005-0000-0000-000002000000}"/>
    <cellStyle name="Normal 2 2" xfId="2" xr:uid="{00000000-0005-0000-0000-000003000000}"/>
    <cellStyle name="Normal 2 2 2 2" xfId="8" xr:uid="{9A4070CC-D454-493B-87DB-D0D8AD3F5EF1}"/>
    <cellStyle name="Normal 2 3" xfId="36" xr:uid="{8FAA495E-35D7-2247-AA45-D3F54E283AAD}"/>
    <cellStyle name="Normal 3" xfId="4" xr:uid="{588CF124-61EE-492F-A1BD-573A44D05C08}"/>
    <cellStyle name="Normal 3 2" xfId="23" xr:uid="{4FFF8E80-41FD-45BE-9607-6507B38A170F}"/>
    <cellStyle name="Normal 3 3 10" xfId="31" xr:uid="{7BA1151D-E347-49B7-89D7-D3B5023EF039}"/>
    <cellStyle name="Normal 38 2" xfId="16" xr:uid="{84BB9F15-C7AC-4FEA-9C94-D808EFA09687}"/>
    <cellStyle name="Normal 4" xfId="20" xr:uid="{E69C9D54-5413-4901-B3F5-601F893F3586}"/>
    <cellStyle name="Normal 6" xfId="12" xr:uid="{AE73639E-5B72-4F3D-A1A1-DA685C0F016C}"/>
    <cellStyle name="Normal 7" xfId="28" xr:uid="{B53F1B47-D57F-4FD7-A20F-B5D596A20F7F}"/>
    <cellStyle name="Normal 71" xfId="24" xr:uid="{6A41DAA5-BC6E-402C-9781-E825D80A3E2C}"/>
    <cellStyle name="Normal 72" xfId="25" xr:uid="{D87FE8A1-59CA-4532-8FC7-A4B010499A2A}"/>
    <cellStyle name="Normal 76" xfId="26" xr:uid="{52F88420-EEF4-4082-88FD-EA60BC6DDDF8}"/>
    <cellStyle name="Normal 8" xfId="29" xr:uid="{61554368-CADC-41FC-9902-D7ADA5544495}"/>
    <cellStyle name="Normal_Bill No 2" xfId="27" xr:uid="{55058D7C-0DF0-49F0-A341-CABAB7049B67}"/>
    <cellStyle name="Normal_BOQenv" xfId="7" xr:uid="{A5AC4599-20F9-4A41-B370-32551BFDCC2A}"/>
    <cellStyle name="Normal_Boq-Villa1" xfId="19" xr:uid="{0B998CB7-5364-4873-A5A4-1812402D05A8}"/>
    <cellStyle name="Normal_MAJAN STROM WATER" xfId="13" xr:uid="{C5CAD405-2C58-4F39-8BCD-F40F6634A8AB}"/>
    <cellStyle name="Normal_Plb. BOQ" xfId="14" xr:uid="{94ECF5F4-BD07-491A-BBF3-5C741CBF4776}"/>
    <cellStyle name="Normal_S04112 - Villa 1 - BOQ" xfId="10" xr:uid="{E4573781-A4E6-4C4F-8A26-ED9453F83417}"/>
    <cellStyle name="Normal_Sheet1" xfId="30" xr:uid="{954F5E7F-00A4-4D6D-AFA4-25EE2E74419F}"/>
  </cellStyles>
  <dxfs count="23">
    <dxf>
      <fill>
        <patternFill patternType="none">
          <bgColor indexed="65"/>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none">
          <bgColor indexed="65"/>
        </patternFill>
      </fill>
    </dxf>
    <dxf>
      <border>
        <top style="thin">
          <color indexed="64"/>
        </top>
      </border>
    </dxf>
    <dxf>
      <border>
        <bottom style="thin">
          <color indexed="64"/>
        </bottom>
      </border>
    </dxf>
    <dxf>
      <font>
        <color theme="0"/>
      </font>
    </dxf>
    <dxf>
      <font>
        <color theme="0"/>
      </font>
    </dxf>
    <dxf>
      <border>
        <top style="thin">
          <color indexed="64"/>
        </top>
      </border>
    </dxf>
    <dxf>
      <border>
        <bottom style="thin">
          <color indexed="64"/>
        </bottom>
      </border>
    </dxf>
    <dxf>
      <font>
        <color theme="0"/>
      </font>
    </dxf>
    <dxf>
      <font>
        <color theme="0"/>
      </font>
    </dxf>
    <dxf>
      <border>
        <top style="thin">
          <color indexed="64"/>
        </top>
      </border>
    </dxf>
    <dxf>
      <border>
        <bottom style="thin">
          <color indexed="64"/>
        </bottom>
      </border>
    </dxf>
    <dxf>
      <font>
        <color theme="0"/>
      </font>
    </dxf>
    <dxf>
      <font>
        <color theme="0"/>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3.xml"/><Relationship Id="rId21" Type="http://schemas.openxmlformats.org/officeDocument/2006/relationships/worksheet" Target="worksheets/sheet21.xml"/><Relationship Id="rId42" Type="http://schemas.openxmlformats.org/officeDocument/2006/relationships/externalLink" Target="externalLinks/externalLink19.xml"/><Relationship Id="rId47" Type="http://schemas.openxmlformats.org/officeDocument/2006/relationships/externalLink" Target="externalLinks/externalLink24.xml"/><Relationship Id="rId63" Type="http://schemas.openxmlformats.org/officeDocument/2006/relationships/externalLink" Target="externalLinks/externalLink40.xml"/><Relationship Id="rId68" Type="http://schemas.openxmlformats.org/officeDocument/2006/relationships/externalLink" Target="externalLinks/externalLink45.xml"/><Relationship Id="rId84" Type="http://schemas.openxmlformats.org/officeDocument/2006/relationships/styles" Target="styles.xml"/><Relationship Id="rId89" Type="http://schemas.openxmlformats.org/officeDocument/2006/relationships/customXml" Target="../customXml/item3.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externalLink" Target="externalLinks/externalLink9.xml"/><Relationship Id="rId37" Type="http://schemas.openxmlformats.org/officeDocument/2006/relationships/externalLink" Target="externalLinks/externalLink14.xml"/><Relationship Id="rId53" Type="http://schemas.openxmlformats.org/officeDocument/2006/relationships/externalLink" Target="externalLinks/externalLink30.xml"/><Relationship Id="rId58" Type="http://schemas.openxmlformats.org/officeDocument/2006/relationships/externalLink" Target="externalLinks/externalLink35.xml"/><Relationship Id="rId74" Type="http://schemas.openxmlformats.org/officeDocument/2006/relationships/externalLink" Target="externalLinks/externalLink51.xml"/><Relationship Id="rId79" Type="http://schemas.openxmlformats.org/officeDocument/2006/relationships/externalLink" Target="externalLinks/externalLink56.xml"/><Relationship Id="rId5" Type="http://schemas.openxmlformats.org/officeDocument/2006/relationships/worksheet" Target="worksheets/sheet5.xml"/><Relationship Id="rId90" Type="http://schemas.openxmlformats.org/officeDocument/2006/relationships/customXml" Target="../customXml/item4.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4.xml"/><Relationship Id="rId30" Type="http://schemas.openxmlformats.org/officeDocument/2006/relationships/externalLink" Target="externalLinks/externalLink7.xml"/><Relationship Id="rId35" Type="http://schemas.openxmlformats.org/officeDocument/2006/relationships/externalLink" Target="externalLinks/externalLink12.xml"/><Relationship Id="rId43" Type="http://schemas.openxmlformats.org/officeDocument/2006/relationships/externalLink" Target="externalLinks/externalLink20.xml"/><Relationship Id="rId48" Type="http://schemas.openxmlformats.org/officeDocument/2006/relationships/externalLink" Target="externalLinks/externalLink25.xml"/><Relationship Id="rId56" Type="http://schemas.openxmlformats.org/officeDocument/2006/relationships/externalLink" Target="externalLinks/externalLink33.xml"/><Relationship Id="rId64" Type="http://schemas.openxmlformats.org/officeDocument/2006/relationships/externalLink" Target="externalLinks/externalLink41.xml"/><Relationship Id="rId69" Type="http://schemas.openxmlformats.org/officeDocument/2006/relationships/externalLink" Target="externalLinks/externalLink46.xml"/><Relationship Id="rId77" Type="http://schemas.openxmlformats.org/officeDocument/2006/relationships/externalLink" Target="externalLinks/externalLink54.xml"/><Relationship Id="rId8" Type="http://schemas.openxmlformats.org/officeDocument/2006/relationships/worksheet" Target="worksheets/sheet8.xml"/><Relationship Id="rId51" Type="http://schemas.openxmlformats.org/officeDocument/2006/relationships/externalLink" Target="externalLinks/externalLink28.xml"/><Relationship Id="rId72" Type="http://schemas.openxmlformats.org/officeDocument/2006/relationships/externalLink" Target="externalLinks/externalLink49.xml"/><Relationship Id="rId80" Type="http://schemas.openxmlformats.org/officeDocument/2006/relationships/externalLink" Target="externalLinks/externalLink57.xml"/><Relationship Id="rId85"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33" Type="http://schemas.openxmlformats.org/officeDocument/2006/relationships/externalLink" Target="externalLinks/externalLink10.xml"/><Relationship Id="rId38" Type="http://schemas.openxmlformats.org/officeDocument/2006/relationships/externalLink" Target="externalLinks/externalLink15.xml"/><Relationship Id="rId46" Type="http://schemas.openxmlformats.org/officeDocument/2006/relationships/externalLink" Target="externalLinks/externalLink23.xml"/><Relationship Id="rId59" Type="http://schemas.openxmlformats.org/officeDocument/2006/relationships/externalLink" Target="externalLinks/externalLink36.xml"/><Relationship Id="rId67" Type="http://schemas.openxmlformats.org/officeDocument/2006/relationships/externalLink" Target="externalLinks/externalLink44.xml"/><Relationship Id="rId20" Type="http://schemas.openxmlformats.org/officeDocument/2006/relationships/worksheet" Target="worksheets/sheet20.xml"/><Relationship Id="rId41" Type="http://schemas.openxmlformats.org/officeDocument/2006/relationships/externalLink" Target="externalLinks/externalLink18.xml"/><Relationship Id="rId54" Type="http://schemas.openxmlformats.org/officeDocument/2006/relationships/externalLink" Target="externalLinks/externalLink31.xml"/><Relationship Id="rId62" Type="http://schemas.openxmlformats.org/officeDocument/2006/relationships/externalLink" Target="externalLinks/externalLink39.xml"/><Relationship Id="rId70" Type="http://schemas.openxmlformats.org/officeDocument/2006/relationships/externalLink" Target="externalLinks/externalLink47.xml"/><Relationship Id="rId75" Type="http://schemas.openxmlformats.org/officeDocument/2006/relationships/externalLink" Target="externalLinks/externalLink52.xml"/><Relationship Id="rId83" Type="http://schemas.openxmlformats.org/officeDocument/2006/relationships/theme" Target="theme/theme1.xml"/><Relationship Id="rId88"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5.xml"/><Relationship Id="rId36" Type="http://schemas.openxmlformats.org/officeDocument/2006/relationships/externalLink" Target="externalLinks/externalLink13.xml"/><Relationship Id="rId49" Type="http://schemas.openxmlformats.org/officeDocument/2006/relationships/externalLink" Target="externalLinks/externalLink26.xml"/><Relationship Id="rId57" Type="http://schemas.openxmlformats.org/officeDocument/2006/relationships/externalLink" Target="externalLinks/externalLink34.xml"/><Relationship Id="rId10" Type="http://schemas.openxmlformats.org/officeDocument/2006/relationships/worksheet" Target="worksheets/sheet10.xml"/><Relationship Id="rId31" Type="http://schemas.openxmlformats.org/officeDocument/2006/relationships/externalLink" Target="externalLinks/externalLink8.xml"/><Relationship Id="rId44" Type="http://schemas.openxmlformats.org/officeDocument/2006/relationships/externalLink" Target="externalLinks/externalLink21.xml"/><Relationship Id="rId52" Type="http://schemas.openxmlformats.org/officeDocument/2006/relationships/externalLink" Target="externalLinks/externalLink29.xml"/><Relationship Id="rId60" Type="http://schemas.openxmlformats.org/officeDocument/2006/relationships/externalLink" Target="externalLinks/externalLink37.xml"/><Relationship Id="rId65" Type="http://schemas.openxmlformats.org/officeDocument/2006/relationships/externalLink" Target="externalLinks/externalLink42.xml"/><Relationship Id="rId73" Type="http://schemas.openxmlformats.org/officeDocument/2006/relationships/externalLink" Target="externalLinks/externalLink50.xml"/><Relationship Id="rId78" Type="http://schemas.openxmlformats.org/officeDocument/2006/relationships/externalLink" Target="externalLinks/externalLink55.xml"/><Relationship Id="rId81" Type="http://schemas.openxmlformats.org/officeDocument/2006/relationships/externalLink" Target="externalLinks/externalLink58.xml"/><Relationship Id="rId86"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6.xml"/><Relationship Id="rId34" Type="http://schemas.openxmlformats.org/officeDocument/2006/relationships/externalLink" Target="externalLinks/externalLink11.xml"/><Relationship Id="rId50" Type="http://schemas.openxmlformats.org/officeDocument/2006/relationships/externalLink" Target="externalLinks/externalLink27.xml"/><Relationship Id="rId55" Type="http://schemas.openxmlformats.org/officeDocument/2006/relationships/externalLink" Target="externalLinks/externalLink32.xml"/><Relationship Id="rId76" Type="http://schemas.openxmlformats.org/officeDocument/2006/relationships/externalLink" Target="externalLinks/externalLink53.xml"/><Relationship Id="rId7" Type="http://schemas.openxmlformats.org/officeDocument/2006/relationships/worksheet" Target="worksheets/sheet7.xml"/><Relationship Id="rId71" Type="http://schemas.openxmlformats.org/officeDocument/2006/relationships/externalLink" Target="externalLinks/externalLink48.xml"/><Relationship Id="rId2" Type="http://schemas.openxmlformats.org/officeDocument/2006/relationships/worksheet" Target="worksheets/sheet2.xml"/><Relationship Id="rId29" Type="http://schemas.openxmlformats.org/officeDocument/2006/relationships/externalLink" Target="externalLinks/externalLink6.xml"/><Relationship Id="rId24" Type="http://schemas.openxmlformats.org/officeDocument/2006/relationships/externalLink" Target="externalLinks/externalLink1.xml"/><Relationship Id="rId40" Type="http://schemas.openxmlformats.org/officeDocument/2006/relationships/externalLink" Target="externalLinks/externalLink17.xml"/><Relationship Id="rId45" Type="http://schemas.openxmlformats.org/officeDocument/2006/relationships/externalLink" Target="externalLinks/externalLink22.xml"/><Relationship Id="rId66" Type="http://schemas.openxmlformats.org/officeDocument/2006/relationships/externalLink" Target="externalLinks/externalLink43.xml"/><Relationship Id="rId87" Type="http://schemas.openxmlformats.org/officeDocument/2006/relationships/customXml" Target="../customXml/item1.xml"/><Relationship Id="rId61" Type="http://schemas.openxmlformats.org/officeDocument/2006/relationships/externalLink" Target="externalLinks/externalLink38.xml"/><Relationship Id="rId82" Type="http://schemas.openxmlformats.org/officeDocument/2006/relationships/externalLink" Target="externalLinks/externalLink59.xml"/><Relationship Id="rId19" Type="http://schemas.openxmlformats.org/officeDocument/2006/relationships/worksheet" Target="worksheets/sheet19.xml"/></Relationships>
</file>

<file path=xl/drawings/drawing1.xml><?xml version="1.0" encoding="utf-8"?>
<xdr:wsDr xmlns:xdr="http://schemas.openxmlformats.org/drawingml/2006/spreadsheetDrawing" xmlns:a="http://schemas.openxmlformats.org/drawingml/2006/main">
  <xdr:twoCellAnchor>
    <xdr:from>
      <xdr:col>5</xdr:col>
      <xdr:colOff>238125</xdr:colOff>
      <xdr:row>68</xdr:row>
      <xdr:rowOff>47624</xdr:rowOff>
    </xdr:from>
    <xdr:to>
      <xdr:col>5</xdr:col>
      <xdr:colOff>495300</xdr:colOff>
      <xdr:row>103</xdr:row>
      <xdr:rowOff>133349</xdr:rowOff>
    </xdr:to>
    <xdr:sp macro="" textlink="">
      <xdr:nvSpPr>
        <xdr:cNvPr id="2" name="Right Brace 1">
          <a:extLst>
            <a:ext uri="{FF2B5EF4-FFF2-40B4-BE49-F238E27FC236}">
              <a16:creationId xmlns:a16="http://schemas.microsoft.com/office/drawing/2014/main" id="{90285A69-6926-4CBC-0843-ABE36420F8F5}"/>
            </a:ext>
          </a:extLst>
        </xdr:cNvPr>
        <xdr:cNvSpPr/>
      </xdr:nvSpPr>
      <xdr:spPr>
        <a:xfrm>
          <a:off x="5438775" y="23441024"/>
          <a:ext cx="257175" cy="858202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10.4.160.154/Update/Documents%20and%20Settings/Administrator/My%20Documents/Castillo%20Grand/Castillo%20Gran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Ega-1/allfiles/evgdg/san%20juan%20pipe%20mod%20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Users\omq00665\Desktop\(9a)%20Schedule%205(Sched%20of%20Rates%20-%20cesmm).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Nt-idbcd-wg1/USER/SETSUBI/ME-2&#31309;&#31639;/01&#31309;&#31639;&#12503;&#12525;&#12472;&#12455;&#12463;&#12488;/&#20013;&#22269;/(2004.12)ACW%20PJ(&#12381;&#12398;2&#65289;/pulau%20final/WINDOWS/Desktop/New%20Folder/Qo-1585.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10.4.160.154/Update/Documents%20and%20Settings/MWK1/Local%20Settings/Temporary%20Internet%20Files/Content.IE5/WFWMNIQ9/MCIP.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esfpp01/Groups/Documents%20and%20Settings/MWK1/Local%20Settings/Temporary%20Internet%20Files/Content.IE5/WFWMNIQ9/MCIP.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SERVER/DATA/DataFile/O/DB9604/RevMay97/SHOPLIST.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rva020/atyrau$/Documents%20and%20Settings/A0731/Desktop/Jacob/Haradh/PlanData/Planning&amp;report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AEDFPP01/Groups/GENERAL/QS%20Bill/RA%20Bills/Shalabh/Tender%20Qty%20S/recalculated%20Tender%2025-25%20m%20span%201000%20di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Accounts/D/project%20documents/DMRC%20IT%20Park/project%20documents/Kuwait%20Audit%20Bureau/Rate%20Analysi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DATA\SANDAN.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notesm2.doosanheavy.com:1092/Project%20Bank-Total/4.&#49436;&#45224;&#50500;/1)&#51064;&#46020;/P-99-Goindwal/&#44204;&#51201;&#44032;/price%20sch%20rev0.xls"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Rna.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server/Projects/Omnium%20Carpark%20Development%20MEP/MEP%20-%20Internal%20BOQ%20Working/Mech/Documents%20and%20Settings/VPIN/Local%20Settings/Temp/CHIRAG/INFMAY.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U:\Users\david\SkyDrive\ARD\06_AR2D_601%20VILLAS\LILA%20219%20VILLAS\08_Valuations\00_BOQ\02_Analysis\03_Eric%20structural%20split\SHOPLIST.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mail.gulfcapital.com/Documents%20and%20Settings/swairegi/Desktop/LBO%20Models/Atlantic%20Marine%20LBO%20and%20DCF.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mail.gulfcapital.com/COMPANIES/TYC/Meetings%202007/Restored%20files/2007.01.30%20Tyco%20Sponsor%20Meeting/Model/Model_5.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mail.gulfcapital.com/COMPANIES/IR/2007/20070213%20Security%20(CFO%20meeting)/Models/IR%20Standalone/Old%20Versions/IR%20Standalone_v78.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Q:\Documents%20and%20Settings\rw26119\Local%20Settings\Temporary%20Internet%20Files\OLK9\Old%20Data\SHARED%20DOCUMENTS\Raymond\3075%20NDIA%20Terminal%20and%20Car%20Park%20Buildings\CP-18%20Preliminary%20Design%20Shell%20&amp;%20Core%20IFA\Back%20up%20BoQ\Documen"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Aedxb6dc001/Shared/Documents%20and%20Settings/chathura/My%20Documents/Palm%20District%20Cooling%20Documents/BOQ/TOWER/ITP384.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U:\Omnium%20Plot-02\Pre%20Contract\Tender\Civil%20&amp;%20Structure\Workings\Measurement%20Sheets\Block%20work\DDIC.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Plant_main/khw/DAEWOO/UPSC/&#49444;&#52824;&#44277;&#49324;/&#51077;&#52272;&#44204;&#51201;-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SAJK0005/_commercial/PROJECTS/LANGKAWI/VAALCO.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Suresh/c%20on%20suresh/WINDOWS/TEMP/cidcoanalysis.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10.4.160.118/Share/Documents%20and%20Settings/Administrator/My%20Documents/Castillo%20Grand/Castillo%20Grand.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10.110.64.10/department/JohnD/LIBRARY/Skills/Ellen.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10.110.64.10/department/TEMPLATE/MandA%20Models/Documents%20and%20Settings/cb01260/Temporary%20Internet%20Files/OLK103/Excel%202000%20Advanced%20Charting_Practice%20Exercises.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10.110.64.10/department/TEMPLATE/MandA%20Models/dpg/John%20D/CHARTBUILDER/tester3.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10.110.64.10/department/TEMPLATE/MandA%20Models/dpg/John%20D/CHARTBUILDER/CB%20Problems.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10.110.64.10/department/TEMPLATE/MandA%20Models/ECM/CONV%20BOILERS/ssb_boiler_us%20equity%20mkts.xls"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SampleCharts1"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aesfpp01/Groups/My%20Documents/Contracts/Bolton%20Gasworks/QF's/Qf3-04/QF%20Contract%20Info%20Lum%20Street.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10.4.160.221/sharing/Documents%20and%20Settings/Administrator/My%20Documents/Castillo%20Grand/Castillo%20Grand.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http://us.f2.yahoofs.com/Documents%20and%20Settings/MWK1/Local%20Settings/Temporary%20Internet%20Files/Content.IE5/WFWMNIQ9/MCIP.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Muralidhara/SHARED%20FOLDER/SHARED%20FOLDER/AUG%20-%202005/INHOUSE/Aug%2005-SOBHA%20Rose-%20P%20Q%20S%20Revised%20(26.09.05.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L:\Documents%20and%20Settings\MWK1\Local%20Settings\Temporary%20Internet%20Files\Content.IE5\WFWMNIQ9\MCIP.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J:\PROP\7041\02_Costruzioni\From%20Specialist\Civil-Buildings\7041_RTIP_CWP_RdO_1.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10.4.160.118/Share/Documents%20and%20Settings/MWK1/Local%20Settings/Temporary%20Internet%20Files/Content.IE5/WFWMNIQ9/MCIP.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SAJK0005/_commercial/SAIPEM/epmi/est3178/VAALCO.XLS"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Worksheet%20in%20%20%20Final%20set%20formatted%20by%20u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mm-2/alli/Files/Alli/1999/Metro%20Naga%20-%20water%20works/Breakdown/Files/ALLI/Metro%20Naga%20-%20water%20works/ALLI/Agno-Hyundai/Break/Civil.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10.4.160.118/Share/Formats/Toolkit/BBS%20Program%20Excel%202003%20(1)/My%20Documents/Barsched%208666.xlt"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che-fs-01.me.cyrilsweett.com/group$/DOCUME~1/KOHLI-~1/LOCALS~1/Temp/Documents%20and%20Settings/Amit%20Mohan/Local%20Settings/Temporary%20Internet%20Files/OLK1D4/Copy%20of%20GL_SL-ACCOUNT%20CODE%20MATRIX%20(9-JAN-2008)%20-%20TE%20BE%20SENT.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Soni/soni/project/cvl/Electrical%20Boq/TEMP.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Mayflower1/Shared%20Folder/Documents%20and%20Settings/kurian/Local%20Settings/Temp/Labor%20bills%2019.08.06.xls" TargetMode="External"/></Relationships>
</file>

<file path=xl/externalLinks/_rels/externalLink46.xml.rels><?xml version="1.0" encoding="UTF-8" standalone="yes"?>
<Relationships xmlns="http://schemas.openxmlformats.org/package/2006/relationships"><Relationship Id="rId2" Type="http://schemas.openxmlformats.org/officeDocument/2006/relationships/externalLinkPath" Target="file:///C:\Users\vjayaraman\Documents\Estimation\Shared%20Facility%20Hub\Working\BOQ%20working.xlsx" TargetMode="External"/><Relationship Id="rId1" Type="http://schemas.openxmlformats.org/officeDocument/2006/relationships/externalLinkPath" Target="/Users/vjayaraman/Documents/Estimation/Shared%20Facility%20Hub/Working/BOQ%20working.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https://hochtiefindiain-my.sharepoint.com/Formats/Toolkit/BBS%20Program%20Excel%202003%20(1)/My%20Documents/Barsched%208666.xlt"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G:\Emirates%20Road\IPC\Stage%20-%202\Invoice%20No.8\Emirates%20Road\IPA%20%23%201\Documents%20and%20Settings\chathura\My%20Documents\Palm%20District%20Cooling%20Documents\BOQ\TOWER\ITP384.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G:\MAHINDRA-WORLD-SCHOOL-CHENNAI\MEASUREMENT%20SHEET\measurements%20as%20per%20revised%20drawings\03.03.07-revised%20measurements\SAKAL%20CHARITY\Comaparative%20statement\Comparative-3-05-04.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npoepc0705sevel/SEVVEL/JEYANTHI/SOBHA%20MAYFLOWER%2030.11.06/Labor%20bills%2022.11.06.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mm-4/bonifacio%20ga/mikey/project%20in%201999/fbdc-elevatedh2otank/rev.1/21-05-99.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10.110.64.10/department/TEMPLATE/MandA%20Models/FIG/PITCHES/FF_971113A.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s://hochtiefindiain-my.sharepoint.com/Documents%20and%20Settings/Administrator/My%20Documents/Castillo%20Grand/Castillo%20Grand.xls" TargetMode="External"/></Relationships>
</file>

<file path=xl/externalLinks/_rels/externalLink54.xml.rels><?xml version="1.0" encoding="UTF-8" standalone="yes"?>
<Relationships xmlns="http://schemas.openxmlformats.org/package/2006/relationships"><Relationship Id="rId1" Type="http://schemas.microsoft.com/office/2006/relationships/xlExternalLinkPath/xlPathMissing" Target="Worksheet%20in%205641A%20Fixed%20Assets%20Consolidated"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G:\SAIPEM\epmi\est3178\VAALCO.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Inhts050/data/6807nlng/LOC/Engineering/Process/E3520L/Unit%201400/PDS/T-12.411.262RevBG_F002.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Inhts050/data/ichEPC$/6807nlng/LOC/Engineering/Process/E3520L/Unit%201400/PDS/T-12.411.262RevBG_F002.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npoepc0705sevel/SEVVEL/prelimianiries/Preliminaries%2027-6-06.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O:\My%20Documents\SKKIM\Work1999\SKC%20CDP\My%20Documents\CIVIL\&#53664;&#47785;&#44204;&#51201;\%232CDU&#49892;&#5466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Summary"/>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M"/>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G1"/>
      <sheetName val="2-G2"/>
      <sheetName val="3-G6"/>
      <sheetName val="4-G9"/>
      <sheetName val="5-G4"/>
      <sheetName val="6-G11"/>
      <sheetName val="7-G12"/>
      <sheetName val="8-G29A"/>
      <sheetName val="9-G29B"/>
      <sheetName val="10-G29C"/>
      <sheetName val="11-G29D"/>
      <sheetName val="12-G29F"/>
      <sheetName val="13-G5 "/>
      <sheetName val="14-29E"/>
      <sheetName val="15-G31"/>
      <sheetName val="16-G36"/>
      <sheetName val="17-G33"/>
      <sheetName val="18-G34"/>
      <sheetName val="19-G32 - RS wall"/>
      <sheetName val="20-bridges"/>
      <sheetName val="21-underpass"/>
      <sheetName val="Sheet1"/>
      <sheetName val="D1"/>
      <sheetName val="D8 underpass WP-D592"/>
      <sheetName val="D10 "/>
      <sheetName val="D14"/>
      <sheetName val="WP-NW01"/>
      <sheetName val="WP-SN01-01 &amp; 02"/>
      <sheetName val="WP-WE02"/>
      <sheetName val="D16"/>
      <sheetName val="D17"/>
      <sheetName val="D18"/>
      <sheetName val="E1"/>
      <sheetName val="WP-EW01"/>
      <sheetName val="WP-NS-01"/>
      <sheetName val="WP-NS-02"/>
      <sheetName val="HUD YOLU DUVAR 8 MT"/>
      <sheetName val="13-G5_"/>
      <sheetName val="19-G32_-_RS_wall"/>
      <sheetName val="D8_underpass_WP-D592"/>
      <sheetName val="D10_"/>
      <sheetName val="WP-SN01-01_&amp;_02"/>
      <sheetName val="HUD_YOLU_DUVAR_8_MT"/>
      <sheetName val="Raw Data"/>
      <sheetName val="16-ITS - P1"/>
      <sheetName val="C3"/>
      <sheetName val="BOQ"/>
      <sheetName val="SubmitCal"/>
      <sheetName val="Paramètr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FLOWS"/>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2"/>
      <sheetName val="Z"/>
    </sheetNames>
    <sheetDataSet>
      <sheetData sheetId="0" refreshError="1"/>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입찰내역 발주처 양식"/>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tOutConfCentre"/>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ns &amp; Bonds"/>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QMPALOC"/>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근"/>
      <sheetName val="#REF"/>
      <sheetName val="000000"/>
      <sheetName val="XXXXXX"/>
      <sheetName val="KUWATI(Total) "/>
      <sheetName val="GC-01"/>
      <sheetName val="GC-02"/>
      <sheetName val="GC-03"/>
      <sheetName val="GC-04"/>
      <sheetName val="GC-07"/>
      <sheetName val="GC-08"/>
      <sheetName val="GC-09"/>
      <sheetName val="GC-10"/>
      <sheetName val="GC-19"/>
      <sheetName val="GC-21"/>
      <sheetName val="GC-22"/>
      <sheetName val="견적조건"/>
      <sheetName val="대비표"/>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집계표(OPTION)"/>
      <sheetName val="OPTION 2"/>
      <sheetName val="OPTION 3"/>
      <sheetName val="Sheet2"/>
      <sheetName val="Sheet3"/>
      <sheetName val="2002년 현장공사비 국내 실적"/>
      <sheetName val="2003년국내현장공사비 실적"/>
      <sheetName val="_REF"/>
      <sheetName val="집계표_OPTION_"/>
      <sheetName val="당초"/>
      <sheetName val="단가(자재)"/>
      <sheetName val="단가(노임)"/>
      <sheetName val="기초목록"/>
      <sheetName val="노임단가"/>
      <sheetName val="???"/>
      <sheetName val="1월"/>
      <sheetName val="예산"/>
      <sheetName val="VC2 10.99"/>
      <sheetName val="KP1590_E"/>
      <sheetName val="영업2"/>
      <sheetName val="Sheet1"/>
      <sheetName val="영업3"/>
      <sheetName val="BQ_Utl_Off"/>
      <sheetName val="수입"/>
      <sheetName val="집계표 (25,26ဩ"/>
      <sheetName val="inter"/>
      <sheetName val="Form 0"/>
      <sheetName val="COVER"/>
      <sheetName val="BQMPALOC"/>
      <sheetName val="ERECIN"/>
      <sheetName val="INPUT DATA"/>
      <sheetName val="금액내역서"/>
      <sheetName val="공문"/>
      <sheetName val="BD集計用"/>
      <sheetName val="??"/>
      <sheetName val="95삼성급(본사)"/>
      <sheetName val="12CGOU"/>
      <sheetName val="경영혁신본부"/>
      <sheetName val="KUWATI(Total)_"/>
      <sheetName val="OPTION_2"/>
      <sheetName val="OPTION_3"/>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ê±Ù"/>
      <sheetName val="___"/>
      <sheetName val="연돌일위집계"/>
      <sheetName val="갑지"/>
      <sheetName val="세금자료"/>
      <sheetName val="__"/>
      <sheetName val="General Data"/>
      <sheetName val="Final(1)summary"/>
      <sheetName val="DESCRIPTION"/>
      <sheetName val="DRUM"/>
      <sheetName val="LABOR &amp; 자재"/>
      <sheetName val="제작도"/>
      <sheetName val="입출재고현황 (2)"/>
      <sheetName val="SANDAN"/>
      <sheetName val="뜃맟뭁돽띿맟?-BLDG"/>
      <sheetName val="Form D-1"/>
      <sheetName val="Form B-1"/>
      <sheetName val="Form F-1"/>
      <sheetName val="Assist(B-1)"/>
      <sheetName val="Form A"/>
      <sheetName val="eq_data"/>
      <sheetName val="기성내역"/>
      <sheetName val="DHEQSUPT"/>
      <sheetName val="SALA-002"/>
      <sheetName val="CB"/>
      <sheetName val="M-EQPT-Z"/>
      <sheetName val="주간기성"/>
      <sheetName val="INPUT_DATA"/>
      <sheetName val="General_Data"/>
      <sheetName val="집계표_(25,26ဩ"/>
      <sheetName val="Form_0"/>
      <sheetName val="간접비 총괄"/>
      <sheetName val="POWER"/>
      <sheetName val="TTL"/>
      <sheetName val="ESCON"/>
      <sheetName val="뜃맟뭁돽띿맟_-BLDG"/>
      <sheetName val="당진1,2호기전선관설치및접지4차공사내역서-을지"/>
      <sheetName val="Price Schedule"/>
      <sheetName val="간접비내역-1"/>
      <sheetName val="Lup2"/>
      <sheetName val="EQUIPMENT -2"/>
      <sheetName val="노임단가표"/>
      <sheetName val="BOROUGE2"/>
      <sheetName val="3.공통공사대비"/>
      <sheetName val="B"/>
      <sheetName val="PRICES"/>
      <sheetName val="INSTR"/>
      <sheetName val="Rate Analysis"/>
      <sheetName val="EQT-ESTN"/>
      <sheetName val="찍기"/>
      <sheetName val="실행"/>
      <sheetName val="내역서 耰&quot;_x0000__x0000_"/>
      <sheetName val="_x0008_"/>
      <sheetName val="비교검토"/>
      <sheetName val="???(OPTION)"/>
      <sheetName val="내역ࠜĀ_x0000_M4)"/>
      <sheetName val="h-013211-2"/>
      <sheetName val="合成単価作成表-BLDG"/>
      <sheetName val="CAL."/>
      <sheetName val="???¡§????"/>
      <sheetName val="????¢ç¢®¡¿????"/>
      <sheetName val="??????????¢ç??????"/>
      <sheetName val="???????¢ç¢®¢¯????"/>
      <sheetName val="???????®¡¿????"/>
      <sheetName val="??????????????????"/>
      <sheetName val="F4-F7"/>
      <sheetName val="IN"/>
      <sheetName val="표지"/>
      <sheetName val="Q&amp;pl-V"/>
      <sheetName val="Cash2"/>
      <sheetName val="Z"/>
      <sheetName val="WE'T"/>
      <sheetName val="공사비 내역 (가)"/>
      <sheetName val="물량"/>
      <sheetName val="WEIGHT LIST"/>
      <sheetName val="산#2-1 (2)"/>
      <sheetName val="POL6차-PIPING"/>
      <sheetName val="산#3-1"/>
      <sheetName val="BEND LOSS"/>
      <sheetName val="A"/>
      <sheetName val="CTEMCOST"/>
      <sheetName val="EQUIP"/>
      <sheetName val="내역서 耰&quot;??"/>
      <sheetName val="24V"/>
      <sheetName val="내역"/>
      <sheetName val="단면 (2)"/>
      <sheetName val="6PILE  (돌출)"/>
      <sheetName val="Static Equip"/>
      <sheetName val="CAT_5"/>
      <sheetName val="Form A "/>
      <sheetName val="LEGEND"/>
      <sheetName val="내역ࠜĀ_x005f_x0000_M4)"/>
      <sheetName val="PROCURE"/>
      <sheetName val="jobhist"/>
      <sheetName val="내역ࠜĀ"/>
      <sheetName val="내역서 耰&quot;_x005f_x0000__x005f_x0000_"/>
      <sheetName val="_x005f_x0008_"/>
      <sheetName val="SOURCE"/>
      <sheetName val="___(OPTION)"/>
      <sheetName val="___¡§____"/>
      <sheetName val="____¢ç¢®¡¿____"/>
      <sheetName val="__________¢ç______"/>
      <sheetName val="_______¢ç¢®¢¯____"/>
      <sheetName val="_______®¡¿____"/>
      <sheetName val="__________________"/>
      <sheetName val="Sheet6"/>
      <sheetName val="갑지(추정)"/>
      <sheetName val="ELEC_DCI"/>
      <sheetName val="INST_DCI"/>
      <sheetName val="당초내역서"/>
      <sheetName val="KUWATI(Total)_1"/>
      <sheetName val="OPTION_21"/>
      <sheetName val="OPTION_3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1"/>
      <sheetName val="집계표_(25,26ဩ1"/>
      <sheetName val="Form_01"/>
      <sheetName val="General_Data1"/>
      <sheetName val="Form_D-1"/>
      <sheetName val="Form_B-1"/>
      <sheetName val="Form_F-1"/>
      <sheetName val="Form_A"/>
      <sheetName val="LABOR_&amp;_자재"/>
      <sheetName val="입출재고현황_(2)"/>
      <sheetName val="3_공통공사대비"/>
      <sheetName val="DATA"/>
      <sheetName val="Compare"/>
      <sheetName val="3.Breakdown Direct Paint"/>
      <sheetName val="Spl"/>
      <sheetName val="BID"/>
      <sheetName val="Quantity"/>
      <sheetName val="내역서 耰&quot;__"/>
      <sheetName val="Summary Sheets"/>
      <sheetName val="Engg-Exec-2"/>
      <sheetName val="Site-Precom-2"/>
      <sheetName val="Collab"/>
      <sheetName val="Transport"/>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국내"/>
      <sheetName val="간접비_총괄"/>
      <sheetName val="Price_Schedule"/>
      <sheetName val="내역서_耰&quot;"/>
      <sheetName val=""/>
      <sheetName val="EQUIPMENT_-2"/>
      <sheetName val="CAL_"/>
      <sheetName val="Rate_Analysis"/>
      <sheetName val="내역서_耰&quot;??"/>
      <sheetName val="PBS"/>
      <sheetName val="내역ࠜĀ?M4)"/>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2.2 STAFF Scedule"/>
      <sheetName val="경영혁신본뷀"/>
      <sheetName val="electrical"/>
      <sheetName val="고압수량(철거)"/>
      <sheetName val="기계내역서"/>
      <sheetName val="SummaryC"/>
      <sheetName val="Detail"/>
      <sheetName val="내역ࠜĀ_x005f_x005f_x005f_x0000_M4)"/>
      <sheetName val="PI"/>
      <sheetName val="EQUIP LIST"/>
      <sheetName val="BM DATA SHEET"/>
      <sheetName val="입찰품의서"/>
      <sheetName val="EQUIPOS"/>
      <sheetName val="갑지1"/>
      <sheetName val="AREA"/>
      <sheetName val="바닥판"/>
      <sheetName val="TYPE1"/>
      <sheetName val="철근량"/>
      <sheetName val="토목주소"/>
      <sheetName val="프랜트면허"/>
      <sheetName val="역T형"/>
      <sheetName val="PILE"/>
      <sheetName val="Man Hole"/>
      <sheetName val="대로근거"/>
      <sheetName val="중로근거"/>
      <sheetName val="PRO_DCI"/>
      <sheetName val="HVAC_DCI"/>
      <sheetName val="PIPE_DCI"/>
      <sheetName val="일위대가표"/>
      <sheetName val="조건표"/>
      <sheetName val="일위대가"/>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직재"/>
      <sheetName val="I一般比"/>
      <sheetName val="Sheet1 (2)"/>
      <sheetName val="수로보호공"/>
      <sheetName val="데이타"/>
      <sheetName val="식재인부"/>
      <sheetName val="입력시트"/>
      <sheetName val="내역서 耰&quot;_x005f_x005f_x005f_x0000__x005f_x005f_x0000"/>
      <sheetName val="_x005f_x005f_x005f_x0008_"/>
      <sheetName val="7. 월별투입내역서"/>
      <sheetName val="견적"/>
      <sheetName val="9906"/>
      <sheetName val="계측 내역서"/>
      <sheetName val="CIVIL"/>
      <sheetName val="ERECT"/>
      <sheetName val="PROSUM"/>
      <sheetName val="내역ࠜĀ_M4)"/>
      <sheetName val="내역서_耰&quot;__"/>
      <sheetName val="내역ࠜĀ_x005f_x005f_x005f_x005f_x005f_x005f_x005f_x0000_M4"/>
      <sheetName val="내역서 耰&quot;_x005f_x005f_x005f_x005f_x005f_x005f_x005f_x0000_"/>
      <sheetName val="_x005f_x005f_x005f_x005f_x005f_x005f_x005f_x0008_"/>
      <sheetName val="인부신상자료"/>
      <sheetName val="Z- GENERAL PRICE SUMMARY"/>
      <sheetName val=" Estimate  "/>
      <sheetName val="T 3"/>
      <sheetName val="cable-data"/>
      <sheetName val="HORI. VESSEL"/>
      <sheetName val="내역서"/>
      <sheetName val="MP MOB"/>
      <sheetName val="AILC004"/>
      <sheetName val="Sheet4"/>
      <sheetName val="cable"/>
      <sheetName val="배관내역"/>
      <sheetName val="Form B"/>
      <sheetName val="Resumen"/>
      <sheetName val="Precios Unitarios"/>
      <sheetName val="BCPAB"/>
      <sheetName val="Insts"/>
      <sheetName val="Vind - BtB"/>
      <sheetName val="LV induction motors"/>
      <sheetName val="인원계획"/>
      <sheetName val="BSD (2)"/>
      <sheetName val="Administrative Prices"/>
      <sheetName val="Calc"/>
      <sheetName val="WBS 44"/>
      <sheetName val="WBS 41"/>
      <sheetName val="Precios por Administración"/>
      <sheetName val="Subcon A"/>
      <sheetName val="수주추정"/>
      <sheetName val="변경집계표"/>
      <sheetName val="내역ࠜĀ_x005f_x005f_x005f_x005f_x005f_x005f_x005f_x005f_x0"/>
      <sheetName val="내역서 耰&quot;_x005f_x005f_x005f_x005f_x005f_x005f_x005f_x005f_"/>
      <sheetName val="_x005f_x005f_x005f_x005f_x005f_x005f_x005f_x005f_x005f_x005f_"/>
      <sheetName val="Q-7100-001"/>
      <sheetName val="_x0002__x0000_뻘N_x0000__x0000__x0001_ࠀ역서"/>
      <sheetName val="내역서 耰&quot;"/>
      <sheetName val="내역ࠜĀM4)"/>
      <sheetName val="Material Selections"/>
      <sheetName val="DB@Acess"/>
      <sheetName val="집계표"/>
      <sheetName val="Direct"/>
      <sheetName val="FORM-12"/>
      <sheetName val="BATCH"/>
      <sheetName val="Piping_물량_정리_"/>
      <sheetName val="KUWATI(Total)_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OPTION_22"/>
      <sheetName val="OPTION_32"/>
      <sheetName val="2002년_현장공사비_국내_실적2"/>
      <sheetName val="2003년국내현장공사비_실적2"/>
      <sheetName val="VC2_10_992"/>
      <sheetName val="KUWATI(Total)_3"/>
      <sheetName val="집계표_(TOTAL)3"/>
      <sheetName val="집계표_(CIVIL-23)3"/>
      <sheetName val="집계표_(FGRU)3"/>
      <sheetName val="집계표_(25,26)3"/>
      <sheetName val="집계표_(MEROX)3"/>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2003년국내현장공사비_실적3"/>
      <sheetName val="VC2_10_993"/>
      <sheetName val="Monthly Load"/>
      <sheetName val="Weekly Load"/>
      <sheetName val="sum"/>
      <sheetName val="Summary"/>
      <sheetName val="97 사업추정(WEKI)"/>
      <sheetName val="All_2"/>
      <sheetName val="trf(36%)"/>
      <sheetName val="M_DB"/>
      <sheetName val="실행집계"/>
      <sheetName val="breakdown of wage rate"/>
      <sheetName val="Indirect Cost"/>
      <sheetName val="Unit"/>
      <sheetName val="Lstsub"/>
      <sheetName val="Hot"/>
      <sheetName val="DCS"/>
      <sheetName val="FWBS7000,8000"/>
      <sheetName val="ANALYSER"/>
      <sheetName val="Eq. Mobilization"/>
      <sheetName val="일일총괄"/>
      <sheetName val="출금실적"/>
      <sheetName val="경영현황"/>
      <sheetName val="내역서 (∮ἀ嘆ɶ_x0000_᠀㬁_x0000_"/>
      <sheetName val="당초_xd8b4_∸ἀ"/>
      <sheetName val="[SANDAN.XLS??"/>
      <sheetName val="Piping BQ for one turbine"/>
      <sheetName val="RFP002"/>
      <sheetName val="INPUT_DATA2"/>
      <sheetName val="집계표_(25,26ဩ2"/>
      <sheetName val="Form_02"/>
      <sheetName val="Form_D-11"/>
      <sheetName val="Form_B-11"/>
      <sheetName val="Form_F-11"/>
      <sheetName val="Form_A1"/>
      <sheetName val="입출재고현황_(2)1"/>
      <sheetName val="General_Data2"/>
      <sheetName val="LABOR_&amp;_자재1"/>
      <sheetName val="간접비_총괄1"/>
      <sheetName val="Price_Schedule1"/>
      <sheetName val="3_공통공사대비1"/>
      <sheetName val="내역서_耰&quot;??1"/>
      <sheetName val="CAL_1"/>
      <sheetName val="Rate_Analysis1"/>
      <sheetName val="EQUIPMENT_-21"/>
      <sheetName val="Static_Equip"/>
      <sheetName val="3_Breakdown_Direct_Paint"/>
      <sheetName val="WEIGHT_LIST"/>
      <sheetName val="산#2-1_(2)"/>
      <sheetName val="BEND_LOSS"/>
      <sheetName val="공사비_내역_(가)"/>
      <sheetName val="단면_(2)"/>
      <sheetName val="내역서_耰&quot;_x005f_x0000__x005f_x0000_"/>
      <sheetName val="6PILE__(돌출)"/>
      <sheetName val="Form_A_"/>
      <sheetName val="내역서_耰&quot;__1"/>
      <sheetName val="Summary_Sheets"/>
      <sheetName val="Civil_1"/>
      <sheetName val="Civil_2"/>
      <sheetName val="Civil_3"/>
      <sheetName val="Site_1"/>
      <sheetName val="Site_2"/>
      <sheetName val="Site_3"/>
      <sheetName val="Site_Faci"/>
      <sheetName val="총괄표"/>
      <sheetName val="7422CW00"/>
      <sheetName val="General"/>
      <sheetName val="Menus"/>
      <sheetName val="수량집계"/>
      <sheetName val="총괄집계표"/>
      <sheetName val="금융"/>
      <sheetName val="criteria"/>
      <sheetName val="Basic_Rate"/>
      <sheetName val="appendix_2_5_final_accounts"/>
      <sheetName val="Format"/>
      <sheetName val="Labour"/>
      <sheetName val="Material"/>
      <sheetName val="Sheet1_(2)"/>
      <sheetName val="Utility and Fire flange"/>
      <sheetName val="Heavy Equipments"/>
      <sheetName val="AG Pipe Qty Analysis"/>
      <sheetName val="BM-Elec"/>
      <sheetName val="BM-Inst"/>
      <sheetName val="HP-Steamdrum"/>
      <sheetName val="Cal"/>
      <sheetName val="목표세부명세"/>
      <sheetName val="중기일위대가"/>
      <sheetName val="_x0002_?뻘N??_x0001_ࠀ역서"/>
      <sheetName val="_SANDAN.XLS__"/>
      <sheetName val="입찰내역 발주처 양식"/>
      <sheetName val="BREAKDOWN(철거설치)"/>
      <sheetName val="BREAKDOWN(신규설치)"/>
      <sheetName val="자바라1"/>
      <sheetName val="Code_Magics"/>
      <sheetName val="Code"/>
      <sheetName val="Curves"/>
      <sheetName val="Note"/>
      <sheetName val="data_dci"/>
      <sheetName val="Heads"/>
      <sheetName val="BASE"/>
      <sheetName val="data_mci"/>
      <sheetName val="BLDG_DCI"/>
      <sheetName val="BLDG_MCI"/>
      <sheetName val="PRO_A"/>
      <sheetName val="Tables"/>
      <sheetName val="Page_2"/>
      <sheetName val="Dbase"/>
      <sheetName val="behind"/>
      <sheetName val="Main"/>
      <sheetName val="costing_CV"/>
      <sheetName val="ITB_COST"/>
      <sheetName val="costing_ESDV"/>
      <sheetName val="costing_FE"/>
      <sheetName val="PROJECT"/>
      <sheetName val="정부노임단가"/>
      <sheetName val="Jobcost"/>
      <sheetName val="Default_Magics"/>
      <sheetName val="BM_DATA_SHEET"/>
      <sheetName val="Graph_(LGEN)"/>
      <sheetName val="PumpSpec"/>
      <sheetName val="costing_MOV"/>
      <sheetName val="PRO"/>
      <sheetName val="out_prog"/>
      <sheetName val="TABLE"/>
      <sheetName val="costing_Press"/>
      <sheetName val="96_121"/>
      <sheetName val="선적schedule_(2)"/>
      <sheetName val="System구분"/>
      <sheetName val="견적기준"/>
      <sheetName val="b_balju-단가단가단가"/>
      <sheetName val="10현장조직"/>
      <sheetName val="할증표"/>
      <sheetName val="choose"/>
      <sheetName val="TDTKP"/>
      <sheetName val="DK-KH"/>
      <sheetName val="_x0004__x0000__x000d__x0000__x0003__x0000__x0004__x0000__x0016__x0000__x000d__x0000__x0004_"/>
      <sheetName val="_x000a__x0000__x001b__x0000__x0006__x0000__x0006__x0000__x0008__x0000__x000a__x0000__x0000_"/>
      <sheetName val="Resource table"/>
      <sheetName val="원가"/>
      <sheetName val="중기"/>
      <sheetName val="Total"/>
      <sheetName val="K_SURFACES"/>
      <sheetName val="사급자재집계표"/>
      <sheetName val="HVAC(사급자재)"/>
      <sheetName val="U-W"/>
      <sheetName val="COVER-P"/>
      <sheetName val="품셈"/>
      <sheetName val="Form1.SQP"/>
      <sheetName val="97"/>
      <sheetName val="MANP"/>
      <sheetName val="C"/>
      <sheetName val="Equipment List"/>
      <sheetName val="info"/>
      <sheetName val="TP"/>
      <sheetName val="D-623D"/>
      <sheetName val="SCHEDD TAMBAHAN"/>
      <sheetName val="Resource"/>
      <sheetName val="Preliminaries"/>
      <sheetName val="piping"/>
      <sheetName val="Mech"/>
      <sheetName val="Fire Protection"/>
      <sheetName val="Buildings"/>
      <sheetName val="Instrument"/>
      <sheetName val="공정계획(내부계획25%,내부w.f)"/>
      <sheetName val="SFN ORIG"/>
      <sheetName val="SFN"/>
      <sheetName val="R2564AHDTS"/>
      <sheetName val="CPS"/>
      <sheetName val="LOB"/>
      <sheetName val="Dir Manpower Other Exp."/>
      <sheetName val="결과조달"/>
      <sheetName val="w't table"/>
      <sheetName val="_x0002_"/>
      <sheetName val="수량산출서"/>
      <sheetName val="1350-A"/>
      <sheetName val="SS2"/>
      <sheetName val="실행내역"/>
      <sheetName val="4-3LEVEL-5 epic.4"/>
      <sheetName val="단가 (2)"/>
      <sheetName val="mto-rev0B"/>
      <sheetName val="Proposal"/>
      <sheetName val="WIND"/>
      <sheetName val="MODULE CONFIRM"/>
      <sheetName val="분전반계산서(석관)"/>
      <sheetName val="이자율"/>
      <sheetName val="ITB COST"/>
      <sheetName val="내역서 (∮ἀ嘆ɶ"/>
      <sheetName val="FWBS 1530"/>
      <sheetName val="노임9월"/>
      <sheetName val="부대비율"/>
      <sheetName val="BOQ-B.DOWN"/>
      <sheetName val="INPUT"/>
      <sheetName val="실행예산 MM"/>
      <sheetName val="도"/>
      <sheetName val="VIZ4"/>
      <sheetName val="VIZ7"/>
      <sheetName val="UZ"/>
      <sheetName val="breakdown_of_wage_rate"/>
      <sheetName val="Indirect_Cost"/>
      <sheetName val="생산계획"/>
      <sheetName val="상반기손익차2총괄"/>
      <sheetName val="VLOOKUP"/>
      <sheetName val="cal-foamglass"/>
      <sheetName val="연습"/>
      <sheetName val="운반"/>
      <sheetName val="Administrative_Prices"/>
      <sheetName val="WBS_44"/>
      <sheetName val="WBS_41"/>
      <sheetName val="Precios_por_Administración"/>
      <sheetName val="Precios_Unitarios"/>
      <sheetName val="Subcon_A"/>
      <sheetName val="KUWATI(Total)_4"/>
      <sheetName val="OPTION_24"/>
      <sheetName val="OPTION_34"/>
      <sheetName val="집계표_(TOTAL)4"/>
      <sheetName val="집계표_(CIVIL-23)4"/>
      <sheetName val="집계표_(FGRU)4"/>
      <sheetName val="집계표_(25,26)4"/>
      <sheetName val="집계표_(MEROX)4"/>
      <sheetName val="집계표_(NITROGEN)4"/>
      <sheetName val="집계표_(M4)4"/>
      <sheetName val="집계표_(CIVIL4)4"/>
      <sheetName val="집계표_(CIVIL6)4"/>
      <sheetName val="집계표_(CIVIL7)4"/>
      <sheetName val="내역서(DEMO_TOTAL)4"/>
      <sheetName val="내역서_(CIVIL-23)4"/>
      <sheetName val="내역서_(fgru)4"/>
      <sheetName val="내역서_(25&amp;26)4"/>
      <sheetName val="내역서_(MEROX)4"/>
      <sheetName val="내역서_(NITROGEN)4"/>
      <sheetName val="내역서_(M4)4"/>
      <sheetName val="내역서_(CIVIL-4)4"/>
      <sheetName val="내역서_(CIVIL-6)4"/>
      <sheetName val="내역서_(CIVIL-7)4"/>
      <sheetName val="2002년_현장공사비_국내_실적4"/>
      <sheetName val="2003년국내현장공사비_실적4"/>
      <sheetName val="VC2_10_994"/>
      <sheetName val="INPUT_DATA3"/>
      <sheetName val="집계표_(25,26ဩ3"/>
      <sheetName val="Form_D-12"/>
      <sheetName val="Form_B-12"/>
      <sheetName val="Form_F-12"/>
      <sheetName val="Form_A2"/>
      <sheetName val="Form_03"/>
      <sheetName val="General_Data3"/>
      <sheetName val="LABOR_&amp;_자재2"/>
      <sheetName val="입출재고현황_(2)2"/>
      <sheetName val="Price_Schedule2"/>
      <sheetName val="간접비_총괄2"/>
      <sheetName val="3_공통공사대비2"/>
      <sheetName val="Rate_Analysis2"/>
      <sheetName val="EQUIPMENT_-22"/>
      <sheetName val="CAL_2"/>
      <sheetName val="내역서_耰&quot;_x005f_x0000__x005f_x0000_1"/>
      <sheetName val="Static_Equip1"/>
      <sheetName val="WEIGHT_LIST1"/>
      <sheetName val="산#2-1_(2)1"/>
      <sheetName val="BEND_LOSS1"/>
      <sheetName val="공사비_내역_(가)1"/>
      <sheetName val="6PILE__(돌출)1"/>
      <sheetName val="내역서_耰&quot;??2"/>
      <sheetName val="단면_(2)1"/>
      <sheetName val="Form_A_1"/>
      <sheetName val="3_Breakdown_Direct_Paint1"/>
      <sheetName val="Man_Hole"/>
      <sheetName val="Áý°èÇ¥_(TOTAL)"/>
      <sheetName val="Áý°èÇ¥_(CIVIL-23)"/>
      <sheetName val="Áý°èÇ¥_(FGRU)"/>
      <sheetName val="Áý°èÇ¥_(25,26)"/>
      <sheetName val="Áý°èÇ¥_(MEROX)"/>
      <sheetName val="Áý°èÇ¥_(NITROGEN)"/>
      <sheetName val="Áý°èÇ¥_(M4)"/>
      <sheetName val="Áý°èÇ¥_(CIVIL4)"/>
      <sheetName val="Áý°èÇ¥_(CIVIL6)"/>
      <sheetName val="Áý°èÇ¥_(CIVIL7)"/>
      <sheetName val="³»¿ª¼­(DEMO_TOTAL)"/>
      <sheetName val="³»¿ª¼­_(CIVIL-23)"/>
      <sheetName val="³»¿ª¼­_(fgru)"/>
      <sheetName val="³»¿ª¼­_(25&amp;26)"/>
      <sheetName val="³»¿ª¼­_(MEROX)"/>
      <sheetName val="³»¿ª¼­_(NITROGEN)"/>
      <sheetName val="³»¿ª¼­_(M4)"/>
      <sheetName val="³»¿ª¼­_(CIVIL-4)"/>
      <sheetName val="³»¿ª¼­_(CIVIL-6)"/>
      <sheetName val="³»¿ª¼­_(CIVIL-7)"/>
      <sheetName val="2002³â_ÇöÀå°ø»çºñ_±¹³»_½ÇÀû"/>
      <sheetName val="2003³â±¹³»ÇöÀå°ø»çºñ_½ÇÀû"/>
      <sheetName val="Civil_11"/>
      <sheetName val="Civil_21"/>
      <sheetName val="Civil_31"/>
      <sheetName val="Site_11"/>
      <sheetName val="Site_21"/>
      <sheetName val="Site_31"/>
      <sheetName val="Site_Faci1"/>
      <sheetName val="내역서_耰&quot;__2"/>
      <sheetName val="Summary_Sheets1"/>
      <sheetName val="Sheet1_(2)1"/>
      <sheetName val="내역서_耰&quot;_x005f_x005f_x005f_x0000__x005f_x005f_x0000"/>
      <sheetName val="계측_내역서"/>
      <sheetName val="2_2_STAFF_Scedule"/>
      <sheetName val="7__월별투입내역서"/>
      <sheetName val="내역서_耰&quot;_x005f_x005f_x005f_x005f_x005f_x005f_x005f_x0000_"/>
      <sheetName val="Z-_GENERAL_PRICE_SUMMARY"/>
      <sheetName val="_Estimate__"/>
      <sheetName val="T_3"/>
      <sheetName val="HORI__VESSEL"/>
      <sheetName val="내역서_耰&quot;_x005f_x005f_x005f_x005f_x005f_x005f_x005f_x005f_"/>
      <sheetName val="Vind_-_BtB"/>
      <sheetName val="LV_induction_motors"/>
      <sheetName val="BSD_(2)"/>
      <sheetName val="EQUIP_LIST"/>
      <sheetName val="MP_MOB"/>
      <sheetName val="Form_B"/>
      <sheetName val="Monthly_Load"/>
      <sheetName val="Weekly_Load"/>
      <sheetName val="Material_Selections"/>
      <sheetName val="97_사업추정(WEKI)"/>
      <sheetName val="내역서_(∮ἀ嘆ɶ᠀㬁"/>
      <sheetName val="[SANDAN_XLS??"/>
      <sheetName val="Piping_BQ_for_one_turbine"/>
      <sheetName val="Eq__Mobilization"/>
      <sheetName val="Utility_and_Fire_flange"/>
      <sheetName val="Heavy_Equipments"/>
      <sheetName val="AG_Pipe_Qty_Analysis"/>
      <sheetName val="CHANNEL"/>
      <sheetName val="PROTECTION "/>
      <sheetName val="CIBATU5OO"/>
      <sheetName val="한강운반비"/>
      <sheetName val="PROGRESS"/>
      <sheetName val="Database"/>
      <sheetName val="BM_DATA_SHEET1"/>
      <sheetName val="Resource_table"/>
      <sheetName val="_x000a__x000a_"/>
      <sheetName val="Equipment_List"/>
      <sheetName val="Form1_SQP"/>
      <sheetName val="공정계획(내부계획25%,내부w_f)"/>
      <sheetName val="내역서_耰&quot;1"/>
      <sheetName val="SFN_ORIG"/>
      <sheetName val="?뻘N??ࠀ역서"/>
      <sheetName val="_SANDAN_XLS__"/>
      <sheetName val="강재"/>
      <sheetName val="OD5000"/>
      <sheetName val="Costo-MO"/>
      <sheetName val="SCHEDD_TAMBAHAN"/>
      <sheetName val="Dir_Manpower_Other_Exp_"/>
      <sheetName val="w't_table"/>
      <sheetName val="Fire_Protection"/>
      <sheetName val="입찰내역_발주처_양식"/>
      <sheetName val="CÓDIGOS"/>
      <sheetName val="MTP"/>
      <sheetName val="SILICATE"/>
      <sheetName val="_x0004_"/>
      <sheetName val="_x000a_"/>
      <sheetName val="FWBS"/>
      <sheetName val="설계명세1-1"/>
      <sheetName val="Cash In-Cash Out Actual"/>
      <sheetName val="실행(ALT1)"/>
      <sheetName val="내역서1999.8최종"/>
      <sheetName val="실행철강하도"/>
      <sheetName val="전기"/>
      <sheetName val="Labor"/>
      <sheetName val="Unit Price "/>
      <sheetName val="plan&amp;section of foundation"/>
      <sheetName val="DESIGN CRITERIA"/>
      <sheetName val="CUADRO DE PRECIOS"/>
      <sheetName val="working load at the btm ft."/>
      <sheetName val="stability check"/>
      <sheetName val="design load"/>
      <sheetName val="Hoja2"/>
      <sheetName val="경제지표"/>
      <sheetName val="1100-1200-1300-1910-2140-LEV 2"/>
      <sheetName val="견적대비표"/>
      <sheetName val="breakdown_of_wage_rate1"/>
      <sheetName val="Indirect_Cost1"/>
      <sheetName val="MODULE_CONFIRM"/>
      <sheetName val="실행예산_MM"/>
      <sheetName val="plan&amp;section_of_foundation"/>
      <sheetName val="working_load_at_the_btm_ft_"/>
      <sheetName val="stability_check"/>
      <sheetName val="design_criteria"/>
      <sheetName val="design_load"/>
      <sheetName val="단가_(2)"/>
      <sheetName val="4-3LEVEL-5_epic_4"/>
      <sheetName val="BOQ-B_DOWN"/>
      <sheetName val="FWBS_1530"/>
      <sheetName val="dc1"/>
      <sheetName val="REDUCER"/>
      <sheetName val="DESIGN"/>
      <sheetName val="Checklist-Parameters"/>
      <sheetName val="Fillermetal"/>
      <sheetName val="Updating Form-Oct 2011"/>
      <sheetName val="Weld Consumable"/>
      <sheetName val="WQT"/>
      <sheetName val="NDE Cost-Summary"/>
      <sheetName val="9July Above Ground Pipe"/>
      <sheetName val="M 11"/>
      <sheetName val="Process Data 1"/>
      <sheetName val="배수내역"/>
      <sheetName val="판가반영"/>
      <sheetName val="공사내역"/>
      <sheetName val="일위대가(계측기설치)"/>
      <sheetName val="EP0618"/>
      <sheetName val="TDC COA Sumry"/>
      <sheetName val="TDC Item Dets"/>
      <sheetName val="TDC Item Sumry"/>
      <sheetName val="TDC Key Qty Sumry"/>
      <sheetName val="List - Components"/>
      <sheetName val="List - Equipment"/>
      <sheetName val="COA Sumry - Std Imp"/>
      <sheetName val="Contr TDC - Std Imp"/>
      <sheetName val="Item Sumry - Std Imp"/>
      <sheetName val="Unit Costs - Std Imp"/>
      <sheetName val="Unit MH - Std Imp"/>
      <sheetName val="Proj TIC - Std Imp"/>
      <sheetName val="Rekapitulasi"/>
      <sheetName val="BAG-2"/>
      <sheetName val="Overall"/>
      <sheetName val="salary"/>
      <sheetName val="첨부1-집행내역(요약)"/>
      <sheetName val="Closeout Control"/>
      <sheetName val="Site Findings Status Sheet"/>
      <sheetName val="master"/>
      <sheetName val="MTO"/>
      <sheetName val="Elect_BOM"/>
      <sheetName val="Elect"/>
      <sheetName val="BQ"/>
      <sheetName val="aa_piping"/>
      <sheetName val="CABLE_DATA"/>
      <sheetName val="CIVIL_UP"/>
      <sheetName val="ETUDE_de_Prix__(2)"/>
      <sheetName val="選單"/>
      <sheetName val="BOQ"/>
      <sheetName val="내역ࠜĀ_x005f_x005f_x005f_x0000_M4"/>
      <sheetName val="내역서 耰&quot;_x005f_x005f_x005f_x0000_"/>
      <sheetName val="내역ࠜĀ_x005f_x005f_x005f_x005f_x0"/>
      <sheetName val="내역서 耰&quot;_x005f_x005f_x005f_x005f_"/>
      <sheetName val="내역서 耰&quot;_x005f_x0000__x0000"/>
      <sheetName val="_x005f_x005f_x005f_x005f_"/>
      <sheetName val="CONFIG"/>
      <sheetName val="Datos"/>
      <sheetName val="Material Price"/>
      <sheetName val="KUWATI(Total)_5"/>
      <sheetName val="OPTION_25"/>
      <sheetName val="OPTION_35"/>
      <sheetName val="집계표_(TOTAL)5"/>
      <sheetName val="집계표_(CIVIL-23)5"/>
      <sheetName val="집계표_(FGRU)5"/>
      <sheetName val="집계표_(25,26)5"/>
      <sheetName val="집계표_(MEROX)5"/>
      <sheetName val="집계표_(NITROGEN)5"/>
      <sheetName val="집계표_(M4)5"/>
      <sheetName val="집계표_(CIVIL4)5"/>
      <sheetName val="집계표_(CIVIL6)5"/>
      <sheetName val="집계표_(CIVIL7)5"/>
      <sheetName val="내역서(DEMO_TOTAL)5"/>
      <sheetName val="내역서_(CIVIL-23)5"/>
      <sheetName val="내역서_(fgru)5"/>
      <sheetName val="내역서_(25&amp;26)5"/>
      <sheetName val="내역서_(MEROX)5"/>
      <sheetName val="내역서_(NITROGEN)5"/>
      <sheetName val="내역서_(M4)5"/>
      <sheetName val="내역서_(CIVIL-4)5"/>
      <sheetName val="내역서_(CIVIL-6)5"/>
      <sheetName val="내역서_(CIVIL-7)5"/>
      <sheetName val="2002년_현장공사비_국내_실적5"/>
      <sheetName val="2003년국내현장공사비_실적5"/>
      <sheetName val="VC2_10_995"/>
      <sheetName val="집계표_(25,26ဩ4"/>
      <sheetName val="INPUT_DATA4"/>
      <sheetName val="Form_04"/>
      <sheetName val="Form_D-13"/>
      <sheetName val="Form_B-13"/>
      <sheetName val="Form_F-13"/>
      <sheetName val="Form_A3"/>
      <sheetName val="입출재고현황_(2)3"/>
      <sheetName val="General_Data4"/>
      <sheetName val="LABOR_&amp;_자재3"/>
      <sheetName val="간접비_총괄3"/>
      <sheetName val="Price_Schedule3"/>
      <sheetName val="3_공통공사대비3"/>
      <sheetName val="Rate_Analysis3"/>
      <sheetName val="CAL_3"/>
      <sheetName val="EQUIPMENT_-23"/>
      <sheetName val="내역서_耰&quot;??3"/>
      <sheetName val="WEIGHT_LIST2"/>
      <sheetName val="산#2-1_(2)2"/>
      <sheetName val="BEND_LOSS2"/>
      <sheetName val="공사비_내역_(가)2"/>
      <sheetName val="단면_(2)2"/>
      <sheetName val="내역서_耰&quot;_x005f_x0000__x005f_x0000_2"/>
      <sheetName val="6PILE__(돌출)2"/>
      <sheetName val="Form_A_2"/>
      <sheetName val="Civil_12"/>
      <sheetName val="Civil_22"/>
      <sheetName val="Civil_32"/>
      <sheetName val="Site_12"/>
      <sheetName val="Site_22"/>
      <sheetName val="Site_32"/>
      <sheetName val="Site_Faci2"/>
      <sheetName val="3_Breakdown_Direct_Paint2"/>
      <sheetName val="Static_Equip2"/>
      <sheetName val="Áý°èÇ¥_(TOTAL)1"/>
      <sheetName val="Áý°èÇ¥_(CIVIL-23)1"/>
      <sheetName val="Áý°èÇ¥_(FGRU)1"/>
      <sheetName val="Áý°èÇ¥_(25,26)1"/>
      <sheetName val="Áý°èÇ¥_(MEROX)1"/>
      <sheetName val="Áý°èÇ¥_(NITROGEN)1"/>
      <sheetName val="Áý°èÇ¥_(M4)1"/>
      <sheetName val="Áý°èÇ¥_(CIVIL4)1"/>
      <sheetName val="Áý°èÇ¥_(CIVIL6)1"/>
      <sheetName val="Áý°èÇ¥_(CIVIL7)1"/>
      <sheetName val="³»¿ª¼­(DEMO_TOTAL)1"/>
      <sheetName val="³»¿ª¼­_(CIVIL-23)1"/>
      <sheetName val="³»¿ª¼­_(fgru)1"/>
      <sheetName val="³»¿ª¼­_(25&amp;26)1"/>
      <sheetName val="³»¿ª¼­_(MEROX)1"/>
      <sheetName val="³»¿ª¼­_(NITROGEN)1"/>
      <sheetName val="³»¿ª¼­_(M4)1"/>
      <sheetName val="³»¿ª¼­_(CIVIL-4)1"/>
      <sheetName val="³»¿ª¼­_(CIVIL-6)1"/>
      <sheetName val="³»¿ª¼­_(CIVIL-7)1"/>
      <sheetName val="2002³â_ÇöÀå°ø»çºñ_±¹³»_½ÇÀû1"/>
      <sheetName val="2003³â±¹³»ÇöÀå°ø»çºñ_½ÇÀû1"/>
      <sheetName val="내역서_耰&quot;__3"/>
      <sheetName val="Summary_Sheets2"/>
      <sheetName val="내역서_耰&quot;2"/>
      <sheetName val="Man_Hole1"/>
      <sheetName val="7__월별투입내역서1"/>
      <sheetName val="내역서_耰&quot;_x005f_x005f_x005f_x0000__x005f_x005f_x0001"/>
      <sheetName val="2_2_STAFF_Scedule1"/>
      <sheetName val="계측_내역서1"/>
      <sheetName val="내역서_耰&quot;_x005f_x005f_x005f_x005f_x005f_x005f_x00001"/>
      <sheetName val="Z-_GENERAL_PRICE_SUMMARY1"/>
      <sheetName val="_Estimate__1"/>
      <sheetName val="Sheet1_(2)2"/>
      <sheetName val="T_31"/>
      <sheetName val="Precios_Unitarios1"/>
      <sheetName val="HORI__VESSEL1"/>
      <sheetName val="EQUIP_LIST1"/>
      <sheetName val="MP_MOB1"/>
      <sheetName val="Form_B1"/>
      <sheetName val="Administrative_Prices1"/>
      <sheetName val="WBS_441"/>
      <sheetName val="WBS_411"/>
      <sheetName val="Precios_por_Administración1"/>
      <sheetName val="Subcon_A1"/>
      <sheetName val="Vind_-_BtB1"/>
      <sheetName val="LV_induction_motors1"/>
      <sheetName val="BSD_(2)1"/>
      <sheetName val="BM_DATA_SHEET2"/>
      <sheetName val="내역서_耰&quot;_x005f_x005f_x005f_x005f_x005f_x005f_x005f1"/>
      <sheetName val="97_사업추정(WEKI)1"/>
      <sheetName val="Monthly_Load1"/>
      <sheetName val="Weekly_Load1"/>
      <sheetName val="[SANDAN_XLS??1"/>
      <sheetName val="Piping_BQ_for_one_turbine1"/>
      <sheetName val="Utility_and_Fire_flange1"/>
      <sheetName val="Material_Selections1"/>
      <sheetName val="Eq__Mobilization1"/>
      <sheetName val="_SANDAN_XLS__1"/>
      <sheetName val="Resource_table1"/>
      <sheetName val="KUWATI(Total)_6"/>
      <sheetName val="집계표_(TOTAL)6"/>
      <sheetName val="집계표_(CIVIL-23)6"/>
      <sheetName val="집계표_(FGRU)6"/>
      <sheetName val="집계표_(25,26)6"/>
      <sheetName val="집계표_(MEROX)6"/>
      <sheetName val="집계표_(NITROGEN)6"/>
      <sheetName val="집계표_(M4)6"/>
      <sheetName val="집계표_(CIVIL4)6"/>
      <sheetName val="집계표_(CIVIL6)6"/>
      <sheetName val="집계표_(CIVIL7)6"/>
      <sheetName val="내역서(DEMO_TOTAL)6"/>
      <sheetName val="내역서_(CIVIL-23)6"/>
      <sheetName val="내역서_(fgru)6"/>
      <sheetName val="내역서_(25&amp;26)6"/>
      <sheetName val="내역서_(MEROX)6"/>
      <sheetName val="내역서_(NITROGEN)6"/>
      <sheetName val="내역서_(M4)6"/>
      <sheetName val="내역서_(CIVIL-4)6"/>
      <sheetName val="내역서_(CIVIL-6)6"/>
      <sheetName val="내역서_(CIVIL-7)6"/>
      <sheetName val="OPTION_26"/>
      <sheetName val="OPTION_36"/>
      <sheetName val="2002년_현장공사비_국내_실적6"/>
      <sheetName val="2003년국내현장공사비_실적6"/>
      <sheetName val="VC2_10_996"/>
      <sheetName val="집계표_(25,26ဩ5"/>
      <sheetName val="INPUT_DATA5"/>
      <sheetName val="Form_05"/>
      <sheetName val="Form_D-14"/>
      <sheetName val="Form_B-14"/>
      <sheetName val="Form_F-14"/>
      <sheetName val="Form_A4"/>
      <sheetName val="입출재고현황_(2)4"/>
      <sheetName val="General_Data5"/>
      <sheetName val="LABOR_&amp;_자재4"/>
      <sheetName val="간접비_총괄4"/>
      <sheetName val="Price_Schedule4"/>
      <sheetName val="3_공통공사대비4"/>
      <sheetName val="CAL_4"/>
      <sheetName val="Rate_Analysis4"/>
      <sheetName val="내역서_耰&quot;??4"/>
      <sheetName val="EQUIPMENT_-24"/>
      <sheetName val="6PILE__(돌출)3"/>
      <sheetName val="WEIGHT_LIST3"/>
      <sheetName val="산#2-1_(2)3"/>
      <sheetName val="BEND_LOSS3"/>
      <sheetName val="공사비_내역_(가)3"/>
      <sheetName val="3_Breakdown_Direct_Paint3"/>
      <sheetName val="Static_Equip3"/>
      <sheetName val="단면_(2)3"/>
      <sheetName val="Form_A_3"/>
      <sheetName val="내역서_耰&quot;_x005f_x0000__x005f_x0000_3"/>
      <sheetName val="내역서_耰&quot;__4"/>
      <sheetName val="Summary_Sheets3"/>
      <sheetName val="Civil_13"/>
      <sheetName val="Civil_23"/>
      <sheetName val="Civil_33"/>
      <sheetName val="Site_13"/>
      <sheetName val="Site_23"/>
      <sheetName val="Site_33"/>
      <sheetName val="Site_Faci3"/>
      <sheetName val="Áý°èÇ¥_(TOTAL)2"/>
      <sheetName val="Áý°èÇ¥_(CIVIL-23)2"/>
      <sheetName val="Áý°èÇ¥_(FGRU)2"/>
      <sheetName val="Áý°èÇ¥_(25,26)2"/>
      <sheetName val="Áý°èÇ¥_(MEROX)2"/>
      <sheetName val="Áý°èÇ¥_(NITROGEN)2"/>
      <sheetName val="Áý°èÇ¥_(M4)2"/>
      <sheetName val="Áý°èÇ¥_(CIVIL4)2"/>
      <sheetName val="Áý°èÇ¥_(CIVIL6)2"/>
      <sheetName val="Áý°èÇ¥_(CIVIL7)2"/>
      <sheetName val="³»¿ª¼­(DEMO_TOTAL)2"/>
      <sheetName val="³»¿ª¼­_(CIVIL-23)2"/>
      <sheetName val="³»¿ª¼­_(fgru)2"/>
      <sheetName val="³»¿ª¼­_(25&amp;26)2"/>
      <sheetName val="³»¿ª¼­_(MEROX)2"/>
      <sheetName val="³»¿ª¼­_(NITROGEN)2"/>
      <sheetName val="³»¿ª¼­_(M4)2"/>
      <sheetName val="³»¿ª¼­_(CIVIL-4)2"/>
      <sheetName val="³»¿ª¼­_(CIVIL-6)2"/>
      <sheetName val="³»¿ª¼­_(CIVIL-7)2"/>
      <sheetName val="2002³â_ÇöÀå°ø»çºñ_±¹³»_½ÇÀû2"/>
      <sheetName val="2003³â±¹³»ÇöÀå°ø»çºñ_½ÇÀû2"/>
      <sheetName val="2_2_STAFF_Scedule2"/>
      <sheetName val="EQUIP_LIST2"/>
      <sheetName val="BM_DATA_SHEET3"/>
      <sheetName val="Man_Hole2"/>
      <sheetName val="내역서_耰&quot;_x005f_x005f_x005f_x0000__x005f_x005f_x0002"/>
      <sheetName val="7__월별투입내역서2"/>
      <sheetName val="계측_내역서2"/>
      <sheetName val="내역서_耰&quot;_x005f_x005f_x005f_x005f_x005f_x005f_x00002"/>
      <sheetName val="Vind_-_BtB2"/>
      <sheetName val="LV_induction_motors2"/>
      <sheetName val="BSD_(2)2"/>
      <sheetName val="Sheet1_(2)3"/>
      <sheetName val="Z-_GENERAL_PRICE_SUMMARY2"/>
      <sheetName val="_Estimate__2"/>
      <sheetName val="T_32"/>
      <sheetName val="HORI__VESSEL2"/>
      <sheetName val="Precios_Unitarios2"/>
      <sheetName val="Administrative_Prices2"/>
      <sheetName val="WBS_442"/>
      <sheetName val="WBS_412"/>
      <sheetName val="Precios_por_Administración2"/>
      <sheetName val="Subcon_A2"/>
      <sheetName val="내역서_耰&quot;_x005f_x005f_x005f_x005f_x005f_x005f_x005f2"/>
      <sheetName val="MP_MOB2"/>
      <sheetName val="Form_B2"/>
      <sheetName val="내역서_耰&quot;3"/>
      <sheetName val="[SANDAN_XLS??2"/>
      <sheetName val="Piping_BQ_for_one_turbine2"/>
      <sheetName val="Monthly_Load2"/>
      <sheetName val="Weekly_Load2"/>
      <sheetName val="Material_Selections2"/>
      <sheetName val="Utility_and_Fire_flange2"/>
      <sheetName val="_SANDAN_XLS__2"/>
      <sheetName val="97_사업추정(WEKI)2"/>
      <sheetName val="Eq__Mobilization2"/>
      <sheetName val="breakdown_of_wage_rate2"/>
      <sheetName val="Indirect_Cost2"/>
      <sheetName val="Resource_table2"/>
      <sheetName val="Codes.Pers"/>
      <sheetName val="PNT"/>
      <sheetName val="D7(1)"/>
      <sheetName val="5-ALAT(1)"/>
      <sheetName val="4-Basic Price"/>
      <sheetName val="Rekap"/>
      <sheetName val="AHS"/>
      <sheetName val="Evaluasi Penw"/>
      <sheetName val="Sum (Case-3)"/>
      <sheetName val="Man Power &amp; Comp"/>
      <sheetName val="MP-PLAN"/>
      <sheetName val="L-TIGA"/>
      <sheetName val="Data List"/>
      <sheetName val="MP_PLAN"/>
      <sheetName val="10"/>
      <sheetName val="5"/>
      <sheetName val="1"/>
      <sheetName val="SEX"/>
      <sheetName val="Currency Rate"/>
      <sheetName val="Personnel"/>
      <sheetName val="ANALISA"/>
      <sheetName val="예산-내부"/>
      <sheetName val="영업소실적"/>
      <sheetName val="PROJECT BRIEF"/>
      <sheetName val="tggwan(mac)"/>
      <sheetName val="Engineering&amp;Management"/>
      <sheetName val="Tools &amp; Settings"/>
      <sheetName val="Data Summary"/>
      <sheetName val="Resources"/>
      <sheetName val="FFA"/>
      <sheetName val="Currencies"/>
      <sheetName val="Crew Costs"/>
      <sheetName val="Spread Costs"/>
      <sheetName val="Unique List_Misc"/>
      <sheetName val="_x0002__x0000_뻘N_x0000__x0000__"/>
      <sheetName val="_x0004__x0000__x000d__x0000__x0"/>
      <sheetName val="_x000a__x0000__x001b__x0000__x0"/>
      <sheetName val="_x0002__뻘N___x0001_ࠀ역서"/>
      <sheetName val="내역서_耰&quot;_x005f_x0000__x0000"/>
      <sheetName val="손익차9월2"/>
      <sheetName val="골조시행"/>
      <sheetName val="RAB AR&amp;STR"/>
      <sheetName val="I-KAMAR"/>
      <sheetName val="Library"/>
      <sheetName val="DB"/>
      <sheetName val=" _x0000__x001b__x0000__x0006__x0000__x0006__x0000__x0008__x0000_ _x0000__x0000_"/>
      <sheetName val="할증 "/>
      <sheetName val="99. FWBS(Ref)"/>
      <sheetName val="99. Change Rate"/>
      <sheetName val="Ocean Transporation Charge"/>
      <sheetName val="검측서"/>
      <sheetName val="예가표"/>
      <sheetName val="KUWATI(Total)_8"/>
      <sheetName val="집계표_(TOTAL)8"/>
      <sheetName val="집계표_(CIVIL-23)8"/>
      <sheetName val="집계표_(FGRU)8"/>
      <sheetName val="집계표_(25,26)8"/>
      <sheetName val="집계표_(MEROX)8"/>
      <sheetName val="집계표_(NITROGEN)8"/>
      <sheetName val="집계표_(M4)8"/>
      <sheetName val="집계표_(CIVIL4)8"/>
      <sheetName val="집계표_(CIVIL6)8"/>
      <sheetName val="집계표_(CIVIL7)8"/>
      <sheetName val="내역서(DEMO_TOTAL)8"/>
      <sheetName val="내역서_(CIVIL-23)8"/>
      <sheetName val="내역서_(fgru)8"/>
      <sheetName val="내역서_(25&amp;26)8"/>
      <sheetName val="내역서_(MEROX)8"/>
      <sheetName val="내역서_(NITROGEN)8"/>
      <sheetName val="내역서_(M4)8"/>
      <sheetName val="내역서_(CIVIL-4)8"/>
      <sheetName val="내역서_(CIVIL-6)8"/>
      <sheetName val="내역서_(CIVIL-7)8"/>
      <sheetName val="OPTION_28"/>
      <sheetName val="OPTION_38"/>
      <sheetName val="2002년_현장공사비_국내_실적8"/>
      <sheetName val="2003년국내현장공사비_실적8"/>
      <sheetName val="VC2_10_998"/>
      <sheetName val="집계표_(25,26ဩ7"/>
      <sheetName val="INPUT_DATA7"/>
      <sheetName val="Form_07"/>
      <sheetName val="Form_D-16"/>
      <sheetName val="Form_B-16"/>
      <sheetName val="Form_F-16"/>
      <sheetName val="Form_A6"/>
      <sheetName val="입출재고현황_(2)6"/>
      <sheetName val="General_Data7"/>
      <sheetName val="LABOR_&amp;_자재6"/>
      <sheetName val="간접비_총괄6"/>
      <sheetName val="Price_Schedule6"/>
      <sheetName val="3_공통공사대비6"/>
      <sheetName val="CAL_6"/>
      <sheetName val="Rate_Analysis6"/>
      <sheetName val="내역서_耰&quot;??6"/>
      <sheetName val="EQUIPMENT_-26"/>
      <sheetName val="6PILE__(돌출)5"/>
      <sheetName val="WEIGHT_LIST5"/>
      <sheetName val="산#2-1_(2)5"/>
      <sheetName val="BEND_LOSS5"/>
      <sheetName val="공사비_내역_(가)5"/>
      <sheetName val="3_Breakdown_Direct_Paint5"/>
      <sheetName val="Static_Equip5"/>
      <sheetName val="단면_(2)5"/>
      <sheetName val="Form_A_5"/>
      <sheetName val="내역서_耰&quot;_x005f_x0000__x005f_x0000_5"/>
      <sheetName val="내역서_耰&quot;__6"/>
      <sheetName val="Summary_Sheets5"/>
      <sheetName val="Civil_15"/>
      <sheetName val="Civil_25"/>
      <sheetName val="Civil_35"/>
      <sheetName val="Site_15"/>
      <sheetName val="Site_25"/>
      <sheetName val="Site_35"/>
      <sheetName val="Site_Faci5"/>
      <sheetName val="Áý°èÇ¥_(TOTAL)4"/>
      <sheetName val="Áý°èÇ¥_(CIVIL-23)4"/>
      <sheetName val="Áý°èÇ¥_(FGRU)4"/>
      <sheetName val="Áý°èÇ¥_(25,26)4"/>
      <sheetName val="Áý°èÇ¥_(MEROX)4"/>
      <sheetName val="Áý°èÇ¥_(NITROGEN)4"/>
      <sheetName val="Áý°èÇ¥_(M4)4"/>
      <sheetName val="Áý°èÇ¥_(CIVIL4)4"/>
      <sheetName val="Áý°èÇ¥_(CIVIL6)4"/>
      <sheetName val="Áý°èÇ¥_(CIVIL7)4"/>
      <sheetName val="³»¿ª¼­(DEMO_TOTAL)4"/>
      <sheetName val="³»¿ª¼­_(CIVIL-23)4"/>
      <sheetName val="³»¿ª¼­_(fgru)4"/>
      <sheetName val="³»¿ª¼­_(25&amp;26)4"/>
      <sheetName val="³»¿ª¼­_(MEROX)4"/>
      <sheetName val="³»¿ª¼­_(NITROGEN)4"/>
      <sheetName val="³»¿ª¼­_(M4)4"/>
      <sheetName val="³»¿ª¼­_(CIVIL-4)4"/>
      <sheetName val="³»¿ª¼­_(CIVIL-6)4"/>
      <sheetName val="³»¿ª¼­_(CIVIL-7)4"/>
      <sheetName val="2002³â_ÇöÀå°ø»çºñ_±¹³»_½ÇÀû4"/>
      <sheetName val="2003³â±¹³»ÇöÀå°ø»çºñ_½ÇÀû4"/>
      <sheetName val="2_2_STAFF_Scedule4"/>
      <sheetName val="EQUIP_LIST4"/>
      <sheetName val="BM_DATA_SHEET5"/>
      <sheetName val="Man_Hole4"/>
      <sheetName val="내역서_耰&quot;_x005f_x005f_x005f_x0000__x005f_x005f_x0004"/>
      <sheetName val="7__월별투입내역서4"/>
      <sheetName val="계측_내역서4"/>
      <sheetName val="내역서_耰&quot;_x005f_x005f_x005f_x005f_x005f_x005f_x00004"/>
      <sheetName val="Vind_-_BtB4"/>
      <sheetName val="LV_induction_motors4"/>
      <sheetName val="BSD_(2)4"/>
      <sheetName val="Sheet1_(2)5"/>
      <sheetName val="Z-_GENERAL_PRICE_SUMMARY4"/>
      <sheetName val="_Estimate__4"/>
      <sheetName val="T_34"/>
      <sheetName val="HORI__VESSEL4"/>
      <sheetName val="Precios_Unitarios4"/>
      <sheetName val="Administrative_Prices4"/>
      <sheetName val="WBS_444"/>
      <sheetName val="WBS_414"/>
      <sheetName val="Precios_por_Administración4"/>
      <sheetName val="Subcon_A4"/>
      <sheetName val="내역서_耰&quot;_x005f_x005f_x005f_x005f_x005f_x005f_x005f4"/>
      <sheetName val="MP_MOB4"/>
      <sheetName val="Form_B4"/>
      <sheetName val="내역서_耰&quot;5"/>
      <sheetName val="[SANDAN_XLS??4"/>
      <sheetName val="Piping_BQ_for_one_turbine4"/>
      <sheetName val="Monthly_Load4"/>
      <sheetName val="Weekly_Load4"/>
      <sheetName val="Material_Selections4"/>
      <sheetName val="Utility_and_Fire_flange4"/>
      <sheetName val="_SANDAN_XLS__4"/>
      <sheetName val="97_사업추정(WEKI)4"/>
      <sheetName val="Eq__Mobilization4"/>
      <sheetName val="breakdown_of_wage_rate4"/>
      <sheetName val="Indirect_Cost4"/>
      <sheetName val="Resource_table4"/>
      <sheetName val="Heavy_Equipments2"/>
      <sheetName val="AG_Pipe_Qty_Analysis2"/>
      <sheetName val="입찰내역_발주처_양식1"/>
      <sheetName val="Equipment_List2"/>
      <sheetName val="Form1_SQP2"/>
      <sheetName val="공정계획(내부계획25%,내부w_f)2"/>
      <sheetName val="FWBS_15301"/>
      <sheetName val="Fire_Protection1"/>
      <sheetName val="SFN_ORIG2"/>
      <sheetName val="내역서_(∮ἀ嘆ɶ1"/>
      <sheetName val="Dir_Manpower_Other_Exp_1"/>
      <sheetName val="SCHEDD_TAMBAHAN1"/>
      <sheetName val="w't_table1"/>
      <sheetName val="실행예산_MM1"/>
      <sheetName val="BOQ-B_DOWN1"/>
      <sheetName val="단가_(2)1"/>
      <sheetName val="4-3LEVEL-5_epic_41"/>
      <sheetName val="ITB_COST2"/>
      <sheetName val="KUWATI(Total)_7"/>
      <sheetName val="집계표_(TOTAL)7"/>
      <sheetName val="집계표_(CIVIL-23)7"/>
      <sheetName val="집계표_(FGRU)7"/>
      <sheetName val="집계표_(25,26)7"/>
      <sheetName val="집계표_(MEROX)7"/>
      <sheetName val="집계표_(NITROGEN)7"/>
      <sheetName val="집계표_(M4)7"/>
      <sheetName val="집계표_(CIVIL4)7"/>
      <sheetName val="집계표_(CIVIL6)7"/>
      <sheetName val="집계표_(CIVIL7)7"/>
      <sheetName val="내역서(DEMO_TOTAL)7"/>
      <sheetName val="내역서_(CIVIL-23)7"/>
      <sheetName val="내역서_(fgru)7"/>
      <sheetName val="내역서_(25&amp;26)7"/>
      <sheetName val="내역서_(MEROX)7"/>
      <sheetName val="내역서_(NITROGEN)7"/>
      <sheetName val="내역서_(M4)7"/>
      <sheetName val="내역서_(CIVIL-4)7"/>
      <sheetName val="내역서_(CIVIL-6)7"/>
      <sheetName val="내역서_(CIVIL-7)7"/>
      <sheetName val="OPTION_27"/>
      <sheetName val="OPTION_37"/>
      <sheetName val="2002년_현장공사비_국내_실적7"/>
      <sheetName val="2003년국내현장공사비_실적7"/>
      <sheetName val="VC2_10_997"/>
      <sheetName val="집계표_(25,26ဩ6"/>
      <sheetName val="INPUT_DATA6"/>
      <sheetName val="Form_06"/>
      <sheetName val="Form_D-15"/>
      <sheetName val="Form_B-15"/>
      <sheetName val="Form_F-15"/>
      <sheetName val="Form_A5"/>
      <sheetName val="입출재고현황_(2)5"/>
      <sheetName val="General_Data6"/>
      <sheetName val="LABOR_&amp;_자재5"/>
      <sheetName val="간접비_총괄5"/>
      <sheetName val="Price_Schedule5"/>
      <sheetName val="3_공통공사대비5"/>
      <sheetName val="CAL_5"/>
      <sheetName val="Rate_Analysis5"/>
      <sheetName val="내역서_耰&quot;??5"/>
      <sheetName val="EQUIPMENT_-25"/>
      <sheetName val="6PILE__(돌출)4"/>
      <sheetName val="WEIGHT_LIST4"/>
      <sheetName val="산#2-1_(2)4"/>
      <sheetName val="BEND_LOSS4"/>
      <sheetName val="공사비_내역_(가)4"/>
      <sheetName val="3_Breakdown_Direct_Paint4"/>
      <sheetName val="Static_Equip4"/>
      <sheetName val="단면_(2)4"/>
      <sheetName val="Form_A_4"/>
      <sheetName val="내역서_耰&quot;_x005f_x0000__x005f_x0000_4"/>
      <sheetName val="내역서_耰&quot;__5"/>
      <sheetName val="Summary_Sheets4"/>
      <sheetName val="Civil_14"/>
      <sheetName val="Civil_24"/>
      <sheetName val="Civil_34"/>
      <sheetName val="Site_14"/>
      <sheetName val="Site_24"/>
      <sheetName val="Site_34"/>
      <sheetName val="Site_Faci4"/>
      <sheetName val="Áý°èÇ¥_(TOTAL)3"/>
      <sheetName val="Áý°èÇ¥_(CIVIL-23)3"/>
      <sheetName val="Áý°èÇ¥_(FGRU)3"/>
      <sheetName val="Áý°èÇ¥_(25,26)3"/>
      <sheetName val="Áý°èÇ¥_(MEROX)3"/>
      <sheetName val="Áý°èÇ¥_(NITROGEN)3"/>
      <sheetName val="Áý°èÇ¥_(M4)3"/>
      <sheetName val="Áý°èÇ¥_(CIVIL4)3"/>
      <sheetName val="Áý°èÇ¥_(CIVIL6)3"/>
      <sheetName val="Áý°èÇ¥_(CIVIL7)3"/>
      <sheetName val="³»¿ª¼­(DEMO_TOTAL)3"/>
      <sheetName val="³»¿ª¼­_(CIVIL-23)3"/>
      <sheetName val="³»¿ª¼­_(fgru)3"/>
      <sheetName val="³»¿ª¼­_(25&amp;26)3"/>
      <sheetName val="³»¿ª¼­_(MEROX)3"/>
      <sheetName val="³»¿ª¼­_(NITROGEN)3"/>
      <sheetName val="³»¿ª¼­_(M4)3"/>
      <sheetName val="³»¿ª¼­_(CIVIL-4)3"/>
      <sheetName val="³»¿ª¼­_(CIVIL-6)3"/>
      <sheetName val="³»¿ª¼­_(CIVIL-7)3"/>
      <sheetName val="2002³â_ÇöÀå°ø»çºñ_±¹³»_½ÇÀû3"/>
      <sheetName val="2003³â±¹³»ÇöÀå°ø»çºñ_½ÇÀû3"/>
      <sheetName val="2_2_STAFF_Scedule3"/>
      <sheetName val="EQUIP_LIST3"/>
      <sheetName val="BM_DATA_SHEET4"/>
      <sheetName val="Man_Hole3"/>
      <sheetName val="내역서_耰&quot;_x005f_x005f_x005f_x0000__x005f_x005f_x0003"/>
      <sheetName val="7__월별투입내역서3"/>
      <sheetName val="계측_내역서3"/>
      <sheetName val="내역서_耰&quot;_x005f_x005f_x005f_x005f_x005f_x005f_x00003"/>
      <sheetName val="Vind_-_BtB3"/>
      <sheetName val="LV_induction_motors3"/>
      <sheetName val="BSD_(2)3"/>
      <sheetName val="Sheet1_(2)4"/>
      <sheetName val="Z-_GENERAL_PRICE_SUMMARY3"/>
      <sheetName val="_Estimate__3"/>
      <sheetName val="T_33"/>
      <sheetName val="HORI__VESSEL3"/>
      <sheetName val="Precios_Unitarios3"/>
      <sheetName val="Administrative_Prices3"/>
      <sheetName val="WBS_443"/>
      <sheetName val="WBS_413"/>
      <sheetName val="Precios_por_Administración3"/>
      <sheetName val="Subcon_A3"/>
      <sheetName val="내역서_耰&quot;_x005f_x005f_x005f_x005f_x005f_x005f_x005f3"/>
      <sheetName val="MP_MOB3"/>
      <sheetName val="Form_B3"/>
      <sheetName val="내역서_耰&quot;4"/>
      <sheetName val="[SANDAN_XLS??3"/>
      <sheetName val="Piping_BQ_for_one_turbine3"/>
      <sheetName val="Monthly_Load3"/>
      <sheetName val="Weekly_Load3"/>
      <sheetName val="Material_Selections3"/>
      <sheetName val="Utility_and_Fire_flange3"/>
      <sheetName val="_SANDAN_XLS__3"/>
      <sheetName val="97_사업추정(WEKI)3"/>
      <sheetName val="Eq__Mobilization3"/>
      <sheetName val="breakdown_of_wage_rate3"/>
      <sheetName val="Indirect_Cost3"/>
      <sheetName val="Resource_table3"/>
      <sheetName val="Heavy_Equipments1"/>
      <sheetName val="AG_Pipe_Qty_Analysis1"/>
      <sheetName val="Equipment_List1"/>
      <sheetName val="Form1_SQP1"/>
      <sheetName val="공정계획(내부계획25%,내부w_f)1"/>
      <sheetName val="SFN_ORIG1"/>
      <sheetName val="내역서_(∮ἀ嘆ɶ"/>
      <sheetName val="ITB_COST1"/>
      <sheetName val="Weekl_x0004__x0000__x0016__x0000__x000d__x0000_"/>
      <sheetName val="_x0000__x000e__x0000__x0005_"/>
      <sheetName val="내역서_(N _x000e__x000e__x000e_  _x0012__x0010__x000a_"/>
      <sheetName val="ഀࠀကЀЀԀЀԀ̀ᤀഀ؀Ѐༀ"/>
      <sheetName val="HVAC"/>
      <sheetName val="Discounted Cash Flow"/>
      <sheetName val="내역서_(N_x0009__x000e__x000e__x000e__x0009__x0009__x0012__x0010__x000a_"/>
      <sheetName val="경상"/>
      <sheetName val="??-BLDG"/>
      <sheetName val="SUMMARY (0A)"/>
      <sheetName val="SUMMARY (1A)"/>
      <sheetName val="SUMMARY (1B)"/>
      <sheetName val="SUMMARY (03)"/>
      <sheetName val="F1"/>
      <sheetName val="F2"/>
      <sheetName val="F1(Cable Rack)"/>
      <sheetName val="F2(Cable Rack)"/>
      <sheetName val="F3(Cable Rack)"/>
      <sheetName val="F1 (POLYMER)"/>
      <sheetName val="F2 (POLYMER)"/>
      <sheetName val="F3 (POLYMER)"/>
      <sheetName val="F4 (POLYMER)"/>
      <sheetName val="F5( Polymerization )"/>
      <sheetName val="F6 ( Polymerization )"/>
      <sheetName val="B1 (Grid A-7, -6)"/>
      <sheetName val="B1 (Grid A, B)"/>
      <sheetName val="B1 (Grid C-7, -6)"/>
      <sheetName val="B2 (Grid -7 B, C) (1)"/>
      <sheetName val="B2 (Grid -7 B, C) (2)"/>
      <sheetName val="B2 (Grid -6 B, C) (1)"/>
      <sheetName val="B2 (Grid -6 B, C) (2)"/>
      <sheetName val="F1 (MONOMER)"/>
      <sheetName val="F2 (MONOMER)"/>
      <sheetName val="F3 (MONOMER)"/>
      <sheetName val="90K060C (MONOMER)"/>
      <sheetName val="F1 (EXTRUSION)"/>
      <sheetName val="F2 (EXTRUSION)"/>
      <sheetName val="F3 (EXTRUSION)"/>
      <sheetName val="F4 (EXTRUSION)"/>
      <sheetName val="F5 (EXTRUSION)"/>
      <sheetName val="F6A (EXTRUSION)"/>
      <sheetName val="F6D (EXTRUSION)"/>
      <sheetName val="F7 (EXTRUSION)"/>
      <sheetName val="F8 (EXTRUSION)"/>
      <sheetName val="F9 (EXTRUSION)"/>
      <sheetName val="F10 (EXTRUSION)"/>
      <sheetName val="F11 (EXTRUSION)"/>
      <sheetName val="B1 (Grid F-5`, 4`)"/>
      <sheetName val="B2 (Grid F,E-4`)"/>
      <sheetName val="B2 (Grid F,E-5`)"/>
      <sheetName val="B3 (Grid C,B-4`)"/>
      <sheetName val="B4 (Grid B,A-4`)"/>
      <sheetName val="B5 (Grid E-5`) &amp; (Grid D-5`)"/>
      <sheetName val="B6 (Grid E,D-5')"/>
      <sheetName val="B7 (Grid E,D-5')"/>
      <sheetName val="F-1"/>
      <sheetName val="95D040, A506"/>
      <sheetName val="95P040AB, A507"/>
      <sheetName val="95X020-U08, A602"/>
      <sheetName val="95X020-U07, A606"/>
      <sheetName val="95E040, A509"/>
      <sheetName val="95D024;025, A615"/>
      <sheetName val="95X020-U05, A601"/>
      <sheetName val="95X020-U02, A204"/>
      <sheetName val="Extruder FDN"/>
      <sheetName val="PF1a"/>
      <sheetName val="PF4"/>
      <sheetName val="PF4a"/>
      <sheetName val="PF5"/>
      <sheetName val="BOG COMP. FDN"/>
      <sheetName val="SOG COMP. FDN"/>
      <sheetName val="1G1 (Ground Beam)"/>
      <sheetName val="1G2-1(Ground Beam)"/>
      <sheetName val="1G2-2(Ground Beam)"/>
      <sheetName val="P1"/>
      <sheetName val="P2"/>
      <sheetName val="P3"/>
      <sheetName val="P4"/>
      <sheetName val="P5"/>
      <sheetName val="P6"/>
      <sheetName val="P7"/>
      <sheetName val="P8"/>
      <sheetName val="P9"/>
      <sheetName val="P10"/>
      <sheetName val="P11"/>
      <sheetName val="P12"/>
      <sheetName val="P13"/>
      <sheetName val="P14"/>
      <sheetName val="P15, 16"/>
      <sheetName val="LO CONSOLE FDN"/>
      <sheetName val="OIL COOLER FDN"/>
      <sheetName val="CW CONSOLE FDN (SOG)"/>
      <sheetName val="PD3"/>
      <sheetName val="SF1"/>
      <sheetName val="PD1"/>
      <sheetName val="PD2"/>
      <sheetName val="PD3 (SOG)"/>
      <sheetName val="SF1 (SOG)"/>
      <sheetName val="SF2 (SOG)"/>
      <sheetName val="SLAB (1S1-1)"/>
      <sheetName val="SLAB (1S1-2)"/>
      <sheetName val="SLAB (1S1-3)"/>
      <sheetName val="COLUMN (+5500)"/>
      <sheetName val="COLUMN (+12500)"/>
      <sheetName val="COLUMN (+15500)"/>
      <sheetName val="ETC."/>
      <sheetName val="ANX3A11"/>
      <sheetName val="5.) Time Delays"/>
      <sheetName val="KP_List"/>
      <sheetName val="Cash Flow bulanan"/>
      <sheetName val="schalt"/>
      <sheetName val="schtng"/>
      <sheetName val="schbhn"/>
      <sheetName val="H.Satuan"/>
      <sheetName val="I_KAMAR"/>
      <sheetName val="7422CW_x0013__x0000_"/>
      <sheetName val="Direct PMS"/>
      <sheetName val="In-House Summary"/>
      <sheetName val="경비실"/>
      <sheetName val="OPT_x0012__x0000__x0010__x0000__x000a__x0000_"/>
      <sheetName val="_x0000__x0013__x0000__x0014_"/>
      <sheetName val="SCH"/>
      <sheetName val="AUX"/>
      <sheetName val="Aux."/>
      <sheetName val="UP MINOR"/>
      <sheetName val="Equip Rental Summary by Contr"/>
      <sheetName val="Project Equip Rental Summary"/>
      <sheetName val="Contractor Indirect Sumry"/>
      <sheetName val="Project Indirect Sumry"/>
      <sheetName val="COA Sumry by Area"/>
      <sheetName val="COA Sumry by Contr"/>
      <sheetName val="COA Sumry by RG"/>
      <sheetName val="TDC COA Grp Sumry"/>
      <sheetName val="TDC COA Grp Sumry by Area"/>
      <sheetName val="TDC COA Grp Sumry by RG"/>
      <sheetName val="Equipment Sumry"/>
      <sheetName val="TDC Item Dets-Full"/>
      <sheetName val="TDC Item Dets-IPM-Full"/>
      <sheetName val="TDC Item Sumry by Area"/>
      <sheetName val="TDC Item Sumry by RG"/>
      <sheetName val="TDC Key Qty Sumry by RG"/>
      <sheetName val="List - Equipment by Area"/>
      <sheetName val="List - Equipment by Contr"/>
      <sheetName val="Equipment - Unit Costs by Mat"/>
      <sheetName val="List - Equipment by Rep Grp"/>
      <sheetName val="Craft Summary by Contr"/>
      <sheetName val="Project Craft Summary"/>
      <sheetName val="Project Metrics"/>
      <sheetName val="2.Overall Summary "/>
      <sheetName val="Pengesahan "/>
      <sheetName val="BILL"/>
      <sheetName val="배수공"/>
      <sheetName val="장산"/>
      <sheetName val="시행분석"/>
      <sheetName val="PROTECTION_"/>
      <sheetName val="CUADRO_DE_PRECIOS"/>
      <sheetName val="Cash_In-Cash_Out_Actual"/>
      <sheetName val="w't_table2"/>
      <sheetName val="SCHEDD_TAMBAHAN2"/>
      <sheetName val="Fire_Protection2"/>
      <sheetName val="입찰내역_발주처_양식2"/>
      <sheetName val="Dir_Manpower_Other_Exp_2"/>
      <sheetName val="MODULE_CONFIRM1"/>
      <sheetName val="PROTECTION_1"/>
      <sheetName val="CUADRO_DE_PRECIOS1"/>
      <sheetName val="Cash_In-Cash_Out_Actual1"/>
      <sheetName val="Equipment_List3"/>
      <sheetName val="Form1_SQP3"/>
      <sheetName val="공정계획(내부계획25%,내부w_f)3"/>
      <sheetName val="Heavy_Equipments3"/>
      <sheetName val="AG_Pipe_Qty_Analysis3"/>
      <sheetName val="SFN_ORIG3"/>
      <sheetName val="w't_table3"/>
      <sheetName val="SCHEDD_TAMBAHAN3"/>
      <sheetName val="Fire_Protection3"/>
      <sheetName val="입찰내역_발주처_양식3"/>
      <sheetName val="Dir_Manpower_Other_Exp_3"/>
      <sheetName val="FWBS_15302"/>
      <sheetName val="내역서_(∮ἀ嘆ɶ2"/>
      <sheetName val="4-3LEVEL-5_epic_42"/>
      <sheetName val="단가_(2)2"/>
      <sheetName val="실행예산_MM2"/>
      <sheetName val="MODULE_CONFIRM2"/>
      <sheetName val="PROTECTION_2"/>
      <sheetName val="BOQ-B_DOWN2"/>
      <sheetName val="ITB_COST3"/>
      <sheetName val="CUADRO_DE_PRECIOS2"/>
      <sheetName val="Cash_In-Cash_Out_Actual2"/>
      <sheetName val="Equipment_List4"/>
      <sheetName val="Form1_SQP4"/>
      <sheetName val="공정계획(내부계획25%,내부w_f)4"/>
      <sheetName val="Heavy_Equipments4"/>
      <sheetName val="AG_Pipe_Qty_Analysis4"/>
      <sheetName val="SFN_ORIG4"/>
      <sheetName val="w't_table4"/>
      <sheetName val="SCHEDD_TAMBAHAN4"/>
      <sheetName val="Fire_Protection4"/>
      <sheetName val="입찰내역_발주처_양식4"/>
      <sheetName val="Dir_Manpower_Other_Exp_4"/>
      <sheetName val="FWBS_15303"/>
      <sheetName val="내역서_(∮ἀ嘆ɶ3"/>
      <sheetName val="4-3LEVEL-5_epic_43"/>
      <sheetName val="단가_(2)3"/>
      <sheetName val="실행예산_MM3"/>
      <sheetName val="MODULE_CONFIRM3"/>
      <sheetName val="PROTECTION_3"/>
      <sheetName val="BOQ-B_DOWN3"/>
      <sheetName val="ITB_COST4"/>
      <sheetName val="CUADRO_DE_PRECIOS3"/>
      <sheetName val="Cash_In-Cash_Out_Actual3"/>
      <sheetName val="KUWATI(Total)_9"/>
      <sheetName val="집계표_(TOTAL)9"/>
      <sheetName val="집계표_(CIVIL-23)9"/>
      <sheetName val="집계표_(FGRU)9"/>
      <sheetName val="집계표_(25,26)9"/>
      <sheetName val="집계표_(MEROX)9"/>
      <sheetName val="집계표_(NITROGEN)9"/>
      <sheetName val="집계표_(M4)9"/>
      <sheetName val="집계표_(CIVIL4)9"/>
      <sheetName val="집계표_(CIVIL6)9"/>
      <sheetName val="집계표_(CIVIL7)9"/>
      <sheetName val="내역서(DEMO_TOTAL)9"/>
      <sheetName val="내역서_(CIVIL-23)9"/>
      <sheetName val="내역서_(fgru)9"/>
      <sheetName val="내역서_(25&amp;26)9"/>
      <sheetName val="내역서_(MEROX)9"/>
      <sheetName val="내역서_(NITROGEN)9"/>
      <sheetName val="내역서_(M4)9"/>
      <sheetName val="내역서_(CIVIL-4)9"/>
      <sheetName val="내역서_(CIVIL-6)9"/>
      <sheetName val="내역서_(CIVIL-7)9"/>
      <sheetName val="OPTION_29"/>
      <sheetName val="OPTION_39"/>
      <sheetName val="2002년_현장공사비_국내_실적9"/>
      <sheetName val="2003년국내현장공사비_실적9"/>
      <sheetName val="VC2_10_999"/>
      <sheetName val="집계표_(25,26ဩ8"/>
      <sheetName val="INPUT_DATA8"/>
      <sheetName val="입출재고현황_(2)7"/>
      <sheetName val="Form_08"/>
      <sheetName val="Form_D-17"/>
      <sheetName val="Form_B-17"/>
      <sheetName val="Form_F-17"/>
      <sheetName val="Form_A7"/>
      <sheetName val="General_Data8"/>
      <sheetName val="LABOR_&amp;_자재7"/>
      <sheetName val="Price_Schedule7"/>
      <sheetName val="간접비_총괄7"/>
      <sheetName val="3_공통공사대비7"/>
      <sheetName val="Rate_Analysis7"/>
      <sheetName val="CAL_7"/>
      <sheetName val="WEIGHT_LIST6"/>
      <sheetName val="산#2-1_(2)6"/>
      <sheetName val="BEND_LOSS6"/>
      <sheetName val="공사비_내역_(가)6"/>
      <sheetName val="내역서_耰&quot;??7"/>
      <sheetName val="EQUIPMENT_-27"/>
      <sheetName val="6PILE__(돌출)6"/>
      <sheetName val="Static_Equip6"/>
      <sheetName val="단면_(2)6"/>
      <sheetName val="Form_A_6"/>
      <sheetName val="내역서_耰&quot;_x005f_x0000__x005f_x0000_6"/>
      <sheetName val="3_Breakdown_Direct_Paint6"/>
      <sheetName val="내역서_耰&quot;__7"/>
      <sheetName val="Summary_Sheets6"/>
      <sheetName val="Civil_16"/>
      <sheetName val="Civil_26"/>
      <sheetName val="Civil_36"/>
      <sheetName val="Site_16"/>
      <sheetName val="Site_26"/>
      <sheetName val="Site_36"/>
      <sheetName val="Site_Faci6"/>
      <sheetName val="Administrative_Prices5"/>
      <sheetName val="WBS_445"/>
      <sheetName val="WBS_415"/>
      <sheetName val="Precios_por_Administración5"/>
      <sheetName val="Precios_Unitarios5"/>
      <sheetName val="Subcon_A5"/>
      <sheetName val="BM_DATA_SHEET6"/>
      <sheetName val="Áý°èÇ¥_(TOTAL)5"/>
      <sheetName val="Áý°èÇ¥_(CIVIL-23)5"/>
      <sheetName val="Áý°èÇ¥_(FGRU)5"/>
      <sheetName val="Áý°èÇ¥_(25,26)5"/>
      <sheetName val="Áý°èÇ¥_(MEROX)5"/>
      <sheetName val="Áý°èÇ¥_(NITROGEN)5"/>
      <sheetName val="Áý°èÇ¥_(M4)5"/>
      <sheetName val="Áý°èÇ¥_(CIVIL4)5"/>
      <sheetName val="Áý°èÇ¥_(CIVIL6)5"/>
      <sheetName val="Áý°èÇ¥_(CIVIL7)5"/>
      <sheetName val="³»¿ª¼­(DEMO_TOTAL)5"/>
      <sheetName val="³»¿ª¼­_(CIVIL-23)5"/>
      <sheetName val="³»¿ª¼­_(fgru)5"/>
      <sheetName val="³»¿ª¼­_(25&amp;26)5"/>
      <sheetName val="³»¿ª¼­_(MEROX)5"/>
      <sheetName val="³»¿ª¼­_(NITROGEN)5"/>
      <sheetName val="³»¿ª¼­_(M4)5"/>
      <sheetName val="³»¿ª¼­_(CIVIL-4)5"/>
      <sheetName val="³»¿ª¼­_(CIVIL-6)5"/>
      <sheetName val="³»¿ª¼­_(CIVIL-7)5"/>
      <sheetName val="2002³â_ÇöÀå°ø»çºñ_±¹³»_½ÇÀû5"/>
      <sheetName val="2003³â±¹³»ÇöÀå°ø»çºñ_½ÇÀû5"/>
      <sheetName val="EQUIP_LIST5"/>
      <sheetName val="Z-_GENERAL_PRICE_SUMMARY5"/>
      <sheetName val="_Estimate__5"/>
      <sheetName val="2_2_STAFF_Scedule5"/>
      <sheetName val="내역서_耰&quot;_x005f_x005f_x005f_x0000__x005f_x005f_x0005"/>
      <sheetName val="계측_내역서5"/>
      <sheetName val="Man_Hole5"/>
      <sheetName val="Sheet1_(2)6"/>
      <sheetName val="내역서_耰&quot;_x005f_x005f_x005f_x005f_x005f_x005f_x00005"/>
      <sheetName val="7__월별투입내역서5"/>
      <sheetName val="T_35"/>
      <sheetName val="HORI__VESSEL5"/>
      <sheetName val="Vind_-_BtB5"/>
      <sheetName val="LV_induction_motors5"/>
      <sheetName val="BSD_(2)5"/>
      <sheetName val="Monthly_Load5"/>
      <sheetName val="Weekly_Load5"/>
      <sheetName val="MP_MOB5"/>
      <sheetName val="Form_B5"/>
      <sheetName val="Material_Selections5"/>
      <sheetName val="내역서_耰&quot;_x005f_x005f_x005f_x005f_x005f_x005f_x005f5"/>
      <sheetName val="97_사업추정(WEKI)5"/>
      <sheetName val="breakdown_of_wage_rate5"/>
      <sheetName val="Indirect_Cost5"/>
      <sheetName val="[SANDAN_XLS??5"/>
      <sheetName val="Eq__Mobilization5"/>
      <sheetName val="Resource_table5"/>
      <sheetName val="Piping_BQ_for_one_turbine5"/>
      <sheetName val="Utility_and_Fire_flange5"/>
      <sheetName val="Equipment_List5"/>
      <sheetName val="Form1_SQP5"/>
      <sheetName val="공정계획(내부계획25%,내부w_f)5"/>
      <sheetName val="Heavy_Equipments5"/>
      <sheetName val="AG_Pipe_Qty_Analysis5"/>
      <sheetName val="_SANDAN_XLS__5"/>
      <sheetName val="SFN_ORIG5"/>
      <sheetName val="w't_table5"/>
      <sheetName val="SCHEDD_TAMBAHAN5"/>
      <sheetName val="Fire_Protection5"/>
      <sheetName val="입찰내역_발주처_양식5"/>
      <sheetName val="Dir_Manpower_Other_Exp_5"/>
      <sheetName val="FWBS_15304"/>
      <sheetName val="내역서_(∮ἀ嘆ɶ4"/>
      <sheetName val="4-3LEVEL-5_epic_44"/>
      <sheetName val="단가_(2)4"/>
      <sheetName val="실행예산_MM4"/>
      <sheetName val="MODULE_CONFIRM4"/>
      <sheetName val="PROTECTION_4"/>
      <sheetName val="BOQ-B_DOWN4"/>
      <sheetName val="ITB_COST5"/>
      <sheetName val="CUADRO_DE_PRECIOS4"/>
      <sheetName val="Cash_In-Cash_Out_Actual4"/>
      <sheetName val="OCT.FDN"/>
      <sheetName val="D-3109"/>
      <sheetName val="Exchange Rate"/>
      <sheetName val="Item code"/>
      <sheetName val="업체코드"/>
      <sheetName val="예산실적전체당월"/>
      <sheetName val="노임이"/>
      <sheetName val="Unt rate"/>
      <sheetName val="Chart_Cable"/>
      <sheetName val="내역서_耰&quot;_x005f_x005f_x005f_x0000_"/>
      <sheetName val="내역서_耰&quot;_x005f_x005f_x005f_x005f_"/>
      <sheetName val="내역ࠜĀ_x005f_x0000_M4"/>
      <sheetName val="내역서 耰&quot;_x005f_x0000_"/>
      <sheetName val="내역ࠜĀ_x005f_x005f_x0"/>
      <sheetName val="내역서 耰&quot;_x005f_x005f_"/>
      <sheetName val="내역서 耰&quot;_x0000__x0000"/>
      <sheetName val="_x005f_x005f_"/>
      <sheetName val=" "/>
      <sheetName val="내역서_耰&quot;_x0000__x0000"/>
      <sheetName val="Weekl_x0004_"/>
      <sheetName val="내역서_耰&quot;_x005f_x0000__x0001"/>
      <sheetName val="내역서_耰&quot;_x005f_x005f_x00001"/>
      <sheetName val="내역서_耰&quot;_x005f_x005f_x005f1"/>
      <sheetName val="내역서_耰&quot;_x005f_x0000__x0002"/>
      <sheetName val="내역서_耰&quot;_x005f_x005f_x00002"/>
      <sheetName val="내역서_耰&quot;_x005f_x005f_x005f2"/>
      <sheetName val="00-Summary Information-ABB"/>
      <sheetName val="General Notes"/>
      <sheetName val="PROJEC䁔"/>
      <sheetName val="Jobcos䁴"/>
      <sheetName val="Sy䁳tem구분"/>
      <sheetName val="BM䀭Elec"/>
      <sheetName val="AN䁁LIS䁁"/>
      <sheetName val="BO䁑-B.䁄OWN"/>
      <sheetName val="HV䁁C(사자재)"/>
      <sheetName val="R2䀵64A䁈DTS"/>
      <sheetName val="mto-re䁶0B"/>
      <sheetName val="내역脜_(M䀴)4"/>
      <sheetName val="3_공통공사비2"/>
      <sheetName val="BEND_L䁏SS1"/>
      <sheetName val="Fo䁲m_A_1"/>
      <sheetName val="Ci䁶il_11"/>
      <sheetName val="Ci䁶il_䀳1"/>
      <sheetName val="Si䁴e_2䀱"/>
      <sheetName val="Si䁴e_F䁡ci1"/>
      <sheetName val="EQ䁕IP_䁌IST"/>
      <sheetName val="Su䁢con_A"/>
      <sheetName val="BS䁄_(2)"/>
      <sheetName val="FWBS_1䀵30"/>
      <sheetName val="  "/>
      <sheetName val="breakdown of wage ra`f"/>
      <sheetName val="breakdown of wage ra"/>
      <sheetName val="breakdown of wage rað-"/>
      <sheetName val="Bill rekap"/>
      <sheetName val="Harga Satuan"/>
      <sheetName val="LISTRIK"/>
      <sheetName val="F ALARM"/>
      <sheetName val="Pipe-Hot"/>
      <sheetName val="BD"/>
      <sheetName val="물량표"/>
      <sheetName val="PABS,Site info"/>
      <sheetName val="0. Resource　Code"/>
      <sheetName val="내역서1999_8최종"/>
      <sheetName val="plan&amp;section_of_foundation1"/>
      <sheetName val="working_load_at_the_btm_ft_1"/>
      <sheetName val="stability_check1"/>
      <sheetName val="design_load1"/>
      <sheetName val="Updating_Form-Oct_2011"/>
      <sheetName val="Weld_Consumable"/>
      <sheetName val="NDE_Cost-Summary"/>
      <sheetName val="9July_Above_Ground_Pipe"/>
      <sheetName val="M_11"/>
      <sheetName val="Process_Data_1"/>
      <sheetName val="TDC_COA_Sumry"/>
      <sheetName val="TDC_Item_Dets"/>
      <sheetName val="TDC_Item_Sumry"/>
      <sheetName val="TDC_Key_Qty_Sumry"/>
      <sheetName val="List_-_Components"/>
      <sheetName val="List_-_Equipment"/>
      <sheetName val="COA_Sumry_-_Std_Imp"/>
      <sheetName val="Contr_TDC_-_Std_Imp"/>
      <sheetName val="Item_Sumry_-_Std_Imp"/>
      <sheetName val="Unit_Costs_-_Std_Imp"/>
      <sheetName val="Unit_MH_-_Std_Imp"/>
      <sheetName val="Proj_TIC_-_Std_Imp"/>
      <sheetName val="Closeout_Control"/>
      <sheetName val="PROJECT_BRIEF"/>
      <sheetName val="Unit_Price_"/>
      <sheetName val="Site_Findings_Status_Sheet"/>
      <sheetName val="Direct_PMS"/>
      <sheetName val="Sum_(Case-3)"/>
      <sheetName val="Man_Power_&amp;_Comp"/>
      <sheetName val="Data_List"/>
      <sheetName val="4-Basic_Price"/>
      <sheetName val="Evaluasi_Penw"/>
      <sheetName val="Currency_Rate"/>
      <sheetName val="1100-1200-1300-1910-2140-LEV_2"/>
      <sheetName val="Material_Price"/>
      <sheetName val="7422CW"/>
      <sheetName val="5_)_Time_Delays"/>
      <sheetName val="Tools_&amp;_Settings"/>
      <sheetName val="Data_Summary"/>
      <sheetName val="Crew_Costs"/>
      <sheetName val="Spread_Costs"/>
      <sheetName val="Unique_List_Misc"/>
      <sheetName val="In-House_Summary"/>
      <sheetName val="OPT_x000a_"/>
      <sheetName val="Weekl_x000a_"/>
      <sheetName val="Aux_"/>
      <sheetName val="__x0000__x001b__x0000__x0006__x"/>
      <sheetName val="_뻘N__ࠀ역서"/>
      <sheetName val="_"/>
      <sheetName val="차트 (2)"/>
      <sheetName val="2. 현장 자금투입 집계표"/>
      <sheetName val="design_criteria1"/>
      <sheetName val="Codes_Pers"/>
      <sheetName val="_도면 및 도서 제출목록 및 일정_170202.xlsx"/>
      <sheetName val="Material code"/>
      <sheetName val="9_1차이내역"/>
      <sheetName val="pipeline-1"/>
      <sheetName val="BQMP"/>
      <sheetName val="MD"/>
      <sheetName val="Process Data (2)"/>
      <sheetName val="Process_Data_(2)"/>
      <sheetName val="실행집_x0005_"/>
      <sheetName val="실행집聈"/>
      <sheetName val="breakdown of wage rap"/>
      <sheetName val="OPT_x0012_"/>
      <sheetName val="내역서_耰&quot;_x005f_x0000__x0003"/>
      <sheetName val="내역서_耰&quot;_x005f_x005f_x00003"/>
      <sheetName val="내역서_耰&quot;_x005f_x005f_x005f3"/>
      <sheetName val="내역서_耰&quot;_x005f_x0000__x0004"/>
      <sheetName val="내역서_耰&quot;_x005f_x005f_x00004"/>
      <sheetName val="내역서_耰&quot;_x005f_x005f_x005f4"/>
      <sheetName val="내역서_耰&quot;_x0000__x0000_6"/>
      <sheetName val="내역서_耰&quot;_x005f_x0000__x0005"/>
      <sheetName val="내역서_耰&quot;_x005f_x005f_x00005"/>
      <sheetName val="내역서_耰&quot;_x005f_x005f_x005f5"/>
      <sheetName val="내역서_耰&quot;_x005f_x0000_"/>
      <sheetName val="내역서_耰&quot;_x005f_x005f_"/>
      <sheetName val="내역ࠜĀ_x0000_M4"/>
      <sheetName val="내역ࠜĀ_x0"/>
      <sheetName val="내역서 耰&quot;_"/>
      <sheetName val="내역서_耰&quot;_x0000__x0001"/>
      <sheetName val="내역서_耰&quot;_x00001"/>
      <sheetName val="내역서_耰&quot;_x005f1"/>
      <sheetName val="내역서_耰&quot;_x0000__x0002"/>
      <sheetName val="내역서_耰&quot;_x00002"/>
      <sheetName val="내역서_耰&quot;_x005f2"/>
      <sheetName val="Others"/>
      <sheetName val="Sheet5"/>
      <sheetName val="TYPE"/>
      <sheetName val="Rates &amp; Legend"/>
      <sheetName val="DISCIPLINE"/>
      <sheetName val="수량산출"/>
      <sheetName val="CAL1"/>
      <sheetName val="BQ_IMPORT"/>
      <sheetName val="Distribution Table"/>
      <sheetName val="BA1047集約"/>
      <sheetName val="Raw data"/>
      <sheetName val="PWA"/>
      <sheetName val="Analysis"/>
      <sheetName val="EVA-004-MEC"/>
      <sheetName val="도면자료제출일정"/>
      <sheetName val="DROP DOWN"/>
      <sheetName val="EE-PROP"/>
      <sheetName val="DATA MENTAH"/>
      <sheetName val="Linelist LNGC Process"/>
      <sheetName val="당초?∸ἀ"/>
      <sheetName val="용접품"/>
      <sheetName val="절단품"/>
      <sheetName val="Action Item"/>
      <sheetName val="Rating"/>
      <sheetName val="유림골조"/>
      <sheetName val="ID.CD"/>
      <sheetName val="Equipment Spec List"/>
      <sheetName val="개시대사 (2)"/>
      <sheetName val="대운산출"/>
      <sheetName val="Header"/>
      <sheetName val="HO_Site Rates-2011"/>
      <sheetName val="LEGENDA"/>
      <sheetName val="BO䁑-B_䁄OWN"/>
      <sheetName val="UP_MINOR"/>
      <sheetName val="RAB_AR&amp;STR"/>
      <sheetName val="Cash_Flow_bulanan"/>
      <sheetName val="H_Satuan"/>
      <sheetName val="Bill_rekap"/>
      <sheetName val="99__FWBS(Ref)"/>
      <sheetName val="99__Change_Rate"/>
      <sheetName val="Harga_Satuan"/>
      <sheetName val="F_ALARM"/>
      <sheetName val="내역서_耰&quot;_x005f_x0000__x00001"/>
      <sheetName val="할증_"/>
      <sheetName val="내역서_(N____x000a_"/>
      <sheetName val="내역서_(N   _x000a_"/>
      <sheetName val="Discounted_Cash_Flow"/>
      <sheetName val="Ocean_Transporation_Charge"/>
      <sheetName val="차트_(2)"/>
      <sheetName val="Pengesahan_"/>
      <sheetName val="Exchange_Rate"/>
      <sheetName val="_x000a__x0"/>
      <sheetName val="Unt_rate"/>
      <sheetName val="Equip_Rental_Summary_by_Contr"/>
      <sheetName val="Project_Equip_Rental_Summary"/>
      <sheetName val="Contractor_Indirect_Sumry"/>
      <sheetName val="Project_Indirect_Sumry"/>
      <sheetName val="COA_Sumry_by_Area"/>
      <sheetName val="COA_Sumry_by_Contr"/>
      <sheetName val="COA_Sumry_by_RG"/>
      <sheetName val="TDC_COA_Grp_Sumry"/>
      <sheetName val="TDC_COA_Grp_Sumry_by_Area"/>
      <sheetName val="TDC_COA_Grp_Sumry_by_RG"/>
      <sheetName val="Equipment_Sumry"/>
      <sheetName val="TDC_Item_Dets-Full"/>
      <sheetName val="TDC_Item_Dets-IPM-Full"/>
      <sheetName val="TDC_Item_Sumry_by_Area"/>
      <sheetName val="TDC_Item_Sumry_by_RG"/>
      <sheetName val="TDC_Key_Qty_Sumry_by_RG"/>
      <sheetName val="List_-_Equipment_by_Area"/>
      <sheetName val="List_-_Equipment_by_Contr"/>
      <sheetName val="Equipment_-_Unit_Costs_by_Mat"/>
      <sheetName val="List_-_Equipment_by_Rep_Grp"/>
      <sheetName val="Craft_Summary_by_Contr"/>
      <sheetName val="Project_Craft_Summary"/>
      <sheetName val="Project_Metrics"/>
      <sheetName val="Item_code"/>
      <sheetName val="SUMMARY_(0A)"/>
      <sheetName val="SUMMARY_(1A)"/>
      <sheetName val="SUMMARY_(1B)"/>
      <sheetName val="SUMMARY_(03)"/>
      <sheetName val="F1(Cable_Rack)"/>
      <sheetName val="F2(Cable_Rack)"/>
      <sheetName val="F3(Cable_Rack)"/>
      <sheetName val="F1_(POLYMER)"/>
      <sheetName val="F2_(POLYMER)"/>
      <sheetName val="F3_(POLYMER)"/>
      <sheetName val="F4_(POLYMER)"/>
      <sheetName val="F5(_Polymerization_)"/>
      <sheetName val="F6_(_Polymerization_)"/>
      <sheetName val="B1_(Grid_A-7,_-6)"/>
      <sheetName val="B1_(Grid_A,_B)"/>
      <sheetName val="B1_(Grid_C-7,_-6)"/>
      <sheetName val="B2_(Grid_-7_B,_C)_(1)"/>
      <sheetName val="B2_(Grid_-7_B,_C)_(2)"/>
      <sheetName val="B2_(Grid_-6_B,_C)_(1)"/>
      <sheetName val="B2_(Grid_-6_B,_C)_(2)"/>
      <sheetName val="F1_(MONOMER)"/>
      <sheetName val="F2_(MONOMER)"/>
      <sheetName val="F3_(MONOMER)"/>
      <sheetName val="90K060C_(MONOMER)"/>
      <sheetName val="F1_(EXTRUSION)"/>
      <sheetName val="F2_(EXTRUSION)"/>
      <sheetName val="F3_(EXTRUSION)"/>
      <sheetName val="F4_(EXTRUSION)"/>
      <sheetName val="F5_(EXTRUSION)"/>
      <sheetName val="F6A_(EXTRUSION)"/>
      <sheetName val="F6D_(EXTRUSION)"/>
      <sheetName val="F7_(EXTRUSION)"/>
      <sheetName val="F8_(EXTRUSION)"/>
      <sheetName val="F9_(EXTRUSION)"/>
      <sheetName val="F10_(EXTRUSION)"/>
      <sheetName val="F11_(EXTRUSION)"/>
      <sheetName val="B1_(Grid_F-5`,_4`)"/>
      <sheetName val="B2_(Grid_F,E-4`)"/>
      <sheetName val="B2_(Grid_F,E-5`)"/>
      <sheetName val="B3_(Grid_C,B-4`)"/>
      <sheetName val="B4_(Grid_B,A-4`)"/>
      <sheetName val="B5_(Grid_E-5`)_&amp;_(Grid_D-5`)"/>
      <sheetName val="B6_(Grid_E,D-5')"/>
      <sheetName val="B7_(Grid_E,D-5')"/>
      <sheetName val="95D040,_A506"/>
      <sheetName val="95P040AB,_A507"/>
      <sheetName val="95X020-U08,_A602"/>
      <sheetName val="95X020-U07,_A606"/>
      <sheetName val="95E040,_A509"/>
      <sheetName val="95D024;025,_A615"/>
      <sheetName val="95X020-U05,_A601"/>
      <sheetName val="95X020-U02,_A204"/>
      <sheetName val="Extruder_FDN"/>
      <sheetName val="BOG_COMP__FDN"/>
      <sheetName val="SOG_COMP__FDN"/>
      <sheetName val="1G1_(Ground_Beam)"/>
      <sheetName val="1G2-1(Ground_Beam)"/>
      <sheetName val="1G2-2(Ground_Beam)"/>
      <sheetName val="P15,_16"/>
      <sheetName val="LO_CONSOLE_FDN"/>
      <sheetName val="OIL_COOLER_FDN"/>
      <sheetName val="CW_CONSOLE_FDN_(SOG)"/>
      <sheetName val="PD3_(SOG)"/>
      <sheetName val="SF1_(SOG)"/>
      <sheetName val="SF2_(SOG)"/>
      <sheetName val="SLAB_(1S1-1)"/>
      <sheetName val="SLAB_(1S1-2)"/>
      <sheetName val="SLAB_(1S1-3)"/>
      <sheetName val="COLUMN_(+5500)"/>
      <sheetName val="COLUMN_(+12500)"/>
      <sheetName val="COLUMN_(+15500)"/>
      <sheetName val="ETC_"/>
      <sheetName val="2__현장_자금투입_집계표"/>
      <sheetName val="_도면_및_도서_제출목록_및_일정_170202_xlsx"/>
      <sheetName val="Rates_&amp;_Legend"/>
      <sheetName val="OCT_FDN"/>
      <sheetName val="General_Notes"/>
      <sheetName val="2003상반기노임기준"/>
      <sheetName val="2_Overall_Summary_"/>
      <sheetName val="定额"/>
      <sheetName val="Données"/>
      <sheetName val="GraphData"/>
      <sheetName val="BHANDUP"/>
      <sheetName val="Register"/>
      <sheetName val="INPUT DATA OF SCHEDULE"/>
      <sheetName val="Cashflow Analysis"/>
      <sheetName val="CONST"/>
      <sheetName val="drg"/>
      <sheetName val="TJ1Q47"/>
      <sheetName val="Particular Sch"/>
      <sheetName val="Al Taweelah"/>
      <sheetName val="Air Cooler-E"/>
      <sheetName val="SPEC LIST(EQUP, SYS)"/>
      <sheetName val="BM"/>
      <sheetName val="USDKRW"/>
      <sheetName val="Inquiry"/>
      <sheetName val="품셈TABLE"/>
      <sheetName val="#¡REF"/>
      <sheetName val="바닥판_x0000_⽷_x0000_"/>
      <sheetName val="Values"/>
      <sheetName val="Master List"/>
      <sheetName val="WIP"/>
      <sheetName val="구분"/>
      <sheetName val="SUM "/>
      <sheetName val="Multi-currency"/>
      <sheetName val="208"/>
      <sheetName val="TQ Format"/>
      <sheetName val="breakdown of wage raÐ¾"/>
      <sheetName val="Additional data"/>
      <sheetName val="기기리스트"/>
      <sheetName val="내역서_(N _x000e__x000e__x000e_  _x0012__x0010_ "/>
      <sheetName val="환율"/>
      <sheetName val="Codes"/>
      <sheetName val="Orçamento"/>
      <sheetName val="11.자재단가"/>
      <sheetName val="백분율"/>
      <sheetName val="공사비SUM"/>
      <sheetName val="내역(한신APT)"/>
      <sheetName val="Finansal tamamlanma Eğrisi"/>
      <sheetName val="SIVA"/>
      <sheetName val="{}"/>
      <sheetName val=" _x0000__x001b__x0000__x0006__x"/>
      <sheetName val="Weekl_x0004__x0000__x0016__x000"/>
      <sheetName val="내역서_(N_x0009__x000e__x000e__x00"/>
      <sheetName val="내역서_(N _x000e__x000e__x000e_  _"/>
      <sheetName val="__-BLDG"/>
      <sheetName val="내역서_(N _x000e__x000e__x00"/>
      <sheetName val="C1C2"/>
      <sheetName val="LIFE &amp; REP PROVN"/>
      <sheetName val="O&amp;M CREW"/>
      <sheetName val="Attach 4-18"/>
      <sheetName val="내역서 (∮ἀ嘆ɶ?᠀㬁?"/>
      <sheetName val="당초_xd8b4_➴ȭ"/>
      <sheetName val="EQUIPMENT_-_x0000_"/>
      <sheetName val="공사비집계"/>
      <sheetName val="热力"/>
      <sheetName val="PHSB"/>
      <sheetName val="AN"/>
      <sheetName val="내역서 ᢐ_x001f__x0000__x0000_"/>
      <sheetName val="33628-Rev. A"/>
      <sheetName val="Admin Manu 2-Equipment Type ID"/>
      <sheetName val="인산"/>
      <sheetName val="C-301E~305E"/>
      <sheetName val="KUWATI(Total)_10"/>
      <sheetName val="집계표_(TOTAL)10"/>
      <sheetName val="집계표_(CIVIL-23)10"/>
      <sheetName val="집계표_(FGRU)10"/>
      <sheetName val="집계표_(25,26)10"/>
      <sheetName val="집계표_(MEROX)10"/>
      <sheetName val="집계표_(NITROGEN)10"/>
      <sheetName val="집계표_(M4)10"/>
      <sheetName val="집계표_(CIVIL4)10"/>
      <sheetName val="집계표_(CIVIL6)10"/>
      <sheetName val="집계표_(CIVIL7)10"/>
      <sheetName val="내역서(DEMO_TOTAL)10"/>
      <sheetName val="내역서_(CIVIL-23)10"/>
      <sheetName val="내역서_(fgru)10"/>
      <sheetName val="내역서_(25&amp;26)10"/>
      <sheetName val="내역서_(MEROX)10"/>
      <sheetName val="내역서_(NITROGEN)10"/>
      <sheetName val="내역서_(M4)10"/>
      <sheetName val="내역서_(CIVIL-4)10"/>
      <sheetName val="내역서_(CIVIL-6)10"/>
      <sheetName val="내역서_(CIVIL-7)10"/>
      <sheetName val="OPTION_210"/>
      <sheetName val="OPTION_310"/>
      <sheetName val="2002년_현장공사비_국내_실적10"/>
      <sheetName val="2003년국내현장공사비_실적10"/>
      <sheetName val="VC2_10_9910"/>
      <sheetName val="INPUT_DATA9"/>
      <sheetName val="General_Data9"/>
      <sheetName val="집계표_(25,26ဩ9"/>
      <sheetName val="Form_09"/>
      <sheetName val="Form_D-18"/>
      <sheetName val="Form_B-18"/>
      <sheetName val="Form_F-18"/>
      <sheetName val="Form_A8"/>
      <sheetName val="LABOR_&amp;_자재8"/>
      <sheetName val="입출재고현황_(2)8"/>
      <sheetName val="3_공통공사대비8"/>
      <sheetName val="간접비_총괄8"/>
      <sheetName val="Price_Schedule8"/>
      <sheetName val="CAL_8"/>
      <sheetName val="Rate_Analysis8"/>
      <sheetName val="WEIGHT_LIST7"/>
      <sheetName val="산#2-1_(2)7"/>
      <sheetName val="BEND_LOSS7"/>
      <sheetName val="공사비_내역_(가)7"/>
      <sheetName val="EQUIPMENT_-28"/>
      <sheetName val="6PILE__(돌출)7"/>
      <sheetName val="내역서_耰&quot;??8"/>
      <sheetName val="Static_Equip7"/>
      <sheetName val="단면_(2)7"/>
      <sheetName val="Form_A_7"/>
      <sheetName val="Man_Hole6"/>
      <sheetName val="3_Breakdown_Direct_Paint7"/>
      <sheetName val="내역서_耰&quot;_x005f_x0000__x005f_x0000_7"/>
      <sheetName val="Áý°èÇ¥_(TOTAL)6"/>
      <sheetName val="Áý°èÇ¥_(CIVIL-23)6"/>
      <sheetName val="Áý°èÇ¥_(FGRU)6"/>
      <sheetName val="Áý°èÇ¥_(25,26)6"/>
      <sheetName val="Áý°èÇ¥_(MEROX)6"/>
      <sheetName val="Áý°èÇ¥_(NITROGEN)6"/>
      <sheetName val="Áý°èÇ¥_(M4)6"/>
      <sheetName val="Áý°èÇ¥_(CIVIL4)6"/>
      <sheetName val="Áý°èÇ¥_(CIVIL6)6"/>
      <sheetName val="Áý°èÇ¥_(CIVIL7)6"/>
      <sheetName val="³»¿ª¼­(DEMO_TOTAL)6"/>
      <sheetName val="³»¿ª¼­_(CIVIL-23)6"/>
      <sheetName val="³»¿ª¼­_(fgru)6"/>
      <sheetName val="³»¿ª¼­_(25&amp;26)6"/>
      <sheetName val="³»¿ª¼­_(MEROX)6"/>
      <sheetName val="³»¿ª¼­_(NITROGEN)6"/>
      <sheetName val="³»¿ª¼­_(M4)6"/>
      <sheetName val="³»¿ª¼­_(CIVIL-4)6"/>
      <sheetName val="³»¿ª¼­_(CIVIL-6)6"/>
      <sheetName val="³»¿ª¼­_(CIVIL-7)6"/>
      <sheetName val="2002³â_ÇöÀå°ø»çºñ_±¹³»_½ÇÀû6"/>
      <sheetName val="2003³â±¹³»ÇöÀå°ø»çºñ_½ÇÀû6"/>
      <sheetName val="내역서_耰&quot;__8"/>
      <sheetName val="Summary_Sheets7"/>
      <sheetName val="Civil_17"/>
      <sheetName val="Civil_27"/>
      <sheetName val="Civil_37"/>
      <sheetName val="Site_17"/>
      <sheetName val="Site_27"/>
      <sheetName val="Site_37"/>
      <sheetName val="Site_Faci7"/>
      <sheetName val="Monthly_Load6"/>
      <sheetName val="Weekly_Load6"/>
      <sheetName val="내역서_耰&quot;_x005f_x005f_x005f_x0000__x005f_x005f_x0006"/>
      <sheetName val="Precios_Unitarios6"/>
      <sheetName val="2_2_STAFF_Scedule6"/>
      <sheetName val="내역서_耰&quot;_x005f_x005f_x005f_x005f_x005f_x005f_x00006"/>
      <sheetName val="Administrative_Prices6"/>
      <sheetName val="WBS_446"/>
      <sheetName val="WBS_416"/>
      <sheetName val="Precios_por_Administración6"/>
      <sheetName val="Subcon_A6"/>
      <sheetName val="내역서_耰&quot;_x005f_x005f_x005f_x005f_x005f_x005f_x005f6"/>
      <sheetName val="Sheet1_(2)7"/>
      <sheetName val="7__월별투입내역서6"/>
      <sheetName val="계측_내역서6"/>
      <sheetName val="Z-_GENERAL_PRICE_SUMMARY6"/>
      <sheetName val="_Estimate__6"/>
      <sheetName val="T_36"/>
      <sheetName val="HORI__VESSEL6"/>
      <sheetName val="EQUIP_LIST6"/>
      <sheetName val="Form_B6"/>
      <sheetName val="Vind_-_BtB6"/>
      <sheetName val="LV_induction_motors6"/>
      <sheetName val="BSD_(2)6"/>
      <sheetName val="MP_MOB6"/>
      <sheetName val="BM_DATA_SHEET7"/>
      <sheetName val="[SANDAN_XLS??6"/>
      <sheetName val="Piping_BQ_for_one_turbine6"/>
      <sheetName val="97_사업추정(WEKI)6"/>
      <sheetName val="breakdown_of_wage_rate6"/>
      <sheetName val="Indirect_Cost6"/>
      <sheetName val="Material_Selections6"/>
      <sheetName val="Eq__Mobilization6"/>
      <sheetName val="SFN_ORIG6"/>
      <sheetName val="Resource_table6"/>
      <sheetName val="AG_Pipe_Qty_Analysis6"/>
      <sheetName val="Utility_and_Fire_flange6"/>
      <sheetName val="Equipment_List6"/>
      <sheetName val="Form1_SQP6"/>
      <sheetName val="공정계획(내부계획25%,내부w_f)6"/>
      <sheetName val="_SANDAN_XLS__6"/>
      <sheetName val="Heavy_Equipments6"/>
      <sheetName val="입찰내역_발주처_양식6"/>
      <sheetName val="BOQ-B_DOWN5"/>
      <sheetName val="w't_table6"/>
      <sheetName val="실행예산_MM5"/>
      <sheetName val="Dir_Manpower_Other_Exp_6"/>
      <sheetName val="SCHEDD_TAMBAHAN6"/>
      <sheetName val="Fire_Protection6"/>
      <sheetName val="단가_(2)5"/>
      <sheetName val="4-3LEVEL-5_epic_45"/>
      <sheetName val="FWBS_15305"/>
      <sheetName val="MODULE_CONFIRM5"/>
      <sheetName val="내역서_(∮ἀ嘆ɶ5"/>
      <sheetName val="ITB_COST6"/>
      <sheetName val="PROTECTION_5"/>
      <sheetName val="Cash_In-Cash_Out_Actual5"/>
      <sheetName val="CUADRO_DE_PRECIOS5"/>
      <sheetName val="Updating_Form-Oct_20111"/>
      <sheetName val="Weld_Consumable1"/>
      <sheetName val="NDE_Cost-Summary1"/>
      <sheetName val="9July_Above_Ground_Pipe1"/>
      <sheetName val="M_111"/>
      <sheetName val="Process_Data_11"/>
      <sheetName val="내역서1999_8최종1"/>
      <sheetName val="plan&amp;section_of_foundation2"/>
      <sheetName val="working_load_at_the_btm_ft_2"/>
      <sheetName val="stability_check2"/>
      <sheetName val="design_load2"/>
      <sheetName val="TDC_COA_Sumry1"/>
      <sheetName val="TDC_Item_Dets1"/>
      <sheetName val="TDC_Item_Sumry1"/>
      <sheetName val="TDC_Key_Qty_Sumry1"/>
      <sheetName val="List_-_Components1"/>
      <sheetName val="List_-_Equipment1"/>
      <sheetName val="COA_Sumry_-_Std_Imp1"/>
      <sheetName val="Contr_TDC_-_Std_Imp1"/>
      <sheetName val="Item_Sumry_-_Std_Imp1"/>
      <sheetName val="Unit_Costs_-_Std_Imp1"/>
      <sheetName val="Unit_MH_-_Std_Imp1"/>
      <sheetName val="Proj_TIC_-_Std_Imp1"/>
      <sheetName val="Unit_Price_1"/>
      <sheetName val="1100-1200-1300-1910-2140-LEV_21"/>
      <sheetName val="Currency_Rate1"/>
      <sheetName val="4-Basic_Price1"/>
      <sheetName val="Evaluasi_Penw1"/>
      <sheetName val="Man_Power_&amp;_Comp1"/>
      <sheetName val="Data_List1"/>
      <sheetName val="Material_Price1"/>
      <sheetName val="Closeout_Control1"/>
      <sheetName val="Site_Findings_Status_Sheet1"/>
      <sheetName val="Tools_&amp;_Settings1"/>
      <sheetName val="Data_Summary1"/>
      <sheetName val="Crew_Costs1"/>
      <sheetName val="Spread_Costs1"/>
      <sheetName val="Unique_List_Misc1"/>
      <sheetName val="Sum_(Case-3)1"/>
      <sheetName val="In-House_Summary1"/>
      <sheetName val="PROJECT_BRIEF1"/>
      <sheetName val="Direct_PMS1"/>
      <sheetName val="내역서_耰&quot;_x005f_x005f_x005f_x0000_1"/>
      <sheetName val="내역서_耰&quot;_x005f_x005f_x005f_x005f_1"/>
      <sheetName val="5_)_Time_Delays1"/>
      <sheetName val="Aux_1"/>
      <sheetName val="Codes_Pers1"/>
      <sheetName val="00-Summary_Information-ABB"/>
      <sheetName val="PABS,Site_info"/>
      <sheetName val="0__Resource　Code"/>
      <sheetName val="__1"/>
      <sheetName val="_1"/>
      <sheetName val="breakdown_of_wage_ra`f"/>
      <sheetName val="breakdown_of_wage_ra"/>
      <sheetName val="breakdown_of_wage_rað-"/>
      <sheetName val="Material_code"/>
      <sheetName val="__x"/>
      <sheetName val="Precios Unitariԯ_x0000_"/>
      <sheetName val="Sum(table)"/>
      <sheetName val="OIL SEPARATOR"/>
      <sheetName val="CATCH BASIN"/>
      <sheetName val="UG"/>
      <sheetName val="UG2"/>
      <sheetName val="UG3"/>
      <sheetName val="UG4"/>
      <sheetName val="FW Post Indicator Valve 24&quot;"/>
      <sheetName val="FW Post Indicator Valve 20&quot;"/>
      <sheetName val="FW Post Indicator Valve 6&quot;"/>
      <sheetName val="Fire Monitor or Hydrant 6&quot; FDN"/>
      <sheetName val="SUMP VB"/>
      <sheetName val="CLEANOUT 4&quot;"/>
      <sheetName val="Not reqd"/>
      <sheetName val="호환성 보고서"/>
      <sheetName val="내역서_耰&quot;6"/>
      <sheetName val="Pulldown"/>
      <sheetName val="14-Eng rate"/>
      <sheetName val="Grafico"/>
      <sheetName val="E-160"/>
      <sheetName val="CASH"/>
      <sheetName val="내역서_耰&quot;_x005f_x0000__x00002"/>
      <sheetName val="할증_1"/>
      <sheetName val="RAB_AR&amp;STR1"/>
      <sheetName val="99__FWBS(Ref)1"/>
      <sheetName val="99__Change_Rate1"/>
      <sheetName val="SUMMARY_(0A)1"/>
      <sheetName val="SUMMARY_(1A)1"/>
      <sheetName val="SUMMARY_(1B)1"/>
      <sheetName val="SUMMARY_(03)1"/>
      <sheetName val="F1(Cable_Rack)1"/>
      <sheetName val="F2(Cable_Rack)1"/>
      <sheetName val="F3(Cable_Rack)1"/>
      <sheetName val="F1_(POLYMER)1"/>
      <sheetName val="F2_(POLYMER)1"/>
      <sheetName val="F3_(POLYMER)1"/>
      <sheetName val="F4_(POLYMER)1"/>
      <sheetName val="F5(_Polymerization_)1"/>
      <sheetName val="F6_(_Polymerization_)1"/>
      <sheetName val="B1_(Grid_A-7,_-6)1"/>
      <sheetName val="B1_(Grid_A,_B)1"/>
      <sheetName val="B1_(Grid_C-7,_-6)1"/>
      <sheetName val="B2_(Grid_-7_B,_C)_(1)1"/>
      <sheetName val="B2_(Grid_-7_B,_C)_(2)1"/>
      <sheetName val="B2_(Grid_-6_B,_C)_(1)1"/>
      <sheetName val="B2_(Grid_-6_B,_C)_(2)1"/>
      <sheetName val="F1_(MONOMER)1"/>
      <sheetName val="F2_(MONOMER)1"/>
      <sheetName val="F3_(MONOMER)1"/>
      <sheetName val="90K060C_(MONOMER)1"/>
      <sheetName val="F1_(EXTRUSION)1"/>
      <sheetName val="F2_(EXTRUSION)1"/>
      <sheetName val="F3_(EXTRUSION)1"/>
      <sheetName val="F4_(EXTRUSION)1"/>
      <sheetName val="F5_(EXTRUSION)1"/>
      <sheetName val="F6A_(EXTRUSION)1"/>
      <sheetName val="F6D_(EXTRUSION)1"/>
      <sheetName val="F7_(EXTRUSION)1"/>
      <sheetName val="F8_(EXTRUSION)1"/>
      <sheetName val="F9_(EXTRUSION)1"/>
      <sheetName val="F10_(EXTRUSION)1"/>
      <sheetName val="F11_(EXTRUSION)1"/>
      <sheetName val="B1_(Grid_F-5`,_4`)1"/>
      <sheetName val="B2_(Grid_F,E-4`)1"/>
      <sheetName val="B2_(Grid_F,E-5`)1"/>
      <sheetName val="B3_(Grid_C,B-4`)1"/>
      <sheetName val="B4_(Grid_B,A-4`)1"/>
      <sheetName val="B5_(Grid_E-5`)_&amp;_(Grid_D-5`)1"/>
      <sheetName val="B6_(Grid_E,D-5')1"/>
      <sheetName val="B7_(Grid_E,D-5')1"/>
      <sheetName val="95D040,_A5061"/>
      <sheetName val="95P040AB,_A5071"/>
      <sheetName val="95X020-U08,_A6021"/>
      <sheetName val="95X020-U07,_A6061"/>
      <sheetName val="95E040,_A5091"/>
      <sheetName val="95D024;025,_A6151"/>
      <sheetName val="95X020-U05,_A6011"/>
      <sheetName val="95X020-U02,_A2041"/>
      <sheetName val="Extruder_FDN1"/>
      <sheetName val="BOG_COMP__FDN1"/>
      <sheetName val="SOG_COMP__FDN1"/>
      <sheetName val="1G1_(Ground_Beam)1"/>
      <sheetName val="1G2-1(Ground_Beam)1"/>
      <sheetName val="1G2-2(Ground_Beam)1"/>
      <sheetName val="P15,_161"/>
      <sheetName val="LO_CONSOLE_FDN1"/>
      <sheetName val="OIL_COOLER_FDN1"/>
      <sheetName val="CW_CONSOLE_FDN_(SOG)1"/>
      <sheetName val="PD3_(SOG)1"/>
      <sheetName val="SF1_(SOG)1"/>
      <sheetName val="SF2_(SOG)1"/>
      <sheetName val="SLAB_(1S1-1)1"/>
      <sheetName val="SLAB_(1S1-2)1"/>
      <sheetName val="SLAB_(1S1-3)1"/>
      <sheetName val="COLUMN_(+5500)1"/>
      <sheetName val="COLUMN_(+12500)1"/>
      <sheetName val="COLUMN_(+15500)1"/>
      <sheetName val="ETC_1"/>
      <sheetName val="UP_MINOR1"/>
      <sheetName val="Equip_Rental_Summary_by_Contr1"/>
      <sheetName val="Project_Equip_Rental_Summary1"/>
      <sheetName val="Contractor_Indirect_Sumry1"/>
      <sheetName val="Project_Indirect_Sumry1"/>
      <sheetName val="COA_Sumry_by_Area1"/>
      <sheetName val="COA_Sumry_by_Contr1"/>
      <sheetName val="COA_Sumry_by_RG1"/>
      <sheetName val="TDC_COA_Grp_Sumry1"/>
      <sheetName val="TDC_COA_Grp_Sumry_by_Area1"/>
      <sheetName val="TDC_COA_Grp_Sumry_by_RG1"/>
      <sheetName val="Equipment_Sumry1"/>
      <sheetName val="TDC_Item_Dets-Full1"/>
      <sheetName val="TDC_Item_Dets-IPM-Full1"/>
      <sheetName val="TDC_Item_Sumry_by_Area1"/>
      <sheetName val="TDC_Item_Sumry_by_RG1"/>
      <sheetName val="TDC_Key_Qty_Sumry_by_RG1"/>
      <sheetName val="List_-_Equipment_by_Area1"/>
      <sheetName val="List_-_Equipment_by_Contr1"/>
      <sheetName val="Equipment_-_Unit_Costs_by_Mat1"/>
      <sheetName val="List_-_Equipment_by_Rep_Grp1"/>
      <sheetName val="Craft_Summary_by_Contr1"/>
      <sheetName val="Project_Craft_Summary1"/>
      <sheetName val="Project_Metrics1"/>
      <sheetName val="Item_code1"/>
      <sheetName val="Unt_rate1"/>
      <sheetName val="2__현장_자금투입_집계표1"/>
      <sheetName val="_도면_및_도서_제출목록_및_일정_170202_xlsx1"/>
      <sheetName val="Rates_&amp;_Legend1"/>
      <sheetName val="Cash_Flow_bulanan1"/>
      <sheetName val="H_Satuan1"/>
      <sheetName val="Discounted_Cash_Flow1"/>
      <sheetName val="Ocean_Transporation_Charge1"/>
      <sheetName val="Pengesahan_1"/>
      <sheetName val="OCT_FDN1"/>
      <sheetName val="General_Notes1"/>
      <sheetName val="BO䁑-B_䁄OWN1"/>
      <sheetName val="Exchange_Rate1"/>
      <sheetName val="Harga_Satuan1"/>
      <sheetName val="F_ALARM1"/>
      <sheetName val="DATA_MENTAH"/>
      <sheetName val="차트_(2)1"/>
      <sheetName val="Bill_rekap1"/>
      <sheetName val="breakdown_of_wage_rap"/>
      <sheetName val="Weekl"/>
      <sheetName val="Process_Data_(2)1"/>
      <sheetName val="실행집"/>
      <sheetName val="Raw_data"/>
      <sheetName val="Precios_Unitariԯ"/>
      <sheetName val="내역서_(N____x000a_1"/>
      <sheetName val="TQ_Format"/>
      <sheetName val="DROP_DOWN"/>
      <sheetName val="개시대사_(2)"/>
      <sheetName val="Action_Item"/>
      <sheetName val="ID_CD"/>
      <sheetName val="breakdown_of_wage_raÐ¾"/>
      <sheetName val="Additional_data"/>
      <sheetName val="Distribution_Table"/>
      <sheetName val="HO_Site_Rates-2011"/>
      <sheetName val="내역서_(N____"/>
      <sheetName val="리스크 분류체계"/>
      <sheetName val="Risk"/>
      <sheetName val="손익차총괄2"/>
      <sheetName val="Basis(site)"/>
      <sheetName val="Itembalance Report (18-sep-18)"/>
      <sheetName val="BUDGET SUMMARY "/>
      <sheetName val="Tender data"/>
      <sheetName val="Benchmark"/>
      <sheetName val="Drop-Downs"/>
      <sheetName val="EXPAN-1"/>
      <sheetName val="Fig 4-14"/>
      <sheetName val="TABELE"/>
      <sheetName val="GM 000"/>
      <sheetName val="Basic"/>
      <sheetName val="B_Down"/>
      <sheetName val="Scheme Area Details_Block__ C2"/>
      <sheetName val="7422CW_x0013_"/>
      <sheetName val="Leyenda"/>
      <sheetName val="design_criteria2"/>
      <sheetName val="내역서_耰&quot;_x005f_x0000_1"/>
      <sheetName val="내역서_耰&quot;_x005f_x005f_1"/>
      <sheetName val="OPT"/>
      <sheetName val="내역서_耰&quot;_"/>
      <sheetName val="ABUT수량-A1"/>
      <sheetName val="BSD ᯷㧓_x0001_"/>
      <sheetName val="SUPTMTO"/>
      <sheetName val="서부산시설"/>
      <sheetName val="광통신 견적내역서1"/>
      <sheetName val="Cash Flow"/>
      <sheetName val="Yield"/>
      <sheetName val="날개벽"/>
      <sheetName val="Activity Form"/>
      <sheetName val="내역서_耰&quot;_x0000__x0003"/>
      <sheetName val="내역서_耰&quot;_x00003"/>
      <sheetName val="내역서_耰&quot;_x005f3"/>
      <sheetName val="내역서_耰&quot;_x0000__x0004"/>
      <sheetName val="내역서_耰&quot;_x00004"/>
      <sheetName val="내역서_耰&quot;_x005f4"/>
      <sheetName val="내역서_耰&quot;_x0000__x0005"/>
      <sheetName val="내역서_耰&quot;_x00005"/>
      <sheetName val="내역서_耰&quot;_x005f5"/>
      <sheetName val="내역서_(N _x000e__x000e__x000e_  _x0012__x0010__"/>
      <sheetName val="OPT_"/>
      <sheetName val="Weekl_"/>
      <sheetName val="내역서_耰&quot;_x0000__x0000_7"/>
      <sheetName val="내역서_耰&quot;_x005f_x0000__x0006"/>
      <sheetName val="내역서_耰&quot;_x005f_x005f_x00006"/>
      <sheetName val="내역서_耰&quot;_x005f_x005f_x005f6"/>
      <sheetName val="Demand"/>
      <sheetName val="Occ"/>
      <sheetName val="Indirect"/>
      <sheetName val="Schedule "/>
      <sheetName val="Loading Struc"/>
      <sheetName val="Loading Pip"/>
      <sheetName val="Loading Overall (BASE Proposal)"/>
      <sheetName val="SCaffold"/>
      <sheetName val="Steel Structure"/>
      <sheetName val="UR"/>
      <sheetName val="Ref-Str"/>
      <sheetName val="PIPING AG-UG_NEW UNITS"/>
      <sheetName val="MEC_PIPING PREFABR"/>
      <sheetName val="Ref-Pip"/>
      <sheetName val="Working File-Pip"/>
      <sheetName val="Consumables"/>
      <sheetName val="NDT"/>
      <sheetName val="VALVES"/>
      <sheetName val="Supports"/>
      <sheetName val="Miscellaneous"/>
      <sheetName val="Equip_ISBL &amp; OSBL "/>
      <sheetName val="Painting"/>
      <sheetName val="INS-Piping"/>
      <sheetName val="INS-Equipment"/>
      <sheetName val="ELECTRICITY"/>
      <sheetName val="INSTRUMENTATION"/>
      <sheetName val="Tables 3.1 to 3.5 EXH G"/>
      <sheetName val="Depreciation"/>
      <sheetName val="Validation"/>
      <sheetName val="ADMON"/>
      <sheetName val="EQUIPOS DE SEGURIDAD"/>
      <sheetName val="MATERIALES CONSUMIBLES"/>
      <sheetName val="PERSONAL INDIRECTO "/>
      <sheetName val="Precios Unitariԯ"/>
      <sheetName val="EQUIPMENT_-"/>
      <sheetName val="SUM_"/>
      <sheetName val="Equipment_Spec_List"/>
      <sheetName val="SPEC_LIST(EQUP,_SYS)"/>
      <sheetName val="合成単価作成表_BLDG"/>
      <sheetName val="Direct Histogram Rev. A (f)"/>
      <sheetName val="5. 월별투입내역서"/>
      <sheetName val="TABLAS"/>
      <sheetName val="Rate"/>
      <sheetName val="터파기및재료"/>
      <sheetName val="Drop"/>
      <sheetName val="1.설계기준"/>
      <sheetName val="FORM-0"/>
      <sheetName val="설산1.나"/>
      <sheetName val="본사S"/>
      <sheetName val="건축내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sheetData sheetId="797"/>
      <sheetData sheetId="798"/>
      <sheetData sheetId="799"/>
      <sheetData sheetId="800"/>
      <sheetData sheetId="801"/>
      <sheetData sheetId="802"/>
      <sheetData sheetId="803"/>
      <sheetData sheetId="804"/>
      <sheetData sheetId="805"/>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sheetData sheetId="818"/>
      <sheetData sheetId="819" refreshError="1"/>
      <sheetData sheetId="820"/>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sheetData sheetId="831" refreshError="1"/>
      <sheetData sheetId="832" refreshError="1"/>
      <sheetData sheetId="833" refreshError="1"/>
      <sheetData sheetId="834" refreshError="1"/>
      <sheetData sheetId="835" refreshError="1"/>
      <sheetData sheetId="836" refreshError="1"/>
      <sheetData sheetId="837" refreshError="1"/>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sheetData sheetId="869"/>
      <sheetData sheetId="870"/>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sheetData sheetId="1358" refreshError="1"/>
      <sheetData sheetId="1359" refreshError="1"/>
      <sheetData sheetId="1360" refreshError="1"/>
      <sheetData sheetId="1361"/>
      <sheetData sheetId="1362"/>
      <sheetData sheetId="1363"/>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sheetData sheetId="1846"/>
      <sheetData sheetId="1847"/>
      <sheetData sheetId="1848"/>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sheetData sheetId="1862"/>
      <sheetData sheetId="1863"/>
      <sheetData sheetId="1864"/>
      <sheetData sheetId="1865"/>
      <sheetData sheetId="1866"/>
      <sheetData sheetId="1867"/>
      <sheetData sheetId="1868"/>
      <sheetData sheetId="1869"/>
      <sheetData sheetId="1870"/>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sheetData sheetId="1887"/>
      <sheetData sheetId="1888"/>
      <sheetData sheetId="1889"/>
      <sheetData sheetId="1890"/>
      <sheetData sheetId="1891" refreshError="1"/>
      <sheetData sheetId="1892" refreshError="1"/>
      <sheetData sheetId="1893" refreshError="1"/>
      <sheetData sheetId="1894" refreshError="1"/>
      <sheetData sheetId="1895" refreshError="1"/>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refreshError="1"/>
      <sheetData sheetId="1914"/>
      <sheetData sheetId="1915"/>
      <sheetData sheetId="1916"/>
      <sheetData sheetId="1917"/>
      <sheetData sheetId="1918"/>
      <sheetData sheetId="1919"/>
      <sheetData sheetId="1920"/>
      <sheetData sheetId="1921"/>
      <sheetData sheetId="1922"/>
      <sheetData sheetId="1923" refreshError="1"/>
      <sheetData sheetId="1924" refreshError="1"/>
      <sheetData sheetId="1925" refreshError="1"/>
      <sheetData sheetId="1926" refreshError="1"/>
      <sheetData sheetId="1927" refreshError="1"/>
      <sheetData sheetId="1928" refreshError="1"/>
      <sheetData sheetId="1929"/>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sheetData sheetId="1949"/>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refreshError="1"/>
      <sheetData sheetId="2128"/>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sheetData sheetId="2409" refreshError="1"/>
      <sheetData sheetId="2410" refreshError="1"/>
      <sheetData sheetId="2411"/>
      <sheetData sheetId="2412" refreshError="1"/>
      <sheetData sheetId="2413"/>
      <sheetData sheetId="2414"/>
      <sheetData sheetId="2415"/>
      <sheetData sheetId="2416"/>
      <sheetData sheetId="2417"/>
      <sheetData sheetId="2418"/>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sheetData sheetId="2484"/>
      <sheetData sheetId="2485"/>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sheetData sheetId="2500"/>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sheetData sheetId="2536"/>
      <sheetData sheetId="2537"/>
      <sheetData sheetId="2538"/>
      <sheetData sheetId="2539"/>
      <sheetData sheetId="2540" refreshError="1"/>
      <sheetData sheetId="2541" refreshError="1"/>
      <sheetData sheetId="2542" refreshError="1"/>
      <sheetData sheetId="2543" refreshError="1"/>
      <sheetData sheetId="2544" refreshError="1"/>
      <sheetData sheetId="2545"/>
      <sheetData sheetId="2546" refreshError="1"/>
      <sheetData sheetId="2547" refreshError="1"/>
      <sheetData sheetId="2548" refreshError="1"/>
      <sheetData sheetId="2549"/>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sheetData sheetId="2571"/>
      <sheetData sheetId="2572"/>
      <sheetData sheetId="2573"/>
      <sheetData sheetId="2574"/>
      <sheetData sheetId="2575" refreshError="1"/>
      <sheetData sheetId="2576" refreshError="1"/>
      <sheetData sheetId="2577" refreshError="1"/>
      <sheetData sheetId="2578" refreshError="1"/>
      <sheetData sheetId="2579"/>
      <sheetData sheetId="2580"/>
      <sheetData sheetId="2581"/>
      <sheetData sheetId="2582"/>
      <sheetData sheetId="2583"/>
      <sheetData sheetId="2584" refreshError="1"/>
      <sheetData sheetId="2585" refreshError="1"/>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Cash2"/>
      <sheetName val="Z"/>
      <sheetName val="SubmitCal"/>
      <sheetName val="HQ-TO"/>
      <sheetName val="Raw Data"/>
      <sheetName val="C1ㅇ"/>
      <sheetName val="BOQ"/>
      <sheetName val="Day work"/>
      <sheetName val="Notes"/>
      <sheetName val="Register"/>
      <sheetName val="#3E1_GCR"/>
      <sheetName val="Details"/>
      <sheetName val="price sch rev0"/>
      <sheetName val="Option"/>
      <sheetName val="P1 A15 &amp; A13 N Prelims Flysheet"/>
      <sheetName val="Details and Earnings Charts"/>
      <sheetName val="price sch rev0.xls"/>
      <sheetName val="Testing"/>
      <sheetName val="노원열병합  건축공사기성내역서"/>
      <sheetName val="FitOutConfCentre"/>
      <sheetName val="0200 Siteworks"/>
      <sheetName val="CPA7-31"/>
      <sheetName val="8. Narrative"/>
      <sheetName val="F031-3(ANLZ)"/>
      <sheetName val="Electrical_database"/>
      <sheetName val="Sheet1 (2)"/>
      <sheetName val="PMV REQ"/>
      <sheetName val="산근"/>
      <sheetName val="Rate Analysis"/>
      <sheetName val="CASHFLOWS"/>
      <sheetName val="Part-A"/>
      <sheetName val="Detail Page"/>
      <sheetName val="Basement Extract"/>
      <sheetName val="SAD"/>
      <sheetName val="SA Plen."/>
      <sheetName val="Retu. Duct"/>
      <sheetName val="RA Plen."/>
      <sheetName val="T. Ex. Duct"/>
      <sheetName val="일위대가"/>
      <sheetName val="MixBed"/>
      <sheetName val="CondPol"/>
      <sheetName val="Raw_Data"/>
      <sheetName val="FORM7"/>
      <sheetName val="Revised_2_fc4a"/>
      <sheetName val="INPUT BUDGET AED"/>
      <sheetName val="Summary"/>
      <sheetName val="DBs"/>
      <sheetName val="VOP_June_07"/>
      <sheetName val="VOP_June_07 _rev1_"/>
      <sheetName val="VOP_Sept_07"/>
      <sheetName val="Main"/>
      <sheetName val="Data"/>
      <sheetName val="data base"/>
      <sheetName val="DT"/>
      <sheetName val="Values"/>
      <sheetName val="ECARates"/>
      <sheetName val="BaseWeight"/>
      <sheetName val="Model"/>
      <sheetName val="CONSTRUCTION COMPONENT"/>
      <sheetName val="Plumbing FROM bILL"/>
      <sheetName val="Master Data Sheet"/>
      <sheetName val="Contents"/>
      <sheetName val="Profit Plan"/>
      <sheetName val="BOQ건축"/>
      <sheetName val="BQ"/>
      <sheetName val="BQ External"/>
      <sheetName val="Intro"/>
      <sheetName val="Input"/>
      <sheetName val="Controls"/>
      <sheetName val="Forecast"/>
      <sheetName val="INDIGINEOUS ITEMS "/>
      <sheetName val="E19 Boiler Room A"/>
      <sheetName val="SPT vs PHI"/>
      <sheetName val="Internal"/>
      <sheetName val="Financials"/>
      <sheetName val="CashFlow"/>
      <sheetName val="Calc"/>
      <sheetName val="Stage CF"/>
      <sheetName val="PLANT"/>
      <sheetName val="INSTRUMENT"/>
      <sheetName val="SpecITEM"/>
      <sheetName val="LINE_Sc"/>
      <sheetName val="MOTOR"/>
      <sheetName val="Manpower"/>
      <sheetName val="Accrued Interest"/>
      <sheetName val="KG-LS"/>
      <sheetName val="EXRATES"/>
      <sheetName val="Old"/>
      <sheetName val="Operating Statistics"/>
      <sheetName val="Raw_Data1"/>
      <sheetName val="Detail_Page"/>
      <sheetName val="Details_and_Earnings_Charts"/>
      <sheetName val="Basement_Extract"/>
      <sheetName val="SA_Plen_"/>
      <sheetName val="Retu__Duct"/>
      <sheetName val="RA_Plen_"/>
      <sheetName val="T__Ex__Duct"/>
      <sheetName val="Day_work"/>
      <sheetName val="price_sch_rev0"/>
      <sheetName val="P1_A15_&amp;_A13_N_Prelims_Flysheet"/>
      <sheetName val="0200_Siteworks"/>
      <sheetName val="노원열병합__건축공사기성내역서"/>
      <sheetName val="price_sch_rev0_xls"/>
      <sheetName val="INPUT_BUDGET_AED"/>
      <sheetName val="PMV_REQ"/>
      <sheetName val="Sheet1_(2)"/>
      <sheetName val="8__Narrative"/>
      <sheetName val="VOP_June_07__rev1_"/>
      <sheetName val="data_base"/>
      <sheetName val="CONSTRUCTION_COMPONENT"/>
      <sheetName val="Plumbing_FROM_bILL"/>
      <sheetName val="Master_Data_Sheet"/>
      <sheetName val="Profit_Plan"/>
      <sheetName val="BQ_External"/>
      <sheetName val="Stage_CF"/>
      <sheetName val="INDIGINEOUS_ITEMS_"/>
      <sheetName val="E19_Boiler_Room_A"/>
      <sheetName val="SPT_vs_PHI"/>
      <sheetName val="A"/>
      <sheetName val="NPV"/>
      <sheetName val="ECO rates+"/>
      <sheetName val="Inflation"/>
      <sheetName val="1"/>
      <sheetName val="entitlements"/>
      <sheetName val="Total All By Trades highest 1st"/>
      <sheetName val="eq_data"/>
      <sheetName val="Surge tank"/>
      <sheetName val="Pool Finishes"/>
      <sheetName val="Surrounds"/>
      <sheetName val="Plantroom"/>
      <sheetName val="Reinf't"/>
      <sheetName val="Harewood"/>
      <sheetName val="calcul"/>
      <sheetName val="Calendar"/>
      <sheetName val="Data Sheet"/>
      <sheetName val="CW"/>
      <sheetName val="Actual Cost"/>
      <sheetName val="F4.13"/>
      <sheetName val="Sheet7"/>
      <sheetName val="SEX"/>
      <sheetName val="Macro-Epaisseur"/>
      <sheetName val="Macro-Hardy-Cross"/>
      <sheetName val="Macro-Long"/>
      <sheetName val="Macro-Newton"/>
      <sheetName val="Macro-Pression"/>
      <sheetName val="Bill No 13 - Rev 13-03-2017"/>
      <sheetName val="C3-bill"/>
      <sheetName val="G.Sum"/>
      <sheetName val="New Rates"/>
      <sheetName val="Equip"/>
      <sheetName val="E H Blinding"/>
      <sheetName val="E H Excavation"/>
      <sheetName val="Pc name"/>
      <sheetName val="C P A Blinding"/>
      <sheetName val="opstat"/>
      <sheetName val="costs"/>
      <sheetName val="Macro-Dexterne"/>
      <sheetName val="Macro-Diam-interne"/>
      <sheetName val="Macro-cons"/>
      <sheetName val="Macro-press"/>
      <sheetName val="Takeoff"/>
      <sheetName val="입찰내역 발주처 양식"/>
      <sheetName val="ERECIN"/>
      <sheetName val="Z- GENERAL PRICE SUMMARY"/>
      <sheetName val="AHU"/>
      <sheetName val="bkg"/>
      <sheetName val="cbrd460"/>
      <sheetName val="bcl"/>
      <sheetName val="pricesummary"/>
      <sheetName val="4C (R2)"/>
      <sheetName val="PE"/>
      <sheetName val="Lstsub"/>
      <sheetName val=" GULF"/>
      <sheetName val="MASTER_RATE ANALYSIS"/>
      <sheetName val="CIF COST ITEM"/>
      <sheetName val="CLform"/>
      <sheetName val="1-G1"/>
      <sheetName val="Info Sheet"/>
      <sheetName val="당초"/>
      <sheetName val="A.O.R."/>
      <sheetName val="FS-Line Status"/>
      <sheetName val="equiptment"/>
      <sheetName val="Drop Downs"/>
      <sheetName val="crews"/>
      <sheetName val="RCC,Ret. Wall"/>
      <sheetName val="PRECAST lightconc-II"/>
      <sheetName val="sc"/>
      <sheetName val="HVAC BoQ"/>
      <sheetName val="MOS"/>
      <sheetName val="MWHAJ Staff Rates"/>
      <sheetName val="Total Costs"/>
      <sheetName val="Consolidation"/>
      <sheetName val="MWHAJ_Staff_Rates2"/>
      <sheetName val="Standard_mass_bal_template"/>
      <sheetName val="Lulworth NEW TF CALCS"/>
      <sheetName val="Sheet1"/>
      <sheetName val="Siteworks"/>
      <sheetName val="QUOTE_E"/>
      <sheetName val="6-2차"/>
      <sheetName val="적용환율"/>
      <sheetName val="표지"/>
      <sheetName val="Chiet tinh dz35"/>
      <sheetName val="공사내역"/>
      <sheetName val="집계표"/>
      <sheetName val="기계집계"/>
      <sheetName val="PJT비교표"/>
      <sheetName val="업체견적비교표"/>
      <sheetName val="업체견적조정"/>
      <sheetName val="price sch"/>
      <sheetName val="labor rate"/>
      <sheetName val="Equip금액산출"/>
      <sheetName val="consumable"/>
      <sheetName val="Heavy Equip Sch. "/>
      <sheetName val="Sheet3"/>
      <sheetName val="2.1 Kick-off MTG"/>
      <sheetName val="2.1.1 ITB 배포현황"/>
      <sheetName val="2.1.2 ITB 검토"/>
      <sheetName val="2.1.3 입찰일정계획"/>
      <sheetName val="2.2 Site Survey"/>
      <sheetName val="2.2.1 Site Survey"/>
      <sheetName val="2.3 Local subcontractor 검토"/>
      <sheetName val="2.3.1 Local subcontractor비교표"/>
      <sheetName val="2.4 Risk 분석 및 Action plan"/>
      <sheetName val="2.5 ITB Clarification"/>
      <sheetName val="2.6 입찰서 작성 "/>
      <sheetName val="2.6.1 견적가 반영 Risk"/>
      <sheetName val="2.6.2 견적가 집계표"/>
      <sheetName val="2.6.3 견적가 세부내역"/>
      <sheetName val="2.6.4 제작가 산출내역"/>
      <sheetName val="2.6.5 Vendor가 적정성"/>
      <sheetName val="2.6.6 건설비 적정성"/>
      <sheetName val="2.6.7 PM,시운전비 적정성"/>
      <sheetName val="2.6.8 영업 제비용 검토"/>
      <sheetName val="2.6.9 ITB 확정또는변동"/>
      <sheetName val="2.6.10 견적가조정내역"/>
      <sheetName val="2.7 대안입찰"/>
      <sheetName val="2.7.1 대안입찰 문제점,대응방안"/>
      <sheetName val="2.8 최종입찰가 결정 "/>
      <sheetName val="2.8.1 관련부서 검토의견"/>
      <sheetName val="2.8.2 과거 PJT와의 비교표"/>
      <sheetName val="BLR-S"/>
      <sheetName val="8월차잔"/>
      <sheetName val="b_balju"/>
      <sheetName val="환율표"/>
      <sheetName val="steam table"/>
      <sheetName val="입찰안"/>
      <sheetName val="설계"/>
      <sheetName val="북방3터널"/>
      <sheetName val="노임이"/>
      <sheetName val="해외 기술훈련비 (합계)"/>
      <sheetName val="Desal-E&amp;I"/>
      <sheetName val="BOQ for HRSG &amp; BOP-mech."/>
      <sheetName val="DCS"/>
      <sheetName val="ANALYSER"/>
      <sheetName val="산정기준"/>
      <sheetName val="A_O_R_"/>
      <sheetName val="MASTER_RATE_ANALYSIS"/>
      <sheetName val="FS-Line_Status"/>
      <sheetName val="MWHAJ_Staff_Rates"/>
      <sheetName val="Total_Costs"/>
      <sheetName val="Lulworth_NEW_TF_CALCS"/>
      <sheetName val="Schedule(4)"/>
      <sheetName val="L-Mechanical"/>
      <sheetName val="Intermediate Staff_C"/>
      <sheetName val="STAFF AC--535 -19.1.09"/>
      <sheetName val="INDEX"/>
      <sheetName val="AREAS"/>
      <sheetName val="기계내역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refreshError="1"/>
      <sheetData sheetId="263" refreshError="1"/>
      <sheetData sheetId="264" refreshError="1"/>
      <sheetData sheetId="265" refreshError="1"/>
      <sheetData sheetId="266" refreshError="1"/>
      <sheetData sheetId="267" refreshError="1"/>
      <sheetData sheetId="268"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sheetName val="Supply"/>
      <sheetName val="Occ&amp;Rate"/>
      <sheetName val="Market Data-Occ"/>
      <sheetName val="Market Data-ADR"/>
      <sheetName val="Demand"/>
      <sheetName val="New Hotel Induced Demand"/>
      <sheetName val="Hotel Expansion Induced Demand"/>
      <sheetName val="Occ"/>
      <sheetName val="ADR"/>
      <sheetName val="Calculation"/>
      <sheetName val="Ref"/>
      <sheetName val="P088 Rev 2.0 Cash Flow"/>
      <sheetName val="Market_Data-Occ"/>
      <sheetName val="Market_Data-ADR"/>
      <sheetName val="New_Hotel_Induced_Demand"/>
      <sheetName val="Hotel_Expansion_Induced_Demand"/>
      <sheetName val="Day work"/>
      <sheetName val="Market_Data-Occ1"/>
      <sheetName val="Market_Data-ADR1"/>
      <sheetName val="New_Hotel_Induced_Demand1"/>
      <sheetName val="Hotel_Expansion_Induced_Demand1"/>
      <sheetName val="P088_Rev_2_0_Cash_Flow"/>
      <sheetName val="Market_Data-Occ2"/>
      <sheetName val="Market_Data-ADR2"/>
      <sheetName val="New_Hotel_Induced_Demand2"/>
      <sheetName val="Hotel_Expansion_Induced_Demand2"/>
      <sheetName val="P088_Rev_2_0_Cash_Flow1"/>
      <sheetName val="Market_Data-Occ3"/>
      <sheetName val="Market_Data-ADR3"/>
      <sheetName val="New_Hotel_Induced_Demand3"/>
      <sheetName val="Hotel_Expansion_Induced_Demand3"/>
      <sheetName val="P088_Rev_2_0_Cash_Flow2"/>
      <sheetName val="Day_work"/>
      <sheetName val="Market_Data-Occ4"/>
      <sheetName val="Market_Data-ADR4"/>
      <sheetName val="New_Hotel_Induced_Demand4"/>
      <sheetName val="Hotel_Expansion_Induced_Demand4"/>
      <sheetName val="P088_Rev_2_0_Cash_Flow3"/>
      <sheetName val="Day_work1"/>
      <sheetName val="Market_Data-Occ5"/>
      <sheetName val="Market_Data-ADR5"/>
      <sheetName val="New_Hotel_Induced_Demand5"/>
      <sheetName val="Hotel_Expansion_Induced_Demand5"/>
      <sheetName val="P088_Rev_2_0_Cash_Flow4"/>
      <sheetName val="Day_work2"/>
      <sheetName val="MASTER_RATE ANALYSIS"/>
      <sheetName val="Rate Analysis"/>
      <sheetName val="Market_Data-Occ6"/>
      <sheetName val="Market_Data-ADR6"/>
      <sheetName val="New_Hotel_Induced_Demand6"/>
      <sheetName val="Hotel_Expansion_Induced_Demand6"/>
      <sheetName val="P088_Rev_2_0_Cash_Flow5"/>
      <sheetName val="Day_work3"/>
      <sheetName val="FitOutConfCentre"/>
      <sheetName val="BOQ Distribution"/>
      <sheetName val="Areas"/>
      <sheetName val="Ops"/>
      <sheetName val="Prattmodel"/>
      <sheetName val="Otismodel"/>
      <sheetName val="Flightmodel"/>
      <sheetName val="Sum of the Parts Valuation"/>
      <sheetName val="Imp Cost"/>
      <sheetName val="Architect"/>
      <sheetName val="P1 SUM"/>
      <sheetName val="Cash2"/>
      <sheetName val="Z"/>
      <sheetName val="Details"/>
      <sheetName val="SubmitCal"/>
      <sheetName val="DCF_5"/>
      <sheetName val="IPO Shit"/>
      <sheetName val="US Ship Repair Industry Growth"/>
      <sheetName val="Market Overview"/>
      <sheetName val="US Shipyard Repair Output"/>
      <sheetName val="ASD Sum of Parts"/>
      <sheetName val="Charts"/>
      <sheetName val="Financial Outputs"/>
      <sheetName val="ADT Financial Build"/>
      <sheetName val="LBO"/>
      <sheetName val="ADT LBO"/>
      <sheetName val="Ex-ADTCo LBO"/>
      <sheetName val="Total TEFS LBO"/>
      <sheetName val="ADT Output Dumbed Down for KKR"/>
      <sheetName val="Summary Financials"/>
      <sheetName val="SUMMARY"/>
      <sheetName val="Market_Data-Occ7"/>
      <sheetName val="Market_Data-ADR7"/>
      <sheetName val="New_Hotel_Induced_Demand7"/>
      <sheetName val="Hotel_Expansion_Induced_Demand7"/>
      <sheetName val="P088_Rev_2_0_Cash_Flow6"/>
      <sheetName val="Day_work4"/>
      <sheetName val="Market_Data-Occ9"/>
      <sheetName val="Market_Data-ADR9"/>
      <sheetName val="New_Hotel_Induced_Demand9"/>
      <sheetName val="Hotel_Expansion_Induced_Demand9"/>
      <sheetName val="P088_Rev_2_0_Cash_Flow8"/>
      <sheetName val="Day_work6"/>
      <sheetName val="Market_Data-Occ8"/>
      <sheetName val="Market_Data-ADR8"/>
      <sheetName val="New_Hotel_Induced_Demand8"/>
      <sheetName val="Hotel_Expansion_Induced_Demand8"/>
      <sheetName val="P088_Rev_2_0_Cash_Flow7"/>
      <sheetName val="Day_work5"/>
      <sheetName val="2.0 Section 2 Cover"/>
      <sheetName val="Segmentation"/>
      <sheetName val="Demand &amp; Supply"/>
      <sheetName val="Sheet1"/>
      <sheetName val="Redevelopment cost "/>
      <sheetName val="Comparable developments "/>
      <sheetName val="Property Info"/>
      <sheetName val="OpHis"/>
      <sheetName val="FxVar"/>
      <sheetName val="ProForma"/>
      <sheetName val="SVF"/>
      <sheetName val="SVF2"/>
      <sheetName val="Sensitivity Matrix"/>
      <sheetName val="ancillary"/>
      <sheetName val="Headings"/>
      <sheetName val="allowances"/>
      <sheetName val="Cash Flow Working"/>
      <sheetName val="입찰내역 발주처 양식"/>
      <sheetName val="COMPLEXALL"/>
      <sheetName val="BORDGC"/>
      <sheetName val="CIF COST ITEM"/>
      <sheetName val="Lookup data"/>
      <sheetName val="Measur"/>
      <sheetName val="Sheet7"/>
      <sheetName val="Data Sheet"/>
      <sheetName val="SPT vs PHI"/>
      <sheetName val="Induced demand- Hitec City"/>
      <sheetName val="Teritary Competition"/>
      <sheetName val="HotelInduced"/>
      <sheetName val="Induced demand Navi Mumbai"/>
      <sheetName val="Induced Demand"/>
      <sheetName val="Induced"/>
      <sheetName val="Induced demand due to Noida"/>
      <sheetName val="Rna"/>
      <sheetName val="#REF"/>
      <sheetName val="Commercial Developments"/>
      <sheetName val="Induced Demand-Gugaon-build up"/>
      <sheetName val="Commercial development"/>
      <sheetName val="MktSeg"/>
      <sheetName val="9011 EXPAT_MANP"/>
      <sheetName val="Data"/>
      <sheetName val="PE"/>
      <sheetName val="1"/>
      <sheetName val="Kur"/>
      <sheetName val="Keşif-I"/>
      <sheetName val="HAKEDİŞ "/>
      <sheetName val="BUTCE+MANHOUR"/>
      <sheetName val="keşif özeti"/>
      <sheetName val="Katsayılar"/>
      <sheetName val="opstat"/>
      <sheetName val="costs"/>
      <sheetName val="B2"/>
      <sheetName val="SHORT LIST"/>
      <sheetName val="Chiet tinh dz22"/>
      <sheetName val="Est"/>
      <sheetName val="SEX"/>
      <sheetName val="Drop Down List"/>
      <sheetName val="Datas"/>
      <sheetName val="Sum_of_the_Parts_Valuation"/>
      <sheetName val="Imp_Cost"/>
      <sheetName val="RA-markate"/>
      <sheetName val="Permitted Drop Down Items"/>
      <sheetName val="REINF-WTM"/>
      <sheetName val="XREF"/>
      <sheetName val="CASHFLOWS"/>
      <sheetName val="B2-MAIN HOTEL"/>
      <sheetName val="CS Pipes,Fittings-Lay. &amp; Inst."/>
      <sheetName val="steel total"/>
      <sheetName val="Cover"/>
      <sheetName val="MOS"/>
      <sheetName val="Print Tables"/>
      <sheetName val="Stock Size &amp; Branding"/>
      <sheetName val="MicroMarket"/>
      <sheetName val="Other Hotels"/>
      <sheetName val="Other"/>
      <sheetName val="Rating 12 Point Index"/>
      <sheetName val="GDP-Inflation"/>
      <sheetName val="Facilities"/>
      <sheetName val="Required Occupancy Levels"/>
      <sheetName val="Madinah FA"/>
      <sheetName val="KPIs - Market 2"/>
      <sheetName val="date"/>
      <sheetName val="Positions"/>
      <sheetName val="Database"/>
      <sheetName val="BOQ"/>
      <sheetName val="PB"/>
      <sheetName val="Project Claims Report"/>
      <sheetName val="Contract Particulars"/>
      <sheetName val="Update &amp; Print"/>
      <sheetName val="Market_Data-Occ10"/>
      <sheetName val="Market_Data-ADR10"/>
      <sheetName val="New_Hotel_Induced_Demand10"/>
      <sheetName val="Hotel_Expansion_Induced_Deman10"/>
      <sheetName val="P088_Rev_2_0_Cash_Flow9"/>
      <sheetName val="Day_work7"/>
      <sheetName val="BOQ_Distribution"/>
      <sheetName val="MASTER_RATE_ANALYSIS"/>
      <sheetName val="Rate_Analysis"/>
      <sheetName val="9011_EXPAT_MANP"/>
      <sheetName val="Market_Data-Occ11"/>
      <sheetName val="Market_Data-ADR11"/>
      <sheetName val="New_Hotel_Induced_Demand11"/>
      <sheetName val="Hotel_Expansion_Induced_Deman11"/>
      <sheetName val="P088_Rev_2_0_Cash_Flow10"/>
      <sheetName val="Day_work8"/>
      <sheetName val="BOQ_Distribution1"/>
      <sheetName val="MASTER_RATE_ANALYSIS1"/>
      <sheetName val="Rate_Analysis1"/>
      <sheetName val="Sum_of_the_Parts_Valuation1"/>
      <sheetName val="Imp_Cost1"/>
      <sheetName val="9011_EXPAT_MANP1"/>
      <sheetName val="입찰내역_발주처_양식"/>
      <sheetName val="EEV(Prilim)"/>
      <sheetName val="SCH- % WT."/>
      <sheetName val="E H Blinding"/>
      <sheetName val="E H Excavation"/>
      <sheetName val="Pc name"/>
      <sheetName val="C P A Blinding"/>
      <sheetName val="ARC308-1"/>
      <sheetName val="Part-A"/>
      <sheetName val="NPV"/>
      <sheetName val="T&amp;M"/>
      <sheetName val="Z- GENERAL PRICE SUMMARY"/>
      <sheetName val="WITHOUT C&amp;I PROFIT (3)"/>
      <sheetName val="Overall"/>
      <sheetName val="New Rates"/>
      <sheetName val="Raw Data"/>
      <sheetName val="cover page"/>
      <sheetName val="Equip"/>
      <sheetName val="vendor"/>
      <sheetName val="Key Info"/>
      <sheetName val="A"/>
      <sheetName val="1.0 Section 1 Cover"/>
      <sheetName val="KeyInformation"/>
      <sheetName val="FORM5"/>
      <sheetName val="Option"/>
      <sheetName val="electrical"/>
      <sheetName val="GAE8'97"/>
      <sheetName val="Est Summary"/>
      <sheetName val="Rates 2"/>
      <sheetName val="Market_Data-Occ13"/>
      <sheetName val="Market_Data-ADR13"/>
      <sheetName val="New_Hotel_Induced_Demand13"/>
      <sheetName val="Hotel_Expansion_Induced_Deman13"/>
      <sheetName val="P088_Rev_2_0_Cash_Flow12"/>
      <sheetName val="Day_work10"/>
      <sheetName val="Sum_of_the_Parts_Valuation3"/>
      <sheetName val="Imp_Cost3"/>
      <sheetName val="MASTER_RATE_ANALYSIS3"/>
      <sheetName val="Rate_Analysis3"/>
      <sheetName val="BOQ_Distribution3"/>
      <sheetName val="입찰내역_발주처_양식2"/>
      <sheetName val="9011_EXPAT_MANP3"/>
      <sheetName val="P1_SUM1"/>
      <sheetName val="Induced_demand-_Hitec_City1"/>
      <sheetName val="Teritary_Competition1"/>
      <sheetName val="Induced_demand_Navi_Mumbai1"/>
      <sheetName val="Induced_Demand1"/>
      <sheetName val="Induced_demand_due_to_Noida1"/>
      <sheetName val="Commercial_Developments1"/>
      <sheetName val="Induced_Demand-Gugaon-build_up1"/>
      <sheetName val="Commercial_development1"/>
      <sheetName val="SPT_vs_PHI1"/>
      <sheetName val="Permitted_Drop_Down_Items"/>
      <sheetName val="Data_Sheet"/>
      <sheetName val="Drop_Down_List"/>
      <sheetName val="E_H_Blinding"/>
      <sheetName val="E_H_Excavation"/>
      <sheetName val="Pc_name"/>
      <sheetName val="New_Rates"/>
      <sheetName val="Raw_Data"/>
      <sheetName val="HAKEDİŞ_"/>
      <sheetName val="keşif_özeti"/>
      <sheetName val="SHORT_LIST"/>
      <sheetName val="2_0_Section_2_Cover"/>
      <sheetName val="Chiet_tinh_dz22"/>
      <sheetName val="B2-MAIN_HOTEL"/>
      <sheetName val="CS_Pipes,Fittings-Lay__&amp;_Inst_"/>
      <sheetName val="steel_total"/>
      <sheetName val="Demand_&amp;_Supply"/>
      <sheetName val="Redevelopment_cost_"/>
      <sheetName val="Comparable_developments_"/>
      <sheetName val="Property_Info"/>
      <sheetName val="Sensitivity_Matrix"/>
      <sheetName val="Cash_Flow_Working"/>
      <sheetName val="CIF_COST_ITEM"/>
      <sheetName val="Lookup_data"/>
      <sheetName val="Market_Data-Occ12"/>
      <sheetName val="Market_Data-ADR12"/>
      <sheetName val="New_Hotel_Induced_Demand12"/>
      <sheetName val="Hotel_Expansion_Induced_Deman12"/>
      <sheetName val="P088_Rev_2_0_Cash_Flow11"/>
      <sheetName val="Day_work9"/>
      <sheetName val="Sum_of_the_Parts_Valuation2"/>
      <sheetName val="Imp_Cost2"/>
      <sheetName val="MASTER_RATE_ANALYSIS2"/>
      <sheetName val="Rate_Analysis2"/>
      <sheetName val="BOQ_Distribution2"/>
      <sheetName val="입찰내역_발주처_양식1"/>
      <sheetName val="9011_EXPAT_MANP2"/>
      <sheetName val="P1_SUM"/>
      <sheetName val="Induced_demand-_Hitec_City"/>
      <sheetName val="Teritary_Competition"/>
      <sheetName val="Induced_demand_Navi_Mumbai"/>
      <sheetName val="Induced_Demand"/>
      <sheetName val="Induced_demand_due_to_Noida"/>
      <sheetName val="Commercial_Developments"/>
      <sheetName val="Induced_Demand-Gugaon-build_up"/>
      <sheetName val="Commercial_development"/>
      <sheetName val="SPT_vs_PHI"/>
      <sheetName val="Labor abs-NMR"/>
      <sheetName val="Budget Analysis"/>
      <sheetName val="Market_Data-Occ14"/>
      <sheetName val="Market_Data-ADR14"/>
      <sheetName val="New_Hotel_Induced_Demand14"/>
      <sheetName val="Hotel_Expansion_Induced_Deman14"/>
      <sheetName val="P088_Rev_2_0_Cash_Flow13"/>
      <sheetName val="Day_work11"/>
      <sheetName val="Sum_of_the_Parts_Valuation4"/>
      <sheetName val="Imp_Cost4"/>
      <sheetName val="MASTER_RATE_ANALYSIS4"/>
      <sheetName val="Rate_Analysis4"/>
      <sheetName val="BOQ_Distribution4"/>
      <sheetName val="입찰내역_발주처_양식3"/>
      <sheetName val="9011_EXPAT_MANP4"/>
      <sheetName val="P1_SUM2"/>
      <sheetName val="Induced_demand-_Hitec_City2"/>
      <sheetName val="Teritary_Competition2"/>
      <sheetName val="Induced_demand_Navi_Mumbai2"/>
      <sheetName val="Induced_Demand2"/>
      <sheetName val="Induced_demand_due_to_Noida2"/>
      <sheetName val="Commercial_Developments2"/>
      <sheetName val="Induced_Demand-Gugaon-build_up2"/>
      <sheetName val="Commercial_development2"/>
      <sheetName val="SPT_vs_PHI2"/>
      <sheetName val="Permitted_Drop_Down_Items1"/>
      <sheetName val="Data_Sheet1"/>
      <sheetName val="Drop_Down_List1"/>
      <sheetName val="E_H_Blinding1"/>
      <sheetName val="E_H_Excavation1"/>
      <sheetName val="Pc_name1"/>
      <sheetName val="New_Rates1"/>
      <sheetName val="Raw_Data1"/>
      <sheetName val="HAKEDİŞ_1"/>
      <sheetName val="keşif_özeti1"/>
      <sheetName val="SHORT_LIST1"/>
      <sheetName val="2_0_Section_2_Cover1"/>
      <sheetName val="Chiet_tinh_dz221"/>
      <sheetName val="B2-MAIN_HOTEL1"/>
      <sheetName val="CS_Pipes,Fittings-Lay__&amp;_Inst_1"/>
      <sheetName val="steel_total1"/>
      <sheetName val="Demand_&amp;_Supply1"/>
      <sheetName val="Redevelopment_cost_1"/>
      <sheetName val="Comparable_developments_1"/>
      <sheetName val="Property_Info1"/>
      <sheetName val="Sensitivity_Matrix1"/>
      <sheetName val="Cash_Flow_Working1"/>
      <sheetName val="CIF_COST_ITEM1"/>
      <sheetName val="Lookup_data1"/>
      <sheetName val="Z-_GENERAL_PRICE_SUMMARY"/>
      <sheetName val="WITHOUT_C&amp;I_PROFIT_(3)"/>
      <sheetName val="Market_Data-Occ15"/>
      <sheetName val="Market_Data-ADR15"/>
      <sheetName val="New_Hotel_Induced_Demand15"/>
      <sheetName val="Hotel_Expansion_Induced_Deman15"/>
      <sheetName val="P088_Rev_2_0_Cash_Flow14"/>
      <sheetName val="Day_work12"/>
      <sheetName val="Sum_of_the_Parts_Valuation5"/>
      <sheetName val="Imp_Cost5"/>
      <sheetName val="MASTER_RATE_ANALYSIS5"/>
      <sheetName val="Rate_Analysis5"/>
      <sheetName val="BOQ_Distribution5"/>
      <sheetName val="입찰내역_발주처_양식4"/>
      <sheetName val="9011_EXPAT_MANP5"/>
      <sheetName val="P1_SUM3"/>
      <sheetName val="Induced_demand-_Hitec_City3"/>
      <sheetName val="Teritary_Competition3"/>
      <sheetName val="Induced_demand_Navi_Mumbai3"/>
      <sheetName val="Induced_Demand3"/>
      <sheetName val="Induced_demand_due_to_Noida3"/>
      <sheetName val="Commercial_Developments3"/>
      <sheetName val="Induced_Demand-Gugaon-build_up3"/>
      <sheetName val="Commercial_development3"/>
      <sheetName val="SPT_vs_PHI3"/>
      <sheetName val="Permitted_Drop_Down_Items2"/>
      <sheetName val="Data_Sheet2"/>
      <sheetName val="Drop_Down_List2"/>
      <sheetName val="E_H_Blinding2"/>
      <sheetName val="E_H_Excavation2"/>
      <sheetName val="Pc_name2"/>
      <sheetName val="New_Rates2"/>
      <sheetName val="Raw_Data2"/>
      <sheetName val="HAKEDİŞ_2"/>
      <sheetName val="keşif_özeti2"/>
      <sheetName val="SHORT_LIST2"/>
      <sheetName val="2_0_Section_2_Cover2"/>
      <sheetName val="Chiet_tinh_dz222"/>
      <sheetName val="B2-MAIN_HOTEL2"/>
      <sheetName val="CS_Pipes,Fittings-Lay__&amp;_Inst_2"/>
      <sheetName val="steel_total2"/>
      <sheetName val="Demand_&amp;_Supply2"/>
      <sheetName val="Redevelopment_cost_2"/>
      <sheetName val="Comparable_developments_2"/>
      <sheetName val="Property_Info2"/>
      <sheetName val="Sensitivity_Matrix2"/>
      <sheetName val="Cash_Flow_Working2"/>
      <sheetName val="CIF_COST_ITEM2"/>
      <sheetName val="Lookup_data2"/>
      <sheetName val="Z-_GENERAL_PRICE_SUMMARY1"/>
      <sheetName val="WITHOUT_C&amp;I_PROFIT_(3)1"/>
      <sheetName val="bkg"/>
      <sheetName val="cbrd460"/>
      <sheetName val="bcl"/>
      <sheetName val="Notes"/>
      <sheetName val="Listen"/>
      <sheetName val="Payment"/>
      <sheetName val="Input"/>
      <sheetName val="TB09"/>
      <sheetName val="B2-CTA"/>
      <sheetName val="B3-CTB"/>
      <sheetName val="B4-CUC"/>
      <sheetName val="B5-SBA"/>
      <sheetName val="B6-SBB"/>
      <sheetName val="B7-Walkway"/>
      <sheetName val="B8-External Works"/>
      <sheetName val="Final Summary"/>
      <sheetName val="Electrical VE"/>
      <sheetName val="CFTable2"/>
      <sheetName val="380KV GIS"/>
      <sheetName val="SS MH"/>
      <sheetName val="DIV.3"/>
      <sheetName val="DC3"/>
      <sheetName val="Armada Development "/>
      <sheetName val="Plumtree Aquisition "/>
      <sheetName val="Project 4"/>
      <sheetName val="Project 5"/>
      <sheetName val="Project 6"/>
      <sheetName val="Project 7"/>
      <sheetName val="Basis"/>
      <sheetName val="1. Summary Sheet (R01_OCT.2019)"/>
      <sheetName val="Labor_abs-NMR"/>
      <sheetName val="380KV_GIS"/>
      <sheetName val="Salary Details"/>
      <sheetName val="DIV_3"/>
      <sheetName val="DIV_31"/>
      <sheetName val="Project_Claims_Report"/>
      <sheetName val="Contract_Particulars"/>
      <sheetName val="Update_&amp;_Print"/>
      <sheetName val="Print_Tables"/>
      <sheetName val="Stock_Size_&amp;_Branding"/>
      <sheetName val="Other_Hotels"/>
      <sheetName val="Rating_12_Point_Index"/>
      <sheetName val="Required_Occupancy_Levels"/>
      <sheetName val="Madinah_FA"/>
      <sheetName val="KPIs_-_Market_2"/>
      <sheetName val="SCH-_%_WT_"/>
      <sheetName val="Market_Data-Occ16"/>
      <sheetName val="Market_Data-ADR16"/>
      <sheetName val="New_Hotel_Induced_Demand16"/>
      <sheetName val="Hotel_Expansion_Induced_Deman16"/>
      <sheetName val="P088_Rev_2_0_Cash_Flow15"/>
      <sheetName val="Sum_of_the_Parts_Valuation6"/>
      <sheetName val="Imp_Cost6"/>
      <sheetName val="Day_work13"/>
      <sheetName val="MASTER_RATE_ANALYSIS6"/>
      <sheetName val="Rate_Analysis6"/>
      <sheetName val="BOQ_Distribution6"/>
      <sheetName val="입찰내역_발주처_양식5"/>
      <sheetName val="9011_EXPAT_MANP6"/>
      <sheetName val="P1_SUM4"/>
      <sheetName val="Induced_demand-_Hitec_City4"/>
      <sheetName val="Teritary_Competition4"/>
      <sheetName val="Induced_demand_Navi_Mumbai4"/>
      <sheetName val="Induced_Demand4"/>
      <sheetName val="Induced_demand_due_to_Noida4"/>
      <sheetName val="Commercial_Developments4"/>
      <sheetName val="Induced_Demand-Gugaon-build_up4"/>
      <sheetName val="Commercial_development4"/>
      <sheetName val="Demand_&amp;_Supply3"/>
      <sheetName val="Redevelopment_cost_3"/>
      <sheetName val="Comparable_developments_3"/>
      <sheetName val="Property_Info3"/>
      <sheetName val="Sensitivity_Matrix3"/>
      <sheetName val="2_0_Section_2_Cover3"/>
      <sheetName val="Data_Sheet3"/>
      <sheetName val="SPT_vs_PHI4"/>
      <sheetName val="Cash_Flow_Working3"/>
      <sheetName val="CIF_COST_ITEM3"/>
      <sheetName val="Lookup_data3"/>
      <sheetName val="E_H_Blinding3"/>
      <sheetName val="E_H_Excavation3"/>
      <sheetName val="Pc_name3"/>
      <sheetName val="DIV_32"/>
      <sheetName val="Permitted_Drop_Down_Items3"/>
      <sheetName val="CS_Pipes,Fittings-Lay__&amp;_Inst_3"/>
      <sheetName val="HAKEDİŞ_3"/>
      <sheetName val="keşif_özeti3"/>
      <sheetName val="SHORT_LIST3"/>
      <sheetName val="Chiet_tinh_dz223"/>
      <sheetName val="B2-MAIN_HOTEL3"/>
      <sheetName val="Raw_Data3"/>
      <sheetName val="380KV_GIS1"/>
      <sheetName val="Project_Claims_Report1"/>
      <sheetName val="Contract_Particulars1"/>
      <sheetName val="Update_&amp;_Print1"/>
      <sheetName val="Drop_Down_List3"/>
      <sheetName val="steel_total3"/>
      <sheetName val="Print_Tables1"/>
      <sheetName val="Stock_Size_&amp;_Branding1"/>
      <sheetName val="Other_Hotels1"/>
      <sheetName val="Rating_12_Point_Index1"/>
      <sheetName val="Required_Occupancy_Levels1"/>
      <sheetName val="Madinah_FA1"/>
      <sheetName val="KPIs_-_Market_21"/>
      <sheetName val="SCH-_%_WT_1"/>
      <sheetName val="New_Rates3"/>
      <sheetName val="Budget_Analysis"/>
      <sheetName val="Z-_GENERAL_PRICE_SUMMARY2"/>
      <sheetName val="WITHOUT_C&amp;I_PROFIT_(3)2"/>
      <sheetName val="C_P_A_Blinding"/>
      <sheetName val="Est_Summary"/>
      <sheetName val="Rates_2"/>
      <sheetName val="cover_page"/>
      <sheetName val="Labor_abs-NMR1"/>
      <sheetName val="Actual"/>
      <sheetName val="HWDG"/>
      <sheetName val="upa"/>
      <sheetName val="Tables"/>
      <sheetName val="AOR"/>
      <sheetName val="Data map"/>
      <sheetName val="RECAPITULATION"/>
      <sheetName val="B8-External_Works"/>
      <sheetName val="Final_Summary"/>
      <sheetName val="Electrical_VE"/>
      <sheetName val="Labor_abs-NMR2"/>
      <sheetName val="380KV_GIS2"/>
      <sheetName val="Salary_Details"/>
      <sheetName val="Data_map"/>
      <sheetName val="1__Summary_Sheet_(R01_OCT_2019)"/>
      <sheetName val="Rates"/>
      <sheetName val="3.0 Floor area summary"/>
      <sheetName val="1_0_Section_1_Cover"/>
      <sheetName val="Key_Info"/>
      <sheetName val="15.13"/>
      <sheetName val="rc01"/>
      <sheetName val="total all by trades highest 1st"/>
      <sheetName val="Market_Data-Occ18"/>
      <sheetName val="Market_Data-ADR18"/>
      <sheetName val="New_Hotel_Induced_Demand18"/>
      <sheetName val="Hotel_Expansion_Induced_Deman18"/>
      <sheetName val="P088_Rev_2_0_Cash_Flow17"/>
      <sheetName val="Day_work15"/>
      <sheetName val="BOQ_Distribution8"/>
      <sheetName val="MASTER_RATE_ANALYSIS8"/>
      <sheetName val="Rate_Analysis8"/>
      <sheetName val="Sum_of_the_Parts_Valuation8"/>
      <sheetName val="Imp_Cost8"/>
      <sheetName val="Raw_Data5"/>
      <sheetName val="Data_Sheet5"/>
      <sheetName val="Induced_demand-_Hitec_City6"/>
      <sheetName val="Teritary_Competition6"/>
      <sheetName val="Induced_demand_Navi_Mumbai6"/>
      <sheetName val="Induced_Demand6"/>
      <sheetName val="Induced_demand_due_to_Noida6"/>
      <sheetName val="Commercial_Developments6"/>
      <sheetName val="Induced_Demand-Gugaon-build_up6"/>
      <sheetName val="Commercial_development6"/>
      <sheetName val="9011_EXPAT_MANP8"/>
      <sheetName val="입찰내역_발주처_양식7"/>
      <sheetName val="SPT_vs_PHI6"/>
      <sheetName val="P1_SUM6"/>
      <sheetName val="2_0_Section_2_Cover5"/>
      <sheetName val="Demand_&amp;_Supply5"/>
      <sheetName val="Redevelopment_cost_5"/>
      <sheetName val="Comparable_developments_5"/>
      <sheetName val="Property_Info5"/>
      <sheetName val="Sensitivity_Matrix5"/>
      <sheetName val="Cash_Flow_Working5"/>
      <sheetName val="CIF_COST_ITEM5"/>
      <sheetName val="HAKEDİŞ_5"/>
      <sheetName val="keşif_özeti5"/>
      <sheetName val="SHORT_LIST5"/>
      <sheetName val="Chiet_tinh_dz225"/>
      <sheetName val="B2-MAIN_HOTEL5"/>
      <sheetName val="Lookup_data5"/>
      <sheetName val="Permitted_Drop_Down_Items5"/>
      <sheetName val="CS_Pipes,Fittings-Lay__&amp;_Inst_5"/>
      <sheetName val="DIV_33"/>
      <sheetName val="E_H_Blinding5"/>
      <sheetName val="E_H_Excavation5"/>
      <sheetName val="Pc_name5"/>
      <sheetName val="Drop_Down_List5"/>
      <sheetName val="steel_total5"/>
      <sheetName val="Print_Tables2"/>
      <sheetName val="Stock_Size_&amp;_Branding2"/>
      <sheetName val="Other_Hotels2"/>
      <sheetName val="Rating_12_Point_Index2"/>
      <sheetName val="Required_Occupancy_Levels2"/>
      <sheetName val="Madinah_FA2"/>
      <sheetName val="KPIs_-_Market_22"/>
      <sheetName val="Project_Claims_Report2"/>
      <sheetName val="Contract_Particulars2"/>
      <sheetName val="Update_&amp;_Print2"/>
      <sheetName val="SCH-_%_WT_2"/>
      <sheetName val="Est_Summary2"/>
      <sheetName val="Rates_22"/>
      <sheetName val="Z-_GENERAL_PRICE_SUMMARY4"/>
      <sheetName val="WITHOUT_C&amp;I_PROFIT_(3)4"/>
      <sheetName val="Labor_abs-NMR4"/>
      <sheetName val="Budget_Analysis2"/>
      <sheetName val="Data_map2"/>
      <sheetName val="B8-External_Works2"/>
      <sheetName val="Final_Summary2"/>
      <sheetName val="Electrical_VE2"/>
      <sheetName val="380KV_GIS4"/>
      <sheetName val="New_Rates5"/>
      <sheetName val="Salary_Details2"/>
      <sheetName val="1__Summary_Sheet_(R01_OCT_20192"/>
      <sheetName val="C_P_A_Blinding2"/>
      <sheetName val="cover_page2"/>
      <sheetName val="Market_Data-Occ17"/>
      <sheetName val="Market_Data-ADR17"/>
      <sheetName val="New_Hotel_Induced_Demand17"/>
      <sheetName val="Hotel_Expansion_Induced_Deman17"/>
      <sheetName val="P088_Rev_2_0_Cash_Flow16"/>
      <sheetName val="Day_work14"/>
      <sheetName val="MASTER_RATE_ANALYSIS7"/>
      <sheetName val="Rate_Analysis7"/>
      <sheetName val="BOQ_Distribution7"/>
      <sheetName val="Sum_of_the_Parts_Valuation7"/>
      <sheetName val="Imp_Cost7"/>
      <sheetName val="P1_SUM5"/>
      <sheetName val="2_0_Section_2_Cover4"/>
      <sheetName val="Demand_&amp;_Supply4"/>
      <sheetName val="Redevelopment_cost_4"/>
      <sheetName val="Comparable_developments_4"/>
      <sheetName val="Property_Info4"/>
      <sheetName val="Sensitivity_Matrix4"/>
      <sheetName val="SPT_vs_PHI5"/>
      <sheetName val="HAKEDİŞ_4"/>
      <sheetName val="keşif_özeti4"/>
      <sheetName val="SHORT_LIST4"/>
      <sheetName val="Chiet_tinh_dz224"/>
      <sheetName val="9011_EXPAT_MANP7"/>
      <sheetName val="입찰내역_발주처_양식6"/>
      <sheetName val="Induced_demand-_Hitec_City5"/>
      <sheetName val="Teritary_Competition5"/>
      <sheetName val="Induced_demand_Navi_Mumbai5"/>
      <sheetName val="Induced_Demand5"/>
      <sheetName val="Induced_demand_due_to_Noida5"/>
      <sheetName val="Commercial_Developments5"/>
      <sheetName val="Induced_Demand-Gugaon-build_up5"/>
      <sheetName val="Commercial_development5"/>
      <sheetName val="B2-MAIN_HOTEL4"/>
      <sheetName val="CS_Pipes,Fittings-Lay__&amp;_Inst_4"/>
      <sheetName val="steel_total4"/>
      <sheetName val="Cash_Flow_Working4"/>
      <sheetName val="Drop_Down_List4"/>
      <sheetName val="Data_Sheet4"/>
      <sheetName val="CIF_COST_ITEM4"/>
      <sheetName val="Lookup_data4"/>
      <sheetName val="Permitted_Drop_Down_Items4"/>
      <sheetName val="Z-_GENERAL_PRICE_SUMMARY3"/>
      <sheetName val="WITHOUT_C&amp;I_PROFIT_(3)3"/>
      <sheetName val="Raw_Data4"/>
      <sheetName val="E_H_Blinding4"/>
      <sheetName val="E_H_Excavation4"/>
      <sheetName val="Pc_name4"/>
      <sheetName val="Labor_abs-NMR3"/>
      <sheetName val="Budget_Analysis1"/>
      <sheetName val="Est_Summary1"/>
      <sheetName val="Rates_21"/>
      <sheetName val="Data_map1"/>
      <sheetName val="B8-External_Works1"/>
      <sheetName val="Final_Summary1"/>
      <sheetName val="Electrical_VE1"/>
      <sheetName val="380KV_GIS3"/>
      <sheetName val="New_Rates4"/>
      <sheetName val="Salary_Details1"/>
      <sheetName val="1__Summary_Sheet_(R01_OCT_20191"/>
      <sheetName val="C_P_A_Blinding1"/>
      <sheetName val="cover_page1"/>
      <sheetName val="Market_Data-Occ19"/>
      <sheetName val="Market_Data-ADR19"/>
      <sheetName val="New_Hotel_Induced_Demand19"/>
      <sheetName val="Hotel_Expansion_Induced_Deman19"/>
      <sheetName val="P088_Rev_2_0_Cash_Flow18"/>
      <sheetName val="Day_work16"/>
      <sheetName val="MASTER_RATE_ANALYSIS9"/>
      <sheetName val="Rate_Analysis9"/>
      <sheetName val="BOQ_Distribution9"/>
      <sheetName val="Sum_of_the_Parts_Valuation9"/>
      <sheetName val="Imp_Cost9"/>
      <sheetName val="P1_SUM7"/>
      <sheetName val="2_0_Section_2_Cover6"/>
      <sheetName val="Demand_&amp;_Supply6"/>
      <sheetName val="Redevelopment_cost_6"/>
      <sheetName val="Comparable_developments_6"/>
      <sheetName val="Property_Info6"/>
      <sheetName val="Sensitivity_Matrix6"/>
      <sheetName val="SPT_vs_PHI7"/>
      <sheetName val="HAKEDİŞ_6"/>
      <sheetName val="keşif_özeti6"/>
      <sheetName val="SHORT_LIST6"/>
      <sheetName val="Chiet_tinh_dz226"/>
      <sheetName val="9011_EXPAT_MANP9"/>
      <sheetName val="입찰내역_발주처_양식8"/>
      <sheetName val="Induced_demand-_Hitec_City7"/>
      <sheetName val="Teritary_Competition7"/>
      <sheetName val="Induced_demand_Navi_Mumbai7"/>
      <sheetName val="Induced_Demand7"/>
      <sheetName val="Induced_demand_due_to_Noida7"/>
      <sheetName val="Commercial_Developments7"/>
      <sheetName val="Induced_Demand-Gugaon-build_up7"/>
      <sheetName val="Commercial_development7"/>
      <sheetName val="B2-MAIN_HOTEL6"/>
      <sheetName val="CS_Pipes,Fittings-Lay__&amp;_Inst_6"/>
      <sheetName val="steel_total6"/>
      <sheetName val="Cash_Flow_Working6"/>
      <sheetName val="Drop_Down_List6"/>
      <sheetName val="Data_Sheet6"/>
      <sheetName val="CIF_COST_ITEM6"/>
      <sheetName val="Lookup_data6"/>
      <sheetName val="Permitted_Drop_Down_Items6"/>
      <sheetName val="Z-_GENERAL_PRICE_SUMMARY5"/>
      <sheetName val="WITHOUT_C&amp;I_PROFIT_(3)5"/>
      <sheetName val="Print_Tables3"/>
      <sheetName val="Stock_Size_&amp;_Branding3"/>
      <sheetName val="Other_Hotels3"/>
      <sheetName val="Rating_12_Point_Index3"/>
      <sheetName val="Required_Occupancy_Levels3"/>
      <sheetName val="Madinah_FA3"/>
      <sheetName val="KPIs_-_Market_23"/>
      <sheetName val="Project_Claims_Report3"/>
      <sheetName val="Contract_Particulars3"/>
      <sheetName val="Update_&amp;_Print3"/>
      <sheetName val="SCH-_%_WT_3"/>
      <sheetName val="Raw_Data6"/>
      <sheetName val="DIV_34"/>
      <sheetName val="E_H_Blinding6"/>
      <sheetName val="E_H_Excavation6"/>
      <sheetName val="Pc_name6"/>
      <sheetName val="Labor_abs-NMR5"/>
      <sheetName val="Budget_Analysis3"/>
      <sheetName val="Est_Summary3"/>
      <sheetName val="Rates_23"/>
      <sheetName val="Data_map3"/>
      <sheetName val="B8-External_Works3"/>
      <sheetName val="Final_Summary3"/>
      <sheetName val="Electrical_VE3"/>
      <sheetName val="380KV_GIS5"/>
      <sheetName val="New_Rates6"/>
      <sheetName val="Salary_Details3"/>
      <sheetName val="1__Summary_Sheet_(R01_OCT_20193"/>
      <sheetName val="C_P_A_Blinding3"/>
      <sheetName val="cover_page3"/>
      <sheetName val="Data_Sheet7"/>
      <sheetName val="P1_SUM8"/>
      <sheetName val="Induced_demand-_Hitec_City8"/>
      <sheetName val="Teritary_Competition8"/>
      <sheetName val="Induced_demand_Navi_Mumbai8"/>
      <sheetName val="Induced_Demand8"/>
      <sheetName val="Induced_demand_due_to_Noida8"/>
      <sheetName val="Commercial_Developments8"/>
      <sheetName val="Induced_Demand-Gugaon-build_up8"/>
      <sheetName val="Commercial_development8"/>
      <sheetName val="Data_Sheet8"/>
      <sheetName val="입찰내역_발주처_양식9"/>
      <sheetName val="P1_SUM9"/>
      <sheetName val="Induced_demand-_Hitec_City9"/>
      <sheetName val="Teritary_Competition9"/>
      <sheetName val="Induced_demand_Navi_Mumbai9"/>
      <sheetName val="Induced_Demand9"/>
      <sheetName val="Induced_demand_due_to_Noida9"/>
      <sheetName val="Commercial_Developments9"/>
      <sheetName val="Induced_Demand-Gugaon-build_up9"/>
      <sheetName val="Commercial_development9"/>
      <sheetName val="Data_Sheet9"/>
      <sheetName val="Market_Data-Occ20"/>
      <sheetName val="Market_Data-ADR20"/>
      <sheetName val="New_Hotel_Induced_Demand20"/>
      <sheetName val="Hotel_Expansion_Induced_Deman20"/>
      <sheetName val="P088_Rev_2_0_Cash_Flow19"/>
      <sheetName val="Day_work17"/>
      <sheetName val="Sum_of_the_Parts_Valuation10"/>
      <sheetName val="Imp_Cost10"/>
      <sheetName val="MASTER_RATE_ANALYSIS10"/>
      <sheetName val="Rate_Analysis10"/>
      <sheetName val="BOQ_Distribution10"/>
      <sheetName val="입찰내역_발주처_양식10"/>
      <sheetName val="9011_EXPAT_MANP10"/>
      <sheetName val="P1_SUM10"/>
      <sheetName val="Induced_demand-_Hitec_City10"/>
      <sheetName val="Teritary_Competition10"/>
      <sheetName val="Induced_demand_Navi_Mumbai10"/>
      <sheetName val="Induced_Demand10"/>
      <sheetName val="Induced_demand_due_to_Noida10"/>
      <sheetName val="Commercial_Developments10"/>
      <sheetName val="Induced_Demand-Gugaon-build_u10"/>
      <sheetName val="Commercial_development10"/>
      <sheetName val="Data_Sheet10"/>
      <sheetName val="Market_Data-Occ21"/>
      <sheetName val="Market_Data-ADR21"/>
      <sheetName val="New_Hotel_Induced_Demand21"/>
      <sheetName val="Hotel_Expansion_Induced_Deman21"/>
      <sheetName val="P088_Rev_2_0_Cash_Flow20"/>
      <sheetName val="Day_work18"/>
      <sheetName val="Sum_of_the_Parts_Valuation11"/>
      <sheetName val="Imp_Cost11"/>
      <sheetName val="MASTER_RATE_ANALYSIS11"/>
      <sheetName val="Rate_Analysis11"/>
      <sheetName val="BOQ_Distribution11"/>
      <sheetName val="입찰내역_발주처_양식11"/>
      <sheetName val="9011_EXPAT_MANP11"/>
      <sheetName val="P1_SUM11"/>
      <sheetName val="Induced_demand-_Hitec_City11"/>
      <sheetName val="Teritary_Competition11"/>
      <sheetName val="Induced_demand_Navi_Mumbai11"/>
      <sheetName val="Induced_Demand11"/>
      <sheetName val="Induced_demand_due_to_Noida11"/>
      <sheetName val="Commercial_Developments11"/>
      <sheetName val="Induced_Demand-Gugaon-build_u11"/>
      <sheetName val="Commercial_development11"/>
      <sheetName val="Data_Sheet11"/>
      <sheetName val="Market_Data-Occ22"/>
      <sheetName val="Market_Data-ADR22"/>
      <sheetName val="New_Hotel_Induced_Demand22"/>
      <sheetName val="Hotel_Expansion_Induced_Deman22"/>
      <sheetName val="P088_Rev_2_0_Cash_Flow21"/>
      <sheetName val="Day_work19"/>
      <sheetName val="Sum_of_the_Parts_Valuation12"/>
      <sheetName val="Imp_Cost12"/>
      <sheetName val="MASTER_RATE_ANALYSIS12"/>
      <sheetName val="Rate_Analysis12"/>
      <sheetName val="BOQ_Distribution12"/>
      <sheetName val="입찰내역_발주처_양식12"/>
      <sheetName val="9011_EXPAT_MANP12"/>
      <sheetName val="P1_SUM12"/>
      <sheetName val="Induced_demand-_Hitec_City12"/>
      <sheetName val="Teritary_Competition12"/>
      <sheetName val="Induced_demand_Navi_Mumbai12"/>
      <sheetName val="Induced_Demand12"/>
      <sheetName val="Induced_demand_due_to_Noida12"/>
      <sheetName val="Commercial_Developments12"/>
      <sheetName val="Induced_Demand-Gugaon-build_u12"/>
      <sheetName val="Commercial_development12"/>
      <sheetName val="Data_Sheet12"/>
      <sheetName val="2_0_Section_2_Cover7"/>
      <sheetName val="Demand_&amp;_Supply7"/>
      <sheetName val="Redevelopment_cost_7"/>
      <sheetName val="Comparable_developments_7"/>
      <sheetName val="Property_Info7"/>
      <sheetName val="Sensitivity_Matrix7"/>
      <sheetName val="SPT_vs_PHI8"/>
      <sheetName val="HAKEDİŞ_7"/>
      <sheetName val="keşif_özeti7"/>
      <sheetName val="SHORT_LIST7"/>
      <sheetName val="Chiet_tinh_dz227"/>
      <sheetName val="B2-MAIN_HOTEL7"/>
      <sheetName val="CS_Pipes,Fittings-Lay__&amp;_Inst_7"/>
      <sheetName val="steel_total7"/>
      <sheetName val="Cash_Flow_Working7"/>
      <sheetName val="Drop_Down_List7"/>
      <sheetName val="CIF_COST_ITEM7"/>
      <sheetName val="Lookup_data7"/>
      <sheetName val="Permitted_Drop_Down_Items7"/>
      <sheetName val="Z-_GENERAL_PRICE_SUMMARY6"/>
      <sheetName val="WITHOUT_C&amp;I_PROFIT_(3)6"/>
      <sheetName val="Print_Tables4"/>
      <sheetName val="Stock_Size_&amp;_Branding4"/>
      <sheetName val="Other_Hotels4"/>
      <sheetName val="Rating_12_Point_Index4"/>
      <sheetName val="Required_Occupancy_Levels4"/>
      <sheetName val="Madinah_FA4"/>
      <sheetName val="KPIs_-_Market_24"/>
      <sheetName val="Project_Claims_Report4"/>
      <sheetName val="Contract_Particulars4"/>
      <sheetName val="Update_&amp;_Print4"/>
      <sheetName val="SCH-_%_WT_4"/>
      <sheetName val="Raw_Data7"/>
      <sheetName val="DIV_35"/>
      <sheetName val="E_H_Blinding7"/>
      <sheetName val="E_H_Excavation7"/>
      <sheetName val="Pc_name7"/>
      <sheetName val="Labor_abs-NMR6"/>
      <sheetName val="Budget_Analysis4"/>
      <sheetName val="Est_Summary4"/>
      <sheetName val="Rates_24"/>
      <sheetName val="Data_map4"/>
      <sheetName val="B8-External_Works4"/>
      <sheetName val="Final_Summary4"/>
      <sheetName val="Electrical_VE4"/>
      <sheetName val="380KV_GIS6"/>
      <sheetName val="New_Rates7"/>
      <sheetName val="Salary_Details4"/>
      <sheetName val="1__Summary_Sheet_(R01_OCT_20194"/>
      <sheetName val="C_P_A_Blinding4"/>
      <sheetName val="cover_page4"/>
      <sheetName val="2_0_Section_2_Cover8"/>
      <sheetName val="Demand_&amp;_Supply8"/>
      <sheetName val="Redevelopment_cost_8"/>
      <sheetName val="Comparable_developments_8"/>
      <sheetName val="Property_Info8"/>
      <sheetName val="Sensitivity_Matrix8"/>
      <sheetName val="SPT_vs_PHI9"/>
      <sheetName val="HAKEDİŞ_8"/>
      <sheetName val="keşif_özeti8"/>
      <sheetName val="SHORT_LIST8"/>
      <sheetName val="Chiet_tinh_dz228"/>
      <sheetName val="B2-MAIN_HOTEL8"/>
      <sheetName val="CS_Pipes,Fittings-Lay__&amp;_Inst_8"/>
      <sheetName val="steel_total8"/>
      <sheetName val="Cash_Flow_Working8"/>
      <sheetName val="Drop_Down_List8"/>
      <sheetName val="CIF_COST_ITEM8"/>
      <sheetName val="Lookup_data8"/>
      <sheetName val="Permitted_Drop_Down_Items8"/>
      <sheetName val="Z-_GENERAL_PRICE_SUMMARY7"/>
      <sheetName val="WITHOUT_C&amp;I_PROFIT_(3)7"/>
      <sheetName val="Print_Tables5"/>
      <sheetName val="Stock_Size_&amp;_Branding5"/>
      <sheetName val="Other_Hotels5"/>
      <sheetName val="Rating_12_Point_Index5"/>
      <sheetName val="Required_Occupancy_Levels5"/>
      <sheetName val="Madinah_FA5"/>
      <sheetName val="KPIs_-_Market_25"/>
      <sheetName val="Project_Claims_Report5"/>
      <sheetName val="Contract_Particulars5"/>
      <sheetName val="Update_&amp;_Print5"/>
      <sheetName val="SCH-_%_WT_5"/>
      <sheetName val="Raw_Data8"/>
      <sheetName val="DIV_36"/>
      <sheetName val="E_H_Blinding8"/>
      <sheetName val="E_H_Excavation8"/>
      <sheetName val="Pc_name8"/>
      <sheetName val="Labor_abs-NMR7"/>
      <sheetName val="Budget_Analysis5"/>
      <sheetName val="Est_Summary5"/>
      <sheetName val="Rates_25"/>
      <sheetName val="Data_map5"/>
      <sheetName val="B8-External_Works5"/>
      <sheetName val="Final_Summary5"/>
      <sheetName val="Electrical_VE5"/>
      <sheetName val="380KV_GIS7"/>
      <sheetName val="New_Rates8"/>
      <sheetName val="Salary_Details5"/>
      <sheetName val="1__Summary_Sheet_(R01_OCT_20195"/>
      <sheetName val="C_P_A_Blinding5"/>
      <sheetName val="cover_page5"/>
      <sheetName val="2_0_Section_2_Cover9"/>
      <sheetName val="Demand_&amp;_Supply9"/>
      <sheetName val="Redevelopment_cost_9"/>
      <sheetName val="Comparable_developments_9"/>
      <sheetName val="Property_Info9"/>
      <sheetName val="Sensitivity_Matrix9"/>
      <sheetName val="SPT_vs_PHI10"/>
      <sheetName val="HAKEDİŞ_9"/>
      <sheetName val="keşif_özeti9"/>
      <sheetName val="SHORT_LIST9"/>
      <sheetName val="Chiet_tinh_dz229"/>
      <sheetName val="B2-MAIN_HOTEL9"/>
      <sheetName val="CS_Pipes,Fittings-Lay__&amp;_Inst_9"/>
      <sheetName val="steel_total9"/>
      <sheetName val="Cash_Flow_Working9"/>
      <sheetName val="Drop_Down_List9"/>
      <sheetName val="CIF_COST_ITEM9"/>
      <sheetName val="Lookup_data9"/>
      <sheetName val="Permitted_Drop_Down_Items9"/>
      <sheetName val="Z-_GENERAL_PRICE_SUMMARY8"/>
      <sheetName val="WITHOUT_C&amp;I_PROFIT_(3)8"/>
      <sheetName val="Print_Tables6"/>
      <sheetName val="Stock_Size_&amp;_Branding6"/>
      <sheetName val="Other_Hotels6"/>
      <sheetName val="Rating_12_Point_Index6"/>
      <sheetName val="Required_Occupancy_Levels6"/>
      <sheetName val="Madinah_FA6"/>
      <sheetName val="KPIs_-_Market_26"/>
      <sheetName val="Project_Claims_Report6"/>
      <sheetName val="Contract_Particulars6"/>
      <sheetName val="Update_&amp;_Print6"/>
      <sheetName val="SCH-_%_WT_6"/>
      <sheetName val="Raw_Data9"/>
      <sheetName val="DIV_37"/>
      <sheetName val="E_H_Blinding9"/>
      <sheetName val="E_H_Excavation9"/>
      <sheetName val="Pc_name9"/>
      <sheetName val="Labor_abs-NMR8"/>
      <sheetName val="Budget_Analysis6"/>
      <sheetName val="Est_Summary6"/>
      <sheetName val="Rates_26"/>
      <sheetName val="Data_map6"/>
      <sheetName val="B8-External_Works6"/>
      <sheetName val="Final_Summary6"/>
      <sheetName val="Electrical_VE6"/>
      <sheetName val="380KV_GIS8"/>
      <sheetName val="New_Rates9"/>
      <sheetName val="Salary_Details6"/>
      <sheetName val="1__Summary_Sheet_(R01_OCT_20196"/>
      <sheetName val="C_P_A_Blinding6"/>
      <sheetName val="cover_page6"/>
      <sheetName val="BQMPALOC"/>
      <sheetName val="14267"/>
    </sheetNames>
    <sheetDataSet>
      <sheetData sheetId="0" refreshError="1"/>
      <sheetData sheetId="1">
        <row r="5">
          <cell r="C5" t="str">
            <v>Rosewood</v>
          </cell>
        </row>
      </sheetData>
      <sheetData sheetId="2">
        <row r="21">
          <cell r="E21" t="str">
            <v>Group Leisure</v>
          </cell>
        </row>
      </sheetData>
      <sheetData sheetId="3">
        <row r="5">
          <cell r="C5" t="str">
            <v>Rosewood</v>
          </cell>
        </row>
      </sheetData>
      <sheetData sheetId="4">
        <row r="21">
          <cell r="E21" t="str">
            <v>Group Leisure</v>
          </cell>
        </row>
      </sheetData>
      <sheetData sheetId="5" refreshError="1"/>
      <sheetData sheetId="6">
        <row r="21">
          <cell r="E21" t="str">
            <v>Group Leisure</v>
          </cell>
        </row>
      </sheetData>
      <sheetData sheetId="7">
        <row r="21">
          <cell r="E21" t="str">
            <v>Group Leisure</v>
          </cell>
        </row>
      </sheetData>
      <sheetData sheetId="8" refreshError="1"/>
      <sheetData sheetId="9"/>
      <sheetData sheetId="10">
        <row r="5">
          <cell r="C5" t="str">
            <v>Rosewood</v>
          </cell>
        </row>
      </sheetData>
      <sheetData sheetId="11">
        <row r="24">
          <cell r="F24">
            <v>1</v>
          </cell>
        </row>
      </sheetData>
      <sheetData sheetId="12" refreshError="1"/>
      <sheetData sheetId="13">
        <row r="21">
          <cell r="E21" t="str">
            <v>Group Leisure</v>
          </cell>
        </row>
      </sheetData>
      <sheetData sheetId="14"/>
      <sheetData sheetId="15">
        <row r="21">
          <cell r="E21" t="str">
            <v>Group Leisure</v>
          </cell>
        </row>
      </sheetData>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ow r="21">
          <cell r="E21" t="str">
            <v>Group Leisure</v>
          </cell>
        </row>
      </sheetData>
      <sheetData sheetId="162">
        <row r="21">
          <cell r="E21" t="str">
            <v>Group Leisure</v>
          </cell>
        </row>
      </sheetData>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ow r="21">
          <cell r="E21" t="str">
            <v>Group Leisure</v>
          </cell>
        </row>
      </sheetData>
      <sheetData sheetId="180">
        <row r="21">
          <cell r="E21" t="str">
            <v>Group Leisure</v>
          </cell>
        </row>
      </sheetData>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ow r="21">
          <cell r="E21" t="str">
            <v>Group Leisure</v>
          </cell>
        </row>
      </sheetData>
      <sheetData sheetId="193">
        <row r="21">
          <cell r="E21" t="str">
            <v>Group Leisure</v>
          </cell>
        </row>
      </sheetData>
      <sheetData sheetId="194">
        <row r="21">
          <cell r="E21" t="str">
            <v>Group Leisure</v>
          </cell>
        </row>
      </sheetData>
      <sheetData sheetId="195">
        <row r="21">
          <cell r="E21" t="str">
            <v>Group Leisure</v>
          </cell>
        </row>
      </sheetData>
      <sheetData sheetId="196">
        <row r="21">
          <cell r="E21" t="str">
            <v>Group Leisure</v>
          </cell>
        </row>
      </sheetData>
      <sheetData sheetId="197">
        <row r="21">
          <cell r="E21" t="str">
            <v>Group Leisure</v>
          </cell>
        </row>
      </sheetData>
      <sheetData sheetId="198">
        <row r="21">
          <cell r="E21" t="str">
            <v>Group Leisure</v>
          </cell>
        </row>
      </sheetData>
      <sheetData sheetId="199">
        <row r="21">
          <cell r="E21" t="str">
            <v>Group Leisure</v>
          </cell>
        </row>
      </sheetData>
      <sheetData sheetId="200">
        <row r="21">
          <cell r="E21" t="str">
            <v>Group Leisure</v>
          </cell>
        </row>
      </sheetData>
      <sheetData sheetId="201">
        <row r="21">
          <cell r="E21" t="str">
            <v>Group Leisure</v>
          </cell>
        </row>
      </sheetData>
      <sheetData sheetId="202">
        <row r="21">
          <cell r="E21" t="str">
            <v>Group Leisure</v>
          </cell>
        </row>
      </sheetData>
      <sheetData sheetId="203">
        <row r="21">
          <cell r="E21" t="str">
            <v>Group Leisure</v>
          </cell>
        </row>
      </sheetData>
      <sheetData sheetId="204">
        <row r="21">
          <cell r="E21" t="str">
            <v>Group Leisure</v>
          </cell>
        </row>
      </sheetData>
      <sheetData sheetId="205">
        <row r="21">
          <cell r="E21" t="str">
            <v>Group Leisure</v>
          </cell>
        </row>
      </sheetData>
      <sheetData sheetId="206">
        <row r="21">
          <cell r="E21" t="str">
            <v>Group Leisure</v>
          </cell>
        </row>
      </sheetData>
      <sheetData sheetId="207">
        <row r="21">
          <cell r="E21" t="str">
            <v>Group Leisure</v>
          </cell>
        </row>
      </sheetData>
      <sheetData sheetId="208">
        <row r="21">
          <cell r="E21" t="str">
            <v>Group Leisure</v>
          </cell>
        </row>
      </sheetData>
      <sheetData sheetId="209">
        <row r="21">
          <cell r="E21" t="str">
            <v>Group Leisure</v>
          </cell>
        </row>
      </sheetData>
      <sheetData sheetId="210">
        <row r="21">
          <cell r="E21" t="str">
            <v>Group Leisure</v>
          </cell>
        </row>
      </sheetData>
      <sheetData sheetId="211">
        <row r="21">
          <cell r="E21" t="str">
            <v>Group Leisure</v>
          </cell>
        </row>
      </sheetData>
      <sheetData sheetId="212">
        <row r="21">
          <cell r="E21" t="str">
            <v>Group Leisure</v>
          </cell>
        </row>
      </sheetData>
      <sheetData sheetId="213">
        <row r="21">
          <cell r="E21" t="str">
            <v>Group Leisure</v>
          </cell>
        </row>
      </sheetData>
      <sheetData sheetId="214">
        <row r="21">
          <cell r="E21" t="str">
            <v>Group Leisure</v>
          </cell>
        </row>
      </sheetData>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ow r="21">
          <cell r="E21" t="str">
            <v>Group Leisure</v>
          </cell>
        </row>
      </sheetData>
      <sheetData sheetId="244">
        <row r="21">
          <cell r="E21" t="str">
            <v>Group Leisure</v>
          </cell>
        </row>
      </sheetData>
      <sheetData sheetId="245">
        <row r="21">
          <cell r="E21" t="str">
            <v>Group Leisure</v>
          </cell>
        </row>
      </sheetData>
      <sheetData sheetId="246">
        <row r="21">
          <cell r="E21" t="str">
            <v>Group Leisure</v>
          </cell>
        </row>
      </sheetData>
      <sheetData sheetId="247">
        <row r="21">
          <cell r="E21" t="str">
            <v>Group Leisure</v>
          </cell>
        </row>
      </sheetData>
      <sheetData sheetId="248">
        <row r="21">
          <cell r="E21" t="str">
            <v>Group Leisure</v>
          </cell>
        </row>
      </sheetData>
      <sheetData sheetId="249">
        <row r="21">
          <cell r="E21" t="str">
            <v>Group Leisure</v>
          </cell>
        </row>
      </sheetData>
      <sheetData sheetId="250">
        <row r="21">
          <cell r="E21" t="str">
            <v>Group Leisure</v>
          </cell>
        </row>
      </sheetData>
      <sheetData sheetId="251">
        <row r="21">
          <cell r="E21" t="str">
            <v>Group Leisure</v>
          </cell>
        </row>
      </sheetData>
      <sheetData sheetId="252">
        <row r="21">
          <cell r="E21" t="str">
            <v>Group Leisure</v>
          </cell>
        </row>
      </sheetData>
      <sheetData sheetId="253">
        <row r="21">
          <cell r="E21" t="str">
            <v>Group Leisure</v>
          </cell>
        </row>
      </sheetData>
      <sheetData sheetId="254">
        <row r="21">
          <cell r="E21" t="str">
            <v>Group Leisure</v>
          </cell>
        </row>
      </sheetData>
      <sheetData sheetId="255">
        <row r="21">
          <cell r="E21" t="str">
            <v>Group Leisure</v>
          </cell>
        </row>
      </sheetData>
      <sheetData sheetId="256">
        <row r="21">
          <cell r="E21" t="str">
            <v>Group Leisure</v>
          </cell>
        </row>
      </sheetData>
      <sheetData sheetId="257">
        <row r="21">
          <cell r="E21" t="str">
            <v>Group Leisure</v>
          </cell>
        </row>
      </sheetData>
      <sheetData sheetId="258">
        <row r="21">
          <cell r="E21" t="str">
            <v>Group Leisure</v>
          </cell>
        </row>
      </sheetData>
      <sheetData sheetId="259">
        <row r="21">
          <cell r="E21" t="str">
            <v>Group Leisure</v>
          </cell>
        </row>
      </sheetData>
      <sheetData sheetId="260">
        <row r="21">
          <cell r="E21" t="str">
            <v>Group Leisure</v>
          </cell>
        </row>
      </sheetData>
      <sheetData sheetId="261">
        <row r="21">
          <cell r="E21" t="str">
            <v>Group Leisure</v>
          </cell>
        </row>
      </sheetData>
      <sheetData sheetId="262">
        <row r="21">
          <cell r="E21" t="str">
            <v>Group Leisure</v>
          </cell>
        </row>
      </sheetData>
      <sheetData sheetId="263">
        <row r="21">
          <cell r="E21" t="str">
            <v>Group Leisure</v>
          </cell>
        </row>
      </sheetData>
      <sheetData sheetId="264">
        <row r="21">
          <cell r="E21" t="str">
            <v>Group Leisure</v>
          </cell>
        </row>
      </sheetData>
      <sheetData sheetId="265">
        <row r="21">
          <cell r="E21" t="str">
            <v>Group Leisure</v>
          </cell>
        </row>
      </sheetData>
      <sheetData sheetId="266">
        <row r="21">
          <cell r="E21" t="str">
            <v>Group Leisure</v>
          </cell>
        </row>
      </sheetData>
      <sheetData sheetId="267">
        <row r="21">
          <cell r="E21" t="str">
            <v>Group Leisure</v>
          </cell>
        </row>
      </sheetData>
      <sheetData sheetId="268">
        <row r="21">
          <cell r="E21" t="str">
            <v>Group Leisure</v>
          </cell>
        </row>
      </sheetData>
      <sheetData sheetId="269">
        <row r="21">
          <cell r="E21" t="str">
            <v>Group Leisure</v>
          </cell>
        </row>
      </sheetData>
      <sheetData sheetId="270">
        <row r="21">
          <cell r="E21" t="str">
            <v>Group Leisure</v>
          </cell>
        </row>
      </sheetData>
      <sheetData sheetId="271">
        <row r="21">
          <cell r="E21" t="str">
            <v>Group Leisure</v>
          </cell>
        </row>
      </sheetData>
      <sheetData sheetId="272">
        <row r="21">
          <cell r="E21" t="str">
            <v>Group Leisure</v>
          </cell>
        </row>
      </sheetData>
      <sheetData sheetId="273">
        <row r="21">
          <cell r="E21" t="str">
            <v>Group Leisure</v>
          </cell>
        </row>
      </sheetData>
      <sheetData sheetId="274">
        <row r="21">
          <cell r="E21" t="str">
            <v>Group Leisure</v>
          </cell>
        </row>
      </sheetData>
      <sheetData sheetId="275">
        <row r="21">
          <cell r="E21" t="str">
            <v>Group Leisure</v>
          </cell>
        </row>
      </sheetData>
      <sheetData sheetId="276">
        <row r="21">
          <cell r="E21" t="str">
            <v>Group Leisure</v>
          </cell>
        </row>
      </sheetData>
      <sheetData sheetId="277">
        <row r="21">
          <cell r="E21" t="str">
            <v>Group Leisure</v>
          </cell>
        </row>
      </sheetData>
      <sheetData sheetId="278">
        <row r="21">
          <cell r="E21" t="str">
            <v>Group Leisure</v>
          </cell>
        </row>
      </sheetData>
      <sheetData sheetId="279">
        <row r="21">
          <cell r="E21" t="str">
            <v>Group Leisure</v>
          </cell>
        </row>
      </sheetData>
      <sheetData sheetId="280">
        <row r="21">
          <cell r="E21" t="str">
            <v>Group Leisure</v>
          </cell>
        </row>
      </sheetData>
      <sheetData sheetId="281">
        <row r="21">
          <cell r="E21" t="str">
            <v>Group Leisure</v>
          </cell>
        </row>
      </sheetData>
      <sheetData sheetId="282">
        <row r="21">
          <cell r="E21" t="str">
            <v>Group Leisure</v>
          </cell>
        </row>
      </sheetData>
      <sheetData sheetId="283">
        <row r="21">
          <cell r="E21" t="str">
            <v>Group Leisure</v>
          </cell>
        </row>
      </sheetData>
      <sheetData sheetId="284">
        <row r="21">
          <cell r="E21" t="str">
            <v>Group Leisure</v>
          </cell>
        </row>
      </sheetData>
      <sheetData sheetId="285">
        <row r="21">
          <cell r="E21" t="str">
            <v>Group Leisure</v>
          </cell>
        </row>
      </sheetData>
      <sheetData sheetId="286">
        <row r="21">
          <cell r="E21" t="str">
            <v>Group Leisure</v>
          </cell>
        </row>
      </sheetData>
      <sheetData sheetId="287">
        <row r="21">
          <cell r="E21" t="str">
            <v>Group Leisure</v>
          </cell>
        </row>
      </sheetData>
      <sheetData sheetId="288">
        <row r="21">
          <cell r="E21" t="str">
            <v>Group Leisure</v>
          </cell>
        </row>
      </sheetData>
      <sheetData sheetId="289">
        <row r="21">
          <cell r="E21" t="str">
            <v>Group Leisure</v>
          </cell>
        </row>
      </sheetData>
      <sheetData sheetId="290">
        <row r="21">
          <cell r="E21" t="str">
            <v>Group Leisure</v>
          </cell>
        </row>
      </sheetData>
      <sheetData sheetId="291">
        <row r="21">
          <cell r="E21" t="str">
            <v>Group Leisure</v>
          </cell>
        </row>
      </sheetData>
      <sheetData sheetId="292">
        <row r="21">
          <cell r="E21" t="str">
            <v>Group Leisure</v>
          </cell>
        </row>
      </sheetData>
      <sheetData sheetId="293">
        <row r="21">
          <cell r="E21" t="str">
            <v>Group Leisure</v>
          </cell>
        </row>
      </sheetData>
      <sheetData sheetId="294">
        <row r="21">
          <cell r="E21" t="str">
            <v>Group Leisure</v>
          </cell>
        </row>
      </sheetData>
      <sheetData sheetId="295">
        <row r="21">
          <cell r="E21" t="str">
            <v>Group Leisure</v>
          </cell>
        </row>
      </sheetData>
      <sheetData sheetId="296">
        <row r="21">
          <cell r="E21" t="str">
            <v>Group Leisure</v>
          </cell>
        </row>
      </sheetData>
      <sheetData sheetId="297">
        <row r="21">
          <cell r="E21" t="str">
            <v>Group Leisure</v>
          </cell>
        </row>
      </sheetData>
      <sheetData sheetId="298">
        <row r="21">
          <cell r="E21" t="str">
            <v>Group Leisure</v>
          </cell>
        </row>
      </sheetData>
      <sheetData sheetId="299">
        <row r="21">
          <cell r="E21" t="str">
            <v>Group Leisure</v>
          </cell>
        </row>
      </sheetData>
      <sheetData sheetId="300">
        <row r="21">
          <cell r="E21" t="str">
            <v>Group Leisure</v>
          </cell>
        </row>
      </sheetData>
      <sheetData sheetId="301">
        <row r="21">
          <cell r="E21" t="str">
            <v>Group Leisure</v>
          </cell>
        </row>
      </sheetData>
      <sheetData sheetId="302">
        <row r="21">
          <cell r="E21" t="str">
            <v>Group Leisure</v>
          </cell>
        </row>
      </sheetData>
      <sheetData sheetId="303">
        <row r="21">
          <cell r="E21" t="str">
            <v>Group Leisure</v>
          </cell>
        </row>
      </sheetData>
      <sheetData sheetId="304">
        <row r="21">
          <cell r="E21" t="str">
            <v>Group Leisure</v>
          </cell>
        </row>
      </sheetData>
      <sheetData sheetId="305">
        <row r="21">
          <cell r="E21" t="str">
            <v>Group Leisure</v>
          </cell>
        </row>
      </sheetData>
      <sheetData sheetId="306">
        <row r="21">
          <cell r="E21" t="str">
            <v>Group Leisure</v>
          </cell>
        </row>
      </sheetData>
      <sheetData sheetId="307">
        <row r="21">
          <cell r="E21" t="str">
            <v>Group Leisure</v>
          </cell>
        </row>
      </sheetData>
      <sheetData sheetId="308">
        <row r="21">
          <cell r="E21" t="str">
            <v>Group Leisure</v>
          </cell>
        </row>
      </sheetData>
      <sheetData sheetId="309">
        <row r="21">
          <cell r="E21" t="str">
            <v>Group Leisure</v>
          </cell>
        </row>
      </sheetData>
      <sheetData sheetId="310">
        <row r="21">
          <cell r="E21" t="str">
            <v>Group Leisure</v>
          </cell>
        </row>
      </sheetData>
      <sheetData sheetId="311">
        <row r="21">
          <cell r="E21" t="str">
            <v>Group Leisure</v>
          </cell>
        </row>
      </sheetData>
      <sheetData sheetId="312">
        <row r="21">
          <cell r="E21" t="str">
            <v>Group Leisure</v>
          </cell>
        </row>
      </sheetData>
      <sheetData sheetId="313" refreshError="1"/>
      <sheetData sheetId="314" refreshError="1"/>
      <sheetData sheetId="315">
        <row r="21">
          <cell r="E21" t="str">
            <v>Group Leisure</v>
          </cell>
        </row>
      </sheetData>
      <sheetData sheetId="316">
        <row r="21">
          <cell r="E21" t="str">
            <v>Group Leisure</v>
          </cell>
        </row>
      </sheetData>
      <sheetData sheetId="317">
        <row r="21">
          <cell r="E21" t="str">
            <v>Group Leisure</v>
          </cell>
        </row>
      </sheetData>
      <sheetData sheetId="318">
        <row r="21">
          <cell r="E21" t="str">
            <v>Group Leisure</v>
          </cell>
        </row>
      </sheetData>
      <sheetData sheetId="319">
        <row r="21">
          <cell r="E21" t="str">
            <v>Group Leisure</v>
          </cell>
        </row>
      </sheetData>
      <sheetData sheetId="320">
        <row r="21">
          <cell r="E21" t="str">
            <v>Group Leisure</v>
          </cell>
        </row>
      </sheetData>
      <sheetData sheetId="321">
        <row r="21">
          <cell r="E21" t="str">
            <v>Group Leisure</v>
          </cell>
        </row>
      </sheetData>
      <sheetData sheetId="322">
        <row r="21">
          <cell r="E21" t="str">
            <v>Group Leisure</v>
          </cell>
        </row>
      </sheetData>
      <sheetData sheetId="323">
        <row r="21">
          <cell r="E21" t="str">
            <v>Group Leisure</v>
          </cell>
        </row>
      </sheetData>
      <sheetData sheetId="324">
        <row r="21">
          <cell r="E21" t="str">
            <v>Group Leisure</v>
          </cell>
        </row>
      </sheetData>
      <sheetData sheetId="325">
        <row r="21">
          <cell r="E21" t="str">
            <v>Group Leisure</v>
          </cell>
        </row>
      </sheetData>
      <sheetData sheetId="326">
        <row r="21">
          <cell r="E21" t="str">
            <v>Group Leisure</v>
          </cell>
        </row>
      </sheetData>
      <sheetData sheetId="327">
        <row r="21">
          <cell r="E21" t="str">
            <v>Group Leisure</v>
          </cell>
        </row>
      </sheetData>
      <sheetData sheetId="328">
        <row r="21">
          <cell r="E21" t="str">
            <v>Group Leisure</v>
          </cell>
        </row>
      </sheetData>
      <sheetData sheetId="329">
        <row r="21">
          <cell r="E21" t="str">
            <v>Group Leisure</v>
          </cell>
        </row>
      </sheetData>
      <sheetData sheetId="330">
        <row r="21">
          <cell r="E21" t="str">
            <v>Group Leisure</v>
          </cell>
        </row>
      </sheetData>
      <sheetData sheetId="331">
        <row r="21">
          <cell r="E21" t="str">
            <v>Group Leisure</v>
          </cell>
        </row>
      </sheetData>
      <sheetData sheetId="332">
        <row r="21">
          <cell r="E21" t="str">
            <v>Group Leisure</v>
          </cell>
        </row>
      </sheetData>
      <sheetData sheetId="333">
        <row r="21">
          <cell r="E21" t="str">
            <v>Group Leisure</v>
          </cell>
        </row>
      </sheetData>
      <sheetData sheetId="334">
        <row r="21">
          <cell r="E21" t="str">
            <v>Group Leisure</v>
          </cell>
        </row>
      </sheetData>
      <sheetData sheetId="335">
        <row r="21">
          <cell r="E21" t="str">
            <v>Group Leisure</v>
          </cell>
        </row>
      </sheetData>
      <sheetData sheetId="336">
        <row r="21">
          <cell r="E21" t="str">
            <v>Group Leisure</v>
          </cell>
        </row>
      </sheetData>
      <sheetData sheetId="337">
        <row r="21">
          <cell r="E21" t="str">
            <v>Group Leisure</v>
          </cell>
        </row>
      </sheetData>
      <sheetData sheetId="338">
        <row r="21">
          <cell r="E21" t="str">
            <v>Group Leisure</v>
          </cell>
        </row>
      </sheetData>
      <sheetData sheetId="339">
        <row r="21">
          <cell r="E21" t="str">
            <v>Group Leisure</v>
          </cell>
        </row>
      </sheetData>
      <sheetData sheetId="340">
        <row r="21">
          <cell r="E21" t="str">
            <v>Group Leisure</v>
          </cell>
        </row>
      </sheetData>
      <sheetData sheetId="341">
        <row r="21">
          <cell r="E21" t="str">
            <v>Group Leisure</v>
          </cell>
        </row>
      </sheetData>
      <sheetData sheetId="342">
        <row r="21">
          <cell r="E21" t="str">
            <v>Group Leisure</v>
          </cell>
        </row>
      </sheetData>
      <sheetData sheetId="343">
        <row r="21">
          <cell r="E21" t="str">
            <v>Group Leisure</v>
          </cell>
        </row>
      </sheetData>
      <sheetData sheetId="344">
        <row r="21">
          <cell r="E21" t="str">
            <v>Group Leisure</v>
          </cell>
        </row>
      </sheetData>
      <sheetData sheetId="345">
        <row r="21">
          <cell r="E21" t="str">
            <v>Group Leisure</v>
          </cell>
        </row>
      </sheetData>
      <sheetData sheetId="346">
        <row r="21">
          <cell r="E21" t="str">
            <v>Group Leisure</v>
          </cell>
        </row>
      </sheetData>
      <sheetData sheetId="347">
        <row r="21">
          <cell r="E21" t="str">
            <v>Group Leisure</v>
          </cell>
        </row>
      </sheetData>
      <sheetData sheetId="348">
        <row r="21">
          <cell r="E21" t="str">
            <v>Group Leisure</v>
          </cell>
        </row>
      </sheetData>
      <sheetData sheetId="349">
        <row r="21">
          <cell r="E21" t="str">
            <v>Group Leisure</v>
          </cell>
        </row>
      </sheetData>
      <sheetData sheetId="350">
        <row r="21">
          <cell r="E21" t="str">
            <v>Group Leisure</v>
          </cell>
        </row>
      </sheetData>
      <sheetData sheetId="351">
        <row r="21">
          <cell r="E21" t="str">
            <v>Group Leisure</v>
          </cell>
        </row>
      </sheetData>
      <sheetData sheetId="352">
        <row r="21">
          <cell r="E21" t="str">
            <v>Group Leisure</v>
          </cell>
        </row>
      </sheetData>
      <sheetData sheetId="353">
        <row r="21">
          <cell r="E21" t="str">
            <v>Group Leisure</v>
          </cell>
        </row>
      </sheetData>
      <sheetData sheetId="354">
        <row r="21">
          <cell r="E21" t="str">
            <v>Group Leisure</v>
          </cell>
        </row>
      </sheetData>
      <sheetData sheetId="355">
        <row r="21">
          <cell r="E21" t="str">
            <v>Group Leisure</v>
          </cell>
        </row>
      </sheetData>
      <sheetData sheetId="356">
        <row r="21">
          <cell r="E21" t="str">
            <v>Group Leisure</v>
          </cell>
        </row>
      </sheetData>
      <sheetData sheetId="357">
        <row r="21">
          <cell r="E21" t="str">
            <v>Group Leisure</v>
          </cell>
        </row>
      </sheetData>
      <sheetData sheetId="358">
        <row r="21">
          <cell r="E21" t="str">
            <v>Group Leisure</v>
          </cell>
        </row>
      </sheetData>
      <sheetData sheetId="359">
        <row r="21">
          <cell r="E21" t="str">
            <v>Group Leisure</v>
          </cell>
        </row>
      </sheetData>
      <sheetData sheetId="360">
        <row r="21">
          <cell r="E21" t="str">
            <v>Group Leisure</v>
          </cell>
        </row>
      </sheetData>
      <sheetData sheetId="361">
        <row r="21">
          <cell r="E21" t="str">
            <v>Group Leisure</v>
          </cell>
        </row>
      </sheetData>
      <sheetData sheetId="362">
        <row r="21">
          <cell r="E21" t="str">
            <v>Group Leisure</v>
          </cell>
        </row>
      </sheetData>
      <sheetData sheetId="363">
        <row r="21">
          <cell r="E21" t="str">
            <v>Group Leisure</v>
          </cell>
        </row>
      </sheetData>
      <sheetData sheetId="364">
        <row r="21">
          <cell r="E21" t="str">
            <v>Group Leisure</v>
          </cell>
        </row>
      </sheetData>
      <sheetData sheetId="365">
        <row r="21">
          <cell r="E21" t="str">
            <v>Group Leisure</v>
          </cell>
        </row>
      </sheetData>
      <sheetData sheetId="366">
        <row r="21">
          <cell r="E21" t="str">
            <v>Group Leisure</v>
          </cell>
        </row>
      </sheetData>
      <sheetData sheetId="367">
        <row r="21">
          <cell r="E21" t="str">
            <v>Group Leisure</v>
          </cell>
        </row>
      </sheetData>
      <sheetData sheetId="368">
        <row r="21">
          <cell r="E21" t="str">
            <v>Group Leisure</v>
          </cell>
        </row>
      </sheetData>
      <sheetData sheetId="369">
        <row r="21">
          <cell r="E21" t="str">
            <v>Group Leisure</v>
          </cell>
        </row>
      </sheetData>
      <sheetData sheetId="370">
        <row r="21">
          <cell r="E21" t="str">
            <v>Group Leisure</v>
          </cell>
        </row>
      </sheetData>
      <sheetData sheetId="371">
        <row r="21">
          <cell r="E21" t="str">
            <v>Group Leisure</v>
          </cell>
        </row>
      </sheetData>
      <sheetData sheetId="372">
        <row r="21">
          <cell r="E21" t="str">
            <v>Group Leisure</v>
          </cell>
        </row>
      </sheetData>
      <sheetData sheetId="373">
        <row r="21">
          <cell r="E21" t="str">
            <v>Group Leisure</v>
          </cell>
        </row>
      </sheetData>
      <sheetData sheetId="374">
        <row r="21">
          <cell r="E21" t="str">
            <v>Group Leisure</v>
          </cell>
        </row>
      </sheetData>
      <sheetData sheetId="375">
        <row r="21">
          <cell r="E21" t="str">
            <v>Group Leisure</v>
          </cell>
        </row>
      </sheetData>
      <sheetData sheetId="376">
        <row r="21">
          <cell r="E21" t="str">
            <v>Group Leisure</v>
          </cell>
        </row>
      </sheetData>
      <sheetData sheetId="377">
        <row r="21">
          <cell r="E21" t="str">
            <v>Group Leisure</v>
          </cell>
        </row>
      </sheetData>
      <sheetData sheetId="378">
        <row r="21">
          <cell r="E21" t="str">
            <v>Group Leisure</v>
          </cell>
        </row>
      </sheetData>
      <sheetData sheetId="379">
        <row r="21">
          <cell r="E21" t="str">
            <v>Group Leisure</v>
          </cell>
        </row>
      </sheetData>
      <sheetData sheetId="380">
        <row r="21">
          <cell r="E21" t="str">
            <v>Group Leisure</v>
          </cell>
        </row>
      </sheetData>
      <sheetData sheetId="381">
        <row r="21">
          <cell r="E21" t="str">
            <v>Group Leisure</v>
          </cell>
        </row>
      </sheetData>
      <sheetData sheetId="382">
        <row r="21">
          <cell r="E21" t="str">
            <v>Group Leisure</v>
          </cell>
        </row>
      </sheetData>
      <sheetData sheetId="383">
        <row r="21">
          <cell r="E21" t="str">
            <v>Group Leisure</v>
          </cell>
        </row>
      </sheetData>
      <sheetData sheetId="384">
        <row r="21">
          <cell r="E21" t="str">
            <v>Group Leisure</v>
          </cell>
        </row>
      </sheetData>
      <sheetData sheetId="385">
        <row r="21">
          <cell r="E21" t="str">
            <v>Group Leisure</v>
          </cell>
        </row>
      </sheetData>
      <sheetData sheetId="386">
        <row r="21">
          <cell r="E21" t="str">
            <v>Group Leisure</v>
          </cell>
        </row>
      </sheetData>
      <sheetData sheetId="387">
        <row r="21">
          <cell r="E21" t="str">
            <v>Group Leisure</v>
          </cell>
        </row>
      </sheetData>
      <sheetData sheetId="388">
        <row r="21">
          <cell r="E21" t="str">
            <v>Group Leisure</v>
          </cell>
        </row>
      </sheetData>
      <sheetData sheetId="389">
        <row r="21">
          <cell r="E21" t="str">
            <v>Group Leisure</v>
          </cell>
        </row>
      </sheetData>
      <sheetData sheetId="390">
        <row r="21">
          <cell r="E21" t="str">
            <v>Group Leisure</v>
          </cell>
        </row>
      </sheetData>
      <sheetData sheetId="391">
        <row r="21">
          <cell r="E21" t="str">
            <v>Group Leisure</v>
          </cell>
        </row>
      </sheetData>
      <sheetData sheetId="392">
        <row r="21">
          <cell r="E21" t="str">
            <v>Group Leisure</v>
          </cell>
        </row>
      </sheetData>
      <sheetData sheetId="393">
        <row r="21">
          <cell r="E21" t="str">
            <v>Group Leisure</v>
          </cell>
        </row>
      </sheetData>
      <sheetData sheetId="394">
        <row r="21">
          <cell r="E21" t="str">
            <v>Group Leisure</v>
          </cell>
        </row>
      </sheetData>
      <sheetData sheetId="395">
        <row r="21">
          <cell r="E21" t="str">
            <v>Group Leisure</v>
          </cell>
        </row>
      </sheetData>
      <sheetData sheetId="396">
        <row r="21">
          <cell r="E21" t="str">
            <v>Group Leisure</v>
          </cell>
        </row>
      </sheetData>
      <sheetData sheetId="397">
        <row r="21">
          <cell r="E21" t="str">
            <v>Group Leisure</v>
          </cell>
        </row>
      </sheetData>
      <sheetData sheetId="398">
        <row r="21">
          <cell r="E21" t="str">
            <v>Group Leisure</v>
          </cell>
        </row>
      </sheetData>
      <sheetData sheetId="399">
        <row r="21">
          <cell r="E21" t="str">
            <v>Group Leisure</v>
          </cell>
        </row>
      </sheetData>
      <sheetData sheetId="400">
        <row r="21">
          <cell r="E21" t="str">
            <v>Group Leisure</v>
          </cell>
        </row>
      </sheetData>
      <sheetData sheetId="401">
        <row r="21">
          <cell r="E21" t="str">
            <v>Group Leisure</v>
          </cell>
        </row>
      </sheetData>
      <sheetData sheetId="402">
        <row r="21">
          <cell r="E21" t="str">
            <v>Group Leisure</v>
          </cell>
        </row>
      </sheetData>
      <sheetData sheetId="403">
        <row r="21">
          <cell r="E21" t="str">
            <v>Group Leisure</v>
          </cell>
        </row>
      </sheetData>
      <sheetData sheetId="404">
        <row r="21">
          <cell r="E21" t="str">
            <v>Group Leisure</v>
          </cell>
        </row>
      </sheetData>
      <sheetData sheetId="405">
        <row r="21">
          <cell r="E21" t="str">
            <v>Group Leisure</v>
          </cell>
        </row>
      </sheetData>
      <sheetData sheetId="406"/>
      <sheetData sheetId="407">
        <row r="21">
          <cell r="E21" t="str">
            <v>Group Leisure</v>
          </cell>
        </row>
      </sheetData>
      <sheetData sheetId="408">
        <row r="21">
          <cell r="E21" t="str">
            <v>Group Leisure</v>
          </cell>
        </row>
      </sheetData>
      <sheetData sheetId="409">
        <row r="21">
          <cell r="E21" t="str">
            <v>Group Leisure</v>
          </cell>
        </row>
      </sheetData>
      <sheetData sheetId="410">
        <row r="21">
          <cell r="E21" t="str">
            <v>Group Leisure</v>
          </cell>
        </row>
      </sheetData>
      <sheetData sheetId="411">
        <row r="21">
          <cell r="E21" t="str">
            <v>Group Leisure</v>
          </cell>
        </row>
      </sheetData>
      <sheetData sheetId="412">
        <row r="21">
          <cell r="E21" t="str">
            <v>Group Leisure</v>
          </cell>
        </row>
      </sheetData>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ow r="21">
          <cell r="E21" t="str">
            <v>Group Leisure</v>
          </cell>
        </row>
      </sheetData>
      <sheetData sheetId="423">
        <row r="21">
          <cell r="E21" t="str">
            <v>Group Leisure</v>
          </cell>
        </row>
      </sheetData>
      <sheetData sheetId="424">
        <row r="21">
          <cell r="E21" t="str">
            <v>Group Leisure</v>
          </cell>
        </row>
      </sheetData>
      <sheetData sheetId="425">
        <row r="21">
          <cell r="E21" t="str">
            <v>Group Leisure</v>
          </cell>
        </row>
      </sheetData>
      <sheetData sheetId="426">
        <row r="21">
          <cell r="E21" t="str">
            <v>Group Leisure</v>
          </cell>
        </row>
      </sheetData>
      <sheetData sheetId="427">
        <row r="21">
          <cell r="E21" t="str">
            <v>Group Leisure</v>
          </cell>
        </row>
      </sheetData>
      <sheetData sheetId="428">
        <row r="21">
          <cell r="E21" t="str">
            <v>Group Leisure</v>
          </cell>
        </row>
      </sheetData>
      <sheetData sheetId="429">
        <row r="21">
          <cell r="E21" t="str">
            <v>Group Leisure</v>
          </cell>
        </row>
      </sheetData>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ow r="21">
          <cell r="E21" t="str">
            <v>Group Leisure</v>
          </cell>
        </row>
      </sheetData>
      <sheetData sheetId="444">
        <row r="21">
          <cell r="E21" t="str">
            <v>Group Leisure</v>
          </cell>
        </row>
      </sheetData>
      <sheetData sheetId="445" refreshError="1"/>
      <sheetData sheetId="446">
        <row r="21">
          <cell r="E21" t="str">
            <v>Group Leisure</v>
          </cell>
        </row>
      </sheetData>
      <sheetData sheetId="447"/>
      <sheetData sheetId="448"/>
      <sheetData sheetId="449"/>
      <sheetData sheetId="450"/>
      <sheetData sheetId="451"/>
      <sheetData sheetId="452"/>
      <sheetData sheetId="453"/>
      <sheetData sheetId="454">
        <row r="21">
          <cell r="E21" t="str">
            <v>Group Leisure</v>
          </cell>
        </row>
      </sheetData>
      <sheetData sheetId="455">
        <row r="21">
          <cell r="E21" t="str">
            <v>Group Leisure</v>
          </cell>
        </row>
      </sheetData>
      <sheetData sheetId="456">
        <row r="21">
          <cell r="E21" t="str">
            <v>Group Leisure</v>
          </cell>
        </row>
      </sheetData>
      <sheetData sheetId="457">
        <row r="21">
          <cell r="E21" t="str">
            <v>Group Leisure</v>
          </cell>
        </row>
      </sheetData>
      <sheetData sheetId="458">
        <row r="21">
          <cell r="E21" t="str">
            <v>Group Leisure</v>
          </cell>
        </row>
      </sheetData>
      <sheetData sheetId="459">
        <row r="21">
          <cell r="E21" t="str">
            <v>Group Leisure</v>
          </cell>
        </row>
      </sheetData>
      <sheetData sheetId="460">
        <row r="21">
          <cell r="E21" t="str">
            <v>Group Leisure</v>
          </cell>
        </row>
      </sheetData>
      <sheetData sheetId="461">
        <row r="21">
          <cell r="E21" t="str">
            <v>Group Leisure</v>
          </cell>
        </row>
      </sheetData>
      <sheetData sheetId="462">
        <row r="21">
          <cell r="E21" t="str">
            <v>Group Leisure</v>
          </cell>
        </row>
      </sheetData>
      <sheetData sheetId="463">
        <row r="21">
          <cell r="E21" t="str">
            <v>Group Leisure</v>
          </cell>
        </row>
      </sheetData>
      <sheetData sheetId="464">
        <row r="21">
          <cell r="E21" t="str">
            <v>Group Leisure</v>
          </cell>
        </row>
      </sheetData>
      <sheetData sheetId="465">
        <row r="21">
          <cell r="E21" t="str">
            <v>Group Leisure</v>
          </cell>
        </row>
      </sheetData>
      <sheetData sheetId="466">
        <row r="21">
          <cell r="E21" t="str">
            <v>Group Leisure</v>
          </cell>
        </row>
      </sheetData>
      <sheetData sheetId="467">
        <row r="21">
          <cell r="E21" t="str">
            <v>Group Leisure</v>
          </cell>
        </row>
      </sheetData>
      <sheetData sheetId="468">
        <row r="21">
          <cell r="E21" t="str">
            <v>Group Leisure</v>
          </cell>
        </row>
      </sheetData>
      <sheetData sheetId="469">
        <row r="21">
          <cell r="E21" t="str">
            <v>Group Leisure</v>
          </cell>
        </row>
      </sheetData>
      <sheetData sheetId="470">
        <row r="21">
          <cell r="E21" t="str">
            <v>Group Leisure</v>
          </cell>
        </row>
      </sheetData>
      <sheetData sheetId="471">
        <row r="21">
          <cell r="E21" t="str">
            <v>Group Leisure</v>
          </cell>
        </row>
      </sheetData>
      <sheetData sheetId="472">
        <row r="21">
          <cell r="E21" t="str">
            <v>Group Leisure</v>
          </cell>
        </row>
      </sheetData>
      <sheetData sheetId="473">
        <row r="21">
          <cell r="E21" t="str">
            <v>Group Leisure</v>
          </cell>
        </row>
      </sheetData>
      <sheetData sheetId="474">
        <row r="21">
          <cell r="E21" t="str">
            <v>Group Leisure</v>
          </cell>
        </row>
      </sheetData>
      <sheetData sheetId="475">
        <row r="21">
          <cell r="E21" t="str">
            <v>Group Leisure</v>
          </cell>
        </row>
      </sheetData>
      <sheetData sheetId="476">
        <row r="21">
          <cell r="E21" t="str">
            <v>Group Leisure</v>
          </cell>
        </row>
      </sheetData>
      <sheetData sheetId="477">
        <row r="21">
          <cell r="E21" t="str">
            <v>Group Leisure</v>
          </cell>
        </row>
      </sheetData>
      <sheetData sheetId="478">
        <row r="21">
          <cell r="E21" t="str">
            <v>Group Leisure</v>
          </cell>
        </row>
      </sheetData>
      <sheetData sheetId="479">
        <row r="21">
          <cell r="E21" t="str">
            <v>Group Leisure</v>
          </cell>
        </row>
      </sheetData>
      <sheetData sheetId="480">
        <row r="21">
          <cell r="E21" t="str">
            <v>Group Leisure</v>
          </cell>
        </row>
      </sheetData>
      <sheetData sheetId="481">
        <row r="21">
          <cell r="E21" t="str">
            <v>Group Leisure</v>
          </cell>
        </row>
      </sheetData>
      <sheetData sheetId="482">
        <row r="21">
          <cell r="E21" t="str">
            <v>Group Leisure</v>
          </cell>
        </row>
      </sheetData>
      <sheetData sheetId="483">
        <row r="21">
          <cell r="E21" t="str">
            <v>Group Leisure</v>
          </cell>
        </row>
      </sheetData>
      <sheetData sheetId="484">
        <row r="21">
          <cell r="E21" t="str">
            <v>Group Leisure</v>
          </cell>
        </row>
      </sheetData>
      <sheetData sheetId="485">
        <row r="21">
          <cell r="E21" t="str">
            <v>Group Leisure</v>
          </cell>
        </row>
      </sheetData>
      <sheetData sheetId="486">
        <row r="21">
          <cell r="E21" t="str">
            <v>Group Leisure</v>
          </cell>
        </row>
      </sheetData>
      <sheetData sheetId="487">
        <row r="21">
          <cell r="E21" t="str">
            <v>Group Leisure</v>
          </cell>
        </row>
      </sheetData>
      <sheetData sheetId="488">
        <row r="21">
          <cell r="E21" t="str">
            <v>Group Leisure</v>
          </cell>
        </row>
      </sheetData>
      <sheetData sheetId="489"/>
      <sheetData sheetId="490">
        <row r="21">
          <cell r="E21" t="str">
            <v>Group Leisure</v>
          </cell>
        </row>
      </sheetData>
      <sheetData sheetId="491">
        <row r="21">
          <cell r="E21" t="str">
            <v>Group Leisure</v>
          </cell>
        </row>
      </sheetData>
      <sheetData sheetId="492">
        <row r="21">
          <cell r="E21" t="str">
            <v>Group Leisure</v>
          </cell>
        </row>
      </sheetData>
      <sheetData sheetId="493">
        <row r="21">
          <cell r="E21" t="str">
            <v>Group Leisure</v>
          </cell>
        </row>
      </sheetData>
      <sheetData sheetId="494">
        <row r="21">
          <cell r="E21" t="str">
            <v>Group Leisure</v>
          </cell>
        </row>
      </sheetData>
      <sheetData sheetId="495">
        <row r="21">
          <cell r="E21" t="str">
            <v>Group Leisure</v>
          </cell>
        </row>
      </sheetData>
      <sheetData sheetId="496">
        <row r="21">
          <cell r="E21" t="str">
            <v>Group Leisure</v>
          </cell>
        </row>
      </sheetData>
      <sheetData sheetId="497"/>
      <sheetData sheetId="498">
        <row r="21">
          <cell r="E21" t="str">
            <v>Group Leisure</v>
          </cell>
        </row>
      </sheetData>
      <sheetData sheetId="499">
        <row r="21">
          <cell r="E21" t="str">
            <v>Group Leisure</v>
          </cell>
        </row>
      </sheetData>
      <sheetData sheetId="500">
        <row r="21">
          <cell r="E21" t="str">
            <v>Group Leisure</v>
          </cell>
        </row>
      </sheetData>
      <sheetData sheetId="501"/>
      <sheetData sheetId="502"/>
      <sheetData sheetId="503"/>
      <sheetData sheetId="504">
        <row r="21">
          <cell r="E21" t="str">
            <v>Group Leisure</v>
          </cell>
        </row>
      </sheetData>
      <sheetData sheetId="505">
        <row r="21">
          <cell r="E21" t="str">
            <v>Group Leisure</v>
          </cell>
        </row>
      </sheetData>
      <sheetData sheetId="506">
        <row r="21">
          <cell r="E21" t="str">
            <v>Group Leisure</v>
          </cell>
        </row>
      </sheetData>
      <sheetData sheetId="507">
        <row r="21">
          <cell r="E21" t="str">
            <v>Group Leisure</v>
          </cell>
        </row>
      </sheetData>
      <sheetData sheetId="508">
        <row r="21">
          <cell r="E21" t="str">
            <v>Group Leisure</v>
          </cell>
        </row>
      </sheetData>
      <sheetData sheetId="509"/>
      <sheetData sheetId="510">
        <row r="21">
          <cell r="E21" t="str">
            <v>Group Leisure</v>
          </cell>
        </row>
      </sheetData>
      <sheetData sheetId="511">
        <row r="21">
          <cell r="E21" t="str">
            <v>Group Leisure</v>
          </cell>
        </row>
      </sheetData>
      <sheetData sheetId="512">
        <row r="21">
          <cell r="E21" t="str">
            <v>Group Leisure</v>
          </cell>
        </row>
      </sheetData>
      <sheetData sheetId="513"/>
      <sheetData sheetId="514"/>
      <sheetData sheetId="515"/>
      <sheetData sheetId="516">
        <row r="21">
          <cell r="E21" t="str">
            <v>Group Leisure</v>
          </cell>
        </row>
      </sheetData>
      <sheetData sheetId="517">
        <row r="21">
          <cell r="E21" t="str">
            <v>Group Leisure</v>
          </cell>
        </row>
      </sheetData>
      <sheetData sheetId="518">
        <row r="21">
          <cell r="E21" t="str">
            <v>Group Leisure</v>
          </cell>
        </row>
      </sheetData>
      <sheetData sheetId="519">
        <row r="21">
          <cell r="E21" t="str">
            <v>Group Leisure</v>
          </cell>
        </row>
      </sheetData>
      <sheetData sheetId="520">
        <row r="21">
          <cell r="E21" t="str">
            <v>Group Leisure</v>
          </cell>
        </row>
      </sheetData>
      <sheetData sheetId="521">
        <row r="21">
          <cell r="E21" t="str">
            <v>Group Leisure</v>
          </cell>
        </row>
      </sheetData>
      <sheetData sheetId="522">
        <row r="21">
          <cell r="E21" t="str">
            <v>Group Leisure</v>
          </cell>
        </row>
      </sheetData>
      <sheetData sheetId="523"/>
      <sheetData sheetId="524"/>
      <sheetData sheetId="525"/>
      <sheetData sheetId="526">
        <row r="21">
          <cell r="E21" t="str">
            <v>Group Leisure</v>
          </cell>
        </row>
      </sheetData>
      <sheetData sheetId="527" refreshError="1"/>
      <sheetData sheetId="528" refreshError="1"/>
      <sheetData sheetId="529" refreshError="1"/>
      <sheetData sheetId="530" refreshError="1"/>
      <sheetData sheetId="531" refreshError="1"/>
      <sheetData sheetId="532" refreshError="1"/>
      <sheetData sheetId="533" refreshError="1"/>
      <sheetData sheetId="534">
        <row r="21">
          <cell r="E21" t="str">
            <v>Group Leisure</v>
          </cell>
        </row>
      </sheetData>
      <sheetData sheetId="535">
        <row r="21">
          <cell r="E21" t="str">
            <v>Group Leisure</v>
          </cell>
        </row>
      </sheetData>
      <sheetData sheetId="536">
        <row r="21">
          <cell r="E21" t="str">
            <v>Group Leisure</v>
          </cell>
        </row>
      </sheetData>
      <sheetData sheetId="537"/>
      <sheetData sheetId="538"/>
      <sheetData sheetId="539"/>
      <sheetData sheetId="540"/>
      <sheetData sheetId="541"/>
      <sheetData sheetId="542" refreshError="1"/>
      <sheetData sheetId="543" refreshError="1"/>
      <sheetData sheetId="544"/>
      <sheetData sheetId="545"/>
      <sheetData sheetId="546" refreshError="1"/>
      <sheetData sheetId="547" refreshError="1"/>
      <sheetData sheetId="548" refreshError="1"/>
      <sheetData sheetId="549"/>
      <sheetData sheetId="550">
        <row r="21">
          <cell r="E21" t="str">
            <v>Group Leisure</v>
          </cell>
        </row>
      </sheetData>
      <sheetData sheetId="551">
        <row r="21">
          <cell r="E21" t="str">
            <v>Group Leisure</v>
          </cell>
        </row>
      </sheetData>
      <sheetData sheetId="552">
        <row r="21">
          <cell r="E21" t="str">
            <v>Group Leisure</v>
          </cell>
        </row>
      </sheetData>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row r="21">
          <cell r="E21" t="str">
            <v>Group Leisure</v>
          </cell>
        </row>
      </sheetData>
      <sheetData sheetId="615">
        <row r="21">
          <cell r="E21" t="str">
            <v>Group Leisure</v>
          </cell>
        </row>
      </sheetData>
      <sheetData sheetId="616">
        <row r="21">
          <cell r="E21" t="str">
            <v>Group Leisure</v>
          </cell>
        </row>
      </sheetData>
      <sheetData sheetId="617"/>
      <sheetData sheetId="618"/>
      <sheetData sheetId="619"/>
      <sheetData sheetId="620"/>
      <sheetData sheetId="621"/>
      <sheetData sheetId="622"/>
      <sheetData sheetId="623"/>
      <sheetData sheetId="624">
        <row r="21">
          <cell r="E21" t="str">
            <v>Group Leisure</v>
          </cell>
        </row>
      </sheetData>
      <sheetData sheetId="625">
        <row r="21">
          <cell r="E21" t="str">
            <v>Group Leisure</v>
          </cell>
        </row>
      </sheetData>
      <sheetData sheetId="626">
        <row r="21">
          <cell r="E21" t="str">
            <v>Group Leisure</v>
          </cell>
        </row>
      </sheetData>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row r="21">
          <cell r="E21" t="str">
            <v>Group Leisure</v>
          </cell>
        </row>
      </sheetData>
      <sheetData sheetId="677">
        <row r="21">
          <cell r="E21" t="str">
            <v>Group Leisure</v>
          </cell>
        </row>
      </sheetData>
      <sheetData sheetId="678">
        <row r="21">
          <cell r="E21" t="str">
            <v>Group Leisure</v>
          </cell>
        </row>
      </sheetData>
      <sheetData sheetId="679"/>
      <sheetData sheetId="680"/>
      <sheetData sheetId="681"/>
      <sheetData sheetId="682"/>
      <sheetData sheetId="683"/>
      <sheetData sheetId="684"/>
      <sheetData sheetId="685"/>
      <sheetData sheetId="686">
        <row r="21">
          <cell r="E21" t="str">
            <v>Group Leisure</v>
          </cell>
        </row>
      </sheetData>
      <sheetData sheetId="687">
        <row r="21">
          <cell r="E21" t="str">
            <v>Group Leisure</v>
          </cell>
        </row>
      </sheetData>
      <sheetData sheetId="688">
        <row r="21">
          <cell r="E21" t="str">
            <v>Group Leisure</v>
          </cell>
        </row>
      </sheetData>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row r="21">
          <cell r="E21" t="str">
            <v>Group Leisure</v>
          </cell>
        </row>
      </sheetData>
      <sheetData sheetId="751">
        <row r="21">
          <cell r="E21" t="str">
            <v>Group Leisure</v>
          </cell>
        </row>
      </sheetData>
      <sheetData sheetId="752">
        <row r="21">
          <cell r="E21" t="str">
            <v>Group Leisure</v>
          </cell>
        </row>
      </sheetData>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row r="21">
          <cell r="E21" t="str">
            <v>Group Leisure</v>
          </cell>
        </row>
      </sheetData>
      <sheetData sheetId="783">
        <row r="21">
          <cell r="E21" t="str">
            <v>Group Leisure</v>
          </cell>
        </row>
      </sheetData>
      <sheetData sheetId="784">
        <row r="21">
          <cell r="E21" t="str">
            <v>Group Leisure</v>
          </cell>
        </row>
      </sheetData>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row r="21">
          <cell r="E21" t="str">
            <v>Group Leisure</v>
          </cell>
        </row>
      </sheetData>
      <sheetData sheetId="806">
        <row r="21">
          <cell r="E21" t="str">
            <v>Group Leisure</v>
          </cell>
        </row>
      </sheetData>
      <sheetData sheetId="807">
        <row r="21">
          <cell r="E21" t="str">
            <v>Group Leisure</v>
          </cell>
        </row>
      </sheetData>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row r="21">
          <cell r="E21" t="str">
            <v>Group Leisure</v>
          </cell>
        </row>
      </sheetData>
      <sheetData sheetId="829">
        <row r="21">
          <cell r="E21" t="str">
            <v>Group Leisure</v>
          </cell>
        </row>
      </sheetData>
      <sheetData sheetId="830">
        <row r="21">
          <cell r="E21" t="str">
            <v>Group Leisure</v>
          </cell>
        </row>
      </sheetData>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row r="21">
          <cell r="E21" t="str">
            <v>Group Leisure</v>
          </cell>
        </row>
      </sheetData>
      <sheetData sheetId="893">
        <row r="21">
          <cell r="E21" t="str">
            <v>Group Leisure</v>
          </cell>
        </row>
      </sheetData>
      <sheetData sheetId="894">
        <row r="21">
          <cell r="E21" t="str">
            <v>Group Leisure</v>
          </cell>
        </row>
      </sheetData>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row r="21">
          <cell r="E21" t="str">
            <v>Group Leisure</v>
          </cell>
        </row>
      </sheetData>
      <sheetData sheetId="944">
        <row r="21">
          <cell r="E21" t="str">
            <v>Group Leisure</v>
          </cell>
        </row>
      </sheetData>
      <sheetData sheetId="945">
        <row r="21">
          <cell r="E21" t="str">
            <v>Group Leisure</v>
          </cell>
        </row>
      </sheetData>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row r="21">
          <cell r="E21" t="str">
            <v>Group Leisure</v>
          </cell>
        </row>
      </sheetData>
      <sheetData sheetId="995">
        <row r="21">
          <cell r="E21" t="str">
            <v>Group Leisure</v>
          </cell>
        </row>
      </sheetData>
      <sheetData sheetId="996">
        <row r="21">
          <cell r="E21" t="str">
            <v>Group Leisure</v>
          </cell>
        </row>
      </sheetData>
      <sheetData sheetId="997"/>
      <sheetData sheetId="998"/>
      <sheetData sheetId="999"/>
      <sheetData sheetId="1000"/>
      <sheetData sheetId="1001"/>
      <sheetData sheetId="1002"/>
      <sheetData sheetId="1003" refreshError="1"/>
      <sheetData sheetId="1004"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mand"/>
      <sheetName val="Occ"/>
    </sheetNames>
    <sheetDataSet>
      <sheetData sheetId="0" refreshError="1"/>
      <sheetData sheetId="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tOutConfCentre"/>
      <sheetName val="Cover"/>
      <sheetName val="Contents"/>
      <sheetName val="Summary"/>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BQ"/>
      <sheetName val="BQ External"/>
      <sheetName val="SHOPLIST"/>
      <sheetName val="Notes"/>
      <sheetName val="icmal"/>
      <sheetName val="Projet, methodes &amp; couts"/>
      <sheetName val="Macro1"/>
      <sheetName val="Planning"/>
      <sheetName val="TAHRIR"/>
      <sheetName val="Bases"/>
      <sheetName val="Risques majeurs &amp; Frais Ind."/>
      <sheetName val="Bouclage"/>
      <sheetName val="AREG_05"/>
      <sheetName val="Basis"/>
      <sheetName val="TAS"/>
      <sheetName val="#REF"/>
      <sheetName val="SubmitCal"/>
      <sheetName val="Penthouse Apartment"/>
      <sheetName val="LABOUR HISTOGRAM"/>
      <sheetName val="StattCo yCharges"/>
      <sheetName val="GFA_HQ_Building"/>
      <sheetName val="GFA_Conference"/>
      <sheetName val="Su}}ary"/>
      <sheetName val="D-623D"/>
      <sheetName val="Option"/>
      <sheetName val="Chiet tinh dz22"/>
      <sheetName val="Chiet tinh dz35"/>
      <sheetName val="Raw Data"/>
      <sheetName val="Cash2"/>
      <sheetName val="Z"/>
      <sheetName val="CT Thang Mo"/>
      <sheetName val="1"/>
      <sheetName val="LEVEL SHEET"/>
      <sheetName val="SPT vs PHI"/>
      <sheetName val="CASHFLOWS"/>
      <sheetName val="_______"/>
      <sheetName val="核算项目余额表"/>
      <sheetName val="Criteria"/>
      <sheetName val="Assumptions"/>
      <sheetName val="@risk rents and incentives"/>
      <sheetName val="Car park lease"/>
      <sheetName val="Net rent analysis"/>
      <sheetName val="Poz-1 "/>
      <sheetName val="차액보증"/>
      <sheetName val="Lab Cum Hist"/>
      <sheetName val="ancillary"/>
      <sheetName val="Graph Data (DO NOT PRINT)"/>
      <sheetName val="Sheet2"/>
      <sheetName val="ANNEXURE-A"/>
      <sheetName val="BOQ"/>
      <sheetName val="Bill No. 2"/>
      <sheetName val="budget summary (2)"/>
      <sheetName val="Budget Analysis Summary"/>
      <sheetName val="Customize Your Invoice"/>
      <sheetName val="B"/>
      <sheetName val="HVAC BoQ"/>
      <sheetName val="PriceSummary"/>
      <sheetName val="企业表一"/>
      <sheetName val="M-5C"/>
      <sheetName val="M-5A"/>
      <sheetName val=""/>
      <sheetName val="改加胶玻璃、室外栏杆"/>
      <sheetName val="FOL - Bar"/>
      <sheetName val="Sheet1"/>
      <sheetName val="BQ_External"/>
      <sheetName val="Bill_1"/>
      <sheetName val="Bill_2"/>
      <sheetName val="Bill_3"/>
      <sheetName val="Bill_4"/>
      <sheetName val="Bill_5"/>
      <sheetName val="Bill_6"/>
      <sheetName val="Bill_7"/>
      <sheetName val="Data"/>
      <sheetName val="Tender Summary"/>
      <sheetName val="Insurance Ext"/>
      <sheetName val="Prelims"/>
      <sheetName val="CT  PL"/>
      <sheetName val="GFA_HQ_Building1"/>
      <sheetName val="Budget"/>
      <sheetName val="LABOUR_HISTOGRAM"/>
      <sheetName val="JAS"/>
      <sheetName val="COC"/>
      <sheetName val="intr stool brkup"/>
      <sheetName val="ConferenceCentre_x0000_옰ʒ䄂ʒ鵠ʐ䄂ʒ閐̐䄂ʒ蕈̐"/>
      <sheetName val="HQ-TO"/>
      <sheetName val="Top sheet"/>
      <sheetName val="Rate analysis"/>
      <sheetName val="MTP"/>
      <sheetName val="POWER"/>
      <sheetName val="PROJECT BRIEF"/>
      <sheetName val="Geneí¬_x0008_i_x0000__x0000__x0014__x0000_0."/>
      <sheetName val="70_x0000_,/0_x0000_s«_x0008_i_x0000_Æø_x0003_í¬_x0008_i_x0000_"/>
      <sheetName val="Body Sheet"/>
      <sheetName val="1.0 Executive Summary"/>
      <sheetName val="GFA_Conference1"/>
      <sheetName val="BQ_External1"/>
      <sheetName val="Penthouse_Apartment"/>
      <sheetName val="StattCo_yCharges"/>
      <sheetName val="Raw_Data"/>
      <sheetName val="@risk_rents_and_incentives"/>
      <sheetName val="Car_park_lease"/>
      <sheetName val="Net_rent_analysis"/>
      <sheetName val="Poz-1_"/>
      <sheetName val="Chiet_tinh_dz22"/>
      <sheetName val="Chiet_tinh_dz35"/>
      <sheetName val="Lab_Cum_Hist"/>
      <sheetName val="Graph_Data_(DO_NOT_PRINT)"/>
      <sheetName val="Projet,_methodes_&amp;_couts"/>
      <sheetName val="Risques_majeurs_&amp;_Frais_Ind_"/>
      <sheetName val="CT_Thang_Mo"/>
      <sheetName val="Bill_No__2"/>
      <sheetName val="SPT_vs_PHI"/>
      <sheetName val="budget_summary_(2)"/>
      <sheetName val="Budget_Analysis_Summary"/>
      <sheetName val="CT__PL"/>
      <sheetName val="LEVEL_SHEET"/>
      <sheetName val="FOL_-_Bar"/>
      <sheetName val="DATAS"/>
      <sheetName val="List"/>
      <sheetName val="Bill 2"/>
      <sheetName val="LABOUR_HISTOGRAM1"/>
      <sheetName val="Currencies"/>
      <sheetName val="C (3)"/>
      <sheetName val="Ap A"/>
      <sheetName val="2 Div 14 "/>
      <sheetName val="Bill 1"/>
      <sheetName val="Bill 3"/>
      <sheetName val="Bill 4"/>
      <sheetName val="Bill 5"/>
      <sheetName val="Bill 6"/>
      <sheetName val="Bill 7"/>
      <sheetName val="기계내역서"/>
      <sheetName val="Tender_Summary"/>
      <sheetName val="Insurance_Ext"/>
      <sheetName val="SAP"/>
      <sheetName val="Sheet3"/>
      <sheetName val="SHOPLIST.xls"/>
      <sheetName val="Inputs"/>
      <sheetName val="Dubai golf"/>
      <sheetName val="GFA_HQ_Building2"/>
      <sheetName val="Customize_Your_Invoice"/>
      <sheetName val="HVAC_BoQ"/>
      <sheetName val="intr_stool_brkup"/>
      <sheetName val="Top_sheet"/>
      <sheetName val="Rate_analysis"/>
      <sheetName val="concrete"/>
      <sheetName val="beam-reinft-IIInd floor"/>
      <sheetName val="sal"/>
      <sheetName val="ACT_SPS"/>
      <sheetName val="SPSF"/>
      <sheetName val="Invoice Summary"/>
      <sheetName val="GFA_HQ_Building3"/>
      <sheetName val="GFA_Conference3"/>
      <sheetName val="StattCo_yCharges2"/>
      <sheetName val="BQ_External3"/>
      <sheetName val="Penthouse_Apartment2"/>
      <sheetName val="LABOUR_HISTOGRAM3"/>
      <sheetName val="Chiet_tinh_dz222"/>
      <sheetName val="Chiet_tinh_dz352"/>
      <sheetName val="CT_Thang_Mo2"/>
      <sheetName val="Raw_Data2"/>
      <sheetName val="@risk_rents_and_incentives2"/>
      <sheetName val="Car_park_lease2"/>
      <sheetName val="Net_rent_analysis2"/>
      <sheetName val="Poz-1_2"/>
      <sheetName val="Lab_Cum_Hist2"/>
      <sheetName val="Graph_Data_(DO_NOT_PRINT)2"/>
      <sheetName val="LEVEL_SHEET2"/>
      <sheetName val="Bill_No__22"/>
      <sheetName val="Tender_Summary2"/>
      <sheetName val="Insurance_Ext2"/>
      <sheetName val="FOL_-_Bar2"/>
      <sheetName val="SPT_vs_PHI2"/>
      <sheetName val="Customize_Your_Invoice2"/>
      <sheetName val="HVAC_BoQ2"/>
      <sheetName val="budget_summary_(2)1"/>
      <sheetName val="Budget_Analysis_Summary1"/>
      <sheetName val="Body_Sheet1"/>
      <sheetName val="1_0_Executive_Summary1"/>
      <sheetName val="Projet,_methodes_&amp;_couts1"/>
      <sheetName val="Risques_majeurs_&amp;_Frais_Ind_1"/>
      <sheetName val="CT__PL1"/>
      <sheetName val="Top_sheet1"/>
      <sheetName val="intr_stool_brkup1"/>
      <sheetName val="Rate_analysis1"/>
      <sheetName val="GFA_Conference2"/>
      <sheetName val="StattCo_yCharges1"/>
      <sheetName val="BQ_External2"/>
      <sheetName val="Penthouse_Apartment1"/>
      <sheetName val="LABOUR_HISTOGRAM2"/>
      <sheetName val="Chiet_tinh_dz221"/>
      <sheetName val="Chiet_tinh_dz351"/>
      <sheetName val="CT_Thang_Mo1"/>
      <sheetName val="Raw_Data1"/>
      <sheetName val="@risk_rents_and_incentives1"/>
      <sheetName val="Car_park_lease1"/>
      <sheetName val="Net_rent_analysis1"/>
      <sheetName val="Poz-1_1"/>
      <sheetName val="Lab_Cum_Hist1"/>
      <sheetName val="Graph_Data_(DO_NOT_PRINT)1"/>
      <sheetName val="LEVEL_SHEET1"/>
      <sheetName val="Bill_No__21"/>
      <sheetName val="Tender_Summary1"/>
      <sheetName val="Insurance_Ext1"/>
      <sheetName val="FOL_-_Bar1"/>
      <sheetName val="SPT_vs_PHI1"/>
      <sheetName val="Customize_Your_Invoice1"/>
      <sheetName val="HVAC_BoQ1"/>
      <sheetName val="Body_Sheet"/>
      <sheetName val="1_0_Executive_Summary"/>
      <sheetName val="GFA_HQ_Building4"/>
      <sheetName val="GFA_Conference4"/>
      <sheetName val="StattCo_yCharges3"/>
      <sheetName val="BQ_External4"/>
      <sheetName val="Penthouse_Apartment3"/>
      <sheetName val="LABOUR_HISTOGRAM4"/>
      <sheetName val="Chiet_tinh_dz223"/>
      <sheetName val="Chiet_tinh_dz353"/>
      <sheetName val="CT_Thang_Mo3"/>
      <sheetName val="Raw_Data3"/>
      <sheetName val="@risk_rents_and_incentives3"/>
      <sheetName val="Car_park_lease3"/>
      <sheetName val="Net_rent_analysis3"/>
      <sheetName val="Poz-1_3"/>
      <sheetName val="Lab_Cum_Hist3"/>
      <sheetName val="Graph_Data_(DO_NOT_PRINT)3"/>
      <sheetName val="LEVEL_SHEET3"/>
      <sheetName val="Bill_No__23"/>
      <sheetName val="Tender_Summary3"/>
      <sheetName val="Insurance_Ext3"/>
      <sheetName val="FOL_-_Bar3"/>
      <sheetName val="SPT_vs_PHI3"/>
      <sheetName val="Customize_Your_Invoice3"/>
      <sheetName val="HVAC_BoQ3"/>
      <sheetName val="budget_summary_(2)2"/>
      <sheetName val="Budget_Analysis_Summary2"/>
      <sheetName val="Body_Sheet2"/>
      <sheetName val="1_0_Executive_Summary2"/>
      <sheetName val="Projet,_methodes_&amp;_couts2"/>
      <sheetName val="Risques_majeurs_&amp;_Frais_Ind_2"/>
      <sheetName val="CT__PL2"/>
      <sheetName val="Top_sheet2"/>
      <sheetName val="intr_stool_brkup2"/>
      <sheetName val="Rate_analysis2"/>
      <sheetName val="GFA_HQ_Building5"/>
      <sheetName val="GFA_Conference5"/>
      <sheetName val="StattCo_yCharges4"/>
      <sheetName val="BQ_External5"/>
      <sheetName val="Penthouse_Apartment4"/>
      <sheetName val="LABOUR_HISTOGRAM5"/>
      <sheetName val="Chiet_tinh_dz224"/>
      <sheetName val="Chiet_tinh_dz354"/>
      <sheetName val="CT_Thang_Mo4"/>
      <sheetName val="Raw_Data4"/>
      <sheetName val="@risk_rents_and_incentives4"/>
      <sheetName val="Car_park_lease4"/>
      <sheetName val="Net_rent_analysis4"/>
      <sheetName val="Poz-1_4"/>
      <sheetName val="Lab_Cum_Hist4"/>
      <sheetName val="Graph_Data_(DO_NOT_PRINT)4"/>
      <sheetName val="LEVEL_SHEET4"/>
      <sheetName val="Bill_No__24"/>
      <sheetName val="Tender_Summary4"/>
      <sheetName val="Insurance_Ext4"/>
      <sheetName val="FOL_-_Bar4"/>
      <sheetName val="SPT_vs_PHI4"/>
      <sheetName val="Customize_Your_Invoice4"/>
      <sheetName val="HVAC_BoQ4"/>
      <sheetName val="budget_summary_(2)3"/>
      <sheetName val="Budget_Analysis_Summary3"/>
      <sheetName val="Body_Sheet3"/>
      <sheetName val="1_0_Executive_Summary3"/>
      <sheetName val="Projet,_methodes_&amp;_couts3"/>
      <sheetName val="Risques_majeurs_&amp;_Frais_Ind_3"/>
      <sheetName val="CT__PL3"/>
      <sheetName val="Top_sheet3"/>
      <sheetName val="intr_stool_brkup3"/>
      <sheetName val="Rate_analysis3"/>
      <sheetName val="Wall"/>
      <sheetName val="공종별_집계금액"/>
      <sheetName val="_x0000__x0000__x0000__x0000__x0000__x0000__x0000__x0000_"/>
      <sheetName val="POWER ASSUMPTIONS"/>
      <sheetName val="beam-reinft-machine rm"/>
      <sheetName val="girder"/>
      <sheetName val="Rocker"/>
      <sheetName val="98Price"/>
      <sheetName val="PROJECT_BRIEF1"/>
      <sheetName val="Geneí¬i0_"/>
      <sheetName val="70,/0s«iÆøí¬i"/>
      <sheetName val="Bill_22"/>
      <sheetName val="C_(3)1"/>
      <sheetName val="Ap_A1"/>
      <sheetName val="2_Div_14_1"/>
      <sheetName val="Bill_11"/>
      <sheetName val="Bill_31"/>
      <sheetName val="Bill_41"/>
      <sheetName val="Bill_51"/>
      <sheetName val="Bill_61"/>
      <sheetName val="Bill_71"/>
      <sheetName val="SHOPLIST_xls"/>
      <sheetName val="Dubai_golf"/>
      <sheetName val="beam-reinft-IIInd_floor"/>
      <sheetName val="Invoice_Summary"/>
      <sheetName val="POWER_ASSUMPTIONS"/>
      <sheetName val="beam-reinft-machine_rm"/>
      <sheetName val="PROJECT_BRIEF"/>
      <sheetName val="Bill_21"/>
      <sheetName val="C_(3)"/>
      <sheetName val="Ap_A"/>
      <sheetName val="2_Div_14_"/>
      <sheetName val="Civil Boq"/>
      <sheetName val="WITHOUT C&amp;I PROFIT (3)"/>
      <sheetName val="Geneí¬_x0008_i"/>
      <sheetName val="70"/>
      <sheetName val="Activity List"/>
      <sheetName val="GFA_HQ_Building6"/>
      <sheetName val="Softscape Buildup"/>
      <sheetName val="Mat'l Rate"/>
      <sheetName val="GFA_HQ_Building7"/>
      <sheetName val="GFA_Conference6"/>
      <sheetName val="BQ_External6"/>
      <sheetName val="Chiet_tinh_dz225"/>
      <sheetName val="Chiet_tinh_dz355"/>
      <sheetName val="@risk_rents_and_incentives5"/>
      <sheetName val="Car_park_lease5"/>
      <sheetName val="Net_rent_analysis5"/>
      <sheetName val="Poz-1_5"/>
      <sheetName val="Penthouse_Apartment5"/>
      <sheetName val="StattCo_yCharges5"/>
      <sheetName val="Lab_Cum_Hist5"/>
      <sheetName val="Raw_Data5"/>
      <sheetName val="Graph_Data_(DO_NOT_PRINT)5"/>
      <sheetName val="LABOUR_HISTOGRAM6"/>
      <sheetName val="CT_Thang_Mo5"/>
      <sheetName val="Bill_No__25"/>
      <sheetName val="budget_summary_(2)4"/>
      <sheetName val="Budget_Analysis_Summary4"/>
      <sheetName val="Projet,_methodes_&amp;_couts4"/>
      <sheetName val="Risques_majeurs_&amp;_Frais_Ind_4"/>
      <sheetName val="Customize_Your_Invoice5"/>
      <sheetName val="HVAC_BoQ5"/>
      <sheetName val="LEVEL_SHEET5"/>
      <sheetName val="SPT_vs_PHI5"/>
      <sheetName val="CT__PL4"/>
      <sheetName val="FOL_-_Bar5"/>
      <sheetName val="Tender_Summary5"/>
      <sheetName val="Insurance_Ext5"/>
      <sheetName val="Top_sheet4"/>
      <sheetName val="Rate_analysis4"/>
      <sheetName val="intr_stool_brkup4"/>
      <sheetName val="PROJECT_BRIEF2"/>
      <sheetName val="Body_Sheet4"/>
      <sheetName val="1_0_Executive_Summary4"/>
      <sheetName val="Bill_23"/>
      <sheetName val="C_(3)2"/>
      <sheetName val="Ap_A2"/>
      <sheetName val="2_Div_14_2"/>
      <sheetName val="Bill_12"/>
      <sheetName val="Bill_32"/>
      <sheetName val="Bill_42"/>
      <sheetName val="Bill_52"/>
      <sheetName val="Bill_62"/>
      <sheetName val="Bill_72"/>
      <sheetName val="SHOPLIST_xls1"/>
      <sheetName val="Dubai_golf1"/>
      <sheetName val="beam-reinft-IIInd_floor1"/>
      <sheetName val="Invoice_Summary1"/>
      <sheetName val="POWER_ASSUMPTIONS1"/>
      <sheetName val="beam-reinft-machine_rm1"/>
      <sheetName val="Civil_Boq"/>
      <sheetName val="WITHOUT_C&amp;I_PROFIT_(3)"/>
      <sheetName val="Geneí¬i"/>
      <sheetName val="Activity_List"/>
      <sheetName val="Softscape_Buildup"/>
      <sheetName val="Mat'l_Rate"/>
      <sheetName val="마산월령동골조물량변경"/>
      <sheetName val="CODE"/>
      <sheetName val="HIRED LABOUR CODE"/>
      <sheetName val="PA- Consutant "/>
      <sheetName val="Design"/>
      <sheetName val="upa"/>
      <sheetName val="foot-slab reinft"/>
      <sheetName val="ABSTRACT"/>
      <sheetName val="DETAILED  BOQ"/>
      <sheetName val="M-Book for Conc"/>
      <sheetName val="M-Book for FW"/>
      <sheetName val="Vehicles"/>
      <sheetName val="MOS"/>
      <sheetName val="BILL COV"/>
      <sheetName val="Ra  stair"/>
      <sheetName val="GFA_HQ_Building8"/>
      <sheetName val="GFA_Conference7"/>
      <sheetName val="StattCo_yCharges6"/>
      <sheetName val="BQ_External7"/>
      <sheetName val="Penthouse_Apartment6"/>
      <sheetName val="LABOUR_HISTOGRAM7"/>
      <sheetName val="Chiet_tinh_dz226"/>
      <sheetName val="Chiet_tinh_dz356"/>
      <sheetName val="CT_Thang_Mo6"/>
      <sheetName val="Raw_Data6"/>
      <sheetName val="@risk_rents_and_incentives6"/>
      <sheetName val="Car_park_lease6"/>
      <sheetName val="Net_rent_analysis6"/>
      <sheetName val="Poz-1_6"/>
      <sheetName val="Lab_Cum_Hist6"/>
      <sheetName val="Graph_Data_(DO_NOT_PRINT)6"/>
      <sheetName val="LEVEL_SHEET6"/>
      <sheetName val="SPT_vs_PHI6"/>
      <sheetName val="Bill_No__26"/>
      <sheetName val="Tender_Summary6"/>
      <sheetName val="Insurance_Ext6"/>
      <sheetName val="FOL_-_Bar6"/>
      <sheetName val="Customize_Your_Invoice6"/>
      <sheetName val="HVAC_BoQ6"/>
      <sheetName val="budget_summary_(2)5"/>
      <sheetName val="Budget_Analysis_Summary5"/>
      <sheetName val="Projet,_methodes_&amp;_couts5"/>
      <sheetName val="Risques_majeurs_&amp;_Frais_Ind_5"/>
      <sheetName val="Body_Sheet5"/>
      <sheetName val="1_0_Executive_Summary5"/>
      <sheetName val="Top_sheet5"/>
      <sheetName val="Rate_analysis5"/>
      <sheetName val="intr_stool_brkup5"/>
      <sheetName val="CT__PL5"/>
      <sheetName val="Ap_A3"/>
      <sheetName val="2_Div_14_3"/>
      <sheetName val="SHOPLIST_xls2"/>
      <sheetName val="PROJECT_BRIEF3"/>
      <sheetName val="Bill_24"/>
      <sheetName val="C_(3)3"/>
      <sheetName val="Bill_13"/>
      <sheetName val="Bill_33"/>
      <sheetName val="Bill_43"/>
      <sheetName val="Bill_53"/>
      <sheetName val="Bill_63"/>
      <sheetName val="Bill_73"/>
      <sheetName val="Dubai_golf2"/>
      <sheetName val="beam-reinft-IIInd_floor2"/>
      <sheetName val="Invoice_Summary2"/>
      <sheetName val="POWER_ASSUMPTIONS2"/>
      <sheetName val="beam-reinft-machine_rm2"/>
      <sheetName val="Civil_Boq1"/>
      <sheetName val="WITHOUT_C&amp;I_PROFIT_(3)1"/>
      <sheetName val="Activity_List1"/>
      <sheetName val="Softscape_Buildup1"/>
      <sheetName val="Mat'l_Rate1"/>
      <sheetName val="GFA_HQ_Building9"/>
      <sheetName val="GFA_Conference8"/>
      <sheetName val="StattCo_yCharges7"/>
      <sheetName val="BQ_External8"/>
      <sheetName val="Penthouse_Apartment7"/>
      <sheetName val="LABOUR_HISTOGRAM8"/>
      <sheetName val="Chiet_tinh_dz227"/>
      <sheetName val="Chiet_tinh_dz357"/>
      <sheetName val="CT_Thang_Mo7"/>
      <sheetName val="Raw_Data7"/>
      <sheetName val="@risk_rents_and_incentives7"/>
      <sheetName val="Car_park_lease7"/>
      <sheetName val="Net_rent_analysis7"/>
      <sheetName val="Poz-1_7"/>
      <sheetName val="Lab_Cum_Hist7"/>
      <sheetName val="Graph_Data_(DO_NOT_PRINT)7"/>
      <sheetName val="LEVEL_SHEET7"/>
      <sheetName val="SPT_vs_PHI7"/>
      <sheetName val="Bill_No__27"/>
      <sheetName val="Tender_Summary7"/>
      <sheetName val="Insurance_Ext7"/>
      <sheetName val="FOL_-_Bar7"/>
      <sheetName val="Customize_Your_Invoice7"/>
      <sheetName val="HVAC_BoQ7"/>
      <sheetName val="budget_summary_(2)6"/>
      <sheetName val="Budget_Analysis_Summary6"/>
      <sheetName val="Projet,_methodes_&amp;_couts6"/>
      <sheetName val="Risques_majeurs_&amp;_Frais_Ind_6"/>
      <sheetName val="Body_Sheet6"/>
      <sheetName val="1_0_Executive_Summary6"/>
      <sheetName val="Top_sheet6"/>
      <sheetName val="Rate_analysis6"/>
      <sheetName val="intr_stool_brkup6"/>
      <sheetName val="CT__PL6"/>
      <sheetName val="Ap_A4"/>
      <sheetName val="2_Div_14_4"/>
      <sheetName val="SHOPLIST_xls3"/>
      <sheetName val="PROJECT_BRIEF4"/>
      <sheetName val="Bill_25"/>
      <sheetName val="C_(3)4"/>
      <sheetName val="Bill_14"/>
      <sheetName val="Bill_34"/>
      <sheetName val="Bill_44"/>
      <sheetName val="Bill_54"/>
      <sheetName val="Bill_64"/>
      <sheetName val="Bill_74"/>
      <sheetName val="Dubai_golf3"/>
      <sheetName val="beam-reinft-IIInd_floor3"/>
      <sheetName val="Invoice_Summary3"/>
      <sheetName val="POWER_ASSUMPTIONS3"/>
      <sheetName val="beam-reinft-machine_rm3"/>
      <sheetName val="Civil_Boq2"/>
      <sheetName val="WITHOUT_C&amp;I_PROFIT_(3)2"/>
      <sheetName val="Activity_List2"/>
      <sheetName val="Softscape_Buildup2"/>
      <sheetName val="Mat'l_Rate2"/>
      <sheetName val="HIRED_LABOUR_CODE"/>
      <sheetName val="PA-_Consutant_"/>
      <sheetName val="foot-slab_reinft"/>
      <sheetName val="DETAILED__BOQ"/>
      <sheetName val="M-Book_for_Conc"/>
      <sheetName val="M-Book_for_FW"/>
      <sheetName val="BILL_COV"/>
      <sheetName val="Ra__stair"/>
      <sheetName val="Day work"/>
      <sheetName val="Toolbox"/>
      <sheetName val="Data_Summary"/>
      <sheetName val="Materials Cost(PCC)"/>
      <sheetName val="India F&amp;S Template"/>
      <sheetName val="Annex"/>
      <sheetName val="factors"/>
      <sheetName val="P4-B"/>
      <sheetName val="Break_Up"/>
      <sheetName val="RESULT"/>
      <sheetName val="IO LIST"/>
      <sheetName val="Formulas"/>
      <sheetName val="Material "/>
      <sheetName val="Quote Sheet"/>
      <sheetName val="250mm"/>
      <sheetName val="200mm"/>
      <sheetName val="160mm"/>
      <sheetName val="FITTINGS"/>
      <sheetName val="VALVE CHAMBERS"/>
      <sheetName val="Fire Hydrants"/>
      <sheetName val="B.GATE VALVE"/>
      <sheetName val="Sub G1 Fire"/>
      <sheetName val="Sub G12 Fire"/>
      <sheetName val="bill nb2-Plumbing &amp; Drainag"/>
      <sheetName val="Pl &amp; Dr B"/>
      <sheetName val="Pl &amp; Dr G"/>
      <sheetName val="Pl &amp; Dr M"/>
      <sheetName val="Pl &amp; Dr 1"/>
      <sheetName val="Pl &amp; Dr 2"/>
      <sheetName val="Pl &amp; Dr 3"/>
      <sheetName val="Pl &amp; Dr 4"/>
      <sheetName val="Pl &amp; Dr 5"/>
      <sheetName val="Pl &amp; Dr 6"/>
      <sheetName val="Pl &amp; Dr 7"/>
      <sheetName val="Pl &amp; Dr 8"/>
      <sheetName val="Pl &amp; Dr R"/>
      <sheetName val="FF B"/>
      <sheetName val="FF G"/>
      <sheetName val="FF M"/>
      <sheetName val="FF 1"/>
      <sheetName val="FF 2 "/>
      <sheetName val="FF 3"/>
      <sheetName val="FF 4"/>
      <sheetName val="FF 5"/>
      <sheetName val="FF 6 "/>
      <sheetName val="FF 7"/>
      <sheetName val="FF 8"/>
      <sheetName val="FF R"/>
      <sheetName val="bill nb3-FF"/>
      <sheetName val="HVAC B"/>
      <sheetName val="HVAC G"/>
      <sheetName val="HVAC M"/>
      <sheetName val="HVAC 1"/>
      <sheetName val="HVAC 2"/>
      <sheetName val="HVAC 3"/>
      <sheetName val="HVAC 4"/>
      <sheetName val="HVAC 5"/>
      <sheetName val="HVAC 6"/>
      <sheetName val="HVAC 7"/>
      <sheetName val="HVAC 8"/>
      <sheetName val="HVAC R"/>
      <sheetName val="bill nb4-HVAC"/>
      <sheetName val="Pre"/>
      <sheetName val="SC B"/>
      <sheetName val="SC G"/>
      <sheetName val="SC M"/>
      <sheetName val="SC 1"/>
      <sheetName val="SC 2"/>
      <sheetName val="SC 3"/>
      <sheetName val="SC 4"/>
      <sheetName val="SC 5"/>
      <sheetName val="SC 6"/>
      <sheetName val="SC 7"/>
      <sheetName val="SC 8"/>
      <sheetName val="SC R"/>
      <sheetName val="6-SC"/>
      <sheetName val="AV B"/>
      <sheetName val="AV G"/>
      <sheetName val="AV M"/>
      <sheetName val="AV 1"/>
      <sheetName val="AV 2"/>
      <sheetName val="AV 3"/>
      <sheetName val="AV 4"/>
      <sheetName val="AV 5"/>
      <sheetName val="AV 6"/>
      <sheetName val="AV 7"/>
      <sheetName val="AV 8"/>
      <sheetName val="7-AV"/>
      <sheetName val="EL B"/>
      <sheetName val="ELG"/>
      <sheetName val="EL M"/>
      <sheetName val="EL 1"/>
      <sheetName val="EL 2"/>
      <sheetName val="EL 3"/>
      <sheetName val="EL 4"/>
      <sheetName val="EL 5"/>
      <sheetName val="EL 6"/>
      <sheetName val="EL 7"/>
      <sheetName val="EL 8"/>
      <sheetName val="EL R"/>
      <sheetName val="EL TR"/>
      <sheetName val="8- EL"/>
      <sheetName val="FA B"/>
      <sheetName val="FA G"/>
      <sheetName val="FA M"/>
      <sheetName val="FA 1"/>
      <sheetName val="FA 2"/>
      <sheetName val="FA 3"/>
      <sheetName val="FA 4"/>
      <sheetName val="FA 5"/>
      <sheetName val="FA 6"/>
      <sheetName val="FA 7"/>
      <sheetName val="FA 8"/>
      <sheetName val="FA R"/>
      <sheetName val="9- FA"/>
      <sheetName val="CERTIFICATE"/>
      <sheetName val="RA-markate"/>
      <sheetName val="BOQ_Direct_selling cost"/>
      <sheetName val="CHART OF ACCOUNTS"/>
      <sheetName val="ConferenceCentre?옰ʒ䄂ʒ鵠ʐ䄂ʒ閐̐䄂ʒ蕈̐"/>
      <sheetName val="갑지"/>
      <sheetName val="15-MECH"/>
      <sheetName val="INSTR"/>
      <sheetName val="Day_work"/>
      <sheetName val="Div. 02"/>
      <sheetName val="Div. 03"/>
      <sheetName val="Div. 04"/>
      <sheetName val="Div. 05"/>
      <sheetName val="Div. 06"/>
      <sheetName val="Div. 07"/>
      <sheetName val="Div. 08"/>
      <sheetName val="Div. 09"/>
      <sheetName val="Div. 10"/>
      <sheetName val="Div. 11"/>
      <sheetName val="Div. 12"/>
      <sheetName val="Div.13"/>
      <sheetName val="EXTERNAL WORKS"/>
      <sheetName val="PARAMETER"/>
      <sheetName val="PRODUCTIVITY RATE"/>
      <sheetName val="U.R.A - MASONRY"/>
      <sheetName val="U.R.A - PLASTERING"/>
      <sheetName val="U.R.A - TILING"/>
      <sheetName val="U.R.A - GRANITE"/>
      <sheetName val="V.C 2 - EARTHWORK"/>
      <sheetName val="V.C 9 - CERAMIC"/>
      <sheetName val="V.C 9 - FINISHES"/>
      <sheetName val="VALVE_CHAMBERS"/>
      <sheetName val="Fire_Hydrants"/>
      <sheetName val="B_GATE_VALVE"/>
      <sheetName val="Sub_G1_Fire"/>
      <sheetName val="Sub_G12_Fire"/>
      <sheetName val="DETAILED__BOQ1"/>
      <sheetName val="M-Book_for_Conc1"/>
      <sheetName val="M-Book_for_FW1"/>
      <sheetName val="HIRED_LABOUR_CODE1"/>
      <sheetName val="PA-_Consutant_1"/>
      <sheetName val="foot-slab_reinft1"/>
      <sheetName val="VALVE_CHAMBERS1"/>
      <sheetName val="Fire_Hydrants1"/>
      <sheetName val="B_GATE_VALVE1"/>
      <sheetName val="Sub_G1_Fire1"/>
      <sheetName val="Sub_G12_Fire1"/>
      <sheetName val="DETAILED__BOQ2"/>
      <sheetName val="M-Book_for_Conc2"/>
      <sheetName val="M-Book_for_FW2"/>
      <sheetName val="Ra__stair1"/>
      <sheetName val="HIRED_LABOUR_CODE2"/>
      <sheetName val="PA-_Consutant_2"/>
      <sheetName val="foot-slab_reinft2"/>
      <sheetName val="BILL_COV1"/>
      <sheetName val="Dropdown"/>
      <sheetName val="B185-B-2"/>
      <sheetName val="B185-B-3"/>
      <sheetName val="B185-B-4"/>
      <sheetName val="B185-B-5"/>
      <sheetName val="B185-B-6"/>
      <sheetName val="B185-B-7"/>
      <sheetName val="B185-B-8"/>
      <sheetName val="B185-B-9.1"/>
      <sheetName val="B185-B-9.2"/>
      <sheetName val="GFA_HQ_Building10"/>
      <sheetName val="GFA_Conference9"/>
      <sheetName val="StattCo_yCharges8"/>
      <sheetName val="BQ_External9"/>
      <sheetName val="Penthouse_Apartment8"/>
      <sheetName val="LABOUR_HISTOGRAM9"/>
      <sheetName val="Chiet_tinh_dz228"/>
      <sheetName val="Chiet_tinh_dz358"/>
      <sheetName val="CT_Thang_Mo8"/>
      <sheetName val="Raw_Data8"/>
      <sheetName val="@risk_rents_and_incentives8"/>
      <sheetName val="Car_park_lease8"/>
      <sheetName val="Net_rent_analysis8"/>
      <sheetName val="Poz-1_8"/>
      <sheetName val="Lab_Cum_Hist8"/>
      <sheetName val="Graph_Data_(DO_NOT_PRINT)8"/>
      <sheetName val="LEVEL_SHEET8"/>
      <sheetName val="SPT_vs_PHI8"/>
      <sheetName val="Bill_No__28"/>
      <sheetName val="Tender_Summary8"/>
      <sheetName val="Insurance_Ext8"/>
      <sheetName val="FOL_-_Bar8"/>
      <sheetName val="Customize_Your_Invoice8"/>
      <sheetName val="HVAC_BoQ8"/>
      <sheetName val="budget_summary_(2)7"/>
      <sheetName val="Budget_Analysis_Summary7"/>
      <sheetName val="Projet,_methodes_&amp;_couts7"/>
      <sheetName val="Risques_majeurs_&amp;_Frais_Ind_7"/>
      <sheetName val="Body_Sheet7"/>
      <sheetName val="1_0_Executive_Summary7"/>
      <sheetName val="Top_sheet7"/>
      <sheetName val="Rate_analysis7"/>
      <sheetName val="intr_stool_brkup7"/>
      <sheetName val="CT__PL7"/>
      <sheetName val="Ap_A5"/>
      <sheetName val="2_Div_14_5"/>
      <sheetName val="SHOPLIST_xls4"/>
      <sheetName val="PROJECT_BRIEF5"/>
      <sheetName val="Bill_26"/>
      <sheetName val="C_(3)5"/>
      <sheetName val="Bill_15"/>
      <sheetName val="Bill_35"/>
      <sheetName val="Bill_45"/>
      <sheetName val="Bill_55"/>
      <sheetName val="Bill_65"/>
      <sheetName val="Bill_75"/>
      <sheetName val="Dubai_golf4"/>
      <sheetName val="beam-reinft-IIInd_floor4"/>
      <sheetName val="Invoice_Summary4"/>
      <sheetName val="POWER_ASSUMPTIONS4"/>
      <sheetName val="beam-reinft-machine_rm4"/>
      <sheetName val="Civil_Boq3"/>
      <sheetName val="WITHOUT_C&amp;I_PROFIT_(3)3"/>
      <sheetName val="Activity_List3"/>
      <sheetName val="Softscape_Buildup3"/>
      <sheetName val="Mat'l_Rate3"/>
      <sheetName val="Eq. Mobilization"/>
      <sheetName val="Working for RCC"/>
      <sheetName val="COLUMN"/>
      <sheetName val="房屋及建筑物"/>
      <sheetName val="XL4Poppy"/>
      <sheetName val="E-Bill No.6 A-O"/>
      <sheetName val="B03"/>
      <sheetName val="B09.1"/>
      <sheetName val="GFA_HQ_Building11"/>
      <sheetName val="GFA_Conference10"/>
      <sheetName val="StattCo_yCharges9"/>
      <sheetName val="BQ_External10"/>
      <sheetName val="Penthouse_Apartment9"/>
      <sheetName val="LABOUR_HISTOGRAM10"/>
      <sheetName val="Chiet_tinh_dz229"/>
      <sheetName val="Chiet_tinh_dz359"/>
      <sheetName val="CT_Thang_Mo9"/>
      <sheetName val="Raw_Data9"/>
      <sheetName val="@risk_rents_and_incentives9"/>
      <sheetName val="Car_park_lease9"/>
      <sheetName val="Net_rent_analysis9"/>
      <sheetName val="Poz-1_9"/>
      <sheetName val="Lab_Cum_Hist9"/>
      <sheetName val="Graph_Data_(DO_NOT_PRINT)9"/>
      <sheetName val="LEVEL_SHEET9"/>
      <sheetName val="SPT_vs_PHI9"/>
      <sheetName val="Bill_No__29"/>
      <sheetName val="Tender_Summary9"/>
      <sheetName val="Insurance_Ext9"/>
      <sheetName val="FOL_-_Bar9"/>
      <sheetName val="Customize_Your_Invoice9"/>
      <sheetName val="HVAC_BoQ9"/>
      <sheetName val="budget_summary_(2)8"/>
      <sheetName val="Budget_Analysis_Summary8"/>
      <sheetName val="Projet,_methodes_&amp;_couts8"/>
      <sheetName val="Risques_majeurs_&amp;_Frais_Ind_8"/>
      <sheetName val="Body_Sheet8"/>
      <sheetName val="1_0_Executive_Summary8"/>
      <sheetName val="Top_sheet8"/>
      <sheetName val="Rate_analysis8"/>
      <sheetName val="intr_stool_brkup8"/>
      <sheetName val="CT__PL8"/>
      <sheetName val="Ap_A6"/>
      <sheetName val="2_Div_14_6"/>
      <sheetName val="SHOPLIST_xls5"/>
      <sheetName val="PROJECT_BRIEF6"/>
      <sheetName val="Bill_27"/>
      <sheetName val="C_(3)6"/>
      <sheetName val="Bill_16"/>
      <sheetName val="Bill_36"/>
      <sheetName val="Bill_46"/>
      <sheetName val="Bill_56"/>
      <sheetName val="Bill_66"/>
      <sheetName val="Bill_76"/>
      <sheetName val="Dubai_golf5"/>
      <sheetName val="beam-reinft-IIInd_floor5"/>
      <sheetName val="Invoice_Summary5"/>
      <sheetName val="POWER_ASSUMPTIONS5"/>
      <sheetName val="beam-reinft-machine_rm5"/>
      <sheetName val="Civil_Boq4"/>
      <sheetName val="WITHOUT_C&amp;I_PROFIT_(3)4"/>
      <sheetName val="Activity_List4"/>
      <sheetName val="Softscape_Buildup4"/>
      <sheetName val="Mat'l_Rate4"/>
      <sheetName val="BILL_COV2"/>
      <sheetName val="Ra__stair2"/>
      <sheetName val="Day_work1"/>
      <sheetName val="Materials_Cost(PCC)"/>
      <sheetName val="India_F&amp;S_Template"/>
      <sheetName val="IO_LIST"/>
      <sheetName val="Material_"/>
      <sheetName val="Quote_Sheet"/>
      <sheetName val="Eq__Mobilization"/>
      <sheetName val="Working_for_RCC"/>
      <sheetName val="B185-B-9_1"/>
      <sheetName val="B185-B-9_2"/>
      <sheetName val="BOQ_Direct_selling_cost"/>
      <sheetName val="CHART_OF_ACCOUNTS"/>
      <sheetName val="E-Bill_No_6_A-O"/>
      <sheetName val="B09_1"/>
      <sheetName val="PMWeb data"/>
      <sheetName val="BS"/>
      <sheetName val="Gra¦_x0004_)_x0000__x0000__x0000_VW_x0000__x0000__x0000__x0000__x0000__x0000__x0000__x0000__x0000_ U"/>
      <sheetName val="/VW_x0000_VU_x0000_)_x0000__x0000__x0000_)_x0000__x0000__x0000__x0001__x0000__x0000__x0000_tÏØ0_x0009__x0008__x0000__x0000__x0009__x0008_"/>
      <sheetName val="집계표(OPTION)"/>
      <sheetName val="w't table"/>
      <sheetName val="cp-e1"/>
      <sheetName val="Elemental Buildup"/>
      <sheetName val="/VW_x0000_VU_x0000_)_x0000__x0000__x0000_)_x0000__x0000__x0000__x0001__x0000__x0000__x0000_tÏØ0 _x0008__x0000__x0000_ _x0008_"/>
      <sheetName val="Gra¦_x0004_)"/>
      <sheetName val="/VW"/>
      <sheetName val="2.2)Revised Cash Flow"/>
      <sheetName val="HIRED_LABOUR_CODE3"/>
      <sheetName val="PA-_Consutant_3"/>
      <sheetName val="foot-slab_reinft3"/>
      <sheetName val="DETAILED__BOQ3"/>
      <sheetName val="M-Book_for_Conc3"/>
      <sheetName val="M-Book_for_FW3"/>
      <sheetName val="VALVE_CHAMBERS2"/>
      <sheetName val="Fire_Hydrants2"/>
      <sheetName val="B_GATE_VALVE2"/>
      <sheetName val="Sub_G1_Fire2"/>
      <sheetName val="Sub_G12_Fire2"/>
      <sheetName val="Div__02"/>
      <sheetName val="Div__03"/>
      <sheetName val="Div__04"/>
      <sheetName val="Div__05"/>
      <sheetName val="Div__06"/>
      <sheetName val="Div__07"/>
      <sheetName val="Div__08"/>
      <sheetName val="Div__09"/>
      <sheetName val="Div__10"/>
      <sheetName val="Div__11"/>
      <sheetName val="Div__12"/>
      <sheetName val="Div_13"/>
      <sheetName val="EXTERNAL_WORKS"/>
      <sheetName val="PRODUCTIVITY_RATE"/>
      <sheetName val="U_R_A_-_MASONRY"/>
      <sheetName val="U_R_A_-_PLASTERING"/>
      <sheetName val="U_R_A_-_TILING"/>
      <sheetName val="U_R_A_-_GRANITE"/>
      <sheetName val="V_C_2_-_EARTHWORK"/>
      <sheetName val="V_C_9_-_CERAMIC"/>
      <sheetName val="V_C_9_-_FINISHES"/>
      <sheetName val="w't_table"/>
      <sheetName val="bill_nb2-Plumbing_&amp;_Drainag"/>
      <sheetName val="Pl_&amp;_Dr_B"/>
      <sheetName val="Pl_&amp;_Dr_G"/>
      <sheetName val="Pl_&amp;_Dr_M"/>
      <sheetName val="Pl_&amp;_Dr_1"/>
      <sheetName val="Pl_&amp;_Dr_2"/>
      <sheetName val="Pl_&amp;_Dr_3"/>
      <sheetName val="Pl_&amp;_Dr_4"/>
      <sheetName val="Pl_&amp;_Dr_5"/>
      <sheetName val="Pl_&amp;_Dr_6"/>
      <sheetName val="Pl_&amp;_Dr_7"/>
      <sheetName val="Pl_&amp;_Dr_8"/>
      <sheetName val="Pl_&amp;_Dr_R"/>
      <sheetName val="FF_B"/>
      <sheetName val="FF_G"/>
      <sheetName val="FF_M"/>
      <sheetName val="FF_1"/>
      <sheetName val="FF_2_"/>
      <sheetName val="FF_3"/>
      <sheetName val="FF_4"/>
      <sheetName val="FF_5"/>
      <sheetName val="FF_6_"/>
      <sheetName val="FF_7"/>
      <sheetName val="FF_8"/>
      <sheetName val="FF_R"/>
      <sheetName val="bill_nb3-FF"/>
      <sheetName val="HVAC_B"/>
      <sheetName val="HVAC_G"/>
      <sheetName val="HVAC_M"/>
      <sheetName val="HVAC_1"/>
      <sheetName val="HVAC_2"/>
      <sheetName val="HVAC_3"/>
      <sheetName val="HVAC_4"/>
      <sheetName val="HVAC_5"/>
      <sheetName val="HVAC_6"/>
      <sheetName val="HVAC_7"/>
      <sheetName val="HVAC_8"/>
      <sheetName val="HVAC_R"/>
      <sheetName val="bill_nb4-HVAC"/>
      <sheetName val="SC_B"/>
      <sheetName val="SC_G"/>
      <sheetName val="SC_M"/>
      <sheetName val="SC_1"/>
      <sheetName val="SC_2"/>
      <sheetName val="SC_3"/>
      <sheetName val="SC_4"/>
      <sheetName val="SC_5"/>
      <sheetName val="SC_6"/>
      <sheetName val="SC_7"/>
      <sheetName val="SC_8"/>
      <sheetName val="SC_R"/>
      <sheetName val="AV_B"/>
      <sheetName val="AV_G"/>
      <sheetName val="AV_M"/>
      <sheetName val="AV_1"/>
      <sheetName val="AV_2"/>
      <sheetName val="AV_3"/>
      <sheetName val="AV_4"/>
      <sheetName val="AV_5"/>
      <sheetName val="AV_6"/>
      <sheetName val="AV_7"/>
      <sheetName val="AV_8"/>
      <sheetName val="EL_B"/>
      <sheetName val="EL_M"/>
      <sheetName val="EL_1"/>
      <sheetName val="EL_2"/>
      <sheetName val="EL_3"/>
      <sheetName val="EL_4"/>
      <sheetName val="EL_5"/>
      <sheetName val="EL_6"/>
      <sheetName val="EL_7"/>
      <sheetName val="EL_8"/>
      <sheetName val="EL_R"/>
      <sheetName val="EL_TR"/>
      <sheetName val="8-_EL"/>
      <sheetName val="FA_B"/>
      <sheetName val="FA_G"/>
      <sheetName val="FA_M"/>
      <sheetName val="FA_1"/>
      <sheetName val="FA_2"/>
      <sheetName val="FA_3"/>
      <sheetName val="FA_4"/>
      <sheetName val="FA_5"/>
      <sheetName val="FA_6"/>
      <sheetName val="FA_7"/>
      <sheetName val="FA_8"/>
      <sheetName val="FA_R"/>
      <sheetName val="9-_FA"/>
      <sheetName val="77S(O)"/>
      <sheetName val="PointNo.5"/>
      <sheetName val="11-hsd"/>
      <sheetName val="13-septic"/>
      <sheetName val="7-ug"/>
      <sheetName val="2-utility"/>
      <sheetName val="18-misc"/>
      <sheetName val="5-pipe"/>
      <sheetName val="Materials_Cost(PCC)1"/>
      <sheetName val="India_F&amp;S_Template1"/>
      <sheetName val="IO_LIST1"/>
      <sheetName val="Material_1"/>
      <sheetName val="Quote_Sheet1"/>
      <sheetName val="Div__021"/>
      <sheetName val="Div__031"/>
      <sheetName val="Div__041"/>
      <sheetName val="Div__051"/>
      <sheetName val="Div__061"/>
      <sheetName val="Div__071"/>
      <sheetName val="Div__081"/>
      <sheetName val="Div__091"/>
      <sheetName val="Div__101"/>
      <sheetName val="Div__111"/>
      <sheetName val="Div__121"/>
      <sheetName val="Div_131"/>
      <sheetName val="EXTERNAL_WORKS1"/>
      <sheetName val="PRODUCTIVITY_RATE1"/>
      <sheetName val="U_R_A_-_MASONRY1"/>
      <sheetName val="U_R_A_-_PLASTERING1"/>
      <sheetName val="U_R_A_-_TILING1"/>
      <sheetName val="U_R_A_-_GRANITE1"/>
      <sheetName val="V_C_2_-_EARTHWORK1"/>
      <sheetName val="V_C_9_-_CERAMIC1"/>
      <sheetName val="V_C_9_-_FINISHES1"/>
      <sheetName val="PMWeb_data"/>
      <sheetName val="SS_MH"/>
      <sheetName val="SS MH"/>
      <sheetName val="ConferenceCentre_x005f_x0000_옰ʒ䄂ʒ鵠ʐ䄂ʒ"/>
      <sheetName val="Geneí¬_x005f_x0008_i_x005f_x0000__x005f_x0000__x0"/>
      <sheetName val="70_x005f_x0000_,_0_x005f_x0000_s«_x005f_x0008_i_x"/>
      <sheetName val="Geneí¬_x005f_x0008_i"/>
      <sheetName val="Chiet t"/>
      <sheetName val="Staffing and Rates IA"/>
      <sheetName val="col-reinft1"/>
      <sheetName val="SStaff-Sept2013"/>
      <sheetName val="Index List"/>
      <sheetName val="Type List"/>
      <sheetName val="File Types"/>
      <sheetName val="입찰내역 발주처 양식"/>
      <sheetName val="Material List "/>
      <sheetName val="B6.2 "/>
      <sheetName val="PointNo_5"/>
      <sheetName val="Elemental_Buildup"/>
      <sheetName val="LIST DO NOT REMOVE"/>
      <sheetName val="PRECAST lightconc-II"/>
      <sheetName val="P&amp;L-BDMC"/>
      <sheetName val="final abstract"/>
      <sheetName val="Detail"/>
      <sheetName val="p&amp;m"/>
      <sheetName val="Voucher"/>
      <sheetName val="Demand"/>
      <sheetName val="Occ"/>
      <sheetName val="Old"/>
      <sheetName val="Lists"/>
      <sheetName val="Quantity"/>
      <sheetName val="??-BLDG"/>
      <sheetName val="PNT-QUOT-#3"/>
      <sheetName val="COAT&amp;WRAP-QIOT-#3"/>
      <sheetName val="ml"/>
      <sheetName val="Employee List"/>
      <sheetName val="Division 2"/>
      <sheetName val="Division3"/>
      <sheetName val="Division 4"/>
      <sheetName val="Division 5"/>
      <sheetName val="Division 6"/>
      <sheetName val="Division 7"/>
      <sheetName val="Division 8"/>
      <sheetName val="Division 9"/>
      <sheetName val="Division 10"/>
      <sheetName val="Division11"/>
      <sheetName val="Division 12"/>
      <sheetName val="Division 14"/>
      <sheetName val="Division 21"/>
      <sheetName val="Division 22"/>
      <sheetName val="Division 23"/>
      <sheetName val="Division 26"/>
      <sheetName val="Division 27"/>
      <sheetName val="Division 28"/>
      <sheetName val="Division 31"/>
      <sheetName val="Division 32"/>
      <sheetName val="Division 33"/>
      <sheetName val="SUM"/>
      <sheetName val="Day_work2"/>
      <sheetName val="Gra¦)VW_U"/>
      <sheetName val="/VWVU))tÏØ0  "/>
      <sheetName val="/VWVU))tÏØ0__"/>
      <sheetName val="VCH-SLC"/>
      <sheetName val="Item- Compact"/>
      <sheetName val="Supplier"/>
      <sheetName val="BLK2"/>
      <sheetName val="BLK3"/>
      <sheetName val="E &amp; R"/>
      <sheetName val="radar"/>
      <sheetName val="UG"/>
      <sheetName val="escalation"/>
      <sheetName val="ANAL"/>
      <sheetName val="Summary of Work"/>
      <sheetName val="_x005f_x0000__x005f_x0000__x005f_x0000__x005f_x0000__x0"/>
      <sheetName val="Staff Acco."/>
      <sheetName val="TBAL9697 -group wise  sdpl"/>
      <sheetName val="2_2)Revised_Cash_Flow"/>
      <sheetName val="GFA_HQ_Building12"/>
      <sheetName val="GFA_Conference11"/>
      <sheetName val="BQ_External11"/>
      <sheetName val="Projet,_methodes_&amp;_couts9"/>
      <sheetName val="Risques_majeurs_&amp;_Frais_Ind_9"/>
      <sheetName val="Penthouse_Apartment10"/>
      <sheetName val="LABOUR_HISTOGRAM11"/>
      <sheetName val="StattCo_yCharges10"/>
      <sheetName val="Chiet_tinh_dz2210"/>
      <sheetName val="Chiet_tinh_dz3510"/>
      <sheetName val="Raw_Data10"/>
      <sheetName val="CT_Thang_Mo10"/>
      <sheetName val="LEVEL_SHEET10"/>
      <sheetName val="SPT_vs_PHI10"/>
      <sheetName val="@risk_rents_and_incentives10"/>
      <sheetName val="Car_park_lease10"/>
      <sheetName val="Net_rent_analysis10"/>
      <sheetName val="Poz-1_10"/>
      <sheetName val="Lab_Cum_Hist10"/>
      <sheetName val="Graph_Data_(DO_NOT_PRINT)10"/>
      <sheetName val="Bill_No__210"/>
      <sheetName val="budget_summary_(2)9"/>
      <sheetName val="Budget_Analysis_Summary9"/>
      <sheetName val="Customize_Your_Invoice10"/>
      <sheetName val="HVAC_BoQ10"/>
      <sheetName val="FOL_-_Bar10"/>
      <sheetName val="Tender_Summary10"/>
      <sheetName val="Insurance_Ext10"/>
      <sheetName val="CT__PL9"/>
      <sheetName val="intr_stool_brkup9"/>
      <sheetName val="Top_sheet9"/>
      <sheetName val="Rate_analysis9"/>
      <sheetName val="PROJECT_BRIEF7"/>
      <sheetName val="Body_Sheet9"/>
      <sheetName val="1_0_Executive_Summary9"/>
      <sheetName val="C_(3)7"/>
      <sheetName val="Bill_28"/>
      <sheetName val="Ap_A7"/>
      <sheetName val="2_Div_14_7"/>
      <sheetName val="Bill_17"/>
      <sheetName val="Bill_37"/>
      <sheetName val="Bill_47"/>
      <sheetName val="Bill_57"/>
      <sheetName val="Bill_67"/>
      <sheetName val="Bill_77"/>
      <sheetName val="SHOPLIST_xls6"/>
      <sheetName val="Dubai_golf6"/>
      <sheetName val="beam-reinft-IIInd_floor6"/>
      <sheetName val="Invoice_Summary6"/>
      <sheetName val="POWER_ASSUMPTIONS6"/>
      <sheetName val="beam-reinft-machine_rm6"/>
      <sheetName val="WITHOUT_C&amp;I_PROFIT_(3)5"/>
      <sheetName val="Civil_Boq5"/>
      <sheetName val="Activity_List5"/>
      <sheetName val="Softscape_Buildup5"/>
      <sheetName val="Mat'l_Rate5"/>
      <sheetName val="HIRED_LABOUR_CODE4"/>
      <sheetName val="PA-_Consutant_4"/>
      <sheetName val="foot-slab_reinft4"/>
      <sheetName val="DETAILED__BOQ4"/>
      <sheetName val="M-Book_for_Conc4"/>
      <sheetName val="M-Book_for_FW4"/>
      <sheetName val="BILL_COV3"/>
      <sheetName val="Ra__stair3"/>
      <sheetName val="VALVE_CHAMBERS3"/>
      <sheetName val="Fire_Hydrants3"/>
      <sheetName val="B_GATE_VALVE3"/>
      <sheetName val="Sub_G1_Fire3"/>
      <sheetName val="Sub_G12_Fire3"/>
      <sheetName val="Materials_Cost(PCC)2"/>
      <sheetName val="India_F&amp;S_Template2"/>
      <sheetName val="IO_LIST2"/>
      <sheetName val="Material_2"/>
      <sheetName val="Quote_Sheet2"/>
      <sheetName val="Eq__Mobilization1"/>
      <sheetName val="Working_for_RCC1"/>
      <sheetName val="B185-B-9_11"/>
      <sheetName val="B185-B-9_21"/>
      <sheetName val="BOQ_Direct_selling_cost1"/>
      <sheetName val="CHART_OF_ACCOUNTS1"/>
      <sheetName val="E-Bill_No_6_A-O1"/>
      <sheetName val="B09_11"/>
      <sheetName val="bill_nb2-Plumbing_&amp;_Drainag1"/>
      <sheetName val="Pl_&amp;_Dr_B1"/>
      <sheetName val="Pl_&amp;_Dr_G1"/>
      <sheetName val="Pl_&amp;_Dr_M1"/>
      <sheetName val="Pl_&amp;_Dr_11"/>
      <sheetName val="Pl_&amp;_Dr_21"/>
      <sheetName val="Pl_&amp;_Dr_31"/>
      <sheetName val="Pl_&amp;_Dr_41"/>
      <sheetName val="Pl_&amp;_Dr_51"/>
      <sheetName val="Pl_&amp;_Dr_61"/>
      <sheetName val="Pl_&amp;_Dr_71"/>
      <sheetName val="Pl_&amp;_Dr_81"/>
      <sheetName val="Pl_&amp;_Dr_R1"/>
      <sheetName val="FF_B1"/>
      <sheetName val="FF_G1"/>
      <sheetName val="FF_M1"/>
      <sheetName val="FF_11"/>
      <sheetName val="FF_2_1"/>
      <sheetName val="FF_31"/>
      <sheetName val="FF_41"/>
      <sheetName val="FF_51"/>
      <sheetName val="FF_6_1"/>
      <sheetName val="FF_71"/>
      <sheetName val="FF_81"/>
      <sheetName val="FF_R1"/>
      <sheetName val="bill_nb3-FF1"/>
      <sheetName val="HVAC_B1"/>
      <sheetName val="HVAC_G1"/>
      <sheetName val="HVAC_M1"/>
      <sheetName val="HVAC_11"/>
      <sheetName val="HVAC_21"/>
      <sheetName val="HVAC_31"/>
      <sheetName val="HVAC_41"/>
      <sheetName val="HVAC_51"/>
      <sheetName val="HVAC_61"/>
      <sheetName val="HVAC_71"/>
      <sheetName val="HVAC_81"/>
      <sheetName val="HVAC_R1"/>
      <sheetName val="bill_nb4-HVAC1"/>
      <sheetName val="SC_B1"/>
      <sheetName val="SC_G1"/>
      <sheetName val="SC_M1"/>
      <sheetName val="SC_11"/>
      <sheetName val="SC_21"/>
      <sheetName val="SC_31"/>
      <sheetName val="SC_41"/>
      <sheetName val="SC_51"/>
      <sheetName val="SC_61"/>
      <sheetName val="SC_71"/>
      <sheetName val="SC_81"/>
      <sheetName val="SC_R1"/>
      <sheetName val="AV_B1"/>
      <sheetName val="AV_G1"/>
      <sheetName val="AV_M1"/>
      <sheetName val="AV_11"/>
      <sheetName val="AV_21"/>
      <sheetName val="AV_31"/>
      <sheetName val="AV_41"/>
      <sheetName val="AV_51"/>
      <sheetName val="AV_61"/>
      <sheetName val="AV_71"/>
      <sheetName val="AV_81"/>
      <sheetName val="EL_B1"/>
      <sheetName val="EL_M1"/>
      <sheetName val="EL_11"/>
      <sheetName val="EL_21"/>
      <sheetName val="EL_31"/>
      <sheetName val="EL_41"/>
      <sheetName val="EL_51"/>
      <sheetName val="EL_61"/>
      <sheetName val="EL_71"/>
      <sheetName val="EL_81"/>
      <sheetName val="EL_R1"/>
      <sheetName val="EL_TR1"/>
      <sheetName val="8-_EL1"/>
      <sheetName val="FA_B1"/>
      <sheetName val="FA_G1"/>
      <sheetName val="FA_M1"/>
      <sheetName val="FA_11"/>
      <sheetName val="FA_21"/>
      <sheetName val="FA_31"/>
      <sheetName val="FA_41"/>
      <sheetName val="FA_51"/>
      <sheetName val="FA_61"/>
      <sheetName val="FA_71"/>
      <sheetName val="FA_81"/>
      <sheetName val="FA_R1"/>
      <sheetName val="9-_FA1"/>
      <sheetName val="Div__022"/>
      <sheetName val="Div__032"/>
      <sheetName val="Div__042"/>
      <sheetName val="Div__052"/>
      <sheetName val="Div__062"/>
      <sheetName val="Div__072"/>
      <sheetName val="Div__082"/>
      <sheetName val="Div__092"/>
      <sheetName val="Div__102"/>
      <sheetName val="Div__112"/>
      <sheetName val="Div__122"/>
      <sheetName val="Div_132"/>
      <sheetName val="EXTERNAL_WORKS2"/>
      <sheetName val="PRODUCTIVITY_RATE2"/>
      <sheetName val="U_R_A_-_MASONRY2"/>
      <sheetName val="U_R_A_-_PLASTERING2"/>
      <sheetName val="U_R_A_-_TILING2"/>
      <sheetName val="U_R_A_-_GRANITE2"/>
      <sheetName val="V_C_2_-_EARTHWORK2"/>
      <sheetName val="V_C_9_-_CERAMIC2"/>
      <sheetName val="V_C_9_-_FINISHES2"/>
      <sheetName val="PMWeb_data1"/>
      <sheetName val="w't_table1"/>
      <sheetName val="SS_MH1"/>
      <sheetName val="Chiet_t"/>
      <sheetName val="Staffing_and_Rates_IA"/>
      <sheetName val="Index_List"/>
      <sheetName val="Type_List"/>
      <sheetName val="File_Types"/>
      <sheetName val="Gra¦)"/>
      <sheetName val="입찰내역_발주처_양식"/>
      <sheetName val="Material_List_"/>
      <sheetName val="Elemental_Buildup1"/>
      <sheetName val="PointNo_51"/>
      <sheetName val="B6_2_"/>
      <sheetName val="LIST_DO_NOT_REMOVE"/>
      <sheetName val="Earthwork"/>
      <sheetName val="GIAVLIEU"/>
      <sheetName val="Project Cost Breakdown"/>
      <sheetName val="SIEMENS"/>
      <sheetName val="Рабочий лист"/>
      <sheetName val="ФМ"/>
      <sheetName val="Сравнение"/>
      <sheetName val="Table"/>
      <sheetName val="%"/>
      <sheetName val="INDIGINEOUS ITEMS "/>
      <sheetName val="GRSummary"/>
      <sheetName val="Annex 1 Sect 3a"/>
      <sheetName val="Annex 1 Sect 3a.1"/>
      <sheetName val="Annex 1 Sect 3b"/>
      <sheetName val="Annex 1 Sect 3c"/>
      <sheetName val="HOURLY RATES"/>
      <sheetName val="SITE WORK"/>
      <sheetName val="PT 141- Site A Landscape"/>
      <sheetName val="Prices"/>
      <sheetName val="Rate summary"/>
      <sheetName val="#REF!"/>
      <sheetName val="SW-TEO"/>
      <sheetName val="科目余额表正式"/>
      <sheetName val="Division_2"/>
      <sheetName val="Division_4"/>
      <sheetName val="Division_5"/>
      <sheetName val="Division_6"/>
      <sheetName val="Division_7"/>
      <sheetName val="Division_8"/>
      <sheetName val="Division_9"/>
      <sheetName val="Division_10"/>
      <sheetName val="Division_12"/>
      <sheetName val="Division_14"/>
      <sheetName val="Division_21"/>
      <sheetName val="Division_22"/>
      <sheetName val="Division_23"/>
      <sheetName val="Division_26"/>
      <sheetName val="Division_27"/>
      <sheetName val="Division_28"/>
      <sheetName val="Division_31"/>
      <sheetName val="Division_32"/>
      <sheetName val="Division_33"/>
      <sheetName val="Sub_G1_Five"/>
      <sheetName val="Common Variables"/>
      <sheetName val="Geneí¬ i_x0000__x0000_ _x0000_0."/>
      <sheetName val="70_x0000_,/0_x0000_s« i_x0000_Æø í¬ i_x0000_"/>
      <sheetName val="d-safe DELUXE"/>
      <sheetName val="XV10017"/>
      <sheetName val="Back up"/>
      <sheetName val="Risk Breakdown Structure"/>
      <sheetName val="Header"/>
      <sheetName val="BASE_APR17_HISTOGRAMS"/>
      <sheetName val="PRJDATA"/>
      <sheetName val="Master"/>
      <sheetName val="Geneí¬ i"/>
      <sheetName val="70_x005f_x0000_,/0_x005f_x0000_s«_x005f_x0008_i_x"/>
      <sheetName val="Map"/>
      <sheetName val="70,_0s«iÆøí¬i"/>
      <sheetName val="ConferenceCentre_옰ʒ䄂ʒ鵠ʐ䄂ʒ閐̐䄂ʒ蕈̐"/>
      <sheetName val="Geneí¬_x0008_i___x0014__0."/>
      <sheetName val="70_,_0_s«_x0008_i_Æø_x0003_í¬_x0008_i_"/>
      <sheetName val="________"/>
      <sheetName val="Geneí¬_x0008_i??_x0014_?0."/>
      <sheetName val="70?,/0?s«_x0008_i?Æø_x0003_í¬_x0008_i?"/>
      <sheetName val="????????"/>
      <sheetName val="BG"/>
      <sheetName val="RAB AR&amp;STR"/>
      <sheetName val="Summary_of_Work"/>
      <sheetName val="Employee_List"/>
      <sheetName val="[SHOPLIST.xls][SHOPLIST.xls]70_x0000_"/>
      <sheetName val="[SHOPLIST.xls][SHOPLIST.xls]70,"/>
      <sheetName val="Lookup"/>
      <sheetName val="Steel"/>
      <sheetName val="2_2)Revised_Cash_Flow1"/>
      <sheetName val="Mall waterproofing"/>
      <sheetName val="MSCP waterproofing"/>
      <sheetName val="-----------------"/>
      <sheetName val="Duct Accesories"/>
      <sheetName val="MA"/>
      <sheetName val="Rebars"/>
      <sheetName val="office"/>
      <sheetName val="Lab"/>
      <sheetName val="PRECAST_lightconc-II"/>
      <sheetName val="final_abstract"/>
      <sheetName val="合成単価作成表-BLDG"/>
      <sheetName val="ConferenceCentre?옰ʒ䄂ʒ鵠ʐ䄂ʒ閐̐脭め_x0005__x0000_"/>
      <sheetName val="TESİSAT"/>
      <sheetName val="GFA_HQ_Building13"/>
      <sheetName val="GFA_Conference12"/>
      <sheetName val="BQ_External12"/>
      <sheetName val="Graph_Data_(DO_NOT_PRINT)11"/>
      <sheetName val="Penthouse_Apartment11"/>
      <sheetName val="LABOUR_HISTOGRAM12"/>
      <sheetName val="StattCo_yCharges11"/>
      <sheetName val="Projet,_methodes_&amp;_couts10"/>
      <sheetName val="Risques_majeurs_&amp;_Frais_Ind_10"/>
      <sheetName val="Raw_Data11"/>
      <sheetName val="Chiet_tinh_dz2211"/>
      <sheetName val="Chiet_tinh_dz3511"/>
      <sheetName val="@risk_rents_and_incentives11"/>
      <sheetName val="Car_park_lease11"/>
      <sheetName val="Net_rent_analysis11"/>
      <sheetName val="Poz-1_11"/>
      <sheetName val="Lab_Cum_Hist11"/>
      <sheetName val="CT_Thang_Mo11"/>
      <sheetName val="LEVEL_SHEET11"/>
      <sheetName val="SPT_vs_PHI11"/>
      <sheetName val="CT__PL10"/>
      <sheetName val="FOL_-_Bar11"/>
      <sheetName val="Customize_Your_Invoice11"/>
      <sheetName val="HVAC_BoQ11"/>
      <sheetName val="Bill_No__211"/>
      <sheetName val="Tender_Summary11"/>
      <sheetName val="Insurance_Ext11"/>
      <sheetName val="budget_summary_(2)10"/>
      <sheetName val="Budget_Analysis_Summary10"/>
      <sheetName val="Body_Sheet10"/>
      <sheetName val="1_0_Executive_Summary10"/>
      <sheetName val="2_Div_14_8"/>
      <sheetName val="Top_sheet10"/>
      <sheetName val="intr_stool_brkup10"/>
      <sheetName val="Bill_18"/>
      <sheetName val="Bill_29"/>
      <sheetName val="Bill_38"/>
      <sheetName val="Bill_48"/>
      <sheetName val="Bill_58"/>
      <sheetName val="Bill_68"/>
      <sheetName val="Bill_78"/>
      <sheetName val="Ap_A8"/>
      <sheetName val="Rate_analysis10"/>
      <sheetName val="POWER_ASSUMPTIONS7"/>
      <sheetName val="Dubai_golf7"/>
      <sheetName val="beam-reinft-IIInd_floor7"/>
      <sheetName val="beam-reinft-machine_rm7"/>
      <sheetName val="SHOPLIST_xls7"/>
      <sheetName val="PROJECT_BRIEF8"/>
      <sheetName val="Invoice_Summary7"/>
      <sheetName val="Civil_Boq6"/>
      <sheetName val="C_(3)8"/>
      <sheetName val="WITHOUT_C&amp;I_PROFIT_(3)6"/>
      <sheetName val="DETAILED__BOQ5"/>
      <sheetName val="M-Book_for_Conc5"/>
      <sheetName val="M-Book_for_FW5"/>
      <sheetName val="BILL_COV4"/>
      <sheetName val="Ra__stair4"/>
      <sheetName val="Activity_List6"/>
      <sheetName val="Softscape_Buildup6"/>
      <sheetName val="Mat'l_Rate6"/>
      <sheetName val="VALVE_CHAMBERS4"/>
      <sheetName val="Fire_Hydrants4"/>
      <sheetName val="B_GATE_VALVE4"/>
      <sheetName val="Sub_G1_Fire4"/>
      <sheetName val="Sub_G12_Fire4"/>
      <sheetName val="PA-_Consutant_5"/>
      <sheetName val="HIRED_LABOUR_CODE5"/>
      <sheetName val="foot-slab_reinft5"/>
      <sheetName val="Day_work3"/>
      <sheetName val="Materials_Cost(PCC)3"/>
      <sheetName val="India_F&amp;S_Template3"/>
      <sheetName val="IO_LIST3"/>
      <sheetName val="Material_3"/>
      <sheetName val="Quote_Sheet3"/>
      <sheetName val="CHART_OF_ACCOUNTS2"/>
      <sheetName val="E-Bill_No_6_A-O2"/>
      <sheetName val="B185-B-9_12"/>
      <sheetName val="B185-B-9_22"/>
      <sheetName val="B09_12"/>
      <sheetName val="BOQ_Direct_selling_cost2"/>
      <sheetName val="PMWeb_data2"/>
      <sheetName val="SS_MH2"/>
      <sheetName val="Eq__Mobilization2"/>
      <sheetName val="w't_table2"/>
      <sheetName val="Div__023"/>
      <sheetName val="Div__033"/>
      <sheetName val="Div__043"/>
      <sheetName val="Div__053"/>
      <sheetName val="Div__063"/>
      <sheetName val="Div__073"/>
      <sheetName val="Div__083"/>
      <sheetName val="Div__093"/>
      <sheetName val="Div__103"/>
      <sheetName val="Div__113"/>
      <sheetName val="Div__123"/>
      <sheetName val="Div_133"/>
      <sheetName val="EXTERNAL_WORKS3"/>
      <sheetName val="PRODUCTIVITY_RATE3"/>
      <sheetName val="U_R_A_-_MASONRY3"/>
      <sheetName val="U_R_A_-_PLASTERING3"/>
      <sheetName val="U_R_A_-_TILING3"/>
      <sheetName val="U_R_A_-_GRANITE3"/>
      <sheetName val="V_C_2_-_EARTHWORK3"/>
      <sheetName val="V_C_9_-_CERAMIC3"/>
      <sheetName val="V_C_9_-_FINISHES3"/>
      <sheetName val="bill_nb2-Plumbing_&amp;_Drainag2"/>
      <sheetName val="Pl_&amp;_Dr_B2"/>
      <sheetName val="Pl_&amp;_Dr_G2"/>
      <sheetName val="Pl_&amp;_Dr_M2"/>
      <sheetName val="Pl_&amp;_Dr_12"/>
      <sheetName val="Pl_&amp;_Dr_22"/>
      <sheetName val="Pl_&amp;_Dr_32"/>
      <sheetName val="Pl_&amp;_Dr_42"/>
      <sheetName val="Pl_&amp;_Dr_52"/>
      <sheetName val="Pl_&amp;_Dr_62"/>
      <sheetName val="Pl_&amp;_Dr_72"/>
      <sheetName val="Pl_&amp;_Dr_82"/>
      <sheetName val="Pl_&amp;_Dr_R2"/>
      <sheetName val="FF_B2"/>
      <sheetName val="FF_G2"/>
      <sheetName val="FF_M2"/>
      <sheetName val="FF_12"/>
      <sheetName val="FF_2_2"/>
      <sheetName val="FF_32"/>
      <sheetName val="FF_42"/>
      <sheetName val="FF_52"/>
      <sheetName val="FF_6_2"/>
      <sheetName val="FF_72"/>
      <sheetName val="FF_82"/>
      <sheetName val="FF_R2"/>
      <sheetName val="bill_nb3-FF2"/>
      <sheetName val="HVAC_B2"/>
      <sheetName val="HVAC_G2"/>
      <sheetName val="HVAC_M2"/>
      <sheetName val="HVAC_12"/>
      <sheetName val="HVAC_22"/>
      <sheetName val="HVAC_32"/>
      <sheetName val="HVAC_42"/>
      <sheetName val="HVAC_52"/>
      <sheetName val="HVAC_62"/>
      <sheetName val="HVAC_72"/>
      <sheetName val="HVAC_82"/>
      <sheetName val="HVAC_R2"/>
      <sheetName val="bill_nb4-HVAC2"/>
      <sheetName val="SC_B2"/>
      <sheetName val="SC_G2"/>
      <sheetName val="SC_M2"/>
      <sheetName val="SC_12"/>
      <sheetName val="SC_22"/>
      <sheetName val="SC_32"/>
      <sheetName val="SC_42"/>
      <sheetName val="SC_52"/>
      <sheetName val="SC_62"/>
      <sheetName val="SC_72"/>
      <sheetName val="SC_82"/>
      <sheetName val="SC_R2"/>
      <sheetName val="AV_B2"/>
      <sheetName val="AV_G2"/>
      <sheetName val="AV_M2"/>
      <sheetName val="AV_12"/>
      <sheetName val="AV_22"/>
      <sheetName val="AV_32"/>
      <sheetName val="AV_42"/>
      <sheetName val="AV_52"/>
      <sheetName val="AV_62"/>
      <sheetName val="AV_72"/>
      <sheetName val="AV_82"/>
      <sheetName val="EL_B2"/>
      <sheetName val="EL_M2"/>
      <sheetName val="EL_12"/>
      <sheetName val="EL_22"/>
      <sheetName val="EL_32"/>
      <sheetName val="EL_42"/>
      <sheetName val="EL_52"/>
      <sheetName val="EL_62"/>
      <sheetName val="EL_72"/>
      <sheetName val="EL_82"/>
      <sheetName val="EL_R2"/>
      <sheetName val="EL_TR2"/>
      <sheetName val="8-_EL2"/>
      <sheetName val="FA_B2"/>
      <sheetName val="FA_G2"/>
      <sheetName val="FA_M2"/>
      <sheetName val="FA_12"/>
      <sheetName val="FA_22"/>
      <sheetName val="FA_32"/>
      <sheetName val="FA_42"/>
      <sheetName val="FA_52"/>
      <sheetName val="FA_62"/>
      <sheetName val="FA_72"/>
      <sheetName val="FA_82"/>
      <sheetName val="FA_R2"/>
      <sheetName val="9-_FA2"/>
      <sheetName val="Working_for_RCC2"/>
      <sheetName val="Material_List_1"/>
      <sheetName val="Chiet_t1"/>
      <sheetName val="Staffing_and_Rates_IA1"/>
      <sheetName val="Index_List1"/>
      <sheetName val="Type_List1"/>
      <sheetName val="File_Types1"/>
      <sheetName val="입찰내역_발주처_양식1"/>
      <sheetName val="/VWVU))tÏØ0__1"/>
      <sheetName val="Staff_Acco_"/>
      <sheetName val="TBAL9697_-group_wise__sdpl"/>
      <sheetName val="???? ??? ??"/>
      <sheetName val="PRECAST_lightconc-II1"/>
      <sheetName val="final_abstract1"/>
      <sheetName val="Division_24"/>
      <sheetName val="Division_41"/>
      <sheetName val="Division_51"/>
      <sheetName val="Division_61"/>
      <sheetName val="Division_71"/>
      <sheetName val="Division_81"/>
      <sheetName val="Division_91"/>
      <sheetName val="Division_101"/>
      <sheetName val="Division_121"/>
      <sheetName val="Division_141"/>
      <sheetName val="Division_211"/>
      <sheetName val="Division_221"/>
      <sheetName val="Division_231"/>
      <sheetName val="Division_261"/>
      <sheetName val="Division_271"/>
      <sheetName val="Division_281"/>
      <sheetName val="Division_311"/>
      <sheetName val="Division_321"/>
      <sheetName val="Division_331"/>
      <sheetName val="/VWVU))tÏØ0__2"/>
      <sheetName val="GFA_HQ_Building14"/>
      <sheetName val="GFA_Conference13"/>
      <sheetName val="BQ_External13"/>
      <sheetName val="Raw_Data12"/>
      <sheetName val="Penthouse_Apartment12"/>
      <sheetName val="StattCo_yCharges12"/>
      <sheetName val="@risk_rents_and_incentives12"/>
      <sheetName val="Car_park_lease12"/>
      <sheetName val="Net_rent_analysis12"/>
      <sheetName val="Poz-1_12"/>
      <sheetName val="Chiet_tinh_dz2212"/>
      <sheetName val="Chiet_tinh_dz3512"/>
      <sheetName val="LEVEL_SHEET12"/>
      <sheetName val="LABOUR_HISTOGRAM13"/>
      <sheetName val="Lab_Cum_Hist12"/>
      <sheetName val="Graph_Data_(DO_NOT_PRINT)12"/>
      <sheetName val="Body_Sheet11"/>
      <sheetName val="1_0_Executive_Summary11"/>
      <sheetName val="CT_Thang_Mo12"/>
      <sheetName val="Customize_Your_Invoice12"/>
      <sheetName val="HVAC_BoQ12"/>
      <sheetName val="Projet,_methodes_&amp;_couts11"/>
      <sheetName val="Risques_majeurs_&amp;_Frais_Ind_11"/>
      <sheetName val="SPT_vs_PHI12"/>
      <sheetName val="CT__PL11"/>
      <sheetName val="intr_stool_brkup11"/>
      <sheetName val="Bill_No__212"/>
      <sheetName val="budget_summary_(2)11"/>
      <sheetName val="Budget_Analysis_Summary11"/>
      <sheetName val="FOL_-_Bar12"/>
      <sheetName val="Top_sheet11"/>
      <sheetName val="Tender_Summary12"/>
      <sheetName val="Insurance_Ext12"/>
      <sheetName val="2_Div_14_9"/>
      <sheetName val="SHOPLIST_xls8"/>
      <sheetName val="Bill_210"/>
      <sheetName val="Ap_A9"/>
      <sheetName val="Ra__stair5"/>
      <sheetName val="Bill_19"/>
      <sheetName val="Bill_39"/>
      <sheetName val="Bill_49"/>
      <sheetName val="Bill_59"/>
      <sheetName val="Bill_69"/>
      <sheetName val="Bill_79"/>
      <sheetName val="beam-reinft-IIInd_floor8"/>
      <sheetName val="Invoice_Summary8"/>
      <sheetName val="beam-reinft-machine_rm8"/>
      <sheetName val="PROJECT_BRIEF9"/>
      <sheetName val="C_(3)9"/>
      <sheetName val="POWER_ASSUMPTIONS8"/>
      <sheetName val="Dubai_golf8"/>
      <sheetName val="WITHOUT_C&amp;I_PROFIT_(3)7"/>
      <sheetName val="Civil_Boq7"/>
      <sheetName val="BILL_COV5"/>
      <sheetName val="Activity_List7"/>
      <sheetName val="Softscape_Buildup7"/>
      <sheetName val="Mat'l_Rate7"/>
      <sheetName val="Day_work4"/>
      <sheetName val="CHART_OF_ACCOUNTS3"/>
      <sheetName val="E-Bill_No_6_A-O3"/>
      <sheetName val="Eq__Mobilization3"/>
      <sheetName val="BOQ_Direct_selling_cost3"/>
      <sheetName val="PointNo_52"/>
      <sheetName val="Elemental_Buildup2"/>
      <sheetName val="Working_for_RCC3"/>
      <sheetName val="B185-B-9_13"/>
      <sheetName val="B185-B-9_23"/>
      <sheetName val="B09_13"/>
      <sheetName val="PMWeb_data3"/>
      <sheetName val="Index_List2"/>
      <sheetName val="Type_List2"/>
      <sheetName val="File_Types2"/>
      <sheetName val="Chiet_t2"/>
      <sheetName val="Staffing_and_Rates_IA2"/>
      <sheetName val="입찰내역_발주처_양식2"/>
      <sheetName val="Material_List_2"/>
      <sheetName val="SS_MH3"/>
      <sheetName val="PRECAST_lightconc-II2"/>
      <sheetName val="final_abstract2"/>
      <sheetName val="Division_25"/>
      <sheetName val="Division_42"/>
      <sheetName val="Division_52"/>
      <sheetName val="Division_62"/>
      <sheetName val="Division_72"/>
      <sheetName val="Division_82"/>
      <sheetName val="Division_92"/>
      <sheetName val="Division_102"/>
      <sheetName val="Division_122"/>
      <sheetName val="Division_142"/>
      <sheetName val="Division_212"/>
      <sheetName val="Division_222"/>
      <sheetName val="Division_232"/>
      <sheetName val="Division_262"/>
      <sheetName val="Division_272"/>
      <sheetName val="Division_282"/>
      <sheetName val="Division_312"/>
      <sheetName val="Division_322"/>
      <sheetName val="Division_332"/>
      <sheetName val="2_2)Revised_Cash_Flow2"/>
      <sheetName val="200205C"/>
      <sheetName val="Headings"/>
      <sheetName val="Labour &amp; Plant"/>
      <sheetName val="E_&amp;_R"/>
      <sheetName val="Ave.wtd.rates"/>
      <sheetName val="Debits as on 12.04.08"/>
      <sheetName val="PRECAST_lightconc-II3"/>
      <sheetName val="final_abstract3"/>
      <sheetName val="Materials_Cost(PCC)4"/>
      <sheetName val="India_F&amp;S_Template4"/>
      <sheetName val="IO_LIST4"/>
      <sheetName val="Material_4"/>
      <sheetName val="Quote_Sheet4"/>
      <sheetName val="PRECAST_lightconc-II4"/>
      <sheetName val="BOQ_Direct_selling_cost4"/>
      <sheetName val="final_abstract4"/>
      <sheetName val="ABS"/>
      <sheetName val="STAFFSCHED "/>
      <sheetName val="Progress"/>
      <sheetName val="R20_R30_work"/>
      <sheetName val="FORM7"/>
      <sheetName val="TRIAL BALANCE"/>
      <sheetName val="Intro"/>
      <sheetName val="References"/>
      <sheetName val="[SHOPLIST.xls]70_x0000_,/0_x0000_s«_x0008_i_x0000_Æø_x0003_í¬"/>
      <sheetName val="[SHOPLIST.xls]70,/0s«iÆøí¬i"/>
      <sheetName val="train cash"/>
      <sheetName val="accom cash"/>
      <sheetName val="ConferenceCentre_x0000_옰ʒ䄂ʒ鵠ʐ䄂ʒ"/>
      <sheetName val="Geneí¬_x0008_i_x0000__x0000__x0"/>
      <sheetName val="70_x0000_,_0_x0000_s«_x0008_i_x"/>
      <sheetName val="_x0000__x0000__x0000__x0000__x0"/>
      <sheetName val="COSTING"/>
      <sheetName val="GPL Revenu Update"/>
      <sheetName val="DO NOT TOUCH"/>
      <sheetName val="Work Type"/>
      <sheetName val="AREA OF APPLICATION"/>
      <sheetName val="Sheet7"/>
      <sheetName val="UOM"/>
      <sheetName val="Selections"/>
      <sheetName val="Home"/>
      <sheetName val="Source"/>
      <sheetName val="Definitions"/>
      <sheetName val="LIST_DO_NOT_REMOVE1"/>
      <sheetName val="Project_Cost_Breakdown"/>
      <sheetName val="B6_2_1"/>
      <sheetName val="Annex_1_Sect_3a"/>
      <sheetName val="Annex_1_Sect_3a_1"/>
      <sheetName val="Annex_1_Sect_3b"/>
      <sheetName val="Annex_1_Sect_3c"/>
      <sheetName val="HOURLY_RATES"/>
      <sheetName val="Item-_Compact"/>
      <sheetName val="PE"/>
      <sheetName val="MEP"/>
      <sheetName val="IRR"/>
      <sheetName val="GFA_HQ_Building15"/>
      <sheetName val="GFA_Conference14"/>
      <sheetName val="BQ_External14"/>
      <sheetName val="Raw_Data13"/>
      <sheetName val="Penthouse_Apartment13"/>
      <sheetName val="StattCo_yCharges13"/>
      <sheetName val="LABOUR_HISTOGRAM14"/>
      <sheetName val="Graph_Data_(DO_NOT_PRINT)13"/>
      <sheetName val="Chiet_tinh_dz2213"/>
      <sheetName val="Chiet_tinh_dz3513"/>
      <sheetName val="@risk_rents_and_incentives13"/>
      <sheetName val="Car_park_lease13"/>
      <sheetName val="Net_rent_analysis13"/>
      <sheetName val="Poz-1_13"/>
      <sheetName val="Lab_Cum_Hist13"/>
      <sheetName val="FOL_-_Bar13"/>
      <sheetName val="budget_summary_(2)12"/>
      <sheetName val="Budget_Analysis_Summary12"/>
      <sheetName val="CT_Thang_Mo13"/>
      <sheetName val="CT__PL12"/>
      <sheetName val="LEVEL_SHEET13"/>
      <sheetName val="SPT_vs_PHI13"/>
      <sheetName val="Bill_No__213"/>
      <sheetName val="Tender_Summary13"/>
      <sheetName val="Insurance_Ext13"/>
      <sheetName val="Customize_Your_Invoice13"/>
      <sheetName val="HVAC_BoQ13"/>
      <sheetName val="Projet,_methodes_&amp;_couts12"/>
      <sheetName val="Risques_majeurs_&amp;_Frais_Ind_12"/>
      <sheetName val="Top_sheet12"/>
      <sheetName val="intr_stool_brkup12"/>
      <sheetName val="Body_Sheet12"/>
      <sheetName val="1_0_Executive_Summary12"/>
      <sheetName val="Ap_A10"/>
      <sheetName val="Bill_110"/>
      <sheetName val="Bill_211"/>
      <sheetName val="Bill_310"/>
      <sheetName val="Bill_410"/>
      <sheetName val="Bill_510"/>
      <sheetName val="Bill_610"/>
      <sheetName val="Bill_710"/>
      <sheetName val="SHOPLIST_xls9"/>
      <sheetName val="Invoice_Summary9"/>
      <sheetName val="2_Div_14_10"/>
      <sheetName val="PROJECT_BRIEF10"/>
      <sheetName val="beam-reinft-IIInd_floor9"/>
      <sheetName val="POWER_ASSUMPTIONS9"/>
      <sheetName val="Softscape_Buildup8"/>
      <sheetName val="Mat'l_Rate8"/>
      <sheetName val="Dubai_golf9"/>
      <sheetName val="beam-reinft-machine_rm9"/>
      <sheetName val="C_(3)10"/>
      <sheetName val="PA-_Consutant_6"/>
      <sheetName val="BILL_COV6"/>
      <sheetName val="Ra__stair6"/>
      <sheetName val="WITHOUT_C&amp;I_PROFIT_(3)8"/>
      <sheetName val="Civil_Boq8"/>
      <sheetName val="Activity_List8"/>
      <sheetName val="HIRED_LABOUR_CODE6"/>
      <sheetName val="foot-slab_reinft6"/>
      <sheetName val="DETAILED__BOQ6"/>
      <sheetName val="M-Book_for_Conc6"/>
      <sheetName val="M-Book_for_FW6"/>
      <sheetName val="VALVE_CHAMBERS5"/>
      <sheetName val="Fire_Hydrants5"/>
      <sheetName val="B_GATE_VALVE5"/>
      <sheetName val="Sub_G1_Fire5"/>
      <sheetName val="Sub_G12_Fire5"/>
      <sheetName val="B185-B-9_14"/>
      <sheetName val="B185-B-9_24"/>
      <sheetName val="Day_work5"/>
      <sheetName val="Div__024"/>
      <sheetName val="Div__034"/>
      <sheetName val="Div__044"/>
      <sheetName val="Div__054"/>
      <sheetName val="Div__064"/>
      <sheetName val="Div__074"/>
      <sheetName val="Div__084"/>
      <sheetName val="Div__094"/>
      <sheetName val="Div__104"/>
      <sheetName val="Div__114"/>
      <sheetName val="Div__124"/>
      <sheetName val="Div_134"/>
      <sheetName val="EXTERNAL_WORKS4"/>
      <sheetName val="PRODUCTIVITY_RATE4"/>
      <sheetName val="U_R_A_-_MASONRY4"/>
      <sheetName val="U_R_A_-_PLASTERING4"/>
      <sheetName val="U_R_A_-_TILING4"/>
      <sheetName val="U_R_A_-_GRANITE4"/>
      <sheetName val="V_C_2_-_EARTHWORK4"/>
      <sheetName val="V_C_9_-_CERAMIC4"/>
      <sheetName val="V_C_9_-_FINISHES4"/>
      <sheetName val="Working_for_RCC4"/>
      <sheetName val="Elemental_Buildup3"/>
      <sheetName val="CHART_OF_ACCOUNTS4"/>
      <sheetName val="E-Bill_No_6_A-O4"/>
      <sheetName val="PMWeb_data4"/>
      <sheetName val="SS_MH4"/>
      <sheetName val="Eq__Mobilization4"/>
      <sheetName val="w't_table3"/>
      <sheetName val="B09_14"/>
      <sheetName val="bill_nb2-Plumbing_&amp;_Drainag3"/>
      <sheetName val="Pl_&amp;_Dr_B3"/>
      <sheetName val="Pl_&amp;_Dr_G3"/>
      <sheetName val="Pl_&amp;_Dr_M3"/>
      <sheetName val="Pl_&amp;_Dr_13"/>
      <sheetName val="Pl_&amp;_Dr_23"/>
      <sheetName val="Pl_&amp;_Dr_33"/>
      <sheetName val="Pl_&amp;_Dr_43"/>
      <sheetName val="Pl_&amp;_Dr_53"/>
      <sheetName val="Pl_&amp;_Dr_63"/>
      <sheetName val="Pl_&amp;_Dr_73"/>
      <sheetName val="Pl_&amp;_Dr_83"/>
      <sheetName val="Pl_&amp;_Dr_R3"/>
      <sheetName val="FF_B3"/>
      <sheetName val="FF_G3"/>
      <sheetName val="FF_M3"/>
      <sheetName val="FF_13"/>
      <sheetName val="FF_2_3"/>
      <sheetName val="FF_33"/>
      <sheetName val="FF_43"/>
      <sheetName val="FF_53"/>
      <sheetName val="FF_6_3"/>
      <sheetName val="FF_73"/>
      <sheetName val="FF_83"/>
      <sheetName val="FF_R3"/>
      <sheetName val="bill_nb3-FF3"/>
      <sheetName val="HVAC_B3"/>
      <sheetName val="HVAC_G3"/>
      <sheetName val="HVAC_M3"/>
      <sheetName val="HVAC_13"/>
      <sheetName val="HVAC_23"/>
      <sheetName val="HVAC_33"/>
      <sheetName val="HVAC_43"/>
      <sheetName val="HVAC_53"/>
      <sheetName val="HVAC_63"/>
      <sheetName val="HVAC_73"/>
      <sheetName val="HVAC_83"/>
      <sheetName val="HVAC_R3"/>
      <sheetName val="bill_nb4-HVAC3"/>
      <sheetName val="SC_B3"/>
      <sheetName val="SC_G3"/>
      <sheetName val="SC_M3"/>
      <sheetName val="SC_13"/>
      <sheetName val="SC_23"/>
      <sheetName val="SC_33"/>
      <sheetName val="SC_43"/>
      <sheetName val="SC_53"/>
      <sheetName val="SC_63"/>
      <sheetName val="SC_73"/>
      <sheetName val="SC_83"/>
      <sheetName val="SC_R3"/>
      <sheetName val="AV_B3"/>
      <sheetName val="AV_G3"/>
      <sheetName val="AV_M3"/>
      <sheetName val="AV_13"/>
      <sheetName val="AV_23"/>
      <sheetName val="AV_33"/>
      <sheetName val="AV_43"/>
      <sheetName val="AV_53"/>
      <sheetName val="AV_63"/>
      <sheetName val="AV_73"/>
      <sheetName val="AV_83"/>
      <sheetName val="EL_B3"/>
      <sheetName val="EL_M3"/>
      <sheetName val="EL_13"/>
      <sheetName val="EL_23"/>
      <sheetName val="EL_33"/>
      <sheetName val="EL_43"/>
      <sheetName val="EL_53"/>
      <sheetName val="EL_63"/>
      <sheetName val="EL_73"/>
      <sheetName val="EL_83"/>
      <sheetName val="EL_R3"/>
      <sheetName val="EL_TR3"/>
      <sheetName val="8-_EL3"/>
      <sheetName val="FA_B3"/>
      <sheetName val="FA_G3"/>
      <sheetName val="FA_M3"/>
      <sheetName val="FA_13"/>
      <sheetName val="FA_23"/>
      <sheetName val="FA_33"/>
      <sheetName val="FA_43"/>
      <sheetName val="FA_53"/>
      <sheetName val="FA_63"/>
      <sheetName val="FA_73"/>
      <sheetName val="FA_83"/>
      <sheetName val="FA_R3"/>
      <sheetName val="9-_FA3"/>
      <sheetName val="PointNo_53"/>
      <sheetName val="Index_List3"/>
      <sheetName val="Type_List3"/>
      <sheetName val="File_Types3"/>
      <sheetName val="Division_29"/>
      <sheetName val="Division_43"/>
      <sheetName val="Division_53"/>
      <sheetName val="Division_63"/>
      <sheetName val="Division_73"/>
      <sheetName val="Division_83"/>
      <sheetName val="Division_93"/>
      <sheetName val="Division_103"/>
      <sheetName val="Division_123"/>
      <sheetName val="Division_143"/>
      <sheetName val="Division_213"/>
      <sheetName val="Division_223"/>
      <sheetName val="Division_233"/>
      <sheetName val="Division_263"/>
      <sheetName val="Division_273"/>
      <sheetName val="Division_283"/>
      <sheetName val="Division_313"/>
      <sheetName val="Division_323"/>
      <sheetName val="Division_333"/>
      <sheetName val="2_2)Revised_Cash_Flow3"/>
      <sheetName val="Material_List_3"/>
      <sheetName val="Employee_List1"/>
      <sheetName val="입찰내역_발주처_양식3"/>
      <sheetName val="Chiet_t3"/>
      <sheetName val="Staffing_and_Rates_IA3"/>
      <sheetName val="Summary_of_Work1"/>
      <sheetName val="/VWVU))tÏØ0__3"/>
      <sheetName val="Рабочий_лист"/>
      <sheetName val="PT_141-_Site_A_Landscape"/>
      <sheetName val="Geneí¬_i_0_"/>
      <sheetName val="70,/0s«_iÆø_í¬_i"/>
      <sheetName val="d-safe_DELUXE"/>
      <sheetName val="Rate_summary"/>
      <sheetName val="SITE_WORK"/>
      <sheetName val="RAB_AR&amp;STR"/>
      <sheetName val="Back_up"/>
      <sheetName val="INDIGINEOUS_ITEMS_"/>
      <sheetName val="Mall_waterproofing"/>
      <sheetName val="MSCP_waterproofing"/>
      <sheetName val="Duct_Accesories"/>
      <sheetName val="????_???_??"/>
      <sheetName val="Geneí¬i???0_"/>
      <sheetName val="70?,/0?s«i?Æøí¬i?"/>
      <sheetName val="train_cash"/>
      <sheetName val="accom_cash"/>
      <sheetName val="Geneí¬i_x0"/>
      <sheetName val="70,_0s«i_x"/>
      <sheetName val="_x0"/>
      <sheetName val="PTS-1"/>
      <sheetName val="Coding"/>
      <sheetName val="ConferenceCentre_x005f_x005f_x005f_x0000_옰ʒ"/>
      <sheetName val="Geneí¬_x005f_x005f_x005f_x0008_i_x005f_x005f_x000"/>
      <sheetName val="70_x005f_x005f_x005f_x0000_,_0_x005f_x005f_x005f_x0000_"/>
      <sheetName val="Geneí¬_x005f_x005f_x005f_x0008_i"/>
      <sheetName val="ConferenceCentre_x005f_x005f_x005f_x005f_x0"/>
      <sheetName val="Geneí¬_x005f_x005f_x005f_x005f_x005f_x005f_x005f_x0008_"/>
      <sheetName val="70_x005f_x005f_x005f_x005f_x005f_x005f_x005f_x0000_,_0_"/>
      <sheetName val="PROJECT BRIEF(EX.NEW)"/>
      <sheetName val="INDEX"/>
      <sheetName val="PPA Summary"/>
      <sheetName val="Interior"/>
      <sheetName val="[SHOPLIST.xls]70_x0000_,/0_x0000_s« i_x0000_Æø í¬"/>
      <sheetName val="Resumo Empreitadas"/>
      <sheetName val="LIST_DO_NOT_REMOVE2"/>
      <sheetName val="B6_2_2"/>
      <sheetName val="Staff_Acco_1"/>
      <sheetName val="TBAL9697_-group_wise__sdpl1"/>
      <sheetName val="Item-_Compact1"/>
      <sheetName val="E_&amp;_R1"/>
      <sheetName val="Project_Cost_Breakdown1"/>
      <sheetName val="Annex_1_Sect_3a1"/>
      <sheetName val="Annex_1_Sect_3a_11"/>
      <sheetName val="Annex_1_Sect_3b1"/>
      <sheetName val="Annex_1_Sect_3c1"/>
      <sheetName val="HOURLY_RATES1"/>
      <sheetName val="Mix Design"/>
      <sheetName val="std-rates"/>
      <sheetName val="Input"/>
      <sheetName val="CostPlan"/>
      <sheetName val="Database"/>
      <sheetName val="steel total"/>
      <sheetName val="ELE BOQ"/>
      <sheetName val="analysis"/>
      <sheetName val="calculation_LC"/>
      <sheetName val="Internet"/>
      <sheetName val="Payment"/>
      <sheetName val="Floor Box "/>
      <sheetName val="[SHOPLIST.xls][SHOPLIST.xls]70_"/>
      <sheetName val="Projects"/>
      <sheetName val="Summ"/>
      <sheetName val="A1-Continuous"/>
      <sheetName val="superseded"/>
      <sheetName val="% prog figs -u5 and total"/>
      <sheetName val="rc01"/>
      <sheetName val="ConferenceCentre_x005f_x0000_옰ʒ"/>
      <sheetName val="70_x005f_x0000_,_0_x005f_x0000_"/>
      <sheetName val="Gra¦_x0004_)_x0000__x0000__x0"/>
      <sheetName val="_VW_x0000_VU_x0000_)_x0000__x"/>
      <sheetName val="_VW"/>
      <sheetName val="_VWVU))tÏØ0  "/>
      <sheetName val="_VWVU))tÏØ0__"/>
      <sheetName val="__-BLDG"/>
      <sheetName val="_x005f_x0000__x005f_x0000__x005"/>
      <sheetName val="Geneí¬_x005f_x0008_i_x000"/>
      <sheetName val="Service Type"/>
      <sheetName val="Contract Division"/>
      <sheetName val="SubContract Type"/>
      <sheetName val="做法表"/>
      <sheetName val="_SHOPLIST.xls_70"/>
      <sheetName val="_SHOPLIST.xls_70,_0s«iÆøí¬i"/>
      <sheetName val="instructions"/>
      <sheetName val="1-G1"/>
      <sheetName val="Z- GENERAL PRICE SUMMARY"/>
      <sheetName val="Labour_&amp;_Plant"/>
      <sheetName val="[SHOPLIST_xls][SHOPLIST_xls]70"/>
      <sheetName val="[SHOPLIST_xls][SHOPLIST_xls]70,"/>
      <sheetName val="[SHOPLIST_xls]70,/0s«iÆøí¬"/>
      <sheetName val="[SHOPLIST_xls]70,/0s«iÆøí¬i"/>
      <sheetName val="Z-_GENERAL_PRICE_SUMMARY"/>
      <sheetName val="Cashflow projection"/>
      <sheetName val="Confidential"/>
      <sheetName val="Risk_Breakdown_Structure"/>
      <sheetName val="Equipment Rates"/>
      <sheetName val="FORM5"/>
      <sheetName val="Data I (2)"/>
      <sheetName val="rEFERENCES "/>
      <sheetName val="DIV2"/>
      <sheetName val="DIV3"/>
      <sheetName val="DIV4"/>
      <sheetName val="DIV7"/>
      <sheetName val="DIV9"/>
      <sheetName val="KAP-2_C1_ALBAHA_GRID_POINT_NGL"/>
      <sheetName val="GFA_HQ_Building16"/>
      <sheetName val="GFA_Conference15"/>
      <sheetName val="BQ_External15"/>
      <sheetName val="Raw_Data14"/>
      <sheetName val="Penthouse_Apartment14"/>
      <sheetName val="StattCo_yCharges14"/>
      <sheetName val="LABOUR_HISTOGRAM15"/>
      <sheetName val="Graph_Data_(DO_NOT_PRINT)14"/>
      <sheetName val="Chiet_tinh_dz2214"/>
      <sheetName val="Chiet_tinh_dz3514"/>
      <sheetName val="@risk_rents_and_incentives14"/>
      <sheetName val="Car_park_lease14"/>
      <sheetName val="Net_rent_analysis14"/>
      <sheetName val="Poz-1_14"/>
      <sheetName val="Lab_Cum_Hist14"/>
      <sheetName val="FOL_-_Bar14"/>
      <sheetName val="budget_summary_(2)13"/>
      <sheetName val="Budget_Analysis_Summary13"/>
      <sheetName val="CT_Thang_Mo14"/>
      <sheetName val="CT__PL13"/>
      <sheetName val="LEVEL_SHEET14"/>
      <sheetName val="SPT_vs_PHI14"/>
      <sheetName val="Bill_No__214"/>
      <sheetName val="Tender_Summary14"/>
      <sheetName val="Insurance_Ext14"/>
      <sheetName val="Customize_Your_Invoice14"/>
      <sheetName val="HVAC_BoQ14"/>
      <sheetName val="Projet,_methodes_&amp;_couts13"/>
      <sheetName val="Risques_majeurs_&amp;_Frais_Ind_13"/>
      <sheetName val="Top_sheet13"/>
      <sheetName val="intr_stool_brkup13"/>
      <sheetName val="Body_Sheet13"/>
      <sheetName val="1_0_Executive_Summary13"/>
      <sheetName val="Ap_A11"/>
      <sheetName val="Bill_111"/>
      <sheetName val="Bill_212"/>
      <sheetName val="Bill_311"/>
      <sheetName val="Bill_411"/>
      <sheetName val="Bill_511"/>
      <sheetName val="Bill_611"/>
      <sheetName val="Bill_711"/>
      <sheetName val="SHOPLIST_xls10"/>
      <sheetName val="Invoice_Summary10"/>
      <sheetName val="2_Div_14_11"/>
      <sheetName val="PROJECT_BRIEF11"/>
      <sheetName val="beam-reinft-IIInd_floor10"/>
      <sheetName val="POWER_ASSUMPTIONS10"/>
      <sheetName val="Softscape_Buildup9"/>
      <sheetName val="Mat'l_Rate9"/>
      <sheetName val="Dubai_golf10"/>
      <sheetName val="beam-reinft-machine_rm10"/>
      <sheetName val="C_(3)11"/>
      <sheetName val="PA-_Consutant_7"/>
      <sheetName val="BILL_COV7"/>
      <sheetName val="Ra__stair7"/>
      <sheetName val="WITHOUT_C&amp;I_PROFIT_(3)9"/>
      <sheetName val="Civil_Boq9"/>
      <sheetName val="Activity_List9"/>
      <sheetName val="HIRED_LABOUR_CODE7"/>
      <sheetName val="foot-slab_reinft7"/>
      <sheetName val="Materials_Cost(PCC)5"/>
      <sheetName val="India_F&amp;S_Template5"/>
      <sheetName val="IO_LIST5"/>
      <sheetName val="Material_5"/>
      <sheetName val="Quote_Sheet5"/>
      <sheetName val="DETAILED__BOQ7"/>
      <sheetName val="M-Book_for_Conc7"/>
      <sheetName val="M-Book_for_FW7"/>
      <sheetName val="VALVE_CHAMBERS6"/>
      <sheetName val="Fire_Hydrants6"/>
      <sheetName val="B_GATE_VALVE6"/>
      <sheetName val="Sub_G1_Fire6"/>
      <sheetName val="Sub_G12_Fire6"/>
      <sheetName val="B185-B-9_15"/>
      <sheetName val="B185-B-9_25"/>
      <sheetName val="Day_work6"/>
      <sheetName val="Div__025"/>
      <sheetName val="Div__035"/>
      <sheetName val="Div__045"/>
      <sheetName val="Div__055"/>
      <sheetName val="Div__065"/>
      <sheetName val="Div__075"/>
      <sheetName val="Div__085"/>
      <sheetName val="Div__095"/>
      <sheetName val="Div__105"/>
      <sheetName val="Div__115"/>
      <sheetName val="Div__125"/>
      <sheetName val="Div_135"/>
      <sheetName val="EXTERNAL_WORKS5"/>
      <sheetName val="PRODUCTIVITY_RATE5"/>
      <sheetName val="U_R_A_-_MASONRY5"/>
      <sheetName val="U_R_A_-_PLASTERING5"/>
      <sheetName val="U_R_A_-_TILING5"/>
      <sheetName val="U_R_A_-_GRANITE5"/>
      <sheetName val="V_C_2_-_EARTHWORK5"/>
      <sheetName val="V_C_9_-_CERAMIC5"/>
      <sheetName val="V_C_9_-_FINISHES5"/>
      <sheetName val="Working_for_RCC5"/>
      <sheetName val="Elemental_Buildup4"/>
      <sheetName val="CHART_OF_ACCOUNTS5"/>
      <sheetName val="BOQ_Direct_selling_cost5"/>
      <sheetName val="E-Bill_No_6_A-O5"/>
      <sheetName val="PMWeb_data5"/>
      <sheetName val="SS_MH5"/>
      <sheetName val="Eq__Mobilization5"/>
      <sheetName val="w't_table4"/>
      <sheetName val="B09_15"/>
      <sheetName val="bill_nb2-Plumbing_&amp;_Drainag4"/>
      <sheetName val="Pl_&amp;_Dr_B4"/>
      <sheetName val="Pl_&amp;_Dr_G4"/>
      <sheetName val="Pl_&amp;_Dr_M4"/>
      <sheetName val="Pl_&amp;_Dr_14"/>
      <sheetName val="Pl_&amp;_Dr_24"/>
      <sheetName val="Pl_&amp;_Dr_34"/>
      <sheetName val="Pl_&amp;_Dr_44"/>
      <sheetName val="Pl_&amp;_Dr_54"/>
      <sheetName val="Pl_&amp;_Dr_64"/>
      <sheetName val="Pl_&amp;_Dr_74"/>
      <sheetName val="Pl_&amp;_Dr_84"/>
      <sheetName val="Pl_&amp;_Dr_R4"/>
      <sheetName val="FF_B4"/>
      <sheetName val="FF_G4"/>
      <sheetName val="FF_M4"/>
      <sheetName val="FF_14"/>
      <sheetName val="FF_2_4"/>
      <sheetName val="FF_34"/>
      <sheetName val="FF_44"/>
      <sheetName val="FF_54"/>
      <sheetName val="FF_6_4"/>
      <sheetName val="FF_74"/>
      <sheetName val="FF_84"/>
      <sheetName val="FF_R4"/>
      <sheetName val="bill_nb3-FF4"/>
      <sheetName val="HVAC_B4"/>
      <sheetName val="HVAC_G4"/>
      <sheetName val="HVAC_M4"/>
      <sheetName val="HVAC_14"/>
      <sheetName val="HVAC_24"/>
      <sheetName val="HVAC_34"/>
      <sheetName val="HVAC_44"/>
      <sheetName val="HVAC_54"/>
      <sheetName val="HVAC_64"/>
      <sheetName val="HVAC_74"/>
      <sheetName val="HVAC_84"/>
      <sheetName val="HVAC_R4"/>
      <sheetName val="bill_nb4-HVAC4"/>
      <sheetName val="SC_B4"/>
      <sheetName val="SC_G4"/>
      <sheetName val="SC_M4"/>
      <sheetName val="SC_14"/>
      <sheetName val="SC_24"/>
      <sheetName val="SC_34"/>
      <sheetName val="SC_44"/>
      <sheetName val="SC_54"/>
      <sheetName val="SC_64"/>
      <sheetName val="SC_74"/>
      <sheetName val="SC_84"/>
      <sheetName val="SC_R4"/>
      <sheetName val="AV_B4"/>
      <sheetName val="AV_G4"/>
      <sheetName val="AV_M4"/>
      <sheetName val="AV_14"/>
      <sheetName val="AV_24"/>
      <sheetName val="AV_34"/>
      <sheetName val="AV_44"/>
      <sheetName val="AV_54"/>
      <sheetName val="AV_64"/>
      <sheetName val="AV_74"/>
      <sheetName val="AV_84"/>
      <sheetName val="EL_B4"/>
      <sheetName val="EL_M4"/>
      <sheetName val="EL_14"/>
      <sheetName val="EL_24"/>
      <sheetName val="EL_34"/>
      <sheetName val="EL_44"/>
      <sheetName val="EL_54"/>
      <sheetName val="EL_64"/>
      <sheetName val="EL_74"/>
      <sheetName val="EL_84"/>
      <sheetName val="EL_R4"/>
      <sheetName val="EL_TR4"/>
      <sheetName val="8-_EL4"/>
      <sheetName val="FA_B4"/>
      <sheetName val="FA_G4"/>
      <sheetName val="FA_M4"/>
      <sheetName val="FA_14"/>
      <sheetName val="FA_24"/>
      <sheetName val="FA_34"/>
      <sheetName val="FA_44"/>
      <sheetName val="FA_54"/>
      <sheetName val="FA_64"/>
      <sheetName val="FA_74"/>
      <sheetName val="FA_84"/>
      <sheetName val="FA_R4"/>
      <sheetName val="9-_FA4"/>
      <sheetName val="PointNo_54"/>
      <sheetName val="Index_List4"/>
      <sheetName val="Type_List4"/>
      <sheetName val="File_Types4"/>
      <sheetName val="Division_210"/>
      <sheetName val="Division_44"/>
      <sheetName val="Division_54"/>
      <sheetName val="Division_64"/>
      <sheetName val="Division_74"/>
      <sheetName val="Division_84"/>
      <sheetName val="Division_94"/>
      <sheetName val="Division_104"/>
      <sheetName val="Division_124"/>
      <sheetName val="Division_144"/>
      <sheetName val="Division_214"/>
      <sheetName val="Division_224"/>
      <sheetName val="Division_234"/>
      <sheetName val="Division_264"/>
      <sheetName val="Division_274"/>
      <sheetName val="Division_284"/>
      <sheetName val="Division_314"/>
      <sheetName val="Division_324"/>
      <sheetName val="Division_334"/>
      <sheetName val="2_2)Revised_Cash_Flow4"/>
      <sheetName val="Material_List_4"/>
      <sheetName val="Employee_List2"/>
      <sheetName val="PRECAST_lightconc-II5"/>
      <sheetName val="final_abstract5"/>
      <sheetName val="입찰내역_발주처_양식4"/>
      <sheetName val="Chiet_t4"/>
      <sheetName val="Staffing_and_Rates_IA4"/>
      <sheetName val="Summary_of_Work2"/>
      <sheetName val="/VWVU))tÏØ0__4"/>
      <sheetName val="Рабочий_лист1"/>
      <sheetName val="PT_141-_Site_A_Landscape1"/>
      <sheetName val="d-safe_DELUXE1"/>
      <sheetName val="Rate_summary1"/>
      <sheetName val="SITE_WORK1"/>
      <sheetName val="RAB_AR&amp;STR1"/>
      <sheetName val="Back_up1"/>
      <sheetName val="INDIGINEOUS_ITEMS_1"/>
      <sheetName val="Mall_waterproofing1"/>
      <sheetName val="MSCP_waterproofing1"/>
      <sheetName val="Duct_Accesories1"/>
      <sheetName val="????_???_??1"/>
      <sheetName val="train_cash1"/>
      <sheetName val="accom_cash1"/>
      <sheetName val="Common_Variables"/>
      <sheetName val="ConferenceCentre?옰ʒ䄂ʒ鵠ʐ䄂ʒ閐̐脭め"/>
      <sheetName val="Geneí¬i___0_"/>
      <sheetName val="70_,_0_s«i_Æøí¬i_"/>
      <sheetName val="Ave_wtd_rates"/>
      <sheetName val="Debits_as_on_12_04_08"/>
      <sheetName val="STAFFSCHED_"/>
      <sheetName val="TRIAL_BALANCE"/>
      <sheetName val="C1ㅇ"/>
      <sheetName val="[SHOPLIST.xls]/VW_x0000_VU_x0000_)_x0000__x0000__x0000_)_x0000__x0000__x0000_"/>
      <sheetName val="[SHOPLIST.xls]/VW"/>
      <sheetName val="[SHOPLIST.xls]/VWVU))tÏØ0  "/>
      <sheetName val="[SHOPLIST.xls]/VWVU))tÏØ0__"/>
      <sheetName val="税费"/>
      <sheetName val="금융비용"/>
      <sheetName val="Cost Heading"/>
      <sheetName val="Micro"/>
      <sheetName val="Summary "/>
      <sheetName val="B04-A - DIA SUDEER"/>
      <sheetName val="04D - Tanmyat"/>
      <sheetName val="13- B04-B &amp; C"/>
      <sheetName val=" SITE 09 B04-B&amp;C-AFAQ"/>
      <sheetName val="Rate_analysis11"/>
      <sheetName val="[SHOPLIST_xls][SHOPLIST_xls]701"/>
      <sheetName val="rEFERENCES_"/>
      <sheetName val="Flight-1"/>
      <sheetName val="LANGUAGE"/>
      <sheetName val="Mix_Design"/>
      <sheetName val="Base_Data"/>
      <sheetName val="P-100.MRF.DB.R1"/>
      <sheetName val="Ref Arch"/>
      <sheetName val="[SHOPLIST.xls][SHOPLIST.xls][SH"/>
      <sheetName val="E H - H. W.P."/>
      <sheetName val="E. H. Treatment for pile cap"/>
      <sheetName val="dv_info"/>
      <sheetName val="SRC-B3U2"/>
      <sheetName val="PRJ_DATA"/>
      <sheetName val="ￒlￒmￒnￒaￒSￒmￒaￒy"/>
      <sheetName val="Equip"/>
      <sheetName val="70,"/>
      <sheetName val="ConferenceCentre?옰ʒ䄂ʒ鵠ʐ䄂ʒ閐̐脭め_x0005_"/>
      <sheetName val="[SHOPLIST.xls]70"/>
      <sheetName val="[SHOPLIST.xls]70,"/>
      <sheetName val="Vendors"/>
      <sheetName val="Rates"/>
      <sheetName val="Bill.10"/>
      <sheetName val="GPL_Revenu_Update"/>
      <sheetName val="DO_NOT_TOUCH"/>
      <sheetName val="Work_Type"/>
      <sheetName val="PROJECT_BRIEF(EX_NEW)"/>
      <sheetName val="PNTEXT"/>
      <sheetName val="D &amp; W sizes"/>
      <sheetName val="DetEst"/>
      <sheetName val="SOPMA DD"/>
      <sheetName val="[SHOPLIST.xls]/VWVU))tÏØ0__1"/>
      <sheetName val="[SHOPLIST.xls]/VWVU))tÏØ0__2"/>
      <sheetName val="Food"/>
      <sheetName val="mw"/>
      <sheetName val="Project_Cost_Breakdown2"/>
      <sheetName val="LIST_DO_NOT_REMOVE3"/>
      <sheetName val="B6_2_3"/>
      <sheetName val="Item-_Compact2"/>
      <sheetName val="E_&amp;_R2"/>
      <sheetName val="Staff_Acco_2"/>
      <sheetName val="TBAL9697_-group_wise__sdpl2"/>
      <sheetName val="Annex_1_Sect_3a2"/>
      <sheetName val="Annex_1_Sect_3a_12"/>
      <sheetName val="Annex_1_Sect_3b2"/>
      <sheetName val="Annex_1_Sect_3c2"/>
      <sheetName val="HOURLY_RATES2"/>
      <sheetName val="Geneí¬_i"/>
      <sheetName val="AREA_OF_APPLICATION"/>
      <sheetName val="[SHOPLIST_xls]70,/0s«_iÆø_í¬"/>
      <sheetName val="Floor_Box_"/>
      <sheetName val="GFA_HQ_Building17"/>
      <sheetName val="GFA_Conference16"/>
      <sheetName val="StattCo_yCharges15"/>
      <sheetName val="BQ_External16"/>
      <sheetName val="Penthouse_Apartment15"/>
      <sheetName val="LABOUR_HISTOGRAM16"/>
      <sheetName val="Chiet_tinh_dz2215"/>
      <sheetName val="Chiet_tinh_dz3515"/>
      <sheetName val="@risk_rents_and_incentives15"/>
      <sheetName val="Car_park_lease15"/>
      <sheetName val="Net_rent_analysis15"/>
      <sheetName val="Poz-1_15"/>
      <sheetName val="Lab_Cum_Hist15"/>
      <sheetName val="Graph_Data_(DO_NOT_PRINT)15"/>
      <sheetName val="Raw_Data15"/>
      <sheetName val="CT_Thang_Mo15"/>
      <sheetName val="LEVEL_SHEET15"/>
      <sheetName val="SPT_vs_PHI15"/>
      <sheetName val="Projet,_methodes_&amp;_couts14"/>
      <sheetName val="Risques_majeurs_&amp;_Frais_Ind_14"/>
      <sheetName val="Bill_No__215"/>
      <sheetName val="FOL_-_Bar15"/>
      <sheetName val="CT__PL14"/>
      <sheetName val="budget_summary_(2)14"/>
      <sheetName val="Budget_Analysis_Summary14"/>
      <sheetName val="Customize_Your_Invoice15"/>
      <sheetName val="HVAC_BoQ15"/>
      <sheetName val="intr_stool_brkup14"/>
      <sheetName val="Tender_Summary15"/>
      <sheetName val="Insurance_Ext15"/>
      <sheetName val="Body_Sheet14"/>
      <sheetName val="1_0_Executive_Summary14"/>
      <sheetName val="Top_sheet14"/>
      <sheetName val="Bill_213"/>
      <sheetName val="2_Div_14_12"/>
      <sheetName val="SHOPLIST_xls11"/>
      <sheetName val="PROJECT_BRIEF12"/>
      <sheetName val="Ap_A12"/>
      <sheetName val="Bill_112"/>
      <sheetName val="Bill_312"/>
      <sheetName val="Bill_412"/>
      <sheetName val="Bill_512"/>
      <sheetName val="Bill_612"/>
      <sheetName val="Bill_712"/>
      <sheetName val="beam-reinft-IIInd_floor11"/>
      <sheetName val="Dubai_golf11"/>
      <sheetName val="Invoice_Summary11"/>
      <sheetName val="beam-reinft-machine_rm11"/>
      <sheetName val="POWER_ASSUMPTIONS11"/>
      <sheetName val="C_(3)12"/>
      <sheetName val="Civil_Boq10"/>
      <sheetName val="PA-_Consutant_8"/>
      <sheetName val="DETAILED__BOQ8"/>
      <sheetName val="M-Book_for_Conc8"/>
      <sheetName val="M-Book_for_FW8"/>
      <sheetName val="WITHOUT_C&amp;I_PROFIT_(3)10"/>
      <sheetName val="Activity_List10"/>
      <sheetName val="Softscape_Buildup10"/>
      <sheetName val="Mat'l_Rate10"/>
      <sheetName val="Day_work7"/>
      <sheetName val="BILL_COV8"/>
      <sheetName val="HIRED_LABOUR_CODE8"/>
      <sheetName val="foot-slab_reinft8"/>
      <sheetName val="Ra__stair8"/>
      <sheetName val="Materials_Cost(PCC)6"/>
      <sheetName val="India_F&amp;S_Template6"/>
      <sheetName val="IO_LIST6"/>
      <sheetName val="Material_6"/>
      <sheetName val="Quote_Sheet6"/>
      <sheetName val="VALVE_CHAMBERS7"/>
      <sheetName val="Fire_Hydrants7"/>
      <sheetName val="B_GATE_VALVE7"/>
      <sheetName val="Sub_G1_Fire7"/>
      <sheetName val="Sub_G12_Fire7"/>
      <sheetName val="Div__026"/>
      <sheetName val="Div__036"/>
      <sheetName val="Div__046"/>
      <sheetName val="Div__056"/>
      <sheetName val="Div__066"/>
      <sheetName val="Div__076"/>
      <sheetName val="Div__086"/>
      <sheetName val="Div__096"/>
      <sheetName val="Div__106"/>
      <sheetName val="Div__116"/>
      <sheetName val="Div__126"/>
      <sheetName val="Div_136"/>
      <sheetName val="EXTERNAL_WORKS6"/>
      <sheetName val="PRODUCTIVITY_RATE6"/>
      <sheetName val="U_R_A_-_MASONRY6"/>
      <sheetName val="U_R_A_-_PLASTERING6"/>
      <sheetName val="U_R_A_-_TILING6"/>
      <sheetName val="U_R_A_-_GRANITE6"/>
      <sheetName val="V_C_2_-_EARTHWORK6"/>
      <sheetName val="V_C_9_-_CERAMIC6"/>
      <sheetName val="V_C_9_-_FINISHES6"/>
      <sheetName val="Eq__Mobilization6"/>
      <sheetName val="Elemental_Buildup5"/>
      <sheetName val="w't_table5"/>
      <sheetName val="BOQ_Direct_selling_cost6"/>
      <sheetName val="PointNo_55"/>
      <sheetName val="bill_nb2-Plumbing_&amp;_Drainag5"/>
      <sheetName val="Pl_&amp;_Dr_B5"/>
      <sheetName val="Pl_&amp;_Dr_G5"/>
      <sheetName val="Pl_&amp;_Dr_M5"/>
      <sheetName val="Pl_&amp;_Dr_15"/>
      <sheetName val="Pl_&amp;_Dr_25"/>
      <sheetName val="Pl_&amp;_Dr_35"/>
      <sheetName val="Pl_&amp;_Dr_45"/>
      <sheetName val="Pl_&amp;_Dr_55"/>
      <sheetName val="Pl_&amp;_Dr_65"/>
      <sheetName val="Pl_&amp;_Dr_75"/>
      <sheetName val="Pl_&amp;_Dr_85"/>
      <sheetName val="Pl_&amp;_Dr_R5"/>
      <sheetName val="FF_B5"/>
      <sheetName val="FF_G5"/>
      <sheetName val="FF_M5"/>
      <sheetName val="FF_15"/>
      <sheetName val="FF_2_5"/>
      <sheetName val="FF_35"/>
      <sheetName val="FF_45"/>
      <sheetName val="FF_55"/>
      <sheetName val="FF_6_5"/>
      <sheetName val="FF_75"/>
      <sheetName val="FF_85"/>
      <sheetName val="FF_R5"/>
      <sheetName val="bill_nb3-FF5"/>
      <sheetName val="HVAC_B5"/>
      <sheetName val="HVAC_G5"/>
      <sheetName val="HVAC_M5"/>
      <sheetName val="HVAC_15"/>
      <sheetName val="HVAC_25"/>
      <sheetName val="HVAC_35"/>
      <sheetName val="HVAC_45"/>
      <sheetName val="HVAC_55"/>
      <sheetName val="HVAC_65"/>
      <sheetName val="HVAC_75"/>
      <sheetName val="HVAC_85"/>
      <sheetName val="HVAC_R5"/>
      <sheetName val="bill_nb4-HVAC5"/>
      <sheetName val="SC_B5"/>
      <sheetName val="SC_G5"/>
      <sheetName val="SC_M5"/>
      <sheetName val="SC_15"/>
      <sheetName val="SC_25"/>
      <sheetName val="SC_35"/>
      <sheetName val="SC_45"/>
      <sheetName val="SC_55"/>
      <sheetName val="SC_65"/>
      <sheetName val="SC_75"/>
      <sheetName val="SC_85"/>
      <sheetName val="SC_R5"/>
      <sheetName val="AV_B5"/>
      <sheetName val="AV_G5"/>
      <sheetName val="AV_M5"/>
      <sheetName val="AV_15"/>
      <sheetName val="AV_25"/>
      <sheetName val="AV_35"/>
      <sheetName val="AV_45"/>
      <sheetName val="AV_55"/>
      <sheetName val="AV_65"/>
      <sheetName val="AV_75"/>
      <sheetName val="AV_85"/>
      <sheetName val="EL_B5"/>
      <sheetName val="EL_M5"/>
      <sheetName val="EL_15"/>
      <sheetName val="EL_25"/>
      <sheetName val="EL_35"/>
      <sheetName val="EL_45"/>
      <sheetName val="EL_55"/>
      <sheetName val="EL_65"/>
      <sheetName val="EL_75"/>
      <sheetName val="EL_85"/>
      <sheetName val="EL_R5"/>
      <sheetName val="EL_TR5"/>
      <sheetName val="8-_EL5"/>
      <sheetName val="FA_B5"/>
      <sheetName val="FA_G5"/>
      <sheetName val="FA_M5"/>
      <sheetName val="FA_15"/>
      <sheetName val="FA_25"/>
      <sheetName val="FA_35"/>
      <sheetName val="FA_45"/>
      <sheetName val="FA_55"/>
      <sheetName val="FA_65"/>
      <sheetName val="FA_75"/>
      <sheetName val="FA_85"/>
      <sheetName val="FA_R5"/>
      <sheetName val="9-_FA5"/>
      <sheetName val="B09_16"/>
      <sheetName val="CHART_OF_ACCOUNTS6"/>
      <sheetName val="B185-B-9_16"/>
      <sheetName val="B185-B-9_26"/>
      <sheetName val="E-Bill_No_6_A-O6"/>
      <sheetName val="Working_for_RCC6"/>
      <sheetName val="PMWeb_data6"/>
      <sheetName val="Material_List_5"/>
      <sheetName val="Project_Cost_Breakdown3"/>
      <sheetName val="Index_List5"/>
      <sheetName val="Type_List5"/>
      <sheetName val="File_Types5"/>
      <sheetName val="SS_MH6"/>
      <sheetName val="2_2)Revised_Cash_Flow5"/>
      <sheetName val="입찰내역_발주처_양식5"/>
      <sheetName val="Division_215"/>
      <sheetName val="Division_45"/>
      <sheetName val="Division_55"/>
      <sheetName val="Division_65"/>
      <sheetName val="Division_75"/>
      <sheetName val="Division_85"/>
      <sheetName val="Division_95"/>
      <sheetName val="Division_105"/>
      <sheetName val="Division_125"/>
      <sheetName val="Division_145"/>
      <sheetName val="Division_216"/>
      <sheetName val="Division_225"/>
      <sheetName val="Division_235"/>
      <sheetName val="Division_265"/>
      <sheetName val="Division_275"/>
      <sheetName val="Division_285"/>
      <sheetName val="Division_315"/>
      <sheetName val="Division_325"/>
      <sheetName val="Division_335"/>
      <sheetName val="LIST_DO_NOT_REMOVE4"/>
      <sheetName val="PRECAST_lightconc-II6"/>
      <sheetName val="final_abstract6"/>
      <sheetName val="Rate_summary2"/>
      <sheetName val="/VWVU))tÏØ0__5"/>
      <sheetName val="Summary_of_Work3"/>
      <sheetName val="Staffing_and_Rates_IA5"/>
      <sheetName val="Chiet_t5"/>
      <sheetName val="B6_2_4"/>
      <sheetName val="Employee_List3"/>
      <sheetName val="Item-_Compact3"/>
      <sheetName val="E_&amp;_R3"/>
      <sheetName val="Staff_Acco_3"/>
      <sheetName val="TBAL9697_-group_wise__sdpl3"/>
      <sheetName val="RAB_AR&amp;STR2"/>
      <sheetName val="Рабочий_лист2"/>
      <sheetName val="SITE_WORK2"/>
      <sheetName val="Annex_1_Sect_3a3"/>
      <sheetName val="Annex_1_Sect_3a_13"/>
      <sheetName val="Annex_1_Sect_3b3"/>
      <sheetName val="Annex_1_Sect_3c3"/>
      <sheetName val="HOURLY_RATES3"/>
      <sheetName val="INDIGINEOUS_ITEMS_2"/>
      <sheetName val="train_cash2"/>
      <sheetName val="accom_cash2"/>
      <sheetName val="PT_141-_Site_A_Landscape2"/>
      <sheetName val="d-safe_DELUXE2"/>
      <sheetName val="Back_up2"/>
      <sheetName val="Mall_waterproofing2"/>
      <sheetName val="MSCP_waterproofing2"/>
      <sheetName val="Duct_Accesories2"/>
      <sheetName val="GPL_Revenu_Update1"/>
      <sheetName val="DO_NOT_TOUCH1"/>
      <sheetName val="Work_Type1"/>
      <sheetName val="Common_Variables1"/>
      <sheetName val="[SHOPLIST_xls]70,/0s«iÆøí¬i1"/>
      <sheetName val="????_???_??2"/>
      <sheetName val="Labour_&amp;_Plant1"/>
      <sheetName val="Ave_wtd_rates1"/>
      <sheetName val="Debits_as_on_12_04_081"/>
      <sheetName val="STAFFSCHED_1"/>
      <sheetName val="TRIAL_BALANCE1"/>
      <sheetName val="Geneí¬_i1"/>
      <sheetName val="PROJECT_BRIEF(EX_NEW)1"/>
      <sheetName val="AREA_OF_APPLICATION1"/>
      <sheetName val="Floor_Box_1"/>
      <sheetName val="Materials_Cost(PCC)7"/>
      <sheetName val="India_F&amp;S_Template7"/>
      <sheetName val="IO_LIST7"/>
      <sheetName val="Material_7"/>
      <sheetName val="Quote_Sheet7"/>
      <sheetName val="BOQ_Direct_selling_cost7"/>
      <sheetName val="PRECAST_lightconc-II7"/>
      <sheetName val="final_abstract7"/>
      <sheetName val="Common_Variables2"/>
      <sheetName val="[SHOPLIST_xls]70,/0s«iÆøí¬i2"/>
      <sheetName val="GPL_Revenu_Update2"/>
      <sheetName val="DO_NOT_TOUCH2"/>
      <sheetName val="Work_Type2"/>
      <sheetName val="Labour_&amp;_Plant2"/>
      <sheetName val="Ave_wtd_rates2"/>
      <sheetName val="Debits_as_on_12_04_082"/>
      <sheetName val="STAFFSCHED_2"/>
      <sheetName val="TRIAL_BALANCE2"/>
      <sheetName val="[SHOPLIST_xls][SHOPLIST_xls]702"/>
      <sheetName val="PROJECT_BRIEF(EX_NEW)2"/>
      <sheetName val="Risk_Breakdown_Structure1"/>
      <sheetName val="steel_total1"/>
      <sheetName val="ELE_BOQ1"/>
      <sheetName val="steel_total"/>
      <sheetName val="ELE_BOQ"/>
      <sheetName val="CSC"/>
      <sheetName val="Data Sheet"/>
      <sheetName val="Base BM-rebar"/>
      <sheetName val="ACC"/>
      <sheetName val="Architect"/>
      <sheetName val="Materials "/>
      <sheetName val="Labour"/>
      <sheetName val="MAchinery(R1)"/>
      <sheetName val="AC"/>
      <sheetName val="Form 6"/>
      <sheetName val="gen"/>
      <sheetName val="Agenda"/>
      <sheetName val="Risks&amp;issues"/>
      <sheetName val="IMS_RiskAssess"/>
      <sheetName val="Risk Register"/>
      <sheetName val="ROAE"/>
      <sheetName val="Revised Front Page"/>
      <sheetName val="Diff Run01&amp;Run02"/>
      <sheetName val="ProvSums"/>
      <sheetName val="CCS Summary"/>
      <sheetName val="1 Carillion Staff"/>
      <sheetName val=" 2 Staff &amp; Gen labour"/>
      <sheetName val="3 Offices"/>
      <sheetName val="4 TempServ"/>
      <sheetName val="  5 Temp Wks"/>
      <sheetName val=" 6 Addn Plant"/>
      <sheetName val=" 7  Transport"/>
      <sheetName val=" 8 Testing"/>
      <sheetName val="9  Miscellaneous"/>
      <sheetName val="10  Design"/>
      <sheetName val=" 11 Insurances"/>
      <sheetName val=" 12 Client Req."/>
      <sheetName val="Risk List"/>
      <sheetName val="Track of Changes"/>
      <sheetName val="Bill 8 Doors &amp; Windows"/>
      <sheetName val="Bill 9 Finishes "/>
      <sheetName val="Bill 10 Specialities"/>
      <sheetName val="BaseWeight"/>
      <sheetName val="VIABILITY"/>
      <sheetName val="Material&amp;equipment"/>
      <sheetName val="opstat"/>
      <sheetName val="costs"/>
      <sheetName val="Final"/>
      <sheetName val="1.2 Staff Schedule"/>
      <sheetName val="1_2_Staff_Schedule"/>
      <sheetName val="11"/>
      <sheetName val="GFA_HQ_Building18"/>
      <sheetName val="GFA_Conference17"/>
      <sheetName val="BQ_External17"/>
      <sheetName val="Graph_Data_(DO_NOT_PRINT)16"/>
      <sheetName val="StattCo_yCharges16"/>
      <sheetName val="Penthouse_Apartment16"/>
      <sheetName val="LABOUR_HISTOGRAM17"/>
      <sheetName val="Chiet_tinh_dz2216"/>
      <sheetName val="Chiet_tinh_dz3516"/>
      <sheetName val="@risk_rents_and_incentives16"/>
      <sheetName val="Car_park_lease16"/>
      <sheetName val="Net_rent_analysis16"/>
      <sheetName val="Poz-1_16"/>
      <sheetName val="Lab_Cum_Hist16"/>
      <sheetName val="Raw_Data16"/>
      <sheetName val="Bill_No__216"/>
      <sheetName val="CT_Thang_Mo16"/>
      <sheetName val="budget_summary_(2)15"/>
      <sheetName val="Budget_Analysis_Summary15"/>
      <sheetName val="LEVEL_SHEET16"/>
      <sheetName val="SPT_vs_PHI16"/>
      <sheetName val="CT__PL15"/>
      <sheetName val="Projet,_methodes_&amp;_couts15"/>
      <sheetName val="Risques_majeurs_&amp;_Frais_Ind_15"/>
      <sheetName val="FOL_-_Bar16"/>
      <sheetName val="intr_stool_brkup15"/>
      <sheetName val="Tender_Summary16"/>
      <sheetName val="Insurance_Ext16"/>
      <sheetName val="Customize_Your_Invoice16"/>
      <sheetName val="HVAC_BoQ16"/>
      <sheetName val="Body_Sheet15"/>
      <sheetName val="1_0_Executive_Summary15"/>
      <sheetName val="Top_sheet15"/>
      <sheetName val="Ap_A13"/>
      <sheetName val="SHOPLIST_xls12"/>
      <sheetName val="Bill_214"/>
      <sheetName val="2_Div_14_13"/>
      <sheetName val="beam-reinft-IIInd_floor12"/>
      <sheetName val="beam-reinft-machine_rm12"/>
      <sheetName val="Bill_113"/>
      <sheetName val="Bill_313"/>
      <sheetName val="Bill_413"/>
      <sheetName val="Bill_513"/>
      <sheetName val="Bill_613"/>
      <sheetName val="Bill_713"/>
      <sheetName val="POWER_ASSUMPTIONS12"/>
      <sheetName val="Invoice_Summary12"/>
      <sheetName val="PROJECT_BRIEF13"/>
      <sheetName val="Civil_Boq11"/>
      <sheetName val="C_(3)13"/>
      <sheetName val="Dubai_golf12"/>
      <sheetName val="WITHOUT_C&amp;I_PROFIT_(3)11"/>
      <sheetName val="HIRED_LABOUR_CODE9"/>
      <sheetName val="PA-_Consutant_9"/>
      <sheetName val="foot-slab_reinft9"/>
      <sheetName val="Softscape_Buildup11"/>
      <sheetName val="Mat'l_Rate11"/>
      <sheetName val="VALVE_CHAMBERS8"/>
      <sheetName val="Fire_Hydrants8"/>
      <sheetName val="B_GATE_VALVE8"/>
      <sheetName val="Sub_G1_Fire8"/>
      <sheetName val="Sub_G12_Fire8"/>
      <sheetName val="Activity_List11"/>
      <sheetName val="BILL_COV9"/>
      <sheetName val="Ra__stair9"/>
      <sheetName val="DETAILED__BOQ9"/>
      <sheetName val="M-Book_for_Conc9"/>
      <sheetName val="M-Book_for_FW9"/>
      <sheetName val="Materials_Cost(PCC)8"/>
      <sheetName val="India_F&amp;S_Template8"/>
      <sheetName val="IO_LIST8"/>
      <sheetName val="Material_8"/>
      <sheetName val="Quote_Sheet8"/>
      <sheetName val="Day_work8"/>
      <sheetName val="Working_for_RCC7"/>
      <sheetName val="Div__027"/>
      <sheetName val="Div__037"/>
      <sheetName val="Div__047"/>
      <sheetName val="Div__057"/>
      <sheetName val="Div__067"/>
      <sheetName val="Div__077"/>
      <sheetName val="Div__087"/>
      <sheetName val="Div__097"/>
      <sheetName val="Div__107"/>
      <sheetName val="Div__117"/>
      <sheetName val="Div__127"/>
      <sheetName val="Div_137"/>
      <sheetName val="EXTERNAL_WORKS7"/>
      <sheetName val="PRODUCTIVITY_RATE7"/>
      <sheetName val="U_R_A_-_MASONRY7"/>
      <sheetName val="U_R_A_-_PLASTERING7"/>
      <sheetName val="U_R_A_-_TILING7"/>
      <sheetName val="U_R_A_-_GRANITE7"/>
      <sheetName val="V_C_2_-_EARTHWORK7"/>
      <sheetName val="V_C_9_-_CERAMIC7"/>
      <sheetName val="V_C_9_-_FINISHES7"/>
      <sheetName val="Elemental_Buildup6"/>
      <sheetName val="Eq__Mobilization7"/>
      <sheetName val="w't_table6"/>
      <sheetName val="bill_nb2-Plumbing_&amp;_Drainag6"/>
      <sheetName val="Pl_&amp;_Dr_B6"/>
      <sheetName val="Pl_&amp;_Dr_G6"/>
      <sheetName val="Pl_&amp;_Dr_M6"/>
      <sheetName val="Pl_&amp;_Dr_16"/>
      <sheetName val="Pl_&amp;_Dr_26"/>
      <sheetName val="Pl_&amp;_Dr_36"/>
      <sheetName val="Pl_&amp;_Dr_46"/>
      <sheetName val="Pl_&amp;_Dr_56"/>
      <sheetName val="Pl_&amp;_Dr_66"/>
      <sheetName val="Pl_&amp;_Dr_76"/>
      <sheetName val="Pl_&amp;_Dr_86"/>
      <sheetName val="Pl_&amp;_Dr_R6"/>
      <sheetName val="FF_B6"/>
      <sheetName val="FF_G6"/>
      <sheetName val="FF_M6"/>
      <sheetName val="FF_16"/>
      <sheetName val="FF_2_6"/>
      <sheetName val="FF_36"/>
      <sheetName val="FF_46"/>
      <sheetName val="FF_56"/>
      <sheetName val="FF_6_6"/>
      <sheetName val="FF_76"/>
      <sheetName val="FF_86"/>
      <sheetName val="FF_R6"/>
      <sheetName val="bill_nb3-FF6"/>
      <sheetName val="HVAC_B6"/>
      <sheetName val="HVAC_G6"/>
      <sheetName val="HVAC_M6"/>
      <sheetName val="HVAC_16"/>
      <sheetName val="HVAC_26"/>
      <sheetName val="HVAC_36"/>
      <sheetName val="HVAC_46"/>
      <sheetName val="HVAC_56"/>
      <sheetName val="HVAC_66"/>
      <sheetName val="HVAC_76"/>
      <sheetName val="HVAC_86"/>
      <sheetName val="HVAC_R6"/>
      <sheetName val="bill_nb4-HVAC6"/>
      <sheetName val="SC_B6"/>
      <sheetName val="SC_G6"/>
      <sheetName val="SC_M6"/>
      <sheetName val="SC_16"/>
      <sheetName val="SC_26"/>
      <sheetName val="SC_36"/>
      <sheetName val="SC_46"/>
      <sheetName val="SC_56"/>
      <sheetName val="SC_66"/>
      <sheetName val="SC_76"/>
      <sheetName val="SC_86"/>
      <sheetName val="SC_R6"/>
      <sheetName val="AV_B6"/>
      <sheetName val="AV_G6"/>
      <sheetName val="AV_M6"/>
      <sheetName val="AV_16"/>
      <sheetName val="AV_26"/>
      <sheetName val="AV_36"/>
      <sheetName val="AV_46"/>
      <sheetName val="AV_56"/>
      <sheetName val="AV_66"/>
      <sheetName val="AV_76"/>
      <sheetName val="AV_86"/>
      <sheetName val="EL_B6"/>
      <sheetName val="EL_M6"/>
      <sheetName val="EL_16"/>
      <sheetName val="EL_26"/>
      <sheetName val="EL_36"/>
      <sheetName val="EL_46"/>
      <sheetName val="EL_56"/>
      <sheetName val="EL_66"/>
      <sheetName val="EL_76"/>
      <sheetName val="EL_86"/>
      <sheetName val="EL_R6"/>
      <sheetName val="EL_TR6"/>
      <sheetName val="8-_EL6"/>
      <sheetName val="FA_B6"/>
      <sheetName val="FA_G6"/>
      <sheetName val="FA_M6"/>
      <sheetName val="FA_16"/>
      <sheetName val="FA_26"/>
      <sheetName val="FA_36"/>
      <sheetName val="FA_46"/>
      <sheetName val="FA_56"/>
      <sheetName val="FA_66"/>
      <sheetName val="FA_76"/>
      <sheetName val="FA_86"/>
      <sheetName val="FA_R6"/>
      <sheetName val="9-_FA6"/>
      <sheetName val="BOQ_Direct_selling_cost8"/>
      <sheetName val="CHART_OF_ACCOUNTS7"/>
      <sheetName val="B185-B-9_17"/>
      <sheetName val="B185-B-9_27"/>
      <sheetName val="Material_List_6"/>
      <sheetName val="E-Bill_No_6_A-O7"/>
      <sheetName val="B09_17"/>
      <sheetName val="Division_217"/>
      <sheetName val="Division_46"/>
      <sheetName val="Division_56"/>
      <sheetName val="Division_66"/>
      <sheetName val="Division_76"/>
      <sheetName val="Division_86"/>
      <sheetName val="Division_96"/>
      <sheetName val="Division_106"/>
      <sheetName val="Division_126"/>
      <sheetName val="Division_146"/>
      <sheetName val="Division_218"/>
      <sheetName val="Division_226"/>
      <sheetName val="Division_236"/>
      <sheetName val="Division_266"/>
      <sheetName val="Division_276"/>
      <sheetName val="Division_286"/>
      <sheetName val="Division_316"/>
      <sheetName val="Division_326"/>
      <sheetName val="Division_336"/>
      <sheetName val="PMWeb_data7"/>
      <sheetName val="PointNo_56"/>
      <sheetName val="SS_MH7"/>
      <sheetName val="2_2)Revised_Cash_Flow6"/>
      <sheetName val="입찰내역_발주처_양식6"/>
      <sheetName val="/VWVU))tÏØ0__6"/>
      <sheetName val="LIST_DO_NOT_REMOVE5"/>
      <sheetName val="Index_List6"/>
      <sheetName val="Type_List6"/>
      <sheetName val="File_Types6"/>
      <sheetName val="Chiet_t6"/>
      <sheetName val="Staffing_and_Rates_IA6"/>
      <sheetName val="B6_2_5"/>
      <sheetName val="PRECAST_lightconc-II8"/>
      <sheetName val="final_abstract8"/>
      <sheetName val="Summary_of_Work4"/>
      <sheetName val="Staff_Acco_4"/>
      <sheetName val="TBAL9697_-group_wise__sdpl4"/>
      <sheetName val="Employee_List4"/>
      <sheetName val="Project_Cost_Breakdown4"/>
      <sheetName val="Item-_Compact4"/>
      <sheetName val="E_&amp;_R4"/>
      <sheetName val="Рабочий_лист3"/>
      <sheetName val="SITE_WORK3"/>
      <sheetName val="Annex_1_Sect_3a4"/>
      <sheetName val="Annex_1_Sect_3a_14"/>
      <sheetName val="Annex_1_Sect_3b4"/>
      <sheetName val="Annex_1_Sect_3c4"/>
      <sheetName val="HOURLY_RATES4"/>
      <sheetName val="Rate_summary3"/>
      <sheetName val="PT_141-_Site_A_Landscape3"/>
      <sheetName val="RAB_AR&amp;STR3"/>
      <sheetName val="d-safe_DELUXE3"/>
      <sheetName val="Back_up3"/>
      <sheetName val="train_cash3"/>
      <sheetName val="accom_cash3"/>
      <sheetName val="INDIGINEOUS_ITEMS_3"/>
      <sheetName val="Duct_Accesories3"/>
      <sheetName val="Mall_waterproofing3"/>
      <sheetName val="MSCP_waterproofing3"/>
      <sheetName val="????_???_??3"/>
      <sheetName val="Common_Variables3"/>
      <sheetName val="[SHOPLIST_xls]70,/0s«iÆøí¬i3"/>
      <sheetName val="GPL_Revenu_Update3"/>
      <sheetName val="DO_NOT_TOUCH3"/>
      <sheetName val="Work_Type3"/>
      <sheetName val="Labour_&amp;_Plant3"/>
      <sheetName val="Ave_wtd_rates3"/>
      <sheetName val="Debits_as_on_12_04_083"/>
      <sheetName val="STAFFSCHED_3"/>
      <sheetName val="TRIAL_BALANCE3"/>
      <sheetName val="[SHOPLIST_xls][SHOPLIST_xls]703"/>
      <sheetName val="PROJECT_BRIEF(EX_NEW)3"/>
      <sheetName val="AREA_OF_APPLICATION2"/>
      <sheetName val="Risk_Breakdown_Structure2"/>
      <sheetName val="Geneí¬_i2"/>
      <sheetName val="steel_total2"/>
      <sheetName val="ELE_BOQ2"/>
      <sheetName val="AREAS"/>
      <sheetName val="Labour Rate "/>
      <sheetName val="(M+L)"/>
      <sheetName val="Names&amp;Cases"/>
      <sheetName val="BOQ (2)"/>
      <sheetName val="Names"/>
      <sheetName val="LABOUR RATE"/>
      <sheetName val="Material Rate"/>
      <sheetName val="Labor abs-PW"/>
      <sheetName val="Labor abs-NMR"/>
      <sheetName val="sheet6"/>
      <sheetName val="grid"/>
      <sheetName val="para"/>
      <sheetName val="kppl pl"/>
      <sheetName val="Basic Rates"/>
      <sheetName val="K"/>
      <sheetName val="Auswahl"/>
      <sheetName val="Areas_with_SF"/>
      <sheetName val="Area Breakdown PER LEVEL_LINK"/>
      <sheetName val="Lagerhalle"/>
      <sheetName val="Basisdaten"/>
      <sheetName val="CF Input"/>
      <sheetName val="Certificates"/>
      <sheetName val="DATA INPUT"/>
      <sheetName val="Vordruck-Nr. 7.1.3_D"/>
      <sheetName val="Ersatzteile"/>
      <sheetName val="A"/>
      <sheetName val="C"/>
      <sheetName val="D"/>
      <sheetName val="E"/>
      <sheetName val="G"/>
      <sheetName val="H"/>
      <sheetName val="I"/>
      <sheetName val="L"/>
      <sheetName val="M"/>
      <sheetName val="N"/>
      <sheetName val="O"/>
      <sheetName val="T"/>
      <sheetName val="U"/>
      <sheetName val="M&amp;A D"/>
      <sheetName val="M&amp;A E"/>
      <sheetName val="M&amp;A G"/>
      <sheetName val="GFA_HQ_Building19"/>
      <sheetName val="GFA_Conference18"/>
      <sheetName val="BQ_External18"/>
      <sheetName val="Penthouse_Apartment17"/>
      <sheetName val="Raw_Data17"/>
      <sheetName val="StattCo_yCharges17"/>
      <sheetName val="LEVEL_SHEET17"/>
      <sheetName val="SPT_vs_PHI17"/>
      <sheetName val="LABOUR_HISTOGRAM18"/>
      <sheetName val="Chiet_tinh_dz2217"/>
      <sheetName val="Chiet_tinh_dz3517"/>
      <sheetName val="@risk_rents_and_incentives17"/>
      <sheetName val="Car_park_lease17"/>
      <sheetName val="Net_rent_analysis17"/>
      <sheetName val="Poz-1_17"/>
      <sheetName val="Graph_Data_(DO_NOT_PRINT)17"/>
      <sheetName val="Bill_No__217"/>
      <sheetName val="CT_Thang_Mo17"/>
      <sheetName val="Lab_Cum_Hist17"/>
      <sheetName val="CT__PL16"/>
      <sheetName val="Projet,_methodes_&amp;_couts16"/>
      <sheetName val="Risques_majeurs_&amp;_Frais_Ind_16"/>
      <sheetName val="FOL_-_Bar17"/>
      <sheetName val="budget_summary_(2)16"/>
      <sheetName val="Budget_Analysis_Summary16"/>
      <sheetName val="intr_stool_brkup16"/>
      <sheetName val="Tender_Summary17"/>
      <sheetName val="Insurance_Ext17"/>
      <sheetName val="Customize_Your_Invoice17"/>
      <sheetName val="HVAC_BoQ17"/>
      <sheetName val="Body_Sheet16"/>
      <sheetName val="1_0_Executive_Summary16"/>
      <sheetName val="Top_sheet16"/>
      <sheetName val="Bill_215"/>
      <sheetName val="Ap_A14"/>
      <sheetName val="2_Div_14_14"/>
      <sheetName val="SHOPLIST_xls13"/>
      <sheetName val="beam-reinft-IIInd_floor13"/>
      <sheetName val="beam-reinft-machine_rm13"/>
      <sheetName val="Bill_114"/>
      <sheetName val="Bill_314"/>
      <sheetName val="Bill_414"/>
      <sheetName val="Bill_514"/>
      <sheetName val="Bill_614"/>
      <sheetName val="Bill_714"/>
      <sheetName val="POWER_ASSUMPTIONS13"/>
      <sheetName val="Civil_Boq12"/>
      <sheetName val="PROJECT_BRIEF14"/>
      <sheetName val="Invoice_Summary13"/>
      <sheetName val="C_(3)14"/>
      <sheetName val="Dubai_golf13"/>
      <sheetName val="Softscape_Buildup12"/>
      <sheetName val="Mat'l_Rate12"/>
      <sheetName val="WITHOUT_C&amp;I_PROFIT_(3)12"/>
      <sheetName val="Activity_List12"/>
      <sheetName val="HIRED_LABOUR_CODE10"/>
      <sheetName val="PA-_Consutant_10"/>
      <sheetName val="foot-slab_reinft10"/>
      <sheetName val="DETAILED__BOQ10"/>
      <sheetName val="M-Book_for_Conc10"/>
      <sheetName val="M-Book_for_FW10"/>
      <sheetName val="BILL_COV10"/>
      <sheetName val="Ra__stair10"/>
      <sheetName val="VALVE_CHAMBERS9"/>
      <sheetName val="Fire_Hydrants9"/>
      <sheetName val="B_GATE_VALVE9"/>
      <sheetName val="Sub_G1_Fire9"/>
      <sheetName val="Sub_G12_Fire9"/>
      <sheetName val="Eq__Mobilization8"/>
      <sheetName val="w't_table7"/>
      <sheetName val="Materials_Cost(PCC)9"/>
      <sheetName val="India_F&amp;S_Template9"/>
      <sheetName val="IO_LIST9"/>
      <sheetName val="Material_9"/>
      <sheetName val="Quote_Sheet9"/>
      <sheetName val="Day_work9"/>
      <sheetName val="bill_nb2-Plumbing_&amp;_Drainag7"/>
      <sheetName val="Pl_&amp;_Dr_B7"/>
      <sheetName val="Pl_&amp;_Dr_G7"/>
      <sheetName val="Pl_&amp;_Dr_M7"/>
      <sheetName val="Pl_&amp;_Dr_17"/>
      <sheetName val="Pl_&amp;_Dr_27"/>
      <sheetName val="Pl_&amp;_Dr_37"/>
      <sheetName val="Pl_&amp;_Dr_47"/>
      <sheetName val="Pl_&amp;_Dr_57"/>
      <sheetName val="Pl_&amp;_Dr_67"/>
      <sheetName val="Pl_&amp;_Dr_77"/>
      <sheetName val="Pl_&amp;_Dr_87"/>
      <sheetName val="Pl_&amp;_Dr_R7"/>
      <sheetName val="FF_B7"/>
      <sheetName val="FF_G7"/>
      <sheetName val="FF_M7"/>
      <sheetName val="FF_17"/>
      <sheetName val="FF_2_7"/>
      <sheetName val="FF_37"/>
      <sheetName val="FF_47"/>
      <sheetName val="FF_57"/>
      <sheetName val="FF_6_7"/>
      <sheetName val="FF_77"/>
      <sheetName val="FF_87"/>
      <sheetName val="FF_R7"/>
      <sheetName val="bill_nb3-FF7"/>
      <sheetName val="HVAC_B7"/>
      <sheetName val="HVAC_G7"/>
      <sheetName val="HVAC_M7"/>
      <sheetName val="HVAC_17"/>
      <sheetName val="HVAC_27"/>
      <sheetName val="HVAC_37"/>
      <sheetName val="HVAC_47"/>
      <sheetName val="HVAC_57"/>
      <sheetName val="HVAC_67"/>
      <sheetName val="HVAC_77"/>
      <sheetName val="HVAC_87"/>
      <sheetName val="HVAC_R7"/>
      <sheetName val="bill_nb4-HVAC7"/>
      <sheetName val="SC_B7"/>
      <sheetName val="SC_G7"/>
      <sheetName val="SC_M7"/>
      <sheetName val="SC_17"/>
      <sheetName val="SC_27"/>
      <sheetName val="SC_37"/>
      <sheetName val="SC_47"/>
      <sheetName val="SC_57"/>
      <sheetName val="SC_67"/>
      <sheetName val="SC_77"/>
      <sheetName val="SC_87"/>
      <sheetName val="SC_R7"/>
      <sheetName val="AV_B7"/>
      <sheetName val="AV_G7"/>
      <sheetName val="AV_M7"/>
      <sheetName val="AV_17"/>
      <sheetName val="AV_27"/>
      <sheetName val="AV_37"/>
      <sheetName val="AV_47"/>
      <sheetName val="AV_57"/>
      <sheetName val="AV_67"/>
      <sheetName val="AV_77"/>
      <sheetName val="AV_87"/>
      <sheetName val="EL_B7"/>
      <sheetName val="EL_M7"/>
      <sheetName val="EL_17"/>
      <sheetName val="EL_27"/>
      <sheetName val="EL_37"/>
      <sheetName val="EL_47"/>
      <sheetName val="EL_57"/>
      <sheetName val="EL_67"/>
      <sheetName val="EL_77"/>
      <sheetName val="EL_87"/>
      <sheetName val="EL_R7"/>
      <sheetName val="EL_TR7"/>
      <sheetName val="8-_EL7"/>
      <sheetName val="FA_B7"/>
      <sheetName val="FA_G7"/>
      <sheetName val="FA_M7"/>
      <sheetName val="FA_17"/>
      <sheetName val="FA_27"/>
      <sheetName val="FA_37"/>
      <sheetName val="FA_47"/>
      <sheetName val="FA_57"/>
      <sheetName val="FA_67"/>
      <sheetName val="FA_77"/>
      <sheetName val="FA_87"/>
      <sheetName val="FA_R7"/>
      <sheetName val="9-_FA7"/>
      <sheetName val="B09_18"/>
      <sheetName val="BOQ_Direct_selling_cost9"/>
      <sheetName val="CHART_OF_ACCOUNTS8"/>
      <sheetName val="Working_for_RCC8"/>
      <sheetName val="B185-B-9_18"/>
      <sheetName val="B185-B-9_28"/>
      <sheetName val="E-Bill_No_6_A-O8"/>
      <sheetName val="Div__028"/>
      <sheetName val="Div__038"/>
      <sheetName val="Div__048"/>
      <sheetName val="Div__058"/>
      <sheetName val="Div__068"/>
      <sheetName val="Div__078"/>
      <sheetName val="Div__088"/>
      <sheetName val="Div__098"/>
      <sheetName val="Div__108"/>
      <sheetName val="Div__118"/>
      <sheetName val="Div__128"/>
      <sheetName val="Div_138"/>
      <sheetName val="EXTERNAL_WORKS8"/>
      <sheetName val="PRODUCTIVITY_RATE8"/>
      <sheetName val="U_R_A_-_MASONRY8"/>
      <sheetName val="U_R_A_-_PLASTERING8"/>
      <sheetName val="U_R_A_-_TILING8"/>
      <sheetName val="U_R_A_-_GRANITE8"/>
      <sheetName val="V_C_2_-_EARTHWORK8"/>
      <sheetName val="V_C_9_-_CERAMIC8"/>
      <sheetName val="V_C_9_-_FINISHES8"/>
      <sheetName val="Division_219"/>
      <sheetName val="Division_47"/>
      <sheetName val="Division_57"/>
      <sheetName val="Division_67"/>
      <sheetName val="Division_77"/>
      <sheetName val="Division_87"/>
      <sheetName val="Division_97"/>
      <sheetName val="Division_107"/>
      <sheetName val="Division_127"/>
      <sheetName val="Division_147"/>
      <sheetName val="Division_2110"/>
      <sheetName val="Division_227"/>
      <sheetName val="Division_237"/>
      <sheetName val="Division_267"/>
      <sheetName val="Division_277"/>
      <sheetName val="Division_287"/>
      <sheetName val="Division_317"/>
      <sheetName val="Division_327"/>
      <sheetName val="Division_337"/>
      <sheetName val="PMWeb_data8"/>
      <sheetName val="Elemental_Buildup7"/>
      <sheetName val="PointNo_57"/>
      <sheetName val="2_2)Revised_Cash_Flow7"/>
      <sheetName val="SS_MH8"/>
      <sheetName val="입찰내역_발주처_양식7"/>
      <sheetName val="Material_List_7"/>
      <sheetName val="/VWVU))tÏØ0__7"/>
      <sheetName val="LIST_DO_NOT_REMOVE6"/>
      <sheetName val="Index_List7"/>
      <sheetName val="Type_List7"/>
      <sheetName val="File_Types7"/>
      <sheetName val="Chiet_t7"/>
      <sheetName val="Staffing_and_Rates_IA7"/>
      <sheetName val="Project_Cost_Breakdown5"/>
      <sheetName val="PRECAST_lightconc-II9"/>
      <sheetName val="final_abstract9"/>
      <sheetName val="Staff_Acco_5"/>
      <sheetName val="TBAL9697_-group_wise__sdpl5"/>
      <sheetName val="Summary_of_Work5"/>
      <sheetName val="Employee_List5"/>
      <sheetName val="Рабочий_лист4"/>
      <sheetName val="B6_2_6"/>
      <sheetName val="Item-_Compact5"/>
      <sheetName val="E_&amp;_R5"/>
      <sheetName val="Annex_1_Sect_3a5"/>
      <sheetName val="Annex_1_Sect_3a_15"/>
      <sheetName val="Annex_1_Sect_3b5"/>
      <sheetName val="Annex_1_Sect_3c5"/>
      <sheetName val="HOURLY_RATES5"/>
      <sheetName val="SITE_WORK4"/>
      <sheetName val="d-safe_DELUXE4"/>
      <sheetName val="PT_141-_Site_A_Landscape4"/>
      <sheetName val="Rate_summary4"/>
      <sheetName val="RAB_AR&amp;STR4"/>
      <sheetName val="Back_up4"/>
      <sheetName val="train_cash4"/>
      <sheetName val="accom_cash4"/>
      <sheetName val="INDIGINEOUS_ITEMS_4"/>
      <sheetName val="Duct_Accesories4"/>
      <sheetName val="Mall_waterproofing4"/>
      <sheetName val="MSCP_waterproofing4"/>
      <sheetName val="????_???_??4"/>
      <sheetName val="Labour_&amp;_Plant4"/>
      <sheetName val="Ave_wtd_rates4"/>
      <sheetName val="Debits_as_on_12_04_084"/>
      <sheetName val="STAFFSCHED_4"/>
      <sheetName val="TRIAL_BALANCE4"/>
      <sheetName val="[SHOPLIST_xls][SHOPLIST_xls]704"/>
      <sheetName val="[SHOPLIST_xls]70,/0s«iÆøí¬i4"/>
      <sheetName val="Common_Variables4"/>
      <sheetName val="GPL_Revenu_Update4"/>
      <sheetName val="DO_NOT_TOUCH4"/>
      <sheetName val="Work_Type4"/>
      <sheetName val="PROJECT_BRIEF(EX_NEW)4"/>
      <sheetName val="AREA_OF_APPLICATION3"/>
      <sheetName val="Risk_Breakdown_Structure3"/>
      <sheetName val="Geneí¬_i3"/>
      <sheetName val="steel_total3"/>
      <sheetName val="ELE_BOQ3"/>
      <sheetName val="Resumo_Empreitadas"/>
      <sheetName val="PPA_Summary"/>
      <sheetName val="%_prog_figs_-u5_and_total"/>
      <sheetName val="Gra¦)_x0"/>
      <sheetName val="_VWVU)_x"/>
      <sheetName val="_VWVU))tÏØ0__1"/>
      <sheetName val="door"/>
      <sheetName val="window"/>
      <sheetName val="Dropdowns"/>
      <sheetName val="BLOCK-A (MEA.SHEET)"/>
      <sheetName val="SO"/>
      <sheetName val="Equipment_Rates"/>
      <sheetName val="Project"/>
      <sheetName val="PRICE INFO"/>
      <sheetName val="RC SUMMARY"/>
      <sheetName val="LABOUR PRODUCTIVITY-TAV"/>
      <sheetName val="MATERIAL PRICES"/>
      <sheetName val="Labour Costs"/>
      <sheetName val="allowances"/>
      <sheetName val="tender allowances"/>
      <sheetName val=" Summary BKG 034"/>
      <sheetName val="BILL 3R"/>
      <sheetName val="anti-termite"/>
      <sheetName val="Ewaan Show Kitchen (2)"/>
      <sheetName val="Cash Flow Working"/>
      <sheetName val="BOQp4"/>
      <sheetName val="DATI_CONS"/>
      <sheetName val="2F 회의실견적(5_14 일대)"/>
      <sheetName val=" HIT-&gt;HMC 견적(3900)"/>
      <sheetName val="Appendix B"/>
      <sheetName val="[SHOPLIST.xls]/VWVU))tÏØ0__3"/>
      <sheetName val="[SHOPLIST.xls]70,/0s«_iÆø_í¬_i"/>
      <sheetName val="[SHOPLIST.xls]70?,/0?s«i?Æøí¬i?"/>
      <sheetName val="Hic_150EOffice"/>
      <sheetName val="RMOPS"/>
      <sheetName val="Finansal tamamlanma Eğrisi"/>
      <sheetName val="Tables"/>
      <sheetName val="Calculations"/>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hist&amp;proj"/>
      <sheetName val="Package-2"/>
      <sheetName val="Combined Results "/>
      <sheetName val="Cashflow"/>
      <sheetName val="RA"/>
      <sheetName val="Qtys ZamZam (Del. before)"/>
      <sheetName val="Qtys Relocation (Del before)"/>
      <sheetName val=" Qtys Sub &amp; Tents (Del. before)"/>
      <sheetName val="Qtys  Signages (Del. before)"/>
      <sheetName val="Qtys Temporary Passages (Del)"/>
      <sheetName val=" Qtys Ser. Rooms (Del before)"/>
      <sheetName val="Attach 4-18"/>
      <sheetName val="TTL"/>
      <sheetName val="SubS2"/>
      <sheetName val="LMP"/>
      <sheetName val="PC"/>
      <sheetName val="[SHOPLIST_xls][SHOPLIST_xls]70_"/>
      <sheetName val="E_H_-_H__W_P_"/>
      <sheetName val="E__H__Treatment_for_pile_cap"/>
      <sheetName val="Form_6"/>
      <sheetName val="Risk_Register"/>
      <sheetName val="Revised_Front_Page"/>
      <sheetName val="Diff_Run01&amp;Run02"/>
      <sheetName val="CCS_Summary"/>
      <sheetName val="1_Carillion_Staff"/>
      <sheetName val="_2_Staff_&amp;_Gen_labour"/>
      <sheetName val="3_Offices"/>
      <sheetName val="4_TempServ"/>
      <sheetName val="__5_Temp_Wks"/>
      <sheetName val="_6_Addn_Plant"/>
      <sheetName val="_7__Transport"/>
      <sheetName val="_8_Testing"/>
      <sheetName val="9__Miscellaneous"/>
      <sheetName val="10__Design"/>
      <sheetName val="_11_Insurances"/>
      <sheetName val="_12_Client_Req_"/>
      <sheetName val="Risk_List"/>
      <sheetName val="Track_of_Changes"/>
      <sheetName val="Bill_8_Doors_&amp;_Windows"/>
      <sheetName val="Bill_9_Finishes_"/>
      <sheetName val="Bill_10_Specialities"/>
      <sheetName val="Cashflow_projection"/>
      <sheetName val="MN T.B."/>
      <sheetName val="COMPLEXALL"/>
      <sheetName val="Site Dev BOQ"/>
      <sheetName val="Config-C"/>
      <sheetName val="Service"/>
      <sheetName val="Results"/>
      <sheetName val="[SHOPLIST_xls]70"/>
      <sheetName val="[SHOPLIST_xls]70,"/>
      <sheetName val="[SHOPLIST_xls]/VW"/>
      <sheetName val="[SHOPLIST_xls]/VWVU))tÏØ0__"/>
      <sheetName val="[SHOPLIST_xls]/VWVU))tÏØ0__1"/>
      <sheetName val="Materials_"/>
      <sheetName val="STAIR-A"/>
      <sheetName val="B1"/>
      <sheetName val="Estimation"/>
      <sheetName val="PB"/>
      <sheetName val="May 05"/>
      <sheetName val="April 05"/>
      <sheetName val="Aug 05"/>
      <sheetName val="July 05"/>
      <sheetName val="June 05"/>
      <sheetName val="Nov 05"/>
      <sheetName val="Oct 05"/>
      <sheetName val="Sep 05"/>
      <sheetName val="70_x0000_,/0_x0000_s«_x0008_i_x"/>
      <sheetName val="ConferenceCentre_x005f_x005f_x0"/>
      <sheetName val="Geneí¬_x005f_x005f_x005f_x0008_"/>
      <sheetName val="70_x005f_x005f_x005f_x0000_,_0_"/>
      <sheetName val="[SHOPLIST.xls][SHOPLIST.xls]70"/>
      <sheetName val="B-3.2 EB"/>
      <sheetName val="Ragama"/>
      <sheetName val="B-3"/>
      <sheetName val="Dropdown List"/>
      <sheetName val="Dash board"/>
      <sheetName val="Harewood"/>
      <sheetName val="Detbal"/>
      <sheetName val="[SHOPLIST.xls]/VWVU))tÏØ0__4"/>
      <sheetName val="2 Plex"/>
      <sheetName val="Sheet1 (2)"/>
      <sheetName val="4 Plex"/>
      <sheetName val="6 Plex "/>
      <sheetName val="Detailed Summary"/>
      <sheetName val="Sheet1 (3)"/>
      <sheetName val="Sheet1 (4)"/>
      <sheetName val="Print"/>
      <sheetName val="HB CEC schd 4.2"/>
      <sheetName val="HB CEC schd 4.3"/>
      <sheetName val="HB CEC schd 5.2"/>
      <sheetName val="HB CEC schd 6.2"/>
      <sheetName val="HB CEC schd 7.2"/>
      <sheetName val="HB CEC schd 9.2"/>
      <sheetName val="Doha Farm"/>
      <sheetName val="precast RC element"/>
      <sheetName val="pile Fabrication"/>
      <sheetName val="New Bld"/>
      <sheetName val="BHANDUP"/>
      <sheetName val="Bill-1"/>
      <sheetName val="PRL"/>
      <sheetName val="Div.07 Thermal &amp; Moisture"/>
      <sheetName val="Data Validation"/>
      <sheetName val="TOSHIBA-Structure"/>
      <sheetName val="NKC6"/>
      <sheetName val="Div26 - Elect"/>
      <sheetName val="CHUNG CU CARRILON"/>
      <sheetName val="Rate_analysis12"/>
      <sheetName val="Base_BM-rebar"/>
      <sheetName val="Area_Breakdown_PER_LEVEL_LINK"/>
      <sheetName val="CF_Input"/>
      <sheetName val="DATA_INPUT"/>
      <sheetName val="Vordruck-Nr__7_1_3_D"/>
      <sheetName val="M&amp;A_D"/>
      <sheetName val="M&amp;A_E"/>
      <sheetName val="M&amp;A_G"/>
      <sheetName val="Z-_GENERAL_PRICE_SUMMARY1"/>
      <sheetName val="[SHOPLIST_xls]/VWVU))"/>
      <sheetName val="Rate_analysis13"/>
      <sheetName val="[SHOPLIST_xls]701"/>
      <sheetName val="[SHOPLIST_xls]70,1"/>
      <sheetName val="Resumo_Empreitadas1"/>
      <sheetName val="Materials_1"/>
      <sheetName val="Base_BM-rebar1"/>
      <sheetName val="PPA_Summary1"/>
      <sheetName val="Mix_Design1"/>
      <sheetName val="Cashflow_projection1"/>
      <sheetName val="Area_Breakdown_PER_LEVEL_LINK1"/>
      <sheetName val="CF_Input1"/>
      <sheetName val="DATA_INPUT1"/>
      <sheetName val="Vordruck-Nr__7_1_3_D1"/>
      <sheetName val="M&amp;A_D1"/>
      <sheetName val="M&amp;A_E1"/>
      <sheetName val="M&amp;A_G1"/>
      <sheetName val="Z-_GENERAL_PRICE_SUMMARY2"/>
      <sheetName val="Equipment_Rates1"/>
      <sheetName val="E_H_-_H__W_P_1"/>
      <sheetName val="E__H__Treatment_for_pile_cap1"/>
      <sheetName val="GS"/>
      <sheetName val="1 - Main Building"/>
      <sheetName val="1 - Summary"/>
      <sheetName val="2 - Landscaping Works"/>
      <sheetName val="2 - Summary"/>
      <sheetName val="4 - Bldg Infra"/>
      <sheetName val="4 - Summary"/>
      <sheetName val="Trade Summary"/>
      <sheetName val="GFA_HQ_Building20"/>
      <sheetName val="GFA_Conference19"/>
      <sheetName val="BQ_External19"/>
      <sheetName val="Graph_Data_(DO_NOT_PRINT)18"/>
      <sheetName val="StattCo_yCharges18"/>
      <sheetName val="Penthouse_Apartment18"/>
      <sheetName val="LABOUR_HISTOGRAM19"/>
      <sheetName val="Chiet_tinh_dz2218"/>
      <sheetName val="Chiet_tinh_dz3518"/>
      <sheetName val="@risk_rents_and_incentives18"/>
      <sheetName val="Car_park_lease18"/>
      <sheetName val="Net_rent_analysis18"/>
      <sheetName val="Poz-1_18"/>
      <sheetName val="Lab_Cum_Hist18"/>
      <sheetName val="Raw_Data18"/>
      <sheetName val="Bill_No__218"/>
      <sheetName val="CT_Thang_Mo18"/>
      <sheetName val="budget_summary_(2)17"/>
      <sheetName val="Budget_Analysis_Summary17"/>
      <sheetName val="LEVEL_SHEET18"/>
      <sheetName val="SPT_vs_PHI18"/>
      <sheetName val="CT__PL17"/>
      <sheetName val="Projet,_methodes_&amp;_couts17"/>
      <sheetName val="Risques_majeurs_&amp;_Frais_Ind_17"/>
      <sheetName val="FOL_-_Bar18"/>
      <sheetName val="intr_stool_brkup17"/>
      <sheetName val="Tender_Summary18"/>
      <sheetName val="Insurance_Ext18"/>
      <sheetName val="Customize_Your_Invoice18"/>
      <sheetName val="HVAC_BoQ18"/>
      <sheetName val="Body_Sheet17"/>
      <sheetName val="1_0_Executive_Summary17"/>
      <sheetName val="Top_sheet17"/>
      <sheetName val="Ap_A15"/>
      <sheetName val="SHOPLIST_xls14"/>
      <sheetName val="Bill_216"/>
      <sheetName val="2_Div_14_15"/>
      <sheetName val="beam-reinft-IIInd_floor14"/>
      <sheetName val="beam-reinft-machine_rm14"/>
      <sheetName val="Bill_115"/>
      <sheetName val="Bill_315"/>
      <sheetName val="Bill_415"/>
      <sheetName val="Bill_515"/>
      <sheetName val="Bill_615"/>
      <sheetName val="Bill_715"/>
      <sheetName val="POWER_ASSUMPTIONS14"/>
      <sheetName val="Invoice_Summary14"/>
      <sheetName val="PROJECT_BRIEF15"/>
      <sheetName val="Civil_Boq13"/>
      <sheetName val="C_(3)15"/>
      <sheetName val="Dubai_golf14"/>
      <sheetName val="WITHOUT_C&amp;I_PROFIT_(3)13"/>
      <sheetName val="HIRED_LABOUR_CODE11"/>
      <sheetName val="PA-_Consutant_11"/>
      <sheetName val="foot-slab_reinft11"/>
      <sheetName val="Softscape_Buildup13"/>
      <sheetName val="Mat'l_Rate13"/>
      <sheetName val="VALVE_CHAMBERS10"/>
      <sheetName val="Fire_Hydrants10"/>
      <sheetName val="B_GATE_VALVE10"/>
      <sheetName val="Sub_G1_Fire10"/>
      <sheetName val="Sub_G12_Fire10"/>
      <sheetName val="Activity_List13"/>
      <sheetName val="BILL_COV11"/>
      <sheetName val="Ra__stair11"/>
      <sheetName val="DETAILED__BOQ11"/>
      <sheetName val="M-Book_for_Conc11"/>
      <sheetName val="M-Book_for_FW11"/>
      <sheetName val="Materials_Cost(PCC)10"/>
      <sheetName val="India_F&amp;S_Template10"/>
      <sheetName val="IO_LIST10"/>
      <sheetName val="Material_10"/>
      <sheetName val="Quote_Sheet10"/>
      <sheetName val="Day_work10"/>
      <sheetName val="Working_for_RCC9"/>
      <sheetName val="Div__029"/>
      <sheetName val="Div__039"/>
      <sheetName val="Div__049"/>
      <sheetName val="Div__059"/>
      <sheetName val="Div__069"/>
      <sheetName val="Div__079"/>
      <sheetName val="Div__089"/>
      <sheetName val="Div__099"/>
      <sheetName val="Div__109"/>
      <sheetName val="Div__119"/>
      <sheetName val="Div__129"/>
      <sheetName val="Div_139"/>
      <sheetName val="EXTERNAL_WORKS9"/>
      <sheetName val="PRODUCTIVITY_RATE9"/>
      <sheetName val="U_R_A_-_MASONRY9"/>
      <sheetName val="U_R_A_-_PLASTERING9"/>
      <sheetName val="U_R_A_-_TILING9"/>
      <sheetName val="U_R_A_-_GRANITE9"/>
      <sheetName val="V_C_2_-_EARTHWORK9"/>
      <sheetName val="V_C_9_-_CERAMIC9"/>
      <sheetName val="V_C_9_-_FINISHES9"/>
      <sheetName val="Elemental_Buildup8"/>
      <sheetName val="Eq__Mobilization9"/>
      <sheetName val="w't_table8"/>
      <sheetName val="bill_nb2-Plumbing_&amp;_Drainag8"/>
      <sheetName val="Pl_&amp;_Dr_B8"/>
      <sheetName val="Pl_&amp;_Dr_G8"/>
      <sheetName val="Pl_&amp;_Dr_M8"/>
      <sheetName val="Pl_&amp;_Dr_18"/>
      <sheetName val="Pl_&amp;_Dr_28"/>
      <sheetName val="Pl_&amp;_Dr_38"/>
      <sheetName val="Pl_&amp;_Dr_48"/>
      <sheetName val="Pl_&amp;_Dr_58"/>
      <sheetName val="Pl_&amp;_Dr_68"/>
      <sheetName val="Pl_&amp;_Dr_78"/>
      <sheetName val="Pl_&amp;_Dr_88"/>
      <sheetName val="Pl_&amp;_Dr_R8"/>
      <sheetName val="FF_B8"/>
      <sheetName val="FF_G8"/>
      <sheetName val="FF_M8"/>
      <sheetName val="FF_18"/>
      <sheetName val="FF_2_8"/>
      <sheetName val="FF_38"/>
      <sheetName val="FF_48"/>
      <sheetName val="FF_58"/>
      <sheetName val="FF_6_8"/>
      <sheetName val="FF_78"/>
      <sheetName val="FF_88"/>
      <sheetName val="FF_R8"/>
      <sheetName val="bill_nb3-FF8"/>
      <sheetName val="HVAC_B8"/>
      <sheetName val="HVAC_G8"/>
      <sheetName val="HVAC_M8"/>
      <sheetName val="HVAC_18"/>
      <sheetName val="HVAC_28"/>
      <sheetName val="HVAC_38"/>
      <sheetName val="HVAC_48"/>
      <sheetName val="HVAC_58"/>
      <sheetName val="HVAC_68"/>
      <sheetName val="HVAC_78"/>
      <sheetName val="HVAC_88"/>
      <sheetName val="HVAC_R8"/>
      <sheetName val="bill_nb4-HVAC8"/>
      <sheetName val="SC_B8"/>
      <sheetName val="SC_G8"/>
      <sheetName val="SC_M8"/>
      <sheetName val="SC_18"/>
      <sheetName val="SC_28"/>
      <sheetName val="SC_38"/>
      <sheetName val="SC_48"/>
      <sheetName val="SC_58"/>
      <sheetName val="SC_68"/>
      <sheetName val="SC_78"/>
      <sheetName val="SC_88"/>
      <sheetName val="SC_R8"/>
      <sheetName val="AV_B8"/>
      <sheetName val="AV_G8"/>
      <sheetName val="AV_M8"/>
      <sheetName val="AV_18"/>
      <sheetName val="AV_28"/>
      <sheetName val="AV_38"/>
      <sheetName val="AV_48"/>
      <sheetName val="AV_58"/>
      <sheetName val="AV_68"/>
      <sheetName val="AV_78"/>
      <sheetName val="AV_88"/>
      <sheetName val="EL_B8"/>
      <sheetName val="EL_M8"/>
      <sheetName val="EL_18"/>
      <sheetName val="EL_28"/>
      <sheetName val="EL_38"/>
      <sheetName val="EL_48"/>
      <sheetName val="EL_58"/>
      <sheetName val="EL_68"/>
      <sheetName val="EL_78"/>
      <sheetName val="EL_88"/>
      <sheetName val="EL_R8"/>
      <sheetName val="EL_TR8"/>
      <sheetName val="8-_EL8"/>
      <sheetName val="FA_B8"/>
      <sheetName val="FA_G8"/>
      <sheetName val="FA_M8"/>
      <sheetName val="FA_18"/>
      <sheetName val="FA_28"/>
      <sheetName val="FA_38"/>
      <sheetName val="FA_48"/>
      <sheetName val="FA_58"/>
      <sheetName val="FA_68"/>
      <sheetName val="FA_78"/>
      <sheetName val="FA_88"/>
      <sheetName val="FA_R8"/>
      <sheetName val="9-_FA8"/>
      <sheetName val="BOQ_Direct_selling_cost10"/>
      <sheetName val="CHART_OF_ACCOUNTS9"/>
      <sheetName val="B185-B-9_19"/>
      <sheetName val="B185-B-9_29"/>
      <sheetName val="Material_List_8"/>
      <sheetName val="E-Bill_No_6_A-O9"/>
      <sheetName val="B09_19"/>
      <sheetName val="Division_220"/>
      <sheetName val="Division_48"/>
      <sheetName val="Division_58"/>
      <sheetName val="Division_68"/>
      <sheetName val="Division_78"/>
      <sheetName val="Division_88"/>
      <sheetName val="Division_98"/>
      <sheetName val="Division_108"/>
      <sheetName val="Division_128"/>
      <sheetName val="Division_148"/>
      <sheetName val="Division_2111"/>
      <sheetName val="Division_228"/>
      <sheetName val="Division_238"/>
      <sheetName val="Division_268"/>
      <sheetName val="Division_278"/>
      <sheetName val="Division_288"/>
      <sheetName val="Division_318"/>
      <sheetName val="Division_328"/>
      <sheetName val="Division_338"/>
      <sheetName val="PMWeb_data9"/>
      <sheetName val="PointNo_58"/>
      <sheetName val="SS_MH9"/>
      <sheetName val="2_2)Revised_Cash_Flow8"/>
      <sheetName val="입찰내역_발주처_양식8"/>
      <sheetName val="/VWVU))tÏØ0__8"/>
      <sheetName val="LIST_DO_NOT_REMOVE7"/>
      <sheetName val="Index_List8"/>
      <sheetName val="Type_List8"/>
      <sheetName val="File_Types8"/>
      <sheetName val="Chiet_t8"/>
      <sheetName val="Staffing_and_Rates_IA8"/>
      <sheetName val="B6_2_7"/>
      <sheetName val="PRECAST_lightconc-II10"/>
      <sheetName val="final_abstract10"/>
      <sheetName val="Summary_of_Work6"/>
      <sheetName val="Staff_Acco_6"/>
      <sheetName val="TBAL9697_-group_wise__sdpl6"/>
      <sheetName val="Employee_List6"/>
      <sheetName val="Project_Cost_Breakdown6"/>
      <sheetName val="Item-_Compact6"/>
      <sheetName val="E_&amp;_R6"/>
      <sheetName val="Рабочий_лист5"/>
      <sheetName val="SITE_WORK5"/>
      <sheetName val="Rate_summary5"/>
      <sheetName val="d-safe_DELUXE5"/>
      <sheetName val="Back_up5"/>
      <sheetName val="PT_141-_Site_A_Landscape5"/>
      <sheetName val="Annex_1_Sect_3a6"/>
      <sheetName val="Annex_1_Sect_3a_16"/>
      <sheetName val="Annex_1_Sect_3b6"/>
      <sheetName val="Annex_1_Sect_3c6"/>
      <sheetName val="HOURLY_RATES6"/>
      <sheetName val="RAB_AR&amp;STR5"/>
      <sheetName val="INDIGINEOUS_ITEMS_5"/>
      <sheetName val="train_cash5"/>
      <sheetName val="accom_cash5"/>
      <sheetName val="Duct_Accesories5"/>
      <sheetName val="Mall_waterproofing5"/>
      <sheetName val="MSCP_waterproofing5"/>
      <sheetName val="????_???_??5"/>
      <sheetName val="Common_Variables5"/>
      <sheetName val="[SHOPLIST_xls]70,/0s«iÆøí¬i5"/>
      <sheetName val="GPL_Revenu_Update5"/>
      <sheetName val="DO_NOT_TOUCH5"/>
      <sheetName val="Work_Type5"/>
      <sheetName val="Labour_&amp;_Plant5"/>
      <sheetName val="Ave_wtd_rates5"/>
      <sheetName val="Debits_as_on_12_04_085"/>
      <sheetName val="STAFFSCHED_5"/>
      <sheetName val="TRIAL_BALANCE5"/>
      <sheetName val="[SHOPLIST_xls][SHOPLIST_xls]705"/>
      <sheetName val="PROJECT_BRIEF(EX_NEW)5"/>
      <sheetName val="Risk_Breakdown_Structure4"/>
      <sheetName val="AREA_OF_APPLICATION4"/>
      <sheetName val="Geneí¬_i4"/>
      <sheetName val="steel_total4"/>
      <sheetName val="ELE_BOQ4"/>
      <sheetName val="%_prog_figs_-u5_and_total1"/>
      <sheetName val="_VWVU))tÏØ0__2"/>
      <sheetName val="Floor_Box_2"/>
      <sheetName val="[SHOPLIST_xls][SHOPLIST_xls][SH"/>
      <sheetName val="Site_Dev_BOQ"/>
      <sheetName val="Dash_board"/>
      <sheetName val="Data_Sheet"/>
      <sheetName val="tender_allowances"/>
      <sheetName val="_Summary_BKG_034"/>
      <sheetName val="BILL_3R"/>
      <sheetName val="1_2_Staff_Schedule1"/>
      <sheetName val="Bill_10"/>
      <sheetName val="[SHOPLIST_xls]/VWVU))tÏØ0__11"/>
      <sheetName val="[SHOPLIST_xls]/VWVU))tÏØ0__2"/>
      <sheetName val="[SHOPLIST_xls]/VWVU))tÏØ0__3"/>
      <sheetName val="[SHOPLIST_xls]70,/0s«_iÆø_í¬_i"/>
      <sheetName val="[SHOPLIST_xls]70?,/0?s«i?Æøí¬i?"/>
      <sheetName val="Labour_Costs"/>
      <sheetName val="BLOCK-A_(MEA_SHEET)"/>
      <sheetName val="/VWVU))tÏØ0__9"/>
      <sheetName val="Cost_any"/>
      <sheetName val="Set"/>
      <sheetName val="abs-boq"/>
      <sheetName val="New Rates"/>
      <sheetName val="IRR_CHAMBER"/>
      <sheetName val="material"/>
      <sheetName val="Labour Rates"/>
      <sheetName val="machinery"/>
      <sheetName val="Sheet5"/>
      <sheetName val="Status "/>
      <sheetName val="CLIENT BUDGET"/>
      <sheetName val="Reco-June 2019"/>
      <sheetName val="REMINING PROGRESS"/>
      <sheetName val="OS&amp;E  IT"/>
      <sheetName val="PAID AMOUNT"/>
      <sheetName val="IPA.21"/>
      <sheetName val="Order by owner"/>
      <sheetName val="IT"/>
      <sheetName val="PERLIM. Sammary"/>
      <sheetName val="KBEC"/>
      <sheetName val="retention"/>
      <sheetName val="RECOVER OF DOUBLE PAYMENT"/>
      <sheetName val="RECTIFICATION"/>
      <sheetName val="rathath al matar"/>
      <sheetName val="faradooni"/>
      <sheetName val="WOTEK"/>
      <sheetName val="MINERWA"/>
      <sheetName val="INTERNAL LINE "/>
      <sheetName val="MINOVA.AL DEYAR"/>
      <sheetName val="OTIS"/>
      <sheetName val="WATERMAN"/>
      <sheetName val="BEAM"/>
      <sheetName val="PLATFORMS"/>
      <sheetName val="BLUE RHINE"/>
      <sheetName val="MALT"/>
      <sheetName val="NATIONAL PAINT"/>
      <sheetName val="MESSARA"/>
      <sheetName val="FIRE RATED"/>
      <sheetName val="MARBLE"/>
      <sheetName val="JASWAY"/>
      <sheetName val="工程量"/>
      <sheetName val="Model"/>
      <sheetName val="CONSTRUCTION COMPONENT"/>
      <sheetName val="[SHOPLIST.xls]/VWVU))tÏØ0__5"/>
      <sheetName val="[SHOPLIST.xls]/VWVU))tÏØ0__6"/>
      <sheetName val="[SHOPLIST.xls]/VWVU))tÏØ0__7"/>
      <sheetName val="GFA_HQ_Building21"/>
      <sheetName val="GFA_Conference20"/>
      <sheetName val="BQ_External20"/>
      <sheetName val="Graph_Data_(DO_NOT_PRINT)19"/>
      <sheetName val="StattCo_yCharges19"/>
      <sheetName val="Penthouse_Apartment19"/>
      <sheetName val="LABOUR_HISTOGRAM20"/>
      <sheetName val="Chiet_tinh_dz2219"/>
      <sheetName val="Chiet_tinh_dz3519"/>
      <sheetName val="@risk_rents_and_incentives19"/>
      <sheetName val="Car_park_lease19"/>
      <sheetName val="Net_rent_analysis19"/>
      <sheetName val="Poz-1_19"/>
      <sheetName val="Lab_Cum_Hist19"/>
      <sheetName val="Raw_Data19"/>
      <sheetName val="Bill_No__219"/>
      <sheetName val="CT_Thang_Mo19"/>
      <sheetName val="budget_summary_(2)18"/>
      <sheetName val="Budget_Analysis_Summary18"/>
      <sheetName val="LEVEL_SHEET19"/>
      <sheetName val="SPT_vs_PHI19"/>
      <sheetName val="CT__PL18"/>
      <sheetName val="Projet,_methodes_&amp;_couts18"/>
      <sheetName val="Risques_majeurs_&amp;_Frais_Ind_18"/>
      <sheetName val="FOL_-_Bar19"/>
      <sheetName val="intr_stool_brkup18"/>
      <sheetName val="Tender_Summary19"/>
      <sheetName val="Insurance_Ext19"/>
      <sheetName val="Customize_Your_Invoice19"/>
      <sheetName val="HVAC_BoQ19"/>
      <sheetName val="Body_Sheet18"/>
      <sheetName val="1_0_Executive_Summary18"/>
      <sheetName val="Top_sheet18"/>
      <sheetName val="Ap_A16"/>
      <sheetName val="SHOPLIST_xls15"/>
      <sheetName val="Bill_217"/>
      <sheetName val="2_Div_14_16"/>
      <sheetName val="beam-reinft-IIInd_floor15"/>
      <sheetName val="beam-reinft-machine_rm15"/>
      <sheetName val="Bill_116"/>
      <sheetName val="Bill_316"/>
      <sheetName val="Bill_416"/>
      <sheetName val="Bill_516"/>
      <sheetName val="Bill_616"/>
      <sheetName val="Bill_716"/>
      <sheetName val="POWER_ASSUMPTIONS15"/>
      <sheetName val="Invoice_Summary15"/>
      <sheetName val="PROJECT_BRIEF16"/>
      <sheetName val="Civil_Boq14"/>
      <sheetName val="C_(3)16"/>
      <sheetName val="Dubai_golf15"/>
      <sheetName val="WITHOUT_C&amp;I_PROFIT_(3)14"/>
      <sheetName val="HIRED_LABOUR_CODE12"/>
      <sheetName val="PA-_Consutant_12"/>
      <sheetName val="foot-slab_reinft12"/>
      <sheetName val="Softscape_Buildup14"/>
      <sheetName val="Mat'l_Rate14"/>
      <sheetName val="VALVE_CHAMBERS11"/>
      <sheetName val="Fire_Hydrants11"/>
      <sheetName val="B_GATE_VALVE11"/>
      <sheetName val="Sub_G1_Fire11"/>
      <sheetName val="Sub_G12_Fire11"/>
      <sheetName val="Activity_List14"/>
      <sheetName val="BILL_COV12"/>
      <sheetName val="Ra__stair12"/>
      <sheetName val="DETAILED__BOQ12"/>
      <sheetName val="M-Book_for_Conc12"/>
      <sheetName val="M-Book_for_FW12"/>
      <sheetName val="Materials_Cost(PCC)11"/>
      <sheetName val="India_F&amp;S_Template11"/>
      <sheetName val="IO_LIST11"/>
      <sheetName val="Material_11"/>
      <sheetName val="Quote_Sheet11"/>
      <sheetName val="Day_work11"/>
      <sheetName val="Working_for_RCC10"/>
      <sheetName val="Div__0210"/>
      <sheetName val="Div__0310"/>
      <sheetName val="Div__0410"/>
      <sheetName val="Div__0510"/>
      <sheetName val="Div__0610"/>
      <sheetName val="Div__0710"/>
      <sheetName val="Div__0810"/>
      <sheetName val="Div__0910"/>
      <sheetName val="Div__1010"/>
      <sheetName val="Div__1110"/>
      <sheetName val="Div__1210"/>
      <sheetName val="Div_1310"/>
      <sheetName val="EXTERNAL_WORKS10"/>
      <sheetName val="PRODUCTIVITY_RATE10"/>
      <sheetName val="U_R_A_-_MASONRY10"/>
      <sheetName val="U_R_A_-_PLASTERING10"/>
      <sheetName val="U_R_A_-_TILING10"/>
      <sheetName val="U_R_A_-_GRANITE10"/>
      <sheetName val="V_C_2_-_EARTHWORK10"/>
      <sheetName val="V_C_9_-_CERAMIC10"/>
      <sheetName val="V_C_9_-_FINISHES10"/>
      <sheetName val="Elemental_Buildup9"/>
      <sheetName val="BOQ_Direct_selling_cost11"/>
      <sheetName val="Eq__Mobilization10"/>
      <sheetName val="PointNo_59"/>
      <sheetName val="w't_table9"/>
      <sheetName val="bill_nb2-Plumbing_&amp;_Drainag9"/>
      <sheetName val="Pl_&amp;_Dr_B9"/>
      <sheetName val="Pl_&amp;_Dr_G9"/>
      <sheetName val="Pl_&amp;_Dr_M9"/>
      <sheetName val="Pl_&amp;_Dr_19"/>
      <sheetName val="Pl_&amp;_Dr_29"/>
      <sheetName val="Pl_&amp;_Dr_39"/>
      <sheetName val="Pl_&amp;_Dr_49"/>
      <sheetName val="Pl_&amp;_Dr_59"/>
      <sheetName val="Pl_&amp;_Dr_69"/>
      <sheetName val="Pl_&amp;_Dr_79"/>
      <sheetName val="Pl_&amp;_Dr_89"/>
      <sheetName val="Pl_&amp;_Dr_R9"/>
      <sheetName val="FF_B9"/>
      <sheetName val="FF_G9"/>
      <sheetName val="FF_M9"/>
      <sheetName val="FF_19"/>
      <sheetName val="FF_2_9"/>
      <sheetName val="FF_39"/>
      <sheetName val="FF_49"/>
      <sheetName val="FF_59"/>
      <sheetName val="FF_6_9"/>
      <sheetName val="FF_79"/>
      <sheetName val="FF_89"/>
      <sheetName val="FF_R9"/>
      <sheetName val="bill_nb3-FF9"/>
      <sheetName val="HVAC_B9"/>
      <sheetName val="HVAC_G9"/>
      <sheetName val="HVAC_M9"/>
      <sheetName val="HVAC_19"/>
      <sheetName val="HVAC_29"/>
      <sheetName val="HVAC_39"/>
      <sheetName val="HVAC_49"/>
      <sheetName val="HVAC_59"/>
      <sheetName val="HVAC_69"/>
      <sheetName val="HVAC_79"/>
      <sheetName val="HVAC_89"/>
      <sheetName val="HVAC_R9"/>
      <sheetName val="bill_nb4-HVAC9"/>
      <sheetName val="SC_B9"/>
      <sheetName val="SC_G9"/>
      <sheetName val="SC_M9"/>
      <sheetName val="SC_19"/>
      <sheetName val="SC_29"/>
      <sheetName val="SC_39"/>
      <sheetName val="SC_49"/>
      <sheetName val="SC_59"/>
      <sheetName val="SC_69"/>
      <sheetName val="SC_79"/>
      <sheetName val="SC_89"/>
      <sheetName val="SC_R9"/>
      <sheetName val="AV_B9"/>
      <sheetName val="AV_G9"/>
      <sheetName val="AV_M9"/>
      <sheetName val="AV_19"/>
      <sheetName val="AV_29"/>
      <sheetName val="AV_39"/>
      <sheetName val="AV_49"/>
      <sheetName val="AV_59"/>
      <sheetName val="AV_69"/>
      <sheetName val="AV_79"/>
      <sheetName val="AV_89"/>
      <sheetName val="EL_B9"/>
      <sheetName val="EL_M9"/>
      <sheetName val="EL_19"/>
      <sheetName val="EL_29"/>
      <sheetName val="EL_39"/>
      <sheetName val="EL_49"/>
      <sheetName val="EL_59"/>
      <sheetName val="EL_69"/>
      <sheetName val="EL_79"/>
      <sheetName val="EL_89"/>
      <sheetName val="EL_R9"/>
      <sheetName val="EL_TR9"/>
      <sheetName val="8-_EL9"/>
      <sheetName val="FA_B9"/>
      <sheetName val="FA_G9"/>
      <sheetName val="FA_M9"/>
      <sheetName val="FA_19"/>
      <sheetName val="FA_29"/>
      <sheetName val="FA_39"/>
      <sheetName val="FA_49"/>
      <sheetName val="FA_59"/>
      <sheetName val="FA_69"/>
      <sheetName val="FA_79"/>
      <sheetName val="FA_89"/>
      <sheetName val="FA_R9"/>
      <sheetName val="9-_FA9"/>
      <sheetName val="B185-B-9_110"/>
      <sheetName val="B185-B-9_210"/>
      <sheetName val="CHART_OF_ACCOUNTS10"/>
      <sheetName val="Index_List9"/>
      <sheetName val="Type_List9"/>
      <sheetName val="File_Types9"/>
      <sheetName val="E-Bill_No_6_A-O10"/>
      <sheetName val="PMWeb_data10"/>
      <sheetName val="SS_MH10"/>
      <sheetName val="Material_List_9"/>
      <sheetName val="2_2)Revised_Cash_Flow9"/>
      <sheetName val="B09_110"/>
      <sheetName val="Project_Cost_Breakdown7"/>
      <sheetName val="입찰내역_발주처_양식9"/>
      <sheetName val="Division_229"/>
      <sheetName val="Division_49"/>
      <sheetName val="Division_59"/>
      <sheetName val="Division_69"/>
      <sheetName val="Division_79"/>
      <sheetName val="Division_89"/>
      <sheetName val="Division_99"/>
      <sheetName val="Division_109"/>
      <sheetName val="Division_129"/>
      <sheetName val="Division_149"/>
      <sheetName val="Division_2112"/>
      <sheetName val="Division_2210"/>
      <sheetName val="Division_239"/>
      <sheetName val="Division_269"/>
      <sheetName val="Division_279"/>
      <sheetName val="Division_289"/>
      <sheetName val="Division_319"/>
      <sheetName val="Division_329"/>
      <sheetName val="Division_339"/>
      <sheetName val="LIST_DO_NOT_REMOVE8"/>
      <sheetName val="PRECAST_lightconc-II11"/>
      <sheetName val="final_abstract11"/>
      <sheetName val="Staff_Acco_7"/>
      <sheetName val="TBAL9697_-group_wise__sdpl7"/>
      <sheetName val="Chiet_t9"/>
      <sheetName val="Staffing_and_Rates_IA9"/>
      <sheetName val="B6_2_8"/>
      <sheetName val="Summary_of_Work7"/>
      <sheetName val="Employee_List7"/>
      <sheetName val="Item-_Compact7"/>
      <sheetName val="E_&amp;_R7"/>
      <sheetName val="Рабочий_лист6"/>
      <sheetName val="SITE_WORK6"/>
      <sheetName val="Rate_summary6"/>
      <sheetName val="RAB_AR&amp;STR6"/>
      <sheetName val="d-safe_DELUXE6"/>
      <sheetName val="Back_up6"/>
      <sheetName val="PT_141-_Site_A_Landscape6"/>
      <sheetName val="Annex_1_Sect_3a7"/>
      <sheetName val="Annex_1_Sect_3a_17"/>
      <sheetName val="Annex_1_Sect_3b7"/>
      <sheetName val="Annex_1_Sect_3c7"/>
      <sheetName val="HOURLY_RATES7"/>
      <sheetName val="train_cash6"/>
      <sheetName val="accom_cash6"/>
      <sheetName val="INDIGINEOUS_ITEMS_6"/>
      <sheetName val="Duct_Accesories6"/>
      <sheetName val="Mall_waterproofing6"/>
      <sheetName val="MSCP_waterproofing6"/>
      <sheetName val="????_???_??6"/>
      <sheetName val="Common_Variables6"/>
      <sheetName val="[SHOPLIST_xls]70,/0s«iÆøí¬i6"/>
      <sheetName val="GPL_Revenu_Update6"/>
      <sheetName val="DO_NOT_TOUCH6"/>
      <sheetName val="Work_Type6"/>
      <sheetName val="Labour_&amp;_Plant6"/>
      <sheetName val="Ave_wtd_rates6"/>
      <sheetName val="Debits_as_on_12_04_086"/>
      <sheetName val="STAFFSCHED_6"/>
      <sheetName val="TRIAL_BALANCE6"/>
      <sheetName val="[SHOPLIST_xls][SHOPLIST_xls]706"/>
      <sheetName val="PROJECT_BRIEF(EX_NEW)6"/>
      <sheetName val="AREA_OF_APPLICATION5"/>
      <sheetName val="Risk_Breakdown_Structure5"/>
      <sheetName val="Geneí¬_i5"/>
      <sheetName val="steel_total5"/>
      <sheetName val="ELE_BOQ5"/>
      <sheetName val="Resumo_Empreitadas2"/>
      <sheetName val="PPA_Summary2"/>
      <sheetName val="Mix_Design2"/>
      <sheetName val="%_prog_figs_-u5_and_total2"/>
      <sheetName val="_VWVU))tÏØ0__3"/>
      <sheetName val="Floor_Box_3"/>
      <sheetName val="[SHOPLIST_xls]/VW1"/>
      <sheetName val="[SHOPLIST_xls][SHOPLIST_xls][S1"/>
      <sheetName val="[SHOPLIST_xls][SHOPLIST_xls]707"/>
      <sheetName val="GFA_HQ_Building22"/>
      <sheetName val="GFA_Conference21"/>
      <sheetName val="BQ_External21"/>
      <sheetName val="Penthouse_Apartment20"/>
      <sheetName val="StattCo_yCharges20"/>
      <sheetName val="LABOUR_HISTOGRAM21"/>
      <sheetName val="Raw_Data20"/>
      <sheetName val="Chiet_tinh_dz2220"/>
      <sheetName val="Chiet_tinh_dz3520"/>
      <sheetName val="@risk_rents_and_incentives20"/>
      <sheetName val="Car_park_lease20"/>
      <sheetName val="Net_rent_analysis20"/>
      <sheetName val="Poz-1_20"/>
      <sheetName val="CT_Thang_Mo20"/>
      <sheetName val="Lab_Cum_Hist20"/>
      <sheetName val="Graph_Data_(DO_NOT_PRINT)20"/>
      <sheetName val="Bill_No__220"/>
      <sheetName val="budget_summary_(2)19"/>
      <sheetName val="Budget_Analysis_Summary19"/>
      <sheetName val="CT__PL19"/>
      <sheetName val="FOL_-_Bar20"/>
      <sheetName val="LEVEL_SHEET20"/>
      <sheetName val="SPT_vs_PHI20"/>
      <sheetName val="Tender_Summary20"/>
      <sheetName val="Insurance_Ext20"/>
      <sheetName val="Projet,_methodes_&amp;_couts19"/>
      <sheetName val="Risques_majeurs_&amp;_Frais_Ind_19"/>
      <sheetName val="Customize_Your_Invoice20"/>
      <sheetName val="HVAC_BoQ20"/>
      <sheetName val="Top_sheet19"/>
      <sheetName val="intr_stool_brkup19"/>
      <sheetName val="Body_Sheet19"/>
      <sheetName val="1_0_Executive_Summary19"/>
      <sheetName val="2_Div_14_17"/>
      <sheetName val="Bill_218"/>
      <sheetName val="Invoice_Summary16"/>
      <sheetName val="SHOPLIST_xls16"/>
      <sheetName val="Ap_A17"/>
      <sheetName val="PROJECT_BRIEF17"/>
      <sheetName val="Bill_117"/>
      <sheetName val="Bill_317"/>
      <sheetName val="Bill_417"/>
      <sheetName val="Bill_517"/>
      <sheetName val="Bill_617"/>
      <sheetName val="Bill_717"/>
      <sheetName val="beam-reinft-IIInd_floor16"/>
      <sheetName val="POWER_ASSUMPTIONS16"/>
      <sheetName val="Dubai_golf16"/>
      <sheetName val="beam-reinft-machine_rm16"/>
      <sheetName val="C_(3)17"/>
      <sheetName val="Softscape_Buildup15"/>
      <sheetName val="Mat'l_Rate15"/>
      <sheetName val="Civil_Boq15"/>
      <sheetName val="HIRED_LABOUR_CODE13"/>
      <sheetName val="PA-_Consutant_13"/>
      <sheetName val="foot-slab_reinft13"/>
      <sheetName val="Activity_List15"/>
      <sheetName val="Day_work12"/>
      <sheetName val="Div__0211"/>
      <sheetName val="Div__0311"/>
      <sheetName val="Div__0411"/>
      <sheetName val="Div__0511"/>
      <sheetName val="Div__0611"/>
      <sheetName val="Div__0711"/>
      <sheetName val="Div__0811"/>
      <sheetName val="Div__0911"/>
      <sheetName val="Div__1011"/>
      <sheetName val="Div__1111"/>
      <sheetName val="Div__1211"/>
      <sheetName val="Div_1311"/>
      <sheetName val="EXTERNAL_WORKS11"/>
      <sheetName val="PRODUCTIVITY_RATE11"/>
      <sheetName val="U_R_A_-_MASONRY11"/>
      <sheetName val="U_R_A_-_PLASTERING11"/>
      <sheetName val="U_R_A_-_TILING11"/>
      <sheetName val="U_R_A_-_GRANITE11"/>
      <sheetName val="V_C_2_-_EARTHWORK11"/>
      <sheetName val="V_C_9_-_CERAMIC11"/>
      <sheetName val="V_C_9_-_FINISHES11"/>
      <sheetName val="WITHOUT_C&amp;I_PROFIT_(3)15"/>
      <sheetName val="BILL_COV13"/>
      <sheetName val="DETAILED__BOQ13"/>
      <sheetName val="M-Book_for_Conc13"/>
      <sheetName val="M-Book_for_FW13"/>
      <sheetName val="Ra__stair13"/>
      <sheetName val="Materials_Cost(PCC)12"/>
      <sheetName val="India_F&amp;S_Template12"/>
      <sheetName val="IO_LIST12"/>
      <sheetName val="Material_12"/>
      <sheetName val="Quote_Sheet12"/>
      <sheetName val="VALVE_CHAMBERS12"/>
      <sheetName val="Fire_Hydrants12"/>
      <sheetName val="B_GATE_VALVE12"/>
      <sheetName val="Sub_G1_Fire12"/>
      <sheetName val="Sub_G12_Fire12"/>
      <sheetName val="Elemental_Buildup10"/>
      <sheetName val="Working_for_RCC11"/>
      <sheetName val="BOQ_Direct_selling_cost12"/>
      <sheetName val="Eq__Mobilization11"/>
      <sheetName val="PointNo_510"/>
      <sheetName val="w't_table10"/>
      <sheetName val="bill_nb2-Plumbing_&amp;_Drainag10"/>
      <sheetName val="Pl_&amp;_Dr_B10"/>
      <sheetName val="Pl_&amp;_Dr_G10"/>
      <sheetName val="Pl_&amp;_Dr_M10"/>
      <sheetName val="Pl_&amp;_Dr_110"/>
      <sheetName val="Pl_&amp;_Dr_210"/>
      <sheetName val="Pl_&amp;_Dr_310"/>
      <sheetName val="Pl_&amp;_Dr_410"/>
      <sheetName val="Pl_&amp;_Dr_510"/>
      <sheetName val="Pl_&amp;_Dr_610"/>
      <sheetName val="Pl_&amp;_Dr_710"/>
      <sheetName val="Pl_&amp;_Dr_810"/>
      <sheetName val="Pl_&amp;_Dr_R10"/>
      <sheetName val="FF_B10"/>
      <sheetName val="FF_G10"/>
      <sheetName val="FF_M10"/>
      <sheetName val="FF_110"/>
      <sheetName val="FF_2_10"/>
      <sheetName val="FF_310"/>
      <sheetName val="FF_410"/>
      <sheetName val="FF_510"/>
      <sheetName val="FF_6_10"/>
      <sheetName val="FF_710"/>
      <sheetName val="FF_810"/>
      <sheetName val="FF_R10"/>
      <sheetName val="bill_nb3-FF10"/>
      <sheetName val="HVAC_B10"/>
      <sheetName val="HVAC_G10"/>
      <sheetName val="HVAC_M10"/>
      <sheetName val="HVAC_110"/>
      <sheetName val="HVAC_210"/>
      <sheetName val="HVAC_310"/>
      <sheetName val="HVAC_410"/>
      <sheetName val="HVAC_510"/>
      <sheetName val="HVAC_610"/>
      <sheetName val="HVAC_710"/>
      <sheetName val="HVAC_810"/>
      <sheetName val="HVAC_R10"/>
      <sheetName val="bill_nb4-HVAC10"/>
      <sheetName val="SC_B10"/>
      <sheetName val="SC_G10"/>
      <sheetName val="SC_M10"/>
      <sheetName val="SC_110"/>
      <sheetName val="SC_210"/>
      <sheetName val="SC_310"/>
      <sheetName val="SC_410"/>
      <sheetName val="SC_510"/>
      <sheetName val="SC_610"/>
      <sheetName val="SC_710"/>
      <sheetName val="SC_810"/>
      <sheetName val="SC_R10"/>
      <sheetName val="AV_B10"/>
      <sheetName val="AV_G10"/>
      <sheetName val="AV_M10"/>
      <sheetName val="AV_110"/>
      <sheetName val="AV_210"/>
      <sheetName val="AV_310"/>
      <sheetName val="AV_410"/>
      <sheetName val="AV_510"/>
      <sheetName val="AV_610"/>
      <sheetName val="AV_710"/>
      <sheetName val="AV_810"/>
      <sheetName val="EL_B10"/>
      <sheetName val="EL_M10"/>
      <sheetName val="EL_110"/>
      <sheetName val="EL_210"/>
      <sheetName val="EL_310"/>
      <sheetName val="EL_410"/>
      <sheetName val="EL_510"/>
      <sheetName val="EL_610"/>
      <sheetName val="EL_710"/>
      <sheetName val="EL_810"/>
      <sheetName val="EL_R10"/>
      <sheetName val="EL_TR10"/>
      <sheetName val="8-_EL10"/>
      <sheetName val="FA_B10"/>
      <sheetName val="FA_G10"/>
      <sheetName val="FA_M10"/>
      <sheetName val="FA_110"/>
      <sheetName val="FA_210"/>
      <sheetName val="FA_310"/>
      <sheetName val="FA_410"/>
      <sheetName val="FA_510"/>
      <sheetName val="FA_610"/>
      <sheetName val="FA_710"/>
      <sheetName val="FA_810"/>
      <sheetName val="FA_R10"/>
      <sheetName val="9-_FA10"/>
      <sheetName val="B185-B-9_111"/>
      <sheetName val="B185-B-9_211"/>
      <sheetName val="CHART_OF_ACCOUNTS11"/>
      <sheetName val="Index_List10"/>
      <sheetName val="Type_List10"/>
      <sheetName val="File_Types10"/>
      <sheetName val="E-Bill_No_6_A-O11"/>
      <sheetName val="PMWeb_data11"/>
      <sheetName val="SS_MH11"/>
      <sheetName val="Material_List_10"/>
      <sheetName val="2_2)Revised_Cash_Flow10"/>
      <sheetName val="B09_111"/>
      <sheetName val="Project_Cost_Breakdown8"/>
      <sheetName val="입찰내역_발주처_양식10"/>
      <sheetName val="Division_230"/>
      <sheetName val="Division_410"/>
      <sheetName val="Division_510"/>
      <sheetName val="Division_610"/>
      <sheetName val="Division_710"/>
      <sheetName val="Division_810"/>
      <sheetName val="Division_910"/>
      <sheetName val="Division_1010"/>
      <sheetName val="Division_1210"/>
      <sheetName val="Division_1410"/>
      <sheetName val="Division_2113"/>
      <sheetName val="Division_2211"/>
      <sheetName val="Division_2310"/>
      <sheetName val="Division_2610"/>
      <sheetName val="Division_2710"/>
      <sheetName val="Division_2810"/>
      <sheetName val="Division_3110"/>
      <sheetName val="Division_3210"/>
      <sheetName val="Division_3310"/>
      <sheetName val="LIST_DO_NOT_REMOVE9"/>
      <sheetName val="PRECAST_lightconc-II12"/>
      <sheetName val="final_abstract12"/>
      <sheetName val="Staff_Acco_8"/>
      <sheetName val="TBAL9697_-group_wise__sdpl8"/>
      <sheetName val="/VWVU))tÏØ0__10"/>
      <sheetName val="Chiet_t10"/>
      <sheetName val="Staffing_and_Rates_IA10"/>
      <sheetName val="B6_2_9"/>
      <sheetName val="Summary_of_Work8"/>
      <sheetName val="Employee_List8"/>
      <sheetName val="Item-_Compact8"/>
      <sheetName val="E_&amp;_R8"/>
      <sheetName val="Рабочий_лист7"/>
      <sheetName val="SITE_WORK7"/>
      <sheetName val="Rate_summary7"/>
      <sheetName val="RAB_AR&amp;STR7"/>
      <sheetName val="d-safe_DELUXE7"/>
      <sheetName val="Back_up7"/>
      <sheetName val="PT_141-_Site_A_Landscape7"/>
      <sheetName val="Annex_1_Sect_3a8"/>
      <sheetName val="Annex_1_Sect_3a_18"/>
      <sheetName val="Annex_1_Sect_3b8"/>
      <sheetName val="Annex_1_Sect_3c8"/>
      <sheetName val="HOURLY_RATES8"/>
      <sheetName val="train_cash7"/>
      <sheetName val="accom_cash7"/>
      <sheetName val="INDIGINEOUS_ITEMS_7"/>
      <sheetName val="Duct_Accesories7"/>
      <sheetName val="Mall_waterproofing7"/>
      <sheetName val="MSCP_waterproofing7"/>
      <sheetName val="????_???_??7"/>
      <sheetName val="Common_Variables7"/>
      <sheetName val="[SHOPLIST_xls]70,/0s«iÆøí¬i7"/>
      <sheetName val="GPL_Revenu_Update7"/>
      <sheetName val="DO_NOT_TOUCH7"/>
      <sheetName val="Work_Type7"/>
      <sheetName val="Labour_&amp;_Plant7"/>
      <sheetName val="Ave_wtd_rates7"/>
      <sheetName val="Debits_as_on_12_04_087"/>
      <sheetName val="STAFFSCHED_7"/>
      <sheetName val="TRIAL_BALANCE7"/>
      <sheetName val="[SHOPLIST_xls][SHOPLIST_xls]708"/>
      <sheetName val="PROJECT_BRIEF(EX_NEW)7"/>
      <sheetName val="AREA_OF_APPLICATION6"/>
      <sheetName val="Risk_Breakdown_Structure6"/>
      <sheetName val="Geneí¬_i6"/>
      <sheetName val="steel_total6"/>
      <sheetName val="ELE_BOQ6"/>
      <sheetName val="Z-_GENERAL_PRICE_SUMMARY3"/>
      <sheetName val="Resumo_Empreitadas3"/>
      <sheetName val="PPA_Summary3"/>
      <sheetName val="Mix_Design3"/>
      <sheetName val="%_prog_figs_-u5_and_total3"/>
      <sheetName val="_VWVU))tÏØ0__4"/>
      <sheetName val="Floor_Box_4"/>
      <sheetName val="[SHOPLIST_xls]/VW2"/>
      <sheetName val="[SHOPLIST_xls]/VWVU))tÏØ0__4"/>
      <sheetName val="[SHOPLIST_xls]/VWVU))tÏØ0__5"/>
      <sheetName val="Equipment_Rates2"/>
      <sheetName val="Cashflow_projection2"/>
      <sheetName val="[SHOPLIST_xls][SHOPLIST_xls][S2"/>
      <sheetName val="E_H_-_H__W_P_2"/>
      <sheetName val="E__H__Treatment_for_pile_cap2"/>
      <sheetName val="[SHOPLIST_xls][SHOPLIST_xls]709"/>
      <sheetName val="Materials_2"/>
      <sheetName val="BLOCK-A_(MEA_SHEET)1"/>
      <sheetName val="1_2_Staff_Schedule2"/>
      <sheetName val="Site_Dev_BOQ1"/>
      <sheetName val="Labour_Costs1"/>
      <sheetName val="Form_61"/>
      <sheetName val="Risk_Register1"/>
      <sheetName val="Revised_Front_Page1"/>
      <sheetName val="Diff_Run01&amp;Run021"/>
      <sheetName val="CCS_Summary1"/>
      <sheetName val="1_Carillion_Staff1"/>
      <sheetName val="_2_Staff_&amp;_Gen_labour1"/>
      <sheetName val="3_Offices1"/>
      <sheetName val="4_TempServ1"/>
      <sheetName val="__5_Temp_Wks1"/>
      <sheetName val="_6_Addn_Plant1"/>
      <sheetName val="_7__Transport1"/>
      <sheetName val="_8_Testing1"/>
      <sheetName val="9__Miscellaneous1"/>
      <sheetName val="10__Design1"/>
      <sheetName val="_11_Insurances1"/>
      <sheetName val="_12_Client_Req_1"/>
      <sheetName val="Risk_List1"/>
      <sheetName val="Track_of_Changes1"/>
      <sheetName val="Bill_8_Doors_&amp;_Windows1"/>
      <sheetName val="Bill_9_Finishes_1"/>
      <sheetName val="Bill_10_Specialities1"/>
      <sheetName val="Dash_board1"/>
      <sheetName val="Data_Sheet1"/>
      <sheetName val="tender_allowances1"/>
      <sheetName val="_Summary_BKG_0341"/>
      <sheetName val="BILL_3R1"/>
      <sheetName val="Bill_101"/>
      <sheetName val="[SHOPLIST_xls]/VWVU))tÏØ0__12"/>
      <sheetName val="[SHOPLIST_xls]/VWVU))tÏØ0__21"/>
      <sheetName val="[SHOPLIST_xls]/VWVU))tÏØ0__31"/>
      <sheetName val="[SHOPLIST_xls]70,/0s«_iÆø_í¬_i1"/>
      <sheetName val="[SHOPLIST_xls]70?,/0?s«i?Æøí¬i1"/>
      <sheetName val="Contract_Division"/>
      <sheetName val="SubContract_Type"/>
      <sheetName val="Service_Type"/>
      <sheetName val="/VWVU))tÏØ0__11"/>
      <sheetName val="[SHOPLIST_xls]/VWVU))tÏØ0__6"/>
      <sheetName val="[SHOPLIST_xls]/VWVU))tÏØ0__7"/>
      <sheetName val="Form_62"/>
      <sheetName val="Risk_Register2"/>
      <sheetName val="Revised_Front_Page2"/>
      <sheetName val="Diff_Run01&amp;Run022"/>
      <sheetName val="CCS_Summary2"/>
      <sheetName val="1_Carillion_Staff2"/>
      <sheetName val="_2_Staff_&amp;_Gen_labour2"/>
      <sheetName val="3_Offices2"/>
      <sheetName val="4_TempServ2"/>
      <sheetName val="__5_Temp_Wks2"/>
      <sheetName val="_6_Addn_Plant2"/>
      <sheetName val="_7__Transport2"/>
      <sheetName val="_8_Testing2"/>
      <sheetName val="9__Miscellaneous2"/>
      <sheetName val="10__Design2"/>
      <sheetName val="_11_Insurances2"/>
      <sheetName val="_12_Client_Req_2"/>
      <sheetName val="Risk_List2"/>
      <sheetName val="Track_of_Changes2"/>
      <sheetName val="Bill_8_Doors_&amp;_Windows2"/>
      <sheetName val="Bill_9_Finishes_2"/>
      <sheetName val="Bill_10_Specialities2"/>
      <sheetName val="Dash_board2"/>
      <sheetName val="[SHOPLIST_xls]702"/>
      <sheetName val="[SHOPLIST_xls]70,2"/>
      <sheetName val="Base_BM-rebar2"/>
      <sheetName val="Site_Dev_BOQ2"/>
      <sheetName val="Data_Sheet2"/>
      <sheetName val="tender_allowances2"/>
      <sheetName val="_Summary_BKG_0342"/>
      <sheetName val="BILL_3R2"/>
      <sheetName val="Area_Breakdown_PER_LEVEL_LINK2"/>
      <sheetName val="CF_Input2"/>
      <sheetName val="DATA_INPUT2"/>
      <sheetName val="Vordruck-Nr__7_1_3_D2"/>
      <sheetName val="M&amp;A_D2"/>
      <sheetName val="M&amp;A_E2"/>
      <sheetName val="M&amp;A_G2"/>
      <sheetName val="1_2_Staff_Schedule3"/>
      <sheetName val="Bill_102"/>
      <sheetName val="[SHOPLIST_xls]/VWVU))tÏØ0__13"/>
      <sheetName val="[SHOPLIST_xls]/VWVU))tÏØ0__22"/>
      <sheetName val="[SHOPLIST_xls]/VWVU))tÏØ0__32"/>
      <sheetName val="[SHOPLIST_xls]70,/0s«_iÆø_í¬_i2"/>
      <sheetName val="[SHOPLIST_xls]70?,/0?s«i?Æøí¬i2"/>
      <sheetName val="Labour_Costs2"/>
      <sheetName val="BLOCK-A_(MEA_SHEET)2"/>
      <sheetName val="EE-PROP"/>
      <sheetName val="PDT(L)1"/>
      <sheetName val="Comp equip"/>
      <sheetName val="Asset Allocation (CR)"/>
      <sheetName val="Project Benchmarking"/>
      <sheetName val="Dashboard (1)"/>
      <sheetName val="Remeasure"/>
      <sheetName val="VO Agreed to Unifier Sum"/>
      <sheetName val="VO Not yet Agreed to Unifier"/>
      <sheetName val="VO Anticipated to Unifier"/>
      <sheetName val="EW to Unifier"/>
      <sheetName val="Prov Sums"/>
      <sheetName val="Claims"/>
      <sheetName val="Other Amounts"/>
      <sheetName val="CIF COST ITEM"/>
      <sheetName val="Rates for public areas"/>
      <sheetName val="Balance Sheet"/>
      <sheetName val="slipsumpR"/>
      <sheetName val="/VWVU))tÏØ0__17"/>
      <sheetName val="GFA_HQ_Building28"/>
      <sheetName val="GFA_Conference27"/>
      <sheetName val="BQ_External27"/>
      <sheetName val="Penthouse_Apartment26"/>
      <sheetName val="Raw_Data26"/>
      <sheetName val="StattCo_yCharges26"/>
      <sheetName val="LEVEL_SHEET26"/>
      <sheetName val="SPT_vs_PHI26"/>
      <sheetName val="LABOUR_HISTOGRAM27"/>
      <sheetName val="Chiet_tinh_dz2226"/>
      <sheetName val="Chiet_tinh_dz3526"/>
      <sheetName val="@risk_rents_and_incentives26"/>
      <sheetName val="Car_park_lease26"/>
      <sheetName val="Net_rent_analysis26"/>
      <sheetName val="Poz-1_26"/>
      <sheetName val="Graph_Data_(DO_NOT_PRINT)26"/>
      <sheetName val="Bill_No__226"/>
      <sheetName val="CT_Thang_Mo26"/>
      <sheetName val="Lab_Cum_Hist26"/>
      <sheetName val="CT__PL25"/>
      <sheetName val="Projet,_methodes_&amp;_couts25"/>
      <sheetName val="Risques_majeurs_&amp;_Frais_Ind_25"/>
      <sheetName val="FOL_-_Bar26"/>
      <sheetName val="budget_summary_(2)25"/>
      <sheetName val="Budget_Analysis_Summary25"/>
      <sheetName val="intr_stool_brkup25"/>
      <sheetName val="Tender_Summary26"/>
      <sheetName val="Insurance_Ext26"/>
      <sheetName val="Customize_Your_Invoice26"/>
      <sheetName val="HVAC_BoQ26"/>
      <sheetName val="Body_Sheet25"/>
      <sheetName val="1_0_Executive_Summary25"/>
      <sheetName val="Rate_analysis14"/>
      <sheetName val="Top_sheet25"/>
      <sheetName val="Bill_224"/>
      <sheetName val="Ap_A23"/>
      <sheetName val="2_Div_14_23"/>
      <sheetName val="SHOPLIST_xls22"/>
      <sheetName val="beam-reinft-IIInd_floor22"/>
      <sheetName val="beam-reinft-machine_rm22"/>
      <sheetName val="Bill_123"/>
      <sheetName val="Bill_323"/>
      <sheetName val="Bill_423"/>
      <sheetName val="Bill_523"/>
      <sheetName val="Bill_623"/>
      <sheetName val="Bill_723"/>
      <sheetName val="POWER_ASSUMPTIONS22"/>
      <sheetName val="Civil_Boq21"/>
      <sheetName val="PROJECT_BRIEF23"/>
      <sheetName val="Invoice_Summary22"/>
      <sheetName val="C_(3)23"/>
      <sheetName val="Dubai_golf22"/>
      <sheetName val="Softscape_Buildup21"/>
      <sheetName val="Mat'l_Rate21"/>
      <sheetName val="WITHOUT_C&amp;I_PROFIT_(3)21"/>
      <sheetName val="Activity_List21"/>
      <sheetName val="HIRED_LABOUR_CODE19"/>
      <sheetName val="PA-_Consutant_19"/>
      <sheetName val="foot-slab_reinft19"/>
      <sheetName val="DETAILED__BOQ19"/>
      <sheetName val="M-Book_for_Conc19"/>
      <sheetName val="M-Book_for_FW19"/>
      <sheetName val="BILL_COV19"/>
      <sheetName val="Ra__stair19"/>
      <sheetName val="VALVE_CHAMBERS18"/>
      <sheetName val="Fire_Hydrants18"/>
      <sheetName val="B_GATE_VALVE18"/>
      <sheetName val="Sub_G1_Fire18"/>
      <sheetName val="Sub_G12_Fire18"/>
      <sheetName val="Eq__Mobilization17"/>
      <sheetName val="w't_table16"/>
      <sheetName val="Materials_Cost(PCC)18"/>
      <sheetName val="India_F&amp;S_Template18"/>
      <sheetName val="IO_LIST18"/>
      <sheetName val="Material_18"/>
      <sheetName val="Quote_Sheet18"/>
      <sheetName val="Day_work18"/>
      <sheetName val="bill_nb2-Plumbing_&amp;_Drainag16"/>
      <sheetName val="Pl_&amp;_Dr_B16"/>
      <sheetName val="Pl_&amp;_Dr_G16"/>
      <sheetName val="Pl_&amp;_Dr_M16"/>
      <sheetName val="Pl_&amp;_Dr_116"/>
      <sheetName val="Pl_&amp;_Dr_216"/>
      <sheetName val="Pl_&amp;_Dr_316"/>
      <sheetName val="Pl_&amp;_Dr_416"/>
      <sheetName val="Pl_&amp;_Dr_516"/>
      <sheetName val="Pl_&amp;_Dr_616"/>
      <sheetName val="Pl_&amp;_Dr_716"/>
      <sheetName val="Pl_&amp;_Dr_816"/>
      <sheetName val="Pl_&amp;_Dr_R16"/>
      <sheetName val="FF_B16"/>
      <sheetName val="FF_G16"/>
      <sheetName val="FF_M16"/>
      <sheetName val="FF_116"/>
      <sheetName val="FF_2_16"/>
      <sheetName val="FF_316"/>
      <sheetName val="FF_416"/>
      <sheetName val="FF_516"/>
      <sheetName val="FF_6_16"/>
      <sheetName val="FF_716"/>
      <sheetName val="FF_816"/>
      <sheetName val="FF_R16"/>
      <sheetName val="bill_nb3-FF16"/>
      <sheetName val="HVAC_B16"/>
      <sheetName val="HVAC_G16"/>
      <sheetName val="HVAC_M16"/>
      <sheetName val="HVAC_116"/>
      <sheetName val="HVAC_216"/>
      <sheetName val="HVAC_316"/>
      <sheetName val="HVAC_416"/>
      <sheetName val="HVAC_516"/>
      <sheetName val="HVAC_616"/>
      <sheetName val="HVAC_716"/>
      <sheetName val="HVAC_816"/>
      <sheetName val="HVAC_R16"/>
      <sheetName val="bill_nb4-HVAC16"/>
      <sheetName val="SC_B16"/>
      <sheetName val="SC_G16"/>
      <sheetName val="SC_M16"/>
      <sheetName val="SC_116"/>
      <sheetName val="SC_216"/>
      <sheetName val="SC_316"/>
      <sheetName val="SC_416"/>
      <sheetName val="SC_516"/>
      <sheetName val="SC_616"/>
      <sheetName val="SC_716"/>
      <sheetName val="SC_816"/>
      <sheetName val="SC_R16"/>
      <sheetName val="AV_B16"/>
      <sheetName val="AV_G16"/>
      <sheetName val="AV_M16"/>
      <sheetName val="AV_116"/>
      <sheetName val="AV_216"/>
      <sheetName val="AV_316"/>
      <sheetName val="AV_416"/>
      <sheetName val="AV_516"/>
      <sheetName val="AV_616"/>
      <sheetName val="AV_716"/>
      <sheetName val="AV_816"/>
      <sheetName val="EL_B16"/>
      <sheetName val="EL_M16"/>
      <sheetName val="EL_116"/>
      <sheetName val="EL_216"/>
      <sheetName val="EL_316"/>
      <sheetName val="EL_416"/>
      <sheetName val="EL_516"/>
      <sheetName val="EL_616"/>
      <sheetName val="EL_716"/>
      <sheetName val="EL_816"/>
      <sheetName val="EL_R16"/>
      <sheetName val="EL_TR16"/>
      <sheetName val="8-_EL16"/>
      <sheetName val="FA_B16"/>
      <sheetName val="FA_G16"/>
      <sheetName val="FA_M16"/>
      <sheetName val="FA_116"/>
      <sheetName val="FA_216"/>
      <sheetName val="FA_316"/>
      <sheetName val="FA_416"/>
      <sheetName val="FA_516"/>
      <sheetName val="FA_616"/>
      <sheetName val="FA_716"/>
      <sheetName val="FA_816"/>
      <sheetName val="FA_R16"/>
      <sheetName val="9-_FA16"/>
      <sheetName val="B09_117"/>
      <sheetName val="BOQ_Direct_selling_cost18"/>
      <sheetName val="CHART_OF_ACCOUNTS17"/>
      <sheetName val="Working_for_RCC17"/>
      <sheetName val="B185-B-9_117"/>
      <sheetName val="B185-B-9_217"/>
      <sheetName val="E-Bill_No_6_A-O17"/>
      <sheetName val="Div__0217"/>
      <sheetName val="Div__0317"/>
      <sheetName val="Div__0417"/>
      <sheetName val="Div__0517"/>
      <sheetName val="Div__0617"/>
      <sheetName val="Div__0717"/>
      <sheetName val="Div__0817"/>
      <sheetName val="Div__0917"/>
      <sheetName val="Div__1017"/>
      <sheetName val="Div__1117"/>
      <sheetName val="Div__1217"/>
      <sheetName val="Div_1317"/>
      <sheetName val="EXTERNAL_WORKS17"/>
      <sheetName val="PRODUCTIVITY_RATE17"/>
      <sheetName val="U_R_A_-_MASONRY17"/>
      <sheetName val="U_R_A_-_PLASTERING17"/>
      <sheetName val="U_R_A_-_TILING17"/>
      <sheetName val="U_R_A_-_GRANITE17"/>
      <sheetName val="V_C_2_-_EARTHWORK17"/>
      <sheetName val="V_C_9_-_CERAMIC17"/>
      <sheetName val="V_C_9_-_FINISHES17"/>
      <sheetName val="Division_245"/>
      <sheetName val="Division_416"/>
      <sheetName val="Division_516"/>
      <sheetName val="Division_616"/>
      <sheetName val="Division_716"/>
      <sheetName val="Division_816"/>
      <sheetName val="Division_916"/>
      <sheetName val="Division_1016"/>
      <sheetName val="Division_1216"/>
      <sheetName val="Division_1416"/>
      <sheetName val="Division_2119"/>
      <sheetName val="Division_2217"/>
      <sheetName val="Division_2316"/>
      <sheetName val="Division_2616"/>
      <sheetName val="Division_2716"/>
      <sheetName val="Division_2816"/>
      <sheetName val="Division_3116"/>
      <sheetName val="Division_3216"/>
      <sheetName val="Division_3316"/>
      <sheetName val="PMWeb_data17"/>
      <sheetName val="Elemental_Buildup16"/>
      <sheetName val="PointNo_516"/>
      <sheetName val="2_2)Revised_Cash_Flow16"/>
      <sheetName val="SS_MH17"/>
      <sheetName val="입찰내역_발주처_양식16"/>
      <sheetName val="Material_List_16"/>
      <sheetName val="LIST_DO_NOT_REMOVE15"/>
      <sheetName val="Index_List16"/>
      <sheetName val="Type_List16"/>
      <sheetName val="File_Types16"/>
      <sheetName val="Chiet_t16"/>
      <sheetName val="Staffing_and_Rates_IA16"/>
      <sheetName val="Project_Cost_Breakdown14"/>
      <sheetName val="PRECAST_lightconc-II18"/>
      <sheetName val="final_abstract18"/>
      <sheetName val="Staff_Acco_14"/>
      <sheetName val="TBAL9697_-group_wise__sdpl14"/>
      <sheetName val="Summary_of_Work14"/>
      <sheetName val="Employee_List14"/>
      <sheetName val="Рабочий_лист13"/>
      <sheetName val="B6_2_15"/>
      <sheetName val="Item-_Compact14"/>
      <sheetName val="E_&amp;_R14"/>
      <sheetName val="Annex_1_Sect_3a14"/>
      <sheetName val="Annex_1_Sect_3a_114"/>
      <sheetName val="Annex_1_Sect_3b14"/>
      <sheetName val="Annex_1_Sect_3c14"/>
      <sheetName val="HOURLY_RATES14"/>
      <sheetName val="SITE_WORK13"/>
      <sheetName val="d-safe_DELUXE13"/>
      <sheetName val="PT_141-_Site_A_Landscape13"/>
      <sheetName val="Rate_summary13"/>
      <sheetName val="RAB_AR&amp;STR13"/>
      <sheetName val="Back_up13"/>
      <sheetName val="train_cash13"/>
      <sheetName val="accom_cash13"/>
      <sheetName val="INDIGINEOUS_ITEMS_13"/>
      <sheetName val="Duct_Accesories13"/>
      <sheetName val="Mall_waterproofing13"/>
      <sheetName val="MSCP_waterproofing13"/>
      <sheetName val="????_???_??13"/>
      <sheetName val="Labour_&amp;_Plant13"/>
      <sheetName val="Ave_wtd_rates13"/>
      <sheetName val="Debits_as_on_12_04_0813"/>
      <sheetName val="STAFFSCHED_13"/>
      <sheetName val="TRIAL_BALANCE13"/>
      <sheetName val="[SHOPLIST_xls][SHOPLIST_xls]720"/>
      <sheetName val="[SHOPLIST_xls]70,/0s«iÆøí¬i13"/>
      <sheetName val="Common_Variables13"/>
      <sheetName val="GPL_Revenu_Update13"/>
      <sheetName val="DO_NOT_TOUCH13"/>
      <sheetName val="Work_Type13"/>
      <sheetName val="PROJECT_BRIEF(EX_NEW)13"/>
      <sheetName val="AREA_OF_APPLICATION12"/>
      <sheetName val="Risk_Breakdown_Structure12"/>
      <sheetName val="Geneí¬_i12"/>
      <sheetName val="steel_total12"/>
      <sheetName val="ELE_BOQ12"/>
      <sheetName val="Z-_GENERAL_PRICE_SUMMARY9"/>
      <sheetName val="Resumo_Empreitadas9"/>
      <sheetName val="PPA_Summary9"/>
      <sheetName val="Mix_Design9"/>
      <sheetName val="%_prog_figs_-u5_and_total9"/>
      <sheetName val="_VWVU))tÏØ0__10"/>
      <sheetName val="Floor_Box_10"/>
      <sheetName val="Equipment_Rates8"/>
      <sheetName val="[SHOPLIST_xls]/VW8"/>
      <sheetName val="[SHOPLIST_xls]/VWVU))tÏØ0__40"/>
      <sheetName val="[SHOPLIST_xls]/VWVU))tÏØ0__41"/>
      <sheetName val="Cashflow_projection8"/>
      <sheetName val="[SHOPLIST_xls][SHOPLIST_xls]721"/>
      <sheetName val="E_H_-_H__W_P_8"/>
      <sheetName val="E__H__Treatment_for_pile_cap8"/>
      <sheetName val="[SHOPLIST_xls][SHOPLIST_xls][S8"/>
      <sheetName val="Form_68"/>
      <sheetName val="Risk_Register8"/>
      <sheetName val="Revised_Front_Page8"/>
      <sheetName val="Diff_Run01&amp;Run028"/>
      <sheetName val="CCS_Summary8"/>
      <sheetName val="1_Carillion_Staff8"/>
      <sheetName val="_2_Staff_&amp;_Gen_labour8"/>
      <sheetName val="3_Offices8"/>
      <sheetName val="4_TempServ8"/>
      <sheetName val="__5_Temp_Wks8"/>
      <sheetName val="_6_Addn_Plant8"/>
      <sheetName val="_7__Transport8"/>
      <sheetName val="_8_Testing8"/>
      <sheetName val="9__Miscellaneous8"/>
      <sheetName val="10__Design8"/>
      <sheetName val="_11_Insurances8"/>
      <sheetName val="_12_Client_Req_8"/>
      <sheetName val="Risk_List8"/>
      <sheetName val="Track_of_Changes8"/>
      <sheetName val="Bill_8_Doors_&amp;_Windows8"/>
      <sheetName val="Bill_9_Finishes_8"/>
      <sheetName val="Bill_10_Specialities8"/>
      <sheetName val="Dash_board8"/>
      <sheetName val="[SHOPLIST_xls]708"/>
      <sheetName val="[SHOPLIST_xls]70,8"/>
      <sheetName val="Base_BM-rebar8"/>
      <sheetName val="Materials_8"/>
      <sheetName val="Site_Dev_BOQ8"/>
      <sheetName val="Data_Sheet8"/>
      <sheetName val="tender_allowances8"/>
      <sheetName val="_Summary_BKG_0348"/>
      <sheetName val="BILL_3R8"/>
      <sheetName val="Area_Breakdown_PER_LEVEL_LINK8"/>
      <sheetName val="CF_Input8"/>
      <sheetName val="DATA_INPUT8"/>
      <sheetName val="Vordruck-Nr__7_1_3_D8"/>
      <sheetName val="M&amp;A_D8"/>
      <sheetName val="M&amp;A_E8"/>
      <sheetName val="M&amp;A_G8"/>
      <sheetName val="1_2_Staff_Schedule9"/>
      <sheetName val="Bill_108"/>
      <sheetName val="[SHOPLIST_xls]/VWVU))tÏØ0__42"/>
      <sheetName val="[SHOPLIST_xls]/VWVU))tÏØ0__43"/>
      <sheetName val="[SHOPLIST_xls]/VWVU))tÏØ0__44"/>
      <sheetName val="[SHOPLIST_xls]70,/0s«_iÆø_í¬_i8"/>
      <sheetName val="[SHOPLIST_xls]70?,/0?s«i?Æøí¬i8"/>
      <sheetName val="Labour_Costs8"/>
      <sheetName val="BLOCK-A_(MEA_SHEET)8"/>
      <sheetName val="Contract_Division6"/>
      <sheetName val="SubContract_Type6"/>
      <sheetName val="Service_Type6"/>
      <sheetName val="Cost_Heading5"/>
      <sheetName val="D_&amp;_W_sizes5"/>
      <sheetName val="SOPMA_DD5"/>
      <sheetName val="PRICE_INFO5"/>
      <sheetName val="RC_SUMMARY5"/>
      <sheetName val="LABOUR_PRODUCTIVITY-TAV5"/>
      <sheetName val="MATERIAL_PRICES5"/>
      <sheetName val="P-100_MRF_DB_R15"/>
      <sheetName val="Attach_4-185"/>
      <sheetName val="_SHOPLIST_xls_705"/>
      <sheetName val="_SHOPLIST_xls_70,_0s«iÆøí¬i5"/>
      <sheetName val="Ewaan_Show_Kitchen_(2)5"/>
      <sheetName val="Cash_Flow_Working5"/>
      <sheetName val="MN_T_B_5"/>
      <sheetName val="Data_I_(2)5"/>
      <sheetName val="rEFERENCES_5"/>
      <sheetName val="Qtys_ZamZam_(Del__before)5"/>
      <sheetName val="Qtys_Relocation_(Del_before)5"/>
      <sheetName val="_Qtys_Sub_&amp;_Tents_(Del__before5"/>
      <sheetName val="Qtys__Signages_(Del__before)5"/>
      <sheetName val="Qtys_Temporary_Passages_(Del)5"/>
      <sheetName val="_Qtys_Ser__Rooms_(Del_before)5"/>
      <sheetName val="Labour_Rate_5"/>
      <sheetName val="2F_회의실견적(5_14_일대)1"/>
      <sheetName val="_HIT-&gt;HMC_견적(3900)1"/>
      <sheetName val="Appendix_B1"/>
      <sheetName val="GFA_HQ_Building25"/>
      <sheetName val="GFA_Conference24"/>
      <sheetName val="BQ_External24"/>
      <sheetName val="Penthouse_Apartment23"/>
      <sheetName val="Raw_Data23"/>
      <sheetName val="StattCo_yCharges23"/>
      <sheetName val="LEVEL_SHEET23"/>
      <sheetName val="SPT_vs_PHI23"/>
      <sheetName val="LABOUR_HISTOGRAM24"/>
      <sheetName val="Chiet_tinh_dz2223"/>
      <sheetName val="Chiet_tinh_dz3523"/>
      <sheetName val="@risk_rents_and_incentives23"/>
      <sheetName val="Car_park_lease23"/>
      <sheetName val="Net_rent_analysis23"/>
      <sheetName val="Poz-1_23"/>
      <sheetName val="Graph_Data_(DO_NOT_PRINT)23"/>
      <sheetName val="Bill_No__223"/>
      <sheetName val="CT_Thang_Mo23"/>
      <sheetName val="Lab_Cum_Hist23"/>
      <sheetName val="CT__PL22"/>
      <sheetName val="Projet,_methodes_&amp;_couts22"/>
      <sheetName val="Risques_majeurs_&amp;_Frais_Ind_22"/>
      <sheetName val="FOL_-_Bar23"/>
      <sheetName val="budget_summary_(2)22"/>
      <sheetName val="Budget_Analysis_Summary22"/>
      <sheetName val="intr_stool_brkup22"/>
      <sheetName val="Tender_Summary23"/>
      <sheetName val="Insurance_Ext23"/>
      <sheetName val="Customize_Your_Invoice23"/>
      <sheetName val="HVAC_BoQ23"/>
      <sheetName val="Body_Sheet22"/>
      <sheetName val="1_0_Executive_Summary22"/>
      <sheetName val="Top_sheet22"/>
      <sheetName val="Bill_221"/>
      <sheetName val="Ap_A20"/>
      <sheetName val="2_Div_14_20"/>
      <sheetName val="SHOPLIST_xls19"/>
      <sheetName val="beam-reinft-IIInd_floor19"/>
      <sheetName val="beam-reinft-machine_rm19"/>
      <sheetName val="Bill_120"/>
      <sheetName val="Bill_320"/>
      <sheetName val="Bill_420"/>
      <sheetName val="Bill_520"/>
      <sheetName val="Bill_620"/>
      <sheetName val="Bill_720"/>
      <sheetName val="POWER_ASSUMPTIONS19"/>
      <sheetName val="Civil_Boq18"/>
      <sheetName val="PROJECT_BRIEF20"/>
      <sheetName val="Invoice_Summary19"/>
      <sheetName val="C_(3)20"/>
      <sheetName val="Dubai_golf19"/>
      <sheetName val="Softscape_Buildup18"/>
      <sheetName val="Mat'l_Rate18"/>
      <sheetName val="WITHOUT_C&amp;I_PROFIT_(3)18"/>
      <sheetName val="Activity_List18"/>
      <sheetName val="HIRED_LABOUR_CODE16"/>
      <sheetName val="PA-_Consutant_16"/>
      <sheetName val="foot-slab_reinft16"/>
      <sheetName val="DETAILED__BOQ16"/>
      <sheetName val="M-Book_for_Conc16"/>
      <sheetName val="M-Book_for_FW16"/>
      <sheetName val="BILL_COV16"/>
      <sheetName val="Ra__stair16"/>
      <sheetName val="VALVE_CHAMBERS15"/>
      <sheetName val="Fire_Hydrants15"/>
      <sheetName val="B_GATE_VALVE15"/>
      <sheetName val="Sub_G1_Fire15"/>
      <sheetName val="Sub_G12_Fire15"/>
      <sheetName val="Eq__Mobilization14"/>
      <sheetName val="w't_table13"/>
      <sheetName val="Materials_Cost(PCC)15"/>
      <sheetName val="India_F&amp;S_Template15"/>
      <sheetName val="IO_LIST15"/>
      <sheetName val="Material_15"/>
      <sheetName val="Quote_Sheet15"/>
      <sheetName val="Day_work15"/>
      <sheetName val="bill_nb2-Plumbing_&amp;_Drainag13"/>
      <sheetName val="Pl_&amp;_Dr_B13"/>
      <sheetName val="Pl_&amp;_Dr_G13"/>
      <sheetName val="Pl_&amp;_Dr_M13"/>
      <sheetName val="Pl_&amp;_Dr_113"/>
      <sheetName val="Pl_&amp;_Dr_213"/>
      <sheetName val="Pl_&amp;_Dr_313"/>
      <sheetName val="Pl_&amp;_Dr_413"/>
      <sheetName val="Pl_&amp;_Dr_513"/>
      <sheetName val="Pl_&amp;_Dr_613"/>
      <sheetName val="Pl_&amp;_Dr_713"/>
      <sheetName val="Pl_&amp;_Dr_813"/>
      <sheetName val="Pl_&amp;_Dr_R13"/>
      <sheetName val="FF_B13"/>
      <sheetName val="FF_G13"/>
      <sheetName val="FF_M13"/>
      <sheetName val="FF_113"/>
      <sheetName val="FF_2_13"/>
      <sheetName val="FF_313"/>
      <sheetName val="FF_413"/>
      <sheetName val="FF_513"/>
      <sheetName val="FF_6_13"/>
      <sheetName val="FF_713"/>
      <sheetName val="FF_813"/>
      <sheetName val="FF_R13"/>
      <sheetName val="bill_nb3-FF13"/>
      <sheetName val="HVAC_B13"/>
      <sheetName val="HVAC_G13"/>
      <sheetName val="HVAC_M13"/>
      <sheetName val="HVAC_113"/>
      <sheetName val="HVAC_213"/>
      <sheetName val="HVAC_313"/>
      <sheetName val="HVAC_413"/>
      <sheetName val="HVAC_513"/>
      <sheetName val="HVAC_613"/>
      <sheetName val="HVAC_713"/>
      <sheetName val="HVAC_813"/>
      <sheetName val="HVAC_R13"/>
      <sheetName val="bill_nb4-HVAC13"/>
      <sheetName val="SC_B13"/>
      <sheetName val="SC_G13"/>
      <sheetName val="SC_M13"/>
      <sheetName val="SC_113"/>
      <sheetName val="SC_213"/>
      <sheetName val="SC_313"/>
      <sheetName val="SC_413"/>
      <sheetName val="SC_513"/>
      <sheetName val="SC_613"/>
      <sheetName val="SC_713"/>
      <sheetName val="SC_813"/>
      <sheetName val="SC_R13"/>
      <sheetName val="AV_B13"/>
      <sheetName val="AV_G13"/>
      <sheetName val="AV_M13"/>
      <sheetName val="AV_113"/>
      <sheetName val="AV_213"/>
      <sheetName val="AV_313"/>
      <sheetName val="AV_413"/>
      <sheetName val="AV_513"/>
      <sheetName val="AV_613"/>
      <sheetName val="AV_713"/>
      <sheetName val="AV_813"/>
      <sheetName val="EL_B13"/>
      <sheetName val="EL_M13"/>
      <sheetName val="EL_113"/>
      <sheetName val="EL_213"/>
      <sheetName val="EL_313"/>
      <sheetName val="EL_413"/>
      <sheetName val="EL_513"/>
      <sheetName val="EL_613"/>
      <sheetName val="EL_713"/>
      <sheetName val="EL_813"/>
      <sheetName val="EL_R13"/>
      <sheetName val="EL_TR13"/>
      <sheetName val="8-_EL13"/>
      <sheetName val="FA_B13"/>
      <sheetName val="FA_G13"/>
      <sheetName val="FA_M13"/>
      <sheetName val="FA_113"/>
      <sheetName val="FA_213"/>
      <sheetName val="FA_313"/>
      <sheetName val="FA_413"/>
      <sheetName val="FA_513"/>
      <sheetName val="FA_613"/>
      <sheetName val="FA_713"/>
      <sheetName val="FA_813"/>
      <sheetName val="FA_R13"/>
      <sheetName val="9-_FA13"/>
      <sheetName val="Div__0214"/>
      <sheetName val="Div__0314"/>
      <sheetName val="Div__0414"/>
      <sheetName val="Div__0514"/>
      <sheetName val="Div__0614"/>
      <sheetName val="Div__0714"/>
      <sheetName val="Div__0814"/>
      <sheetName val="Div__0914"/>
      <sheetName val="Div__1014"/>
      <sheetName val="Div__1114"/>
      <sheetName val="Div__1214"/>
      <sheetName val="Div_1314"/>
      <sheetName val="EXTERNAL_WORKS14"/>
      <sheetName val="PRODUCTIVITY_RATE14"/>
      <sheetName val="U_R_A_-_MASONRY14"/>
      <sheetName val="U_R_A_-_PLASTERING14"/>
      <sheetName val="U_R_A_-_TILING14"/>
      <sheetName val="U_R_A_-_GRANITE14"/>
      <sheetName val="V_C_2_-_EARTHWORK14"/>
      <sheetName val="V_C_9_-_CERAMIC14"/>
      <sheetName val="V_C_9_-_FINISHES14"/>
      <sheetName val="B09_114"/>
      <sheetName val="BOQ_Direct_selling_cost15"/>
      <sheetName val="Working_for_RCC14"/>
      <sheetName val="B185-B-9_114"/>
      <sheetName val="B185-B-9_214"/>
      <sheetName val="CHART_OF_ACCOUNTS14"/>
      <sheetName val="E-Bill_No_6_A-O14"/>
      <sheetName val="/VWVU))tÏØ0__16"/>
      <sheetName val="Elemental_Buildup13"/>
      <sheetName val="Division_242"/>
      <sheetName val="Division_413"/>
      <sheetName val="Division_513"/>
      <sheetName val="Division_613"/>
      <sheetName val="Division_713"/>
      <sheetName val="Division_813"/>
      <sheetName val="Division_913"/>
      <sheetName val="Division_1013"/>
      <sheetName val="Division_1213"/>
      <sheetName val="Division_1413"/>
      <sheetName val="Division_2116"/>
      <sheetName val="Division_2214"/>
      <sheetName val="Division_2313"/>
      <sheetName val="Division_2613"/>
      <sheetName val="Division_2713"/>
      <sheetName val="Division_2813"/>
      <sheetName val="Division_3113"/>
      <sheetName val="Division_3213"/>
      <sheetName val="Division_3313"/>
      <sheetName val="PMWeb_data14"/>
      <sheetName val="PointNo_513"/>
      <sheetName val="2_2)Revised_Cash_Flow13"/>
      <sheetName val="Employee_List11"/>
      <sheetName val="SS_MH14"/>
      <sheetName val="Index_List13"/>
      <sheetName val="Type_List13"/>
      <sheetName val="File_Types13"/>
      <sheetName val="Chiet_t13"/>
      <sheetName val="Staffing_and_Rates_IA13"/>
      <sheetName val="입찰내역_발주처_양식13"/>
      <sheetName val="Summary_of_Work11"/>
      <sheetName val="/VWVU))tÏØ0__14"/>
      <sheetName val="LIST_DO_NOT_REMOVE12"/>
      <sheetName val="Material_List_13"/>
      <sheetName val="PRECAST_lightconc-II15"/>
      <sheetName val="final_abstract15"/>
      <sheetName val="B6_2_12"/>
      <sheetName val="Staff_Acco_11"/>
      <sheetName val="TBAL9697_-group_wise__sdpl11"/>
      <sheetName val="Project_Cost_Breakdown11"/>
      <sheetName val="Item-_Compact11"/>
      <sheetName val="E_&amp;_R11"/>
      <sheetName val="Рабочий_лист10"/>
      <sheetName val="Annex_1_Sect_3a11"/>
      <sheetName val="Annex_1_Sect_3a_111"/>
      <sheetName val="Annex_1_Sect_3b11"/>
      <sheetName val="Annex_1_Sect_3c11"/>
      <sheetName val="HOURLY_RATES11"/>
      <sheetName val="PT_141-_Site_A_Landscape10"/>
      <sheetName val="SITE_WORK10"/>
      <sheetName val="Rate_summary10"/>
      <sheetName val="d-safe_DELUXE10"/>
      <sheetName val="Back_up10"/>
      <sheetName val="RAB_AR&amp;STR10"/>
      <sheetName val="Duct_Accesories10"/>
      <sheetName val="train_cash10"/>
      <sheetName val="accom_cash10"/>
      <sheetName val="INDIGINEOUS_ITEMS_10"/>
      <sheetName val="Common_Variables10"/>
      <sheetName val="Mall_waterproofing10"/>
      <sheetName val="MSCP_waterproofing10"/>
      <sheetName val="[SHOPLIST_xls]70,/0s«iÆøí¬i10"/>
      <sheetName val="GPL_Revenu_Update10"/>
      <sheetName val="DO_NOT_TOUCH10"/>
      <sheetName val="Work_Type10"/>
      <sheetName val="????_???_??10"/>
      <sheetName val="Labour_&amp;_Plant10"/>
      <sheetName val="Ave_wtd_rates10"/>
      <sheetName val="Debits_as_on_12_04_0810"/>
      <sheetName val="STAFFSCHED_10"/>
      <sheetName val="TRIAL_BALANCE10"/>
      <sheetName val="[SHOPLIST_xls][SHOPLIST_xls]714"/>
      <sheetName val="PROJECT_BRIEF(EX_NEW)10"/>
      <sheetName val="PPA_Summary6"/>
      <sheetName val="Mix_Design6"/>
      <sheetName val="AREA_OF_APPLICATION9"/>
      <sheetName val="Risk_Breakdown_Structure9"/>
      <sheetName val="Geneí¬_i9"/>
      <sheetName val="steel_total9"/>
      <sheetName val="ELE_BOQ9"/>
      <sheetName val="Z-_GENERAL_PRICE_SUMMARY6"/>
      <sheetName val="Resumo_Empreitadas6"/>
      <sheetName val="%_prog_figs_-u5_and_total6"/>
      <sheetName val="_VWVU))tÏØ0__7"/>
      <sheetName val="Floor_Box_7"/>
      <sheetName val="[SHOPLIST_xls]/VW5"/>
      <sheetName val="[SHOPLIST_xls]/VWVU))tÏØ0__17"/>
      <sheetName val="[SHOPLIST_xls]/VWVU))tÏØ0__18"/>
      <sheetName val="Equipment_Rates5"/>
      <sheetName val="Cashflow_projection5"/>
      <sheetName val="[SHOPLIST_xls][SHOPLIST_xls]715"/>
      <sheetName val="E_H_-_H__W_P_5"/>
      <sheetName val="E__H__Treatment_for_pile_cap5"/>
      <sheetName val="[SHOPLIST_xls][SHOPLIST_xls][S5"/>
      <sheetName val="Materials_5"/>
      <sheetName val="Form_65"/>
      <sheetName val="Risk_Register5"/>
      <sheetName val="Revised_Front_Page5"/>
      <sheetName val="Diff_Run01&amp;Run025"/>
      <sheetName val="CCS_Summary5"/>
      <sheetName val="1_Carillion_Staff5"/>
      <sheetName val="_2_Staff_&amp;_Gen_labour5"/>
      <sheetName val="3_Offices5"/>
      <sheetName val="4_TempServ5"/>
      <sheetName val="__5_Temp_Wks5"/>
      <sheetName val="_6_Addn_Plant5"/>
      <sheetName val="_7__Transport5"/>
      <sheetName val="_8_Testing5"/>
      <sheetName val="9__Miscellaneous5"/>
      <sheetName val="10__Design5"/>
      <sheetName val="_11_Insurances5"/>
      <sheetName val="_12_Client_Req_5"/>
      <sheetName val="Risk_List5"/>
      <sheetName val="Track_of_Changes5"/>
      <sheetName val="Bill_8_Doors_&amp;_Windows5"/>
      <sheetName val="Bill_9_Finishes_5"/>
      <sheetName val="Bill_10_Specialities5"/>
      <sheetName val="Dash_board5"/>
      <sheetName val="[SHOPLIST_xls]705"/>
      <sheetName val="[SHOPLIST_xls]70,5"/>
      <sheetName val="Site_Dev_BOQ5"/>
      <sheetName val="1_2_Staff_Schedule6"/>
      <sheetName val="[SHOPLIST_xls]/VWVU))tÏØ0__19"/>
      <sheetName val="[SHOPLIST_xls]/VWVU))tÏØ0__25"/>
      <sheetName val="Cost_Heading2"/>
      <sheetName val="D_&amp;_W_sizes2"/>
      <sheetName val="SOPMA_DD2"/>
      <sheetName val="PRICE_INFO2"/>
      <sheetName val="RC_SUMMARY2"/>
      <sheetName val="LABOUR_PRODUCTIVITY-TAV2"/>
      <sheetName val="MATERIAL_PRICES2"/>
      <sheetName val="P-100_MRF_DB_R12"/>
      <sheetName val="Base_BM-rebar5"/>
      <sheetName val="Contract_Division3"/>
      <sheetName val="SubContract_Type3"/>
      <sheetName val="Service_Type3"/>
      <sheetName val="Attach_4-182"/>
      <sheetName val="Area_Breakdown_PER_LEVEL_LINK5"/>
      <sheetName val="CF_Input5"/>
      <sheetName val="DATA_INPUT5"/>
      <sheetName val="Vordruck-Nr__7_1_3_D5"/>
      <sheetName val="M&amp;A_D5"/>
      <sheetName val="M&amp;A_E5"/>
      <sheetName val="M&amp;A_G5"/>
      <sheetName val="_SHOPLIST_xls_702"/>
      <sheetName val="_SHOPLIST_xls_70,_0s«iÆøí¬i2"/>
      <sheetName val="Data_Sheet5"/>
      <sheetName val="tender_allowances5"/>
      <sheetName val="_Summary_BKG_0345"/>
      <sheetName val="BILL_3R5"/>
      <sheetName val="BLOCK-A_(MEA_SHEET)5"/>
      <sheetName val="Bill_105"/>
      <sheetName val="Labour_Costs5"/>
      <sheetName val="Ewaan_Show_Kitchen_(2)2"/>
      <sheetName val="Cash_Flow_Working2"/>
      <sheetName val="MN_T_B_2"/>
      <sheetName val="Data_I_(2)2"/>
      <sheetName val="rEFERENCES_2"/>
      <sheetName val="Qtys_ZamZam_(Del__before)2"/>
      <sheetName val="Qtys_Relocation_(Del_before)2"/>
      <sheetName val="_Qtys_Sub_&amp;_Tents_(Del__before2"/>
      <sheetName val="Qtys__Signages_(Del__before)2"/>
      <sheetName val="Qtys_Temporary_Passages_(Del)2"/>
      <sheetName val="_Qtys_Ser__Rooms_(Del_before)2"/>
      <sheetName val="Labour_Rate_2"/>
      <sheetName val="[SHOPLIST_xls]/VWVU))tÏØ0__35"/>
      <sheetName val="[SHOPLIST_xls]70,/0s«_iÆø_í¬_i5"/>
      <sheetName val="[SHOPLIST_xls]70?,/0?s«i?Æøí¬i5"/>
      <sheetName val="GFA_HQ_Building23"/>
      <sheetName val="GFA_Conference22"/>
      <sheetName val="BQ_External22"/>
      <sheetName val="Penthouse_Apartment21"/>
      <sheetName val="Raw_Data21"/>
      <sheetName val="StattCo_yCharges21"/>
      <sheetName val="LEVEL_SHEET21"/>
      <sheetName val="SPT_vs_PHI21"/>
      <sheetName val="LABOUR_HISTOGRAM22"/>
      <sheetName val="Chiet_tinh_dz2221"/>
      <sheetName val="Chiet_tinh_dz3521"/>
      <sheetName val="@risk_rents_and_incentives21"/>
      <sheetName val="Car_park_lease21"/>
      <sheetName val="Net_rent_analysis21"/>
      <sheetName val="Poz-1_21"/>
      <sheetName val="Graph_Data_(DO_NOT_PRINT)21"/>
      <sheetName val="Bill_No__221"/>
      <sheetName val="CT_Thang_Mo21"/>
      <sheetName val="Lab_Cum_Hist21"/>
      <sheetName val="CT__PL20"/>
      <sheetName val="Projet,_methodes_&amp;_couts20"/>
      <sheetName val="Risques_majeurs_&amp;_Frais_Ind_20"/>
      <sheetName val="FOL_-_Bar21"/>
      <sheetName val="budget_summary_(2)20"/>
      <sheetName val="Budget_Analysis_Summary20"/>
      <sheetName val="intr_stool_brkup20"/>
      <sheetName val="Tender_Summary21"/>
      <sheetName val="Insurance_Ext21"/>
      <sheetName val="Customize_Your_Invoice21"/>
      <sheetName val="HVAC_BoQ21"/>
      <sheetName val="Body_Sheet20"/>
      <sheetName val="1_0_Executive_Summary20"/>
      <sheetName val="Top_sheet20"/>
      <sheetName val="Bill_219"/>
      <sheetName val="Ap_A18"/>
      <sheetName val="2_Div_14_18"/>
      <sheetName val="SHOPLIST_xls17"/>
      <sheetName val="beam-reinft-IIInd_floor17"/>
      <sheetName val="beam-reinft-machine_rm17"/>
      <sheetName val="Bill_118"/>
      <sheetName val="Bill_318"/>
      <sheetName val="Bill_418"/>
      <sheetName val="Bill_518"/>
      <sheetName val="Bill_618"/>
      <sheetName val="Bill_718"/>
      <sheetName val="POWER_ASSUMPTIONS17"/>
      <sheetName val="Civil_Boq16"/>
      <sheetName val="PROJECT_BRIEF18"/>
      <sheetName val="Invoice_Summary17"/>
      <sheetName val="C_(3)18"/>
      <sheetName val="Dubai_golf17"/>
      <sheetName val="Softscape_Buildup16"/>
      <sheetName val="Mat'l_Rate16"/>
      <sheetName val="WITHOUT_C&amp;I_PROFIT_(3)16"/>
      <sheetName val="Activity_List16"/>
      <sheetName val="HIRED_LABOUR_CODE14"/>
      <sheetName val="PA-_Consutant_14"/>
      <sheetName val="foot-slab_reinft14"/>
      <sheetName val="DETAILED__BOQ14"/>
      <sheetName val="M-Book_for_Conc14"/>
      <sheetName val="M-Book_for_FW14"/>
      <sheetName val="BILL_COV14"/>
      <sheetName val="Ra__stair14"/>
      <sheetName val="VALVE_CHAMBERS13"/>
      <sheetName val="Fire_Hydrants13"/>
      <sheetName val="B_GATE_VALVE13"/>
      <sheetName val="Sub_G1_Fire13"/>
      <sheetName val="Sub_G12_Fire13"/>
      <sheetName val="Eq__Mobilization12"/>
      <sheetName val="w't_table11"/>
      <sheetName val="Materials_Cost(PCC)13"/>
      <sheetName val="India_F&amp;S_Template13"/>
      <sheetName val="IO_LIST13"/>
      <sheetName val="Material_13"/>
      <sheetName val="Quote_Sheet13"/>
      <sheetName val="Day_work13"/>
      <sheetName val="bill_nb2-Plumbing_&amp;_Drainag11"/>
      <sheetName val="Pl_&amp;_Dr_B11"/>
      <sheetName val="Pl_&amp;_Dr_G11"/>
      <sheetName val="Pl_&amp;_Dr_M11"/>
      <sheetName val="Pl_&amp;_Dr_111"/>
      <sheetName val="Pl_&amp;_Dr_211"/>
      <sheetName val="Pl_&amp;_Dr_311"/>
      <sheetName val="Pl_&amp;_Dr_411"/>
      <sheetName val="Pl_&amp;_Dr_511"/>
      <sheetName val="Pl_&amp;_Dr_611"/>
      <sheetName val="Pl_&amp;_Dr_711"/>
      <sheetName val="Pl_&amp;_Dr_811"/>
      <sheetName val="Pl_&amp;_Dr_R11"/>
      <sheetName val="FF_B11"/>
      <sheetName val="FF_G11"/>
      <sheetName val="FF_M11"/>
      <sheetName val="FF_111"/>
      <sheetName val="FF_2_11"/>
      <sheetName val="FF_311"/>
      <sheetName val="FF_411"/>
      <sheetName val="FF_511"/>
      <sheetName val="FF_6_11"/>
      <sheetName val="FF_711"/>
      <sheetName val="FF_811"/>
      <sheetName val="FF_R11"/>
      <sheetName val="bill_nb3-FF11"/>
      <sheetName val="HVAC_B11"/>
      <sheetName val="HVAC_G11"/>
      <sheetName val="HVAC_M11"/>
      <sheetName val="HVAC_111"/>
      <sheetName val="HVAC_211"/>
      <sheetName val="HVAC_311"/>
      <sheetName val="HVAC_411"/>
      <sheetName val="HVAC_511"/>
      <sheetName val="HVAC_611"/>
      <sheetName val="HVAC_711"/>
      <sheetName val="HVAC_811"/>
      <sheetName val="HVAC_R11"/>
      <sheetName val="bill_nb4-HVAC11"/>
      <sheetName val="SC_B11"/>
      <sheetName val="SC_G11"/>
      <sheetName val="SC_M11"/>
      <sheetName val="SC_111"/>
      <sheetName val="SC_211"/>
      <sheetName val="SC_311"/>
      <sheetName val="SC_411"/>
      <sheetName val="SC_511"/>
      <sheetName val="SC_611"/>
      <sheetName val="SC_711"/>
      <sheetName val="SC_811"/>
      <sheetName val="SC_R11"/>
      <sheetName val="AV_B11"/>
      <sheetName val="AV_G11"/>
      <sheetName val="AV_M11"/>
      <sheetName val="AV_111"/>
      <sheetName val="AV_211"/>
      <sheetName val="AV_311"/>
      <sheetName val="AV_411"/>
      <sheetName val="AV_511"/>
      <sheetName val="AV_611"/>
      <sheetName val="AV_711"/>
      <sheetName val="AV_811"/>
      <sheetName val="EL_B11"/>
      <sheetName val="EL_M11"/>
      <sheetName val="EL_111"/>
      <sheetName val="EL_211"/>
      <sheetName val="EL_311"/>
      <sheetName val="EL_411"/>
      <sheetName val="EL_511"/>
      <sheetName val="EL_611"/>
      <sheetName val="EL_711"/>
      <sheetName val="EL_811"/>
      <sheetName val="EL_R11"/>
      <sheetName val="EL_TR11"/>
      <sheetName val="8-_EL11"/>
      <sheetName val="FA_B11"/>
      <sheetName val="FA_G11"/>
      <sheetName val="FA_M11"/>
      <sheetName val="FA_111"/>
      <sheetName val="FA_211"/>
      <sheetName val="FA_311"/>
      <sheetName val="FA_411"/>
      <sheetName val="FA_511"/>
      <sheetName val="FA_611"/>
      <sheetName val="FA_711"/>
      <sheetName val="FA_811"/>
      <sheetName val="FA_R11"/>
      <sheetName val="9-_FA11"/>
      <sheetName val="Div__0212"/>
      <sheetName val="Div__0312"/>
      <sheetName val="Div__0412"/>
      <sheetName val="Div__0512"/>
      <sheetName val="Div__0612"/>
      <sheetName val="Div__0712"/>
      <sheetName val="Div__0812"/>
      <sheetName val="Div__0912"/>
      <sheetName val="Div__1012"/>
      <sheetName val="Div__1112"/>
      <sheetName val="Div__1212"/>
      <sheetName val="Div_1312"/>
      <sheetName val="EXTERNAL_WORKS12"/>
      <sheetName val="PRODUCTIVITY_RATE12"/>
      <sheetName val="U_R_A_-_MASONRY12"/>
      <sheetName val="U_R_A_-_PLASTERING12"/>
      <sheetName val="U_R_A_-_TILING12"/>
      <sheetName val="U_R_A_-_GRANITE12"/>
      <sheetName val="V_C_2_-_EARTHWORK12"/>
      <sheetName val="V_C_9_-_CERAMIC12"/>
      <sheetName val="V_C_9_-_FINISHES12"/>
      <sheetName val="B09_112"/>
      <sheetName val="BOQ_Direct_selling_cost13"/>
      <sheetName val="Working_for_RCC12"/>
      <sheetName val="B185-B-9_112"/>
      <sheetName val="B185-B-9_212"/>
      <sheetName val="CHART_OF_ACCOUNTS12"/>
      <sheetName val="E-Bill_No_6_A-O12"/>
      <sheetName val="Elemental_Buildup11"/>
      <sheetName val="Division_240"/>
      <sheetName val="Division_411"/>
      <sheetName val="Division_511"/>
      <sheetName val="Division_611"/>
      <sheetName val="Division_711"/>
      <sheetName val="Division_811"/>
      <sheetName val="Division_911"/>
      <sheetName val="Division_1011"/>
      <sheetName val="Division_1211"/>
      <sheetName val="Division_1411"/>
      <sheetName val="Division_2114"/>
      <sheetName val="Division_2212"/>
      <sheetName val="Division_2311"/>
      <sheetName val="Division_2611"/>
      <sheetName val="Division_2711"/>
      <sheetName val="Division_2811"/>
      <sheetName val="Division_3111"/>
      <sheetName val="Division_3211"/>
      <sheetName val="Division_3311"/>
      <sheetName val="PMWeb_data12"/>
      <sheetName val="PointNo_511"/>
      <sheetName val="2_2)Revised_Cash_Flow11"/>
      <sheetName val="Employee_List9"/>
      <sheetName val="SS_MH12"/>
      <sheetName val="Index_List11"/>
      <sheetName val="Type_List11"/>
      <sheetName val="File_Types11"/>
      <sheetName val="Chiet_t11"/>
      <sheetName val="Staffing_and_Rates_IA11"/>
      <sheetName val="입찰내역_발주처_양식11"/>
      <sheetName val="Summary_of_Work9"/>
      <sheetName val="/VWVU))tÏØ0__12"/>
      <sheetName val="LIST_DO_NOT_REMOVE10"/>
      <sheetName val="Material_List_11"/>
      <sheetName val="PRECAST_lightconc-II13"/>
      <sheetName val="final_abstract13"/>
      <sheetName val="B6_2_10"/>
      <sheetName val="Staff_Acco_9"/>
      <sheetName val="TBAL9697_-group_wise__sdpl9"/>
      <sheetName val="Project_Cost_Breakdown9"/>
      <sheetName val="Item-_Compact9"/>
      <sheetName val="E_&amp;_R9"/>
      <sheetName val="Рабочий_лист8"/>
      <sheetName val="Annex_1_Sect_3a9"/>
      <sheetName val="Annex_1_Sect_3a_19"/>
      <sheetName val="Annex_1_Sect_3b9"/>
      <sheetName val="Annex_1_Sect_3c9"/>
      <sheetName val="HOURLY_RATES9"/>
      <sheetName val="PT_141-_Site_A_Landscape8"/>
      <sheetName val="SITE_WORK8"/>
      <sheetName val="Rate_summary8"/>
      <sheetName val="d-safe_DELUXE8"/>
      <sheetName val="Back_up8"/>
      <sheetName val="RAB_AR&amp;STR8"/>
      <sheetName val="Duct_Accesories8"/>
      <sheetName val="train_cash8"/>
      <sheetName val="accom_cash8"/>
      <sheetName val="INDIGINEOUS_ITEMS_8"/>
      <sheetName val="Common_Variables8"/>
      <sheetName val="Mall_waterproofing8"/>
      <sheetName val="MSCP_waterproofing8"/>
      <sheetName val="[SHOPLIST_xls]70,/0s«iÆøí¬i8"/>
      <sheetName val="GPL_Revenu_Update8"/>
      <sheetName val="DO_NOT_TOUCH8"/>
      <sheetName val="Work_Type8"/>
      <sheetName val="????_???_??8"/>
      <sheetName val="Labour_&amp;_Plant8"/>
      <sheetName val="Ave_wtd_rates8"/>
      <sheetName val="Debits_as_on_12_04_088"/>
      <sheetName val="STAFFSCHED_8"/>
      <sheetName val="TRIAL_BALANCE8"/>
      <sheetName val="[SHOPLIST_xls][SHOPLIST_xls]710"/>
      <sheetName val="PROJECT_BRIEF(EX_NEW)8"/>
      <sheetName val="PPA_Summary4"/>
      <sheetName val="Mix_Design4"/>
      <sheetName val="AREA_OF_APPLICATION7"/>
      <sheetName val="Risk_Breakdown_Structure7"/>
      <sheetName val="Geneí¬_i7"/>
      <sheetName val="steel_total7"/>
      <sheetName val="ELE_BOQ7"/>
      <sheetName val="Z-_GENERAL_PRICE_SUMMARY4"/>
      <sheetName val="Resumo_Empreitadas4"/>
      <sheetName val="%_prog_figs_-u5_and_total4"/>
      <sheetName val="_VWVU))tÏØ0__5"/>
      <sheetName val="Floor_Box_5"/>
      <sheetName val="[SHOPLIST_xls]/VW3"/>
      <sheetName val="[SHOPLIST_xls]/VWVU))tÏØ0__8"/>
      <sheetName val="[SHOPLIST_xls]/VWVU))tÏØ0__9"/>
      <sheetName val="Equipment_Rates3"/>
      <sheetName val="Cashflow_projection3"/>
      <sheetName val="[SHOPLIST_xls][SHOPLIST_xls]711"/>
      <sheetName val="E_H_-_H__W_P_3"/>
      <sheetName val="E__H__Treatment_for_pile_cap3"/>
      <sheetName val="[SHOPLIST_xls][SHOPLIST_xls][S3"/>
      <sheetName val="Materials_3"/>
      <sheetName val="Form_63"/>
      <sheetName val="Risk_Register3"/>
      <sheetName val="Revised_Front_Page3"/>
      <sheetName val="Diff_Run01&amp;Run023"/>
      <sheetName val="CCS_Summary3"/>
      <sheetName val="1_Carillion_Staff3"/>
      <sheetName val="_2_Staff_&amp;_Gen_labour3"/>
      <sheetName val="3_Offices3"/>
      <sheetName val="4_TempServ3"/>
      <sheetName val="__5_Temp_Wks3"/>
      <sheetName val="_6_Addn_Plant3"/>
      <sheetName val="_7__Transport3"/>
      <sheetName val="_8_Testing3"/>
      <sheetName val="9__Miscellaneous3"/>
      <sheetName val="10__Design3"/>
      <sheetName val="_11_Insurances3"/>
      <sheetName val="_12_Client_Req_3"/>
      <sheetName val="Risk_List3"/>
      <sheetName val="Track_of_Changes3"/>
      <sheetName val="Bill_8_Doors_&amp;_Windows3"/>
      <sheetName val="Bill_9_Finishes_3"/>
      <sheetName val="Bill_10_Specialities3"/>
      <sheetName val="Dash_board3"/>
      <sheetName val="[SHOPLIST_xls]703"/>
      <sheetName val="[SHOPLIST_xls]70,3"/>
      <sheetName val="Site_Dev_BOQ3"/>
      <sheetName val="1_2_Staff_Schedule4"/>
      <sheetName val="[SHOPLIST_xls]/VWVU))tÏØ0__14"/>
      <sheetName val="[SHOPLIST_xls]/VWVU))tÏØ0__23"/>
      <sheetName val="Cost_Heading"/>
      <sheetName val="D_&amp;_W_sizes"/>
      <sheetName val="SOPMA_DD"/>
      <sheetName val="PRICE_INFO"/>
      <sheetName val="RC_SUMMARY"/>
      <sheetName val="LABOUR_PRODUCTIVITY-TAV"/>
      <sheetName val="MATERIAL_PRICES"/>
      <sheetName val="P-100_MRF_DB_R1"/>
      <sheetName val="Base_BM-rebar3"/>
      <sheetName val="Contract_Division1"/>
      <sheetName val="SubContract_Type1"/>
      <sheetName val="Service_Type1"/>
      <sheetName val="Attach_4-18"/>
      <sheetName val="Area_Breakdown_PER_LEVEL_LINK3"/>
      <sheetName val="CF_Input3"/>
      <sheetName val="DATA_INPUT3"/>
      <sheetName val="Vordruck-Nr__7_1_3_D3"/>
      <sheetName val="M&amp;A_D3"/>
      <sheetName val="M&amp;A_E3"/>
      <sheetName val="M&amp;A_G3"/>
      <sheetName val="_SHOPLIST_xls_70"/>
      <sheetName val="_SHOPLIST_xls_70,_0s«iÆøí¬i"/>
      <sheetName val="Data_Sheet3"/>
      <sheetName val="tender_allowances3"/>
      <sheetName val="_Summary_BKG_0343"/>
      <sheetName val="BILL_3R3"/>
      <sheetName val="BLOCK-A_(MEA_SHEET)3"/>
      <sheetName val="Bill_103"/>
      <sheetName val="Labour_Costs3"/>
      <sheetName val="Ewaan_Show_Kitchen_(2)"/>
      <sheetName val="Cash_Flow_Working"/>
      <sheetName val="MN_T_B_"/>
      <sheetName val="Data_I_(2)"/>
      <sheetName val="Qtys_ZamZam_(Del__before)"/>
      <sheetName val="Qtys_Relocation_(Del_before)"/>
      <sheetName val="_Qtys_Sub_&amp;_Tents_(Del__before)"/>
      <sheetName val="Qtys__Signages_(Del__before)"/>
      <sheetName val="Qtys_Temporary_Passages_(Del)"/>
      <sheetName val="_Qtys_Ser__Rooms_(Del_before)"/>
      <sheetName val="Labour_Rate_"/>
      <sheetName val="[SHOPLIST_xls]/VWVU))tÏØ0__33"/>
      <sheetName val="[SHOPLIST_xls]70,/0s«_iÆø_í¬_i3"/>
      <sheetName val="[SHOPLIST_xls]70?,/0?s«i?Æøí¬i3"/>
      <sheetName val="2F_회의실견적(5_14_일대)"/>
      <sheetName val="_HIT-&gt;HMC_견적(3900)"/>
      <sheetName val="Appendix_B"/>
      <sheetName val="GFA_HQ_Building24"/>
      <sheetName val="GFA_Conference23"/>
      <sheetName val="BQ_External23"/>
      <sheetName val="Penthouse_Apartment22"/>
      <sheetName val="Raw_Data22"/>
      <sheetName val="StattCo_yCharges22"/>
      <sheetName val="LEVEL_SHEET22"/>
      <sheetName val="SPT_vs_PHI22"/>
      <sheetName val="LABOUR_HISTOGRAM23"/>
      <sheetName val="Chiet_tinh_dz2222"/>
      <sheetName val="Chiet_tinh_dz3522"/>
      <sheetName val="@risk_rents_and_incentives22"/>
      <sheetName val="Car_park_lease22"/>
      <sheetName val="Net_rent_analysis22"/>
      <sheetName val="Poz-1_22"/>
      <sheetName val="Graph_Data_(DO_NOT_PRINT)22"/>
      <sheetName val="Bill_No__222"/>
      <sheetName val="CT_Thang_Mo22"/>
      <sheetName val="Lab_Cum_Hist22"/>
      <sheetName val="CT__PL21"/>
      <sheetName val="Projet,_methodes_&amp;_couts21"/>
      <sheetName val="Risques_majeurs_&amp;_Frais_Ind_21"/>
      <sheetName val="FOL_-_Bar22"/>
      <sheetName val="budget_summary_(2)21"/>
      <sheetName val="Budget_Analysis_Summary21"/>
      <sheetName val="intr_stool_brkup21"/>
      <sheetName val="Tender_Summary22"/>
      <sheetName val="Insurance_Ext22"/>
      <sheetName val="Customize_Your_Invoice22"/>
      <sheetName val="HVAC_BoQ22"/>
      <sheetName val="Body_Sheet21"/>
      <sheetName val="1_0_Executive_Summary21"/>
      <sheetName val="Top_sheet21"/>
      <sheetName val="Bill_220"/>
      <sheetName val="Ap_A19"/>
      <sheetName val="2_Div_14_19"/>
      <sheetName val="SHOPLIST_xls18"/>
      <sheetName val="beam-reinft-IIInd_floor18"/>
      <sheetName val="beam-reinft-machine_rm18"/>
      <sheetName val="Bill_119"/>
      <sheetName val="Bill_319"/>
      <sheetName val="Bill_419"/>
      <sheetName val="Bill_519"/>
      <sheetName val="Bill_619"/>
      <sheetName val="Bill_719"/>
      <sheetName val="POWER_ASSUMPTIONS18"/>
      <sheetName val="Civil_Boq17"/>
      <sheetName val="PROJECT_BRIEF19"/>
      <sheetName val="Invoice_Summary18"/>
      <sheetName val="C_(3)19"/>
      <sheetName val="Dubai_golf18"/>
      <sheetName val="Softscape_Buildup17"/>
      <sheetName val="Mat'l_Rate17"/>
      <sheetName val="WITHOUT_C&amp;I_PROFIT_(3)17"/>
      <sheetName val="Activity_List17"/>
      <sheetName val="HIRED_LABOUR_CODE15"/>
      <sheetName val="PA-_Consutant_15"/>
      <sheetName val="foot-slab_reinft15"/>
      <sheetName val="DETAILED__BOQ15"/>
      <sheetName val="M-Book_for_Conc15"/>
      <sheetName val="M-Book_for_FW15"/>
      <sheetName val="BILL_COV15"/>
      <sheetName val="Ra__stair15"/>
      <sheetName val="VALVE_CHAMBERS14"/>
      <sheetName val="Fire_Hydrants14"/>
      <sheetName val="B_GATE_VALVE14"/>
      <sheetName val="Sub_G1_Fire14"/>
      <sheetName val="Sub_G12_Fire14"/>
      <sheetName val="Eq__Mobilization13"/>
      <sheetName val="w't_table12"/>
      <sheetName val="Materials_Cost(PCC)14"/>
      <sheetName val="India_F&amp;S_Template14"/>
      <sheetName val="IO_LIST14"/>
      <sheetName val="Material_14"/>
      <sheetName val="Quote_Sheet14"/>
      <sheetName val="Day_work14"/>
      <sheetName val="bill_nb2-Plumbing_&amp;_Drainag12"/>
      <sheetName val="Pl_&amp;_Dr_B12"/>
      <sheetName val="Pl_&amp;_Dr_G12"/>
      <sheetName val="Pl_&amp;_Dr_M12"/>
      <sheetName val="Pl_&amp;_Dr_112"/>
      <sheetName val="Pl_&amp;_Dr_212"/>
      <sheetName val="Pl_&amp;_Dr_312"/>
      <sheetName val="Pl_&amp;_Dr_412"/>
      <sheetName val="Pl_&amp;_Dr_512"/>
      <sheetName val="Pl_&amp;_Dr_612"/>
      <sheetName val="Pl_&amp;_Dr_712"/>
      <sheetName val="Pl_&amp;_Dr_812"/>
      <sheetName val="Pl_&amp;_Dr_R12"/>
      <sheetName val="FF_B12"/>
      <sheetName val="FF_G12"/>
      <sheetName val="FF_M12"/>
      <sheetName val="FF_112"/>
      <sheetName val="FF_2_12"/>
      <sheetName val="FF_312"/>
      <sheetName val="FF_412"/>
      <sheetName val="FF_512"/>
      <sheetName val="FF_6_12"/>
      <sheetName val="FF_712"/>
      <sheetName val="FF_812"/>
      <sheetName val="FF_R12"/>
      <sheetName val="bill_nb3-FF12"/>
      <sheetName val="HVAC_B12"/>
      <sheetName val="HVAC_G12"/>
      <sheetName val="HVAC_M12"/>
      <sheetName val="HVAC_112"/>
      <sheetName val="HVAC_212"/>
      <sheetName val="HVAC_312"/>
      <sheetName val="HVAC_412"/>
      <sheetName val="HVAC_512"/>
      <sheetName val="HVAC_612"/>
      <sheetName val="HVAC_712"/>
      <sheetName val="HVAC_812"/>
      <sheetName val="HVAC_R12"/>
      <sheetName val="bill_nb4-HVAC12"/>
      <sheetName val="SC_B12"/>
      <sheetName val="SC_G12"/>
      <sheetName val="SC_M12"/>
      <sheetName val="SC_112"/>
      <sheetName val="SC_212"/>
      <sheetName val="SC_312"/>
      <sheetName val="SC_412"/>
      <sheetName val="SC_512"/>
      <sheetName val="SC_612"/>
      <sheetName val="SC_712"/>
      <sheetName val="SC_812"/>
      <sheetName val="SC_R12"/>
      <sheetName val="AV_B12"/>
      <sheetName val="AV_G12"/>
      <sheetName val="AV_M12"/>
      <sheetName val="AV_112"/>
      <sheetName val="AV_212"/>
      <sheetName val="AV_312"/>
      <sheetName val="AV_412"/>
      <sheetName val="AV_512"/>
      <sheetName val="AV_612"/>
      <sheetName val="AV_712"/>
      <sheetName val="AV_812"/>
      <sheetName val="EL_B12"/>
      <sheetName val="EL_M12"/>
      <sheetName val="EL_112"/>
      <sheetName val="EL_212"/>
      <sheetName val="EL_312"/>
      <sheetName val="EL_412"/>
      <sheetName val="EL_512"/>
      <sheetName val="EL_612"/>
      <sheetName val="EL_712"/>
      <sheetName val="EL_812"/>
      <sheetName val="EL_R12"/>
      <sheetName val="EL_TR12"/>
      <sheetName val="8-_EL12"/>
      <sheetName val="FA_B12"/>
      <sheetName val="FA_G12"/>
      <sheetName val="FA_M12"/>
      <sheetName val="FA_112"/>
      <sheetName val="FA_212"/>
      <sheetName val="FA_312"/>
      <sheetName val="FA_412"/>
      <sheetName val="FA_512"/>
      <sheetName val="FA_612"/>
      <sheetName val="FA_712"/>
      <sheetName val="FA_812"/>
      <sheetName val="FA_R12"/>
      <sheetName val="9-_FA12"/>
      <sheetName val="Div__0213"/>
      <sheetName val="Div__0313"/>
      <sheetName val="Div__0413"/>
      <sheetName val="Div__0513"/>
      <sheetName val="Div__0613"/>
      <sheetName val="Div__0713"/>
      <sheetName val="Div__0813"/>
      <sheetName val="Div__0913"/>
      <sheetName val="Div__1013"/>
      <sheetName val="Div__1113"/>
      <sheetName val="Div__1213"/>
      <sheetName val="Div_1313"/>
      <sheetName val="EXTERNAL_WORKS13"/>
      <sheetName val="PRODUCTIVITY_RATE13"/>
      <sheetName val="U_R_A_-_MASONRY13"/>
      <sheetName val="U_R_A_-_PLASTERING13"/>
      <sheetName val="U_R_A_-_TILING13"/>
      <sheetName val="U_R_A_-_GRANITE13"/>
      <sheetName val="V_C_2_-_EARTHWORK13"/>
      <sheetName val="V_C_9_-_CERAMIC13"/>
      <sheetName val="V_C_9_-_FINISHES13"/>
      <sheetName val="B09_113"/>
      <sheetName val="BOQ_Direct_selling_cost14"/>
      <sheetName val="Working_for_RCC13"/>
      <sheetName val="B185-B-9_113"/>
      <sheetName val="B185-B-9_213"/>
      <sheetName val="CHART_OF_ACCOUNTS13"/>
      <sheetName val="E-Bill_No_6_A-O13"/>
      <sheetName val="Elemental_Buildup12"/>
      <sheetName val="Division_241"/>
      <sheetName val="Division_412"/>
      <sheetName val="Division_512"/>
      <sheetName val="Division_612"/>
      <sheetName val="Division_712"/>
      <sheetName val="Division_812"/>
      <sheetName val="Division_912"/>
      <sheetName val="Division_1012"/>
      <sheetName val="Division_1212"/>
      <sheetName val="Division_1412"/>
      <sheetName val="Division_2115"/>
      <sheetName val="Division_2213"/>
      <sheetName val="Division_2312"/>
      <sheetName val="Division_2612"/>
      <sheetName val="Division_2712"/>
      <sheetName val="Division_2812"/>
      <sheetName val="Division_3112"/>
      <sheetName val="Division_3212"/>
      <sheetName val="Division_3312"/>
      <sheetName val="PMWeb_data13"/>
      <sheetName val="PointNo_512"/>
      <sheetName val="2_2)Revised_Cash_Flow12"/>
      <sheetName val="Employee_List10"/>
      <sheetName val="SS_MH13"/>
      <sheetName val="Index_List12"/>
      <sheetName val="Type_List12"/>
      <sheetName val="File_Types12"/>
      <sheetName val="Chiet_t12"/>
      <sheetName val="Staffing_and_Rates_IA12"/>
      <sheetName val="입찰내역_발주처_양식12"/>
      <sheetName val="Summary_of_Work10"/>
      <sheetName val="/VWVU))tÏØ0__13"/>
      <sheetName val="LIST_DO_NOT_REMOVE11"/>
      <sheetName val="Material_List_12"/>
      <sheetName val="PRECAST_lightconc-II14"/>
      <sheetName val="final_abstract14"/>
      <sheetName val="B6_2_11"/>
      <sheetName val="Staff_Acco_10"/>
      <sheetName val="TBAL9697_-group_wise__sdpl10"/>
      <sheetName val="Project_Cost_Breakdown10"/>
      <sheetName val="Item-_Compact10"/>
      <sheetName val="E_&amp;_R10"/>
      <sheetName val="Рабочий_лист9"/>
      <sheetName val="Annex_1_Sect_3a10"/>
      <sheetName val="Annex_1_Sect_3a_110"/>
      <sheetName val="Annex_1_Sect_3b10"/>
      <sheetName val="Annex_1_Sect_3c10"/>
      <sheetName val="HOURLY_RATES10"/>
      <sheetName val="PT_141-_Site_A_Landscape9"/>
      <sheetName val="SITE_WORK9"/>
      <sheetName val="Rate_summary9"/>
      <sheetName val="d-safe_DELUXE9"/>
      <sheetName val="Back_up9"/>
      <sheetName val="RAB_AR&amp;STR9"/>
      <sheetName val="Duct_Accesories9"/>
      <sheetName val="train_cash9"/>
      <sheetName val="accom_cash9"/>
      <sheetName val="INDIGINEOUS_ITEMS_9"/>
      <sheetName val="Common_Variables9"/>
      <sheetName val="Mall_waterproofing9"/>
      <sheetName val="MSCP_waterproofing9"/>
      <sheetName val="[SHOPLIST_xls]70,/0s«iÆøí¬i9"/>
      <sheetName val="GPL_Revenu_Update9"/>
      <sheetName val="DO_NOT_TOUCH9"/>
      <sheetName val="Work_Type9"/>
      <sheetName val="????_???_??9"/>
      <sheetName val="Labour_&amp;_Plant9"/>
      <sheetName val="Ave_wtd_rates9"/>
      <sheetName val="Debits_as_on_12_04_089"/>
      <sheetName val="STAFFSCHED_9"/>
      <sheetName val="TRIAL_BALANCE9"/>
      <sheetName val="[SHOPLIST_xls][SHOPLIST_xls]712"/>
      <sheetName val="PROJECT_BRIEF(EX_NEW)9"/>
      <sheetName val="PPA_Summary5"/>
      <sheetName val="Mix_Design5"/>
      <sheetName val="AREA_OF_APPLICATION8"/>
      <sheetName val="Risk_Breakdown_Structure8"/>
      <sheetName val="Geneí¬_i8"/>
      <sheetName val="steel_total8"/>
      <sheetName val="ELE_BOQ8"/>
      <sheetName val="Z-_GENERAL_PRICE_SUMMARY5"/>
      <sheetName val="Resumo_Empreitadas5"/>
      <sheetName val="%_prog_figs_-u5_and_total5"/>
      <sheetName val="_VWVU))tÏØ0__6"/>
      <sheetName val="Floor_Box_6"/>
      <sheetName val="[SHOPLIST_xls]/VW4"/>
      <sheetName val="[SHOPLIST_xls]/VWVU))tÏØ0__10"/>
      <sheetName val="[SHOPLIST_xls]/VWVU))tÏØ0__15"/>
      <sheetName val="Equipment_Rates4"/>
      <sheetName val="Cashflow_projection4"/>
      <sheetName val="[SHOPLIST_xls][SHOPLIST_xls]713"/>
      <sheetName val="E_H_-_H__W_P_4"/>
      <sheetName val="E__H__Treatment_for_pile_cap4"/>
      <sheetName val="[SHOPLIST_xls][SHOPLIST_xls][S4"/>
      <sheetName val="Materials_4"/>
      <sheetName val="Form_64"/>
      <sheetName val="Risk_Register4"/>
      <sheetName val="Revised_Front_Page4"/>
      <sheetName val="Diff_Run01&amp;Run024"/>
      <sheetName val="CCS_Summary4"/>
      <sheetName val="1_Carillion_Staff4"/>
      <sheetName val="_2_Staff_&amp;_Gen_labour4"/>
      <sheetName val="3_Offices4"/>
      <sheetName val="4_TempServ4"/>
      <sheetName val="__5_Temp_Wks4"/>
      <sheetName val="_6_Addn_Plant4"/>
      <sheetName val="_7__Transport4"/>
      <sheetName val="_8_Testing4"/>
      <sheetName val="9__Miscellaneous4"/>
      <sheetName val="10__Design4"/>
      <sheetName val="_11_Insurances4"/>
      <sheetName val="_12_Client_Req_4"/>
      <sheetName val="Risk_List4"/>
      <sheetName val="Track_of_Changes4"/>
      <sheetName val="Bill_8_Doors_&amp;_Windows4"/>
      <sheetName val="Bill_9_Finishes_4"/>
      <sheetName val="Bill_10_Specialities4"/>
      <sheetName val="Dash_board4"/>
      <sheetName val="[SHOPLIST_xls]704"/>
      <sheetName val="[SHOPLIST_xls]70,4"/>
      <sheetName val="Site_Dev_BOQ4"/>
      <sheetName val="1_2_Staff_Schedule5"/>
      <sheetName val="[SHOPLIST_xls]/VWVU))tÏØ0__16"/>
      <sheetName val="[SHOPLIST_xls]/VWVU))tÏØ0__24"/>
      <sheetName val="Cost_Heading1"/>
      <sheetName val="D_&amp;_W_sizes1"/>
      <sheetName val="SOPMA_DD1"/>
      <sheetName val="PRICE_INFO1"/>
      <sheetName val="RC_SUMMARY1"/>
      <sheetName val="LABOUR_PRODUCTIVITY-TAV1"/>
      <sheetName val="MATERIAL_PRICES1"/>
      <sheetName val="P-100_MRF_DB_R11"/>
      <sheetName val="Base_BM-rebar4"/>
      <sheetName val="Contract_Division2"/>
      <sheetName val="SubContract_Type2"/>
      <sheetName val="Service_Type2"/>
      <sheetName val="Attach_4-181"/>
      <sheetName val="Area_Breakdown_PER_LEVEL_LINK4"/>
      <sheetName val="CF_Input4"/>
      <sheetName val="DATA_INPUT4"/>
      <sheetName val="Vordruck-Nr__7_1_3_D4"/>
      <sheetName val="M&amp;A_D4"/>
      <sheetName val="M&amp;A_E4"/>
      <sheetName val="M&amp;A_G4"/>
      <sheetName val="_SHOPLIST_xls_701"/>
      <sheetName val="_SHOPLIST_xls_70,_0s«iÆøí¬i1"/>
      <sheetName val="Data_Sheet4"/>
      <sheetName val="tender_allowances4"/>
      <sheetName val="_Summary_BKG_0344"/>
      <sheetName val="BILL_3R4"/>
      <sheetName val="BLOCK-A_(MEA_SHEET)4"/>
      <sheetName val="Bill_104"/>
      <sheetName val="Labour_Costs4"/>
      <sheetName val="Ewaan_Show_Kitchen_(2)1"/>
      <sheetName val="Cash_Flow_Working1"/>
      <sheetName val="MN_T_B_1"/>
      <sheetName val="Data_I_(2)1"/>
      <sheetName val="rEFERENCES_1"/>
      <sheetName val="Qtys_ZamZam_(Del__before)1"/>
      <sheetName val="Qtys_Relocation_(Del_before)1"/>
      <sheetName val="_Qtys_Sub_&amp;_Tents_(Del__before1"/>
      <sheetName val="Qtys__Signages_(Del__before)1"/>
      <sheetName val="Qtys_Temporary_Passages_(Del)1"/>
      <sheetName val="_Qtys_Ser__Rooms_(Del_before)1"/>
      <sheetName val="Labour_Rate_1"/>
      <sheetName val="[SHOPLIST_xls]/VWVU))tÏØ0__34"/>
      <sheetName val="[SHOPLIST_xls]70,/0s«_iÆø_í¬_i4"/>
      <sheetName val="[SHOPLIST_xls]70?,/0?s«i?Æøí¬i4"/>
      <sheetName val="GFA_HQ_Building27"/>
      <sheetName val="GFA_Conference26"/>
      <sheetName val="BQ_External26"/>
      <sheetName val="Penthouse_Apartment25"/>
      <sheetName val="Raw_Data25"/>
      <sheetName val="StattCo_yCharges25"/>
      <sheetName val="LEVEL_SHEET25"/>
      <sheetName val="SPT_vs_PHI25"/>
      <sheetName val="LABOUR_HISTOGRAM26"/>
      <sheetName val="Chiet_tinh_dz2225"/>
      <sheetName val="Chiet_tinh_dz3525"/>
      <sheetName val="@risk_rents_and_incentives25"/>
      <sheetName val="Car_park_lease25"/>
      <sheetName val="Net_rent_analysis25"/>
      <sheetName val="Poz-1_25"/>
      <sheetName val="Graph_Data_(DO_NOT_PRINT)25"/>
      <sheetName val="Bill_No__225"/>
      <sheetName val="CT_Thang_Mo25"/>
      <sheetName val="Lab_Cum_Hist25"/>
      <sheetName val="CT__PL24"/>
      <sheetName val="Projet,_methodes_&amp;_couts24"/>
      <sheetName val="Risques_majeurs_&amp;_Frais_Ind_24"/>
      <sheetName val="FOL_-_Bar25"/>
      <sheetName val="budget_summary_(2)24"/>
      <sheetName val="Budget_Analysis_Summary24"/>
      <sheetName val="intr_stool_brkup24"/>
      <sheetName val="Tender_Summary25"/>
      <sheetName val="Insurance_Ext25"/>
      <sheetName val="Customize_Your_Invoice25"/>
      <sheetName val="HVAC_BoQ25"/>
      <sheetName val="Body_Sheet24"/>
      <sheetName val="1_0_Executive_Summary24"/>
      <sheetName val="Top_sheet24"/>
      <sheetName val="Bill_223"/>
      <sheetName val="Ap_A22"/>
      <sheetName val="2_Div_14_22"/>
      <sheetName val="SHOPLIST_xls21"/>
      <sheetName val="beam-reinft-IIInd_floor21"/>
      <sheetName val="beam-reinft-machine_rm21"/>
      <sheetName val="Bill_122"/>
      <sheetName val="Bill_322"/>
      <sheetName val="Bill_422"/>
      <sheetName val="Bill_522"/>
      <sheetName val="Bill_622"/>
      <sheetName val="Bill_722"/>
      <sheetName val="POWER_ASSUMPTIONS21"/>
      <sheetName val="Civil_Boq20"/>
      <sheetName val="PROJECT_BRIEF22"/>
      <sheetName val="Invoice_Summary21"/>
      <sheetName val="C_(3)22"/>
      <sheetName val="Dubai_golf21"/>
      <sheetName val="Softscape_Buildup20"/>
      <sheetName val="Mat'l_Rate20"/>
      <sheetName val="WITHOUT_C&amp;I_PROFIT_(3)20"/>
      <sheetName val="Activity_List20"/>
      <sheetName val="HIRED_LABOUR_CODE18"/>
      <sheetName val="PA-_Consutant_18"/>
      <sheetName val="foot-slab_reinft18"/>
      <sheetName val="DETAILED__BOQ18"/>
      <sheetName val="M-Book_for_Conc18"/>
      <sheetName val="M-Book_for_FW18"/>
      <sheetName val="BILL_COV18"/>
      <sheetName val="Ra__stair18"/>
      <sheetName val="VALVE_CHAMBERS17"/>
      <sheetName val="Fire_Hydrants17"/>
      <sheetName val="B_GATE_VALVE17"/>
      <sheetName val="Sub_G1_Fire17"/>
      <sheetName val="Sub_G12_Fire17"/>
      <sheetName val="Eq__Mobilization16"/>
      <sheetName val="w't_table15"/>
      <sheetName val="Materials_Cost(PCC)17"/>
      <sheetName val="India_F&amp;S_Template17"/>
      <sheetName val="IO_LIST17"/>
      <sheetName val="Material_17"/>
      <sheetName val="Quote_Sheet17"/>
      <sheetName val="Day_work17"/>
      <sheetName val="bill_nb2-Plumbing_&amp;_Drainag15"/>
      <sheetName val="Pl_&amp;_Dr_B15"/>
      <sheetName val="Pl_&amp;_Dr_G15"/>
      <sheetName val="Pl_&amp;_Dr_M15"/>
      <sheetName val="Pl_&amp;_Dr_115"/>
      <sheetName val="Pl_&amp;_Dr_215"/>
      <sheetName val="Pl_&amp;_Dr_315"/>
      <sheetName val="Pl_&amp;_Dr_415"/>
      <sheetName val="Pl_&amp;_Dr_515"/>
      <sheetName val="Pl_&amp;_Dr_615"/>
      <sheetName val="Pl_&amp;_Dr_715"/>
      <sheetName val="Pl_&amp;_Dr_815"/>
      <sheetName val="Pl_&amp;_Dr_R15"/>
      <sheetName val="FF_B15"/>
      <sheetName val="FF_G15"/>
      <sheetName val="FF_M15"/>
      <sheetName val="FF_115"/>
      <sheetName val="FF_2_15"/>
      <sheetName val="FF_315"/>
      <sheetName val="FF_415"/>
      <sheetName val="FF_515"/>
      <sheetName val="FF_6_15"/>
      <sheetName val="FF_715"/>
      <sheetName val="FF_815"/>
      <sheetName val="FF_R15"/>
      <sheetName val="bill_nb3-FF15"/>
      <sheetName val="HVAC_B15"/>
      <sheetName val="HVAC_G15"/>
      <sheetName val="HVAC_M15"/>
      <sheetName val="HVAC_115"/>
      <sheetName val="HVAC_215"/>
      <sheetName val="HVAC_315"/>
      <sheetName val="HVAC_415"/>
      <sheetName val="HVAC_515"/>
      <sheetName val="HVAC_615"/>
      <sheetName val="HVAC_715"/>
      <sheetName val="HVAC_815"/>
      <sheetName val="HVAC_R15"/>
      <sheetName val="bill_nb4-HVAC15"/>
      <sheetName val="SC_B15"/>
      <sheetName val="SC_G15"/>
      <sheetName val="SC_M15"/>
      <sheetName val="SC_115"/>
      <sheetName val="SC_215"/>
      <sheetName val="SC_315"/>
      <sheetName val="SC_415"/>
      <sheetName val="SC_515"/>
      <sheetName val="SC_615"/>
      <sheetName val="SC_715"/>
      <sheetName val="SC_815"/>
      <sheetName val="SC_R15"/>
      <sheetName val="AV_B15"/>
      <sheetName val="AV_G15"/>
      <sheetName val="AV_M15"/>
      <sheetName val="AV_115"/>
      <sheetName val="AV_215"/>
      <sheetName val="AV_315"/>
      <sheetName val="AV_415"/>
      <sheetName val="AV_515"/>
      <sheetName val="AV_615"/>
      <sheetName val="AV_715"/>
      <sheetName val="AV_815"/>
      <sheetName val="EL_B15"/>
      <sheetName val="EL_M15"/>
      <sheetName val="EL_115"/>
      <sheetName val="EL_215"/>
      <sheetName val="EL_315"/>
      <sheetName val="EL_415"/>
      <sheetName val="EL_515"/>
      <sheetName val="EL_615"/>
      <sheetName val="EL_715"/>
      <sheetName val="EL_815"/>
      <sheetName val="EL_R15"/>
      <sheetName val="EL_TR15"/>
      <sheetName val="8-_EL15"/>
      <sheetName val="FA_B15"/>
      <sheetName val="FA_G15"/>
      <sheetName val="FA_M15"/>
      <sheetName val="FA_115"/>
      <sheetName val="FA_215"/>
      <sheetName val="FA_315"/>
      <sheetName val="FA_415"/>
      <sheetName val="FA_515"/>
      <sheetName val="FA_615"/>
      <sheetName val="FA_715"/>
      <sheetName val="FA_815"/>
      <sheetName val="FA_R15"/>
      <sheetName val="9-_FA15"/>
      <sheetName val="Div__0216"/>
      <sheetName val="Div__0316"/>
      <sheetName val="Div__0416"/>
      <sheetName val="Div__0516"/>
      <sheetName val="Div__0616"/>
      <sheetName val="Div__0716"/>
      <sheetName val="Div__0816"/>
      <sheetName val="Div__0916"/>
      <sheetName val="Div__1016"/>
      <sheetName val="Div__1116"/>
      <sheetName val="Div__1216"/>
      <sheetName val="Div_1316"/>
      <sheetName val="EXTERNAL_WORKS16"/>
      <sheetName val="PRODUCTIVITY_RATE16"/>
      <sheetName val="U_R_A_-_MASONRY16"/>
      <sheetName val="U_R_A_-_PLASTERING16"/>
      <sheetName val="U_R_A_-_TILING16"/>
      <sheetName val="U_R_A_-_GRANITE16"/>
      <sheetName val="V_C_2_-_EARTHWORK16"/>
      <sheetName val="V_C_9_-_CERAMIC16"/>
      <sheetName val="V_C_9_-_FINISHES16"/>
      <sheetName val="B09_116"/>
      <sheetName val="BOQ_Direct_selling_cost17"/>
      <sheetName val="Working_for_RCC16"/>
      <sheetName val="B185-B-9_116"/>
      <sheetName val="B185-B-9_216"/>
      <sheetName val="CHART_OF_ACCOUNTS16"/>
      <sheetName val="E-Bill_No_6_A-O16"/>
      <sheetName val="Elemental_Buildup15"/>
      <sheetName val="Division_244"/>
      <sheetName val="Division_415"/>
      <sheetName val="Division_515"/>
      <sheetName val="Division_615"/>
      <sheetName val="Division_715"/>
      <sheetName val="Division_815"/>
      <sheetName val="Division_915"/>
      <sheetName val="Division_1015"/>
      <sheetName val="Division_1215"/>
      <sheetName val="Division_1415"/>
      <sheetName val="Division_2118"/>
      <sheetName val="Division_2216"/>
      <sheetName val="Division_2315"/>
      <sheetName val="Division_2615"/>
      <sheetName val="Division_2715"/>
      <sheetName val="Division_2815"/>
      <sheetName val="Division_3115"/>
      <sheetName val="Division_3215"/>
      <sheetName val="Division_3315"/>
      <sheetName val="PMWeb_data16"/>
      <sheetName val="PointNo_515"/>
      <sheetName val="2_2)Revised_Cash_Flow15"/>
      <sheetName val="Employee_List13"/>
      <sheetName val="SS_MH16"/>
      <sheetName val="Index_List15"/>
      <sheetName val="Type_List15"/>
      <sheetName val="File_Types15"/>
      <sheetName val="Chiet_t15"/>
      <sheetName val="Staffing_and_Rates_IA15"/>
      <sheetName val="입찰내역_발주처_양식15"/>
      <sheetName val="Summary_of_Work13"/>
      <sheetName val="LIST_DO_NOT_REMOVE14"/>
      <sheetName val="Material_List_15"/>
      <sheetName val="PRECAST_lightconc-II17"/>
      <sheetName val="final_abstract17"/>
      <sheetName val="B6_2_14"/>
      <sheetName val="Staff_Acco_13"/>
      <sheetName val="TBAL9697_-group_wise__sdpl13"/>
      <sheetName val="Project_Cost_Breakdown13"/>
      <sheetName val="Item-_Compact13"/>
      <sheetName val="E_&amp;_R13"/>
      <sheetName val="Рабочий_лист12"/>
      <sheetName val="Annex_1_Sect_3a13"/>
      <sheetName val="Annex_1_Sect_3a_113"/>
      <sheetName val="Annex_1_Sect_3b13"/>
      <sheetName val="Annex_1_Sect_3c13"/>
      <sheetName val="HOURLY_RATES13"/>
      <sheetName val="PT_141-_Site_A_Landscape12"/>
      <sheetName val="SITE_WORK12"/>
      <sheetName val="Rate_summary12"/>
      <sheetName val="d-safe_DELUXE12"/>
      <sheetName val="Back_up12"/>
      <sheetName val="RAB_AR&amp;STR12"/>
      <sheetName val="Duct_Accesories12"/>
      <sheetName val="train_cash12"/>
      <sheetName val="accom_cash12"/>
      <sheetName val="INDIGINEOUS_ITEMS_12"/>
      <sheetName val="Common_Variables12"/>
      <sheetName val="Mall_waterproofing12"/>
      <sheetName val="MSCP_waterproofing12"/>
      <sheetName val="[SHOPLIST_xls]70,/0s«iÆøí¬i12"/>
      <sheetName val="GPL_Revenu_Update12"/>
      <sheetName val="DO_NOT_TOUCH12"/>
      <sheetName val="Work_Type12"/>
      <sheetName val="????_???_??12"/>
      <sheetName val="Labour_&amp;_Plant12"/>
      <sheetName val="Ave_wtd_rates12"/>
      <sheetName val="Debits_as_on_12_04_0812"/>
      <sheetName val="STAFFSCHED_12"/>
      <sheetName val="TRIAL_BALANCE12"/>
      <sheetName val="[SHOPLIST_xls][SHOPLIST_xls]718"/>
      <sheetName val="PROJECT_BRIEF(EX_NEW)12"/>
      <sheetName val="PPA_Summary8"/>
      <sheetName val="Mix_Design8"/>
      <sheetName val="AREA_OF_APPLICATION11"/>
      <sheetName val="Risk_Breakdown_Structure11"/>
      <sheetName val="Geneí¬_i11"/>
      <sheetName val="steel_total11"/>
      <sheetName val="ELE_BOQ11"/>
      <sheetName val="Z-_GENERAL_PRICE_SUMMARY8"/>
      <sheetName val="Resumo_Empreitadas8"/>
      <sheetName val="%_prog_figs_-u5_and_total8"/>
      <sheetName val="_VWVU))tÏØ0__9"/>
      <sheetName val="Floor_Box_9"/>
      <sheetName val="[SHOPLIST_xls]/VW7"/>
      <sheetName val="[SHOPLIST_xls]/VWVU))tÏØ0__29"/>
      <sheetName val="[SHOPLIST_xls]/VWVU))tÏØ0__30"/>
      <sheetName val="Equipment_Rates7"/>
      <sheetName val="Cashflow_projection7"/>
      <sheetName val="[SHOPLIST_xls][SHOPLIST_xls]719"/>
      <sheetName val="E_H_-_H__W_P_7"/>
      <sheetName val="E__H__Treatment_for_pile_cap7"/>
      <sheetName val="[SHOPLIST_xls][SHOPLIST_xls][S7"/>
      <sheetName val="Materials_7"/>
      <sheetName val="Form_67"/>
      <sheetName val="Risk_Register7"/>
      <sheetName val="Revised_Front_Page7"/>
      <sheetName val="Diff_Run01&amp;Run027"/>
      <sheetName val="CCS_Summary7"/>
      <sheetName val="1_Carillion_Staff7"/>
      <sheetName val="_2_Staff_&amp;_Gen_labour7"/>
      <sheetName val="3_Offices7"/>
      <sheetName val="4_TempServ7"/>
      <sheetName val="__5_Temp_Wks7"/>
      <sheetName val="_6_Addn_Plant7"/>
      <sheetName val="_7__Transport7"/>
      <sheetName val="_8_Testing7"/>
      <sheetName val="9__Miscellaneous7"/>
      <sheetName val="10__Design7"/>
      <sheetName val="_11_Insurances7"/>
      <sheetName val="_12_Client_Req_7"/>
      <sheetName val="Risk_List7"/>
      <sheetName val="Track_of_Changes7"/>
      <sheetName val="Bill_8_Doors_&amp;_Windows7"/>
      <sheetName val="Bill_9_Finishes_7"/>
      <sheetName val="Bill_10_Specialities7"/>
      <sheetName val="Dash_board7"/>
      <sheetName val="[SHOPLIST_xls]707"/>
      <sheetName val="[SHOPLIST_xls]70,7"/>
      <sheetName val="Site_Dev_BOQ7"/>
      <sheetName val="1_2_Staff_Schedule8"/>
      <sheetName val="[SHOPLIST_xls]/VWVU))tÏØ0__37"/>
      <sheetName val="[SHOPLIST_xls]/VWVU))tÏØ0__38"/>
      <sheetName val="Cost_Heading4"/>
      <sheetName val="D_&amp;_W_sizes4"/>
      <sheetName val="SOPMA_DD4"/>
      <sheetName val="PRICE_INFO4"/>
      <sheetName val="RC_SUMMARY4"/>
      <sheetName val="LABOUR_PRODUCTIVITY-TAV4"/>
      <sheetName val="MATERIAL_PRICES4"/>
      <sheetName val="P-100_MRF_DB_R14"/>
      <sheetName val="Base_BM-rebar7"/>
      <sheetName val="Contract_Division5"/>
      <sheetName val="SubContract_Type5"/>
      <sheetName val="Service_Type5"/>
      <sheetName val="Attach_4-184"/>
      <sheetName val="Area_Breakdown_PER_LEVEL_LINK7"/>
      <sheetName val="CF_Input7"/>
      <sheetName val="DATA_INPUT7"/>
      <sheetName val="Vordruck-Nr__7_1_3_D7"/>
      <sheetName val="M&amp;A_D7"/>
      <sheetName val="M&amp;A_E7"/>
      <sheetName val="M&amp;A_G7"/>
      <sheetName val="_SHOPLIST_xls_704"/>
      <sheetName val="_SHOPLIST_xls_70,_0s«iÆøí¬i4"/>
      <sheetName val="Data_Sheet7"/>
      <sheetName val="tender_allowances7"/>
      <sheetName val="_Summary_BKG_0347"/>
      <sheetName val="BILL_3R7"/>
      <sheetName val="BLOCK-A_(MEA_SHEET)7"/>
      <sheetName val="Bill_107"/>
      <sheetName val="Labour_Costs7"/>
      <sheetName val="Ewaan_Show_Kitchen_(2)4"/>
      <sheetName val="Cash_Flow_Working4"/>
      <sheetName val="MN_T_B_4"/>
      <sheetName val="Data_I_(2)4"/>
      <sheetName val="rEFERENCES_4"/>
      <sheetName val="Qtys_ZamZam_(Del__before)4"/>
      <sheetName val="Qtys_Relocation_(Del_before)4"/>
      <sheetName val="_Qtys_Sub_&amp;_Tents_(Del__before4"/>
      <sheetName val="Qtys__Signages_(Del__before)4"/>
      <sheetName val="Qtys_Temporary_Passages_(Del)4"/>
      <sheetName val="_Qtys_Ser__Rooms_(Del_before)4"/>
      <sheetName val="Labour_Rate_4"/>
      <sheetName val="[SHOPLIST_xls]/VWVU))tÏØ0__39"/>
      <sheetName val="[SHOPLIST_xls]70,/0s«_iÆø_í¬_i7"/>
      <sheetName val="[SHOPLIST_xls]70?,/0?s«i?Æøí¬i7"/>
      <sheetName val="/VWVU))tÏØ0__15"/>
      <sheetName val="GFA_HQ_Building26"/>
      <sheetName val="GFA_Conference25"/>
      <sheetName val="BQ_External25"/>
      <sheetName val="Penthouse_Apartment24"/>
      <sheetName val="Raw_Data24"/>
      <sheetName val="StattCo_yCharges24"/>
      <sheetName val="LEVEL_SHEET24"/>
      <sheetName val="SPT_vs_PHI24"/>
      <sheetName val="LABOUR_HISTOGRAM25"/>
      <sheetName val="Chiet_tinh_dz2224"/>
      <sheetName val="Chiet_tinh_dz3524"/>
      <sheetName val="@risk_rents_and_incentives24"/>
      <sheetName val="Car_park_lease24"/>
      <sheetName val="Net_rent_analysis24"/>
      <sheetName val="Poz-1_24"/>
      <sheetName val="Graph_Data_(DO_NOT_PRINT)24"/>
      <sheetName val="Bill_No__224"/>
      <sheetName val="CT_Thang_Mo24"/>
      <sheetName val="Lab_Cum_Hist24"/>
      <sheetName val="CT__PL23"/>
      <sheetName val="Projet,_methodes_&amp;_couts23"/>
      <sheetName val="Risques_majeurs_&amp;_Frais_Ind_23"/>
      <sheetName val="FOL_-_Bar24"/>
      <sheetName val="budget_summary_(2)23"/>
      <sheetName val="Budget_Analysis_Summary23"/>
      <sheetName val="intr_stool_brkup23"/>
      <sheetName val="Tender_Summary24"/>
      <sheetName val="Insurance_Ext24"/>
      <sheetName val="Customize_Your_Invoice24"/>
      <sheetName val="HVAC_BoQ24"/>
      <sheetName val="Body_Sheet23"/>
      <sheetName val="1_0_Executive_Summary23"/>
      <sheetName val="Top_sheet23"/>
      <sheetName val="Bill_222"/>
      <sheetName val="Ap_A21"/>
      <sheetName val="2_Div_14_21"/>
      <sheetName val="SHOPLIST_xls20"/>
      <sheetName val="beam-reinft-IIInd_floor20"/>
      <sheetName val="beam-reinft-machine_rm20"/>
      <sheetName val="Bill_121"/>
      <sheetName val="Bill_321"/>
      <sheetName val="Bill_421"/>
      <sheetName val="Bill_521"/>
      <sheetName val="Bill_621"/>
      <sheetName val="Bill_721"/>
      <sheetName val="POWER_ASSUMPTIONS20"/>
      <sheetName val="Civil_Boq19"/>
      <sheetName val="PROJECT_BRIEF21"/>
      <sheetName val="Invoice_Summary20"/>
      <sheetName val="C_(3)21"/>
      <sheetName val="Dubai_golf20"/>
      <sheetName val="Softscape_Buildup19"/>
      <sheetName val="Mat'l_Rate19"/>
      <sheetName val="WITHOUT_C&amp;I_PROFIT_(3)19"/>
      <sheetName val="Activity_List19"/>
      <sheetName val="HIRED_LABOUR_CODE17"/>
      <sheetName val="PA-_Consutant_17"/>
      <sheetName val="foot-slab_reinft17"/>
      <sheetName val="DETAILED__BOQ17"/>
      <sheetName val="M-Book_for_Conc17"/>
      <sheetName val="M-Book_for_FW17"/>
      <sheetName val="BILL_COV17"/>
      <sheetName val="Ra__stair17"/>
      <sheetName val="VALVE_CHAMBERS16"/>
      <sheetName val="Fire_Hydrants16"/>
      <sheetName val="B_GATE_VALVE16"/>
      <sheetName val="Sub_G1_Fire16"/>
      <sheetName val="Sub_G12_Fire16"/>
      <sheetName val="Eq__Mobilization15"/>
      <sheetName val="w't_table14"/>
      <sheetName val="Materials_Cost(PCC)16"/>
      <sheetName val="India_F&amp;S_Template16"/>
      <sheetName val="IO_LIST16"/>
      <sheetName val="Material_16"/>
      <sheetName val="Quote_Sheet16"/>
      <sheetName val="Day_work16"/>
      <sheetName val="bill_nb2-Plumbing_&amp;_Drainag14"/>
      <sheetName val="Pl_&amp;_Dr_B14"/>
      <sheetName val="Pl_&amp;_Dr_G14"/>
      <sheetName val="Pl_&amp;_Dr_M14"/>
      <sheetName val="Pl_&amp;_Dr_114"/>
      <sheetName val="Pl_&amp;_Dr_214"/>
      <sheetName val="Pl_&amp;_Dr_314"/>
      <sheetName val="Pl_&amp;_Dr_414"/>
      <sheetName val="Pl_&amp;_Dr_514"/>
      <sheetName val="Pl_&amp;_Dr_614"/>
      <sheetName val="Pl_&amp;_Dr_714"/>
      <sheetName val="Pl_&amp;_Dr_814"/>
      <sheetName val="Pl_&amp;_Dr_R14"/>
      <sheetName val="FF_B14"/>
      <sheetName val="FF_G14"/>
      <sheetName val="FF_M14"/>
      <sheetName val="FF_114"/>
      <sheetName val="FF_2_14"/>
      <sheetName val="FF_314"/>
      <sheetName val="FF_414"/>
      <sheetName val="FF_514"/>
      <sheetName val="FF_6_14"/>
      <sheetName val="FF_714"/>
      <sheetName val="FF_814"/>
      <sheetName val="FF_R14"/>
      <sheetName val="bill_nb3-FF14"/>
      <sheetName val="HVAC_B14"/>
      <sheetName val="HVAC_G14"/>
      <sheetName val="HVAC_M14"/>
      <sheetName val="HVAC_114"/>
      <sheetName val="HVAC_214"/>
      <sheetName val="HVAC_314"/>
      <sheetName val="HVAC_414"/>
      <sheetName val="HVAC_514"/>
      <sheetName val="HVAC_614"/>
      <sheetName val="HVAC_714"/>
      <sheetName val="HVAC_814"/>
      <sheetName val="HVAC_R14"/>
      <sheetName val="bill_nb4-HVAC14"/>
      <sheetName val="SC_B14"/>
      <sheetName val="SC_G14"/>
      <sheetName val="SC_M14"/>
      <sheetName val="SC_114"/>
      <sheetName val="SC_214"/>
      <sheetName val="SC_314"/>
      <sheetName val="SC_414"/>
      <sheetName val="SC_514"/>
      <sheetName val="SC_614"/>
      <sheetName val="SC_714"/>
      <sheetName val="SC_814"/>
      <sheetName val="SC_R14"/>
      <sheetName val="AV_B14"/>
      <sheetName val="AV_G14"/>
      <sheetName val="AV_M14"/>
      <sheetName val="AV_114"/>
      <sheetName val="AV_214"/>
      <sheetName val="AV_314"/>
      <sheetName val="AV_414"/>
      <sheetName val="AV_514"/>
      <sheetName val="AV_614"/>
      <sheetName val="AV_714"/>
      <sheetName val="AV_814"/>
      <sheetName val="EL_B14"/>
      <sheetName val="EL_M14"/>
      <sheetName val="EL_114"/>
      <sheetName val="EL_214"/>
      <sheetName val="EL_314"/>
      <sheetName val="EL_414"/>
      <sheetName val="EL_514"/>
      <sheetName val="EL_614"/>
      <sheetName val="EL_714"/>
      <sheetName val="EL_814"/>
      <sheetName val="EL_R14"/>
      <sheetName val="EL_TR14"/>
      <sheetName val="8-_EL14"/>
      <sheetName val="FA_B14"/>
      <sheetName val="FA_G14"/>
      <sheetName val="FA_M14"/>
      <sheetName val="FA_114"/>
      <sheetName val="FA_214"/>
      <sheetName val="FA_314"/>
      <sheetName val="FA_414"/>
      <sheetName val="FA_514"/>
      <sheetName val="FA_614"/>
      <sheetName val="FA_714"/>
      <sheetName val="FA_814"/>
      <sheetName val="FA_R14"/>
      <sheetName val="9-_FA14"/>
      <sheetName val="Div__0215"/>
      <sheetName val="Div__0315"/>
      <sheetName val="Div__0415"/>
      <sheetName val="Div__0515"/>
      <sheetName val="Div__0615"/>
      <sheetName val="Div__0715"/>
      <sheetName val="Div__0815"/>
      <sheetName val="Div__0915"/>
      <sheetName val="Div__1015"/>
      <sheetName val="Div__1115"/>
      <sheetName val="Div__1215"/>
      <sheetName val="Div_1315"/>
      <sheetName val="EXTERNAL_WORKS15"/>
      <sheetName val="PRODUCTIVITY_RATE15"/>
      <sheetName val="U_R_A_-_MASONRY15"/>
      <sheetName val="U_R_A_-_PLASTERING15"/>
      <sheetName val="U_R_A_-_TILING15"/>
      <sheetName val="U_R_A_-_GRANITE15"/>
      <sheetName val="V_C_2_-_EARTHWORK15"/>
      <sheetName val="V_C_9_-_CERAMIC15"/>
      <sheetName val="V_C_9_-_FINISHES15"/>
      <sheetName val="B09_115"/>
      <sheetName val="BOQ_Direct_selling_cost16"/>
      <sheetName val="Working_for_RCC15"/>
      <sheetName val="B185-B-9_115"/>
      <sheetName val="B185-B-9_215"/>
      <sheetName val="CHART_OF_ACCOUNTS15"/>
      <sheetName val="E-Bill_No_6_A-O15"/>
      <sheetName val="Elemental_Buildup14"/>
      <sheetName val="Division_243"/>
      <sheetName val="Division_414"/>
      <sheetName val="Division_514"/>
      <sheetName val="Division_614"/>
      <sheetName val="Division_714"/>
      <sheetName val="Division_814"/>
      <sheetName val="Division_914"/>
      <sheetName val="Division_1014"/>
      <sheetName val="Division_1214"/>
      <sheetName val="Division_1414"/>
      <sheetName val="Division_2117"/>
      <sheetName val="Division_2215"/>
      <sheetName val="Division_2314"/>
      <sheetName val="Division_2614"/>
      <sheetName val="Division_2714"/>
      <sheetName val="Division_2814"/>
      <sheetName val="Division_3114"/>
      <sheetName val="Division_3214"/>
      <sheetName val="Division_3314"/>
      <sheetName val="PMWeb_data15"/>
      <sheetName val="PointNo_514"/>
      <sheetName val="2_2)Revised_Cash_Flow14"/>
      <sheetName val="Employee_List12"/>
      <sheetName val="SS_MH15"/>
      <sheetName val="Index_List14"/>
      <sheetName val="Type_List14"/>
      <sheetName val="File_Types14"/>
      <sheetName val="Chiet_t14"/>
      <sheetName val="Staffing_and_Rates_IA14"/>
      <sheetName val="입찰내역_발주처_양식14"/>
      <sheetName val="Summary_of_Work12"/>
      <sheetName val="LIST_DO_NOT_REMOVE13"/>
      <sheetName val="Material_List_14"/>
      <sheetName val="PRECAST_lightconc-II16"/>
      <sheetName val="final_abstract16"/>
      <sheetName val="B6_2_13"/>
      <sheetName val="Staff_Acco_12"/>
      <sheetName val="TBAL9697_-group_wise__sdpl12"/>
      <sheetName val="Project_Cost_Breakdown12"/>
      <sheetName val="Item-_Compact12"/>
      <sheetName val="E_&amp;_R12"/>
      <sheetName val="Рабочий_лист11"/>
      <sheetName val="Annex_1_Sect_3a12"/>
      <sheetName val="Annex_1_Sect_3a_112"/>
      <sheetName val="Annex_1_Sect_3b12"/>
      <sheetName val="Annex_1_Sect_3c12"/>
      <sheetName val="HOURLY_RATES12"/>
      <sheetName val="PT_141-_Site_A_Landscape11"/>
      <sheetName val="SITE_WORK11"/>
      <sheetName val="Rate_summary11"/>
      <sheetName val="d-safe_DELUXE11"/>
      <sheetName val="Back_up11"/>
      <sheetName val="RAB_AR&amp;STR11"/>
      <sheetName val="Duct_Accesories11"/>
      <sheetName val="train_cash11"/>
      <sheetName val="accom_cash11"/>
      <sheetName val="INDIGINEOUS_ITEMS_11"/>
      <sheetName val="Common_Variables11"/>
      <sheetName val="Mall_waterproofing11"/>
      <sheetName val="MSCP_waterproofing11"/>
      <sheetName val="[SHOPLIST_xls]70,/0s«iÆøí¬i11"/>
      <sheetName val="GPL_Revenu_Update11"/>
      <sheetName val="DO_NOT_TOUCH11"/>
      <sheetName val="Work_Type11"/>
      <sheetName val="????_???_??11"/>
      <sheetName val="Labour_&amp;_Plant11"/>
      <sheetName val="Ave_wtd_rates11"/>
      <sheetName val="Debits_as_on_12_04_0811"/>
      <sheetName val="STAFFSCHED_11"/>
      <sheetName val="TRIAL_BALANCE11"/>
      <sheetName val="[SHOPLIST_xls][SHOPLIST_xls]716"/>
      <sheetName val="PROJECT_BRIEF(EX_NEW)11"/>
      <sheetName val="PPA_Summary7"/>
      <sheetName val="Mix_Design7"/>
      <sheetName val="AREA_OF_APPLICATION10"/>
      <sheetName val="Risk_Breakdown_Structure10"/>
      <sheetName val="Geneí¬_i10"/>
      <sheetName val="steel_total10"/>
      <sheetName val="ELE_BOQ10"/>
      <sheetName val="Z-_GENERAL_PRICE_SUMMARY7"/>
      <sheetName val="Resumo_Empreitadas7"/>
      <sheetName val="%_prog_figs_-u5_and_total7"/>
      <sheetName val="_VWVU))tÏØ0__8"/>
      <sheetName val="Floor_Box_8"/>
      <sheetName val="[SHOPLIST_xls]/VW6"/>
      <sheetName val="[SHOPLIST_xls]/VWVU))tÏØ0__20"/>
      <sheetName val="[SHOPLIST_xls]/VWVU))tÏØ0__26"/>
      <sheetName val="Equipment_Rates6"/>
      <sheetName val="Cashflow_projection6"/>
      <sheetName val="[SHOPLIST_xls][SHOPLIST_xls]717"/>
      <sheetName val="E_H_-_H__W_P_6"/>
      <sheetName val="E__H__Treatment_for_pile_cap6"/>
      <sheetName val="[SHOPLIST_xls][SHOPLIST_xls][S6"/>
      <sheetName val="Materials_6"/>
      <sheetName val="Form_66"/>
      <sheetName val="Risk_Register6"/>
      <sheetName val="Revised_Front_Page6"/>
      <sheetName val="Diff_Run01&amp;Run026"/>
      <sheetName val="CCS_Summary6"/>
      <sheetName val="1_Carillion_Staff6"/>
      <sheetName val="_2_Staff_&amp;_Gen_labour6"/>
      <sheetName val="3_Offices6"/>
      <sheetName val="4_TempServ6"/>
      <sheetName val="__5_Temp_Wks6"/>
      <sheetName val="_6_Addn_Plant6"/>
      <sheetName val="_7__Transport6"/>
      <sheetName val="_8_Testing6"/>
      <sheetName val="9__Miscellaneous6"/>
      <sheetName val="10__Design6"/>
      <sheetName val="_11_Insurances6"/>
      <sheetName val="_12_Client_Req_6"/>
      <sheetName val="Risk_List6"/>
      <sheetName val="Track_of_Changes6"/>
      <sheetName val="Bill_8_Doors_&amp;_Windows6"/>
      <sheetName val="Bill_9_Finishes_6"/>
      <sheetName val="Bill_10_Specialities6"/>
      <sheetName val="Dash_board6"/>
      <sheetName val="[SHOPLIST_xls]706"/>
      <sheetName val="[SHOPLIST_xls]70,6"/>
      <sheetName val="Site_Dev_BOQ6"/>
      <sheetName val="1_2_Staff_Schedule7"/>
      <sheetName val="[SHOPLIST_xls]/VWVU))tÏØ0__27"/>
      <sheetName val="[SHOPLIST_xls]/VWVU))tÏØ0__28"/>
      <sheetName val="Cost_Heading3"/>
      <sheetName val="D_&amp;_W_sizes3"/>
      <sheetName val="SOPMA_DD3"/>
      <sheetName val="PRICE_INFO3"/>
      <sheetName val="RC_SUMMARY3"/>
      <sheetName val="LABOUR_PRODUCTIVITY-TAV3"/>
      <sheetName val="MATERIAL_PRICES3"/>
      <sheetName val="P-100_MRF_DB_R13"/>
      <sheetName val="Base_BM-rebar6"/>
      <sheetName val="Contract_Division4"/>
      <sheetName val="SubContract_Type4"/>
      <sheetName val="Service_Type4"/>
      <sheetName val="Attach_4-183"/>
      <sheetName val="Area_Breakdown_PER_LEVEL_LINK6"/>
      <sheetName val="CF_Input6"/>
      <sheetName val="DATA_INPUT6"/>
      <sheetName val="Vordruck-Nr__7_1_3_D6"/>
      <sheetName val="M&amp;A_D6"/>
      <sheetName val="M&amp;A_E6"/>
      <sheetName val="M&amp;A_G6"/>
      <sheetName val="_SHOPLIST_xls_703"/>
      <sheetName val="_SHOPLIST_xls_70,_0s«iÆøí¬i3"/>
      <sheetName val="Data_Sheet6"/>
      <sheetName val="tender_allowances6"/>
      <sheetName val="_Summary_BKG_0346"/>
      <sheetName val="BILL_3R6"/>
      <sheetName val="BLOCK-A_(MEA_SHEET)6"/>
      <sheetName val="Bill_106"/>
      <sheetName val="Labour_Costs6"/>
      <sheetName val="Ewaan_Show_Kitchen_(2)3"/>
      <sheetName val="Cash_Flow_Working3"/>
      <sheetName val="MN_T_B_3"/>
      <sheetName val="Data_I_(2)3"/>
      <sheetName val="rEFERENCES_3"/>
      <sheetName val="Qtys_ZamZam_(Del__before)3"/>
      <sheetName val="Qtys_Relocation_(Del_before)3"/>
      <sheetName val="_Qtys_Sub_&amp;_Tents_(Del__before3"/>
      <sheetName val="Qtys__Signages_(Del__before)3"/>
      <sheetName val="Qtys_Temporary_Passages_(Del)3"/>
      <sheetName val="_Qtys_Ser__Rooms_(Del_before)3"/>
      <sheetName val="Labour_Rate_3"/>
      <sheetName val="[SHOPLIST_xls]/VWVU))tÏØ0__36"/>
      <sheetName val="[SHOPLIST_xls]70,/0s«_iÆø_í¬_i6"/>
      <sheetName val="[SHOPLIST_xls]70?,/0?s«i?Æøí¬i6"/>
      <sheetName val="Sheet Index"/>
      <sheetName val="S"/>
      <sheetName val="Report"/>
      <sheetName val="PROCTOR"/>
      <sheetName val="Status Summary"/>
      <sheetName val="02"/>
      <sheetName val="03"/>
      <sheetName val="04"/>
      <sheetName val="01"/>
      <sheetName val="钢筋"/>
      <sheetName val="PLT-SUM"/>
      <sheetName val="Laundry"/>
      <sheetName val="主材价格"/>
      <sheetName val="_SHOPLIST.xls__SHOPLIST.xls_70"/>
      <sheetName val="_SHOPLIST.xls__SHOPLIST.xls_70,"/>
      <sheetName val="ConferenceCentre_x0000_옰ʒ"/>
      <sheetName val="70_x0000_,_0_x0000_"/>
      <sheetName val="_x0000__x0000__x005"/>
      <sheetName val="Geneí¬_x0008_i_x000"/>
      <sheetName val="各楼量单项组价及与DAR单价对比"/>
      <sheetName val="70_,_0_s«_x0008_i_Æø_x0003_í¬_x"/>
      <sheetName val="_SHOPLIST.xls__SHOPLIST.xls_70_"/>
      <sheetName val="공문"/>
      <sheetName val="____ ___ __"/>
      <sheetName val="70,/0s«iÆøí¬"/>
      <sheetName val="Estimate for approval"/>
      <sheetName val="C-A"/>
      <sheetName val="Sec. A-PQ"/>
      <sheetName val="C-B"/>
      <sheetName val="Preamble B"/>
      <sheetName val="C-C"/>
      <sheetName val="Sec. C-Dayworks"/>
      <sheetName val="C-D"/>
      <sheetName val="d1-OPT1"/>
      <sheetName val="d1-OPT2"/>
      <sheetName val="d2"/>
      <sheetName val="d3"/>
      <sheetName val="d4"/>
      <sheetName val="d5 "/>
      <sheetName val="D6"/>
      <sheetName val="D7"/>
      <sheetName val="d8"/>
      <sheetName val="d9"/>
      <sheetName val="d10"/>
      <sheetName val="d11"/>
      <sheetName val="d12"/>
      <sheetName val="d13"/>
      <sheetName val="d14"/>
      <sheetName val="d15"/>
      <sheetName val="d16"/>
      <sheetName val="D17"/>
      <sheetName val="d18"/>
      <sheetName val="C-E"/>
      <sheetName val="e-OPT1"/>
      <sheetName val="e-OPT2"/>
      <sheetName val="C-F"/>
      <sheetName val="f"/>
      <sheetName val="d14(ss)"/>
      <sheetName val="Qty-UG"/>
      <sheetName val="AOP Summary-2"/>
      <sheetName val="GENERAL SUMMARY"/>
      <sheetName val="PRELIMINARIES"/>
      <sheetName val="SITE WORKS"/>
      <sheetName val="MASONRY"/>
      <sheetName val="METAL"/>
      <sheetName val="WOOD WORK"/>
      <sheetName val="THERMAL &amp; MOISTURE "/>
      <sheetName val="DOORS &amp; WINDOWS"/>
      <sheetName val="FINISHES"/>
      <sheetName val="SPECIALITIES"/>
      <sheetName val="ELECTRICAL"/>
      <sheetName val="MECHANICAL"/>
      <sheetName val="Additional Items"/>
      <sheetName val="Estimate_for_approval"/>
      <sheetName val="ce"/>
      <sheetName val="Det_Des"/>
      <sheetName val="DRUM"/>
      <sheetName val="HWDG"/>
      <sheetName val="Tender Docs"/>
      <sheetName val="PENALTY"/>
      <sheetName val="Miral Emails"/>
      <sheetName val="LOAs (061619)"/>
      <sheetName val="Contract Conditions (Tender)"/>
      <sheetName val="Contract Qualifications"/>
      <sheetName val="YVPI &amp; GII"/>
      <sheetName val="LOA (live sheet)"/>
      <sheetName val="LOA Log (082419)"/>
      <sheetName val="FU"/>
      <sheetName val="Key Docs Ref."/>
      <sheetName val="To Mr. Boota (072519)"/>
      <sheetName val="DDL"/>
      <sheetName val="Abs PMRL"/>
      <sheetName val="ARBQ"/>
      <sheetName val="AOP_Summary-2"/>
      <sheetName val="May_05"/>
      <sheetName val="April_05"/>
      <sheetName val="Aug_05"/>
      <sheetName val="July_05"/>
      <sheetName val="June_05"/>
      <sheetName val="Nov_05"/>
      <sheetName val="Oct_05"/>
      <sheetName val="Sep_05"/>
      <sheetName val="May_051"/>
      <sheetName val="April_051"/>
      <sheetName val="Aug_051"/>
      <sheetName val="July_051"/>
      <sheetName val="June_051"/>
      <sheetName val="Nov_051"/>
      <sheetName val="Oct_051"/>
      <sheetName val="Sep_051"/>
      <sheetName val="_SHOPLIST_xls__SHOPLIST_xls_70"/>
      <sheetName val="_SHOPLIST_xls__SHOPLIST_xls_70,"/>
      <sheetName val="70,_0"/>
      <sheetName val="_x005"/>
      <sheetName val="Geneí¬i_x000"/>
      <sheetName val="70_,_0_s«i_Æøí¬_x"/>
      <sheetName val="_SHOPLIST_xls__SHOPLIST_xls_70_"/>
      <sheetName val="Data_Validation"/>
      <sheetName val="Div26_-_Elect"/>
      <sheetName val="CHUNG_CU_CARRILON"/>
      <sheetName val="___________"/>
      <sheetName val="precast_RC_element"/>
      <sheetName val="pile_Fabrication"/>
      <sheetName val="New_Bld"/>
      <sheetName val="Sec__A-PQ"/>
      <sheetName val="Preamble_B"/>
      <sheetName val="Sec__C-Dayworks"/>
      <sheetName val="d5_"/>
      <sheetName val="Finansal_tamamlanma_Eğrisi"/>
      <sheetName val="AOP_Summary-21"/>
      <sheetName val="[SHOPLIST_xls]/VWVU))tÏØ0__51"/>
      <sheetName val="70,/0s«i_x"/>
      <sheetName val="2_Plex"/>
      <sheetName val="Sheet1_(2)"/>
      <sheetName val="4_Plex"/>
      <sheetName val="6_Plex_"/>
      <sheetName val="Detailed_Summary"/>
      <sheetName val="Sheet1_(3)"/>
      <sheetName val="Sheet1_(4)"/>
      <sheetName val="HB_CEC_schd_4_2"/>
      <sheetName val="HB_CEC_schd_4_3"/>
      <sheetName val="HB_CEC_schd_5_2"/>
      <sheetName val="HB_CEC_schd_6_2"/>
      <sheetName val="HB_CEC_schd_7_2"/>
      <sheetName val="HB_CEC_schd_9_2"/>
      <sheetName val="Doha_Farm"/>
      <sheetName val="Dropdown_List"/>
      <sheetName val="BOQ_(2)"/>
      <sheetName val="LABOUR_RATE"/>
      <sheetName val="Material_Rate"/>
      <sheetName val="Labor_abs-PW"/>
      <sheetName val="Labor_abs-NMR"/>
      <sheetName val="kppl_pl"/>
      <sheetName val="Basic_Rates"/>
      <sheetName val="Combined_Results_"/>
      <sheetName val="Asset_Allocation_(CR)"/>
      <sheetName val="Project_Benchmarking"/>
      <sheetName val="1_-_Main_Building"/>
      <sheetName val="1_-_Summary"/>
      <sheetName val="2_-_Landscaping_Works"/>
      <sheetName val="2_-_Summary"/>
      <sheetName val="4_-_Bldg_Infra"/>
      <sheetName val="4_-_Summary"/>
      <sheetName val="Dashboard_(1)"/>
      <sheetName val="VO_Agreed_to_Unifier_Sum"/>
      <sheetName val="VO_Not_yet_Agreed_to_Unifier"/>
      <sheetName val="VO_Anticipated_to_Unifier"/>
      <sheetName val="EW_to_Unifier"/>
      <sheetName val="Prov_Sums"/>
      <sheetName val="Other_Amounts"/>
      <sheetName val="Div_07_Thermal_&amp;_Moisture"/>
      <sheetName val="Status_Summary"/>
      <sheetName val="P-Sum-Cab"/>
      <sheetName val="B2-DV No.02"/>
      <sheetName val="Quotation FM administration"/>
      <sheetName val="Quotation"/>
      <sheetName val="Quotation Visitor and Sec"/>
      <sheetName val="Service Charge"/>
      <sheetName val="Edwards"/>
      <sheetName val="CABLES "/>
      <sheetName val="Quotation Offices 108,9,10,11)"/>
      <sheetName val="Quotation modification"/>
      <sheetName val="factor"/>
      <sheetName val="DIV.01 General Requirements"/>
      <sheetName val="Bill (1) Main Building"/>
      <sheetName val="Bill (2) General Site &amp; Parking"/>
      <sheetName val="wd points"/>
      <sheetName val="Bill (3) Guest House"/>
      <sheetName val="Bill (4) Family Buildings"/>
      <sheetName val="Bill (5) Villa Buildings"/>
      <sheetName val="Bill (6) Entrance Building"/>
      <sheetName val="Bill (7) Masjid"/>
      <sheetName val="Bill (8) Auditorium"/>
      <sheetName val="Bill (9) Site Prep. &amp; Roadway"/>
      <sheetName val="Summary Cost"/>
      <sheetName val="LIGHTING"/>
      <sheetName val="lighting points"/>
      <sheetName val="CABLE"/>
      <sheetName val="PANELBOARD"/>
      <sheetName val="ESTIMATE (2)"/>
      <sheetName val="ESTIMATE"/>
      <sheetName val="COM Summary"/>
      <sheetName val="COM-sheet"/>
      <sheetName val="Drop Down Data"/>
      <sheetName val="Rules "/>
      <sheetName val="침하계"/>
      <sheetName val="Update list"/>
      <sheetName val="Sinh Nam systems"/>
      <sheetName val="DIE profile"/>
      <sheetName val="Gaskets"/>
      <sheetName val="Fixing"/>
      <sheetName val="Metals"/>
      <sheetName val="Insulation"/>
      <sheetName val="Accesories"/>
      <sheetName val="Frameless"/>
      <sheetName val="Miscellaneous"/>
      <sheetName val="Glass"/>
      <sheetName val="Import tax"/>
      <sheetName val="LKVL-CK-HT-GD1"/>
      <sheetName val="TONG HOP VL-NC"/>
      <sheetName val="chitiet"/>
      <sheetName val="TONGKE3p "/>
      <sheetName val="TH VL, NC, DDHT Thanhphuoc"/>
      <sheetName val="DONGIA"/>
      <sheetName val="DON GIA"/>
      <sheetName val="DG"/>
      <sheetName val="TNHCHINH"/>
      <sheetName val="CHITIET VL-NC"/>
      <sheetName val="Tiepdia"/>
      <sheetName val="TDTKP"/>
      <sheetName val="VCV-BE-TONG"/>
      <sheetName val="TH kinh phi"/>
      <sheetName val="KLDT DIEN"/>
      <sheetName val="Dinh muc CP KTCB khac"/>
      <sheetName val="tifico"/>
      <sheetName val="_SHOPLIST.xls_70_x0000_,_0_x000"/>
      <sheetName val="单价"/>
      <sheetName val="材料价格（藏）"/>
      <sheetName val="汇总表(藏)"/>
      <sheetName val="工程量（新）"/>
      <sheetName val="quotation "/>
      <sheetName val="XLR_NoRangeSheet"/>
      <sheetName val="cost-RC"/>
      <sheetName val="代号(藏)(线密度)"/>
      <sheetName val="Bill 5 - Carpark"/>
      <sheetName val="汇总"/>
      <sheetName val="代号(线密度)藏"/>
      <sheetName val="preliminary"/>
      <sheetName val="BOQ - summary  3"/>
      <sheetName val="NKSC thue"/>
      <sheetName val="실행"/>
      <sheetName val="05. Data_Cash Flow"/>
      <sheetName val="MTO REV.2(ARMOR)"/>
      <sheetName val="SITE-E"/>
      <sheetName val="escon"/>
      <sheetName val="70_x005f_x005f_x005f_x0000_,/0_x005f_x005f_x005f_x0000_"/>
      <sheetName val="SCHEDULE"/>
      <sheetName val="Recon Template"/>
      <sheetName val="L (4)"/>
      <sheetName val="KP1590_E"/>
      <sheetName val="ICM"/>
      <sheetName val="Front Sheet"/>
      <sheetName val="Indirect Costs"/>
      <sheetName val="Geneí¬ i_x0000__x0000_ _x0000_0"/>
      <sheetName val="70_x0000_,_0_x0000_s« i_x0000_Æ"/>
      <sheetName val="ConferenceCentre_옰ʒ䄂ʒ鵠ʐ䄂ʒ閐̐脭め_x"/>
      <sheetName val="_SHOPLIST.xls__VW_x0000_VU_x0"/>
      <sheetName val="Geneí¬_x005f_x005f_x005f_x005f_"/>
      <sheetName val="70_x005f_x005f_x005f_x005f_x005"/>
      <sheetName val="70,_0s«_iÆø_í¬_i"/>
      <sheetName val="_SHOPLIST_xls_70,_0s«iÆøí¬"/>
      <sheetName val="___________1"/>
      <sheetName val="ConferenceCentre_옰ʒ䄂ʒ鵠ʐ䄂ʒ閐̐脭め"/>
      <sheetName val="_SHOPLIST.xls_70,"/>
      <sheetName val="_SHOPLIST_xls_70,_0s«_iÆø_í¬"/>
      <sheetName val="_SHOPLIST.xls__VW"/>
      <sheetName val="_SHOPLIST.xls__VWVU))tÏØ0  "/>
      <sheetName val="_SHOPLIST.xls__VWVU))tÏØ0__"/>
      <sheetName val="_SHOPLIST.xls__SHOPLIST.xls__SH"/>
      <sheetName val="_SHOPLIST.xls__VWVU))tÏØ0__1"/>
      <sheetName val="_SHOPLIST.xls__VWVU))tÏØ0__2"/>
      <sheetName val="_SHOPLIST.xls__VWVU))tÏØ0__3"/>
      <sheetName val="_SHOPLIST.xls_70,_0s«_iÆø_í¬_i"/>
      <sheetName val="_SHOPLIST.xls_70_,_0_s«i_Æøí¬i_"/>
      <sheetName val="_SHOPLIST.xls__VWVU))tÏØ0__4"/>
      <sheetName val="[SHOPLIST.xls][SHOPLIST.xls]/VW"/>
      <sheetName val="T&amp;M"/>
      <sheetName val="BQLIST"/>
      <sheetName val="Contractor Application"/>
      <sheetName val="08 MEP Summary"/>
      <sheetName val="03B1"/>
      <sheetName val="03B2"/>
      <sheetName val="Addnl works"/>
      <sheetName val="VARIATIONS"/>
      <sheetName val="B3. Material on Site-Detail"/>
      <sheetName val="TABLO-3"/>
      <sheetName val="Transport"/>
      <sheetName val="Indirect"/>
      <sheetName val="[SHOPLIST.xls][SH"/>
      <sheetName val="[SHOPLIST.xls]70_"/>
      <sheetName val="70,/0s«iÆøí¬i1"/>
      <sheetName val="70,/0s«_iÆø_í¬"/>
      <sheetName val="70,/0s«iÆøí¬i2"/>
      <sheetName val="70,/0s«iÆøí¬i3"/>
      <sheetName val="[SHOPLIST.xls]70_x0000_,/0_x0000_s«_x0008_i_x"/>
      <sheetName val="4"/>
      <sheetName val="Core Data"/>
      <sheetName val="L3-WBS Mapping"/>
      <sheetName val="BAFO CCL Submission"/>
      <sheetName val="PL"/>
      <sheetName val="FA"/>
      <sheetName val="de_"/>
      <sheetName val="TB ALJADA"/>
      <sheetName val="Plot Area"/>
      <sheetName val="kpmg_rev_calculation"/>
      <sheetName val="Closing entries"/>
      <sheetName val="blockJ"/>
      <sheetName val="Executive Summary"/>
      <sheetName val="Sales Tracking Report (STR)"/>
      <sheetName val="Blocking Tracking Report (BTR)"/>
      <sheetName val="SBTRaljada"/>
      <sheetName val="Bill No.1"/>
      <sheetName val="[SHOPLIST.xls]70,/0s«iÆøí¬"/>
      <sheetName val="Process"/>
      <sheetName val="Refinery"/>
      <sheetName val="Fructose"/>
      <sheetName val="Utilities"/>
      <sheetName val="Pipesizes"/>
      <sheetName val="ملخص المشاريع"/>
      <sheetName val="التكلفة"/>
      <sheetName val="الموظفين"/>
      <sheetName val="المقاولين"/>
      <sheetName val="الموردين"/>
      <sheetName val="عقود المقاولين"/>
      <sheetName val="اوامر الشراء"/>
      <sheetName val="المرجع"/>
      <sheetName val="الحركة اليومية"/>
      <sheetName val="محمد عساف"/>
      <sheetName val="كشف الايرادات والضرائب"/>
      <sheetName val="الميزانية"/>
      <sheetName val="حساب البنك"/>
      <sheetName val="كشف الرواتب"/>
      <sheetName val="SAF - عهد - سلامي ابو فخر"/>
      <sheetName val="THA - عهد - ثابت احمد"/>
      <sheetName val="AAH - عهد - انس هبو"/>
      <sheetName val="YSA - عهد - ياسر السبع"/>
      <sheetName val="MKJ - عهد - محمود قجك"/>
      <sheetName val="MSH - عهد - محمد الشامي"/>
      <sheetName val="ALW - عهد - علوان علي"/>
      <sheetName val="AHA - عهد - احمد الحاج"/>
      <sheetName val="MOR - عهد - مرجان عبدالهادي"/>
      <sheetName val="MHA - عهد - محمد حسون العلي"/>
      <sheetName val="MF - مكتب رئيسي"/>
      <sheetName val="CO - مقاولين - عقود (2)"/>
      <sheetName val="BUR - موردين - شركة البروج "/>
      <sheetName val="CAP - موردين - عاصمة الكهرباء"/>
      <sheetName val="PO - موردين - اوامر شراء"/>
      <sheetName val="CO - مقاولين - عقود"/>
      <sheetName val="[SHOPLIST.xls]/VWVU))tÏØ0__8"/>
      <sheetName val="[SHOPLIST.xls]/VWVU))tÏØ0__9"/>
      <sheetName val="GFA_HQ_Building29"/>
      <sheetName val="GFA_Conference28"/>
      <sheetName val="Chiet_tinh_dz2227"/>
      <sheetName val="Chiet_tinh_dz3527"/>
      <sheetName val="BQ_External28"/>
      <sheetName val="StattCo_yCharges27"/>
      <sheetName val="CT_Thang_Mo27"/>
      <sheetName val="Raw_Data27"/>
      <sheetName val="Penthouse_Apartment27"/>
      <sheetName val="LABOUR_HISTOGRAM28"/>
      <sheetName val="@risk_rents_and_incentives27"/>
      <sheetName val="Car_park_lease27"/>
      <sheetName val="Net_rent_analysis27"/>
      <sheetName val="Poz-1_27"/>
      <sheetName val="Lab_Cum_Hist27"/>
      <sheetName val="Graph_Data_(DO_NOT_PRINT)27"/>
      <sheetName val="CT__PL26"/>
      <sheetName val="Projet,_methodes_&amp;_couts26"/>
      <sheetName val="Risques_majeurs_&amp;_Frais_Ind_26"/>
      <sheetName val="LEVEL_SHEET27"/>
      <sheetName val="SPT_vs_PHI27"/>
      <sheetName val="Bill_No__227"/>
      <sheetName val="budget_summary_(2)26"/>
      <sheetName val="Budget_Analysis_Summary26"/>
      <sheetName val="Customize_Your_Invoice27"/>
      <sheetName val="HVAC_BoQ27"/>
      <sheetName val="FOL_-_Bar27"/>
      <sheetName val="Tender_Summary27"/>
      <sheetName val="Insurance_Ext27"/>
      <sheetName val="intr_stool_brkup26"/>
      <sheetName val="Top_sheet26"/>
      <sheetName val="Body_Sheet26"/>
      <sheetName val="1_0_Executive_Summary26"/>
      <sheetName val="Bill_124"/>
      <sheetName val="Bill_225"/>
      <sheetName val="Bill_324"/>
      <sheetName val="Bill_424"/>
      <sheetName val="Bill_524"/>
      <sheetName val="Bill_624"/>
      <sheetName val="Bill_724"/>
      <sheetName val="2_Div_14_24"/>
      <sheetName val="Ap_A24"/>
      <sheetName val="SHOPLIST_xls23"/>
      <sheetName val="Dubai_golf23"/>
      <sheetName val="beam-reinft-IIInd_floor23"/>
      <sheetName val="beam-reinft-machine_rm23"/>
      <sheetName val="POWER_ASSUMPTIONS23"/>
      <sheetName val="Invoice_Summary23"/>
      <sheetName val="PROJECT_BRIEF24"/>
      <sheetName val="C_(3)24"/>
      <sheetName val="Civil_Boq22"/>
      <sheetName val="WITHOUT_C&amp;I_PROFIT_(3)22"/>
      <sheetName val="VALVE_CHAMBERS19"/>
      <sheetName val="Fire_Hydrants19"/>
      <sheetName val="B_GATE_VALVE19"/>
      <sheetName val="Sub_G1_Fire19"/>
      <sheetName val="Sub_G12_Fire19"/>
      <sheetName val="BILL_COV20"/>
      <sheetName val="Activity_List22"/>
      <sheetName val="DETAILED__BOQ20"/>
      <sheetName val="M-Book_for_Conc20"/>
      <sheetName val="M-Book_for_FW20"/>
      <sheetName val="HIRED_LABOUR_CODE20"/>
      <sheetName val="PA-_Consutant_20"/>
      <sheetName val="foot-slab_reinft20"/>
      <sheetName val="Softscape_Buildup22"/>
      <sheetName val="Mat'l_Rate22"/>
      <sheetName val="Ra__stair20"/>
      <sheetName val="Materials_Cost(PCC)19"/>
      <sheetName val="India_F&amp;S_Template19"/>
      <sheetName val="IO_LIST19"/>
      <sheetName val="Material_19"/>
      <sheetName val="Quote_Sheet19"/>
      <sheetName val="Day_work19"/>
      <sheetName val="Div__0218"/>
      <sheetName val="Div__0318"/>
      <sheetName val="Div__0418"/>
      <sheetName val="Div__0518"/>
      <sheetName val="Div__0618"/>
      <sheetName val="Div__0718"/>
      <sheetName val="Div__0818"/>
      <sheetName val="Div__0918"/>
      <sheetName val="Div__1018"/>
      <sheetName val="Div__1118"/>
      <sheetName val="Div__1218"/>
      <sheetName val="Div_1318"/>
      <sheetName val="EXTERNAL_WORKS18"/>
      <sheetName val="PRODUCTIVITY_RATE18"/>
      <sheetName val="U_R_A_-_MASONRY18"/>
      <sheetName val="U_R_A_-_PLASTERING18"/>
      <sheetName val="U_R_A_-_TILING18"/>
      <sheetName val="U_R_A_-_GRANITE18"/>
      <sheetName val="V_C_2_-_EARTHWORK18"/>
      <sheetName val="V_C_9_-_CERAMIC18"/>
      <sheetName val="V_C_9_-_FINISHES18"/>
      <sheetName val="Working_for_RCC18"/>
      <sheetName val="Elemental_Buildup17"/>
      <sheetName val="Eq__Mobilization18"/>
      <sheetName val="w't_table17"/>
      <sheetName val="bill_nb2-Plumbing_&amp;_Drainag17"/>
      <sheetName val="Pl_&amp;_Dr_B17"/>
      <sheetName val="Pl_&amp;_Dr_G17"/>
      <sheetName val="Pl_&amp;_Dr_M17"/>
      <sheetName val="Pl_&amp;_Dr_117"/>
      <sheetName val="Pl_&amp;_Dr_217"/>
      <sheetName val="Pl_&amp;_Dr_317"/>
      <sheetName val="Pl_&amp;_Dr_417"/>
      <sheetName val="Pl_&amp;_Dr_517"/>
      <sheetName val="Pl_&amp;_Dr_617"/>
      <sheetName val="Pl_&amp;_Dr_717"/>
      <sheetName val="Pl_&amp;_Dr_817"/>
      <sheetName val="Pl_&amp;_Dr_R17"/>
      <sheetName val="FF_B17"/>
      <sheetName val="FF_G17"/>
      <sheetName val="FF_M17"/>
      <sheetName val="FF_117"/>
      <sheetName val="FF_2_17"/>
      <sheetName val="FF_317"/>
      <sheetName val="FF_417"/>
      <sheetName val="FF_517"/>
      <sheetName val="FF_6_17"/>
      <sheetName val="FF_717"/>
      <sheetName val="FF_817"/>
      <sheetName val="FF_R17"/>
      <sheetName val="bill_nb3-FF17"/>
      <sheetName val="HVAC_B17"/>
      <sheetName val="HVAC_G17"/>
      <sheetName val="HVAC_M17"/>
      <sheetName val="HVAC_117"/>
      <sheetName val="HVAC_217"/>
      <sheetName val="HVAC_317"/>
      <sheetName val="HVAC_417"/>
      <sheetName val="HVAC_517"/>
      <sheetName val="HVAC_617"/>
      <sheetName val="HVAC_717"/>
      <sheetName val="HVAC_817"/>
      <sheetName val="HVAC_R17"/>
      <sheetName val="bill_nb4-HVAC17"/>
      <sheetName val="SC_B17"/>
      <sheetName val="SC_G17"/>
      <sheetName val="SC_M17"/>
      <sheetName val="SC_117"/>
      <sheetName val="SC_217"/>
      <sheetName val="SC_317"/>
      <sheetName val="SC_417"/>
      <sheetName val="SC_517"/>
      <sheetName val="SC_617"/>
      <sheetName val="SC_717"/>
      <sheetName val="SC_817"/>
      <sheetName val="SC_R17"/>
      <sheetName val="AV_B17"/>
      <sheetName val="AV_G17"/>
      <sheetName val="AV_M17"/>
      <sheetName val="AV_117"/>
      <sheetName val="AV_217"/>
      <sheetName val="AV_317"/>
      <sheetName val="AV_417"/>
      <sheetName val="AV_517"/>
      <sheetName val="AV_617"/>
      <sheetName val="AV_717"/>
      <sheetName val="AV_817"/>
      <sheetName val="EL_B17"/>
      <sheetName val="EL_M17"/>
      <sheetName val="EL_117"/>
      <sheetName val="EL_217"/>
      <sheetName val="EL_317"/>
      <sheetName val="EL_417"/>
      <sheetName val="EL_517"/>
      <sheetName val="EL_617"/>
      <sheetName val="EL_717"/>
      <sheetName val="EL_817"/>
      <sheetName val="EL_R17"/>
      <sheetName val="EL_TR17"/>
      <sheetName val="8-_EL17"/>
      <sheetName val="FA_B17"/>
      <sheetName val="FA_G17"/>
      <sheetName val="FA_M17"/>
      <sheetName val="FA_117"/>
      <sheetName val="FA_217"/>
      <sheetName val="FA_317"/>
      <sheetName val="FA_417"/>
      <sheetName val="FA_517"/>
      <sheetName val="FA_617"/>
      <sheetName val="FA_717"/>
      <sheetName val="FA_817"/>
      <sheetName val="FA_R17"/>
      <sheetName val="9-_FA17"/>
      <sheetName val="BOQ_Direct_selling_cost19"/>
      <sheetName val="CHART_OF_ACCOUNTS18"/>
      <sheetName val="B185-B-9_118"/>
      <sheetName val="B185-B-9_218"/>
      <sheetName val="Material_List_17"/>
      <sheetName val="E-Bill_No_6_A-O18"/>
      <sheetName val="B09_118"/>
      <sheetName val="Division_246"/>
      <sheetName val="Division_417"/>
      <sheetName val="Division_517"/>
      <sheetName val="Division_617"/>
      <sheetName val="Division_717"/>
      <sheetName val="Division_817"/>
      <sheetName val="Division_917"/>
      <sheetName val="Division_1017"/>
      <sheetName val="Division_1217"/>
      <sheetName val="Division_1417"/>
      <sheetName val="Division_2120"/>
      <sheetName val="Division_2218"/>
      <sheetName val="Division_2317"/>
      <sheetName val="Division_2617"/>
      <sheetName val="Division_2717"/>
      <sheetName val="Division_2817"/>
      <sheetName val="Division_3117"/>
      <sheetName val="Division_3217"/>
      <sheetName val="Division_3317"/>
      <sheetName val="PMWeb_data18"/>
      <sheetName val="PointNo_517"/>
      <sheetName val="SS_MH18"/>
      <sheetName val="2_2)Revised_Cash_Flow17"/>
      <sheetName val="입찰내역_발주처_양식17"/>
      <sheetName val="/VWVU))tÏØ0__18"/>
      <sheetName val="LIST_DO_NOT_REMOVE16"/>
      <sheetName val="Index_List17"/>
      <sheetName val="Type_List17"/>
      <sheetName val="File_Types17"/>
      <sheetName val="Chiet_t17"/>
      <sheetName val="Staffing_and_Rates_IA17"/>
      <sheetName val="Summary_of_Work15"/>
      <sheetName val="PRECAST_lightconc-II19"/>
      <sheetName val="final_abstract19"/>
      <sheetName val="Staff_Acco_15"/>
      <sheetName val="TBAL9697_-group_wise__sdpl15"/>
      <sheetName val="Employee_List15"/>
      <sheetName val="Project_Cost_Breakdown15"/>
      <sheetName val="B6_2_16"/>
      <sheetName val="Item-_Compact15"/>
      <sheetName val="E_&amp;_R15"/>
      <sheetName val="Рабочий_лист14"/>
      <sheetName val="SITE_WORK14"/>
      <sheetName val="Annex_1_Sect_3a15"/>
      <sheetName val="Annex_1_Sect_3a_115"/>
      <sheetName val="Annex_1_Sect_3b15"/>
      <sheetName val="Annex_1_Sect_3c15"/>
      <sheetName val="HOURLY_RATES15"/>
      <sheetName val="Rate_summary14"/>
      <sheetName val="RAB_AR&amp;STR14"/>
      <sheetName val="d-safe_DELUXE14"/>
      <sheetName val="Back_up14"/>
      <sheetName val="PT_141-_Site_A_Landscape14"/>
      <sheetName val="train_cash14"/>
      <sheetName val="accom_cash14"/>
      <sheetName val="INDIGINEOUS_ITEMS_14"/>
      <sheetName val="Duct_Accesories14"/>
      <sheetName val="Mall_waterproofing14"/>
      <sheetName val="MSCP_waterproofing14"/>
      <sheetName val="????_???_??14"/>
      <sheetName val="Labour_&amp;_Plant14"/>
      <sheetName val="Ave_wtd_rates14"/>
      <sheetName val="Debits_as_on_12_04_0814"/>
      <sheetName val="STAFFSCHED_14"/>
      <sheetName val="TRIAL_BALANCE14"/>
      <sheetName val="[SHOPLIST_xls][SHOPLIST_xls]722"/>
      <sheetName val="Common_Variables14"/>
      <sheetName val="[SHOPLIST_xls]70,/0s«iÆøí¬i14"/>
      <sheetName val="GPL_Revenu_Update14"/>
      <sheetName val="DO_NOT_TOUCH14"/>
      <sheetName val="Work_Type14"/>
      <sheetName val="PROJECT_BRIEF(EX_NEW)14"/>
      <sheetName val="AREA_OF_APPLICATION13"/>
      <sheetName val="Risk_Breakdown_Structure13"/>
      <sheetName val="Geneí¬_i13"/>
      <sheetName val="steel_total13"/>
      <sheetName val="ELE_BOQ13"/>
      <sheetName val="Z-_GENERAL_PRICE_SUMMARY10"/>
      <sheetName val="Resumo_Empreitadas10"/>
      <sheetName val="PPA_Summary10"/>
      <sheetName val="Mix_Design10"/>
      <sheetName val="%_prog_figs_-u5_and_total10"/>
      <sheetName val="_VWVU))tÏØ0__11"/>
      <sheetName val="Floor_Box_11"/>
      <sheetName val="Equipment_Rates9"/>
      <sheetName val="[SHOPLIST_xls]/VW9"/>
      <sheetName val="[SHOPLIST_xls]/VWVU))tÏØ0__45"/>
      <sheetName val="[SHOPLIST_xls]/VWVU))tÏØ0__46"/>
      <sheetName val="Cashflow_projection9"/>
      <sheetName val="[SHOPLIST_xls][SHOPLIST_xls]723"/>
      <sheetName val="E_H_-_H__W_P_9"/>
      <sheetName val="E__H__Treatment_for_pile_cap9"/>
      <sheetName val="[SHOPLIST_xls][SHOPLIST_xls][S9"/>
      <sheetName val="Form_69"/>
      <sheetName val="Risk_Register9"/>
      <sheetName val="Revised_Front_Page9"/>
      <sheetName val="Diff_Run01&amp;Run029"/>
      <sheetName val="CCS_Summary9"/>
      <sheetName val="1_Carillion_Staff9"/>
      <sheetName val="_2_Staff_&amp;_Gen_labour9"/>
      <sheetName val="3_Offices9"/>
      <sheetName val="4_TempServ9"/>
      <sheetName val="__5_Temp_Wks9"/>
      <sheetName val="_6_Addn_Plant9"/>
      <sheetName val="_7__Transport9"/>
      <sheetName val="_8_Testing9"/>
      <sheetName val="9__Miscellaneous9"/>
      <sheetName val="10__Design9"/>
      <sheetName val="_11_Insurances9"/>
      <sheetName val="_12_Client_Req_9"/>
      <sheetName val="Risk_List9"/>
      <sheetName val="Track_of_Changes9"/>
      <sheetName val="Bill_8_Doors_&amp;_Windows9"/>
      <sheetName val="Bill_9_Finishes_9"/>
      <sheetName val="Bill_10_Specialities9"/>
      <sheetName val="Dash_board9"/>
      <sheetName val="[SHOPLIST_xls]709"/>
      <sheetName val="[SHOPLIST_xls]70,9"/>
      <sheetName val="Base_BM-rebar9"/>
      <sheetName val="Materials_9"/>
      <sheetName val="Site_Dev_BOQ9"/>
      <sheetName val="Data_Sheet9"/>
      <sheetName val="tender_allowances9"/>
      <sheetName val="_Summary_BKG_0349"/>
      <sheetName val="BILL_3R9"/>
      <sheetName val="Area_Breakdown_PER_LEVEL_LINK9"/>
      <sheetName val="CF_Input9"/>
      <sheetName val="DATA_INPUT9"/>
      <sheetName val="Vordruck-Nr__7_1_3_D9"/>
      <sheetName val="M&amp;A_D9"/>
      <sheetName val="M&amp;A_E9"/>
      <sheetName val="M&amp;A_G9"/>
      <sheetName val="1_2_Staff_Schedule10"/>
      <sheetName val="Bill_109"/>
      <sheetName val="[SHOPLIST_xls]/VWVU))tÏØ0__47"/>
      <sheetName val="[SHOPLIST_xls]/VWVU))tÏØ0__48"/>
      <sheetName val="[SHOPLIST_xls]/VWVU))tÏØ0__49"/>
      <sheetName val="[SHOPLIST_xls]70,/0s«_iÆø_í¬_i9"/>
      <sheetName val="[SHOPLIST_xls]70?,/0?s«i?Æøí¬i9"/>
      <sheetName val="Labour_Costs9"/>
      <sheetName val="BLOCK-A_(MEA_SHEET)9"/>
      <sheetName val="Contract_Division7"/>
      <sheetName val="SubContract_Type7"/>
      <sheetName val="Service_Type7"/>
      <sheetName val="Cost_Heading6"/>
      <sheetName val="D_&amp;_W_sizes6"/>
      <sheetName val="SOPMA_DD6"/>
      <sheetName val="PRICE_INFO6"/>
      <sheetName val="RC_SUMMARY6"/>
      <sheetName val="LABOUR_PRODUCTIVITY-TAV6"/>
      <sheetName val="MATERIAL_PRICES6"/>
      <sheetName val="P-100_MRF_DB_R16"/>
      <sheetName val="Attach_4-186"/>
      <sheetName val="_SHOPLIST_xls_706"/>
      <sheetName val="_SHOPLIST_xls_70,_0s«iÆøí¬i6"/>
      <sheetName val="Ewaan_Show_Kitchen_(2)6"/>
      <sheetName val="Cash_Flow_Working6"/>
      <sheetName val="MN_T_B_6"/>
      <sheetName val="Data_I_(2)6"/>
      <sheetName val="rEFERENCES_6"/>
      <sheetName val="Qtys_ZamZam_(Del__before)6"/>
      <sheetName val="Qtys_Relocation_(Del_before)6"/>
      <sheetName val="_Qtys_Sub_&amp;_Tents_(Del__before6"/>
      <sheetName val="Qtys__Signages_(Del__before)6"/>
      <sheetName val="Qtys_Temporary_Passages_(Del)6"/>
      <sheetName val="_Qtys_Ser__Rooms_(Del_before)6"/>
      <sheetName val="Labour_Rate_6"/>
      <sheetName val="2F_회의실견적(5_14_일대)2"/>
      <sheetName val="_HIT-&gt;HMC_견적(3900)2"/>
      <sheetName val="Appendix_B2"/>
      <sheetName val="GFA_HQ_Building30"/>
      <sheetName val="GFA_Conference29"/>
      <sheetName val="Chiet_tinh_dz2228"/>
      <sheetName val="Chiet_tinh_dz3528"/>
      <sheetName val="BQ_External29"/>
      <sheetName val="StattCo_yCharges28"/>
      <sheetName val="CT_Thang_Mo28"/>
      <sheetName val="Raw_Data28"/>
      <sheetName val="Penthouse_Apartment28"/>
      <sheetName val="LABOUR_HISTOGRAM29"/>
      <sheetName val="@risk_rents_and_incentives28"/>
      <sheetName val="Car_park_lease28"/>
      <sheetName val="Net_rent_analysis28"/>
      <sheetName val="Poz-1_28"/>
      <sheetName val="Lab_Cum_Hist28"/>
      <sheetName val="Graph_Data_(DO_NOT_PRINT)28"/>
      <sheetName val="CT__PL27"/>
      <sheetName val="Projet,_methodes_&amp;_couts27"/>
      <sheetName val="Risques_majeurs_&amp;_Frais_Ind_27"/>
      <sheetName val="LEVEL_SHEET28"/>
      <sheetName val="SPT_vs_PHI28"/>
      <sheetName val="Bill_No__228"/>
      <sheetName val="budget_summary_(2)27"/>
      <sheetName val="Budget_Analysis_Summary27"/>
      <sheetName val="Customize_Your_Invoice28"/>
      <sheetName val="HVAC_BoQ28"/>
      <sheetName val="FOL_-_Bar28"/>
      <sheetName val="Tender_Summary28"/>
      <sheetName val="Insurance_Ext28"/>
      <sheetName val="intr_stool_brkup27"/>
      <sheetName val="Top_sheet27"/>
      <sheetName val="Body_Sheet27"/>
      <sheetName val="1_0_Executive_Summary27"/>
      <sheetName val="Bill_125"/>
      <sheetName val="Bill_226"/>
      <sheetName val="Bill_325"/>
      <sheetName val="Bill_425"/>
      <sheetName val="Bill_525"/>
      <sheetName val="Bill_625"/>
      <sheetName val="Bill_725"/>
      <sheetName val="2_Div_14_25"/>
      <sheetName val="Ap_A25"/>
      <sheetName val="SHOPLIST_xls24"/>
      <sheetName val="Dubai_golf24"/>
      <sheetName val="beam-reinft-IIInd_floor24"/>
      <sheetName val="beam-reinft-machine_rm24"/>
      <sheetName val="POWER_ASSUMPTIONS24"/>
      <sheetName val="Invoice_Summary24"/>
      <sheetName val="PROJECT_BRIEF25"/>
      <sheetName val="C_(3)25"/>
      <sheetName val="Civil_Boq23"/>
      <sheetName val="WITHOUT_C&amp;I_PROFIT_(3)23"/>
      <sheetName val="VALVE_CHAMBERS20"/>
      <sheetName val="Fire_Hydrants20"/>
      <sheetName val="B_GATE_VALVE20"/>
      <sheetName val="Sub_G1_Fire20"/>
      <sheetName val="Sub_G12_Fire20"/>
      <sheetName val="BILL_COV21"/>
      <sheetName val="Activity_List23"/>
      <sheetName val="DETAILED__BOQ21"/>
      <sheetName val="M-Book_for_Conc21"/>
      <sheetName val="M-Book_for_FW21"/>
      <sheetName val="HIRED_LABOUR_CODE21"/>
      <sheetName val="PA-_Consutant_21"/>
      <sheetName val="foot-slab_reinft21"/>
      <sheetName val="Softscape_Buildup23"/>
      <sheetName val="Mat'l_Rate23"/>
      <sheetName val="Ra__stair21"/>
      <sheetName val="Materials_Cost(PCC)20"/>
      <sheetName val="India_F&amp;S_Template20"/>
      <sheetName val="IO_LIST20"/>
      <sheetName val="Material_20"/>
      <sheetName val="Quote_Sheet20"/>
      <sheetName val="Day_work20"/>
      <sheetName val="Div__0219"/>
      <sheetName val="Div__0319"/>
      <sheetName val="Div__0419"/>
      <sheetName val="Div__0519"/>
      <sheetName val="Div__0619"/>
      <sheetName val="Div__0719"/>
      <sheetName val="Div__0819"/>
      <sheetName val="Div__0919"/>
      <sheetName val="Div__1019"/>
      <sheetName val="Div__1119"/>
      <sheetName val="Div__1219"/>
      <sheetName val="Div_1319"/>
      <sheetName val="EXTERNAL_WORKS19"/>
      <sheetName val="PRODUCTIVITY_RATE19"/>
      <sheetName val="U_R_A_-_MASONRY19"/>
      <sheetName val="U_R_A_-_PLASTERING19"/>
      <sheetName val="U_R_A_-_TILING19"/>
      <sheetName val="U_R_A_-_GRANITE19"/>
      <sheetName val="V_C_2_-_EARTHWORK19"/>
      <sheetName val="V_C_9_-_CERAMIC19"/>
      <sheetName val="V_C_9_-_FINISHES19"/>
      <sheetName val="Working_for_RCC19"/>
      <sheetName val="Elemental_Buildup18"/>
      <sheetName val="Eq__Mobilization19"/>
      <sheetName val="w't_table18"/>
      <sheetName val="bill_nb2-Plumbing_&amp;_Drainag18"/>
      <sheetName val="Pl_&amp;_Dr_B18"/>
      <sheetName val="Pl_&amp;_Dr_G18"/>
      <sheetName val="Pl_&amp;_Dr_M18"/>
      <sheetName val="Pl_&amp;_Dr_118"/>
      <sheetName val="Pl_&amp;_Dr_218"/>
      <sheetName val="Pl_&amp;_Dr_318"/>
      <sheetName val="Pl_&amp;_Dr_418"/>
      <sheetName val="Pl_&amp;_Dr_518"/>
      <sheetName val="Pl_&amp;_Dr_618"/>
      <sheetName val="Pl_&amp;_Dr_718"/>
      <sheetName val="Pl_&amp;_Dr_818"/>
      <sheetName val="Pl_&amp;_Dr_R18"/>
      <sheetName val="FF_B18"/>
      <sheetName val="FF_G18"/>
      <sheetName val="FF_M18"/>
      <sheetName val="FF_118"/>
      <sheetName val="FF_2_18"/>
      <sheetName val="FF_318"/>
      <sheetName val="FF_418"/>
      <sheetName val="FF_518"/>
      <sheetName val="FF_6_18"/>
      <sheetName val="FF_718"/>
      <sheetName val="FF_818"/>
      <sheetName val="FF_R18"/>
      <sheetName val="bill_nb3-FF18"/>
      <sheetName val="HVAC_B18"/>
      <sheetName val="HVAC_G18"/>
      <sheetName val="HVAC_M18"/>
      <sheetName val="HVAC_118"/>
      <sheetName val="HVAC_218"/>
      <sheetName val="HVAC_318"/>
      <sheetName val="HVAC_418"/>
      <sheetName val="HVAC_518"/>
      <sheetName val="HVAC_618"/>
      <sheetName val="HVAC_718"/>
      <sheetName val="HVAC_818"/>
      <sheetName val="HVAC_R18"/>
      <sheetName val="bill_nb4-HVAC18"/>
      <sheetName val="SC_B18"/>
      <sheetName val="SC_G18"/>
      <sheetName val="SC_M18"/>
      <sheetName val="SC_118"/>
      <sheetName val="SC_218"/>
      <sheetName val="SC_318"/>
      <sheetName val="SC_418"/>
      <sheetName val="SC_518"/>
      <sheetName val="SC_618"/>
      <sheetName val="SC_718"/>
      <sheetName val="SC_818"/>
      <sheetName val="SC_R18"/>
      <sheetName val="AV_B18"/>
      <sheetName val="AV_G18"/>
      <sheetName val="AV_M18"/>
      <sheetName val="AV_118"/>
      <sheetName val="AV_218"/>
      <sheetName val="AV_318"/>
      <sheetName val="AV_418"/>
      <sheetName val="AV_518"/>
      <sheetName val="AV_618"/>
      <sheetName val="AV_718"/>
      <sheetName val="AV_818"/>
      <sheetName val="EL_B18"/>
      <sheetName val="EL_M18"/>
      <sheetName val="EL_118"/>
      <sheetName val="EL_218"/>
      <sheetName val="EL_318"/>
      <sheetName val="EL_418"/>
      <sheetName val="EL_518"/>
      <sheetName val="EL_618"/>
      <sheetName val="EL_718"/>
      <sheetName val="EL_818"/>
      <sheetName val="EL_R18"/>
      <sheetName val="EL_TR18"/>
      <sheetName val="8-_EL18"/>
      <sheetName val="FA_B18"/>
      <sheetName val="FA_G18"/>
      <sheetName val="FA_M18"/>
      <sheetName val="FA_118"/>
      <sheetName val="FA_218"/>
      <sheetName val="FA_318"/>
      <sheetName val="FA_418"/>
      <sheetName val="FA_518"/>
      <sheetName val="FA_618"/>
      <sheetName val="FA_718"/>
      <sheetName val="FA_818"/>
      <sheetName val="FA_R18"/>
      <sheetName val="9-_FA18"/>
      <sheetName val="BOQ_Direct_selling_cost20"/>
      <sheetName val="CHART_OF_ACCOUNTS19"/>
      <sheetName val="B185-B-9_119"/>
      <sheetName val="B185-B-9_219"/>
      <sheetName val="Material_List_18"/>
      <sheetName val="E-Bill_No_6_A-O19"/>
      <sheetName val="B09_119"/>
      <sheetName val="Division_247"/>
      <sheetName val="Division_418"/>
      <sheetName val="Division_518"/>
      <sheetName val="Division_618"/>
      <sheetName val="Division_718"/>
      <sheetName val="Division_818"/>
      <sheetName val="Division_918"/>
      <sheetName val="Division_1018"/>
      <sheetName val="Division_1218"/>
      <sheetName val="Division_1418"/>
      <sheetName val="Division_2121"/>
      <sheetName val="Division_2219"/>
      <sheetName val="Division_2318"/>
      <sheetName val="Division_2618"/>
      <sheetName val="Division_2718"/>
      <sheetName val="Division_2818"/>
      <sheetName val="Division_3118"/>
      <sheetName val="Division_3218"/>
      <sheetName val="Division_3318"/>
      <sheetName val="PMWeb_data19"/>
      <sheetName val="PointNo_518"/>
      <sheetName val="SS_MH19"/>
      <sheetName val="2_2)Revised_Cash_Flow18"/>
      <sheetName val="입찰내역_발주처_양식18"/>
      <sheetName val="/VWVU))tÏØ0__19"/>
      <sheetName val="LIST_DO_NOT_REMOVE17"/>
      <sheetName val="Index_List18"/>
      <sheetName val="Type_List18"/>
      <sheetName val="File_Types18"/>
      <sheetName val="Chiet_t18"/>
      <sheetName val="Staffing_and_Rates_IA18"/>
      <sheetName val="Summary_of_Work16"/>
      <sheetName val="PRECAST_lightconc-II20"/>
      <sheetName val="final_abstract20"/>
      <sheetName val="Staff_Acco_16"/>
      <sheetName val="TBAL9697_-group_wise__sdpl16"/>
      <sheetName val="Employee_List16"/>
      <sheetName val="Project_Cost_Breakdown16"/>
      <sheetName val="B6_2_17"/>
      <sheetName val="Item-_Compact16"/>
      <sheetName val="E_&amp;_R16"/>
      <sheetName val="Рабочий_лист15"/>
      <sheetName val="SITE_WORK15"/>
      <sheetName val="Annex_1_Sect_3a16"/>
      <sheetName val="Annex_1_Sect_3a_116"/>
      <sheetName val="Annex_1_Sect_3b16"/>
      <sheetName val="Annex_1_Sect_3c16"/>
      <sheetName val="HOURLY_RATES16"/>
      <sheetName val="Rate_summary15"/>
      <sheetName val="RAB_AR&amp;STR15"/>
      <sheetName val="d-safe_DELUXE15"/>
      <sheetName val="Back_up15"/>
      <sheetName val="PT_141-_Site_A_Landscape15"/>
      <sheetName val="train_cash15"/>
      <sheetName val="accom_cash15"/>
      <sheetName val="INDIGINEOUS_ITEMS_15"/>
      <sheetName val="Duct_Accesories15"/>
      <sheetName val="Mall_waterproofing15"/>
      <sheetName val="MSCP_waterproofing15"/>
      <sheetName val="????_???_??15"/>
      <sheetName val="Labour_&amp;_Plant15"/>
      <sheetName val="Ave_wtd_rates15"/>
      <sheetName val="Debits_as_on_12_04_0815"/>
      <sheetName val="STAFFSCHED_15"/>
      <sheetName val="TRIAL_BALANCE15"/>
      <sheetName val="[SHOPLIST_xls][SHOPLIST_xls]724"/>
      <sheetName val="Common_Variables15"/>
      <sheetName val="[SHOPLIST_xls]70,/0s«iÆøí¬i15"/>
      <sheetName val="GPL_Revenu_Update15"/>
      <sheetName val="DO_NOT_TOUCH15"/>
      <sheetName val="Work_Type15"/>
      <sheetName val="PROJECT_BRIEF(EX_NEW)15"/>
      <sheetName val="AREA_OF_APPLICATION14"/>
      <sheetName val="Risk_Breakdown_Structure14"/>
      <sheetName val="Geneí¬_i14"/>
      <sheetName val="steel_total14"/>
      <sheetName val="ELE_BOQ14"/>
      <sheetName val="Z-_GENERAL_PRICE_SUMMARY11"/>
      <sheetName val="Resumo_Empreitadas11"/>
      <sheetName val="PPA_Summary11"/>
      <sheetName val="Mix_Design11"/>
      <sheetName val="%_prog_figs_-u5_and_total11"/>
      <sheetName val="_VWVU))tÏØ0__12"/>
      <sheetName val="Floor_Box_12"/>
      <sheetName val="Equipment_Rates10"/>
      <sheetName val="[SHOPLIST_xls]/VW10"/>
      <sheetName val="[SHOPLIST_xls]/VWVU))tÏØ0__50"/>
      <sheetName val="Cashflow_projection10"/>
      <sheetName val="[SHOPLIST_xls][SHOPLIST_xls]725"/>
      <sheetName val="E_H_-_H__W_P_10"/>
      <sheetName val="E__H__Treatment_for_pile_cap10"/>
      <sheetName val="[SHOPLIST_xls][SHOPLIST_xls][10"/>
      <sheetName val="Form_610"/>
      <sheetName val="Risk_Register10"/>
      <sheetName val="Revised_Front_Page10"/>
      <sheetName val="Diff_Run01&amp;Run0210"/>
      <sheetName val="CCS_Summary10"/>
      <sheetName val="1_Carillion_Staff10"/>
      <sheetName val="_2_Staff_&amp;_Gen_labour10"/>
      <sheetName val="3_Offices10"/>
      <sheetName val="4_TempServ10"/>
      <sheetName val="__5_Temp_Wks10"/>
      <sheetName val="_6_Addn_Plant10"/>
      <sheetName val="_7__Transport10"/>
      <sheetName val="_8_Testing10"/>
      <sheetName val="9__Miscellaneous10"/>
      <sheetName val="10__Design10"/>
      <sheetName val="_11_Insurances10"/>
      <sheetName val="_12_Client_Req_10"/>
      <sheetName val="Risk_List10"/>
      <sheetName val="Track_of_Changes10"/>
      <sheetName val="Bill_8_Doors_&amp;_Windows10"/>
      <sheetName val="Bill_9_Finishes_10"/>
      <sheetName val="Bill_10_Specialities10"/>
      <sheetName val="Dash_board10"/>
      <sheetName val="[SHOPLIST_xls]7010"/>
      <sheetName val="[SHOPLIST_xls]70,10"/>
      <sheetName val="Base_BM-rebar10"/>
      <sheetName val="Materials_10"/>
      <sheetName val="Site_Dev_BOQ10"/>
      <sheetName val="Data_Sheet10"/>
      <sheetName val="tender_allowances10"/>
      <sheetName val="_Summary_BKG_03410"/>
      <sheetName val="BILL_3R10"/>
      <sheetName val="Area_Breakdown_PER_LEVEL_LINK10"/>
      <sheetName val="CF_Input10"/>
      <sheetName val="DATA_INPUT10"/>
      <sheetName val="Vordruck-Nr__7_1_3_D10"/>
      <sheetName val="M&amp;A_D10"/>
      <sheetName val="M&amp;A_E10"/>
      <sheetName val="M&amp;A_G10"/>
      <sheetName val="1_2_Staff_Schedule11"/>
      <sheetName val="Bill_1010"/>
      <sheetName val="[SHOPLIST_xls]/VWVU))tÏØ0__52"/>
      <sheetName val="[SHOPLIST_xls]/VWVU))tÏØ0__53"/>
      <sheetName val="[SHOPLIST_xls]/VWVU))tÏØ0__54"/>
      <sheetName val="[SHOPLIST_xls]70,/0s«_iÆø_í¬_10"/>
      <sheetName val="[SHOPLIST_xls]70?,/0?s«i?Æøí¬10"/>
      <sheetName val="Labour_Costs10"/>
      <sheetName val="BLOCK-A_(MEA_SHEET)10"/>
      <sheetName val="Contract_Division8"/>
      <sheetName val="SubContract_Type8"/>
      <sheetName val="Service_Type8"/>
      <sheetName val="Cost_Heading7"/>
      <sheetName val="D_&amp;_W_sizes7"/>
      <sheetName val="SOPMA_DD7"/>
      <sheetName val="PRICE_INFO7"/>
      <sheetName val="RC_SUMMARY7"/>
      <sheetName val="LABOUR_PRODUCTIVITY-TAV7"/>
      <sheetName val="MATERIAL_PRICES7"/>
      <sheetName val="P-100_MRF_DB_R17"/>
      <sheetName val="Attach_4-187"/>
      <sheetName val="_SHOPLIST_xls_707"/>
      <sheetName val="_SHOPLIST_xls_70,_0s«iÆøí¬i7"/>
      <sheetName val="Ewaan_Show_Kitchen_(2)7"/>
      <sheetName val="Cash_Flow_Working7"/>
      <sheetName val="MN_T_B_7"/>
      <sheetName val="Data_I_(2)7"/>
      <sheetName val="rEFERENCES_7"/>
      <sheetName val="Qtys_ZamZam_(Del__before)7"/>
      <sheetName val="Qtys_Relocation_(Del_before)7"/>
      <sheetName val="_Qtys_Sub_&amp;_Tents_(Del__before7"/>
      <sheetName val="Qtys__Signages_(Del__before)7"/>
      <sheetName val="Qtys_Temporary_Passages_(Del)7"/>
      <sheetName val="_Qtys_Ser__Rooms_(Del_before)7"/>
      <sheetName val="Labour_Rate_7"/>
      <sheetName val="2F_회의실견적(5_14_일대)3"/>
      <sheetName val="_HIT-&gt;HMC_견적(3900)3"/>
      <sheetName val="Appendix_B3"/>
      <sheetName val="BOQ_(2)1"/>
      <sheetName val="LABOUR_RATE1"/>
      <sheetName val="Material_Rate1"/>
      <sheetName val="Labor_abs-PW1"/>
      <sheetName val="Labor_abs-NMR1"/>
      <sheetName val="kppl_pl1"/>
      <sheetName val="Basic_Rates1"/>
      <sheetName val="Combined_Results_1"/>
      <sheetName val="Div_07_Thermal_&amp;_Moisture1"/>
      <sheetName val="precast_RC_element1"/>
      <sheetName val="pile_Fabrication1"/>
      <sheetName val="Data_Validation1"/>
      <sheetName val="Div26_-_Elect1"/>
      <sheetName val="CHUNG_CU_CARRILON1"/>
      <sheetName val="Master data"/>
      <sheetName val="MAIN SUMMARY"/>
      <sheetName val="[SHOPLIST.xls]/VWVU))tÏØ0__10"/>
      <sheetName val="[SHOPLIST.xls]/VWVU))tÏØ0__11"/>
      <sheetName val="Build-up"/>
      <sheetName val="BOQ.1.92"/>
      <sheetName val="Sheet_Index"/>
      <sheetName val="Balance_Sheet"/>
      <sheetName val="Section_by_layers_old"/>
      <sheetName val="Steel-Circular"/>
      <sheetName val="Backup"/>
      <sheetName val="P1926-H2B Pkg 2A&amp;2B"/>
      <sheetName val="P1940-H2B Pkg 1 Guestrooms"/>
      <sheetName val="P1929-DHCT"/>
      <sheetName val="ورقة2"/>
      <sheetName val="LTR-2"/>
      <sheetName val="Other Cost Norms"/>
      <sheetName val="[SHOPLIST_xls]70_"/>
      <sheetName val="[SHOPLIST_xls][SH"/>
      <sheetName val="piedathot"/>
      <sheetName val="projcasflo"/>
      <sheetName val="supdata"/>
      <sheetName val="devbud"/>
      <sheetName val="Pivots"/>
      <sheetName val="Basic Rate"/>
      <sheetName val="MASTER_RATE ANALYSIS"/>
      <sheetName val="Specialist"/>
      <sheetName val="Manpower"/>
      <sheetName val="Deliverables"/>
      <sheetName val="P15_Cost Implications"/>
      <sheetName val="P15_uPVC ducts-Rate Summary"/>
      <sheetName val="JRC"/>
      <sheetName val="P15-ducts_BU_1"/>
      <sheetName val="P15-ducts_BU_2"/>
      <sheetName val="Flysheets"/>
      <sheetName val="P13_uPVC ducts"/>
      <sheetName val="P13_Mass Concrete"/>
      <sheetName val="P13_Imported Fill"/>
      <sheetName val="P14_uPVC ducts"/>
      <sheetName val="P14_Mass Concrete"/>
      <sheetName val="P14_Imported Fill"/>
      <sheetName val="P14_Sand bed to cable"/>
      <sheetName val="P15_uPVC ducts"/>
      <sheetName val="P15-ducts"/>
      <sheetName val="Div 10-Specialities "/>
      <sheetName val="MALE &amp; FEMALE "/>
      <sheetName val="STAFF"/>
      <sheetName val="DISABLE"/>
      <sheetName val="VIP"/>
      <sheetName val="ABLUTION"/>
      <sheetName val="JANITOR"/>
      <sheetName val="집계표"/>
      <sheetName val="개시대사 (2)"/>
      <sheetName val="Div Summary"/>
      <sheetName val="May_052"/>
      <sheetName val="April_052"/>
      <sheetName val="Aug_052"/>
      <sheetName val="July_052"/>
      <sheetName val="June_052"/>
      <sheetName val="Nov_052"/>
      <sheetName val="Oct_052"/>
      <sheetName val="Sep_052"/>
      <sheetName val="New_Bld1"/>
      <sheetName val="Finansal_tamamlanma_Eğrisi1"/>
      <sheetName val="Sec__A-PQ1"/>
      <sheetName val="Preamble_B1"/>
      <sheetName val="Sec__C-Dayworks1"/>
      <sheetName val="d5_1"/>
      <sheetName val="2_Plex1"/>
      <sheetName val="Sheet1_(2)1"/>
      <sheetName val="4_Plex1"/>
      <sheetName val="6_Plex_1"/>
      <sheetName val="Detailed_Summary1"/>
      <sheetName val="Sheet1_(3)1"/>
      <sheetName val="Sheet1_(4)1"/>
      <sheetName val="HB_CEC_schd_4_21"/>
      <sheetName val="HB_CEC_schd_4_31"/>
      <sheetName val="HB_CEC_schd_5_21"/>
      <sheetName val="HB_CEC_schd_6_21"/>
      <sheetName val="HB_CEC_schd_7_21"/>
      <sheetName val="HB_CEC_schd_9_21"/>
      <sheetName val="Doha_Farm1"/>
      <sheetName val="Dropdown_List1"/>
      <sheetName val="Asset_Allocation_(CR)1"/>
      <sheetName val="Project_Benchmarking1"/>
      <sheetName val="1_-_Main_Building1"/>
      <sheetName val="1_-_Summary1"/>
      <sheetName val="2_-_Landscaping_Works1"/>
      <sheetName val="2_-_Summary1"/>
      <sheetName val="4_-_Bldg_Infra1"/>
      <sheetName val="4_-_Summary1"/>
      <sheetName val="Dashboard_(1)1"/>
      <sheetName val="VO_Agreed_to_Unifier_Sum1"/>
      <sheetName val="VO_Not_yet_Agreed_to_Unifier1"/>
      <sheetName val="VO_Anticipated_to_Unifier1"/>
      <sheetName val="EW_to_Unifier1"/>
      <sheetName val="Prov_Sums1"/>
      <sheetName val="Other_Amounts1"/>
      <sheetName val="Status_Summary1"/>
      <sheetName val="AOP_Summary-22"/>
      <sheetName val="_SHOPLIST_xls__SHOPLIST_xls_701"/>
      <sheetName val="_SHOPLIST_xls__SHOPLIST_xls_702"/>
      <sheetName val="_SHOPLIST_xls__SHOPLIST_xls_703"/>
      <sheetName val="[SHOPLIST_xls]/VWVU))tÏØ0__61"/>
      <sheetName val="New_Rates"/>
      <sheetName val="Labour_Rates"/>
      <sheetName val="Status_"/>
      <sheetName val="CLIENT_BUDGET"/>
      <sheetName val="Reco-June_2019"/>
      <sheetName val="REMINING_PROGRESS"/>
      <sheetName val="OS&amp;E__IT"/>
      <sheetName val="PAID_AMOUNT"/>
      <sheetName val="IPA_21"/>
      <sheetName val="Order_by_owner"/>
      <sheetName val="PERLIM__Sammary"/>
      <sheetName val="RECOVER_OF_DOUBLE_PAYMENT"/>
      <sheetName val="rathath_al_matar"/>
      <sheetName val="INTERNAL_LINE_"/>
      <sheetName val="MINOVA_AL_DEYAR"/>
      <sheetName val="BLUE_RHINE"/>
      <sheetName val="NATIONAL_PAINT"/>
      <sheetName val="FIRE_RATED"/>
      <sheetName val="Summary_"/>
      <sheetName val="B04-A_-_DIA_SUDEER"/>
      <sheetName val="04D_-_Tanmyat"/>
      <sheetName val="13-_B04-B_&amp;_C"/>
      <sheetName val="_SITE_09_B04-B&amp;C-AFAQ"/>
      <sheetName val="B-3_2_EB"/>
      <sheetName val="Trade_Summary"/>
      <sheetName val="[SHOPLIST_xls]/VWVU))tÏØ0__71"/>
      <sheetName val="Tender_Docs"/>
      <sheetName val="Miral_Emails"/>
      <sheetName val="LOAs_(061619)"/>
      <sheetName val="Contract_Conditions_(Tender)"/>
      <sheetName val="Contract_Qualifications"/>
      <sheetName val="YVPI_&amp;_GII"/>
      <sheetName val="LOA_(live_sheet)"/>
      <sheetName val="LOA_Log_(082419)"/>
      <sheetName val="Key_Docs_Ref_"/>
      <sheetName val="To_Mr__Boota_(072519)"/>
      <sheetName val="CONSTRUCTION_COMPONENT"/>
      <sheetName val="Rate_analysis15"/>
      <sheetName val="6.2 Floor Finishes"/>
      <sheetName val="BUAs and Sales Forecast"/>
      <sheetName val="Lagoons Breakdown Prices"/>
      <sheetName val="Cover HW Z2 "/>
      <sheetName val="TOTAL WORK"/>
      <sheetName val="part 3"/>
      <sheetName val="pile Length for Easter fence"/>
      <sheetName val="TBEAM"/>
      <sheetName val="2gii"/>
      <sheetName val="CPA33-34"/>
      <sheetName val="Indices"/>
      <sheetName val="conc-foot-gradeslab"/>
      <sheetName val="المعادلات"/>
      <sheetName val=" Estimate  "/>
      <sheetName val="Equip."/>
      <sheetName val="Book1"/>
      <sheetName val="Cumulative Rail "/>
      <sheetName val="Ledger"/>
      <sheetName val="Data "/>
      <sheetName val="[SHOPLIST_xls]/VWVU))tÏØ0  "/>
      <sheetName val="Staff OLD "/>
      <sheetName val="Portfolio List"/>
      <sheetName val="Core_Data"/>
      <sheetName val="CIF_COST_ITEM"/>
      <sheetName val="Rates_for_public_areas"/>
      <sheetName val="P1926-H2B_Pkg_2A&amp;2B"/>
      <sheetName val="P1940-H2B_Pkg_1_Guestrooms"/>
      <sheetName val="Recon_Template"/>
      <sheetName val="BoQ-22-8-2019"/>
      <sheetName val="Tech"/>
      <sheetName val="Validation"/>
      <sheetName val="Initial Data"/>
      <sheetName val="Package Status"/>
      <sheetName val="3"/>
      <sheetName val="Appendix-A -GRAND SUMMARY"/>
      <sheetName val="D9 (New Rate)"/>
      <sheetName val="Grand Summary "/>
      <sheetName val="Bill No.01 - GI "/>
      <sheetName val="combined "/>
      <sheetName val="summary-Optional "/>
      <sheetName val="B14.02 "/>
      <sheetName val="B21"/>
      <sheetName val="B22"/>
      <sheetName val="B27"/>
      <sheetName val="Prov.Sum "/>
      <sheetName val="Démol."/>
      <sheetName val="Ravalement"/>
      <sheetName val="GAE8'97"/>
      <sheetName val="Overall"/>
      <sheetName val="/VWVU))"/>
      <sheetName val="701"/>
      <sheetName val="70,1"/>
      <sheetName val="[SHOPLIST_xls][S1"/>
      <sheetName val="702"/>
      <sheetName val="70,2"/>
      <sheetName val="[SHOPLIST_xls][S2"/>
      <sheetName val="WATER DUCT - IC 21"/>
      <sheetName val="Asset Desc"/>
      <sheetName val="[SHOPLIST.xls]70,/0s«i_x"/>
      <sheetName val="Gene��_x0008_i_x0000__x0000__x0014__x0000_0."/>
      <sheetName val="70_x0000_,/0_x0000_s�_x0008_i_x0000_��_x0003_��_x0008_i_x0000_"/>
      <sheetName val="Top_sh_x0000__x0000__x0001_Ԁ"/>
      <sheetName val="WIP"/>
      <sheetName val="BORDGC"/>
      <sheetName val="External"/>
      <sheetName val="Architectural"/>
      <sheetName val="Lift"/>
      <sheetName val=" Structural"/>
      <sheetName val="Travel.Cranes"/>
      <sheetName val="Recap Travel.Crane"/>
      <sheetName val="Recap Architect"/>
      <sheetName val="Recap External"/>
      <sheetName val="Recap Struct"/>
      <sheetName val="Package 1"/>
      <sheetName val="Recap Lift"/>
      <sheetName val="대비표"/>
      <sheetName val="Gene��_x0008_i"/>
      <sheetName val="Top_sh"/>
      <sheetName val="[SHOPLIST.xls]/VWVU))tÏØ0__12"/>
      <sheetName val="[SHOPLIST.xls]/VWVU))tÏØ0__17"/>
      <sheetName val="[SHOPLIST.xls]/VWVU))tÏØ0__16"/>
      <sheetName val="[SHOPLIST.xls]/VWVU))tÏØ0__14"/>
      <sheetName val="[SHOPLIST.xls]/VWVU))tÏØ0__13"/>
      <sheetName val="[SHOPLIST.xls]/VWVU))tÏØ0__15"/>
      <sheetName val="[SHOPLIST.xls]/VWVU))tÏØ0__18"/>
      <sheetName val="[SHOPLIST.xls]/VWVU))tÏØ0__19"/>
      <sheetName val="National"/>
      <sheetName val="pile_Fabrication2"/>
      <sheetName val="Finansal_tamamlanma_Eğrisi2"/>
      <sheetName val="Dropdown_List2"/>
      <sheetName val="HB_CEC_schd_4_22"/>
      <sheetName val="HB_CEC_schd_4_32"/>
      <sheetName val="HB_CEC_schd_5_22"/>
      <sheetName val="HB_CEC_schd_6_22"/>
      <sheetName val="HB_CEC_schd_7_22"/>
      <sheetName val="HB_CEC_schd_9_22"/>
      <sheetName val="precast_RC_element2"/>
      <sheetName val="New_Bld2"/>
      <sheetName val="Doha_Farm2"/>
      <sheetName val="Joseph Record"/>
      <sheetName val="Cover Page"/>
      <sheetName val="Approved INR Claimed Log (2)"/>
      <sheetName val="Chart2"/>
      <sheetName val="INR Data"/>
      <sheetName val="Sheet4"/>
      <sheetName val="Dec OCR"/>
      <sheetName val="IPA16"/>
      <sheetName val="log"/>
      <sheetName val="OCR (APR"/>
      <sheetName val="Survey "/>
      <sheetName val="Survey"/>
      <sheetName val="INR Summary Sheet"/>
      <sheetName val="ITR Form (Rev0)"/>
      <sheetName val="ITR Form (SS)"/>
      <sheetName val="SFB"/>
      <sheetName val="ITR Form (Rev1)"/>
      <sheetName val="Chart1"/>
      <sheetName val="Method Statements"/>
      <sheetName val="ITP"/>
      <sheetName val="Wordsdata"/>
      <sheetName val="[SHOPLIST.xls]70___0_s__i_____2"/>
      <sheetName val="[SHOPLIST.xls]_VW__VU_________2"/>
      <sheetName val="[SHOPLIST.xls]_VW__VU_________3"/>
      <sheetName val="[SHOPLIST.xls]70___0_s__i_____3"/>
      <sheetName val="FLOOR AND CEILING"/>
      <sheetName val="area comp 2011 01 18 (2)"/>
      <sheetName val="Bill3-Basement"/>
      <sheetName val="drop down lists"/>
      <sheetName val="PH 5"/>
      <sheetName val="BM"/>
      <sheetName val="Account Codes"/>
      <sheetName val=" SUMMARY"/>
      <sheetName val="PREAMBLES "/>
      <sheetName val="GENERAL REQUIREMENT"/>
      <sheetName val="B- SITE WORK"/>
      <sheetName val="C. CONCRETE WORKS "/>
      <sheetName val="D- MASONRY"/>
      <sheetName val="E. METAL WORK"/>
      <sheetName val="F. WOOD WORK "/>
      <sheetName val="G. THERMAL &amp;MP"/>
      <sheetName val="H_ DOORS _ WINDOWS"/>
      <sheetName val="J_ FINISHES"/>
      <sheetName val="K ACCESSO"/>
      <sheetName val="P.CONVEYING SYSTEM"/>
      <sheetName val="Q.MECHANICAL"/>
      <sheetName val="R.ELECTRICAL"/>
      <sheetName val="S External Works"/>
      <sheetName val="T Provisional Sum"/>
      <sheetName val="T. MEP Works"/>
      <sheetName val="U-DAY WORKS SCHEDULE"/>
      <sheetName val="Struct. Members"/>
      <sheetName val="[SHOPLIST.xls]70___0_s__i_____4"/>
      <sheetName val="[SHOPLIST.xls][SHOPLIST.xls]_26"/>
      <sheetName val="[SHOPLIST.xls]_VW__VU_________4"/>
      <sheetName val="[SHOPLIST.xls][SHOPLIST.xls]_27"/>
      <sheetName val="[SHOPLIST.xls][SHOPLIST.xls]_28"/>
      <sheetName val="[SHOPLIST.xls][SHOPLIST.xls]_29"/>
      <sheetName val="[SHOPLIST.xls]_VW__VU_________5"/>
      <sheetName val="[SHOPLIST.xls]70_x005f_x0000___0_x0_2"/>
      <sheetName val="[SHOPLIST.xls]70___0_s__i_____5"/>
      <sheetName val="[SHOPLIST.xls][SHOPLIST.xls]_30"/>
      <sheetName val="[SHOPLIST.xls][SHOPLIST.xls]_31"/>
      <sheetName val="[SHOPLIST.xls][SHOPLIST.xls]7_2"/>
      <sheetName val="[SHOPLIST.xls][SHOPLIST.xls]7_3"/>
      <sheetName val="[SHOPLIST.xls]70___0_s__i_____6"/>
      <sheetName val="[SHOPLIST.xls][SHOPLIST.xls]_32"/>
      <sheetName val="[SHOPLIST.xls][SHOPLIST.xls]_33"/>
      <sheetName val="[SHOPLIST.xls][SHOPLIST.xls]_34"/>
      <sheetName val="[SHOPLIST.xls][SHOPLIST.xls]7_4"/>
      <sheetName val="[SHOPLIST.xls][SHOPLIST.xls]__2"/>
      <sheetName val="[SHOPLIST.xls][SHOPLIST.xls]__3"/>
      <sheetName val="[SHOPLIST.xls][SHOPLIST.xls]__4"/>
      <sheetName val="[SHOPLIST.xls][SHOPLIST_xls]7_2"/>
      <sheetName val="[SHOPLIST.xls][SHOPLIST_xls]7_3"/>
      <sheetName val="[SHOPLIST.xls][SHOPLIST.xls]__5"/>
      <sheetName val="[SHOPLIST.xls][SHOPLIST.xls]_35"/>
      <sheetName val="[SHOPLIST.xls][SHOPLIST_xls]7_4"/>
      <sheetName val="[SHOPLIST.xls][SHOPLIST_xls]7_5"/>
      <sheetName val="[SHOPLIST.xls][SHOPLIST.xls]_36"/>
      <sheetName val="[SHOPLIST.xls][SHOPLIST_xls]7_6"/>
      <sheetName val="[SHOPLIST.xls][SHOPLIST.xls]_37"/>
      <sheetName val="[SHOPLIST.xls][SHOPLIST_xls]7_7"/>
      <sheetName val="[SHOPLIST.xls][SHOPLIST.xls]__6"/>
      <sheetName val="[SHOPLIST.xls][SHOPLIST.xls]__7"/>
      <sheetName val="[SHOPLIST.xls][SHOPLIST.xls]_38"/>
      <sheetName val="[SHOPLIST.xls][SHOPLIST_xls]7_8"/>
      <sheetName val="[SHOPLIST.xls][SHOPLIST_xls]__2"/>
      <sheetName val="[SHOPLIST.xls][SHOPLIST_xls]__3"/>
      <sheetName val="[SHOPLIST.xls][SHOPLIST_xls]__4"/>
      <sheetName val="[SHOPLIST.xls][SHOPLIST.xls]_39"/>
      <sheetName val="[SHOPLIST.xls][SHOPLIST_xls]7_9"/>
      <sheetName val="[SHOPLIST.xls][SHOPLIST_xls]__5"/>
      <sheetName val="[SHOPLIST.xls][SHOPLIST.xls]__8"/>
      <sheetName val="[SHOPLIST.xls][SHOPLIST.xls]7_5"/>
      <sheetName val="[SHOPLIST.xls][SHOPLIST.xls]7_6"/>
      <sheetName val="[SHOPLIST.xls][SHOPLIST_xls]__6"/>
      <sheetName val="[SHOPLIST.xls][SHOPLIST_xls]__7"/>
      <sheetName val="[SHOPLIST.xls][SHOPLIST_xls]__8"/>
      <sheetName val="[SHOPLIST.xls][SHOPLIST_xls]_10"/>
      <sheetName val="[SHOPLIST.xls][SHOPLIST_xls]_11"/>
      <sheetName val="[SHOPLIST.xls][SHOPLIST.xls]_40"/>
      <sheetName val="[SHOPLIST.xls][SHOPLIST_xls]_12"/>
      <sheetName val="[SHOPLIST.xls][SHOPLIST_xls]__9"/>
      <sheetName val="[SHOPLIST.xls][SHOPLIST.xls]_41"/>
      <sheetName val="[SHOPLIST.xls][SHOPLIST_xls]_13"/>
      <sheetName val="[SHOPLIST.xls][SHOPLIST_xls]_14"/>
      <sheetName val="[SHOPLIST.xls][SHOPLIST_xls]_15"/>
      <sheetName val="[SHOPLIST.xls][SHOPLIST_xls]_16"/>
      <sheetName val="[SHOPLIST.xls][SHOPLIST_xls]_17"/>
      <sheetName val="[SHOPLIST.xls][SHOPLIST_xls]_18"/>
      <sheetName val="[SHOPLIST.xls][SHOPLIST_xls]_19"/>
      <sheetName val="[SHOPLIST.xls][SHOPLIST_xls]_20"/>
      <sheetName val="[SHOPLIST.xls][SHOPLIST_xls]_21"/>
      <sheetName val="[SHOPLIST.xls][SHOPLIST.xls]_42"/>
      <sheetName val="[SHOPLIST.xls][SHOPLIST_xls]_22"/>
      <sheetName val="[SHOPLIST.xls][SHOPLIST_xls]_23"/>
      <sheetName val="[SHOPLIST.xls][SHOPLIST_xls]_24"/>
      <sheetName val="[SHOPLIST.xls][SHOPLIST_xls]_25"/>
      <sheetName val="[SHOPLIST.xls][SHOPLIST_xls]_26"/>
      <sheetName val="[SHOPLIST.xls][SHOPLIST_xls]_27"/>
      <sheetName val="[SHOPLIST.xls][SHOPLIST_xls]_28"/>
      <sheetName val="[SHOPLIST.xls][SHOPLIST.xls]_43"/>
      <sheetName val="[SHOPLIST.xls][SHOPLIST.xls]__9"/>
      <sheetName val="[SHOPLIST.xls][SHOPLIST.xls]_10"/>
      <sheetName val="[SHOPLIST.xls][SHOPLIST.xls]_11"/>
      <sheetName val="[SHOPLIST.xls][SHOPLIST.xls]_12"/>
      <sheetName val="[SHOPLIST.xls][SHOPLIST.xls]_44"/>
      <sheetName val="[SHOPLIST.xls][SHOPLIST.xls]_13"/>
      <sheetName val="[SHOPLIST.xls][SHOPLIST_xls]_29"/>
      <sheetName val="[SHOPLIST.xls][SHOPLIST_xls]_30"/>
      <sheetName val="[SHOPLIST.xls][SHOPLIST.xls]_45"/>
      <sheetName val="[SHOPLIST.xls][SHOPLIST_xls]_31"/>
      <sheetName val="[SHOPLIST.xls][SHOPLIST.xls]_46"/>
      <sheetName val="[SHOPLIST.xls][SHOPLIST.xls]_47"/>
      <sheetName val="[SHOPLIST.xls][SHOPLIST.xls]_48"/>
      <sheetName val="[SHOPLIST.xls][SHOPLIST.xls]_49"/>
      <sheetName val="[SHOPLIST.xls][SHOPLIST.xls]7_7"/>
      <sheetName val="[SHOPLIST.xls]70_x005f_x005f_x005f_x0000__2"/>
      <sheetName val="[SHOPLIST.xls][SHOPLIST.xls]_50"/>
      <sheetName val="[SHOPLIST.xls][SHOPLIST_xls]_32"/>
      <sheetName val="[SHOPLIST.xls][SHOPLIST_xls]_33"/>
      <sheetName val="[SHOPLIST.xls][SHOPLIST_xls]_34"/>
      <sheetName val="[SHOPLIST.xls][SHOPLIST_xls]_35"/>
      <sheetName val="[SHOPLIST.xls][SHOPLIST_xls]_36"/>
      <sheetName val="[SHOPLIST.xls][SHOPLIST_xls]_37"/>
      <sheetName val="[SHOPLIST.xls][SHOPLIST_xls]_38"/>
      <sheetName val="[SHOPLIST.xls][SHOPLIST_xls]_39"/>
      <sheetName val="[SHOPLIST.xls][SHOPLIST.xls]_51"/>
      <sheetName val="[SHOPLIST.xls][SHOPLIST_xls]_40"/>
      <sheetName val="[SHOPLIST.xls][SHOPLIST_xls]_41"/>
      <sheetName val="[SHOPLIST.xls][SHOPLIST_xls]_42"/>
      <sheetName val="[SHOPLIST.xls][SHOPLIST_xls]_43"/>
      <sheetName val="[SHOPLIST.xls][SHOPLIST_xls]_44"/>
      <sheetName val="[SHOPLIST.xls][SHOPLIST_xls]_45"/>
      <sheetName val="[SHOPLIST.xls][SHOPLIST_xls]_46"/>
      <sheetName val="[SHOPLIST.xls][SHOPLIST_xls]_47"/>
      <sheetName val="[SHOPLIST.xls][SHOPLIST.xls]_52"/>
      <sheetName val="[SHOPLIST.xls][SHOPLIST.xls]_53"/>
      <sheetName val="[SHOPLIST.xls][SHOPLIST_xls]_48"/>
      <sheetName val="[SHOPLIST.xls][SHOPLIST_xls]_49"/>
      <sheetName val="[SHOPLIST.xls][SHOPLIST_xls]_50"/>
      <sheetName val="[SHOPLIST.xls][SHOPLIST_xls]_51"/>
      <sheetName val="[SHOPLIST.xls][SHOPLIST_xls]_52"/>
      <sheetName val="[SHOPLIST.xls][SHOPLIST_xls]_53"/>
      <sheetName val="[SHOPLIST.xls][SHOPLIST_xls]_54"/>
      <sheetName val="[SHOPLIST.xls][SHOPLIST_xls]_55"/>
      <sheetName val="[SHOPLIST.xls][SHOPLIST_xls]_56"/>
      <sheetName val="[SHOPLIST.xls][SHOPLIST.xls]_54"/>
      <sheetName val="[SHOPLIST.xls][SHOPLIST_xls]_57"/>
      <sheetName val="[SHOPLIST.xls][SHOPLIST_xls]_58"/>
      <sheetName val="[SHOPLIST.xls][SHOPLIST_xls]_59"/>
      <sheetName val="[SHOPLIST.xls][SHOPLIST_xls]_60"/>
      <sheetName val="[SHOPLIST.xls][SHOPLIST_xls]_61"/>
      <sheetName val="[SHOPLIST.xls][SHOPLIST_xls]_62"/>
      <sheetName val="[SHOPLIST.xls][SHOPLIST_xls]_63"/>
      <sheetName val="[SHOPLIST.xls][SHOPLIST_xls]_64"/>
      <sheetName val="[SHOPLIST.xls][SHOPLIST_xls]_65"/>
      <sheetName val="[SHOPLIST.xls][SHOPLIST_xls]_66"/>
      <sheetName val="[SHOPLIST.xls][SHOPLIST_xls]_67"/>
      <sheetName val="[SHOPLIST.xls][SHOPLIST_xls]_68"/>
      <sheetName val="[SHOPLIST.xls][SHOPLIST_xls]_69"/>
      <sheetName val="[SHOPLIST.xls][SHOPLIST_xls]_70"/>
      <sheetName val="[SHOPLIST.xls][SHOPLIST_xls]_71"/>
      <sheetName val="[SHOPLIST.xls][SHOPLIST_xls]_72"/>
      <sheetName val="[SHOPLIST.xls][SHOPLIST_xls]_73"/>
      <sheetName val="[SHOPLIST.xls][SHOPLIST_xls]_74"/>
      <sheetName val="[SHOPLIST.xls][SHOPLIST.xls]_55"/>
      <sheetName val="[SHOPLIST.xls][SHOPLIST_xls]_75"/>
      <sheetName val="[SHOPLIST.xls][SHOPLIST_xls]_76"/>
      <sheetName val="[SHOPLIST.xls][SHOPLIST_xls]_77"/>
      <sheetName val="[SHOPLIST.xls][SHOPLIST_xls]_78"/>
      <sheetName val="[SHOPLIST.xls][SHOPLIST_xls]_79"/>
      <sheetName val="[SHOPLIST.xls][SHOPLIST_xls]_80"/>
      <sheetName val="[SHOPLIST.xls][SHOPLIST_xls]_81"/>
      <sheetName val="[SHOPLIST.xls][SHOPLIST_xls]_82"/>
      <sheetName val="[SHOPLIST.xls][SHOPLIST_xls]_83"/>
      <sheetName val="[SHOPLIST.xls][SHOPLIST.xls]7_8"/>
      <sheetName val="[SHOPLIST.xls][SHOPLIST.xls]_14"/>
      <sheetName val="[SHOPLIST.xls][SHOPLIST.xls]_15"/>
      <sheetName val="[SHOPLIST.xls][SHOPLIST.xls]_56"/>
      <sheetName val="[SHOPLIST.xls][SHOPLIST_xls]_84"/>
      <sheetName val="[SHOPLIST.xls][SHOPLIST_xls]_85"/>
      <sheetName val="[SHOPLIST.xls][SHOPLIST_xls]_86"/>
      <sheetName val="[SHOPLIST.xls][SHOPLIST_xls]_87"/>
      <sheetName val="[SHOPLIST.xls][SHOPLIST_xls]_88"/>
      <sheetName val="[SHOPLIST.xls][SHOPLIST_xls]_89"/>
      <sheetName val="[SHOPLIST.xls][SHOPLIST_xls]_90"/>
      <sheetName val="[SHOPLIST.xls][SHOPLIST_xls]_91"/>
      <sheetName val="[SHOPLIST.xls][SHOPLIST_xls]_92"/>
      <sheetName val="[SHOPLIST.xls][SHOPLIST.xls]_57"/>
      <sheetName val="[SHOPLIST.xls][SHOPLIST_xls]_93"/>
      <sheetName val="[SHOPLIST.xls][SHOPLIST_xls]_94"/>
      <sheetName val="[SHOPLIST.xls][SHOPLIST_xls]_95"/>
      <sheetName val="[SHOPLIST.xls][SHOPLIST_xls]_96"/>
      <sheetName val="[SHOPLIST.xls][SHOPLIST_xls]_97"/>
      <sheetName val="[SHOPLIST.xls][SHOPLIST_xls]_98"/>
      <sheetName val="[SHOPLIST.xls][SHOPLIST_xls]_99"/>
      <sheetName val="[SHOPLIST.xls]_SHOPLIST_xls_100"/>
      <sheetName val="[SHOPLIST.xls][SHOPLIST.xls]_16"/>
      <sheetName val="[SHOPLIST.xls][SHOPLIST.xls]_17"/>
      <sheetName val="[SHOPLIST.xls]_SHOPLIST_xls_101"/>
      <sheetName val="[SHOPLIST.xls]_SHOPLIST_xls_102"/>
      <sheetName val="[SHOPLIST.xls]_SHOPLIST_xls_103"/>
      <sheetName val="[SHOPLIST.xls][SHOPLIST.xls]_58"/>
      <sheetName val="[SHOPLIST.xls][SHOPLIST.xls]7_9"/>
      <sheetName val="[SHOPLIST.xls]70___0_s__i_____7"/>
      <sheetName val="[SHOPLIST.xls][SHOPLIST.xls]_18"/>
      <sheetName val="[SHOPLIST.xls][SHOPLIST.xls]_19"/>
      <sheetName val="[SHOPLIST.xls][SHOPLIST.xls]_20"/>
      <sheetName val="[SHOPLIST.xls][SHOPLIST.xls]_21"/>
      <sheetName val="[SHOPLIST.xls][SHOPLIST.xls]_22"/>
      <sheetName val="[SHOPLIST.xls][SHOPLIST.xls]_23"/>
      <sheetName val="[SHOPLIST.xls][SHOPLIST.xls]_24"/>
      <sheetName val="[SHOPLIST.xls][SHOPLIST.xls]_25"/>
      <sheetName val="d-7"/>
      <sheetName val="rate"/>
      <sheetName val="Bldg"/>
      <sheetName val="COST"/>
      <sheetName val="Sheet112"/>
      <sheetName val="Sheet116"/>
      <sheetName val="Sheet117"/>
      <sheetName val="Sheet118"/>
      <sheetName val="Sheet119"/>
      <sheetName val="Sheet120"/>
      <sheetName val="Sheet121"/>
      <sheetName val="Sheet122"/>
      <sheetName val="Sheet123"/>
      <sheetName val="Sheet124"/>
      <sheetName val="Sheet357"/>
      <sheetName val="Sheet358"/>
      <sheetName val="Sheet360"/>
      <sheetName val="Sheet362"/>
      <sheetName val="Sheet363"/>
      <sheetName val="Sheet364"/>
      <sheetName val="Sheet365"/>
      <sheetName val="IO"/>
      <sheetName val="FAL intern"/>
      <sheetName val="Electrical_database"/>
      <sheetName val="Detail Page"/>
      <sheetName val="intr_stool_brkup_x0000_"/>
      <sheetName val="SLHW"/>
      <sheetName val="Weekly"/>
      <sheetName val="S-Curve Update"/>
      <sheetName val="[SHOPLIST.xls]70_x005f_x0000_,/0_x000"/>
      <sheetName val="SI 22"/>
      <sheetName val="TO List"/>
      <sheetName val="Qualifications"/>
      <sheetName val="CCTV DATA"/>
      <sheetName val="_SHOPLIST_xls_70,_0_x000"/>
      <sheetName val="Comp_equip"/>
      <sheetName val="Contractor_Application"/>
      <sheetName val="General_Summary"/>
      <sheetName val="08_MEP_Summary"/>
      <sheetName val="Addnl_works"/>
      <sheetName val="B3__Material_on_Site-Detail"/>
      <sheetName val="MATERIALS"/>
      <sheetName val="[SHOPLIST_xls][SHOPLIST_xls]/VW"/>
      <sheetName val="GFA_HQ_Building31"/>
      <sheetName val="GFA_Conference30"/>
      <sheetName val="BQ_External30"/>
      <sheetName val="Penthouse_Apartment29"/>
      <sheetName val="StattCo_yCharges29"/>
      <sheetName val="Raw_Data29"/>
      <sheetName val="Bill_No__229"/>
      <sheetName val="Graph_Data_(DO_NOT_PRINT)29"/>
      <sheetName val="@risk_rents_and_incentives29"/>
      <sheetName val="Car_park_lease29"/>
      <sheetName val="Net_rent_analysis29"/>
      <sheetName val="Poz-1_29"/>
      <sheetName val="Chiet_tinh_dz2229"/>
      <sheetName val="Chiet_tinh_dz3529"/>
      <sheetName val="Lab_Cum_Hist29"/>
      <sheetName val="LABOUR_HISTOGRAM30"/>
      <sheetName val="FOL_-_Bar29"/>
      <sheetName val="CT_Thang_Mo29"/>
      <sheetName val="LEVEL_SHEET29"/>
      <sheetName val="SPT_vs_PHI29"/>
      <sheetName val="budget_summary_(2)28"/>
      <sheetName val="Budget_Analysis_Summary28"/>
      <sheetName val="CT__PL28"/>
      <sheetName val="Projet,_methodes_&amp;_couts28"/>
      <sheetName val="Risques_majeurs_&amp;_Frais_Ind_28"/>
      <sheetName val="Civil_Boq24"/>
      <sheetName val="beam-reinft-IIInd_floor25"/>
      <sheetName val="beam-reinft-machine_rm25"/>
      <sheetName val="Customize_Your_Invoice29"/>
      <sheetName val="HVAC_BoQ29"/>
      <sheetName val="Body_Sheet28"/>
      <sheetName val="1_0_Executive_Summary28"/>
      <sheetName val="Tender_Summary29"/>
      <sheetName val="Insurance_Ext29"/>
      <sheetName val="Top_sheet28"/>
      <sheetName val="intr_stool_brkup28"/>
      <sheetName val="Bill_126"/>
      <sheetName val="Bill_227"/>
      <sheetName val="Bill_326"/>
      <sheetName val="Bill_426"/>
      <sheetName val="Bill_526"/>
      <sheetName val="Bill_626"/>
      <sheetName val="Bill_726"/>
      <sheetName val="POWER_ASSUMPTIONS25"/>
      <sheetName val="Ap_A26"/>
      <sheetName val="2_Div_14_26"/>
      <sheetName val="PROJECT_BRIEF26"/>
      <sheetName val="C_(3)26"/>
      <sheetName val="Invoice_Summary25"/>
      <sheetName val="SHOPLIST_xls25"/>
      <sheetName val="Dubai_golf25"/>
      <sheetName val="Activity_List24"/>
      <sheetName val="WITHOUT_C&amp;I_PROFIT_(3)24"/>
      <sheetName val="BILL_COV22"/>
      <sheetName val="Ra__stair22"/>
      <sheetName val="VALVE_CHAMBERS21"/>
      <sheetName val="Fire_Hydrants21"/>
      <sheetName val="B_GATE_VALVE21"/>
      <sheetName val="Sub_G1_Fire21"/>
      <sheetName val="Sub_G12_Fire21"/>
      <sheetName val="Softscape_Buildup24"/>
      <sheetName val="Mat'l_Rate24"/>
      <sheetName val="DETAILED__BOQ22"/>
      <sheetName val="M-Book_for_Conc22"/>
      <sheetName val="M-Book_for_FW22"/>
      <sheetName val="HIRED_LABOUR_CODE22"/>
      <sheetName val="PA-_Consutant_22"/>
      <sheetName val="foot-slab_reinft22"/>
      <sheetName val="Day_work21"/>
      <sheetName val="CHART_OF_ACCOUNTS20"/>
      <sheetName val="E-Bill_No_6_A-O20"/>
      <sheetName val="Materials_Cost(PCC)21"/>
      <sheetName val="India_F&amp;S_Template21"/>
      <sheetName val="IO_LIST21"/>
      <sheetName val="Material_21"/>
      <sheetName val="Quote_Sheet21"/>
      <sheetName val="bill_nb2-Plumbing_&amp;_Drainag19"/>
      <sheetName val="Pl_&amp;_Dr_B19"/>
      <sheetName val="Pl_&amp;_Dr_G19"/>
      <sheetName val="Pl_&amp;_Dr_M19"/>
      <sheetName val="Pl_&amp;_Dr_119"/>
      <sheetName val="Pl_&amp;_Dr_219"/>
      <sheetName val="Pl_&amp;_Dr_319"/>
      <sheetName val="Pl_&amp;_Dr_419"/>
      <sheetName val="Pl_&amp;_Dr_519"/>
      <sheetName val="Pl_&amp;_Dr_619"/>
      <sheetName val="Pl_&amp;_Dr_719"/>
      <sheetName val="Pl_&amp;_Dr_819"/>
      <sheetName val="Pl_&amp;_Dr_R19"/>
      <sheetName val="FF_B19"/>
      <sheetName val="FF_G19"/>
      <sheetName val="FF_M19"/>
      <sheetName val="FF_119"/>
      <sheetName val="FF_2_19"/>
      <sheetName val="FF_319"/>
      <sheetName val="FF_419"/>
      <sheetName val="FF_519"/>
      <sheetName val="FF_6_19"/>
      <sheetName val="FF_719"/>
      <sheetName val="FF_819"/>
      <sheetName val="FF_R19"/>
      <sheetName val="bill_nb3-FF19"/>
      <sheetName val="HVAC_B19"/>
      <sheetName val="HVAC_G19"/>
      <sheetName val="HVAC_M19"/>
      <sheetName val="HVAC_119"/>
      <sheetName val="HVAC_219"/>
      <sheetName val="HVAC_319"/>
      <sheetName val="HVAC_419"/>
      <sheetName val="HVAC_519"/>
      <sheetName val="HVAC_619"/>
      <sheetName val="HVAC_719"/>
      <sheetName val="HVAC_819"/>
      <sheetName val="HVAC_R19"/>
      <sheetName val="bill_nb4-HVAC19"/>
      <sheetName val="SC_B19"/>
      <sheetName val="SC_G19"/>
      <sheetName val="SC_M19"/>
      <sheetName val="SC_119"/>
      <sheetName val="SC_219"/>
      <sheetName val="SC_319"/>
      <sheetName val="SC_419"/>
      <sheetName val="SC_519"/>
      <sheetName val="SC_619"/>
      <sheetName val="SC_719"/>
      <sheetName val="SC_819"/>
      <sheetName val="SC_R19"/>
      <sheetName val="AV_B19"/>
      <sheetName val="AV_G19"/>
      <sheetName val="AV_M19"/>
      <sheetName val="AV_119"/>
      <sheetName val="AV_219"/>
      <sheetName val="AV_319"/>
      <sheetName val="AV_419"/>
      <sheetName val="AV_519"/>
      <sheetName val="AV_619"/>
      <sheetName val="AV_719"/>
      <sheetName val="AV_819"/>
      <sheetName val="EL_B19"/>
      <sheetName val="EL_M19"/>
      <sheetName val="EL_119"/>
      <sheetName val="EL_219"/>
      <sheetName val="EL_319"/>
      <sheetName val="EL_419"/>
      <sheetName val="EL_519"/>
      <sheetName val="EL_619"/>
      <sheetName val="EL_719"/>
      <sheetName val="EL_819"/>
      <sheetName val="EL_R19"/>
      <sheetName val="EL_TR19"/>
      <sheetName val="8-_EL19"/>
      <sheetName val="FA_B19"/>
      <sheetName val="FA_G19"/>
      <sheetName val="FA_M19"/>
      <sheetName val="FA_119"/>
      <sheetName val="FA_219"/>
      <sheetName val="FA_319"/>
      <sheetName val="FA_419"/>
      <sheetName val="FA_519"/>
      <sheetName val="FA_619"/>
      <sheetName val="FA_719"/>
      <sheetName val="FA_819"/>
      <sheetName val="FA_R19"/>
      <sheetName val="9-_FA19"/>
      <sheetName val="BOQ_Direct_selling_cost21"/>
      <sheetName val="B185-B-9_120"/>
      <sheetName val="B185-B-9_220"/>
      <sheetName val="Eq__Mobilization20"/>
      <sheetName val="Div__0220"/>
      <sheetName val="Div__0320"/>
      <sheetName val="Div__0420"/>
      <sheetName val="Div__0520"/>
      <sheetName val="Div__0620"/>
      <sheetName val="Div__0720"/>
      <sheetName val="Div__0820"/>
      <sheetName val="Div__0920"/>
      <sheetName val="Div__1020"/>
      <sheetName val="Div__1120"/>
      <sheetName val="Div__1220"/>
      <sheetName val="Div_1320"/>
      <sheetName val="EXTERNAL_WORKS20"/>
      <sheetName val="PRODUCTIVITY_RATE20"/>
      <sheetName val="U_R_A_-_MASONRY20"/>
      <sheetName val="U_R_A_-_PLASTERING20"/>
      <sheetName val="U_R_A_-_TILING20"/>
      <sheetName val="U_R_A_-_GRANITE20"/>
      <sheetName val="V_C_2_-_EARTHWORK20"/>
      <sheetName val="V_C_9_-_CERAMIC20"/>
      <sheetName val="V_C_9_-_FINISHES20"/>
      <sheetName val="w't_table19"/>
      <sheetName val="B09_120"/>
      <sheetName val="PointNo_519"/>
      <sheetName val="/VWVU))tÏØ0__21"/>
      <sheetName val="Working_for_RCC20"/>
      <sheetName val="Elemental_Buildup19"/>
      <sheetName val="PMWeb_data20"/>
      <sheetName val="SS_MH20"/>
      <sheetName val="2_2)Revised_Cash_Flow19"/>
      <sheetName val="Employee_List17"/>
      <sheetName val="Division_248"/>
      <sheetName val="Division_419"/>
      <sheetName val="Division_519"/>
      <sheetName val="Division_619"/>
      <sheetName val="Division_719"/>
      <sheetName val="Division_819"/>
      <sheetName val="Division_919"/>
      <sheetName val="Division_1019"/>
      <sheetName val="Division_1219"/>
      <sheetName val="Division_1419"/>
      <sheetName val="Division_2122"/>
      <sheetName val="Division_2220"/>
      <sheetName val="Division_2319"/>
      <sheetName val="Division_2619"/>
      <sheetName val="Division_2719"/>
      <sheetName val="Division_2819"/>
      <sheetName val="Division_3119"/>
      <sheetName val="Division_3219"/>
      <sheetName val="Division_3319"/>
      <sheetName val="Material_List_19"/>
      <sheetName val="PRECAST_lightconc-II21"/>
      <sheetName val="final_abstract21"/>
      <sheetName val="/VWVU))tÏØ0__20"/>
      <sheetName val="입찰내역_발주처_양식19"/>
      <sheetName val="LIST_DO_NOT_REMOVE18"/>
      <sheetName val="Index_List19"/>
      <sheetName val="Type_List19"/>
      <sheetName val="File_Types19"/>
      <sheetName val="Chiet_t19"/>
      <sheetName val="Staffing_and_Rates_IA19"/>
      <sheetName val="B6_2_18"/>
      <sheetName val="Project_Cost_Breakdown17"/>
      <sheetName val="Summary_of_Work17"/>
      <sheetName val="Staff_Acco_17"/>
      <sheetName val="TBAL9697_-group_wise__sdpl17"/>
      <sheetName val="Item-_Compact17"/>
      <sheetName val="E_&amp;_R17"/>
      <sheetName val="Рабочий_лист16"/>
      <sheetName val="PT_141-_Site_A_Landscape16"/>
      <sheetName val="d-safe_DELUXE16"/>
      <sheetName val="Annex_1_Sect_3a17"/>
      <sheetName val="Annex_1_Sect_3a_117"/>
      <sheetName val="Annex_1_Sect_3b17"/>
      <sheetName val="Annex_1_Sect_3c17"/>
      <sheetName val="HOURLY_RATES17"/>
      <sheetName val="SITE_WORK16"/>
      <sheetName val="Rate_summary16"/>
      <sheetName val="Mall_waterproofing16"/>
      <sheetName val="MSCP_waterproofing16"/>
      <sheetName val="RAB_AR&amp;STR16"/>
      <sheetName val="Back_up16"/>
      <sheetName val="INDIGINEOUS_ITEMS_16"/>
      <sheetName val="Duct_Accesories16"/>
      <sheetName val="[SHOPLIST_xls][SHOPLIST_xls]726"/>
      <sheetName val="????_???_??16"/>
      <sheetName val="Labour_&amp;_Plant16"/>
      <sheetName val="Ave_wtd_rates16"/>
      <sheetName val="Debits_as_on_12_04_0816"/>
      <sheetName val="STAFFSCHED_16"/>
      <sheetName val="TRIAL_BALANCE16"/>
      <sheetName val="[SHOPLIST_xls]70,/0s«iÆøí¬i16"/>
      <sheetName val="train_cash16"/>
      <sheetName val="accom_cash16"/>
      <sheetName val="Common_Variables16"/>
      <sheetName val="GPL_Revenu_Update16"/>
      <sheetName val="DO_NOT_TOUCH16"/>
      <sheetName val="Work_Type16"/>
      <sheetName val="Geneí¬_i15"/>
      <sheetName val="steel_total15"/>
      <sheetName val="ELE_BOQ15"/>
      <sheetName val="Resumo_Empreitadas12"/>
      <sheetName val="PROJECT_BRIEF(EX_NEW)16"/>
      <sheetName val="Floor_Box_13"/>
      <sheetName val="Cashflow_projection11"/>
      <sheetName val="PPA_Summary12"/>
      <sheetName val="Risk_Breakdown_Structure15"/>
      <sheetName val="AREA_OF_APPLICATION15"/>
      <sheetName val="%_prog_figs_-u5_and_total12"/>
      <sheetName val="_VWVU))tÏØ0__13"/>
      <sheetName val="[SHOPLIST_xls]7011"/>
      <sheetName val="[SHOPLIST_xls]70,11"/>
      <sheetName val="[SHOPLIST_xls]/VW11"/>
      <sheetName val="[SHOPLIST_xls]/VWVU))tÏØ0__55"/>
      <sheetName val="[SHOPLIST_xls]/VWVU))tÏØ0__56"/>
      <sheetName val="Bill_1011"/>
      <sheetName val="Cost_Heading8"/>
      <sheetName val="Mix_Design12"/>
      <sheetName val="Form_611"/>
      <sheetName val="Data_Sheet11"/>
      <sheetName val="Z-_GENERAL_PRICE_SUMMARY12"/>
      <sheetName val="Materials_11"/>
      <sheetName val="Equipment_Rates11"/>
      <sheetName val="Base_BM-rebar11"/>
      <sheetName val="Labour_Rate_8"/>
      <sheetName val="Service_Type9"/>
      <sheetName val="Contract_Division9"/>
      <sheetName val="SubContract_Type9"/>
      <sheetName val="Div_07_Thermal_&amp;_Moisture2"/>
      <sheetName val="Data_Validation2"/>
      <sheetName val="Div26_-_Elect2"/>
      <sheetName val="CHUNG_CU_CARRILON2"/>
      <sheetName val="[SHOPLIST_xls][SHOPLIST_xls][11"/>
      <sheetName val="_SHOPLIST_xls_708"/>
      <sheetName val="_SHOPLIST_xls_70,_0s«iÆøí¬i8"/>
      <sheetName val="D_&amp;_W_sizes8"/>
      <sheetName val="SOPMA_DD8"/>
      <sheetName val="[SHOPLIST_xls][SHOPLIST_xls]727"/>
      <sheetName val="E_H_-_H__W_P_11"/>
      <sheetName val="E__H__Treatment_for_pile_cap11"/>
      <sheetName val="[SHOPLIST_xls]/VWVU))tÏØ0__57"/>
      <sheetName val="[SHOPLIST_xls]/VWVU))tÏØ0__58"/>
      <sheetName val="[SHOPLIST_xls]/VWVU))tÏØ0__59"/>
      <sheetName val="[SHOPLIST_xls]70,/0s«_iÆø_í¬_11"/>
      <sheetName val="[SHOPLIST_xls]70?,/0?s«i?Æøí¬11"/>
      <sheetName val="PRICE_INFO8"/>
      <sheetName val="RC_SUMMARY8"/>
      <sheetName val="LABOUR_PRODUCTIVITY-TAV8"/>
      <sheetName val="MATERIAL_PRICES8"/>
      <sheetName val="P-100_MRF_DB_R18"/>
      <sheetName val="Risk_Register11"/>
      <sheetName val="Revised_Front_Page11"/>
      <sheetName val="Diff_Run01&amp;Run0211"/>
      <sheetName val="CCS_Summary11"/>
      <sheetName val="1_Carillion_Staff11"/>
      <sheetName val="_2_Staff_&amp;_Gen_labour11"/>
      <sheetName val="3_Offices11"/>
      <sheetName val="4_TempServ11"/>
      <sheetName val="__5_Temp_Wks11"/>
      <sheetName val="_6_Addn_Plant11"/>
      <sheetName val="_7__Transport11"/>
      <sheetName val="_8_Testing11"/>
      <sheetName val="9__Miscellaneous11"/>
      <sheetName val="10__Design11"/>
      <sheetName val="_11_Insurances11"/>
      <sheetName val="_12_Client_Req_11"/>
      <sheetName val="Risk_List11"/>
      <sheetName val="Track_of_Changes11"/>
      <sheetName val="Bill_8_Doors_&amp;_Windows11"/>
      <sheetName val="Bill_9_Finishes_11"/>
      <sheetName val="Bill_10_Specialities11"/>
      <sheetName val="1_2_Staff_Schedule12"/>
      <sheetName val="Area_Breakdown_PER_LEVEL_LINK11"/>
      <sheetName val="CF_Input11"/>
      <sheetName val="DATA_INPUT11"/>
      <sheetName val="Vordruck-Nr__7_1_3_D11"/>
      <sheetName val="M&amp;A_D11"/>
      <sheetName val="M&amp;A_E11"/>
      <sheetName val="M&amp;A_G11"/>
      <sheetName val="Attach_4-188"/>
      <sheetName val="tender_allowances11"/>
      <sheetName val="_Summary_BKG_03411"/>
      <sheetName val="BILL_3R11"/>
      <sheetName val="BLOCK-A_(MEA_SHEET)11"/>
      <sheetName val="Labour_Costs11"/>
      <sheetName val="Ewaan_Show_Kitchen_(2)8"/>
      <sheetName val="Cash_Flow_Working8"/>
      <sheetName val="MN_T_B_8"/>
      <sheetName val="Data_I_(2)8"/>
      <sheetName val="rEFERENCES_8"/>
      <sheetName val="Qtys_ZamZam_(Del__before)8"/>
      <sheetName val="Qtys_Relocation_(Del_before)8"/>
      <sheetName val="_Qtys_Sub_&amp;_Tents_(Del__before8"/>
      <sheetName val="Qtys__Signages_(Del__before)8"/>
      <sheetName val="Qtys_Temporary_Passages_(Del)8"/>
      <sheetName val="_Qtys_Ser__Rooms_(Del_before)8"/>
      <sheetName val="BOQ_(2)2"/>
      <sheetName val="LABOUR_RATE2"/>
      <sheetName val="Material_Rate2"/>
      <sheetName val="Labor_abs-PW2"/>
      <sheetName val="Labor_abs-NMR2"/>
      <sheetName val="kppl_pl2"/>
      <sheetName val="Basic_Rates2"/>
      <sheetName val="Combined_Results_2"/>
      <sheetName val="Site_Dev_BOQ11"/>
      <sheetName val="AOP_Summary-23"/>
      <sheetName val="Dash_board11"/>
      <sheetName val="2_Plex2"/>
      <sheetName val="Sheet1_(2)2"/>
      <sheetName val="4_Plex2"/>
      <sheetName val="6_Plex_2"/>
      <sheetName val="Detailed_Summary2"/>
      <sheetName val="Sheet1_(3)2"/>
      <sheetName val="Sheet1_(4)2"/>
      <sheetName val="May_053"/>
      <sheetName val="April_053"/>
      <sheetName val="Aug_053"/>
      <sheetName val="July_053"/>
      <sheetName val="June_053"/>
      <sheetName val="Nov_053"/>
      <sheetName val="Oct_053"/>
      <sheetName val="Sep_053"/>
      <sheetName val="Appendix_B4"/>
      <sheetName val="2F_회의실견적(5_14_일대)4"/>
      <sheetName val="_HIT-&gt;HMC_견적(3900)4"/>
      <sheetName val="Balance_Sheet1"/>
      <sheetName val="Estimate_for_approval1"/>
      <sheetName val="Summary_1"/>
      <sheetName val="B04-A_-_DIA_SUDEER1"/>
      <sheetName val="04D_-_Tanmyat1"/>
      <sheetName val="13-_B04-B_&amp;_C1"/>
      <sheetName val="_SITE_09_B04-B&amp;C-AFAQ1"/>
      <sheetName val="[SHOPLIST_xls]/VWVU))tÏØ0__60"/>
      <sheetName val="[SHOPLIST_xls][SHOPLIST_xls]728"/>
      <sheetName val="Sheet_Index1"/>
      <sheetName val="Status_Summary2"/>
      <sheetName val="Sec__A-PQ2"/>
      <sheetName val="Preamble_B2"/>
      <sheetName val="Sec__C-Dayworks2"/>
      <sheetName val="d5_2"/>
      <sheetName val="Asset_Allocation_(CR)2"/>
      <sheetName val="Project_Benchmarking2"/>
      <sheetName val="1_-_Main_Building2"/>
      <sheetName val="1_-_Summary2"/>
      <sheetName val="2_-_Landscaping_Works2"/>
      <sheetName val="2_-_Summary2"/>
      <sheetName val="4_-_Bldg_Infra2"/>
      <sheetName val="4_-_Summary2"/>
      <sheetName val="Dashboard_(1)2"/>
      <sheetName val="VO_Agreed_to_Unifier_Sum2"/>
      <sheetName val="VO_Not_yet_Agreed_to_Unifier2"/>
      <sheetName val="VO_Anticipated_to_Unifier2"/>
      <sheetName val="EW_to_Unifier2"/>
      <sheetName val="Prov_Sums2"/>
      <sheetName val="Other_Amounts2"/>
      <sheetName val="New_Rates1"/>
      <sheetName val="Labour_Rates1"/>
      <sheetName val="Status_1"/>
      <sheetName val="CLIENT_BUDGET1"/>
      <sheetName val="Reco-June_20191"/>
      <sheetName val="REMINING_PROGRESS1"/>
      <sheetName val="OS&amp;E__IT1"/>
      <sheetName val="PAID_AMOUNT1"/>
      <sheetName val="IPA_211"/>
      <sheetName val="Order_by_owner1"/>
      <sheetName val="PERLIM__Sammary1"/>
      <sheetName val="RECOVER_OF_DOUBLE_PAYMENT1"/>
      <sheetName val="rathath_al_matar1"/>
      <sheetName val="INTERNAL_LINE_1"/>
      <sheetName val="MINOVA_AL_DEYAR1"/>
      <sheetName val="BLUE_RHINE1"/>
      <sheetName val="NATIONAL_PAINT1"/>
      <sheetName val="FIRE_RATED1"/>
      <sheetName val="BOQ_1_92"/>
      <sheetName val="[SHOPLIST_xls]/VWVU))tÏØ0__62"/>
      <sheetName val="[SHOPLIST_xls]/VWVU))tÏØ0__63"/>
      <sheetName val="Abs_PMRL"/>
      <sheetName val="Drop_Down_Data"/>
      <sheetName val="Rules_"/>
      <sheetName val="Update_list"/>
      <sheetName val="Sinh_Nam_systems"/>
      <sheetName val="DIE_profile"/>
      <sheetName val="Import_tax"/>
      <sheetName val="TONG_HOP_VL-NC"/>
      <sheetName val="TONGKE3p_"/>
      <sheetName val="TH_VL,_NC,_DDHT_Thanhphuoc"/>
      <sheetName val="DON_GIA"/>
      <sheetName val="CHITIET_VL-NC"/>
      <sheetName val="TH_kinh_phi"/>
      <sheetName val="KLDT_DIEN"/>
      <sheetName val="Dinh_muc_CP_KTCB_khac"/>
      <sheetName val="_SHOPLIST_xls__SHOPLIST_xls_704"/>
      <sheetName val="_SHOPLIST_xls__SHOPLIST_xls_705"/>
      <sheetName val="quotation_"/>
      <sheetName val="Bill_5_-_Carpark"/>
      <sheetName val="BOQ_-_summary__3"/>
      <sheetName val="NKSC_thue"/>
      <sheetName val="05__Data_Cash_Flow"/>
      <sheetName val="MTO_REV_2(ARMOR)"/>
      <sheetName val="L3-WBS_Mapping"/>
      <sheetName val="BAFO_CCL_Submission"/>
      <sheetName val="[SHOPLIST_xls]/VWVU))tÏØ0__81"/>
      <sheetName val="[SHOPLIST_xls]/VWVU))tÏØ0__91"/>
      <sheetName val="_SHOPLIST_xls__SHOPLIST_xls_706"/>
      <sheetName val="___________2"/>
      <sheetName val="[SHOPLIST_xls]70_1"/>
      <sheetName val="B2-DV_No_02"/>
      <sheetName val="[SHOPLIST_xls]70,/0s«i_x"/>
      <sheetName val="Ref_Arch"/>
      <sheetName val="Data_"/>
      <sheetName val="SITE_WORKS"/>
      <sheetName val="WOOD_WORK"/>
      <sheetName val="THERMAL_&amp;_MOISTURE_"/>
      <sheetName val="DOORS_&amp;_WINDOWS"/>
      <sheetName val="Additional_Items"/>
      <sheetName val="L_(4)"/>
      <sheetName val="Quotation_FM_administration"/>
      <sheetName val="Quotation_Visitor_and_Sec"/>
      <sheetName val="Service_Charge"/>
      <sheetName val="CABLES_"/>
      <sheetName val="Quotation_Offices_108,9,10,11)"/>
      <sheetName val="Quotation_modification"/>
      <sheetName val="DIV_01_General_Requirements"/>
      <sheetName val="Bill_(1)_Main_Building"/>
      <sheetName val="Bill_(2)_General_Site_&amp;_Parking"/>
      <sheetName val="wd_points"/>
      <sheetName val="Bill_(3)_Guest_House"/>
      <sheetName val="Bill_(4)_Family_Buildings"/>
      <sheetName val="Bill_(5)_Villa_Buildings"/>
      <sheetName val="Bill_(6)_Entrance_Building"/>
      <sheetName val="Bill_(7)_Masjid"/>
      <sheetName val="Bill_(8)_Auditorium"/>
      <sheetName val="Bill_(9)_Site_Prep__&amp;_Roadway"/>
      <sheetName val="Summary_Cost"/>
      <sheetName val="lighting_points"/>
      <sheetName val="ESTIMATE_(2)"/>
      <sheetName val="COM_Summary"/>
      <sheetName val="Geneí¬_i_0"/>
      <sheetName val="70,_0s«_iÆ"/>
      <sheetName val="_SHOPLIST_xls__VWVU_x0"/>
      <sheetName val="_SHOPLIST_xls_70,"/>
      <sheetName val="_SHOPLIST_xls__VW"/>
      <sheetName val="_SHOPLIST_xls__VWVU))tÏØ0__"/>
      <sheetName val="_SHOPLIST_xls__VWVU))tÏØ0__1"/>
      <sheetName val="_SHOPLIST_xls__SHOPLIST_xls__SH"/>
      <sheetName val="_SHOPLIST_xls__VWVU))tÏØ0__11"/>
      <sheetName val="_SHOPLIST_xls__VWVU))tÏØ0__2"/>
      <sheetName val="_SHOPLIST_xls__VWVU))tÏØ0__3"/>
      <sheetName val="_SHOPLIST_xls_70,_0s«_iÆø_í¬_i"/>
      <sheetName val="_SHOPLIST_xls_70_,_0_s«i_Æøí¬i_"/>
      <sheetName val="_SHOPLIST_xls__VWVU))tÏØ0__4"/>
      <sheetName val="GFA_HQ_Building32"/>
      <sheetName val="GFA_Conference31"/>
      <sheetName val="BQ_External31"/>
      <sheetName val="Projet,_methodes_&amp;_couts29"/>
      <sheetName val="Risques_majeurs_&amp;_Frais_Ind_29"/>
      <sheetName val="Penthouse_Apartment30"/>
      <sheetName val="LABOUR_HISTOGRAM31"/>
      <sheetName val="StattCo_yCharges30"/>
      <sheetName val="Chiet_tinh_dz2230"/>
      <sheetName val="Chiet_tinh_dz3530"/>
      <sheetName val="Raw_Data30"/>
      <sheetName val="CT_Thang_Mo30"/>
      <sheetName val="@risk_rents_and_incentives30"/>
      <sheetName val="Car_park_lease30"/>
      <sheetName val="Net_rent_analysis30"/>
      <sheetName val="Poz-1_30"/>
      <sheetName val="Lab_Cum_Hist30"/>
      <sheetName val="Graph_Data_(DO_NOT_PRINT)30"/>
      <sheetName val="budget_summary_(2)29"/>
      <sheetName val="Budget_Analysis_Summary29"/>
      <sheetName val="Bill_No__230"/>
      <sheetName val="LEVEL_SHEET30"/>
      <sheetName val="SPT_vs_PHI30"/>
      <sheetName val="CT__PL29"/>
      <sheetName val="FOL_-_Bar30"/>
      <sheetName val="Customize_Your_Invoice30"/>
      <sheetName val="HVAC_BoQ30"/>
      <sheetName val="Tender_Summary30"/>
      <sheetName val="Insurance_Ext30"/>
      <sheetName val="Top_sheet29"/>
      <sheetName val="intr_stool_brkup29"/>
      <sheetName val="PROJECT_BRIEF27"/>
      <sheetName val="Body_Sheet29"/>
      <sheetName val="1_0_Executive_Summary29"/>
      <sheetName val="2_Div_14_27"/>
      <sheetName val="Rate_analysis16"/>
      <sheetName val="Bill_228"/>
      <sheetName val="Ap_A27"/>
      <sheetName val="Bill_127"/>
      <sheetName val="Bill_327"/>
      <sheetName val="Bill_427"/>
      <sheetName val="Bill_527"/>
      <sheetName val="Bill_627"/>
      <sheetName val="Bill_727"/>
      <sheetName val="SHOPLIST_xls26"/>
      <sheetName val="C_(3)27"/>
      <sheetName val="Invoice_Summary26"/>
      <sheetName val="beam-reinft-IIInd_floor26"/>
      <sheetName val="Dubai_golf26"/>
      <sheetName val="POWER_ASSUMPTIONS26"/>
      <sheetName val="beam-reinft-machine_rm26"/>
      <sheetName val="Civil_Boq25"/>
      <sheetName val="WITHOUT_C&amp;I_PROFIT_(3)25"/>
      <sheetName val="Activity_List25"/>
      <sheetName val="Softscape_Buildup25"/>
      <sheetName val="Mat'l_Rate25"/>
      <sheetName val="HIRED_LABOUR_CODE23"/>
      <sheetName val="PA-_Consutant_23"/>
      <sheetName val="foot-slab_reinft23"/>
      <sheetName val="DETAILED__BOQ23"/>
      <sheetName val="M-Book_for_Conc23"/>
      <sheetName val="M-Book_for_FW23"/>
      <sheetName val="BILL_COV23"/>
      <sheetName val="Ra__stair23"/>
      <sheetName val="VALVE_CHAMBERS22"/>
      <sheetName val="Fire_Hydrants22"/>
      <sheetName val="B_GATE_VALVE22"/>
      <sheetName val="Sub_G1_Fire22"/>
      <sheetName val="Sub_G12_Fire22"/>
      <sheetName val="Day_work22"/>
      <sheetName val="Materials_Cost(PCC)22"/>
      <sheetName val="India_F&amp;S_Template22"/>
      <sheetName val="IO_LIST22"/>
      <sheetName val="Material_22"/>
      <sheetName val="Quote_Sheet22"/>
      <sheetName val="Eq__Mobilization21"/>
      <sheetName val="Working_for_RCC21"/>
      <sheetName val="B185-B-9_121"/>
      <sheetName val="B185-B-9_221"/>
      <sheetName val="BOQ_Direct_selling_cost22"/>
      <sheetName val="CHART_OF_ACCOUNTS21"/>
      <sheetName val="E-Bill_No_6_A-O21"/>
      <sheetName val="B09_121"/>
      <sheetName val="bill_nb2-Plumbing_&amp;_Drainag20"/>
      <sheetName val="Pl_&amp;_Dr_B20"/>
      <sheetName val="Pl_&amp;_Dr_G20"/>
      <sheetName val="Pl_&amp;_Dr_M20"/>
      <sheetName val="Pl_&amp;_Dr_120"/>
      <sheetName val="Pl_&amp;_Dr_220"/>
      <sheetName val="Pl_&amp;_Dr_320"/>
      <sheetName val="Pl_&amp;_Dr_420"/>
      <sheetName val="Pl_&amp;_Dr_520"/>
      <sheetName val="Pl_&amp;_Dr_620"/>
      <sheetName val="Pl_&amp;_Dr_720"/>
      <sheetName val="Pl_&amp;_Dr_820"/>
      <sheetName val="Pl_&amp;_Dr_R20"/>
      <sheetName val="FF_B20"/>
      <sheetName val="FF_G20"/>
      <sheetName val="FF_M20"/>
      <sheetName val="FF_120"/>
      <sheetName val="FF_2_20"/>
      <sheetName val="FF_320"/>
      <sheetName val="FF_420"/>
      <sheetName val="FF_520"/>
      <sheetName val="FF_6_20"/>
      <sheetName val="FF_720"/>
      <sheetName val="FF_820"/>
      <sheetName val="FF_R20"/>
      <sheetName val="bill_nb3-FF20"/>
      <sheetName val="HVAC_B20"/>
      <sheetName val="HVAC_G20"/>
      <sheetName val="HVAC_M20"/>
      <sheetName val="HVAC_120"/>
      <sheetName val="HVAC_220"/>
      <sheetName val="HVAC_320"/>
      <sheetName val="HVAC_420"/>
      <sheetName val="HVAC_520"/>
      <sheetName val="HVAC_620"/>
      <sheetName val="HVAC_720"/>
      <sheetName val="HVAC_820"/>
      <sheetName val="HVAC_R20"/>
      <sheetName val="bill_nb4-HVAC20"/>
      <sheetName val="SC_B20"/>
      <sheetName val="SC_G20"/>
      <sheetName val="SC_M20"/>
      <sheetName val="SC_120"/>
      <sheetName val="SC_220"/>
      <sheetName val="SC_320"/>
      <sheetName val="SC_420"/>
      <sheetName val="SC_520"/>
      <sheetName val="SC_620"/>
      <sheetName val="SC_720"/>
      <sheetName val="SC_820"/>
      <sheetName val="SC_R20"/>
      <sheetName val="AV_B20"/>
      <sheetName val="AV_G20"/>
      <sheetName val="AV_M20"/>
      <sheetName val="AV_120"/>
      <sheetName val="AV_220"/>
      <sheetName val="AV_320"/>
      <sheetName val="AV_420"/>
      <sheetName val="AV_520"/>
      <sheetName val="AV_620"/>
      <sheetName val="AV_720"/>
      <sheetName val="AV_820"/>
      <sheetName val="EL_B20"/>
      <sheetName val="EL_M20"/>
      <sheetName val="EL_120"/>
      <sheetName val="EL_220"/>
      <sheetName val="EL_320"/>
      <sheetName val="EL_420"/>
      <sheetName val="EL_520"/>
      <sheetName val="EL_620"/>
      <sheetName val="EL_720"/>
      <sheetName val="EL_820"/>
      <sheetName val="EL_R20"/>
      <sheetName val="EL_TR20"/>
      <sheetName val="8-_EL20"/>
      <sheetName val="FA_B20"/>
      <sheetName val="FA_G20"/>
      <sheetName val="FA_M20"/>
      <sheetName val="FA_120"/>
      <sheetName val="FA_220"/>
      <sheetName val="FA_320"/>
      <sheetName val="FA_420"/>
      <sheetName val="FA_520"/>
      <sheetName val="FA_620"/>
      <sheetName val="FA_720"/>
      <sheetName val="FA_820"/>
      <sheetName val="FA_R20"/>
      <sheetName val="9-_FA20"/>
      <sheetName val="Div__0221"/>
      <sheetName val="Div__0321"/>
      <sheetName val="Div__0421"/>
      <sheetName val="Div__0521"/>
      <sheetName val="Div__0621"/>
      <sheetName val="Div__0721"/>
      <sheetName val="Div__0821"/>
      <sheetName val="Div__0921"/>
      <sheetName val="Div__1021"/>
      <sheetName val="Div__1121"/>
      <sheetName val="Div__1221"/>
      <sheetName val="Div_1321"/>
      <sheetName val="EXTERNAL_WORKS21"/>
      <sheetName val="PRODUCTIVITY_RATE21"/>
      <sheetName val="U_R_A_-_MASONRY21"/>
      <sheetName val="U_R_A_-_PLASTERING21"/>
      <sheetName val="U_R_A_-_TILING21"/>
      <sheetName val="U_R_A_-_GRANITE21"/>
      <sheetName val="V_C_2_-_EARTHWORK21"/>
      <sheetName val="V_C_9_-_CERAMIC21"/>
      <sheetName val="V_C_9_-_FINISHES21"/>
      <sheetName val="PMWeb_data21"/>
      <sheetName val="w't_table20"/>
      <sheetName val="2_2)Revised_Cash_Flow20"/>
      <sheetName val="Elemental_Buildup20"/>
      <sheetName val="PointNo_520"/>
      <sheetName val="SS_MH21"/>
      <sheetName val="Chiet_t20"/>
      <sheetName val="Staffing_and_Rates_IA20"/>
      <sheetName val="Index_List20"/>
      <sheetName val="Type_List20"/>
      <sheetName val="File_Types20"/>
      <sheetName val="입찰내역_발주처_양식20"/>
      <sheetName val="Material_List_20"/>
      <sheetName val="PRECAST_lightconc-II22"/>
      <sheetName val="Item-_Compact18"/>
      <sheetName val="final_abstract22"/>
      <sheetName val="E_&amp;_R18"/>
      <sheetName val="B6_2_19"/>
      <sheetName val="LIST_DO_NOT_REMOVE19"/>
      <sheetName val="Division_249"/>
      <sheetName val="Division_420"/>
      <sheetName val="Division_520"/>
      <sheetName val="Division_620"/>
      <sheetName val="Division_720"/>
      <sheetName val="Division_820"/>
      <sheetName val="Division_920"/>
      <sheetName val="Division_1020"/>
      <sheetName val="Division_1220"/>
      <sheetName val="Division_1420"/>
      <sheetName val="Division_2123"/>
      <sheetName val="Division_2221"/>
      <sheetName val="Division_2320"/>
      <sheetName val="Division_2620"/>
      <sheetName val="Division_2720"/>
      <sheetName val="Division_2820"/>
      <sheetName val="Division_3120"/>
      <sheetName val="Division_3220"/>
      <sheetName val="Division_3320"/>
      <sheetName val="Summary_of_Work18"/>
      <sheetName val="Staff_Acco_18"/>
      <sheetName val="TBAL9697_-group_wise__sdpl18"/>
      <sheetName val="Employee_List18"/>
      <sheetName val="Project_Cost_Breakdown18"/>
      <sheetName val="Рабочий_лист17"/>
      <sheetName val="Rate_summary17"/>
      <sheetName val="Annex_1_Sect_3a18"/>
      <sheetName val="Annex_1_Sect_3a_118"/>
      <sheetName val="Annex_1_Sect_3b18"/>
      <sheetName val="Annex_1_Sect_3c18"/>
      <sheetName val="HOURLY_RATES18"/>
      <sheetName val="RAB_AR&amp;STR17"/>
      <sheetName val="SITE_WORK17"/>
      <sheetName val="Back_up17"/>
      <sheetName val="PT_141-_Site_A_Landscape17"/>
      <sheetName val="INDIGINEOUS_ITEMS_17"/>
      <sheetName val="Duct_Accesories17"/>
      <sheetName val="????_???_??17"/>
      <sheetName val="d-safe_DELUXE17"/>
      <sheetName val="Common_Variables17"/>
      <sheetName val="train_cash17"/>
      <sheetName val="accom_cash17"/>
      <sheetName val="Mall_waterproofing17"/>
      <sheetName val="MSCP_waterproofing17"/>
      <sheetName val="[SHOPLIST_xls]70,/0s«iÆøí¬i17"/>
      <sheetName val="Labour_&amp;_Plant17"/>
      <sheetName val="GPL_Revenu_Update17"/>
      <sheetName val="DO_NOT_TOUCH17"/>
      <sheetName val="Work_Type17"/>
      <sheetName val="[SHOPLIST_xls][SHOPLIST_xls]729"/>
      <sheetName val="Ave_wtd_rates17"/>
      <sheetName val="Debits_as_on_12_04_0817"/>
      <sheetName val="STAFFSCHED_17"/>
      <sheetName val="TRIAL_BALANCE17"/>
      <sheetName val="Geneí¬_i16"/>
      <sheetName val="PROJECT_BRIEF(EX_NEW)17"/>
      <sheetName val="Cashflow_projection12"/>
      <sheetName val="PPA_Summary13"/>
      <sheetName val="Risk_Breakdown_Structure16"/>
      <sheetName val="AREA_OF_APPLICATION16"/>
      <sheetName val="steel_total16"/>
      <sheetName val="ELE_BOQ16"/>
      <sheetName val="Area_Breakdown_PER_LEVEL_LINK12"/>
      <sheetName val="CF_Input12"/>
      <sheetName val="DATA_INPUT12"/>
      <sheetName val="Vordruck-Nr__7_1_3_D12"/>
      <sheetName val="M&amp;A_D12"/>
      <sheetName val="M&amp;A_E12"/>
      <sheetName val="M&amp;A_G12"/>
      <sheetName val="Floor_Box_14"/>
      <sheetName val="[SHOPLIST_xls]7012"/>
      <sheetName val="[SHOPLIST_xls]70,12"/>
      <sheetName val="Base_BM-rebar12"/>
      <sheetName val="Z-_GENERAL_PRICE_SUMMARY13"/>
      <sheetName val="Equipment_Rates12"/>
      <sheetName val="[SHOPLIST_xls][SHOPLIST_xls]730"/>
      <sheetName val="E_H_-_H__W_P_12"/>
      <sheetName val="E__H__Treatment_for_pile_cap12"/>
      <sheetName val="%_prog_figs_-u5_and_total13"/>
      <sheetName val="_VWVU))tÏØ0__14"/>
      <sheetName val="Service_Type10"/>
      <sheetName val="Contract_Division10"/>
      <sheetName val="SubContract_Type10"/>
      <sheetName val="_SHOPLIST_xls_709"/>
      <sheetName val="_SHOPLIST_xls_70,_0s«iÆøí¬i9"/>
      <sheetName val="Resumo_Empreitadas13"/>
      <sheetName val="Data_Sheet12"/>
      <sheetName val="tender_allowances12"/>
      <sheetName val="_Summary_BKG_03412"/>
      <sheetName val="BILL_3R12"/>
      <sheetName val="1_2_Staff_Schedule13"/>
      <sheetName val="[SHOPLIST_xls]/VW12"/>
      <sheetName val="[SHOPLIST_xls]/VWVU))tÏØ0__64"/>
      <sheetName val="BLOCK-A_(MEA_SHEET)12"/>
      <sheetName val="[SHOPLIST_xls][SHOPLIST_xls][12"/>
      <sheetName val="Materials_12"/>
      <sheetName val="Attach_4-189"/>
      <sheetName val="Labour_Costs12"/>
      <sheetName val="Ewaan_Show_Kitchen_(2)9"/>
      <sheetName val="Cash_Flow_Working9"/>
      <sheetName val="MN_T_B_9"/>
      <sheetName val="Mix_Design13"/>
      <sheetName val="Form_612"/>
      <sheetName val="Risk_Register12"/>
      <sheetName val="Revised_Front_Page12"/>
      <sheetName val="Diff_Run01&amp;Run0212"/>
      <sheetName val="CCS_Summary12"/>
      <sheetName val="1_Carillion_Staff12"/>
      <sheetName val="_2_Staff_&amp;_Gen_labour12"/>
      <sheetName val="3_Offices12"/>
      <sheetName val="4_TempServ12"/>
      <sheetName val="__5_Temp_Wks12"/>
      <sheetName val="_6_Addn_Plant12"/>
      <sheetName val="_7__Transport12"/>
      <sheetName val="_8_Testing12"/>
      <sheetName val="9__Miscellaneous12"/>
      <sheetName val="10__Design12"/>
      <sheetName val="_11_Insurances12"/>
      <sheetName val="_12_Client_Req_12"/>
      <sheetName val="Risk_List12"/>
      <sheetName val="Track_of_Changes12"/>
      <sheetName val="Bill_8_Doors_&amp;_Windows12"/>
      <sheetName val="Bill_9_Finishes_12"/>
      <sheetName val="Bill_10_Specialities12"/>
      <sheetName val="Bill_1012"/>
      <sheetName val="Cost_Heading9"/>
      <sheetName val="2F_회의실견적(5_14_일대)5"/>
      <sheetName val="_HIT-&gt;HMC_견적(3900)5"/>
      <sheetName val="Appendix_B5"/>
      <sheetName val="PRICE_INFO9"/>
      <sheetName val="RC_SUMMARY9"/>
      <sheetName val="LABOUR_PRODUCTIVITY-TAV9"/>
      <sheetName val="MATERIAL_PRICES9"/>
      <sheetName val="P-100_MRF_DB_R19"/>
      <sheetName val="Site_Dev_BOQ12"/>
      <sheetName val="[SHOPLIST_xls]/VWVU))tÏØ0__65"/>
      <sheetName val="[SHOPLIST_xls]/VWVU))tÏØ0__66"/>
      <sheetName val="D_&amp;_W_sizes9"/>
      <sheetName val="SOPMA_DD9"/>
      <sheetName val="Finansal_tamamlanma_Eğrisi3"/>
      <sheetName val="BOQ_(2)3"/>
      <sheetName val="LABOUR_RATE3"/>
      <sheetName val="Material_Rate3"/>
      <sheetName val="Labor_abs-PW3"/>
      <sheetName val="Labor_abs-NMR3"/>
      <sheetName val="kppl_pl3"/>
      <sheetName val="Basic_Rates3"/>
      <sheetName val="Combined_Results_3"/>
      <sheetName val="Labour_Rate_9"/>
      <sheetName val="[SHOPLIST_xls]/VWVU))tÏØ0__67"/>
      <sheetName val="[SHOPLIST_xls]70,/0s«_iÆø_í¬_12"/>
      <sheetName val="[SHOPLIST_xls]70?,/0?s«i?Æøí¬12"/>
      <sheetName val="Data_I_(2)9"/>
      <sheetName val="rEFERENCES_9"/>
      <sheetName val="Qtys_ZamZam_(Del__before)9"/>
      <sheetName val="Qtys_Relocation_(Del_before)9"/>
      <sheetName val="_Qtys_Sub_&amp;_Tents_(Del__before9"/>
      <sheetName val="Qtys__Signages_(Del__before)9"/>
      <sheetName val="Qtys_Temporary_Passages_(Del)9"/>
      <sheetName val="_Qtys_Ser__Rooms_(Del_before)9"/>
      <sheetName val="Div_07_Thermal_&amp;_Moisture3"/>
      <sheetName val="Data_Validation3"/>
      <sheetName val="Div26_-_Elect3"/>
      <sheetName val="CHUNG_CU_CARRILON3"/>
      <sheetName val="precast_RC_element3"/>
      <sheetName val="pile_Fabrication3"/>
      <sheetName val="New_Bld3"/>
      <sheetName val="[SHOPLIST_xls]/VWVU))tÏØ0__68"/>
      <sheetName val="Dash_board12"/>
      <sheetName val="HB_CEC_schd_4_23"/>
      <sheetName val="HB_CEC_schd_4_33"/>
      <sheetName val="HB_CEC_schd_5_23"/>
      <sheetName val="HB_CEC_schd_6_23"/>
      <sheetName val="HB_CEC_schd_7_23"/>
      <sheetName val="HB_CEC_schd_9_23"/>
      <sheetName val="Doha_Farm3"/>
      <sheetName val="Dropdown_List3"/>
      <sheetName val="CIF_COST_ITEM1"/>
      <sheetName val="Rates_for_public_areas1"/>
      <sheetName val="[SHOPLIST_xls][SHOPLIST_xls]731"/>
      <sheetName val="B-3_2_EB1"/>
      <sheetName val="Trade_Summary1"/>
      <sheetName val="Tender_Docs1"/>
      <sheetName val="Miral_Emails1"/>
      <sheetName val="LOAs_(061619)1"/>
      <sheetName val="Contract_Conditions_(Tender)1"/>
      <sheetName val="Contract_Qualifications1"/>
      <sheetName val="YVPI_&amp;_GII1"/>
      <sheetName val="LOA_(live_sheet)1"/>
      <sheetName val="LOA_Log_(082419)1"/>
      <sheetName val="Key_Docs_Ref_1"/>
      <sheetName val="To_Mr__Boota_(072519)1"/>
      <sheetName val="CONSTRUCTION_COMPONENT1"/>
      <sheetName val="Recon_Template1"/>
      <sheetName val="[SHOPLIST_xls]/VWVU))tÏØ0__69"/>
      <sheetName val="[SHOPLIST_xls]/VWVU))tÏØ0__70"/>
      <sheetName val="[SHOPLIST_xls]/VWVU))tÏØ0__72"/>
      <sheetName val="Drop_Down_Data1"/>
      <sheetName val="Rules_1"/>
      <sheetName val="Update_list1"/>
      <sheetName val="Sinh_Nam_systems1"/>
      <sheetName val="DIE_profile1"/>
      <sheetName val="Import_tax1"/>
      <sheetName val="TONG_HOP_VL-NC1"/>
      <sheetName val="TONGKE3p_1"/>
      <sheetName val="TH_VL,_NC,_DDHT_Thanhphuoc1"/>
      <sheetName val="DON_GIA1"/>
      <sheetName val="CHITIET_VL-NC1"/>
      <sheetName val="TH_kinh_phi1"/>
      <sheetName val="KLDT_DIEN1"/>
      <sheetName val="Dinh_muc_CP_KTCB_khac1"/>
      <sheetName val="quotation_1"/>
      <sheetName val="Bill_5_-_Carpark1"/>
      <sheetName val="BOQ_-_summary__31"/>
      <sheetName val="NKSC_thue1"/>
      <sheetName val="05__Data_Cash_Flow1"/>
      <sheetName val="MTO_REV_2(ARMOR)1"/>
      <sheetName val="L3-WBS_Mapping1"/>
      <sheetName val="BAFO_CCL_Submission1"/>
      <sheetName val="[SHOPLIST_xls][SHOPLIST_xls]/V1"/>
      <sheetName val="Core_Data1"/>
      <sheetName val="[SHOPLIST_xls]/VWVU))tÏØ0__82"/>
      <sheetName val="[SHOPLIST_xls]/VWVU))tÏØ0__92"/>
      <sheetName val="[SHOPLIST_xls][SH1"/>
      <sheetName val="P1926-H2B_Pkg_2A&amp;2B1"/>
      <sheetName val="P1940-H2B_Pkg_1_Guestrooms1"/>
      <sheetName val="BOQ_1_921"/>
      <sheetName val="Abs_PMRL1"/>
      <sheetName val="Master_data"/>
      <sheetName val="[SHOPLIST_xls]/VWVU))tÏØ0__73"/>
      <sheetName val="Staff_OLD_"/>
      <sheetName val="Basic_Rate"/>
      <sheetName val="MASTER_RATE_ANALYSIS"/>
      <sheetName val="MAIN_SUMMARY"/>
      <sheetName val="[SHOPLIST_xls]/VWVU))tÏØ0__74"/>
      <sheetName val="[SHOPLIST_xls]/VWVU))tÏØ0__75"/>
      <sheetName val="Appendix-A_-GRAND_SUMMARY"/>
      <sheetName val="D9_(New_Rate)"/>
      <sheetName val="Grand_Summary_"/>
      <sheetName val="Bill_No_01_-_GI_"/>
      <sheetName val="combined_"/>
      <sheetName val="summary-Optional_"/>
      <sheetName val="B14_02_"/>
      <sheetName val="Prov_Sum_"/>
      <sheetName val="Joseph_Record"/>
      <sheetName val="Cover_Page"/>
      <sheetName val="Approved_INR_Claimed_Log_(2)"/>
      <sheetName val="INR_Data"/>
      <sheetName val="Dec_OCR"/>
      <sheetName val="OCR_(APR"/>
      <sheetName val="Survey_"/>
      <sheetName val="INR_Summary_Sheet"/>
      <sheetName val="ITR_Form_(Rev0)"/>
      <sheetName val="ITR_Form_(SS)"/>
      <sheetName val="ITR_Form_(Rev1)"/>
      <sheetName val="Method_Statements"/>
      <sheetName val="P15_Cost_Implications"/>
      <sheetName val="P15_uPVC_ducts-Rate_Summary"/>
      <sheetName val="P13_uPVC_ducts"/>
      <sheetName val="P13_Mass_Concrete"/>
      <sheetName val="P13_Imported_Fill"/>
      <sheetName val="P14_uPVC_ducts"/>
      <sheetName val="P14_Mass_Concrete"/>
      <sheetName val="P14_Imported_Fill"/>
      <sheetName val="P14_Sand_bed_to_cable"/>
      <sheetName val="P15_uPVC_ducts"/>
      <sheetName val="Cumulative_Rail_"/>
      <sheetName val="TB_ALJADA"/>
      <sheetName val="Plot_Area"/>
      <sheetName val="Closing_entries"/>
      <sheetName val="Executive_Summary"/>
      <sheetName val="Sales_Tracking_Report_(STR)"/>
      <sheetName val="Blocking_Tracking_Report_(BTR)"/>
      <sheetName val="[SHOPLIST_xls]70,/0s«iÆøí¬1"/>
      <sheetName val="Bill_No_1"/>
      <sheetName val="Portfolio_List"/>
      <sheetName val="Initial_Data"/>
      <sheetName val="Package_Status"/>
      <sheetName val="ConferenceCentre_옰ʒ䄂ʒ鵠ʐ䄂ʒ閐̐脭め_x0005_"/>
      <sheetName val="_board7"/>
      <sheetName val="_boaboard (1)"/>
      <sheetName val="/VWVU))tÏØ0__23"/>
      <sheetName val="/VWVU))tÏØ0__22"/>
      <sheetName val="[SHOPLIST.xls]70,/0s«iÆøí¬i1"/>
      <sheetName val="[SHOPLIST.xls]70,/0s«_iÆø_í¬"/>
      <sheetName val="[SHOPLIST.xls]70,/0s«iÆøí¬i2"/>
      <sheetName val="[SHOPLIST.xls]70,/0s«iÆøí¬i3"/>
      <sheetName val="Drop down"/>
      <sheetName val="5"/>
      <sheetName val="[SHOPLIST.xls]/VWVU))"/>
      <sheetName val="Cover Sheet"/>
      <sheetName val="Checklist"/>
      <sheetName val="Pay Cert"/>
      <sheetName val="Reconcilliation Sheet"/>
      <sheetName val="EPMS-Total "/>
      <sheetName val="EPMS-Earned"/>
      <sheetName val="SA2"/>
      <sheetName val="EPMS Earned -GR"/>
      <sheetName val="EPMS Earned Electrical Utilitie"/>
      <sheetName val="EPMS - Materials"/>
      <sheetName val="Backup-MOS"/>
      <sheetName val="EPMS - Variations"/>
      <sheetName val="Variations "/>
      <sheetName val="EPMS - Claims"/>
      <sheetName val="Advance"/>
      <sheetName val="Advance.d.1"/>
      <sheetName val="Prev Pay Certs"/>
      <sheetName val="TO-BUILDUP"/>
      <sheetName val="Monthly Summary_01 Aug-25Sept"/>
      <sheetName val="August"/>
      <sheetName val="September"/>
      <sheetName val="Bond calculation (Verifi)"/>
      <sheetName val="September_2"/>
      <sheetName val="July-2015"/>
      <sheetName val="IPC 10_Prog"/>
      <sheetName val="Grand Summary"/>
      <sheetName val="Summary_2"/>
      <sheetName val="SZ1"/>
      <sheetName val="SZ2"/>
      <sheetName val="SZ3"/>
      <sheetName val="SZ4"/>
      <sheetName val="SZ5"/>
      <sheetName val="SZ6"/>
      <sheetName val="SZ7"/>
      <sheetName val="SZ8"/>
      <sheetName val="SZ9"/>
      <sheetName val="SZ10"/>
      <sheetName val="SZ11"/>
      <sheetName val="Comparison per subzone"/>
      <sheetName val="Comparison"/>
      <sheetName val="Base Course"/>
      <sheetName val="Top_s灨ὔ밀ὔ턀"/>
      <sheetName val="Top_s๨ꫝ_x0000__x0000_퀀"/>
      <sheetName val="SoW Assess Blank Form"/>
      <sheetName val="VO-Sum"/>
      <sheetName val="VO-Log"/>
      <sheetName val="VO Breakdown"/>
      <sheetName val="Measurement Sheet"/>
      <sheetName val="Schedule of Drawings"/>
      <sheetName val="SI"/>
      <sheetName val="SI Schedule"/>
      <sheetName val="ContraCharge"/>
      <sheetName val="ContraCharge Schedule"/>
      <sheetName val="BQMPALOC"/>
      <sheetName val="COLUMNS"/>
      <sheetName val="VESSELS "/>
      <sheetName val="[SHOPLIST.xls][SHOPLIST.xls]70?"/>
      <sheetName val="MFG"/>
      <sheetName val="Surbhi"/>
      <sheetName val="XL4Test5"/>
      <sheetName val="P-Ins &amp; Bonds"/>
      <sheetName val="P-Ins_&amp;_Bonds"/>
      <sheetName val="BFS"/>
      <sheetName val="BULD.3"/>
      <sheetName val="BLOCK K"/>
      <sheetName val="예가표"/>
      <sheetName val="MI"/>
      <sheetName val="8.0 Programme"/>
      <sheetName val="[SH"/>
      <sheetName val="70_"/>
      <sheetName val="703"/>
      <sheetName val="70,/0s«iÆøí¬i4"/>
      <sheetName val="[SHOPLIST.xls]/VW"/>
      <sheetName val="70,/0s«iÆøí¬i5"/>
      <sheetName val="Item List OLD"/>
      <sheetName val="KEYFIGURES"/>
      <sheetName val="Other_Cost_Norms"/>
      <sheetName val="Landscape No.1"/>
      <sheetName val="MEP No.3"/>
      <sheetName val="_SHOPLIST.xls__VWVU))tÏØ0__5"/>
      <sheetName val="_SHOPLIST.xls__VWVU))tÏØ0__6"/>
      <sheetName val="___________3"/>
      <sheetName val="_SHOPLIST.xls__VWVU))tÏØ0__7"/>
      <sheetName val="___________4"/>
      <sheetName val="Geneí¬_x005f_x0008_"/>
      <sheetName val="70_x005f_x0000_,_0_"/>
      <sheetName val="___________5"/>
      <sheetName val="_SHOPLIST_xls__VWVU))"/>
      <sheetName val="___________6"/>
      <sheetName val="_SHOPLIST_xls__VW1"/>
      <sheetName val="_SHOPLIST_xls__SHOPLIST_xls__S1"/>
      <sheetName val="_SHOPLIST_xls__SHOPLIST_xls_707"/>
      <sheetName val="___________7"/>
      <sheetName val="_SHOPLIST_xls__SHOPLIST_xls_708"/>
      <sheetName val="_SHOPLIST_xls__VW2"/>
      <sheetName val="_SHOPLIST_xls__VWVU))tÏØ0__5"/>
      <sheetName val="_SHOPLIST_xls__SHOPLIST_xls__S2"/>
      <sheetName val="_SHOPLIST_xls__SHOPLIST_xls_709"/>
      <sheetName val="_SHOPLIST_xls_70,1"/>
      <sheetName val="_SHOPLIST_xls__VWVU))tÏØ0__12"/>
      <sheetName val="_SHOPLIST_xls__VWVU))tÏØ0__21"/>
      <sheetName val="_SHOPLIST_xls__VWVU))tÏØ0__31"/>
      <sheetName val="_SHOPLIST_xls_70,_0s«_iÆø_í¬_i1"/>
      <sheetName val="_SHOPLIST_xls_70_,_0_s«i_Æøí¬i1"/>
      <sheetName val="_SHOPLIST_xls__VWVU))tÏØ0__6"/>
      <sheetName val="_SHOPLIST_xls__VWVU))tÏØ0__7"/>
      <sheetName val="_SHOPLIST_xls_70,2"/>
      <sheetName val="_SHOPLIST_xls__VWVU))tÏØ0__13"/>
      <sheetName val="_SHOPLIST_xls__VWVU))tÏØ0__22"/>
      <sheetName val="_SHOPLIST_xls__VWVU))tÏØ0__32"/>
      <sheetName val="_SHOPLIST_xls_70,_0s«_iÆø_í¬_i2"/>
      <sheetName val="_SHOPLIST_xls_70_,_0_s«i_Æøí¬i2"/>
      <sheetName val="___________8"/>
      <sheetName val="_SHOPLIST_xls__SHOPLIST_xls_710"/>
      <sheetName val="_SHOPLIST_xls__VW3"/>
      <sheetName val="_SHOPLIST_xls__VWVU))tÏØ0__8"/>
      <sheetName val="_SHOPLIST_xls__VWVU))tÏØ0__9"/>
      <sheetName val="_SHOPLIST_xls__SHOPLIST_xls_711"/>
      <sheetName val="_SHOPLIST_xls__SHOPLIST_xls__S3"/>
      <sheetName val="_SHOPLIST_xls_70,3"/>
      <sheetName val="_SHOPLIST_xls__VWVU))tÏØ0__14"/>
      <sheetName val="_SHOPLIST_xls__VWVU))tÏØ0__23"/>
      <sheetName val="_SHOPLIST_xls__VWVU))tÏØ0__33"/>
      <sheetName val="_SHOPLIST_xls_70,_0s«_iÆø_í¬_i3"/>
      <sheetName val="_SHOPLIST_xls_70_,_0_s«i_Æøí¬i3"/>
      <sheetName val="_VWVU))tÏØ0__17"/>
      <sheetName val="___________13"/>
      <sheetName val="_SHOPLIST_xls__SHOPLIST_xls_720"/>
      <sheetName val="_SHOPLIST_xls_70,_0s«iÆøí¬i13"/>
      <sheetName val="_SHOPLIST_xls__VW8"/>
      <sheetName val="_SHOPLIST_xls__VWVU))tÏØ0__40"/>
      <sheetName val="_SHOPLIST_xls__VWVU))tÏØ0__41"/>
      <sheetName val="_SHOPLIST_xls__SHOPLIST_xls_721"/>
      <sheetName val="_SHOPLIST_xls__SHOPLIST_xls__S8"/>
      <sheetName val="_SHOPLIST_xls_70,8"/>
      <sheetName val="_SHOPLIST_xls__VWVU))tÏØ0__42"/>
      <sheetName val="_SHOPLIST_xls__VWVU))tÏØ0__43"/>
      <sheetName val="_SHOPLIST_xls__VWVU))tÏØ0__44"/>
      <sheetName val="_SHOPLIST_xls_70,_0s«_iÆø_í¬_i8"/>
      <sheetName val="_SHOPLIST_xls_70_,_0_s«i_Æøí¬i8"/>
      <sheetName val="_VWVU))tÏØ0__16"/>
      <sheetName val="_SHOPLIST_xls_70,_0s«iÆøí¬i10"/>
      <sheetName val="___________10"/>
      <sheetName val="_SHOPLIST_xls__SHOPLIST_xls_714"/>
      <sheetName val="_SHOPLIST_xls__VW5"/>
      <sheetName val="_SHOPLIST_xls__VWVU))tÏØ0__17"/>
      <sheetName val="_SHOPLIST_xls__VWVU))tÏØ0__18"/>
      <sheetName val="_SHOPLIST_xls__SHOPLIST_xls_715"/>
      <sheetName val="_SHOPLIST_xls__SHOPLIST_xls__S5"/>
      <sheetName val="_SHOPLIST_xls_70,5"/>
      <sheetName val="_SHOPLIST_xls__VWVU))tÏØ0__19"/>
      <sheetName val="_SHOPLIST_xls__VWVU))tÏØ0__25"/>
      <sheetName val="_SHOPLIST_xls__VWVU))tÏØ0__35"/>
      <sheetName val="_SHOPLIST_xls_70,_0s«_iÆø_í¬_i5"/>
      <sheetName val="_SHOPLIST_xls_70_,_0_s«i_Æøí¬i5"/>
      <sheetName val="___________9"/>
      <sheetName val="_SHOPLIST_xls__SHOPLIST_xls_712"/>
      <sheetName val="_SHOPLIST_xls__VW4"/>
      <sheetName val="_SHOPLIST_xls__VWVU))tÏØ0__10"/>
      <sheetName val="_SHOPLIST_xls__VWVU))tÏØ0__15"/>
      <sheetName val="_SHOPLIST_xls__SHOPLIST_xls_713"/>
      <sheetName val="_SHOPLIST_xls__SHOPLIST_xls__S4"/>
      <sheetName val="_SHOPLIST_xls_70,4"/>
      <sheetName val="_SHOPLIST_xls__VWVU))tÏØ0__16"/>
      <sheetName val="_SHOPLIST_xls__VWVU))tÏØ0__24"/>
      <sheetName val="_SHOPLIST_xls__VWVU))tÏØ0__34"/>
      <sheetName val="_SHOPLIST_xls_70,_0s«_iÆø_í¬_i4"/>
      <sheetName val="_SHOPLIST_xls_70_,_0_s«i_Æøí¬i4"/>
      <sheetName val="_SHOPLIST_xls_70,_0s«iÆøí¬i12"/>
      <sheetName val="___________12"/>
      <sheetName val="_SHOPLIST_xls__SHOPLIST_xls_718"/>
      <sheetName val="_SHOPLIST_xls__VW7"/>
      <sheetName val="_SHOPLIST_xls__VWVU))tÏØ0__29"/>
      <sheetName val="_SHOPLIST_xls__VWVU))tÏØ0__30"/>
      <sheetName val="_SHOPLIST_xls__SHOPLIST_xls_719"/>
      <sheetName val="_SHOPLIST_xls__SHOPLIST_xls__S7"/>
      <sheetName val="_SHOPLIST_xls_70,7"/>
      <sheetName val="_SHOPLIST_xls__VWVU))tÏØ0__37"/>
      <sheetName val="_SHOPLIST_xls__VWVU))tÏØ0__38"/>
      <sheetName val="_SHOPLIST_xls__VWVU))tÏØ0__39"/>
      <sheetName val="_SHOPLIST_xls_70,_0s«_iÆø_í¬_i7"/>
      <sheetName val="_SHOPLIST_xls_70_,_0_s«i_Æøí¬i7"/>
      <sheetName val="_VWVU))tÏØ0__15"/>
      <sheetName val="_SHOPLIST_xls_70,_0s«iÆøí¬i11"/>
      <sheetName val="___________11"/>
      <sheetName val="_SHOPLIST_xls__SHOPLIST_xls_716"/>
      <sheetName val="_SHOPLIST_xls__VW6"/>
      <sheetName val="_SHOPLIST_xls__VWVU))tÏØ0__20"/>
      <sheetName val="_SHOPLIST_xls__VWVU))tÏØ0__26"/>
      <sheetName val="_SHOPLIST_xls__SHOPLIST_xls_717"/>
      <sheetName val="_SHOPLIST_xls__SHOPLIST_xls__S6"/>
      <sheetName val="_SHOPLIST_xls_70,6"/>
      <sheetName val="_SHOPLIST_xls__VWVU))tÏØ0__27"/>
      <sheetName val="_SHOPLIST_xls__VWVU))tÏØ0__28"/>
      <sheetName val="_SHOPLIST_xls__VWVU))tÏØ0__36"/>
      <sheetName val="_SHOPLIST_xls_70,_0s«_iÆø_í¬_i6"/>
      <sheetName val="_SHOPLIST_xls_70_,_0_s«i_Æøí¬i6"/>
      <sheetName val="70,_0s«iÆøí¬"/>
      <sheetName val="_SHOPLIST.xls__SHOPLIST.xls__VW"/>
      <sheetName val="_VWVU))tÏØ0__18"/>
      <sheetName val="___________14"/>
      <sheetName val="_SHOPLIST_xls__SHOPLIST_xls_722"/>
      <sheetName val="_SHOPLIST_xls_70,_0s«iÆøí¬i14"/>
      <sheetName val="_SHOPLIST_xls__VW9"/>
      <sheetName val="_SHOPLIST_xls__VWVU))tÏØ0__45"/>
      <sheetName val="_SHOPLIST_xls__VWVU))tÏØ0__46"/>
      <sheetName val="_SHOPLIST_xls__SHOPLIST_xls_723"/>
      <sheetName val="_SHOPLIST_xls__SHOPLIST_xls__S9"/>
      <sheetName val="_SHOPLIST_xls_70,9"/>
      <sheetName val="_SHOPLIST_xls__VWVU))tÏØ0__47"/>
      <sheetName val="_SHOPLIST_xls__VWVU))tÏØ0__48"/>
      <sheetName val="_SHOPLIST_xls__VWVU))tÏØ0__49"/>
      <sheetName val="_SHOPLIST_xls_70,_0s«_iÆø_í¬_i9"/>
      <sheetName val="_SHOPLIST_xls_70_,_0_s«i_Æøí¬i9"/>
      <sheetName val="_VWVU))tÏØ0__19"/>
      <sheetName val="___________15"/>
      <sheetName val="_SHOPLIST_xls__SHOPLIST_xls_724"/>
      <sheetName val="_SHOPLIST_xls_70,_0s«iÆøí¬i15"/>
      <sheetName val="_SHOPLIST_xls__VW10"/>
      <sheetName val="_SHOPLIST_xls__VWVU))tÏØ0__50"/>
      <sheetName val="_SHOPLIST_xls__VWVU))tÏØ0__51"/>
      <sheetName val="_SHOPLIST_xls__SHOPLIST_xls_725"/>
      <sheetName val="_SHOPLIST_xls__SHOPLIST_xls__10"/>
      <sheetName val="_SHOPLIST_xls_7010"/>
      <sheetName val="_SHOPLIST_xls_70,10"/>
      <sheetName val="_SHOPLIST_xls__VWVU))tÏØ0__52"/>
      <sheetName val="_SHOPLIST_xls__VWVU))tÏØ0__53"/>
      <sheetName val="_SHOPLIST_xls__VWVU))tÏØ0__54"/>
      <sheetName val="_SHOPLIST_xls_70,_0s«_iÆø_í¬_10"/>
      <sheetName val="_SHOPLIST_xls_70_,_0_s«i_Æøí¬10"/>
      <sheetName val="Geneí¬_x005f_x005f_"/>
      <sheetName val="70_x005f_x005f_x005"/>
      <sheetName val="_SHOPLIST.xls__VWVU))tÏØ0__8"/>
      <sheetName val="_SHOPLIST.xls__VWVU))tÏØ0__9"/>
      <sheetName val="_SHOPLIST_xls__VWVU))tÏØ0__61"/>
      <sheetName val="_SHOPLIST_xls__VWVU))tÏØ0__71"/>
      <sheetName val="ConferenceCentre_x0"/>
      <sheetName val="Bill 3 Boutique"/>
      <sheetName val="SUBS SUM"/>
      <sheetName val="제출내역 (2)"/>
      <sheetName val="BoQ(2)"/>
      <sheetName val="tower and monopoles "/>
      <sheetName val="ASD Sum of Parts"/>
      <sheetName val="Spacing of Delineators"/>
      <sheetName val="70,/0s«iÆøí¬i6"/>
      <sheetName val="/VW1"/>
      <sheetName val="70,/0s«iÆøí¬i7"/>
      <sheetName val="/VW2"/>
      <sheetName val="/VWVU))tÏØ0__31"/>
      <sheetName val="70,/0s«_iÆø_í¬_i1"/>
      <sheetName val="70?,/0?s«i?Æøí¬i1"/>
      <sheetName val="/VWVU))tÏØ0__32"/>
      <sheetName val="70,/0s«_iÆø_í¬_i2"/>
      <sheetName val="70?,/0?s«i?Æøí¬i2"/>
      <sheetName val="704"/>
      <sheetName val="[S1"/>
      <sheetName val="705"/>
      <sheetName val="706"/>
      <sheetName val="[S2"/>
      <sheetName val="[SHOPLIST_xls]710"/>
      <sheetName val="70,/0s«iÆøí¬i8"/>
      <sheetName val="/VW3"/>
      <sheetName val="[SHOPLIST_xls]711"/>
      <sheetName val="[SHOPLIST_xls][S3"/>
      <sheetName val="70,3"/>
      <sheetName val="/VWVU))tÏØ0__33"/>
      <sheetName val="70,/0s«_iÆø_í¬_i3"/>
      <sheetName val="70?,/0?s«i?Æøí¬i3"/>
      <sheetName val="[SHOPLIST_xls]720"/>
      <sheetName val="70,/0s«iÆøí¬i13"/>
      <sheetName val="/VW8"/>
      <sheetName val="/VWVU))tÏØ0__40"/>
      <sheetName val="/VWVU))tÏØ0__41"/>
      <sheetName val="[SHOPLIST_xls]721"/>
      <sheetName val="[SHOPLIST_xls][S8"/>
      <sheetName val="708"/>
      <sheetName val="70,8"/>
      <sheetName val="/VWVU))tÏØ0__42"/>
      <sheetName val="/VWVU))tÏØ0__43"/>
      <sheetName val="/VWVU))tÏØ0__44"/>
      <sheetName val="70,/0s«_iÆø_í¬_i8"/>
      <sheetName val="70?,/0?s«i?Æøí¬i8"/>
      <sheetName val="70,/0s«iÆøí¬i10"/>
      <sheetName val="[SHOPLIST_xls]714"/>
      <sheetName val="/VW5"/>
      <sheetName val="[SHOPLIST_xls]715"/>
      <sheetName val="[SHOPLIST_xls][S5"/>
      <sheetName val="70,5"/>
      <sheetName val="/VWVU))tÏØ0__25"/>
      <sheetName val="/VWVU))tÏØ0__35"/>
      <sheetName val="70,/0s«_iÆø_í¬_i5"/>
      <sheetName val="70?,/0?s«i?Æøí¬i5"/>
      <sheetName val="70,/0s«iÆøí¬i9"/>
      <sheetName val="[SHOPLIST_xls]712"/>
      <sheetName val="/VW4"/>
      <sheetName val="[SHOPLIST_xls]713"/>
      <sheetName val="[SHOPLIST_xls][S4"/>
      <sheetName val="70,4"/>
      <sheetName val="/VWVU))tÏØ0__24"/>
      <sheetName val="/VWVU))tÏØ0__34"/>
      <sheetName val="70,/0s«_iÆø_í¬_i4"/>
      <sheetName val="70?,/0?s«i?Æøí¬i4"/>
      <sheetName val="70,/0s«iÆøí¬i12"/>
      <sheetName val="[SHOPLIST_xls]718"/>
      <sheetName val="/VW7"/>
      <sheetName val="/VWVU))tÏØ0__29"/>
      <sheetName val="/VWVU))tÏØ0__30"/>
      <sheetName val="[SHOPLIST_xls]719"/>
      <sheetName val="[SHOPLIST_xls][S7"/>
      <sheetName val="707"/>
      <sheetName val="70,7"/>
      <sheetName val="/VWVU))tÏØ0__37"/>
      <sheetName val="/VWVU))tÏØ0__38"/>
      <sheetName val="/VWVU))tÏØ0__39"/>
      <sheetName val="70,/0s«_iÆø_í¬_i7"/>
      <sheetName val="70?,/0?s«i?Æøí¬i7"/>
      <sheetName val="70,/0s«iÆøí¬i11"/>
      <sheetName val="[SHOPLIST_xls]716"/>
      <sheetName val="/VW6"/>
      <sheetName val="/VWVU))tÏØ0__26"/>
      <sheetName val="[SHOPLIST_xls]717"/>
      <sheetName val="[SHOPLIST_xls][S6"/>
      <sheetName val="70,6"/>
      <sheetName val="/VWVU))tÏØ0__27"/>
      <sheetName val="/VWVU))tÏØ0__28"/>
      <sheetName val="/VWVU))tÏØ0__36"/>
      <sheetName val="70,/0s«_iÆø_í¬_i6"/>
      <sheetName val="70?,/0?s«i?Æøí¬i6"/>
      <sheetName val="[SHOPLIST_xls]722"/>
      <sheetName val="70,/0s«iÆøí¬i14"/>
      <sheetName val="/VW9"/>
      <sheetName val="/VWVU))tÏØ0__45"/>
      <sheetName val="/VWVU))tÏØ0__46"/>
      <sheetName val="[SHOPLIST_xls]723"/>
      <sheetName val="[SHOPLIST_xls][S9"/>
      <sheetName val="709"/>
      <sheetName val="70,9"/>
      <sheetName val="/VWVU))tÏØ0__47"/>
      <sheetName val="/VWVU))tÏØ0__48"/>
      <sheetName val="/VWVU))tÏØ0__49"/>
      <sheetName val="70,/0s«_iÆø_í¬_i9"/>
      <sheetName val="70?,/0?s«i?Æøí¬i9"/>
      <sheetName val="[SHOPLIST_xls]724"/>
      <sheetName val="70,/0s«iÆøí¬i15"/>
      <sheetName val="/VW10"/>
      <sheetName val="/VWVU))tÏØ0__50"/>
      <sheetName val="/VWVU))tÏØ0__51"/>
      <sheetName val="[SHOPLIST_xls]725"/>
      <sheetName val="[SHOPLIST_xls][10"/>
      <sheetName val="7010"/>
      <sheetName val="70,10"/>
      <sheetName val="/VWVU))tÏØ0__52"/>
      <sheetName val="/VWVU))tÏØ0__53"/>
      <sheetName val="/VWVU))tÏØ0__54"/>
      <sheetName val="70,/0s«_iÆø_í¬_10"/>
      <sheetName val="70?,/0?s«i?Æøí¬10"/>
      <sheetName val="/VW"/>
      <sheetName val="Administrative Prices"/>
      <sheetName val="10"/>
      <sheetName val="11A"/>
      <sheetName val="11B "/>
      <sheetName val="12A"/>
      <sheetName val="12B"/>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3"/>
      <sheetName val="14"/>
      <sheetName val="EATON SUMMARY"/>
      <sheetName val="Sump"/>
      <sheetName val="Outline Cost - Five star Hotel"/>
      <sheetName val="Insts"/>
      <sheetName val="MG"/>
      <sheetName val="TB"/>
      <sheetName val="Field Values"/>
      <sheetName val="Balustrade"/>
      <sheetName val="CFForecast detail"/>
      <sheetName val="Mat.Cost"/>
      <sheetName val="Measurements"/>
      <sheetName val="Flooring"/>
      <sheetName val="Ceilings"/>
      <sheetName val="ACAD Finishes"/>
      <sheetName val="Site Details"/>
      <sheetName val="Chair"/>
      <sheetName val="Site Area Statement"/>
      <sheetName val="Doors"/>
      <sheetName val="GM &amp; TA"/>
      <sheetName val="Macro"/>
      <sheetName val="Scaff-Rose"/>
      <sheetName val="10. &amp; 11. Rate Code &amp; BQ"/>
      <sheetName val="EATON_SUMMARY"/>
      <sheetName val="Outline_Cost_-_Five_star_Hotel"/>
      <sheetName val="sept-plan"/>
      <sheetName val="P&amp;LSum"/>
      <sheetName val="key dates"/>
      <sheetName val="Actuals"/>
      <sheetName val="Basement Budget"/>
      <sheetName val="개시대사_(2)"/>
      <sheetName val="6_2_Floor_Finishes"/>
      <sheetName val="[SHOPLIST.xls]70_x005f_x0000___0_x0_3"/>
      <sheetName val="[SHOPLIST.xls]_SHOPLIST_xls_104"/>
      <sheetName val="[SHOPLIST.xls]_SHOPLIST_xls_105"/>
      <sheetName val="[SHOPLIST.xls]_SHOPLIST_xls_106"/>
      <sheetName val="[SHOPLIST.xls]_SHOPLIST_xls_107"/>
      <sheetName val="[SHOPLIST.xls]_SHOPLIST_xls_108"/>
      <sheetName val="[SHOPLIST.xls]_SHOPLIST_xls_109"/>
      <sheetName val="[SHOPLIST.xls]_SHOPLIST_xls_110"/>
      <sheetName val="[SHOPLIST.xls]_SHOPLIST_xls_111"/>
      <sheetName val="[SHOPLIST.xls]_SHOPLIST_xls_112"/>
      <sheetName val="[SHOPLIST.xls]_SHOPLIST_xls_113"/>
      <sheetName val="[SHOPLIST.xls]_SHOPLIST_xls_114"/>
      <sheetName val="[SHOPLIST.xls]_SHOPLIST_xls_115"/>
      <sheetName val="[SHOPLIST.xls]_SHOPLIST_xls_116"/>
      <sheetName val="[SHOPLIST.xls]_SHOPLIST_xls_117"/>
      <sheetName val="[SHOPLIST.xls]_SHOPLIST_xls_118"/>
      <sheetName val="[SHOPLIST.xls]_SHOPLIST_xls_119"/>
      <sheetName val="[SHOPLIST.xls]_SHOPLIST_xls_120"/>
      <sheetName val="[SHOPLIST.xls]_SHOPLIST_xls_121"/>
      <sheetName val="[SHOPLIST.xls]_SHOPLIST_xls_122"/>
      <sheetName val="[SHOPLIST.xls]_SHOPLIST_xls_123"/>
      <sheetName val="[SHOPLIST.xls]_SHOPLIST_xls_124"/>
      <sheetName val="[SHOPLIST.xls]_SHOPLIST_xls_125"/>
      <sheetName val="[SHOPLIST.xls]_SHOPLIST_xls_126"/>
      <sheetName val="[SHOPLIST.xls]_SHOPLIST_xls_127"/>
      <sheetName val="[SHOPLIST.xls]_SHOPLIST_xls_128"/>
      <sheetName val="[SHOPLIST.xls]_SHOPLIST_xls_129"/>
      <sheetName val="[SHOPLIST.xls]_SHOPLIST_xls_130"/>
      <sheetName val="[SHOPLIST.xls]_SHOPLIST_xls_131"/>
      <sheetName val="[SHOPLIST.xls]_SHOPLIST_xls_132"/>
      <sheetName val="[SHOPLIST.xls]_SHOPLIST_xls_133"/>
      <sheetName val="[SHOPLIST.xls]_SHOPLIST_xls_134"/>
      <sheetName val="[SHOPLIST.xls]_SHOPLIST_xls_135"/>
      <sheetName val="[SHOPLIST.xls]_SHOPLIST_xls_136"/>
      <sheetName val="[SHOPLIST.xls]_SHOPLIST_xls_137"/>
      <sheetName val="[SHOPLIST.xls]_SHOPLIST_xls_138"/>
      <sheetName val="[SHOPLIST.xls]_SHOPLIST_xls_139"/>
      <sheetName val="[SHOPLIST.xls]_SHOPLIST_xls_140"/>
      <sheetName val="[SHOPLIST.xls]_SHOPLIST_xls_141"/>
      <sheetName val="[SHOPLIST.xls]_SHOPLIST_xls_142"/>
      <sheetName val="[SHOPLIST.xls]_SHOPLIST_xls_143"/>
      <sheetName val="[SHOPLIST.xls]_SHOPLIST_xls_144"/>
      <sheetName val="[SHOPLIST.xls]_SHOPLIST_xls_145"/>
      <sheetName val="[SHOPLIST.xls]_SHOPLIST_xls_146"/>
      <sheetName val="[SHOPLIST.xls]_SHOPLIST_xls_147"/>
      <sheetName val="[SHOPLIST.xls]_SHOPLIST_xls_148"/>
      <sheetName val="[SHOPLIST.xls]_SHOPLIST_xls_149"/>
      <sheetName val="[SHOPLIST.xls]_SHOPLIST_xls_150"/>
      <sheetName val="[SHOPLIST.xls]_SHOPLIST_xls_151"/>
      <sheetName val="[SHOPLIST.xls]_SHOPLIST_xls_152"/>
      <sheetName val="[SHOPLIST.xls]_SHOPLIST_xls_153"/>
      <sheetName val="[SHOPLIST.xls]_SHOPLIST_xls_154"/>
      <sheetName val="[SHOPLIST.xls]_SHOPLIST_xls_155"/>
      <sheetName val="[SHOPLIST.xls]_SHOPLIST_xls_156"/>
      <sheetName val="[SHOPLIST.xls]_SHOPLIST_xls_157"/>
      <sheetName val="[SHOPLIST.xls]_SHOPLIST_xls_158"/>
      <sheetName val="[SHOPLIST.xls]_SHOPLIST_xls_159"/>
      <sheetName val="[SHOPLIST.xls]_SHOPLIST_xls_160"/>
      <sheetName val="[SHOPLIST.xls]_SHOPLIST_xls_161"/>
      <sheetName val="[SHOPLIST.xls]_SHOPLIST_xls_162"/>
      <sheetName val="[SHOPLIST.xls]_SHOPLIST_xls_163"/>
      <sheetName val="[SHOPLIST.xls]_SHOPLIST_xls_164"/>
      <sheetName val="[SHOPLIST.xls]_SHOPLIST_xls_165"/>
      <sheetName val="[SHOPLIST.xls]_SHOPLIST_xls_166"/>
      <sheetName val="[SHOPLIST.xls]_SHOPLIST_xls_167"/>
      <sheetName val="[SHOPLIST.xls]_SHOPLIST_xls_168"/>
      <sheetName val="[SHOPLIST.xls]_SHOPLIST_xls_169"/>
      <sheetName val="[SHOPLIST.xls]_SHOPLIST_xls_170"/>
      <sheetName val="[SHOPLIST.xls]_SHOPLIST_xls_171"/>
      <sheetName val="[SHOPLIST.xls]_SHOPLIST_xls_172"/>
      <sheetName val="[SHOPLIST.xls]_SHOPLIST_xls_173"/>
      <sheetName val="[SHOPLIST.xls]_SHOPLIST_xls_174"/>
      <sheetName val="[SHOPLIST.xls]_SHOPLIST_xls_175"/>
      <sheetName val="[SHOPLIST.xls]_SHOPLIST_xls_176"/>
      <sheetName val="[SHOPLIST.xls]_SHOPLIST_xls_177"/>
      <sheetName val="[SHOPLIST.xls]_SHOPLIST_xls_178"/>
      <sheetName val="[SHOPLIST.xls]_SHOPLIST_xls_179"/>
      <sheetName val="[SHOPLIST.xls]_SHOPLIST_xls_180"/>
      <sheetName val="[SHOPLIST.xls]_SHOPLIST_xls_181"/>
      <sheetName val="[SHOPLIST.xls]_SHOPLIST_xls_182"/>
      <sheetName val="[SHOPLIST.xls]_SHOPLIST_xls_183"/>
      <sheetName val="[SHOPLIST.xls]_SHOPLIST_xls_184"/>
      <sheetName val="[SHOPLIST.xls]_SHOPLIST_xls_185"/>
      <sheetName val="[SHOPLIST.xls]_SHOPLIST_xls_186"/>
      <sheetName val="[SHOPLIST.xls]_SHOPLIST_xls_187"/>
      <sheetName val="[SHOPLIST.xls]_SHOPLIST_xls_188"/>
      <sheetName val="[SHOPLIST.xls]_SHOPLIST_xls_189"/>
      <sheetName val="[SHOPLIST.xls]_SHOPLIST_xls_190"/>
      <sheetName val="[SHOPLIST.xls]_SHOPLIST_xls_191"/>
      <sheetName val="[SHOPLIST.xls]_SHOPLIST_xls_192"/>
      <sheetName val="[SHOPLIST.xls]_SHOPLIST_xls_193"/>
      <sheetName val="[SHOPLIST.xls]_SHOPLIST_xls_194"/>
      <sheetName val="[SHOPLIST.xls]_SHOPLIST_xls_195"/>
      <sheetName val="[SHOPLIST.xls]_SHOPLIST_xls_196"/>
      <sheetName val="[SHOPLIST.xls]_SHOPLIST_xls_197"/>
      <sheetName val="[SHOPLIST.xls]_SHOPLIST_xls_198"/>
      <sheetName val="[SHOPLIST.xls]_SHOPLIST_xls_199"/>
      <sheetName val="[SHOPLIST.xls]_SHOPLIST_xls_200"/>
      <sheetName val="[SHOPLIST.xls]_SHOPLIST_xls_201"/>
      <sheetName val="[SHOPLIST.xls]_SHOPLIST_xls_202"/>
      <sheetName val="[SHOPLIST.xls]_SHOPLIST_xls_203"/>
      <sheetName val="[SHOPLIST.xls]_SHOPLIST_xls_204"/>
      <sheetName val="[SHOPLIST.xls]_SHOPLIST_xls_205"/>
      <sheetName val="[SHOPLIST.xls]_SHOPLIST_xls_206"/>
      <sheetName val="[SHOPLIST.xls]_SHOPLIST_xls_207"/>
      <sheetName val="[SHOPLIST.xls]_SHOPLIST_xls_208"/>
      <sheetName val="[SHOPLIST.xls]_SHOPLIST_xls_209"/>
      <sheetName val="[SHOPLIST.xls][SHOPLIST.xls]_59"/>
      <sheetName val="[SHOPLIST.xls][SHOPLIST.xls]_60"/>
      <sheetName val="[SHOPLIST.xls][SHOPLIST.xls]_61"/>
      <sheetName val="[SHOPLIST.xls][SHOPLIST.xls]_62"/>
      <sheetName val="[SHOPLIST.xls][SHOPLIST.xls]_63"/>
      <sheetName val="[SHOPLIST.xls][SHOPLIST.xls]_64"/>
      <sheetName val="[SHOPLIST.xls][SHOPLIST.xls]_65"/>
      <sheetName val="[SHOPLIST.xls][SHOPLIST.xls]_66"/>
      <sheetName val="[SHOPLIST.xls][SHOPLIST.xls]_67"/>
      <sheetName val="[SHOPLIST.xls][SHOPLIST.xls]_68"/>
      <sheetName val="[SHOPLIST.xls][SHOPLIST.xls]_69"/>
      <sheetName val="[SHOPLIST.xls][SHOPLIST.xls]_70"/>
      <sheetName val="[SHOPLIST.xls][SHOPLIST.xls]_71"/>
      <sheetName val="[SHOPLIST.xls][SHOPLIST.xls]_72"/>
      <sheetName val="[SHOPLIST.xls][SHOPLIST.xls]_73"/>
      <sheetName val="[SHOPLIST.xls][SHOPLIST.xls]_74"/>
      <sheetName val="[SHOPLIST.xls][SHOPLIST.xls]_75"/>
      <sheetName val="[SHOPLIST.xls][SHOPLIST.xls]_76"/>
      <sheetName val="[SHOPLIST.xls][SHOPLIST.xls]_77"/>
      <sheetName val="[SHOPLIST.xls][SHOPLIST.xls]_78"/>
      <sheetName val="[SHOPLIST.xls][SHOPLIST.xls]_79"/>
      <sheetName val="[SHOPLIST.xls][SHOPLIST.xls]_80"/>
      <sheetName val="[SHOPLIST.xls][SHOPLIST.xls]_81"/>
      <sheetName val="[SHOPLIST.xls][SHOPLIST.xls]_82"/>
      <sheetName val="[SHOPLIST.xls][SHOPLIST.xls]_83"/>
      <sheetName val="[SHOPLIST.xls][SHOPLIST.xls]_84"/>
      <sheetName val="[SHOPLIST.xls][SHOPLIST.xls]_85"/>
      <sheetName val="[SHOPLIST.xls][SHOPLIST.xls]_86"/>
      <sheetName val="[SHOPLIST.xls][SHOPLIST.xls]_87"/>
      <sheetName val="[SHOPLIST.xls][SHOPLIST.xls]_88"/>
      <sheetName val="[SHOPLIST.xls][SHOPLIST.xls]_89"/>
      <sheetName val="[SHOPLIST.xls][SHOPLIST.xls]_90"/>
      <sheetName val="[SHOPLIST.xls][SHOPLIST.xls]_91"/>
      <sheetName val="[SHOPLIST.xls][SHOPLIST.xls]_92"/>
      <sheetName val="[SHOPLIST.xls][SHOPLIST.xls]_93"/>
      <sheetName val="[SHOPLIST.xls]70___0_s__i_____8"/>
      <sheetName val="[SHOPLIST.xls]_VW__VU_________6"/>
      <sheetName val="[SHOPLIST.xls]_VW__VU_________7"/>
      <sheetName val="[SHOPLIST.xls]70___0_s__i_____9"/>
      <sheetName val="[SHOPLIST.xls]70_x005f_x0000___0_x0_4"/>
      <sheetName val="[SHOPLIST.xls][SHOPLIST.xls]_94"/>
      <sheetName val="[SHOPLIST.xls]70___0_s__i____10"/>
      <sheetName val="[SHOPLIST.xls]_SHOPLIST_xls_210"/>
      <sheetName val="[SHOPLIST.xls]_SHOPLIST_xls_211"/>
      <sheetName val="[SHOPLIST.xls][SHOPLIST.xls]_95"/>
      <sheetName val="[SHOPLIST.xls][SHOPLIST.xls]_96"/>
      <sheetName val="[SHOPLIST.xls]_SHOPLIST_xls_212"/>
      <sheetName val="[SHOPLIST.xls]_SHOPLIST_xls_213"/>
      <sheetName val="[SHOPLIST.xls]_SHOPLIST_xls_214"/>
      <sheetName val="[SHOPLIST.xls]_SHOPLIST_xls_215"/>
      <sheetName val="[SHOPLIST.xls]_SHOPLIST_xls_216"/>
      <sheetName val="[SHOPLIST.xls]_SHOPLIST_xls_217"/>
      <sheetName val="[SHOPLIST.xls]_SHOPLIST_xls_218"/>
      <sheetName val="[SHOPLIST.xls]_SHOPLIST_xls_219"/>
      <sheetName val="[SHOPLIST.xls]_SHOPLIST_xls_220"/>
      <sheetName val="[SHOPLIST.xls]_SHOPLIST_xls_221"/>
      <sheetName val="[SHOPLIST.xls]_SHOPLIST_xls_222"/>
      <sheetName val="[SHOPLIST.xls]_SHOPLIST_xls_223"/>
      <sheetName val="[SHOPLIST.xls]_SHOPLIST_xls_224"/>
      <sheetName val="[SHOPLIST.xls]_SHOPLIST_xls_225"/>
      <sheetName val="[SHOPLIST.xls]_SHOPLIST_xls_226"/>
      <sheetName val="[SHOPLIST.xls]_SHOPLIST_xls_227"/>
      <sheetName val="[SHOPLIST.xls]_SHOPLIST_xls_228"/>
      <sheetName val="[SHOPLIST.xls]_SHOPLIST_xls_229"/>
      <sheetName val="[SHOPLIST.xls]_SHOPLIST_xls_230"/>
      <sheetName val="[SHOPLIST.xls]_SHOPLIST_xls_231"/>
      <sheetName val="[SHOPLIST.xls]_SHOPLIST_xls_232"/>
      <sheetName val="[SHOPLIST.xls]_SHOPLIST_xls_233"/>
      <sheetName val="[SHOPLIST.xls]_SHOPLIST_xls_234"/>
      <sheetName val="[SHOPLIST.xls]_SHOPLIST_xls_235"/>
      <sheetName val="[SHOPLIST.xls]_SHOPLIST_xls_236"/>
      <sheetName val="[SHOPLIST.xls]_SHOPLIST_xls_237"/>
      <sheetName val="[SHOPLIST.xls]_SHOPLIST_xls_238"/>
      <sheetName val="[SHOPLIST.xls]_SHOPLIST_xls_239"/>
      <sheetName val="[SHOPLIST.xls]_SHOPLIST_xls_240"/>
      <sheetName val="[SHOPLIST.xls]_SHOPLIST_xls_241"/>
      <sheetName val="[SHOPLIST.xls]_SHOPLIST_xls_242"/>
      <sheetName val="[SHOPLIST.xls]_SHOPLIST_xls_243"/>
      <sheetName val="[SHOPLIST.xls]_SHOPLIST_xls_244"/>
      <sheetName val="[SHOPLIST.xls]_SHOPLIST_xls_245"/>
      <sheetName val="[SHOPLIST.xls]_SHOPLIST_xls_246"/>
      <sheetName val="[SHOPLIST.xls]_SHOPLIST_xls_247"/>
      <sheetName val="[SHOPLIST.xls]_SHOPLIST_xls_248"/>
      <sheetName val="[SHOPLIST.xls]_SHOPLIST_xls_249"/>
      <sheetName val="[SHOPLIST.xls]_SHOPLIST_xls_250"/>
      <sheetName val="[SHOPLIST.xls][SHOPLIST.xls]_97"/>
      <sheetName val="[SHOPLIST.xls]_SHOPLIST_xls_251"/>
      <sheetName val="[SHOPLIST.xls]_SHOPLIST_xls_252"/>
      <sheetName val="[SHOPLIST.xls]_SHOPLIST_xls_253"/>
      <sheetName val="[SHOPLIST.xls]_SHOPLIST_xls_254"/>
      <sheetName val="[SHOPLIST.xls]_SHOPLIST_xls_255"/>
      <sheetName val="[SHOPLIST.xls]_SHOPLIST_xls_256"/>
      <sheetName val="[SHOPLIST.xls]_SHOPLIST_xls_257"/>
      <sheetName val="[SHOPLIST.xls]_SHOPLIST_xls_258"/>
      <sheetName val="[SHOPLIST.xls]_SHOPLIST_xls_259"/>
      <sheetName val="[SHOPLIST.xls]_SHOPLIST_xls_260"/>
      <sheetName val="[SHOPLIST.xls]_SHOPLIST_xls_261"/>
      <sheetName val="[SHOPLIST.xls]_SHOPLIST_xls_262"/>
      <sheetName val="[SHOPLIST.xls]_SHOPLIST_xls_263"/>
      <sheetName val="[SHOPLIST.xls]_SHOPLIST_xls_264"/>
      <sheetName val="[SHOPLIST.xls]_SHOPLIST_xls_265"/>
      <sheetName val="[SHOPLIST.xls]_SHOPLIST_xls_266"/>
      <sheetName val="[SHOPLIST.xls]_SHOPLIST_xls_267"/>
      <sheetName val="[SHOPLIST.xls]_SHOPLIST_xls_268"/>
      <sheetName val="[SHOPLIST.xls]_SHOPLIST_xls_269"/>
      <sheetName val="[SHOPLIST.xls]_SHOPLIST_xls_270"/>
      <sheetName val="[SHOPLIST.xls]_SHOPLIST_xls_271"/>
      <sheetName val="[SHOPLIST.xls]_SHOPLIST_xls_272"/>
      <sheetName val="[SHOPLIST.xls]_SHOPLIST_xls_273"/>
      <sheetName val="[SHOPLIST.xls]_SHOPLIST_xls_274"/>
      <sheetName val="[SHOPLIST.xls]_SHOPLIST_xls_275"/>
      <sheetName val="[SHOPLIST.xls]_SHOPLIST_xls_276"/>
      <sheetName val="[SHOPLIST.xls]_SHOPLIST_xls_277"/>
      <sheetName val="[SHOPLIST.xls]_SHOPLIST_xls_278"/>
      <sheetName val="[SHOPLIST.xls]_SHOPLIST_xls_279"/>
      <sheetName val="[SHOPLIST.xls]_SHOPLIST_xls_280"/>
      <sheetName val="[SHOPLIST.xls]_SHOPLIST_xls_281"/>
      <sheetName val="[SHOPLIST.xls]_SHOPLIST_xls_282"/>
      <sheetName val="[SHOPLIST.xls]_SHOPLIST_xls_283"/>
      <sheetName val="[SHOPLIST.xls]_SHOPLIST_xls_284"/>
      <sheetName val="[SHOPLIST.xls]_SHOPLIST_xls_285"/>
      <sheetName val="[SHOPLIST.xls]_SHOPLIST_xls_286"/>
      <sheetName val="[SHOPLIST.xls]_SHOPLIST_xls_287"/>
      <sheetName val="[SHOPLIST.xls]_SHOPLIST_xls_288"/>
      <sheetName val="[SHOPLIST.xls]_SHOPLIST_xls_289"/>
      <sheetName val="[SHOPLIST.xls]_SHOPLIST_xls_290"/>
      <sheetName val="[SHOPLIST.xls]_SHOPLIST_xls_291"/>
      <sheetName val="[SHOPLIST.xls]_SHOPLIST_xls_292"/>
      <sheetName val="[SHOPLIST.xls]_SHOPLIST_xls_293"/>
      <sheetName val="[SHOPLIST.xls]_SHOPLIST_xls_294"/>
      <sheetName val="[SHOPLIST.xls]_SHOPLIST_xls_295"/>
      <sheetName val="[SHOPLIST.xls]_SHOPLIST_xls_296"/>
      <sheetName val="[SHOPLIST.xls]_SHOPLIST_xls_297"/>
      <sheetName val="[SHOPLIST.xls]_SHOPLIST_xls_298"/>
      <sheetName val="[SHOPLIST.xls]_SHOPLIST_xls_299"/>
      <sheetName val="[SHOPLIST.xls]_SHOPLIST_xls_300"/>
      <sheetName val="[SHOPLIST.xls]_SHOPLIST_xls_301"/>
      <sheetName val="[SHOPLIST.xls]_SHOPLIST_xls_302"/>
      <sheetName val="[SHOPLIST.xls]_SHOPLIST_xls_303"/>
      <sheetName val="[SHOPLIST.xls]_SHOPLIST_xls_304"/>
      <sheetName val="[SHOPLIST.xls]_SHOPLIST_xls_305"/>
      <sheetName val="[SHOPLIST.xls]_SHOPLIST_xls_306"/>
      <sheetName val="[SHOPLIST.xls]_SHOPLIST_xls_307"/>
      <sheetName val="[SHOPLIST.xls]_SHOPLIST_xls_308"/>
      <sheetName val="[SHOPLIST.xls]_SHOPLIST_xls_309"/>
      <sheetName val="[SHOPLIST.xls]_SHOPLIST_xls_310"/>
      <sheetName val="[SHOPLIST.xls]_SHOPLIST_xls_311"/>
      <sheetName val="[SHOPLIST.xls]_SHOPLIST_xls_312"/>
      <sheetName val="[SHOPLIST.xls]_SHOPLIST_xls_313"/>
      <sheetName val="[SHOPLIST.xls]_SHOPLIST_xls_314"/>
      <sheetName val="[SHOPLIST.xls]_SHOPLIST_xls_315"/>
      <sheetName val="[SHOPLIST.xls]_SHOPLIST_xls_316"/>
      <sheetName val="[SHOPLIST.xls]_SHOPLIST_xls_317"/>
      <sheetName val="[SHOPLIST.xls][SHOPLIST.xls]_98"/>
      <sheetName val="[SHOPLIST.xls][SHOPLIST.xls]_99"/>
      <sheetName val="[SHOPLIST.xls]_SHOPLIST_xls_320"/>
      <sheetName val="[SHOPLIST.xls]_SHOPLIST_xls_321"/>
      <sheetName val="[SHOPLIST.xls]_SHOPLIST_xls_322"/>
      <sheetName val="[SHOPLIST.xls]_SHOPLIST_xls_323"/>
      <sheetName val="[SHOPLIST.xls]_SHOPLIST_xls_324"/>
      <sheetName val="[SHOPLIST.xls]_SHOPLIST_xls_325"/>
      <sheetName val="[SHOPLIST.xls]_SHOPLIST_xls_326"/>
      <sheetName val="[SHOPLIST.xls]_SHOPLIST_xls_327"/>
      <sheetName val="[SHOPLIST.xls]_SHOPLIST_xls_328"/>
      <sheetName val="[SHOPLIST.xls]_SHOPLIST_xls_329"/>
      <sheetName val="[SHOPLIST.xls]_SHOPLIST_xls_330"/>
      <sheetName val="[SHOPLIST.xls]_SHOPLIST_xls_331"/>
      <sheetName val="[SHOPLIST.xls]_SHOPLIST_xls_332"/>
      <sheetName val="[SHOPLIST.xls]_SHOPLIST_xls_333"/>
      <sheetName val="[SHOPLIST.xls]_SHOPLIST_xls_334"/>
      <sheetName val="[SHOPLIST.xls]_SHOPLIST_xls_335"/>
      <sheetName val="[SHOPLIST.xls]_SHOPLIST_xls_336"/>
      <sheetName val="[SHOPLIST.xls]_SHOPLIST_xls_337"/>
      <sheetName val="[SHOPLIST.xls]_SHOPLIST_xls_338"/>
      <sheetName val="[SHOPLIST.xls]_SHOPLIST_xls_339"/>
      <sheetName val="[SHOPLIST.xls]_SHOPLIST_xls_340"/>
      <sheetName val="[SHOPLIST.xls]_SHOPLIST_xls_341"/>
      <sheetName val="[SHOPLIST.xls]_SHOPLIST_xls_342"/>
      <sheetName val="[SHOPLIST.xls]_SHOPLIST_xls_343"/>
      <sheetName val="[SHOPLIST.xls]_SHOPLIST_xls_344"/>
      <sheetName val="[SHOPLIST.xls]_SHOPLIST_xls_345"/>
      <sheetName val="[SHOPLIST.xls]_SHOPLIST_xls_346"/>
      <sheetName val="[SHOPLIST.xls]_SHOPLIST_xls_347"/>
      <sheetName val="[SHOPLIST.xls]_SHOPLIST_xls_348"/>
      <sheetName val="[SHOPLIST.xls]_SHOPLIST_xls_349"/>
      <sheetName val="[SHOPLIST.xls]70___0_s__i____11"/>
      <sheetName val="[SHOPLIST.xls]_VW__VU_________8"/>
      <sheetName val="[SHOPLIST.xls]_VW__VU_________9"/>
      <sheetName val="[SHOPLIST.xls]70___0_s__i____12"/>
      <sheetName val="[SHOPLIST.xls]70_x005f_x0000___0_x0_5"/>
      <sheetName val="[SHOPLIST.xls]_SHOPLIST_xls_350"/>
      <sheetName val="[SHOPLIST.xls]70___0_s__i____13"/>
      <sheetName val="[SHOPLIST.xls]_SHOPLIST_xls_351"/>
      <sheetName val="[SHOPLIST.xls]_SHOPLIST_xls_352"/>
      <sheetName val="[SHOPLIST.xls]_SHOPLIST_xls_353"/>
      <sheetName val="[SHOPLIST.xls]_SHOPLIST_xls_354"/>
      <sheetName val="[SHOPLIST.xls]_SHOPLIST_xls_355"/>
      <sheetName val="[SHOPLIST.xls]_SHOPLIST_xls_356"/>
      <sheetName val="[SHOPLIST.xls]_SHOPLIST_xls_357"/>
      <sheetName val="[SHOPLIST.xls]_SHOPLIST_xls_358"/>
      <sheetName val="[SHOPLIST.xls]_SHOPLIST_xls_359"/>
      <sheetName val="[SHOPLIST.xls]_SHOPLIST_xls_360"/>
      <sheetName val="[SHOPLIST.xls]_SHOPLIST_xls_361"/>
      <sheetName val="[SHOPLIST.xls]_SHOPLIST_xls_362"/>
      <sheetName val="[SHOPLIST.xls]_SHOPLIST_xls_363"/>
      <sheetName val="[SHOPLIST.xls]_SHOPLIST_xls_364"/>
      <sheetName val="[SHOPLIST.xls]_SHOPLIST_xls_365"/>
      <sheetName val="[SHOPLIST.xls]_SHOPLIST_xls_366"/>
      <sheetName val="[SHOPLIST.xls]_SHOPLIST_xls_367"/>
      <sheetName val="[SHOPLIST.xls]_SHOPLIST_xls_368"/>
      <sheetName val="[SHOPLIST.xls]_SHOPLIST_xls_369"/>
      <sheetName val="[SHOPLIST.xls]_SHOPLIST_xls_370"/>
      <sheetName val="[SHOPLIST.xls]_SHOPLIST_xls_371"/>
      <sheetName val="[SHOPLIST.xls]_SHOPLIST_xls_372"/>
      <sheetName val="[SHOPLIST.xls]_SHOPLIST_xls_373"/>
      <sheetName val="[SHOPLIST.xls]_SHOPLIST_xls_374"/>
      <sheetName val="[SHOPLIST.xls]_SHOPLIST_xls_375"/>
      <sheetName val="[SHOPLIST.xls]_SHOPLIST_xls_376"/>
      <sheetName val="[SHOPLIST.xls]_SHOPLIST_xls_377"/>
      <sheetName val="[SHOPLIST.xls]_SHOPLIST_xls_378"/>
      <sheetName val="[SHOPLIST.xls]_SHOPLIST_xls_379"/>
      <sheetName val="[SHOPLIST.xls]_SHOPLIST_xls_380"/>
      <sheetName val="[SHOPLIST.xls]_SHOPLIST_xls_381"/>
      <sheetName val="[SHOPLIST.xls]_SHOPLIST_xls_382"/>
      <sheetName val="[SHOPLIST.xls]_SHOPLIST_xls_383"/>
      <sheetName val="[SHOPLIST.xls]_SHOPLIST_xls_384"/>
      <sheetName val="[SHOPLIST.xls]_SHOPLIST_xls_385"/>
      <sheetName val="[SHOPLIST.xls]_SHOPLIST_xls_386"/>
      <sheetName val="[SHOPLIST.xls]_SHOPLIST_xls_387"/>
      <sheetName val="[SHOPLIST.xls]_SHOPLIST_xls_388"/>
      <sheetName val="[SHOPLIST.xls]_SHOPLIST_xls_389"/>
      <sheetName val="[SHOPLIST.xls]_SHOPLIST_xls_390"/>
      <sheetName val="[SHOPLIST.xls]_SHOPLIST_xls_391"/>
      <sheetName val="[SHOPLIST.xls]_SHOPLIST_xls_392"/>
      <sheetName val="[SHOPLIST.xls]_SHOPLIST_xls_393"/>
      <sheetName val="[SHOPLIST.xls]_SHOPLIST_xls_394"/>
      <sheetName val="[SHOPLIST.xls]_SHOPLIST_xls_395"/>
      <sheetName val="[SHOPLIST.xls]_SHOPLIST_xls_396"/>
      <sheetName val="[SHOPLIST.xls]_SHOPLIST_xls_397"/>
      <sheetName val="[SHOPLIST.xls]_SHOPLIST_xls_398"/>
      <sheetName val="[SHOPLIST.xls]_SHOPLIST_xls_399"/>
      <sheetName val="[SHOPLIST.xls]_SHOPLIST_xls_400"/>
      <sheetName val="[SHOPLIST.xls]_SHOPLIST_xls_401"/>
      <sheetName val="[SHOPLIST.xls]_SHOPLIST_xls_402"/>
      <sheetName val="[SHOPLIST.xls]_SHOPLIST_xls_403"/>
      <sheetName val="[SHOPLIST.xls]_SHOPLIST_xls_404"/>
      <sheetName val="[SHOPLIST.xls]_SHOPLIST_xls_405"/>
      <sheetName val="[SHOPLIST.xls]_SHOPLIST_xls_406"/>
      <sheetName val="[SHOPLIST.xls]_SHOPLIST_xls_407"/>
      <sheetName val="[SHOPLIST.xls]_SHOPLIST_xls_408"/>
      <sheetName val="[SHOPLIST.xls]_SHOPLIST_xls_409"/>
      <sheetName val="[SHOPLIST.xls]_SHOPLIST_xls_410"/>
      <sheetName val="[SHOPLIST.xls]_SHOPLIST_xls_411"/>
      <sheetName val="[SHOPLIST.xls]_SHOPLIST_xls_412"/>
      <sheetName val="[SHOPLIST.xls]_SHOPLIST_xls_413"/>
      <sheetName val="[SHOPLIST.xls]_SHOPLIST_xls_414"/>
      <sheetName val="[SHOPLIST.xls]_SHOPLIST_xls_415"/>
      <sheetName val="[SHOPLIST.xls]_SHOPLIST_xls_416"/>
      <sheetName val="[SHOPLIST.xls]_SHOPLIST_xls_417"/>
      <sheetName val="[SHOPLIST.xls]_SHOPLIST_xls_418"/>
      <sheetName val="[SHOPLIST.xls]_SHOPLIST_xls_419"/>
      <sheetName val="[SHOPLIST.xls]_SHOPLIST_xls_420"/>
      <sheetName val="[SHOPLIST.xls]_SHOPLIST_xls_421"/>
      <sheetName val="[SHOPLIST.xls]_SHOPLIST_xls_422"/>
      <sheetName val="[SHOPLIST.xls]_SHOPLIST_xls_423"/>
      <sheetName val="[SHOPLIST.xls]_SHOPLIST_xls_424"/>
      <sheetName val="[SHOPLIST.xls]_SHOPLIST_xls_425"/>
      <sheetName val="[SHOPLIST.xls]_SHOPLIST_xls_426"/>
      <sheetName val="[SHOPLIST.xls]_SHOPLIST_xls_427"/>
      <sheetName val="[SHOPLIST.xls]_SHOPLIST_xls_428"/>
      <sheetName val="[SHOPLIST.xls]_SHOPLIST_xls_429"/>
      <sheetName val="[SHOPLIST.xls]_SHOPLIST_xls_430"/>
      <sheetName val="[SHOPLIST.xls]_SHOPLIST_xls_431"/>
      <sheetName val="[SHOPLIST.xls]_SHOPLIST_xls_432"/>
      <sheetName val="[SHOPLIST.xls]_SHOPLIST_xls_433"/>
      <sheetName val="[SHOPLIST.xls]_SHOPLIST_xls_434"/>
      <sheetName val="[SHOPLIST.xls]_SHOPLIST_xls_435"/>
      <sheetName val="[SHOPLIST.xls]_SHOPLIST_xls_436"/>
      <sheetName val="[SHOPLIST.xls]_SHOPLIST_xls_437"/>
      <sheetName val="[SHOPLIST.xls]_SHOPLIST_xls_438"/>
      <sheetName val="[SHOPLIST.xls]_SHOPLIST_xls_439"/>
      <sheetName val="[SHOPLIST.xls]_SHOPLIST_xls_440"/>
      <sheetName val="[SHOPLIST.xls]_SHOPLIST_xls_441"/>
      <sheetName val="[SHOPLIST.xls]_SHOPLIST_xls_442"/>
      <sheetName val="[SHOPLIST.xls]_SHOPLIST_xls_443"/>
      <sheetName val="[SHOPLIST.xls]_SHOPLIST_xls_444"/>
      <sheetName val="[SHOPLIST.xls]_SHOPLIST_xls_445"/>
      <sheetName val="[SHOPLIST.xls]_SHOPLIST_xls_446"/>
      <sheetName val="[SHOPLIST.xls]_SHOPLIST_xls_447"/>
      <sheetName val="[SHOPLIST.xls]_SHOPLIST_xls_448"/>
      <sheetName val="[SHOPLIST.xls]_SHOPLIST_xls_449"/>
      <sheetName val="[SHOPLIST.xls]_SHOPLIST_xls_450"/>
      <sheetName val="[SHOPLIST.xls]_SHOPLIST_xls_451"/>
      <sheetName val="[SHOPLIST.xls]_SHOPLIST_xls_452"/>
      <sheetName val="[SHOPLIST.xls]_SHOPLIST_xls_453"/>
      <sheetName val="[SHOPLIST.xls]_SHOPLIST_xls_454"/>
      <sheetName val="[SHOPLIST.xls]_SHOPLIST_xls_455"/>
      <sheetName val="[SHOPLIST.xls]_SHOPLIST_xls_456"/>
      <sheetName val="[SHOPLIST.xls]_SHOPLIST_xls_457"/>
      <sheetName val="[SHOPLIST.xls]_SHOPLIST_xls_458"/>
      <sheetName val="[SHOPLIST.xls]_SHOPLIST_xls_459"/>
      <sheetName val="[SHOPLIST.xls]_SHOPLIST_xls_460"/>
      <sheetName val="[SHOPLIST.xls]_SHOPLIST_xls_461"/>
      <sheetName val="[SHOPLIST.xls]70_x005f_x005f_x005f_x0000__4"/>
      <sheetName val="[SHOPLIST.xls]_SHOPLIST_xls_462"/>
      <sheetName val="[SHOPLIST.xls]_SHOPLIST_xls_463"/>
      <sheetName val="[SHOPLIST.xls]70_x005f_x005f_x005f_x0000__3"/>
      <sheetName val="[SHOPLIST.xls]_SHOPLIST_xls_318"/>
      <sheetName val="[SHOPLIST.xls]_SHOPLIST_xls_319"/>
      <sheetName val="Reference"/>
      <sheetName val="Income Statement"/>
      <sheetName val="SI_22"/>
      <sheetName val="TO_List"/>
      <sheetName val="CCTV_DATA"/>
      <sheetName val="FAL_intern"/>
      <sheetName val="Finansal_tamamlanma_Eğrisi4"/>
      <sheetName val="Dropdown_List4"/>
      <sheetName val="Contractor_Application1"/>
      <sheetName val="General_Summary1"/>
      <sheetName val="08_MEP_Summary1"/>
      <sheetName val="Addnl_works1"/>
      <sheetName val="B3__Material_on_Site-Detail1"/>
      <sheetName val="pile_Fabrication4"/>
      <sheetName val="precast_RC_element4"/>
      <sheetName val="New_Bld4"/>
      <sheetName val="HB_CEC_schd_4_24"/>
      <sheetName val="HB_CEC_schd_4_34"/>
      <sheetName val="HB_CEC_schd_5_24"/>
      <sheetName val="HB_CEC_schd_6_24"/>
      <sheetName val="HB_CEC_schd_7_24"/>
      <sheetName val="HB_CEC_schd_9_24"/>
      <sheetName val="Comp_equip1"/>
      <sheetName val="Doha_Farm4"/>
      <sheetName val="Cover_Page1"/>
      <sheetName val="Approved_INR_Claimed_Log_(2)1"/>
      <sheetName val="INR_Data1"/>
      <sheetName val="Dec_OCR1"/>
      <sheetName val="OCR_(APR1"/>
      <sheetName val="Survey_1"/>
      <sheetName val="INR_Summary_Sheet1"/>
      <sheetName val="ITR_Form_(Rev0)1"/>
      <sheetName val="ITR_Form_(SS)1"/>
      <sheetName val="ITR_Form_(Rev1)1"/>
      <sheetName val="Method_Statements1"/>
      <sheetName val="May_054"/>
      <sheetName val="April_054"/>
      <sheetName val="Aug_054"/>
      <sheetName val="July_054"/>
      <sheetName val="June_054"/>
      <sheetName val="Nov_054"/>
      <sheetName val="Oct_054"/>
      <sheetName val="Sep_054"/>
      <sheetName val="Grand_Summary_1"/>
      <sheetName val="Bill_No_01_-_GI_1"/>
      <sheetName val="combined_1"/>
      <sheetName val="summary-Optional_1"/>
      <sheetName val="B14_02_1"/>
      <sheetName val="Prov_Sum_1"/>
      <sheetName val="SI_221"/>
      <sheetName val="TO_List1"/>
      <sheetName val="CCTV_DATA1"/>
      <sheetName val="B2-DV_No_021"/>
      <sheetName val="FAL_intern1"/>
      <sheetName val="Finansal_tamamlanma_Eğrisi5"/>
      <sheetName val="Dropdown_List5"/>
      <sheetName val="Contractor_Application2"/>
      <sheetName val="General_Summary2"/>
      <sheetName val="08_MEP_Summary2"/>
      <sheetName val="Addnl_works2"/>
      <sheetName val="B3__Material_on_Site-Detail2"/>
      <sheetName val="pile_Fabrication5"/>
      <sheetName val="precast_RC_element5"/>
      <sheetName val="New_Bld5"/>
      <sheetName val="HB_CEC_schd_4_25"/>
      <sheetName val="HB_CEC_schd_4_35"/>
      <sheetName val="HB_CEC_schd_5_25"/>
      <sheetName val="HB_CEC_schd_6_25"/>
      <sheetName val="HB_CEC_schd_7_25"/>
      <sheetName val="HB_CEC_schd_9_25"/>
      <sheetName val="Comp_equip2"/>
      <sheetName val="B-3_2_EB2"/>
      <sheetName val="Doha_Farm5"/>
      <sheetName val="CIF_COST_ITEM2"/>
      <sheetName val="Cover_Page2"/>
      <sheetName val="Approved_INR_Claimed_Log_(2)2"/>
      <sheetName val="INR_Data2"/>
      <sheetName val="Dec_OCR2"/>
      <sheetName val="OCR_(APR2"/>
      <sheetName val="Survey_2"/>
      <sheetName val="INR_Summary_Sheet2"/>
      <sheetName val="ITR_Form_(Rev0)2"/>
      <sheetName val="ITR_Form_(SS)2"/>
      <sheetName val="ITR_Form_(Rev1)2"/>
      <sheetName val="Method_Statements2"/>
      <sheetName val="May_055"/>
      <sheetName val="April_055"/>
      <sheetName val="Aug_055"/>
      <sheetName val="July_055"/>
      <sheetName val="June_055"/>
      <sheetName val="Nov_055"/>
      <sheetName val="Oct_055"/>
      <sheetName val="Sep_055"/>
      <sheetName val="Grand_Summary_2"/>
      <sheetName val="Bill_No_01_-_GI_2"/>
      <sheetName val="combined_2"/>
      <sheetName val="summary-Optional_2"/>
      <sheetName val="B14_02_2"/>
      <sheetName val="Prov_Sum_2"/>
      <sheetName val="SI_222"/>
      <sheetName val="TO_List2"/>
      <sheetName val="CCTV_DATA2"/>
      <sheetName val="B04-A_-_DIA_SUDEER2"/>
      <sheetName val="04D_-_Tanmyat2"/>
      <sheetName val="13-_B04-B_&amp;_C2"/>
      <sheetName val="_SITE_09_B04-B&amp;C-AFAQ2"/>
      <sheetName val="CONSTRUCTION_COMPONENT2"/>
      <sheetName val="Sheet_Index2"/>
      <sheetName val="Trade_Summary2"/>
      <sheetName val="B2-DV_No_022"/>
      <sheetName val="New_Rates2"/>
      <sheetName val="Labour_Rates2"/>
      <sheetName val="Status_2"/>
      <sheetName val="CLIENT_BUDGET2"/>
      <sheetName val="Reco-June_20192"/>
      <sheetName val="REMINING_PROGRESS2"/>
      <sheetName val="OS&amp;E__IT2"/>
      <sheetName val="PAID_AMOUNT2"/>
      <sheetName val="IPA_212"/>
      <sheetName val="Order_by_owner2"/>
      <sheetName val="PERLIM__Sammary2"/>
      <sheetName val="RECOVER_OF_DOUBLE_PAYMENT2"/>
      <sheetName val="rathath_al_matar2"/>
      <sheetName val="INTERNAL_LINE_2"/>
      <sheetName val="MINOVA_AL_DEYAR2"/>
      <sheetName val="BLUE_RHINE2"/>
      <sheetName val="NATIONAL_PAINT2"/>
      <sheetName val="FIRE_RATED2"/>
      <sheetName val="FAL_intern2"/>
      <sheetName val="Milestone"/>
      <sheetName val="Div_10-Specialities_"/>
      <sheetName val="MALE_&amp;_FEMALE_"/>
      <sheetName val="ملخص_المشاريع"/>
      <sheetName val="عقود_المقاولين"/>
      <sheetName val="اوامر_الشراء"/>
      <sheetName val="الحركة_اليومية"/>
      <sheetName val="محمد_عساف"/>
      <sheetName val="كشف_الايرادات_والضرائب"/>
      <sheetName val="حساب_البنك"/>
      <sheetName val="كشف_الرواتب"/>
      <sheetName val="SAF_-_عهد_-_سلامي_ابو_فخر"/>
      <sheetName val="THA_-_عهد_-_ثابت_احمد"/>
      <sheetName val="AAH_-_عهد_-_انس_هبو"/>
      <sheetName val="YSA_-_عهد_-_ياسر_السبع"/>
      <sheetName val="MKJ_-_عهد_-_محمود_قجك"/>
      <sheetName val="MSH_-_عهد_-_محمد_الشامي"/>
      <sheetName val="ALW_-_عهد_-_علوان_علي"/>
      <sheetName val="AHA_-_عهد_-_احمد_الحاج"/>
      <sheetName val="MOR_-_عهد_-_مرجان_عبدالهادي"/>
      <sheetName val="MHA_-_عهد_-_محمد_حسون_العلي"/>
      <sheetName val="MF_-_مكتب_رئيسي"/>
      <sheetName val="CO_-_مقاولين_-_عقود_(2)"/>
      <sheetName val="BUR_-_موردين_-_شركة_البروج_"/>
      <sheetName val="CAP_-_موردين_-_عاصمة_الكهرباء"/>
      <sheetName val="PO_-_موردين_-_اوامر_شراء"/>
      <sheetName val="CO_-_مقاولين_-_عقود"/>
      <sheetName val="Div_Summary"/>
      <sheetName val="BUAs_and_Sales_Forecast"/>
      <sheetName val="Lagoons_Breakdown_Prices"/>
      <sheetName val="Cover_HW_Z2_"/>
      <sheetName val="TOTAL_WORK"/>
      <sheetName val="part_3"/>
      <sheetName val="pile_Length_for_Easter_fence"/>
      <sheetName val="_Estimate__"/>
      <sheetName val="Equip_"/>
      <sheetName val="Démol_"/>
      <sheetName val="WATER_DUCT_-_IC_21"/>
      <sheetName val="Asset_Desc"/>
      <sheetName val="Account_Codes"/>
      <sheetName val="[SHOPLIST_xls]/VWVU))tÏØ0__76"/>
      <sheetName val="_SUMMARY"/>
      <sheetName val="PREAMBLES_"/>
      <sheetName val="GENERAL_REQUIREMENT"/>
      <sheetName val="B-_SITE_WORK"/>
      <sheetName val="C__CONCRETE_WORKS_"/>
      <sheetName val="D-_MASONRY"/>
      <sheetName val="E__METAL_WORK"/>
      <sheetName val="F__WOOD_WORK_"/>
      <sheetName val="G__THERMAL_&amp;MP"/>
      <sheetName val="H__DOORS___WINDOWS"/>
      <sheetName val="J__FINISHES"/>
      <sheetName val="K_ACCESSO"/>
      <sheetName val="P_CONVEYING_SYSTEM"/>
      <sheetName val="Q_MECHANICAL"/>
      <sheetName val="R_ELECTRICAL"/>
      <sheetName val="S_External_Works"/>
      <sheetName val="T_Provisional_Sum"/>
      <sheetName val="T__MEP_Works"/>
      <sheetName val="U-DAY_WORKS_SCHEDULE"/>
      <sheetName val="Struct__Members"/>
      <sheetName val="Top_s๨ꫝ"/>
      <sheetName val="BREAKDOWN"/>
      <sheetName val="Rectangular Duct"/>
      <sheetName val="C-1"/>
      <sheetName val="PC "/>
      <sheetName val="Val"/>
      <sheetName val="App - A "/>
      <sheetName val="App- B "/>
      <sheetName val="App - C "/>
      <sheetName val="App - D "/>
      <sheetName val="App - E "/>
      <sheetName val="App - F"/>
      <sheetName val="App - G "/>
      <sheetName val="App - H"/>
      <sheetName val="2"/>
      <sheetName val="7"/>
      <sheetName val="8"/>
      <sheetName val="9"/>
      <sheetName val="15"/>
      <sheetName val="16"/>
      <sheetName val="17"/>
      <sheetName val="18"/>
      <sheetName val="C-2"/>
      <sheetName val="Concrete Breakdown"/>
      <sheetName val="Masonry Breakdown"/>
      <sheetName val="6"/>
      <sheetName val="[SHOPLIST_xls]70_x005f_x0000_,/0_x000"/>
      <sheetName val="_boaboard_(1)"/>
      <sheetName val="Gene��i0_"/>
      <sheetName val="70,/0s�i����i"/>
      <sheetName val="Detail_Page"/>
      <sheetName val="GFA_HQ_Building33"/>
      <sheetName val="GFA_Conference32"/>
      <sheetName val="BQ_External32"/>
      <sheetName val="Projet,_methodes_&amp;_couts30"/>
      <sheetName val="Risques_majeurs_&amp;_Frais_Ind_30"/>
      <sheetName val="Penthouse_Apartment31"/>
      <sheetName val="LABOUR_HISTOGRAM32"/>
      <sheetName val="StattCo_yCharges31"/>
      <sheetName val="Chiet_tinh_dz2231"/>
      <sheetName val="Chiet_tinh_dz3531"/>
      <sheetName val="Raw_Data31"/>
      <sheetName val="CT_Thang_Mo31"/>
      <sheetName val="@risk_rents_and_incentives31"/>
      <sheetName val="Car_park_lease31"/>
      <sheetName val="Net_rent_analysis31"/>
      <sheetName val="Poz-1_31"/>
      <sheetName val="Lab_Cum_Hist31"/>
      <sheetName val="Graph_Data_(DO_NOT_PRINT)31"/>
      <sheetName val="budget_summary_(2)30"/>
      <sheetName val="Budget_Analysis_Summary30"/>
      <sheetName val="Bill_No__231"/>
      <sheetName val="LEVEL_SHEET31"/>
      <sheetName val="SPT_vs_PHI31"/>
      <sheetName val="CT__PL30"/>
      <sheetName val="FOL_-_Bar31"/>
      <sheetName val="Customize_Your_Invoice31"/>
      <sheetName val="HVAC_BoQ31"/>
      <sheetName val="Tender_Summary31"/>
      <sheetName val="Insurance_Ext31"/>
      <sheetName val="Top_sheet30"/>
      <sheetName val="intr_stool_brkup30"/>
      <sheetName val="PROJECT_BRIEF28"/>
      <sheetName val="Body_Sheet30"/>
      <sheetName val="1_0_Executive_Summary30"/>
      <sheetName val="2_Div_14_28"/>
      <sheetName val="Rate_analysis17"/>
      <sheetName val="Bill_229"/>
      <sheetName val="Ap_A28"/>
      <sheetName val="Bill_128"/>
      <sheetName val="Bill_328"/>
      <sheetName val="Bill_428"/>
      <sheetName val="Bill_528"/>
      <sheetName val="Bill_628"/>
      <sheetName val="Bill_728"/>
      <sheetName val="SHOPLIST_xls27"/>
      <sheetName val="C_(3)28"/>
      <sheetName val="Invoice_Summary27"/>
      <sheetName val="beam-reinft-IIInd_floor27"/>
      <sheetName val="Dubai_golf27"/>
      <sheetName val="POWER_ASSUMPTIONS27"/>
      <sheetName val="beam-reinft-machine_rm27"/>
      <sheetName val="Civil_Boq26"/>
      <sheetName val="WITHOUT_C&amp;I_PROFIT_(3)26"/>
      <sheetName val="Activity_List26"/>
      <sheetName val="Softscape_Buildup26"/>
      <sheetName val="Mat'l_Rate26"/>
      <sheetName val="HIRED_LABOUR_CODE24"/>
      <sheetName val="PA-_Consutant_24"/>
      <sheetName val="foot-slab_reinft24"/>
      <sheetName val="DETAILED__BOQ24"/>
      <sheetName val="M-Book_for_Conc24"/>
      <sheetName val="M-Book_for_FW24"/>
      <sheetName val="BILL_COV24"/>
      <sheetName val="Ra__stair24"/>
      <sheetName val="VALVE_CHAMBERS23"/>
      <sheetName val="Fire_Hydrants23"/>
      <sheetName val="B_GATE_VALVE23"/>
      <sheetName val="Sub_G1_Fire23"/>
      <sheetName val="Sub_G12_Fire23"/>
      <sheetName val="Day_work23"/>
      <sheetName val="Materials_Cost(PCC)23"/>
      <sheetName val="India_F&amp;S_Template23"/>
      <sheetName val="IO_LIST23"/>
      <sheetName val="Material_23"/>
      <sheetName val="Quote_Sheet23"/>
      <sheetName val="Eq__Mobilization22"/>
      <sheetName val="Working_for_RCC22"/>
      <sheetName val="B185-B-9_122"/>
      <sheetName val="B185-B-9_222"/>
      <sheetName val="BOQ_Direct_selling_cost23"/>
      <sheetName val="CHART_OF_ACCOUNTS22"/>
      <sheetName val="E-Bill_No_6_A-O22"/>
      <sheetName val="B09_122"/>
      <sheetName val="bill_nb2-Plumbing_&amp;_Drainag21"/>
      <sheetName val="Pl_&amp;_Dr_B21"/>
      <sheetName val="Pl_&amp;_Dr_G21"/>
      <sheetName val="Pl_&amp;_Dr_M21"/>
      <sheetName val="Pl_&amp;_Dr_121"/>
      <sheetName val="Pl_&amp;_Dr_221"/>
      <sheetName val="Pl_&amp;_Dr_321"/>
      <sheetName val="Pl_&amp;_Dr_421"/>
      <sheetName val="Pl_&amp;_Dr_521"/>
      <sheetName val="Pl_&amp;_Dr_621"/>
      <sheetName val="Pl_&amp;_Dr_721"/>
      <sheetName val="Pl_&amp;_Dr_821"/>
      <sheetName val="Pl_&amp;_Dr_R21"/>
      <sheetName val="FF_B21"/>
      <sheetName val="FF_G21"/>
      <sheetName val="FF_M21"/>
      <sheetName val="FF_121"/>
      <sheetName val="FF_2_21"/>
      <sheetName val="FF_321"/>
      <sheetName val="FF_421"/>
      <sheetName val="FF_521"/>
      <sheetName val="FF_6_21"/>
      <sheetName val="FF_721"/>
      <sheetName val="FF_821"/>
      <sheetName val="FF_R21"/>
      <sheetName val="bill_nb3-FF21"/>
      <sheetName val="HVAC_B21"/>
      <sheetName val="HVAC_G21"/>
      <sheetName val="HVAC_M21"/>
      <sheetName val="HVAC_121"/>
      <sheetName val="HVAC_221"/>
      <sheetName val="HVAC_321"/>
      <sheetName val="HVAC_421"/>
      <sheetName val="HVAC_521"/>
      <sheetName val="HVAC_621"/>
      <sheetName val="HVAC_721"/>
      <sheetName val="HVAC_821"/>
      <sheetName val="HVAC_R21"/>
      <sheetName val="bill_nb4-HVAC21"/>
      <sheetName val="SC_B21"/>
      <sheetName val="SC_G21"/>
      <sheetName val="SC_M21"/>
      <sheetName val="SC_121"/>
      <sheetName val="SC_221"/>
      <sheetName val="SC_321"/>
      <sheetName val="SC_421"/>
      <sheetName val="SC_521"/>
      <sheetName val="SC_621"/>
      <sheetName val="SC_721"/>
      <sheetName val="SC_821"/>
      <sheetName val="SC_R21"/>
      <sheetName val="AV_B21"/>
      <sheetName val="AV_G21"/>
      <sheetName val="AV_M21"/>
      <sheetName val="AV_121"/>
      <sheetName val="AV_221"/>
      <sheetName val="AV_321"/>
      <sheetName val="AV_421"/>
      <sheetName val="AV_521"/>
      <sheetName val="AV_621"/>
      <sheetName val="AV_721"/>
      <sheetName val="AV_821"/>
      <sheetName val="EL_B21"/>
      <sheetName val="EL_M21"/>
      <sheetName val="EL_121"/>
      <sheetName val="EL_221"/>
      <sheetName val="EL_321"/>
      <sheetName val="EL_421"/>
      <sheetName val="EL_521"/>
      <sheetName val="EL_621"/>
      <sheetName val="EL_721"/>
      <sheetName val="EL_821"/>
      <sheetName val="EL_R21"/>
      <sheetName val="EL_TR21"/>
      <sheetName val="8-_EL21"/>
      <sheetName val="FA_B21"/>
      <sheetName val="FA_G21"/>
      <sheetName val="FA_M21"/>
      <sheetName val="FA_121"/>
      <sheetName val="FA_221"/>
      <sheetName val="FA_321"/>
      <sheetName val="FA_421"/>
      <sheetName val="FA_521"/>
      <sheetName val="FA_621"/>
      <sheetName val="FA_721"/>
      <sheetName val="FA_821"/>
      <sheetName val="FA_R21"/>
      <sheetName val="9-_FA21"/>
      <sheetName val="Div__0222"/>
      <sheetName val="Div__0322"/>
      <sheetName val="Div__0422"/>
      <sheetName val="Div__0522"/>
      <sheetName val="Div__0622"/>
      <sheetName val="Div__0722"/>
      <sheetName val="Div__0822"/>
      <sheetName val="Div__0922"/>
      <sheetName val="Div__1022"/>
      <sheetName val="Div__1122"/>
      <sheetName val="Div__1222"/>
      <sheetName val="Div_1322"/>
      <sheetName val="EXTERNAL_WORKS22"/>
      <sheetName val="PRODUCTIVITY_RATE22"/>
      <sheetName val="U_R_A_-_MASONRY22"/>
      <sheetName val="U_R_A_-_PLASTERING22"/>
      <sheetName val="U_R_A_-_TILING22"/>
      <sheetName val="U_R_A_-_GRANITE22"/>
      <sheetName val="V_C_2_-_EARTHWORK22"/>
      <sheetName val="V_C_9_-_CERAMIC22"/>
      <sheetName val="V_C_9_-_FINISHES22"/>
      <sheetName val="PMWeb_data22"/>
      <sheetName val="w't_table21"/>
      <sheetName val="2_2)Revised_Cash_Flow21"/>
      <sheetName val="Elemental_Buildup21"/>
      <sheetName val="PointNo_521"/>
      <sheetName val="SS_MH22"/>
      <sheetName val="Chiet_t21"/>
      <sheetName val="Staffing_and_Rates_IA21"/>
      <sheetName val="Index_List21"/>
      <sheetName val="Type_List21"/>
      <sheetName val="File_Types21"/>
      <sheetName val="입찰내역_발주처_양식21"/>
      <sheetName val="Material_List_21"/>
      <sheetName val="PRECAST_lightconc-II23"/>
      <sheetName val="Item-_Compact19"/>
      <sheetName val="final_abstract23"/>
      <sheetName val="E_&amp;_R19"/>
      <sheetName val="B6_2_20"/>
      <sheetName val="LIST_DO_NOT_REMOVE20"/>
      <sheetName val="Division_250"/>
      <sheetName val="Division_421"/>
      <sheetName val="Division_521"/>
      <sheetName val="Division_621"/>
      <sheetName val="Division_721"/>
      <sheetName val="Division_821"/>
      <sheetName val="Division_921"/>
      <sheetName val="Division_1021"/>
      <sheetName val="Division_1221"/>
      <sheetName val="Division_1421"/>
      <sheetName val="Division_2124"/>
      <sheetName val="Division_2222"/>
      <sheetName val="Division_2321"/>
      <sheetName val="Division_2621"/>
      <sheetName val="Division_2721"/>
      <sheetName val="Division_2821"/>
      <sheetName val="Division_3121"/>
      <sheetName val="Division_3221"/>
      <sheetName val="Division_3321"/>
      <sheetName val="Summary_of_Work19"/>
      <sheetName val="Staff_Acco_19"/>
      <sheetName val="TBAL9697_-group_wise__sdpl19"/>
      <sheetName val="Employee_List19"/>
      <sheetName val="Project_Cost_Breakdown19"/>
      <sheetName val="Рабочий_лист18"/>
      <sheetName val="Rate_summary18"/>
      <sheetName val="Annex_1_Sect_3a19"/>
      <sheetName val="Annex_1_Sect_3a_119"/>
      <sheetName val="Annex_1_Sect_3b19"/>
      <sheetName val="Annex_1_Sect_3c19"/>
      <sheetName val="HOURLY_RATES19"/>
      <sheetName val="RAB_AR&amp;STR18"/>
      <sheetName val="SITE_WORK18"/>
      <sheetName val="Back_up18"/>
      <sheetName val="PT_141-_Site_A_Landscape18"/>
      <sheetName val="INDIGINEOUS_ITEMS_18"/>
      <sheetName val="Duct_Accesories18"/>
      <sheetName val="????_???_??18"/>
      <sheetName val="d-safe_DELUXE18"/>
      <sheetName val="Common_Variables18"/>
      <sheetName val="train_cash18"/>
      <sheetName val="accom_cash18"/>
      <sheetName val="Mall_waterproofing18"/>
      <sheetName val="MSCP_waterproofing18"/>
      <sheetName val="[SHOPLIST_xls]70,/0s«iÆøí¬i18"/>
      <sheetName val="Labour_&amp;_Plant18"/>
      <sheetName val="GPL_Revenu_Update18"/>
      <sheetName val="DO_NOT_TOUCH18"/>
      <sheetName val="Work_Type18"/>
      <sheetName val="[SHOPLIST_xls][SHOPLIST_xls]732"/>
      <sheetName val="Ave_wtd_rates18"/>
      <sheetName val="Debits_as_on_12_04_0818"/>
      <sheetName val="STAFFSCHED_18"/>
      <sheetName val="TRIAL_BALANCE18"/>
      <sheetName val="Geneí¬_i17"/>
      <sheetName val="PROJECT_BRIEF(EX_NEW)18"/>
      <sheetName val="Cashflow_projection13"/>
      <sheetName val="PPA_Summary14"/>
      <sheetName val="Risk_Breakdown_Structure17"/>
      <sheetName val="AREA_OF_APPLICATION17"/>
      <sheetName val="steel_total17"/>
      <sheetName val="ELE_BOQ17"/>
      <sheetName val="Area_Breakdown_PER_LEVEL_LINK13"/>
      <sheetName val="CF_Input13"/>
      <sheetName val="DATA_INPUT13"/>
      <sheetName val="Vordruck-Nr__7_1_3_D13"/>
      <sheetName val="M&amp;A_D13"/>
      <sheetName val="M&amp;A_E13"/>
      <sheetName val="M&amp;A_G13"/>
      <sheetName val="Floor_Box_15"/>
      <sheetName val="[SHOPLIST_xls]7013"/>
      <sheetName val="[SHOPLIST_xls]70,13"/>
      <sheetName val="Base_BM-rebar13"/>
      <sheetName val="Z-_GENERAL_PRICE_SUMMARY14"/>
      <sheetName val="Equipment_Rates13"/>
      <sheetName val="[SHOPLIST_xls][SHOPLIST_xls]733"/>
      <sheetName val="E_H_-_H__W_P_13"/>
      <sheetName val="E__H__Treatment_for_pile_cap13"/>
      <sheetName val="%_prog_figs_-u5_and_total14"/>
      <sheetName val="Service_Type11"/>
      <sheetName val="Contract_Division11"/>
      <sheetName val="SubContract_Type11"/>
      <sheetName val="Resumo_Empreitadas14"/>
      <sheetName val="Data_Sheet13"/>
      <sheetName val="tender_allowances13"/>
      <sheetName val="_Summary_BKG_03413"/>
      <sheetName val="BILL_3R13"/>
      <sheetName val="1_2_Staff_Schedule14"/>
      <sheetName val="[SHOPLIST_xls]/VW13"/>
      <sheetName val="[SHOPLIST_xls]/VWVU))tÏØ0__77"/>
      <sheetName val="BLOCK-A_(MEA_SHEET)13"/>
      <sheetName val="[SHOPLIST_xls][SHOPLIST_xls][13"/>
      <sheetName val="Materials_13"/>
      <sheetName val="Attach_4-1810"/>
      <sheetName val="Labour_Costs13"/>
      <sheetName val="Ewaan_Show_Kitchen_(2)10"/>
      <sheetName val="Cash_Flow_Working10"/>
      <sheetName val="MN_T_B_10"/>
      <sheetName val="Mix_Design14"/>
      <sheetName val="Form_613"/>
      <sheetName val="Risk_Register13"/>
      <sheetName val="Revised_Front_Page13"/>
      <sheetName val="Diff_Run01&amp;Run0213"/>
      <sheetName val="CCS_Summary13"/>
      <sheetName val="1_Carillion_Staff13"/>
      <sheetName val="_2_Staff_&amp;_Gen_labour13"/>
      <sheetName val="3_Offices13"/>
      <sheetName val="4_TempServ13"/>
      <sheetName val="__5_Temp_Wks13"/>
      <sheetName val="_6_Addn_Plant13"/>
      <sheetName val="_7__Transport13"/>
      <sheetName val="_8_Testing13"/>
      <sheetName val="9__Miscellaneous13"/>
      <sheetName val="10__Design13"/>
      <sheetName val="_11_Insurances13"/>
      <sheetName val="_12_Client_Req_13"/>
      <sheetName val="Risk_List13"/>
      <sheetName val="Track_of_Changes13"/>
      <sheetName val="Bill_8_Doors_&amp;_Windows13"/>
      <sheetName val="Bill_9_Finishes_13"/>
      <sheetName val="Bill_10_Specialities13"/>
      <sheetName val="Bill_1013"/>
      <sheetName val="Cost_Heading10"/>
      <sheetName val="2F_회의실견적(5_14_일대)6"/>
      <sheetName val="_HIT-&gt;HMC_견적(3900)6"/>
      <sheetName val="Appendix_B6"/>
      <sheetName val="PRICE_INFO10"/>
      <sheetName val="RC_SUMMARY10"/>
      <sheetName val="LABOUR_PRODUCTIVITY-TAV10"/>
      <sheetName val="MATERIAL_PRICES10"/>
      <sheetName val="P-100_MRF_DB_R110"/>
      <sheetName val="Site_Dev_BOQ13"/>
      <sheetName val="[SHOPLIST_xls]/VWVU))tÏØ0__78"/>
      <sheetName val="[SHOPLIST_xls]/VWVU))tÏØ0__79"/>
      <sheetName val="D_&amp;_W_sizes10"/>
      <sheetName val="SOPMA_DD10"/>
      <sheetName val="BOQ_(2)4"/>
      <sheetName val="LABOUR_RATE4"/>
      <sheetName val="Material_Rate4"/>
      <sheetName val="Labor_abs-PW4"/>
      <sheetName val="Labor_abs-NMR4"/>
      <sheetName val="kppl_pl4"/>
      <sheetName val="Basic_Rates4"/>
      <sheetName val="Combined_Results_4"/>
      <sheetName val="Labour_Rate_10"/>
      <sheetName val="[SHOPLIST_xls]/VWVU))tÏØ0__80"/>
      <sheetName val="[SHOPLIST_xls]70,/0s«_iÆø_í¬_13"/>
      <sheetName val="[SHOPLIST_xls]70?,/0?s«i?Æøí¬13"/>
      <sheetName val="Data_I_(2)10"/>
      <sheetName val="rEFERENCES_10"/>
      <sheetName val="1_-_Main_Building3"/>
      <sheetName val="1_-_Summary3"/>
      <sheetName val="2_-_Landscaping_Works3"/>
      <sheetName val="2_-_Summary3"/>
      <sheetName val="4_-_Bldg_Infra3"/>
      <sheetName val="4_-_Summary3"/>
      <sheetName val="Qtys_ZamZam_(Del__before)10"/>
      <sheetName val="Qtys_Relocation_(Del_before)10"/>
      <sheetName val="_Qtys_Sub_&amp;_Tents_(Del__befor10"/>
      <sheetName val="Qtys__Signages_(Del__before)10"/>
      <sheetName val="Qtys_Temporary_Passages_(Del)10"/>
      <sheetName val="_Qtys_Ser__Rooms_(Del_before)10"/>
      <sheetName val="Asset_Allocation_(CR)3"/>
      <sheetName val="Project_Benchmarking3"/>
      <sheetName val="Dashboard_(1)3"/>
      <sheetName val="VO_Agreed_to_Unifier_Sum3"/>
      <sheetName val="VO_Not_yet_Agreed_to_Unifier3"/>
      <sheetName val="VO_Anticipated_to_Unifier3"/>
      <sheetName val="EW_to_Unifier3"/>
      <sheetName val="Prov_Sums3"/>
      <sheetName val="Other_Amounts3"/>
      <sheetName val="Div_07_Thermal_&amp;_Moisture4"/>
      <sheetName val="Data_Validation4"/>
      <sheetName val="Div26_-_Elect4"/>
      <sheetName val="CHUNG_CU_CARRILON4"/>
      <sheetName val="[SHOPLIST_xls]/VWVU))tÏØ0__83"/>
      <sheetName val="2_Plex3"/>
      <sheetName val="Sheet1_(2)3"/>
      <sheetName val="4_Plex3"/>
      <sheetName val="6_Plex_3"/>
      <sheetName val="Detailed_Summary3"/>
      <sheetName val="Sheet1_(3)3"/>
      <sheetName val="Sheet1_(4)3"/>
      <sheetName val="Dash_board13"/>
      <sheetName val="Rates_for_public_areas2"/>
      <sheetName val="[SHOPLIST_xls][SHOPLIST_xls]734"/>
      <sheetName val="Estimate_for_approval2"/>
      <sheetName val="Balance_Sheet2"/>
      <sheetName val="AOP_Summary-24"/>
      <sheetName val="Tender_Docs2"/>
      <sheetName val="Miral_Emails2"/>
      <sheetName val="LOAs_(061619)2"/>
      <sheetName val="Contract_Conditions_(Tender)2"/>
      <sheetName val="Contract_Qualifications2"/>
      <sheetName val="YVPI_&amp;_GII2"/>
      <sheetName val="LOA_(live_sheet)2"/>
      <sheetName val="LOA_Log_(082419)2"/>
      <sheetName val="Key_Docs_Ref_2"/>
      <sheetName val="To_Mr__Boota_(072519)2"/>
      <sheetName val="Sec__A-PQ3"/>
      <sheetName val="Preamble_B3"/>
      <sheetName val="Sec__C-Dayworks3"/>
      <sheetName val="d5_3"/>
      <sheetName val="Status_Summary3"/>
      <sheetName val="Recon_Template2"/>
      <sheetName val="[SHOPLIST_xls]/VWVU))tÏØ0__84"/>
      <sheetName val="[SHOPLIST_xls]/VWVU))tÏØ0__85"/>
      <sheetName val="[SHOPLIST_xls]/VWVU))tÏØ0__86"/>
      <sheetName val="Drop_Down_Data2"/>
      <sheetName val="Rules_2"/>
      <sheetName val="Update_list2"/>
      <sheetName val="Sinh_Nam_systems2"/>
      <sheetName val="DIE_profile2"/>
      <sheetName val="Import_tax2"/>
      <sheetName val="TONG_HOP_VL-NC2"/>
      <sheetName val="TONGKE3p_2"/>
      <sheetName val="TH_VL,_NC,_DDHT_Thanhphuoc2"/>
      <sheetName val="DON_GIA2"/>
      <sheetName val="CHITIET_VL-NC2"/>
      <sheetName val="TH_kinh_phi2"/>
      <sheetName val="KLDT_DIEN2"/>
      <sheetName val="Dinh_muc_CP_KTCB_khac2"/>
      <sheetName val="quotation_2"/>
      <sheetName val="Bill_5_-_Carpark2"/>
      <sheetName val="BOQ_-_summary__32"/>
      <sheetName val="NKSC_thue2"/>
      <sheetName val="05__Data_Cash_Flow2"/>
      <sheetName val="MTO_REV_2(ARMOR)2"/>
      <sheetName val="L3-WBS_Mapping2"/>
      <sheetName val="BAFO_CCL_Submission2"/>
      <sheetName val="[SHOPLIST_xls][SHOPLIST_xls]/V2"/>
      <sheetName val="Core_Data2"/>
      <sheetName val="[SHOPLIST_xls]/VWVU))tÏØ0__87"/>
      <sheetName val="[SHOPLIST_xls]/VWVU))tÏØ0__93"/>
      <sheetName val="[SHOPLIST_xls][SH2"/>
      <sheetName val="[SHOPLIST_xls]70_2"/>
      <sheetName val="P1926-H2B_Pkg_2A&amp;2B2"/>
      <sheetName val="P1940-H2B_Pkg_1_Guestrooms2"/>
      <sheetName val="BOQ_1_922"/>
      <sheetName val="Abs_PMRL2"/>
      <sheetName val="SITE_WORKS1"/>
      <sheetName val="WOOD_WORK1"/>
      <sheetName val="THERMAL_&amp;_MOISTURE_1"/>
      <sheetName val="DOORS_&amp;_WINDOWS1"/>
      <sheetName val="Additional_Items1"/>
      <sheetName val="Master_data1"/>
      <sheetName val="[SHOPLIST_xls]/VWVU))tÏØ0__88"/>
      <sheetName val="Staff_OLD_1"/>
      <sheetName val="Basic_Rate1"/>
      <sheetName val="MASTER_RATE_ANALYSIS1"/>
      <sheetName val="MAIN_SUMMARY1"/>
      <sheetName val="[SHOPLIST_xls]/VWVU))tÏØ0__89"/>
      <sheetName val="[SHOPLIST_xls]/VWVU))tÏØ0__90"/>
      <sheetName val="Appendix-A_-GRAND_SUMMARY1"/>
      <sheetName val="D9_(New_Rate)1"/>
      <sheetName val="Joseph_Record1"/>
      <sheetName val="P15_Cost_Implications1"/>
      <sheetName val="P15_uPVC_ducts-Rate_Summary1"/>
      <sheetName val="P13_uPVC_ducts1"/>
      <sheetName val="P13_Mass_Concrete1"/>
      <sheetName val="P13_Imported_Fill1"/>
      <sheetName val="P14_uPVC_ducts1"/>
      <sheetName val="P14_Mass_Concrete1"/>
      <sheetName val="P14_Imported_Fill1"/>
      <sheetName val="P14_Sand_bed_to_cable1"/>
      <sheetName val="P15_uPVC_ducts1"/>
      <sheetName val="Cumulative_Rail_1"/>
      <sheetName val="TB_ALJADA1"/>
      <sheetName val="Plot_Area1"/>
      <sheetName val="Closing_entries1"/>
      <sheetName val="Executive_Summary1"/>
      <sheetName val="Sales_Tracking_Report_(STR)1"/>
      <sheetName val="Blocking_Tracking_Report_(BTR)1"/>
      <sheetName val="[SHOPLIST_xls]70,/0s«iÆøí¬2"/>
      <sheetName val="Bill_No_11"/>
      <sheetName val="Portfolio_List1"/>
      <sheetName val="Quotation_FM_administration1"/>
      <sheetName val="Quotation_Visitor_and_Sec1"/>
      <sheetName val="Service_Charge1"/>
      <sheetName val="CABLES_1"/>
      <sheetName val="Quotation_Offices_108,9,10,11)1"/>
      <sheetName val="Quotation_modification1"/>
      <sheetName val="DIV_01_General_Requirements1"/>
      <sheetName val="Bill_(1)_Main_Building1"/>
      <sheetName val="Bill_(2)_General_Site_&amp;_Parkin1"/>
      <sheetName val="wd_points1"/>
      <sheetName val="Bill_(3)_Guest_House1"/>
      <sheetName val="Bill_(4)_Family_Buildings1"/>
      <sheetName val="Bill_(5)_Villa_Buildings1"/>
      <sheetName val="Bill_(6)_Entrance_Building1"/>
      <sheetName val="Bill_(7)_Masjid1"/>
      <sheetName val="Bill_(8)_Auditorium1"/>
      <sheetName val="Bill_(9)_Site_Prep__&amp;_Roadway1"/>
      <sheetName val="Summary_Cost1"/>
      <sheetName val="lighting_points1"/>
      <sheetName val="ESTIMATE_(2)1"/>
      <sheetName val="COM_Summary1"/>
      <sheetName val="L_(4)1"/>
      <sheetName val="Initial_Data1"/>
      <sheetName val="Package_Status1"/>
      <sheetName val="Drop_down"/>
      <sheetName val="GFA_HQ_Building34"/>
      <sheetName val="GFA_Conference33"/>
      <sheetName val="BQ_External33"/>
      <sheetName val="Projet,_methodes_&amp;_couts31"/>
      <sheetName val="Risques_majeurs_&amp;_Frais_Ind_31"/>
      <sheetName val="Penthouse_Apartment32"/>
      <sheetName val="LABOUR_HISTOGRAM33"/>
      <sheetName val="StattCo_yCharges32"/>
      <sheetName val="Chiet_tinh_dz2232"/>
      <sheetName val="Chiet_tinh_dz3532"/>
      <sheetName val="Raw_Data32"/>
      <sheetName val="CT_Thang_Mo32"/>
      <sheetName val="@risk_rents_and_incentives32"/>
      <sheetName val="Car_park_lease32"/>
      <sheetName val="Net_rent_analysis32"/>
      <sheetName val="Poz-1_32"/>
      <sheetName val="Lab_Cum_Hist32"/>
      <sheetName val="Graph_Data_(DO_NOT_PRINT)32"/>
      <sheetName val="budget_summary_(2)31"/>
      <sheetName val="Budget_Analysis_Summary31"/>
      <sheetName val="Bill_No__232"/>
      <sheetName val="LEVEL_SHEET32"/>
      <sheetName val="SPT_vs_PHI32"/>
      <sheetName val="CT__PL31"/>
      <sheetName val="FOL_-_Bar32"/>
      <sheetName val="Customize_Your_Invoice32"/>
      <sheetName val="HVAC_BoQ32"/>
      <sheetName val="Tender_Summary32"/>
      <sheetName val="Insurance_Ext32"/>
      <sheetName val="Top_sheet31"/>
      <sheetName val="intr_stool_brkup31"/>
      <sheetName val="PROJECT_BRIEF29"/>
      <sheetName val="Body_Sheet31"/>
      <sheetName val="1_0_Executive_Summary31"/>
      <sheetName val="2_Div_14_29"/>
      <sheetName val="Rate_analysis18"/>
      <sheetName val="Bill_230"/>
      <sheetName val="Ap_A29"/>
      <sheetName val="Bill_129"/>
      <sheetName val="Bill_329"/>
      <sheetName val="Bill_429"/>
      <sheetName val="Bill_529"/>
      <sheetName val="Bill_629"/>
      <sheetName val="Bill_729"/>
      <sheetName val="SHOPLIST_xls28"/>
      <sheetName val="C_(3)29"/>
      <sheetName val="Invoice_Summary28"/>
      <sheetName val="beam-reinft-IIInd_floor28"/>
      <sheetName val="Dubai_golf28"/>
      <sheetName val="POWER_ASSUMPTIONS28"/>
      <sheetName val="beam-reinft-machine_rm28"/>
      <sheetName val="Civil_Boq27"/>
      <sheetName val="WITHOUT_C&amp;I_PROFIT_(3)27"/>
      <sheetName val="Activity_List27"/>
      <sheetName val="Softscape_Buildup27"/>
      <sheetName val="Mat'l_Rate27"/>
      <sheetName val="HIRED_LABOUR_CODE25"/>
      <sheetName val="PA-_Consutant_25"/>
      <sheetName val="foot-slab_reinft25"/>
      <sheetName val="DETAILED__BOQ25"/>
      <sheetName val="M-Book_for_Conc25"/>
      <sheetName val="M-Book_for_FW25"/>
      <sheetName val="BILL_COV25"/>
      <sheetName val="Ra__stair25"/>
      <sheetName val="VALVE_CHAMBERS24"/>
      <sheetName val="Fire_Hydrants24"/>
      <sheetName val="B_GATE_VALVE24"/>
      <sheetName val="Sub_G1_Fire24"/>
      <sheetName val="Sub_G12_Fire24"/>
      <sheetName val="Day_work24"/>
      <sheetName val="Materials_Cost(PCC)24"/>
      <sheetName val="India_F&amp;S_Template24"/>
      <sheetName val="IO_LIST24"/>
      <sheetName val="Material_24"/>
      <sheetName val="Quote_Sheet24"/>
      <sheetName val="Eq__Mobilization23"/>
      <sheetName val="Working_for_RCC23"/>
      <sheetName val="B185-B-9_123"/>
      <sheetName val="B185-B-9_223"/>
      <sheetName val="BOQ_Direct_selling_cost24"/>
      <sheetName val="CHART_OF_ACCOUNTS23"/>
      <sheetName val="E-Bill_No_6_A-O23"/>
      <sheetName val="B09_123"/>
      <sheetName val="bill_nb2-Plumbing_&amp;_Drainag22"/>
      <sheetName val="Pl_&amp;_Dr_B22"/>
      <sheetName val="Pl_&amp;_Dr_G22"/>
      <sheetName val="Pl_&amp;_Dr_M22"/>
      <sheetName val="Pl_&amp;_Dr_122"/>
      <sheetName val="Pl_&amp;_Dr_222"/>
      <sheetName val="Pl_&amp;_Dr_322"/>
      <sheetName val="Pl_&amp;_Dr_422"/>
      <sheetName val="Pl_&amp;_Dr_522"/>
      <sheetName val="Pl_&amp;_Dr_622"/>
      <sheetName val="Pl_&amp;_Dr_722"/>
      <sheetName val="Pl_&amp;_Dr_822"/>
      <sheetName val="Pl_&amp;_Dr_R22"/>
      <sheetName val="FF_B22"/>
      <sheetName val="FF_G22"/>
      <sheetName val="FF_M22"/>
      <sheetName val="FF_122"/>
      <sheetName val="FF_2_22"/>
      <sheetName val="FF_322"/>
      <sheetName val="FF_422"/>
      <sheetName val="FF_522"/>
      <sheetName val="FF_6_22"/>
      <sheetName val="FF_722"/>
      <sheetName val="FF_822"/>
      <sheetName val="FF_R22"/>
      <sheetName val="bill_nb3-FF22"/>
      <sheetName val="HVAC_B22"/>
      <sheetName val="HVAC_G22"/>
      <sheetName val="HVAC_M22"/>
      <sheetName val="HVAC_122"/>
      <sheetName val="HVAC_222"/>
      <sheetName val="HVAC_322"/>
      <sheetName val="HVAC_422"/>
      <sheetName val="HVAC_522"/>
      <sheetName val="HVAC_622"/>
      <sheetName val="HVAC_722"/>
      <sheetName val="HVAC_822"/>
      <sheetName val="HVAC_R22"/>
      <sheetName val="bill_nb4-HVAC22"/>
      <sheetName val="SC_B22"/>
      <sheetName val="SC_G22"/>
      <sheetName val="SC_M22"/>
      <sheetName val="SC_122"/>
      <sheetName val="SC_222"/>
      <sheetName val="SC_322"/>
      <sheetName val="SC_422"/>
      <sheetName val="SC_522"/>
      <sheetName val="SC_622"/>
      <sheetName val="SC_722"/>
      <sheetName val="SC_822"/>
      <sheetName val="SC_R22"/>
      <sheetName val="AV_B22"/>
      <sheetName val="AV_G22"/>
      <sheetName val="AV_M22"/>
      <sheetName val="AV_122"/>
      <sheetName val="AV_222"/>
      <sheetName val="AV_322"/>
      <sheetName val="AV_422"/>
      <sheetName val="AV_522"/>
      <sheetName val="AV_622"/>
      <sheetName val="AV_722"/>
      <sheetName val="AV_822"/>
      <sheetName val="EL_B22"/>
      <sheetName val="EL_M22"/>
      <sheetName val="EL_122"/>
      <sheetName val="EL_222"/>
      <sheetName val="EL_322"/>
      <sheetName val="EL_422"/>
      <sheetName val="EL_522"/>
      <sheetName val="EL_622"/>
      <sheetName val="EL_722"/>
      <sheetName val="EL_822"/>
      <sheetName val="EL_R22"/>
      <sheetName val="EL_TR22"/>
      <sheetName val="8-_EL22"/>
      <sheetName val="FA_B22"/>
      <sheetName val="FA_G22"/>
      <sheetName val="FA_M22"/>
      <sheetName val="FA_122"/>
      <sheetName val="FA_222"/>
      <sheetName val="FA_322"/>
      <sheetName val="FA_422"/>
      <sheetName val="FA_522"/>
      <sheetName val="FA_622"/>
      <sheetName val="FA_722"/>
      <sheetName val="FA_822"/>
      <sheetName val="FA_R22"/>
      <sheetName val="9-_FA22"/>
      <sheetName val="Div__0223"/>
      <sheetName val="Div__0323"/>
      <sheetName val="Div__0423"/>
      <sheetName val="Div__0523"/>
      <sheetName val="Div__0623"/>
      <sheetName val="Div__0723"/>
      <sheetName val="Div__0823"/>
      <sheetName val="Div__0923"/>
      <sheetName val="Div__1023"/>
      <sheetName val="Div__1123"/>
      <sheetName val="Div__1223"/>
      <sheetName val="Div_1323"/>
      <sheetName val="EXTERNAL_WORKS23"/>
      <sheetName val="PRODUCTIVITY_RATE23"/>
      <sheetName val="U_R_A_-_MASONRY23"/>
      <sheetName val="U_R_A_-_PLASTERING23"/>
      <sheetName val="U_R_A_-_TILING23"/>
      <sheetName val="U_R_A_-_GRANITE23"/>
      <sheetName val="V_C_2_-_EARTHWORK23"/>
      <sheetName val="V_C_9_-_CERAMIC23"/>
      <sheetName val="V_C_9_-_FINISHES23"/>
      <sheetName val="PMWeb_data23"/>
      <sheetName val="w't_table22"/>
      <sheetName val="2_2)Revised_Cash_Flow22"/>
      <sheetName val="Elemental_Buildup22"/>
      <sheetName val="PointNo_522"/>
      <sheetName val="SS_MH23"/>
      <sheetName val="Chiet_t22"/>
      <sheetName val="Staffing_and_Rates_IA22"/>
      <sheetName val="Index_List22"/>
      <sheetName val="Type_List22"/>
      <sheetName val="File_Types22"/>
      <sheetName val="입찰내역_발주처_양식22"/>
      <sheetName val="Material_List_22"/>
      <sheetName val="PRECAST_lightconc-II24"/>
      <sheetName val="Item-_Compact20"/>
      <sheetName val="final_abstract24"/>
      <sheetName val="E_&amp;_R20"/>
      <sheetName val="B6_2_21"/>
      <sheetName val="LIST_DO_NOT_REMOVE21"/>
      <sheetName val="Division_251"/>
      <sheetName val="Division_422"/>
      <sheetName val="Division_522"/>
      <sheetName val="Division_622"/>
      <sheetName val="Division_722"/>
      <sheetName val="Division_822"/>
      <sheetName val="Division_922"/>
      <sheetName val="Division_1022"/>
      <sheetName val="Division_1222"/>
      <sheetName val="Division_1422"/>
      <sheetName val="Division_2125"/>
      <sheetName val="Division_2223"/>
      <sheetName val="Division_2322"/>
      <sheetName val="Division_2622"/>
      <sheetName val="Division_2722"/>
      <sheetName val="Division_2822"/>
      <sheetName val="Division_3122"/>
      <sheetName val="Division_3222"/>
      <sheetName val="Division_3322"/>
      <sheetName val="Summary_of_Work20"/>
      <sheetName val="Staff_Acco_20"/>
      <sheetName val="TBAL9697_-group_wise__sdpl20"/>
      <sheetName val="Employee_List20"/>
      <sheetName val="Project_Cost_Breakdown20"/>
      <sheetName val="Рабочий_лист19"/>
      <sheetName val="Rate_summary19"/>
      <sheetName val="Annex_1_Sect_3a20"/>
      <sheetName val="Annex_1_Sect_3a_120"/>
      <sheetName val="Annex_1_Sect_3b20"/>
      <sheetName val="Annex_1_Sect_3c20"/>
      <sheetName val="HOURLY_RATES20"/>
      <sheetName val="RAB_AR&amp;STR19"/>
      <sheetName val="SITE_WORK19"/>
      <sheetName val="Back_up19"/>
      <sheetName val="PT_141-_Site_A_Landscape19"/>
      <sheetName val="INDIGINEOUS_ITEMS_19"/>
      <sheetName val="Duct_Accesories19"/>
      <sheetName val="????_???_??19"/>
      <sheetName val="d-safe_DELUXE19"/>
      <sheetName val="Common_Variables19"/>
      <sheetName val="train_cash19"/>
      <sheetName val="accom_cash19"/>
      <sheetName val="Mall_waterproofing19"/>
      <sheetName val="MSCP_waterproofing19"/>
      <sheetName val="[SHOPLIST_xls]70,/0s«iÆøí¬i19"/>
      <sheetName val="Labour_&amp;_Plant19"/>
      <sheetName val="GPL_Revenu_Update19"/>
      <sheetName val="DO_NOT_TOUCH19"/>
      <sheetName val="Work_Type19"/>
      <sheetName val="[SHOPLIST_xls][SHOPLIST_xls]735"/>
      <sheetName val="Ave_wtd_rates19"/>
      <sheetName val="Debits_as_on_12_04_0819"/>
      <sheetName val="STAFFSCHED_19"/>
      <sheetName val="TRIAL_BALANCE19"/>
      <sheetName val="Geneí¬_i18"/>
      <sheetName val="PROJECT_BRIEF(EX_NEW)19"/>
      <sheetName val="Cashflow_projection14"/>
      <sheetName val="PPA_Summary15"/>
      <sheetName val="Risk_Breakdown_Structure18"/>
      <sheetName val="AREA_OF_APPLICATION18"/>
      <sheetName val="steel_total18"/>
      <sheetName val="ELE_BOQ18"/>
      <sheetName val="Area_Breakdown_PER_LEVEL_LINK14"/>
      <sheetName val="CF_Input14"/>
      <sheetName val="DATA_INPUT14"/>
      <sheetName val="Vordruck-Nr__7_1_3_D14"/>
      <sheetName val="M&amp;A_D14"/>
      <sheetName val="M&amp;A_E14"/>
      <sheetName val="M&amp;A_G14"/>
      <sheetName val="Floor_Box_16"/>
      <sheetName val="[SHOPLIST_xls]7014"/>
      <sheetName val="[SHOPLIST_xls]70,14"/>
      <sheetName val="Base_BM-rebar14"/>
      <sheetName val="Z-_GENERAL_PRICE_SUMMARY15"/>
      <sheetName val="Equipment_Rates14"/>
      <sheetName val="[SHOPLIST_xls][SHOPLIST_xls]736"/>
      <sheetName val="E_H_-_H__W_P_14"/>
      <sheetName val="E__H__Treatment_for_pile_cap14"/>
      <sheetName val="%_prog_figs_-u5_and_total15"/>
      <sheetName val="Service_Type12"/>
      <sheetName val="Contract_Division12"/>
      <sheetName val="SubContract_Type12"/>
      <sheetName val="_SHOPLIST_xls_7011"/>
      <sheetName val="Resumo_Empreitadas15"/>
      <sheetName val="Data_Sheet14"/>
      <sheetName val="tender_allowances14"/>
      <sheetName val="_Summary_BKG_03414"/>
      <sheetName val="BILL_3R14"/>
      <sheetName val="1_2_Staff_Schedule15"/>
      <sheetName val="[SHOPLIST_xls]/VW14"/>
      <sheetName val="[SHOPLIST_xls]/VWVU))tÏØ0__94"/>
      <sheetName val="[SHOPLIST_xls]/VWVU))tÏØ0__95"/>
      <sheetName val="BLOCK-A_(MEA_SHEET)14"/>
      <sheetName val="[SHOPLIST_xls][SHOPLIST_xls][14"/>
      <sheetName val="Materials_14"/>
      <sheetName val="Attach_4-1811"/>
      <sheetName val="Labour_Costs14"/>
      <sheetName val="Ewaan_Show_Kitchen_(2)11"/>
      <sheetName val="Cash_Flow_Working11"/>
      <sheetName val="MN_T_B_11"/>
      <sheetName val="Mix_Design15"/>
      <sheetName val="Form_614"/>
      <sheetName val="Risk_Register14"/>
      <sheetName val="Revised_Front_Page14"/>
      <sheetName val="Diff_Run01&amp;Run0214"/>
      <sheetName val="CCS_Summary14"/>
      <sheetName val="1_Carillion_Staff14"/>
      <sheetName val="_2_Staff_&amp;_Gen_labour14"/>
      <sheetName val="3_Offices14"/>
      <sheetName val="4_TempServ14"/>
      <sheetName val="__5_Temp_Wks14"/>
      <sheetName val="_6_Addn_Plant14"/>
      <sheetName val="_7__Transport14"/>
      <sheetName val="_8_Testing14"/>
      <sheetName val="9__Miscellaneous14"/>
      <sheetName val="10__Design14"/>
      <sheetName val="_11_Insurances14"/>
      <sheetName val="_12_Client_Req_14"/>
      <sheetName val="Risk_List14"/>
      <sheetName val="Track_of_Changes14"/>
      <sheetName val="Bill_8_Doors_&amp;_Windows14"/>
      <sheetName val="Bill_9_Finishes_14"/>
      <sheetName val="Bill_10_Specialities14"/>
      <sheetName val="Bill_1014"/>
      <sheetName val="Cost_Heading11"/>
      <sheetName val="2F_회의실견적(5_14_일대)7"/>
      <sheetName val="_HIT-&gt;HMC_견적(3900)7"/>
      <sheetName val="Appendix_B7"/>
      <sheetName val="PRICE_INFO11"/>
      <sheetName val="RC_SUMMARY11"/>
      <sheetName val="LABOUR_PRODUCTIVITY-TAV11"/>
      <sheetName val="MATERIAL_PRICES11"/>
      <sheetName val="P-100_MRF_DB_R111"/>
      <sheetName val="Site_Dev_BOQ14"/>
      <sheetName val="[SHOPLIST_xls]/VWVU))tÏØ0__96"/>
      <sheetName val="[SHOPLIST_xls]/VWVU))tÏØ0__97"/>
      <sheetName val="D_&amp;_W_sizes11"/>
      <sheetName val="SOPMA_DD11"/>
      <sheetName val="BOQ_(2)5"/>
      <sheetName val="LABOUR_RATE5"/>
      <sheetName val="Material_Rate5"/>
      <sheetName val="Labor_abs-PW5"/>
      <sheetName val="Labor_abs-NMR5"/>
      <sheetName val="kppl_pl5"/>
      <sheetName val="Basic_Rates5"/>
      <sheetName val="Combined_Results_5"/>
      <sheetName val="Labour_Rate_11"/>
      <sheetName val="[SHOPLIST_xls]/VWVU))tÏØ0__98"/>
      <sheetName val="[SHOPLIST_xls]70,/0s«_iÆø_í¬_14"/>
      <sheetName val="[SHOPLIST_xls]70?,/0?s«i?Æøí¬14"/>
      <sheetName val="Data_I_(2)11"/>
      <sheetName val="rEFERENCES_11"/>
      <sheetName val="1_-_Main_Building4"/>
      <sheetName val="1_-_Summary4"/>
      <sheetName val="2_-_Landscaping_Works4"/>
      <sheetName val="2_-_Summary4"/>
      <sheetName val="4_-_Bldg_Infra4"/>
      <sheetName val="4_-_Summary4"/>
      <sheetName val="Qtys_ZamZam_(Del__before)11"/>
      <sheetName val="Qtys_Relocation_(Del_before)11"/>
      <sheetName val="_Qtys_Sub_&amp;_Tents_(Del__befor11"/>
      <sheetName val="Qtys__Signages_(Del__before)11"/>
      <sheetName val="Qtys_Temporary_Passages_(Del)11"/>
      <sheetName val="_Qtys_Ser__Rooms_(Del_before)11"/>
      <sheetName val="Asset_Allocation_(CR)4"/>
      <sheetName val="Project_Benchmarking4"/>
      <sheetName val="Dashboard_(1)4"/>
      <sheetName val="VO_Agreed_to_Unifier_Sum4"/>
      <sheetName val="VO_Not_yet_Agreed_to_Unifier4"/>
      <sheetName val="VO_Anticipated_to_Unifier4"/>
      <sheetName val="EW_to_Unifier4"/>
      <sheetName val="Prov_Sums4"/>
      <sheetName val="Other_Amounts4"/>
      <sheetName val="Div_07_Thermal_&amp;_Moisture5"/>
      <sheetName val="Data_Validation5"/>
      <sheetName val="Div26_-_Elect5"/>
      <sheetName val="CHUNG_CU_CARRILON5"/>
      <sheetName val="[SHOPLIST_xls]/VWVU))tÏØ0__99"/>
      <sheetName val="New_Rates3"/>
      <sheetName val="Labour_Rates3"/>
      <sheetName val="Status_3"/>
      <sheetName val="CLIENT_BUDGET3"/>
      <sheetName val="Reco-June_20193"/>
      <sheetName val="REMINING_PROGRESS3"/>
      <sheetName val="OS&amp;E__IT3"/>
      <sheetName val="PAID_AMOUNT3"/>
      <sheetName val="IPA_213"/>
      <sheetName val="Order_by_owner3"/>
      <sheetName val="PERLIM__Sammary3"/>
      <sheetName val="RECOVER_OF_DOUBLE_PAYMENT3"/>
      <sheetName val="rathath_al_matar3"/>
      <sheetName val="INTERNAL_LINE_3"/>
      <sheetName val="MINOVA_AL_DEYAR3"/>
      <sheetName val="BLUE_RHINE3"/>
      <sheetName val="NATIONAL_PAINT3"/>
      <sheetName val="FIRE_RATED3"/>
      <sheetName val="2_Plex4"/>
      <sheetName val="Sheet1_(2)4"/>
      <sheetName val="4_Plex4"/>
      <sheetName val="6_Plex_4"/>
      <sheetName val="Detailed_Summary4"/>
      <sheetName val="Sheet1_(3)4"/>
      <sheetName val="Sheet1_(4)4"/>
      <sheetName val="Dash_board14"/>
      <sheetName val="CIF_COST_ITEM3"/>
      <sheetName val="Rates_for_public_areas3"/>
      <sheetName val="[SHOPLIST_xls][SHOPLIST_xls]737"/>
      <sheetName val="Estimate_for_approval3"/>
      <sheetName val="Balance_Sheet3"/>
      <sheetName val="B-3_2_EB3"/>
      <sheetName val="Trade_Summary3"/>
      <sheetName val="AOP_Summary-25"/>
      <sheetName val="Summary_3"/>
      <sheetName val="B04-A_-_DIA_SUDEER3"/>
      <sheetName val="04D_-_Tanmyat3"/>
      <sheetName val="13-_B04-B_&amp;_C3"/>
      <sheetName val="_SITE_09_B04-B&amp;C-AFAQ3"/>
      <sheetName val="Tender_Docs3"/>
      <sheetName val="Miral_Emails3"/>
      <sheetName val="LOAs_(061619)3"/>
      <sheetName val="Contract_Conditions_(Tender)3"/>
      <sheetName val="Contract_Qualifications3"/>
      <sheetName val="YVPI_&amp;_GII3"/>
      <sheetName val="LOA_(live_sheet)3"/>
      <sheetName val="LOA_Log_(082419)3"/>
      <sheetName val="Key_Docs_Ref_3"/>
      <sheetName val="To_Mr__Boota_(072519)3"/>
      <sheetName val="Sec__A-PQ4"/>
      <sheetName val="Preamble_B4"/>
      <sheetName val="Sec__C-Dayworks4"/>
      <sheetName val="d5_4"/>
      <sheetName val="Sheet_Index3"/>
      <sheetName val="Status_Summary4"/>
      <sheetName val="CONSTRUCTION_COMPONENT3"/>
      <sheetName val="Recon_Template3"/>
      <sheetName val="[SHOPLIST_xls]/VWVU))tÏØ0_100"/>
      <sheetName val="[SHOPLIST_xls]/VWVU))tÏØ0_101"/>
      <sheetName val="[SHOPLIST_xls]/VWVU))tÏØ0_102"/>
      <sheetName val="Drop_Down_Data3"/>
      <sheetName val="Rules_3"/>
      <sheetName val="Update_list3"/>
      <sheetName val="Sinh_Nam_systems3"/>
      <sheetName val="DIE_profile3"/>
      <sheetName val="Import_tax3"/>
      <sheetName val="TONG_HOP_VL-NC3"/>
      <sheetName val="TONGKE3p_3"/>
      <sheetName val="TH_VL,_NC,_DDHT_Thanhphuoc3"/>
      <sheetName val="DON_GIA3"/>
      <sheetName val="CHITIET_VL-NC3"/>
      <sheetName val="TH_kinh_phi3"/>
      <sheetName val="KLDT_DIEN3"/>
      <sheetName val="Dinh_muc_CP_KTCB_khac3"/>
      <sheetName val="quotation_3"/>
      <sheetName val="Bill_5_-_Carpark3"/>
      <sheetName val="BOQ_-_summary__33"/>
      <sheetName val="NKSC_thue3"/>
      <sheetName val="05__Data_Cash_Flow3"/>
      <sheetName val="MTO_REV_2(ARMOR)3"/>
      <sheetName val="L3-WBS_Mapping3"/>
      <sheetName val="BAFO_CCL_Submission3"/>
      <sheetName val="[SHOPLIST_xls][SHOPLIST_xls]/V3"/>
      <sheetName val="Core_Data3"/>
      <sheetName val="[SHOPLIST_xls]/VWVU))tÏØ0_103"/>
      <sheetName val="[SHOPLIST_xls]/VWVU))tÏØ0_104"/>
      <sheetName val="[SHOPLIST_xls][SH3"/>
      <sheetName val="[SHOPLIST_xls]70_3"/>
      <sheetName val="P1926-H2B_Pkg_2A&amp;2B3"/>
      <sheetName val="P1940-H2B_Pkg_1_Guestrooms3"/>
      <sheetName val="BOQ_1_923"/>
      <sheetName val="Abs_PMRL3"/>
      <sheetName val="SITE_WORKS2"/>
      <sheetName val="WOOD_WORK2"/>
      <sheetName val="THERMAL_&amp;_MOISTURE_2"/>
      <sheetName val="DOORS_&amp;_WINDOWS2"/>
      <sheetName val="Additional_Items2"/>
      <sheetName val="Master_data2"/>
      <sheetName val="[SHOPLIST_xls]/VWVU))tÏØ0_105"/>
      <sheetName val="Staff_OLD_2"/>
      <sheetName val="Basic_Rate2"/>
      <sheetName val="MASTER_RATE_ANALYSIS2"/>
      <sheetName val="MAIN_SUMMARY2"/>
      <sheetName val="[SHOPLIST_xls]/VWVU))tÏØ0_106"/>
      <sheetName val="[SHOPLIST_xls]/VWVU))tÏØ0_107"/>
      <sheetName val="Appendix-A_-GRAND_SUMMARY2"/>
      <sheetName val="D9_(New_Rate)2"/>
      <sheetName val="Joseph_Record2"/>
      <sheetName val="P15_Cost_Implications2"/>
      <sheetName val="P15_uPVC_ducts-Rate_Summary2"/>
      <sheetName val="P13_uPVC_ducts2"/>
      <sheetName val="P13_Mass_Concrete2"/>
      <sheetName val="P13_Imported_Fill2"/>
      <sheetName val="P14_uPVC_ducts2"/>
      <sheetName val="P14_Mass_Concrete2"/>
      <sheetName val="P14_Imported_Fill2"/>
      <sheetName val="P14_Sand_bed_to_cable2"/>
      <sheetName val="P15_uPVC_ducts2"/>
      <sheetName val="Cumulative_Rail_2"/>
      <sheetName val="TB_ALJADA2"/>
      <sheetName val="Plot_Area2"/>
      <sheetName val="Closing_entries2"/>
      <sheetName val="Executive_Summary2"/>
      <sheetName val="Sales_Tracking_Report_(STR)2"/>
      <sheetName val="Blocking_Tracking_Report_(BTR)2"/>
      <sheetName val="[SHOPLIST_xls]70,/0s«iÆøí¬3"/>
      <sheetName val="Bill_No_12"/>
      <sheetName val="Portfolio_List2"/>
      <sheetName val="Quotation_FM_administration2"/>
      <sheetName val="Quotation_Visitor_and_Sec2"/>
      <sheetName val="Service_Charge2"/>
      <sheetName val="CABLES_2"/>
      <sheetName val="Quotation_Offices_108,9,10,11)2"/>
      <sheetName val="Quotation_modification2"/>
      <sheetName val="DIV_01_General_Requirements2"/>
      <sheetName val="Bill_(1)_Main_Building2"/>
      <sheetName val="Bill_(2)_General_Site_&amp;_Parkin2"/>
      <sheetName val="wd_points2"/>
      <sheetName val="Bill_(3)_Guest_House2"/>
      <sheetName val="Bill_(4)_Family_Buildings2"/>
      <sheetName val="Bill_(5)_Villa_Buildings2"/>
      <sheetName val="Bill_(6)_Entrance_Building2"/>
      <sheetName val="Bill_(7)_Masjid2"/>
      <sheetName val="Bill_(8)_Auditorium2"/>
      <sheetName val="Bill_(9)_Site_Prep__&amp;_Roadway2"/>
      <sheetName val="Summary_Cost2"/>
      <sheetName val="lighting_points2"/>
      <sheetName val="ESTIMATE_(2)2"/>
      <sheetName val="COM_Summary2"/>
      <sheetName val="L_(4)2"/>
      <sheetName val="Initial_Data2"/>
      <sheetName val="Package_Status2"/>
      <sheetName val="개시대사_(2)1"/>
      <sheetName val="Other_Cost_Norms1"/>
      <sheetName val="_Estimate__1"/>
      <sheetName val="Equip_1"/>
      <sheetName val="6_2_Floor_Finishes1"/>
      <sheetName val="Account_Codes1"/>
      <sheetName val="Ref_Arch1"/>
      <sheetName val="Data_1"/>
      <sheetName val="WATER_DUCT_-_IC_211"/>
      <sheetName val="Asset_Desc1"/>
      <sheetName val="BUAs_and_Sales_Forecast1"/>
      <sheetName val="Lagoons_Breakdown_Prices1"/>
      <sheetName val="Cover_HW_Z2_1"/>
      <sheetName val="TOTAL_WORK1"/>
      <sheetName val="part_31"/>
      <sheetName val="pile_Length_for_Easter_fence1"/>
      <sheetName val="Div_10-Specialities_1"/>
      <sheetName val="MALE_&amp;_FEMALE_1"/>
      <sheetName val="Div_Summary1"/>
      <sheetName val="Drop_down1"/>
      <sheetName val="[SHOPLIST_xls]/VW"/>
      <sheetName val="Cost Heaࡤing"/>
      <sheetName val="beam-reinft"/>
      <sheetName val="[SHOPLIST.xls]/VWVU))tÏØ0__20"/>
      <sheetName val="Data Works"/>
      <sheetName val="Works"/>
      <sheetName val="UC-Testing"/>
      <sheetName val="Control Panel"/>
      <sheetName val="Closing"/>
      <sheetName val="djfx"/>
      <sheetName val="Calendar"/>
      <sheetName val="Sheet9"/>
      <sheetName val="Materials Cost"/>
      <sheetName val="FEVA"/>
      <sheetName val="HO Costs"/>
      <sheetName val="FLOOR_AND_CEILING"/>
      <sheetName val="area_comp_2011_01_18_(2)"/>
      <sheetName val="drop_down_lists"/>
      <sheetName val="PH_5"/>
      <sheetName val="[SHOPLIST_xls]70___0_s__i_____2"/>
      <sheetName val="[SHOPLIST_xls]_VW__VU_________2"/>
      <sheetName val="[SHOPLIST_xls]_VW__VU_________3"/>
      <sheetName val="[SHOPLIST_xls]70_x005f_x0000___0_x0_2"/>
      <sheetName val="GFA_HQ_Building36"/>
      <sheetName val="GFA_Conference35"/>
      <sheetName val="BQ_External35"/>
      <sheetName val="Graph_Data_(DO_NOT_PRINT)34"/>
      <sheetName val="StattCo_yCharges34"/>
      <sheetName val="Penthouse_Apartment34"/>
      <sheetName val="LABOUR_HISTOGRAM35"/>
      <sheetName val="Chiet_tinh_dz2234"/>
      <sheetName val="Chiet_tinh_dz3534"/>
      <sheetName val="@risk_rents_and_incentives34"/>
      <sheetName val="Car_park_lease34"/>
      <sheetName val="Net_rent_analysis34"/>
      <sheetName val="Poz-1_34"/>
      <sheetName val="Lab_Cum_Hist34"/>
      <sheetName val="Raw_Data34"/>
      <sheetName val="Bill_No__234"/>
      <sheetName val="CT_Thang_Mo34"/>
      <sheetName val="budget_summary_(2)33"/>
      <sheetName val="Budget_Analysis_Summary33"/>
      <sheetName val="LEVEL_SHEET34"/>
      <sheetName val="SPT_vs_PHI34"/>
      <sheetName val="CT__PL33"/>
      <sheetName val="Projet,_methodes_&amp;_couts33"/>
      <sheetName val="Risques_majeurs_&amp;_Frais_Ind_33"/>
      <sheetName val="FOL_-_Bar34"/>
      <sheetName val="intr_stool_brkup33"/>
      <sheetName val="Tender_Summary34"/>
      <sheetName val="Insurance_Ext34"/>
      <sheetName val="Customize_Your_Invoice34"/>
      <sheetName val="HVAC_BoQ34"/>
      <sheetName val="Body_Sheet33"/>
      <sheetName val="1_0_Executive_Summary33"/>
      <sheetName val="Top_sheet33"/>
      <sheetName val="Ap_A31"/>
      <sheetName val="SHOPLIST_xls30"/>
      <sheetName val="Bill_232"/>
      <sheetName val="2_Div_14_31"/>
      <sheetName val="beam-reinft-IIInd_floor30"/>
      <sheetName val="beam-reinft-machine_rm30"/>
      <sheetName val="Bill_131"/>
      <sheetName val="Bill_331"/>
      <sheetName val="Bill_431"/>
      <sheetName val="Bill_531"/>
      <sheetName val="Bill_631"/>
      <sheetName val="Bill_731"/>
      <sheetName val="POWER_ASSUMPTIONS30"/>
      <sheetName val="Invoice_Summary30"/>
      <sheetName val="PROJECT_BRIEF31"/>
      <sheetName val="Civil_Boq29"/>
      <sheetName val="C_(3)31"/>
      <sheetName val="Dubai_golf30"/>
      <sheetName val="WITHOUT_C&amp;I_PROFIT_(3)29"/>
      <sheetName val="HIRED_LABOUR_CODE27"/>
      <sheetName val="PA-_Consutant_27"/>
      <sheetName val="foot-slab_reinft27"/>
      <sheetName val="Softscape_Buildup29"/>
      <sheetName val="Mat'l_Rate29"/>
      <sheetName val="VALVE_CHAMBERS26"/>
      <sheetName val="Fire_Hydrants26"/>
      <sheetName val="B_GATE_VALVE26"/>
      <sheetName val="Sub_G1_Fire26"/>
      <sheetName val="Sub_G12_Fire26"/>
      <sheetName val="Activity_List29"/>
      <sheetName val="BILL_COV27"/>
      <sheetName val="Ra__stair27"/>
      <sheetName val="DETAILED__BOQ27"/>
      <sheetName val="M-Book_for_Conc27"/>
      <sheetName val="M-Book_for_FW27"/>
      <sheetName val="Materials_Cost(PCC)26"/>
      <sheetName val="India_F&amp;S_Template26"/>
      <sheetName val="IO_LIST26"/>
      <sheetName val="Material_26"/>
      <sheetName val="Quote_Sheet26"/>
      <sheetName val="Day_work26"/>
      <sheetName val="Working_for_RCC25"/>
      <sheetName val="Div__0225"/>
      <sheetName val="Div__0325"/>
      <sheetName val="Div__0425"/>
      <sheetName val="Div__0525"/>
      <sheetName val="Div__0625"/>
      <sheetName val="Div__0725"/>
      <sheetName val="GFA_HQ_Building35"/>
      <sheetName val="GFA_Conference34"/>
      <sheetName val="BQ_External34"/>
      <sheetName val="Graph_Data_(DO_NOT_PRINT)33"/>
      <sheetName val="StattCo_yCharges33"/>
      <sheetName val="Penthouse_Apartment33"/>
      <sheetName val="LABOUR_HISTOGRAM34"/>
      <sheetName val="Chiet_tinh_dz2233"/>
      <sheetName val="Chiet_tinh_dz3533"/>
      <sheetName val="@risk_rents_and_incentives33"/>
      <sheetName val="Car_park_lease33"/>
      <sheetName val="Net_rent_analysis33"/>
      <sheetName val="Poz-1_33"/>
      <sheetName val="Lab_Cum_Hist33"/>
      <sheetName val="Raw_Data33"/>
      <sheetName val="Bill_No__233"/>
      <sheetName val="CT_Thang_Mo33"/>
      <sheetName val="budget_summary_(2)32"/>
      <sheetName val="Budget_Analysis_Summary32"/>
      <sheetName val="LEVEL_SHEET33"/>
      <sheetName val="SPT_vs_PHI33"/>
      <sheetName val="CT__PL32"/>
      <sheetName val="Projet,_methodes_&amp;_couts32"/>
      <sheetName val="Risques_majeurs_&amp;_Frais_Ind_32"/>
      <sheetName val="FOL_-_Bar33"/>
      <sheetName val="intr_stool_brkup32"/>
      <sheetName val="Tender_Summary33"/>
      <sheetName val="Insurance_Ext33"/>
      <sheetName val="Customize_Your_Invoice33"/>
      <sheetName val="HVAC_BoQ33"/>
      <sheetName val="Body_Sheet32"/>
      <sheetName val="1_0_Executive_Summary32"/>
      <sheetName val="Top_sheet32"/>
      <sheetName val="Ap_A30"/>
      <sheetName val="SHOPLIST_xls29"/>
      <sheetName val="Bill_231"/>
      <sheetName val="2_Div_14_30"/>
      <sheetName val="beam-reinft-IIInd_floor29"/>
      <sheetName val="beam-reinft-machine_rm29"/>
      <sheetName val="Bill_130"/>
      <sheetName val="Bill_330"/>
      <sheetName val="Bill_430"/>
      <sheetName val="Bill_530"/>
      <sheetName val="Bill_630"/>
      <sheetName val="Bill_730"/>
      <sheetName val="POWER_ASSUMPTIONS29"/>
      <sheetName val="Invoice_Summary29"/>
      <sheetName val="PROJECT_BRIEF30"/>
      <sheetName val="Civil_Boq28"/>
      <sheetName val="C_(3)30"/>
      <sheetName val="Dubai_golf29"/>
      <sheetName val="WITHOUT_C&amp;I_PROFIT_(3)28"/>
      <sheetName val="HIRED_LABOUR_CODE26"/>
      <sheetName val="PA-_Consutant_26"/>
      <sheetName val="foot-slab_reinft26"/>
      <sheetName val="Softscape_Buildup28"/>
      <sheetName val="Mat'l_Rate28"/>
      <sheetName val="VALVE_CHAMBERS25"/>
      <sheetName val="Fire_Hydrants25"/>
      <sheetName val="B_GATE_VALVE25"/>
      <sheetName val="Sub_G1_Fire25"/>
      <sheetName val="Sub_G12_Fire25"/>
      <sheetName val="Activity_List28"/>
      <sheetName val="BILL_COV26"/>
      <sheetName val="Ra__stair26"/>
      <sheetName val="DETAILED__BOQ26"/>
      <sheetName val="M-Book_for_Conc26"/>
      <sheetName val="M-Book_for_FW26"/>
      <sheetName val="Materials_Cost(PCC)25"/>
      <sheetName val="India_F&amp;S_Template25"/>
      <sheetName val="IO_LIST25"/>
      <sheetName val="Material_25"/>
      <sheetName val="Quote_Sheet25"/>
      <sheetName val="Day_work25"/>
      <sheetName val="Working_for_RCC24"/>
      <sheetName val="Div__0224"/>
      <sheetName val="Div__0324"/>
      <sheetName val="Div__0424"/>
      <sheetName val="Div__0524"/>
      <sheetName val="Div__0624"/>
      <sheetName val="Div__0724"/>
      <sheetName val="Div__0824"/>
      <sheetName val="Div__0924"/>
      <sheetName val="Div__1024"/>
      <sheetName val="Div__1124"/>
      <sheetName val="Div__1224"/>
      <sheetName val="Div_1324"/>
      <sheetName val="EXTERNAL_WORKS24"/>
      <sheetName val="PRODUCTIVITY_RATE24"/>
      <sheetName val="U_R_A_-_MASONRY24"/>
      <sheetName val="U_R_A_-_PLASTERING24"/>
      <sheetName val="U_R_A_-_TILING24"/>
      <sheetName val="U_R_A_-_GRANITE24"/>
      <sheetName val="V_C_2_-_EARTHWORK24"/>
      <sheetName val="V_C_9_-_CERAMIC24"/>
      <sheetName val="V_C_9_-_FINISHES24"/>
      <sheetName val="Elemental_Buildup23"/>
      <sheetName val="Eq__Mobilization24"/>
      <sheetName val="w't_table23"/>
      <sheetName val="bill_nb2-Plumbing_&amp;_Drainag23"/>
      <sheetName val="Pl_&amp;_Dr_B23"/>
      <sheetName val="Pl_&amp;_Dr_G23"/>
      <sheetName val="Pl_&amp;_Dr_M23"/>
      <sheetName val="Pl_&amp;_Dr_123"/>
      <sheetName val="Pl_&amp;_Dr_223"/>
      <sheetName val="Pl_&amp;_Dr_323"/>
      <sheetName val="Pl_&amp;_Dr_423"/>
      <sheetName val="Pl_&amp;_Dr_523"/>
      <sheetName val="Pl_&amp;_Dr_623"/>
      <sheetName val="Pl_&amp;_Dr_723"/>
      <sheetName val="Pl_&amp;_Dr_823"/>
      <sheetName val="Pl_&amp;_Dr_R23"/>
      <sheetName val="FF_B23"/>
      <sheetName val="FF_G23"/>
      <sheetName val="FF_M23"/>
      <sheetName val="FF_123"/>
      <sheetName val="FF_2_23"/>
      <sheetName val="FF_323"/>
      <sheetName val="FF_423"/>
      <sheetName val="FF_523"/>
      <sheetName val="FF_6_23"/>
      <sheetName val="FF_723"/>
      <sheetName val="FF_823"/>
      <sheetName val="FF_R23"/>
      <sheetName val="bill_nb3-FF23"/>
      <sheetName val="HVAC_B23"/>
      <sheetName val="HVAC_G23"/>
      <sheetName val="HVAC_M23"/>
      <sheetName val="HVAC_123"/>
      <sheetName val="HVAC_223"/>
      <sheetName val="HVAC_323"/>
      <sheetName val="HVAC_423"/>
      <sheetName val="HVAC_523"/>
      <sheetName val="HVAC_623"/>
      <sheetName val="HVAC_723"/>
      <sheetName val="HVAC_823"/>
      <sheetName val="HVAC_R23"/>
      <sheetName val="bill_nb4-HVAC23"/>
      <sheetName val="SC_B23"/>
      <sheetName val="SC_G23"/>
      <sheetName val="SC_M23"/>
      <sheetName val="SC_123"/>
      <sheetName val="SC_223"/>
      <sheetName val="SC_323"/>
      <sheetName val="SC_423"/>
      <sheetName val="SC_523"/>
      <sheetName val="SC_623"/>
      <sheetName val="SC_723"/>
      <sheetName val="SC_823"/>
      <sheetName val="SC_R23"/>
      <sheetName val="AV_B23"/>
      <sheetName val="AV_G23"/>
      <sheetName val="AV_M23"/>
      <sheetName val="AV_123"/>
      <sheetName val="AV_223"/>
      <sheetName val="AV_323"/>
      <sheetName val="AV_423"/>
      <sheetName val="AV_523"/>
      <sheetName val="AV_623"/>
      <sheetName val="AV_723"/>
      <sheetName val="AV_823"/>
      <sheetName val="EL_B23"/>
      <sheetName val="EL_M23"/>
      <sheetName val="EL_123"/>
      <sheetName val="EL_223"/>
      <sheetName val="EL_323"/>
      <sheetName val="EL_423"/>
      <sheetName val="EL_523"/>
      <sheetName val="EL_623"/>
      <sheetName val="EL_723"/>
      <sheetName val="EL_823"/>
      <sheetName val="EL_R23"/>
      <sheetName val="EL_TR23"/>
      <sheetName val="8-_EL23"/>
      <sheetName val="FA_B23"/>
      <sheetName val="FA_G23"/>
      <sheetName val="FA_M23"/>
      <sheetName val="FA_123"/>
      <sheetName val="FA_223"/>
      <sheetName val="FA_323"/>
      <sheetName val="FA_423"/>
      <sheetName val="FA_523"/>
      <sheetName val="FA_623"/>
      <sheetName val="FA_723"/>
      <sheetName val="FA_823"/>
      <sheetName val="FA_R23"/>
      <sheetName val="9-_FA23"/>
      <sheetName val="BOQ_Direct_selling_cost25"/>
      <sheetName val="CHART_OF_ACCOUNTS24"/>
      <sheetName val="B185-B-9_124"/>
      <sheetName val="B185-B-9_224"/>
      <sheetName val="Material_List_23"/>
      <sheetName val="E-Bill_No_6_A-O24"/>
      <sheetName val="B09_124"/>
      <sheetName val="Division_252"/>
      <sheetName val="Division_423"/>
      <sheetName val="Division_523"/>
      <sheetName val="Division_623"/>
      <sheetName val="Division_723"/>
      <sheetName val="Division_823"/>
      <sheetName val="Division_923"/>
      <sheetName val="Division_1023"/>
      <sheetName val="Division_1223"/>
      <sheetName val="Division_1423"/>
      <sheetName val="Division_2126"/>
      <sheetName val="Division_2224"/>
      <sheetName val="Division_2323"/>
      <sheetName val="Division_2623"/>
      <sheetName val="Division_2723"/>
      <sheetName val="Division_2823"/>
      <sheetName val="Division_3123"/>
      <sheetName val="Division_3223"/>
      <sheetName val="Division_3323"/>
      <sheetName val="PMWeb_data24"/>
      <sheetName val="PointNo_523"/>
      <sheetName val="SS_MH24"/>
      <sheetName val="2_2)Revised_Cash_Flow23"/>
      <sheetName val="입찰내역_발주처_양식23"/>
      <sheetName val="LIST_DO_NOT_REMOVE22"/>
      <sheetName val="Index_List23"/>
      <sheetName val="Type_List23"/>
      <sheetName val="File_Types23"/>
      <sheetName val="Chiet_t23"/>
      <sheetName val="Staffing_and_Rates_IA23"/>
      <sheetName val="Employee_List21"/>
      <sheetName val="PRECAST_lightconc-II25"/>
      <sheetName val="final_abstract25"/>
      <sheetName val="B6_2_22"/>
      <sheetName val="Project_Cost_Breakdown21"/>
      <sheetName val="Summary_of_Work21"/>
      <sheetName val="Item-_Compact21"/>
      <sheetName val="E_&amp;_R21"/>
      <sheetName val="Staff_Acco_21"/>
      <sheetName val="TBAL9697_-group_wise__sdpl21"/>
      <sheetName val="SITE_WORK20"/>
      <sheetName val="Рабочий_лист20"/>
      <sheetName val="PT_141-_Site_A_Landscape20"/>
      <sheetName val="Rate_summary20"/>
      <sheetName val="Annex_1_Sect_3a21"/>
      <sheetName val="Annex_1_Sect_3a_121"/>
      <sheetName val="Annex_1_Sect_3b21"/>
      <sheetName val="Annex_1_Sect_3c21"/>
      <sheetName val="HOURLY_RATES21"/>
      <sheetName val="RAB_AR&amp;STR20"/>
      <sheetName val="d-safe_DELUXE20"/>
      <sheetName val="Back_up20"/>
      <sheetName val="INDIGINEOUS_ITEMS_20"/>
      <sheetName val="train_cash20"/>
      <sheetName val="accom_cash20"/>
      <sheetName val="Mall_waterproofing20"/>
      <sheetName val="MSCP_waterproofing20"/>
      <sheetName val="Duct_Accesories20"/>
      <sheetName val="????_???_??20"/>
      <sheetName val="Labour_&amp;_Plant20"/>
      <sheetName val="Ave_wtd_rates20"/>
      <sheetName val="Debits_as_on_12_04_0820"/>
      <sheetName val="STAFFSCHED_20"/>
      <sheetName val="TRIAL_BALANCE20"/>
      <sheetName val="[SHOPLIST_xls][SHOPLIST_xls]738"/>
      <sheetName val="Common_Variables20"/>
      <sheetName val="[SHOPLIST_xls]70,/0s«iÆøí¬i20"/>
      <sheetName val="GPL_Revenu_Update20"/>
      <sheetName val="DO_NOT_TOUCH20"/>
      <sheetName val="Work_Type20"/>
      <sheetName val="PROJECT_BRIEF(EX_NEW)20"/>
      <sheetName val="AREA_OF_APPLICATION19"/>
      <sheetName val="Risk_Breakdown_Structure19"/>
      <sheetName val="Geneí¬_i19"/>
      <sheetName val="steel_total19"/>
      <sheetName val="ELE_BOQ19"/>
      <sheetName val="Z-_GENERAL_PRICE_SUMMARY16"/>
      <sheetName val="PPA_Summary16"/>
      <sheetName val="Mix_Design16"/>
      <sheetName val="Resumo_Empreitadas16"/>
      <sheetName val="%_prog_figs_-u5_and_total16"/>
      <sheetName val="Floor_Box_17"/>
      <sheetName val="Equipment_Rates15"/>
      <sheetName val="[SHOPLIST_xls]/VW15"/>
      <sheetName val="Cashflow_projection15"/>
      <sheetName val="[SHOPLIST_xls][SHOPLIST_xls]739"/>
      <sheetName val="E_H_-_H__W_P_15"/>
      <sheetName val="E__H__Treatment_for_pile_cap15"/>
      <sheetName val="[SHOPLIST_xls][SHOPLIST_xls][15"/>
      <sheetName val="Materials_15"/>
      <sheetName val="Form_615"/>
      <sheetName val="Risk_Register15"/>
      <sheetName val="Revised_Front_Page15"/>
      <sheetName val="Diff_Run01&amp;Run0215"/>
      <sheetName val="CCS_Summary15"/>
      <sheetName val="1_Carillion_Staff15"/>
      <sheetName val="_2_Staff_&amp;_Gen_labour15"/>
      <sheetName val="3_Offices15"/>
      <sheetName val="4_TempServ15"/>
      <sheetName val="__5_Temp_Wks15"/>
      <sheetName val="_6_Addn_Plant15"/>
      <sheetName val="_7__Transport15"/>
      <sheetName val="_8_Testing15"/>
      <sheetName val="9__Miscellaneous15"/>
      <sheetName val="10__Design15"/>
      <sheetName val="_11_Insurances15"/>
      <sheetName val="_12_Client_Req_15"/>
      <sheetName val="Risk_List15"/>
      <sheetName val="Track_of_Changes15"/>
      <sheetName val="Bill_8_Doors_&amp;_Windows15"/>
      <sheetName val="Bill_9_Finishes_15"/>
      <sheetName val="Bill_10_Specialities15"/>
      <sheetName val="Dash_board15"/>
      <sheetName val="[SHOPLIST_xls]7015"/>
      <sheetName val="[SHOPLIST_xls]70,15"/>
      <sheetName val="Base_BM-rebar15"/>
      <sheetName val="Site_Dev_BOQ15"/>
      <sheetName val="Data_Sheet15"/>
      <sheetName val="tender_allowances15"/>
      <sheetName val="_Summary_BKG_03415"/>
      <sheetName val="BILL_3R15"/>
      <sheetName val="Area_Breakdown_PER_LEVEL_LINK15"/>
      <sheetName val="CF_Input15"/>
      <sheetName val="DATA_INPUT15"/>
      <sheetName val="Vordruck-Nr__7_1_3_D15"/>
      <sheetName val="M&amp;A_D15"/>
      <sheetName val="M&amp;A_E15"/>
      <sheetName val="M&amp;A_G15"/>
      <sheetName val="1_2_Staff_Schedule16"/>
      <sheetName val="Bill_1015"/>
      <sheetName val="[SHOPLIST_xls]70,/0s«_iÆø_í¬_15"/>
      <sheetName val="[SHOPLIST_xls]70?,/0?s«i?Æøí¬15"/>
      <sheetName val="Labour_Costs15"/>
      <sheetName val="BLOCK-A_(MEA_SHEET)15"/>
      <sheetName val="Cost_Heading12"/>
      <sheetName val="Labour_Rate_12"/>
      <sheetName val="D_&amp;_W_sizes12"/>
      <sheetName val="SOPMA_DD12"/>
      <sheetName val="PRICE_INFO12"/>
      <sheetName val="RC_SUMMARY12"/>
      <sheetName val="LABOUR_PRODUCTIVITY-TAV12"/>
      <sheetName val="MATERIAL_PRICES12"/>
      <sheetName val="P-100_MRF_DB_R112"/>
      <sheetName val="Contract_Division13"/>
      <sheetName val="SubContract_Type13"/>
      <sheetName val="Service_Type13"/>
      <sheetName val="Attach_4-1812"/>
      <sheetName val="_SHOPLIST_xls_7012"/>
      <sheetName val="Ewaan_Show_Kitchen_(2)12"/>
      <sheetName val="Cash_Flow_Working12"/>
      <sheetName val="MN_T_B_12"/>
      <sheetName val="Data_I_(2)12"/>
      <sheetName val="rEFERENCES_12"/>
      <sheetName val="Qtys_ZamZam_(Del__before)12"/>
      <sheetName val="Qtys_Relocation_(Del_before)12"/>
      <sheetName val="_Qtys_Sub_&amp;_Tents_(Del__befor12"/>
      <sheetName val="Qtys__Signages_(Del__before)12"/>
      <sheetName val="Qtys_Temporary_Passages_(Del)12"/>
      <sheetName val="_Qtys_Ser__Rooms_(Del_before)12"/>
      <sheetName val="2F_회의실견적(5_14_일대)8"/>
      <sheetName val="_HIT-&gt;HMC_견적(3900)8"/>
      <sheetName val="Appendix_B8"/>
      <sheetName val="Div_07_Thermal_&amp;_Moisture6"/>
      <sheetName val="BOQ_(2)6"/>
      <sheetName val="LABOUR_RATE6"/>
      <sheetName val="Material_Rate6"/>
      <sheetName val="Labor_abs-PW6"/>
      <sheetName val="Labor_abs-NMR6"/>
      <sheetName val="kppl_pl6"/>
      <sheetName val="Basic_Rates6"/>
      <sheetName val="Combined_Results_6"/>
      <sheetName val="Balance_Sheet4"/>
      <sheetName val="May_056"/>
      <sheetName val="April_056"/>
      <sheetName val="Aug_056"/>
      <sheetName val="July_056"/>
      <sheetName val="June_056"/>
      <sheetName val="Nov_056"/>
      <sheetName val="Oct_056"/>
      <sheetName val="Sep_056"/>
      <sheetName val="[SHOPLIST_xls][SHOPLIST_xls]/V4"/>
      <sheetName val="precast_RC_element6"/>
      <sheetName val="pile_Fabrication6"/>
      <sheetName val="AOP_Summary-26"/>
      <sheetName val="Data_Validation6"/>
      <sheetName val="Div26_-_Elect6"/>
      <sheetName val="CHUNG_CU_CARRILON6"/>
      <sheetName val="[SHOPLIST_xls][SHOPLIST_xls]740"/>
      <sheetName val="B-3_2_EB4"/>
      <sheetName val="Sheet_Index4"/>
      <sheetName val="Core_Data4"/>
      <sheetName val="GFA_HQ_Building37"/>
      <sheetName val="GFA_Conference36"/>
      <sheetName val="BQ_External36"/>
      <sheetName val="Penthouse_Apartment35"/>
      <sheetName val="Raw_Data35"/>
      <sheetName val="StattCo_yCharges35"/>
      <sheetName val="LEVEL_SHEET35"/>
      <sheetName val="SPT_vs_PHI35"/>
      <sheetName val="LABOUR_HISTOGRAM36"/>
      <sheetName val="Chiet_tinh_dz2235"/>
      <sheetName val="Chiet_tinh_dz3535"/>
      <sheetName val="@risk_rents_and_incentives35"/>
      <sheetName val="Car_park_lease35"/>
      <sheetName val="Net_rent_analysis35"/>
      <sheetName val="Poz-1_35"/>
      <sheetName val="Graph_Data_(DO_NOT_PRINT)35"/>
      <sheetName val="Bill_No__235"/>
      <sheetName val="CT_Thang_Mo35"/>
      <sheetName val="Lab_Cum_Hist35"/>
      <sheetName val="CT__PL34"/>
      <sheetName val="Projet,_methodes_&amp;_couts34"/>
      <sheetName val="Risques_majeurs_&amp;_Frais_Ind_34"/>
      <sheetName val="FOL_-_Bar35"/>
      <sheetName val="budget_summary_(2)34"/>
      <sheetName val="Budget_Analysis_Summary34"/>
      <sheetName val="intr_stool_brkup34"/>
      <sheetName val="Tender_Summary35"/>
      <sheetName val="Insurance_Ext35"/>
      <sheetName val="Customize_Your_Invoice35"/>
      <sheetName val="HVAC_BoQ35"/>
      <sheetName val="Body_Sheet34"/>
      <sheetName val="1_0_Executive_Summary34"/>
      <sheetName val="Rate_analysis19"/>
      <sheetName val="Top_sheet34"/>
      <sheetName val="Bill_233"/>
      <sheetName val="Ap_A32"/>
      <sheetName val="2_Div_14_32"/>
      <sheetName val="SHOPLIST_xls31"/>
      <sheetName val="beam-reinft-IIInd_floor31"/>
      <sheetName val="beam-reinft-machine_rm31"/>
      <sheetName val="Bill_132"/>
      <sheetName val="Bill_332"/>
      <sheetName val="Bill_432"/>
      <sheetName val="Bill_532"/>
      <sheetName val="Bill_632"/>
      <sheetName val="Bill_732"/>
      <sheetName val="POWER_ASSUMPTIONS31"/>
      <sheetName val="Civil_Boq30"/>
      <sheetName val="PROJECT_BRIEF32"/>
      <sheetName val="Invoice_Summary31"/>
      <sheetName val="C_(3)32"/>
      <sheetName val="Dubai_golf31"/>
      <sheetName val="Softscape_Buildup30"/>
      <sheetName val="Mat'l_Rate30"/>
      <sheetName val="WITHOUT_C&amp;I_PROFIT_(3)30"/>
      <sheetName val="Activity_List30"/>
      <sheetName val="HIRED_LABOUR_CODE28"/>
      <sheetName val="PA-_Consutant_28"/>
      <sheetName val="foot-slab_reinft28"/>
      <sheetName val="DETAILED__BOQ28"/>
      <sheetName val="M-Book_for_Conc28"/>
      <sheetName val="M-Book_for_FW28"/>
      <sheetName val="BILL_COV28"/>
      <sheetName val="Ra__stair28"/>
      <sheetName val="VALVE_CHAMBERS27"/>
      <sheetName val="Fire_Hydrants27"/>
      <sheetName val="B_GATE_VALVE27"/>
      <sheetName val="Sub_G1_Fire27"/>
      <sheetName val="Sub_G12_Fire27"/>
      <sheetName val="Eq__Mobilization25"/>
      <sheetName val="w't_table24"/>
      <sheetName val="Materials_Cost(PCC)27"/>
      <sheetName val="India_F&amp;S_Template27"/>
      <sheetName val="IO_LIST27"/>
      <sheetName val="Material_27"/>
      <sheetName val="Quote_Sheet27"/>
      <sheetName val="Day_work27"/>
      <sheetName val="bill_nb2-Plumbing_&amp;_Drainag24"/>
      <sheetName val="Pl_&amp;_Dr_B24"/>
      <sheetName val="Pl_&amp;_Dr_G24"/>
      <sheetName val="Pl_&amp;_Dr_M24"/>
      <sheetName val="Pl_&amp;_Dr_124"/>
      <sheetName val="Pl_&amp;_Dr_224"/>
      <sheetName val="Pl_&amp;_Dr_324"/>
      <sheetName val="Pl_&amp;_Dr_424"/>
      <sheetName val="Pl_&amp;_Dr_524"/>
      <sheetName val="Pl_&amp;_Dr_624"/>
      <sheetName val="Pl_&amp;_Dr_724"/>
      <sheetName val="Pl_&amp;_Dr_824"/>
      <sheetName val="Pl_&amp;_Dr_R24"/>
      <sheetName val="FF_B24"/>
      <sheetName val="FF_G24"/>
      <sheetName val="FF_M24"/>
      <sheetName val="FF_124"/>
      <sheetName val="FF_2_24"/>
      <sheetName val="FF_324"/>
      <sheetName val="FF_424"/>
      <sheetName val="FF_524"/>
      <sheetName val="FF_6_24"/>
      <sheetName val="FF_724"/>
      <sheetName val="FF_824"/>
      <sheetName val="FF_R24"/>
      <sheetName val="bill_nb3-FF24"/>
      <sheetName val="HVAC_B24"/>
      <sheetName val="HVAC_G24"/>
      <sheetName val="HVAC_M24"/>
      <sheetName val="HVAC_124"/>
      <sheetName val="HVAC_224"/>
      <sheetName val="HVAC_324"/>
      <sheetName val="HVAC_424"/>
      <sheetName val="HVAC_524"/>
      <sheetName val="HVAC_624"/>
      <sheetName val="HVAC_724"/>
      <sheetName val="HVAC_824"/>
      <sheetName val="HVAC_R24"/>
      <sheetName val="bill_nb4-HVAC24"/>
      <sheetName val="SC_B24"/>
      <sheetName val="SC_G24"/>
      <sheetName val="SC_M24"/>
      <sheetName val="SC_124"/>
      <sheetName val="SC_224"/>
      <sheetName val="SC_324"/>
      <sheetName val="SC_424"/>
      <sheetName val="SC_524"/>
      <sheetName val="SC_624"/>
      <sheetName val="SC_724"/>
      <sheetName val="SC_824"/>
      <sheetName val="SC_R24"/>
      <sheetName val="AV_B24"/>
      <sheetName val="AV_G24"/>
      <sheetName val="AV_M24"/>
      <sheetName val="AV_124"/>
      <sheetName val="AV_224"/>
      <sheetName val="AV_324"/>
      <sheetName val="AV_424"/>
      <sheetName val="AV_524"/>
      <sheetName val="AV_624"/>
      <sheetName val="AV_724"/>
      <sheetName val="AV_824"/>
      <sheetName val="EL_B24"/>
      <sheetName val="EL_M24"/>
      <sheetName val="EL_124"/>
      <sheetName val="EL_224"/>
      <sheetName val="EL_324"/>
      <sheetName val="EL_424"/>
      <sheetName val="EL_524"/>
      <sheetName val="EL_624"/>
      <sheetName val="EL_724"/>
      <sheetName val="EL_824"/>
      <sheetName val="EL_R24"/>
      <sheetName val="EL_TR24"/>
      <sheetName val="8-_EL24"/>
      <sheetName val="FA_B24"/>
      <sheetName val="FA_G24"/>
      <sheetName val="FA_M24"/>
      <sheetName val="FA_124"/>
      <sheetName val="FA_224"/>
      <sheetName val="FA_324"/>
      <sheetName val="FA_424"/>
      <sheetName val="FA_524"/>
      <sheetName val="FA_624"/>
      <sheetName val="FA_724"/>
      <sheetName val="FA_824"/>
      <sheetName val="FA_R24"/>
      <sheetName val="9-_FA24"/>
      <sheetName val="B09_125"/>
      <sheetName val="BOQ_Direct_selling_cost26"/>
      <sheetName val="CHART_OF_ACCOUNTS25"/>
      <sheetName val="Working_for_RCC26"/>
      <sheetName val="B185-B-9_125"/>
      <sheetName val="B185-B-9_225"/>
      <sheetName val="E-Bill_No_6_A-O25"/>
      <sheetName val="Div__0226"/>
      <sheetName val="Div__0326"/>
      <sheetName val="Div__0426"/>
      <sheetName val="Div__0526"/>
      <sheetName val="Div__0626"/>
      <sheetName val="Div__0726"/>
      <sheetName val="Div__0825"/>
      <sheetName val="Div__0925"/>
      <sheetName val="Div__1025"/>
      <sheetName val="Div__1125"/>
      <sheetName val="Div__1225"/>
      <sheetName val="Div_1325"/>
      <sheetName val="EXTERNAL_WORKS25"/>
      <sheetName val="PRODUCTIVITY_RATE25"/>
      <sheetName val="U_R_A_-_MASONRY25"/>
      <sheetName val="U_R_A_-_PLASTERING25"/>
      <sheetName val="U_R_A_-_TILING25"/>
      <sheetName val="U_R_A_-_GRANITE25"/>
      <sheetName val="V_C_2_-_EARTHWORK25"/>
      <sheetName val="V_C_9_-_CERAMIC25"/>
      <sheetName val="V_C_9_-_FINISHES25"/>
      <sheetName val="Division_253"/>
      <sheetName val="Division_424"/>
      <sheetName val="Division_524"/>
      <sheetName val="Division_624"/>
      <sheetName val="Division_724"/>
      <sheetName val="Division_824"/>
      <sheetName val="Division_924"/>
      <sheetName val="Division_1024"/>
      <sheetName val="Division_1224"/>
      <sheetName val="Division_1424"/>
      <sheetName val="Division_2127"/>
      <sheetName val="Division_2225"/>
      <sheetName val="Division_2324"/>
      <sheetName val="Division_2624"/>
      <sheetName val="Division_2724"/>
      <sheetName val="Division_2824"/>
      <sheetName val="Division_3124"/>
      <sheetName val="Division_3224"/>
      <sheetName val="Division_3324"/>
      <sheetName val="PMWeb_data25"/>
      <sheetName val="Elemental_Buildup24"/>
      <sheetName val="PointNo_524"/>
      <sheetName val="2_2)Revised_Cash_Flow24"/>
      <sheetName val="SS_MH25"/>
      <sheetName val="입찰내역_발주처_양식24"/>
      <sheetName val="Material_List_24"/>
      <sheetName val="LIST_DO_NOT_REMOVE23"/>
      <sheetName val="Index_List24"/>
      <sheetName val="Type_List24"/>
      <sheetName val="File_Types24"/>
      <sheetName val="Chiet_t24"/>
      <sheetName val="Staffing_and_Rates_IA24"/>
      <sheetName val="Project_Cost_Breakdown22"/>
      <sheetName val="PRECAST_lightconc-II26"/>
      <sheetName val="final_abstract26"/>
      <sheetName val="Staff_Acco_22"/>
      <sheetName val="TBAL9697_-group_wise__sdpl22"/>
      <sheetName val="Summary_of_Work22"/>
      <sheetName val="Employee_List22"/>
      <sheetName val="Рабочий_лист21"/>
      <sheetName val="B6_2_23"/>
      <sheetName val="Item-_Compact22"/>
      <sheetName val="E_&amp;_R22"/>
      <sheetName val="Annex_1_Sect_3a22"/>
      <sheetName val="Annex_1_Sect_3a_122"/>
      <sheetName val="Annex_1_Sect_3b22"/>
      <sheetName val="Annex_1_Sect_3c22"/>
      <sheetName val="HOURLY_RATES22"/>
      <sheetName val="SITE_WORK21"/>
      <sheetName val="d-safe_DELUXE21"/>
      <sheetName val="PT_141-_Site_A_Landscape21"/>
      <sheetName val="Rate_summary21"/>
      <sheetName val="RAB_AR&amp;STR21"/>
      <sheetName val="Back_up21"/>
      <sheetName val="train_cash21"/>
      <sheetName val="accom_cash21"/>
      <sheetName val="INDIGINEOUS_ITEMS_21"/>
      <sheetName val="Duct_Accesories21"/>
      <sheetName val="Mall_waterproofing21"/>
      <sheetName val="MSCP_waterproofing21"/>
      <sheetName val="????_???_??21"/>
      <sheetName val="Labour_&amp;_Plant21"/>
      <sheetName val="Ave_wtd_rates21"/>
      <sheetName val="Debits_as_on_12_04_0821"/>
      <sheetName val="STAFFSCHED_21"/>
      <sheetName val="TRIAL_BALANCE21"/>
      <sheetName val="[SHOPLIST_xls][SHOPLIST_xls]741"/>
      <sheetName val="[SHOPLIST_xls]70,/0s«iÆøí¬i21"/>
      <sheetName val="Common_Variables21"/>
      <sheetName val="GPL_Revenu_Update21"/>
      <sheetName val="DO_NOT_TOUCH21"/>
      <sheetName val="Work_Type21"/>
      <sheetName val="PROJECT_BRIEF(EX_NEW)21"/>
      <sheetName val="AREA_OF_APPLICATION20"/>
      <sheetName val="Risk_Breakdown_Structure20"/>
      <sheetName val="Geneí¬_i20"/>
      <sheetName val="steel_total20"/>
      <sheetName val="ELE_BOQ20"/>
      <sheetName val="Z-_GENERAL_PRICE_SUMMARY17"/>
      <sheetName val="Resumo_Empreitadas17"/>
      <sheetName val="PPA_Summary17"/>
      <sheetName val="Mix_Design17"/>
      <sheetName val="%_prog_figs_-u5_and_total17"/>
      <sheetName val="Floor_Box_18"/>
      <sheetName val="Equipment_Rates16"/>
      <sheetName val="[SHOPLIST_xls]/VW16"/>
      <sheetName val="Cashflow_projection16"/>
      <sheetName val="[SHOPLIST_xls][SHOPLIST_xls]742"/>
      <sheetName val="E_H_-_H__W_P_16"/>
      <sheetName val="E__H__Treatment_for_pile_cap16"/>
      <sheetName val="[SHOPLIST_xls][SHOPLIST_xls][16"/>
      <sheetName val="Form_616"/>
      <sheetName val="Risk_Register16"/>
      <sheetName val="Revised_Front_Page16"/>
      <sheetName val="Diff_Run01&amp;Run0216"/>
      <sheetName val="CCS_Summary16"/>
      <sheetName val="1_Carillion_Staff16"/>
      <sheetName val="_2_Staff_&amp;_Gen_labour16"/>
      <sheetName val="3_Offices16"/>
      <sheetName val="4_TempServ16"/>
      <sheetName val="__5_Temp_Wks16"/>
      <sheetName val="_6_Addn_Plant16"/>
      <sheetName val="_7__Transport16"/>
      <sheetName val="_8_Testing16"/>
      <sheetName val="9__Miscellaneous16"/>
      <sheetName val="10__Design16"/>
      <sheetName val="_11_Insurances16"/>
      <sheetName val="_12_Client_Req_16"/>
      <sheetName val="Risk_List16"/>
      <sheetName val="Track_of_Changes16"/>
      <sheetName val="Bill_8_Doors_&amp;_Windows16"/>
      <sheetName val="Bill_9_Finishes_16"/>
      <sheetName val="Bill_10_Specialities16"/>
      <sheetName val="Dash_board16"/>
      <sheetName val="[SHOPLIST_xls]7016"/>
      <sheetName val="[SHOPLIST_xls]70,16"/>
      <sheetName val="Base_BM-rebar16"/>
      <sheetName val="Materials_16"/>
      <sheetName val="Site_Dev_BOQ16"/>
      <sheetName val="Data_Sheet16"/>
      <sheetName val="tender_allowances16"/>
      <sheetName val="_Summary_BKG_03416"/>
      <sheetName val="BILL_3R16"/>
      <sheetName val="Area_Breakdown_PER_LEVEL_LINK16"/>
      <sheetName val="CF_Input16"/>
      <sheetName val="DATA_INPUT16"/>
      <sheetName val="Vordruck-Nr__7_1_3_D16"/>
      <sheetName val="M&amp;A_D16"/>
      <sheetName val="M&amp;A_E16"/>
      <sheetName val="M&amp;A_G16"/>
      <sheetName val="1_2_Staff_Schedule17"/>
      <sheetName val="Bill_1016"/>
      <sheetName val="[SHOPLIST_xls]70,/0s«_iÆø_í¬_16"/>
      <sheetName val="[SHOPLIST_xls]70?,/0?s«i?Æøí¬16"/>
      <sheetName val="Labour_Costs16"/>
      <sheetName val="BLOCK-A_(MEA_SHEET)16"/>
      <sheetName val="Cost_Heading13"/>
      <sheetName val="Labour_Rate_13"/>
      <sheetName val="D_&amp;_W_sizes13"/>
      <sheetName val="SOPMA_DD13"/>
      <sheetName val="PRICE_INFO13"/>
      <sheetName val="RC_SUMMARY13"/>
      <sheetName val="LABOUR_PRODUCTIVITY-TAV13"/>
      <sheetName val="MATERIAL_PRICES13"/>
      <sheetName val="P-100_MRF_DB_R113"/>
      <sheetName val="Contract_Division14"/>
      <sheetName val="SubContract_Type14"/>
      <sheetName val="Service_Type14"/>
      <sheetName val="Attach_4-1813"/>
      <sheetName val="_SHOPLIST_xls_7013"/>
      <sheetName val="Ewaan_Show_Kitchen_(2)13"/>
      <sheetName val="Cash_Flow_Working13"/>
      <sheetName val="MN_T_B_13"/>
      <sheetName val="Data_I_(2)13"/>
      <sheetName val="rEFERENCES_13"/>
      <sheetName val="Qtys_ZamZam_(Del__before)13"/>
      <sheetName val="Qtys_Relocation_(Del_before)13"/>
      <sheetName val="_Qtys_Sub_&amp;_Tents_(Del__befor13"/>
      <sheetName val="Qtys__Signages_(Del__before)13"/>
      <sheetName val="Qtys_Temporary_Passages_(Del)13"/>
      <sheetName val="_Qtys_Ser__Rooms_(Del_before)13"/>
      <sheetName val="2F_회의실견적(5_14_일대)9"/>
      <sheetName val="_HIT-&gt;HMC_견적(3900)9"/>
      <sheetName val="Appendix_B9"/>
      <sheetName val="Div_07_Thermal_&amp;_Moisture7"/>
      <sheetName val="BOQ_(2)7"/>
      <sheetName val="LABOUR_RATE7"/>
      <sheetName val="Material_Rate7"/>
      <sheetName val="Labor_abs-PW7"/>
      <sheetName val="Labor_abs-NMR7"/>
      <sheetName val="kppl_pl7"/>
      <sheetName val="Basic_Rates7"/>
      <sheetName val="Combined_Results_7"/>
      <sheetName val="precast_RC_element7"/>
      <sheetName val="pile_Fabrication7"/>
      <sheetName val="AOP_Summary-27"/>
      <sheetName val="May_057"/>
      <sheetName val="April_057"/>
      <sheetName val="Aug_057"/>
      <sheetName val="July_057"/>
      <sheetName val="June_057"/>
      <sheetName val="Nov_057"/>
      <sheetName val="Oct_057"/>
      <sheetName val="Sep_057"/>
      <sheetName val="Data_Validation7"/>
      <sheetName val="Div26_-_Elect7"/>
      <sheetName val="CHUNG_CU_CARRILON7"/>
      <sheetName val="Balance_Sheet5"/>
      <sheetName val="2_Plex5"/>
      <sheetName val="Sheet1_(2)5"/>
      <sheetName val="4_Plex5"/>
      <sheetName val="6_Plex_5"/>
      <sheetName val="Detailed_Summary5"/>
      <sheetName val="Sheet1_(3)5"/>
      <sheetName val="Sheet1_(4)5"/>
      <sheetName val="[SHOPLIST_xls][SHOPLIST_xls]743"/>
      <sheetName val="B-3_2_EB5"/>
      <sheetName val="[SHOPLIST_xls][SHOPLIST_xls]/V5"/>
      <sheetName val="Asset_Allocation_(CR)5"/>
      <sheetName val="Project_Benchmarking5"/>
      <sheetName val="1_-_Main_Building5"/>
      <sheetName val="1_-_Summary5"/>
      <sheetName val="2_-_Landscaping_Works5"/>
      <sheetName val="2_-_Summary5"/>
      <sheetName val="4_-_Bldg_Infra5"/>
      <sheetName val="4_-_Summary5"/>
      <sheetName val="Dashboard_(1)5"/>
      <sheetName val="VO_Agreed_to_Unifier_Sum5"/>
      <sheetName val="VO_Not_yet_Agreed_to_Unifier5"/>
      <sheetName val="VO_Anticipated_to_Unifier5"/>
      <sheetName val="EW_to_Unifier5"/>
      <sheetName val="Prov_Sums5"/>
      <sheetName val="Other_Amounts5"/>
      <sheetName val="Sheet_Index5"/>
      <sheetName val="Core_Data5"/>
      <sheetName val="Estimate_for_approval4"/>
      <sheetName val="New_Rates4"/>
      <sheetName val="Labour_Rates4"/>
      <sheetName val="Status_4"/>
      <sheetName val="CLIENT_BUDGET4"/>
      <sheetName val="Reco-June_20194"/>
      <sheetName val="REMINING_PROGRESS4"/>
      <sheetName val="OS&amp;E__IT4"/>
      <sheetName val="PAID_AMOUNT4"/>
      <sheetName val="IPA_214"/>
      <sheetName val="Order_by_owner4"/>
      <sheetName val="PERLIM__Sammary4"/>
      <sheetName val="RECOVER_OF_DOUBLE_PAYMENT4"/>
      <sheetName val="rathath_al_matar4"/>
      <sheetName val="INTERNAL_LINE_4"/>
      <sheetName val="MINOVA_AL_DEYAR4"/>
      <sheetName val="BLUE_RHINE4"/>
      <sheetName val="NATIONAL_PAINT4"/>
      <sheetName val="FIRE_RATED4"/>
      <sheetName val="Summary_4"/>
      <sheetName val="B04-A_-_DIA_SUDEER4"/>
      <sheetName val="04D_-_Tanmyat4"/>
      <sheetName val="13-_B04-B_&amp;_C4"/>
      <sheetName val="_SITE_09_B04-B&amp;C-AFAQ4"/>
      <sheetName val="Bill No. 3"/>
      <sheetName val="S-Curve_Update"/>
      <sheetName val="VESSELS_"/>
      <sheetName val="[SHOPLIST.xls]70___0_s__i____14"/>
      <sheetName val="[SHOPLIST.xls]_VW__VU________10"/>
      <sheetName val="[SHOPLIST.xls]70___0_s__i____15"/>
      <sheetName val="[SHOPLIST.xls]70_x005f_x0000___0_x0_6"/>
      <sheetName val="[SHOPLIST.xls]70___0_s__i____16"/>
      <sheetName val="[SHOPLIST.xls]_VW__VU________11"/>
      <sheetName val="[SHOPLIST.xls]70___0_s__i____17"/>
      <sheetName val="[SHOPLIST.xls]_VW__VU________12"/>
      <sheetName val="[SHOPLIST.xls]70___0_s__i____18"/>
      <sheetName val="[SHOPLIST.xls]70_x005f_x0000___0_x0_7"/>
      <sheetName val="[SHOPLIST.xls]70___0_s__i____19"/>
      <sheetName val="[SHOPLIST.xls]_VW__VU________13"/>
      <sheetName val="[SHOPLIST.xls]_SHOPLIST_xls_464"/>
      <sheetName val="[SHOPLIST.xls]_SHOPLIST_xls_465"/>
      <sheetName val="[SHOPLIST.xls]_SHOPLIST_xls_466"/>
      <sheetName val="[SHOPLIST.xls]_SHOPLIST_xls_467"/>
      <sheetName val="[SHOPLIST.xls]_SHOPLIST_xls_468"/>
      <sheetName val="[SHOPLIST.xls]_SHOPLIST_xls_469"/>
      <sheetName val="[SHOPLIST.xls]_SHOPLIST_xls_470"/>
      <sheetName val="[SHOPLIST.xls]_SHOPLIST_xls_471"/>
      <sheetName val="[SHOPLIST.xls]_SHOPLIST_xls_472"/>
      <sheetName val="[SHOPLIST.xls]_SHOPLIST_xls_473"/>
      <sheetName val="[SHOPLIST.xls]_SHOPLIST_xls_474"/>
      <sheetName val="[SHOPLIST.xls]_SHOPLIST_xls_475"/>
      <sheetName val="[SHOPLIST.xls]_SHOPLIST_xls_476"/>
      <sheetName val="[SHOPLIST.xls]_SHOPLIST_xls_477"/>
      <sheetName val="[SHOPLIST.xls]_SHOPLIST_xls_478"/>
      <sheetName val="[SHOPLIST.xls]_SHOPLIST_xls_479"/>
      <sheetName val="[SHOPLIST.xls]_SHOPLIST_xls_480"/>
      <sheetName val="[SHOPLIST.xls]_SHOPLIST_xls_481"/>
      <sheetName val="[SHOPLIST.xls]_SHOPLIST_xls_482"/>
      <sheetName val="[SHOPLIST.xls]_SHOPLIST_xls_483"/>
      <sheetName val="[SHOPLIST.xls]_SHOPLIST_xls_484"/>
      <sheetName val="[SHOPLIST.xls]_SHOPLIST_xls_485"/>
      <sheetName val="[SHOPLIST.xls]_SHOPLIST_xls_486"/>
      <sheetName val="[SHOPLIST.xls]_SHOPLIST_xls_487"/>
      <sheetName val="[SHOPLIST.xls]_SHOPLIST_xls_488"/>
      <sheetName val="[SHOPLIST.xls]_SHOPLIST_xls_489"/>
      <sheetName val="[SHOPLIST.xls]_SHOPLIST_xls_490"/>
      <sheetName val="[SHOPLIST.xls]_SHOPLIST_xls_491"/>
      <sheetName val="[SHOPLIST.xls]_SHOPLIST_xls_492"/>
      <sheetName val="[SHOPLIST.xls]_SHOPLIST_xls_493"/>
      <sheetName val="[SHOPLIST.xls]_SHOPLIST_xls_494"/>
      <sheetName val="[SHOPLIST.xls]_SHOPLIST_xls_495"/>
      <sheetName val="[SHOPLIST.xls]_SHOPLIST_xls_496"/>
      <sheetName val="[SHOPLIST.xls]_SHOPLIST_xls_497"/>
      <sheetName val="[SHOPLIST.xls]_SHOPLIST_xls_498"/>
      <sheetName val="[SHOPLIST.xls]_SHOPLIST_xls_499"/>
      <sheetName val="[SHOPLIST.xls]_SHOPLIST_xls_500"/>
      <sheetName val="[SHOPLIST.xls]_SHOPLIST_xls_501"/>
      <sheetName val="[SHOPLIST.xls]_SHOPLIST_xls_502"/>
      <sheetName val="[SHOPLIST.xls]_SHOPLIST_xls_503"/>
      <sheetName val="[SHOPLIST.xls]_SHOPLIST_xls_504"/>
      <sheetName val="[SHOPLIST.xls]_SHOPLIST_xls_505"/>
      <sheetName val="[SHOPLIST.xls]_SHOPLIST_xls_506"/>
      <sheetName val="[SHOPLIST.xls]_SHOPLIST_xls_507"/>
      <sheetName val="[SHOPLIST.xls]_SHOPLIST_xls_508"/>
      <sheetName val="[SHOPLIST.xls]_SHOPLIST_xls_509"/>
      <sheetName val="[SHOPLIST.xls]_SHOPLIST_xls_510"/>
      <sheetName val="[SHOPLIST.xls]_SHOPLIST_xls_511"/>
      <sheetName val="[SHOPLIST.xls]_SHOPLIST_xls_512"/>
      <sheetName val="[SHOPLIST.xls]_SHOPLIST_xls_513"/>
      <sheetName val="[SHOPLIST.xls]_SHOPLIST_xls_514"/>
      <sheetName val="[SHOPLIST.xls]_SHOPLIST_xls_515"/>
      <sheetName val="[SHOPLIST.xls]_SHOPLIST_xls_516"/>
      <sheetName val="[SHOPLIST.xls]_SHOPLIST_xls_517"/>
      <sheetName val="[SHOPLIST.xls]_SHOPLIST_xls_518"/>
      <sheetName val="[SHOPLIST.xls]_SHOPLIST_xls_519"/>
      <sheetName val="[SHOPLIST.xls]_SHOPLIST_xls_520"/>
      <sheetName val="[SHOPLIST.xls]_SHOPLIST_xls_521"/>
      <sheetName val="[SHOPLIST.xls]_SHOPLIST_xls_522"/>
      <sheetName val="[SHOPLIST.xls]_SHOPLIST_xls_523"/>
      <sheetName val="[SHOPLIST.xls]_SHOPLIST_xls_524"/>
      <sheetName val="[SHOPLIST.xls]_SHOPLIST_xls_525"/>
      <sheetName val="[SHOPLIST.xls]_SHOPLIST_xls_526"/>
      <sheetName val="[SHOPLIST.xls]_SHOPLIST_xls_527"/>
      <sheetName val="[SHOPLIST.xls]_SHOPLIST_xls_528"/>
      <sheetName val="[SHOPLIST.xls]_SHOPLIST_xls_529"/>
      <sheetName val="[SHOPLIST.xls]_SHOPLIST_xls_530"/>
      <sheetName val="[SHOPLIST.xls]_SHOPLIST_xls_531"/>
      <sheetName val="[SHOPLIST.xls]_SHOPLIST_xls_532"/>
      <sheetName val="[SHOPLIST.xls]_SHOPLIST_xls_533"/>
      <sheetName val="[SHOPLIST.xls]_SHOPLIST_xls_534"/>
      <sheetName val="[SHOPLIST.xls]_SHOPLIST_xls_535"/>
      <sheetName val="[SHOPLIST.xls]_SHOPLIST_xls_536"/>
      <sheetName val="[SHOPLIST.xls]70_x005f_x005f_x005f_x0000__5"/>
      <sheetName val="[SHOPLIST.xls]_SHOPLIST_xls_537"/>
      <sheetName val="[SHOPLIST.xls]_SHOPLIST_xls_538"/>
      <sheetName val="[SHOPLIST.xls]_SHOPLIST_xls_539"/>
      <sheetName val="[SHOPLIST.xls]_SHOPLIST_xls_540"/>
      <sheetName val="[SHOPLIST.xls]_SHOPLIST_xls_541"/>
      <sheetName val="[SHOPLIST.xls]_SHOPLIST_xls_542"/>
      <sheetName val="[SHOPLIST.xls]_SHOPLIST_xls_543"/>
      <sheetName val="[SHOPLIST.xls]_SHOPLIST_xls_544"/>
      <sheetName val="[SHOPLIST.xls]_SHOPLIST_xls_545"/>
      <sheetName val="[SHOPLIST.xls]_SHOPLIST_xls_546"/>
      <sheetName val="[SHOPLIST.xls]_SHOPLIST_xls_547"/>
      <sheetName val="[SHOPLIST.xls]_SHOPLIST_xls_548"/>
      <sheetName val="[SHOPLIST.xls]_SHOPLIST_xls_549"/>
      <sheetName val="[SHOPLIST.xls]_SHOPLIST_xls_550"/>
      <sheetName val="[SHOPLIST.xls]_SHOPLIST_xls_551"/>
      <sheetName val="[SHOPLIST.xls]_SHOPLIST_xls_552"/>
      <sheetName val="[SHOPLIST.xls]_SHOPLIST_xls_553"/>
      <sheetName val="[SHOPLIST.xls]_SHOPLIST_xls_554"/>
      <sheetName val="[SHOPLIST.xls]_SHOPLIST_xls_555"/>
      <sheetName val="[SHOPLIST.xls]_SHOPLIST_xls_556"/>
      <sheetName val="[SHOPLIST.xls]_SHOPLIST_xls_557"/>
      <sheetName val="[SHOPLIST.xls]_SHOPLIST_xls_558"/>
      <sheetName val="[SHOPLIST.xls]_SHOPLIST_xls_559"/>
      <sheetName val="[SHOPLIST.xls]_SHOPLIST_xls_560"/>
      <sheetName val="[SHOPLIST.xls]_SHOPLIST_xls_561"/>
      <sheetName val="[SHOPLIST.xls]_SHOPLIST_xls_562"/>
      <sheetName val="[SHOPLIST.xls]_SHOPLIST_xls_563"/>
      <sheetName val="[SHOPLIST.xls]_SHOPLIST_xls_564"/>
      <sheetName val="[SHOPLIST.xls]_SHOPLIST_xls_565"/>
      <sheetName val="[SHOPLIST.xls]_SHOPLIST_xls_566"/>
      <sheetName val="[SHOPLIST.xls]_SHOPLIST_xls_567"/>
      <sheetName val="[SHOPLIST.xls]_SHOPLIST_xls_568"/>
      <sheetName val="[SHOPLIST.xls]_SHOPLIST_xls_569"/>
      <sheetName val="[SHOPLIST.xls]_SHOPLIST_xls_570"/>
      <sheetName val="[SHOPLIST.xls]_SHOPLIST_xls_571"/>
      <sheetName val="[SHOPLIST.xls]_SHOPLIST_xls_572"/>
      <sheetName val="[SHOPLIST.xls]_SHOPLIST_xls_573"/>
      <sheetName val="[SHOPLIST.xls]_SHOPLIST_xls_574"/>
      <sheetName val="[SHOPLIST.xls]_SHOPLIST_xls_575"/>
      <sheetName val="[SHOPLIST.xls]_SHOPLIST_xls_576"/>
      <sheetName val="[SHOPLIST.xls]_SHOPLIST_xls_577"/>
      <sheetName val="[SHOPLIST.xls]_SHOPLIST_xls_578"/>
      <sheetName val="[SHOPLIST.xls]_SHOPLIST_xls_579"/>
      <sheetName val="[SHOPLIST.xls]_SHOPLIST_xls_580"/>
      <sheetName val="[SHOPLIST.xls]_SHOPLIST_xls_581"/>
      <sheetName val="[SHOPLIST.xls]_SHOPLIST_xls_582"/>
      <sheetName val="[SHOPLIST.xls]70___0_s__i____20"/>
      <sheetName val="[SHOPLIST.xls]_VW__VU________14"/>
      <sheetName val="[SHOPLIST.xls]70___0_s__i____21"/>
      <sheetName val="[SHOPLIST.xls]70_x005f_x0000___0_x0_8"/>
      <sheetName val="[SHOPLIST.xls]70___0_s__i____22"/>
      <sheetName val="[SHOPLIST.xls]_SHOPLIST_xls_583"/>
      <sheetName val="[SHOPLIST.xls]_VW__VU________15"/>
      <sheetName val="[SHOPLIST.xls]_SHOPLIST_xls_584"/>
      <sheetName val="[SHOPLIST.xls]_SHOPLIST_xls_585"/>
      <sheetName val="[SHOPLIST.xls]_SHOPLIST_xls_586"/>
      <sheetName val="[SHOPLIST.xls]_SHOPLIST_xls_587"/>
      <sheetName val="[SHOPLIST.xls]_SHOPLIST_xls_588"/>
      <sheetName val="[SHOPLIST.xls]_SHOPLIST_xls_589"/>
      <sheetName val="[SHOPLIST.xls]_SHOPLIST_xls_590"/>
      <sheetName val="[SHOPLIST.xls]_SHOPLIST_xls_591"/>
      <sheetName val="[SHOPLIST.xls]_SHOPLIST_xls_592"/>
      <sheetName val="[SHOPLIST.xls]_SHOPLIST_xls_593"/>
      <sheetName val="[SHOPLIST.xls]_SHOPLIST_xls_594"/>
      <sheetName val="[SHOPLIST.xls]_SHOPLIST_xls_595"/>
      <sheetName val="[SHOPLIST.xls]_SHOPLIST_xls_596"/>
      <sheetName val="[SHOPLIST.xls]_SHOPLIST_xls_597"/>
      <sheetName val="[SHOPLIST.xls]_SHOPLIST_xls_598"/>
      <sheetName val="[SHOPLIST.xls]_SHOPLIST_xls_599"/>
      <sheetName val="[SHOPLIST.xls]_SHOPLIST_xls_600"/>
      <sheetName val="[SHOPLIST.xls]_SHOPLIST_xls_601"/>
      <sheetName val="[SHOPLIST.xls]_SHOPLIST_xls_602"/>
      <sheetName val="[SHOPLIST.xls]_SHOPLIST_xls_603"/>
      <sheetName val="[SHOPLIST.xls]_SHOPLIST_xls_604"/>
      <sheetName val="[SHOPLIST.xls]_SHOPLIST_xls_605"/>
      <sheetName val="[SHOPLIST.xls]_SHOPLIST_xls_606"/>
      <sheetName val="[SHOPLIST.xls]_SHOPLIST_xls_607"/>
      <sheetName val="[SHOPLIST.xls]_SHOPLIST_xls_608"/>
      <sheetName val="[SHOPLIST.xls]_SHOPLIST_xls_609"/>
      <sheetName val="[SHOPLIST.xls]_SHOPLIST_xls_610"/>
      <sheetName val="[SHOPLIST.xls]_SHOPLIST_xls_611"/>
      <sheetName val="[SHOPLIST.xls]_SHOPLIST_xls_612"/>
      <sheetName val="[SHOPLIST.xls]_SHOPLIST_xls_613"/>
      <sheetName val="[SHOPLIST.xls]_SHOPLIST_xls_614"/>
      <sheetName val="[SHOPLIST.xls]_SHOPLIST_xls_615"/>
      <sheetName val="[SHOPLIST.xls]_SHOPLIST_xls_616"/>
      <sheetName val="[SHOPLIST.xls]_SHOPLIST_xls_617"/>
      <sheetName val="[SHOPLIST.xls]_SHOPLIST_xls_618"/>
      <sheetName val="[SHOPLIST.xls]_SHOPLIST_xls_619"/>
      <sheetName val="[SHOPLIST.xls]_SHOPLIST_xls_620"/>
      <sheetName val="[SHOPLIST.xls]_SHOPLIST_xls_621"/>
      <sheetName val="[SHOPLIST.xls]_SHOPLIST_xls_622"/>
      <sheetName val="[SHOPLIST.xls]_SHOPLIST_xls_623"/>
      <sheetName val="[SHOPLIST.xls]_SHOPLIST_xls_624"/>
      <sheetName val="[SHOPLIST.xls]_SHOPLIST_xls_625"/>
      <sheetName val="[SHOPLIST.xls]_SHOPLIST_xls_626"/>
      <sheetName val="[SHOPLIST.xls]_SHOPLIST_xls_627"/>
      <sheetName val="[SHOPLIST.xls]_SHOPLIST_xls_628"/>
      <sheetName val="[SHOPLIST.xls]_SHOPLIST_xls_629"/>
      <sheetName val="[SHOPLIST.xls]_SHOPLIST_xls_630"/>
      <sheetName val="[SHOPLIST.xls]_SHOPLIST_xls_631"/>
      <sheetName val="[SHOPLIST.xls]_SHOPLIST_xls_632"/>
      <sheetName val="[SHOPLIST.xls]_SHOPLIST_xls_633"/>
      <sheetName val="[SHOPLIST.xls]_SHOPLIST_xls_634"/>
      <sheetName val="[SHOPLIST.xls]_SHOPLIST_xls_635"/>
      <sheetName val="[SHOPLIST.xls]_SHOPLIST_xls_636"/>
      <sheetName val="[SHOPLIST.xls]_SHOPLIST_xls_637"/>
      <sheetName val="[SHOPLIST.xls]_SHOPLIST_xls_638"/>
      <sheetName val="[SHOPLIST.xls]_SHOPLIST_xls_639"/>
      <sheetName val="[SHOPLIST.xls]_SHOPLIST_xls_640"/>
      <sheetName val="[SHOPLIST.xls]_SHOPLIST_xls_641"/>
      <sheetName val="[SHOPLIST.xls]_SHOPLIST_xls_642"/>
      <sheetName val="[SHOPLIST.xls]_SHOPLIST_xls_643"/>
      <sheetName val="[SHOPLIST.xls]_SHOPLIST_xls_644"/>
      <sheetName val="[SHOPLIST.xls]_SHOPLIST_xls_645"/>
      <sheetName val="[SHOPLIST.xls]_SHOPLIST_xls_646"/>
      <sheetName val="[SHOPLIST.xls]_SHOPLIST_xls_647"/>
      <sheetName val="[SHOPLIST.xls]_SHOPLIST_xls_648"/>
      <sheetName val="[SHOPLIST.xls]_SHOPLIST_xls_649"/>
      <sheetName val="[SHOPLIST.xls]_SHOPLIST_xls_650"/>
      <sheetName val="[SHOPLIST.xls]_SHOPLIST_xls_651"/>
      <sheetName val="[SHOPLIST.xls]_SHOPLIST_xls_652"/>
      <sheetName val="[SHOPLIST.xls]_SHOPLIST_xls_653"/>
      <sheetName val="[SHOPLIST.xls]_SHOPLIST_xls_654"/>
      <sheetName val="[SHOPLIST.xls]_SHOPLIST_xls_655"/>
      <sheetName val="[SHOPLIST.xls]_SHOPLIST_xls_656"/>
      <sheetName val="[SHOPLIST.xls]_SHOPLIST_xls_657"/>
      <sheetName val="[SHOPLIST.xls]_SHOPLIST_xls_658"/>
      <sheetName val="[SHOPLIST.xls]_SHOPLIST_xls_659"/>
      <sheetName val="[SHOPLIST.xls]_SHOPLIST_xls_660"/>
      <sheetName val="[SHOPLIST.xls]_SHOPLIST_xls_661"/>
      <sheetName val="[SHOPLIST.xls]_SHOPLIST_xls_662"/>
      <sheetName val="[SHOPLIST.xls]_SHOPLIST_xls_663"/>
      <sheetName val="[SHOPLIST.xls]_SHOPLIST_xls_664"/>
      <sheetName val="[SHOPLIST.xls]_SHOPLIST_xls_665"/>
      <sheetName val="[SHOPLIST.xls]_SHOPLIST_xls_666"/>
      <sheetName val="[SHOPLIST.xls]_SHOPLIST_xls_667"/>
      <sheetName val="[SHOPLIST.xls]_SHOPLIST_xls_668"/>
      <sheetName val="[SHOPLIST.xls]_SHOPLIST_xls_669"/>
      <sheetName val="[SHOPLIST.xls]_SHOPLIST_xls_670"/>
      <sheetName val="[SHOPLIST.xls]_SHOPLIST_xls_671"/>
      <sheetName val="[SHOPLIST.xls]_SHOPLIST_xls_672"/>
      <sheetName val="[SHOPLIST.xls]_SHOPLIST_xls_673"/>
      <sheetName val="[SHOPLIST.xls]_SHOPLIST_xls_674"/>
      <sheetName val="[SHOPLIST.xls]_SHOPLIST_xls_675"/>
      <sheetName val="[SHOPLIST.xls]_SHOPLIST_xls_676"/>
      <sheetName val="[SHOPLIST.xls]_SHOPLIST_xls_677"/>
      <sheetName val="[SHOPLIST.xls]_SHOPLIST_xls_678"/>
      <sheetName val="[SHOPLIST.xls]_SHOPLIST_xls_679"/>
      <sheetName val="[SHOPLIST.xls]_SHOPLIST_xls_680"/>
      <sheetName val="[SHOPLIST.xls]_SHOPLIST_xls_681"/>
      <sheetName val="[SHOPLIST.xls]_SHOPLIST_xls_682"/>
      <sheetName val="[SHOPLIST.xls]_SHOPLIST_xls_683"/>
      <sheetName val="[SHOPLIST.xls]_SHOPLIST_xls_684"/>
      <sheetName val="[SHOPLIST.xls]_SHOPLIST_xls_685"/>
      <sheetName val="[SHOPLIST.xls]_SHOPLIST_xls_686"/>
      <sheetName val="[SHOPLIST.xls]_SHOPLIST_xls_687"/>
      <sheetName val="[SHOPLIST.xls]_SHOPLIST_xls_688"/>
      <sheetName val="[SHOPLIST.xls]_SHOPLIST_xls_689"/>
      <sheetName val="[SHOPLIST.xls]_SHOPLIST_xls_690"/>
      <sheetName val="[SHOPLIST.xls]_SHOPLIST_xls_691"/>
      <sheetName val="[SHOPLIST.xls]_SHOPLIST_xls_692"/>
      <sheetName val="[SHOPLIST.xls]_SHOPLIST_xls_693"/>
      <sheetName val="[SHOPLIST.xls]_SHOPLIST_xls_694"/>
      <sheetName val="[SHOPLIST.xls]70_x005f_x005f_x005f_x0000__6"/>
      <sheetName val="[SHOPLIST.xls]_SHOPLIST_xls_695"/>
      <sheetName val="[SHOPLIST.xls]_SHOPLIST_xls_696"/>
      <sheetName val="[SHOPLIST.xls]_SHOPLIST_xls_697"/>
      <sheetName val="[SHOPLIST.xls]_SHOPLIST_xls_698"/>
      <sheetName val="[SHOPLIST.xls]_SHOPLIST_xls_699"/>
      <sheetName val="[SHOPLIST.xls]_SHOPLIST_xls_700"/>
      <sheetName val="[SHOPLIST.xls]_SHOPLIST_xls_701"/>
      <sheetName val="[SHOPLIST.xls]_SHOPLIST_xls_702"/>
      <sheetName val="[SHOPLIST.xls]_SHOPLIST_xls_703"/>
      <sheetName val="[SHOPLIST.xls]_SHOPLIST_xls_704"/>
      <sheetName val="[SHOPLIST.xls]_SHOPLIST_xls_705"/>
      <sheetName val="[SHOPLIST.xls]_SHOPLIST_xls_706"/>
      <sheetName val="[SHOPLIST.xls]_SHOPLIST_xls_707"/>
      <sheetName val="[SHOPLIST.xls]_SHOPLIST_xls_708"/>
      <sheetName val="[SHOPLIST.xls]_SHOPLIST_xls_709"/>
      <sheetName val="[SHOPLIST.xls]_SHOPLIST_xls_710"/>
      <sheetName val="[SHOPLIST.xls]_SHOPLIST_xls_711"/>
      <sheetName val="[SHOPLIST.xls]_SHOPLIST_xls_712"/>
      <sheetName val="[SHOPLIST.xls]_SHOPLIST_xls_713"/>
      <sheetName val="[SHOPLIST.xls]_SHOPLIST_xls_714"/>
      <sheetName val="[SHOPLIST.xls]_SHOPLIST_xls_715"/>
      <sheetName val="[SHOPLIST.xls]_SHOPLIST_xls_716"/>
      <sheetName val="[SHOPLIST.xls]_SHOPLIST_xls_717"/>
      <sheetName val="[SHOPLIST.xls]_SHOPLIST_xls_718"/>
      <sheetName val="[SHOPLIST.xls]_SHOPLIST_xls_719"/>
      <sheetName val="[SHOPLIST.xls]_SHOPLIST_xls_720"/>
      <sheetName val="[SHOPLIST.xls]_SHOPLIST_xls_721"/>
      <sheetName val="[SHOPLIST.xls]_SHOPLIST_xls_722"/>
      <sheetName val="[SHOPLIST.xls]_SHOPLIST_xls_723"/>
      <sheetName val="[SHOPLIST.xls]_SHOPLIST_xls_724"/>
      <sheetName val="[SHOPLIST.xls]_SHOPLIST_xls_725"/>
      <sheetName val="[SHOPLIST.xls]_SHOPLIST_xls_726"/>
      <sheetName val="[SHOPLIST.xls]70___0_s__i____23"/>
      <sheetName val="[SHOPLIST.xls]_VW__VU________16"/>
      <sheetName val="[SHOPLIST.xls]70___0_s__i____24"/>
      <sheetName val="[SHOPLIST.xls]70_x005f_x0000___0_x0_9"/>
      <sheetName val="[SHOPLIST.xls]70___0_s__i____25"/>
      <sheetName val="[SHOPLIST.xls]_SHOPLIST_xls_727"/>
      <sheetName val="[SHOPLIST.xls]_VW__VU________17"/>
      <sheetName val="[SHOPLIST.xls]_SHOPLIST_xls_728"/>
      <sheetName val="[SHOPLIST.xls]_SHOPLIST_xls_729"/>
      <sheetName val="[SHOPLIST.xls]_SHOPLIST_xls_730"/>
      <sheetName val="[SHOPLIST.xls]_SHOPLIST_xls_731"/>
      <sheetName val="[SHOPLIST.xls]_SHOPLIST_xls_732"/>
      <sheetName val="[SHOPLIST.xls]_SHOPLIST_xls_733"/>
      <sheetName val="[SHOPLIST.xls]_SHOPLIST_xls_734"/>
      <sheetName val="[SHOPLIST.xls]_SHOPLIST_xls_735"/>
      <sheetName val="[SHOPLIST.xls]_SHOPLIST_xls_736"/>
      <sheetName val="[SHOPLIST.xls]_SHOPLIST_xls_737"/>
      <sheetName val="[SHOPLIST.xls]_SHOPLIST_xls_738"/>
      <sheetName val="[SHOPLIST.xls]_SHOPLIST_xls_739"/>
      <sheetName val="[SHOPLIST.xls]_SHOPLIST_xls_740"/>
      <sheetName val="[SHOPLIST.xls]_SHOPLIST_xls_741"/>
      <sheetName val="[SHOPLIST.xls]_SHOPLIST_xls_742"/>
      <sheetName val="[SHOPLIST.xls]_SHOPLIST_xls_743"/>
      <sheetName val="[SHOPLIST.xls]_SHOPLIST_xls_744"/>
      <sheetName val="[SHOPLIST.xls]_SHOPLIST_xls_745"/>
      <sheetName val="[SHOPLIST.xls]_SHOPLIST_xls_746"/>
      <sheetName val="[SHOPLIST.xls]_SHOPLIST_xls_747"/>
      <sheetName val="[SHOPLIST.xls]_SHOPLIST_xls_748"/>
      <sheetName val="[SHOPLIST.xls]_SHOPLIST_xls_749"/>
      <sheetName val="[SHOPLIST.xls]_SHOPLIST_xls_750"/>
      <sheetName val="[SHOPLIST.xls]_SHOPLIST_xls_751"/>
      <sheetName val="[SHOPLIST.xls]_SHOPLIST_xls_752"/>
      <sheetName val="[SHOPLIST.xls]_SHOPLIST_xls_753"/>
      <sheetName val="[SHOPLIST.xls]_SHOPLIST_xls_754"/>
      <sheetName val="[SHOPLIST.xls]_SHOPLIST_xls_755"/>
      <sheetName val="[SHOPLIST.xls]_SHOPLIST_xls_756"/>
      <sheetName val="[SHOPLIST.xls]_SHOPLIST_xls_757"/>
      <sheetName val="[SHOPLIST.xls]_SHOPLIST_xls_758"/>
      <sheetName val="[SHOPLIST.xls]_SHOPLIST_xls_759"/>
      <sheetName val="[SHOPLIST.xls]_SHOPLIST_xls_760"/>
      <sheetName val="[SHOPLIST.xls]_SHOPLIST_xls_761"/>
      <sheetName val="[SHOPLIST.xls]_SHOPLIST_xls_762"/>
      <sheetName val="[SHOPLIST.xls]_SHOPLIST_xls_763"/>
      <sheetName val="[SHOPLIST.xls]_SHOPLIST_xls_764"/>
      <sheetName val="[SHOPLIST.xls]_SHOPLIST_xls_765"/>
      <sheetName val="[SHOPLIST.xls]_SHOPLIST_xls_766"/>
      <sheetName val="[SHOPLIST.xls]_SHOPLIST_xls_767"/>
      <sheetName val="[SHOPLIST.xls]_SHOPLIST_xls_768"/>
      <sheetName val="[SHOPLIST.xls]_SHOPLIST_xls_769"/>
      <sheetName val="[SHOPLIST.xls]_SHOPLIST_xls_770"/>
      <sheetName val="[SHOPLIST.xls]_SHOPLIST_xls_771"/>
      <sheetName val="[SHOPLIST.xls]_SHOPLIST_xls_772"/>
      <sheetName val="[SHOPLIST.xls]_SHOPLIST_xls_773"/>
      <sheetName val="[SHOPLIST.xls]_SHOPLIST_xls_774"/>
      <sheetName val="[SHOPLIST.xls]_SHOPLIST_xls_775"/>
      <sheetName val="[SHOPLIST.xls]_SHOPLIST_xls_776"/>
      <sheetName val="[SHOPLIST.xls]_SHOPLIST_xls_777"/>
      <sheetName val="[SHOPLIST.xls]_SHOPLIST_xls_778"/>
      <sheetName val="[SHOPLIST.xls]_SHOPLIST_xls_779"/>
      <sheetName val="[SHOPLIST.xls]_SHOPLIST_xls_780"/>
      <sheetName val="[SHOPLIST.xls]_SHOPLIST_xls_781"/>
      <sheetName val="[SHOPLIST.xls]_SHOPLIST_xls_782"/>
      <sheetName val="[SHOPLIST.xls]_SHOPLIST_xls_783"/>
      <sheetName val="[SHOPLIST.xls]_SHOPLIST_xls_784"/>
      <sheetName val="[SHOPLIST.xls]_SHOPLIST_xls_785"/>
      <sheetName val="[SHOPLIST.xls]_SHOPLIST_xls_786"/>
      <sheetName val="[SHOPLIST.xls]_SHOPLIST_xls_787"/>
      <sheetName val="[SHOPLIST.xls]_SHOPLIST_xls_788"/>
      <sheetName val="[SHOPLIST.xls]_SHOPLIST_xls_789"/>
      <sheetName val="[SHOPLIST.xls]_SHOPLIST_xls_790"/>
      <sheetName val="[SHOPLIST.xls]_SHOPLIST_xls_791"/>
      <sheetName val="[SHOPLIST.xls]_SHOPLIST_xls_792"/>
      <sheetName val="[SHOPLIST.xls]_SHOPLIST_xls_793"/>
      <sheetName val="[SHOPLIST.xls]_SHOPLIST_xls_794"/>
      <sheetName val="[SHOPLIST.xls]_SHOPLIST_xls_795"/>
      <sheetName val="[SHOPLIST.xls]_SHOPLIST_xls_796"/>
      <sheetName val="[SHOPLIST.xls]_SHOPLIST_xls_797"/>
      <sheetName val="[SHOPLIST.xls]_SHOPLIST_xls_798"/>
      <sheetName val="[SHOPLIST.xls]_SHOPLIST_xls_799"/>
      <sheetName val="[SHOPLIST.xls]_SHOPLIST_xls_800"/>
      <sheetName val="[SHOPLIST.xls]_SHOPLIST_xls_801"/>
      <sheetName val="[SHOPLIST.xls]_SHOPLIST_xls_802"/>
      <sheetName val="[SHOPLIST.xls]_SHOPLIST_xls_803"/>
      <sheetName val="[SHOPLIST.xls]_SHOPLIST_xls_804"/>
      <sheetName val="[SHOPLIST.xls]_SHOPLIST_xls_805"/>
      <sheetName val="[SHOPLIST.xls]_SHOPLIST_xls_806"/>
      <sheetName val="[SHOPLIST.xls]_SHOPLIST_xls_807"/>
      <sheetName val="[SHOPLIST.xls]_SHOPLIST_xls_808"/>
      <sheetName val="[SHOPLIST.xls]_SHOPLIST_xls_809"/>
      <sheetName val="[SHOPLIST.xls]_SHOPLIST_xls_810"/>
      <sheetName val="[SHOPLIST.xls]_SHOPLIST_xls_811"/>
      <sheetName val="[SHOPLIST.xls]_SHOPLIST_xls_812"/>
      <sheetName val="[SHOPLIST.xls]_SHOPLIST_xls_813"/>
      <sheetName val="[SHOPLIST.xls]_SHOPLIST_xls_814"/>
      <sheetName val="[SHOPLIST.xls]_SHOPLIST_xls_815"/>
      <sheetName val="[SHOPLIST.xls]_SHOPLIST_xls_816"/>
      <sheetName val="[SHOPLIST.xls]_SHOPLIST_xls_817"/>
      <sheetName val="[SHOPLIST.xls]_SHOPLIST_xls_818"/>
      <sheetName val="[SHOPLIST.xls]_SHOPLIST_xls_819"/>
      <sheetName val="[SHOPLIST.xls]_SHOPLIST_xls_820"/>
      <sheetName val="[SHOPLIST.xls]_SHOPLIST_xls_821"/>
      <sheetName val="[SHOPLIST.xls]_SHOPLIST_xls_822"/>
      <sheetName val="[SHOPLIST.xls]_SHOPLIST_xls_823"/>
      <sheetName val="[SHOPLIST.xls]_SHOPLIST_xls_824"/>
      <sheetName val="[SHOPLIST.xls]_SHOPLIST_xls_825"/>
      <sheetName val="[SHOPLIST.xls]_SHOPLIST_xls_826"/>
      <sheetName val="[SHOPLIST.xls]_SHOPLIST_xls_827"/>
      <sheetName val="[SHOPLIST.xls]_SHOPLIST_xls_828"/>
      <sheetName val="[SHOPLIST.xls]_SHOPLIST_xls_829"/>
      <sheetName val="[SHOPLIST.xls]_SHOPLIST_xls_830"/>
      <sheetName val="[SHOPLIST.xls]_SHOPLIST_xls_831"/>
      <sheetName val="[SHOPLIST.xls]_SHOPLIST_xls_832"/>
      <sheetName val="[SHOPLIST.xls]_SHOPLIST_xls_833"/>
      <sheetName val="[SHOPLIST.xls]_SHOPLIST_xls_834"/>
      <sheetName val="[SHOPLIST.xls]_SHOPLIST_xls_835"/>
      <sheetName val="[SHOPLIST.xls]_SHOPLIST_xls_836"/>
      <sheetName val="[SHOPLIST.xls]_SHOPLIST_xls_837"/>
      <sheetName val="[SHOPLIST.xls]_SHOPLIST_xls_838"/>
      <sheetName val="[SHOPLIST.xls]70_x005f_x005f_x005f_x0000__7"/>
      <sheetName val="[SHOPLIST.xls]70,/0s«iÆøí¬i4"/>
      <sheetName val="[SHOPLIST.xls]70,/0s«iÆøí¬i5"/>
      <sheetName val="Product Sheet40"/>
      <sheetName val="HVAC"/>
      <sheetName val="HVAC-Qty"/>
      <sheetName val="RBD-AHU"/>
      <sheetName val="RBD ENG"/>
      <sheetName val="RBD-EX-RF-01"/>
      <sheetName val="RBD SLD.RLD"/>
      <sheetName val="RBD-VAV"/>
      <sheetName val="V.Summary"/>
      <sheetName val="[SHOPLIST.xls]_SHOPLIST_xls_839"/>
      <sheetName val="[SHOPLIST.xls]_SHOPLIST_xls_840"/>
      <sheetName val="[SHOPLIST.xls]_SHOPLIST_xls_841"/>
      <sheetName val="[SHOPLIST.xls]_SHOPLIST_xls_842"/>
      <sheetName val="[SHOPLIST.xls]_SHOPLIST_xls_843"/>
      <sheetName val="[SHOPLIST.xls]_SHOPLIST_xls_844"/>
      <sheetName val="[SHOPLIST.xls]_SHOPLIST_xls_845"/>
      <sheetName val="[SHOPLIST.xls]_SHOPLIST_xls_846"/>
      <sheetName val="[SHOPLIST.xls]_SHOPLIST_xls_847"/>
      <sheetName val="[SHOPLIST.xls]_SHOPLIST_xls_848"/>
      <sheetName val="[SHOPLIST.xls]_SHOPLIST_xls_849"/>
      <sheetName val="[SHOPLIST.xls]_SHOPLIST_xls_850"/>
      <sheetName val="[SHOPLIST.xls]_SHOPLIST_xls_851"/>
      <sheetName val="[SHOPLIST.xls]_SHOPLIST_xls_852"/>
      <sheetName val="[SHOPLIST.xls]_SHOPLIST_xls_853"/>
      <sheetName val="[SHOPLIST.xls]_SHOPLIST_xls_854"/>
      <sheetName val="[SHOPLIST.xls]_SHOPLIST_xls_855"/>
      <sheetName val="[SHOPLIST.xls]_SHOPLIST_xls_856"/>
      <sheetName val="[SHOPLIST.xls]_SHOPLIST_xls_857"/>
      <sheetName val="[SHOPLIST.xls]_SHOPLIST_xls_858"/>
      <sheetName val="[SHOPLIST.xls]_SHOPLIST_xls_859"/>
      <sheetName val="[SHOPLIST.xls]_SHOPLIST_xls_860"/>
      <sheetName val="[SHOPLIST.xls]_SHOPLIST_xls_861"/>
      <sheetName val="[SHOPLIST.xls]_SHOPLIST_xls_862"/>
      <sheetName val="[SHOPLIST.xls]_SHOPLIST_xls_863"/>
      <sheetName val="[SHOPLIST.xls]_SHOPLIST_xls_864"/>
      <sheetName val="[SHOPLIST.xls]_SHOPLIST_xls_865"/>
      <sheetName val="[SHOPLIST.xls]_SHOPLIST_xls_866"/>
      <sheetName val="[SHOPLIST.xls]_SHOPLIST_xls_867"/>
      <sheetName val="[SHOPLIST.xls]_SHOPLIST_xls_868"/>
      <sheetName val="[SHOPLIST.xls]_SHOPLIST_xls_869"/>
      <sheetName val="[SHOPLIST.xls]_SHOPLIST_xls_870"/>
      <sheetName val="[SHOPLIST.xls]_SHOPLIST_xls_871"/>
      <sheetName val="[SHOPLIST.xls]_SHOPLIST_xls_872"/>
      <sheetName val="[SHOPLIST.xls]_SHOPLIST_xls_873"/>
      <sheetName val="[SHOPLIST.xls]_SHOPLIST_xls_874"/>
      <sheetName val="[SHOPLIST.xls]_SHOPLIST_xls_875"/>
      <sheetName val="[SHOPLIST.xls]_SHOPLIST_xls_876"/>
      <sheetName val="[SHOPLIST.xls]_SHOPLIST_xls_877"/>
      <sheetName val="[SHOPLIST.xls]_SHOPLIST_xls_878"/>
      <sheetName val="[SHOPLIST.xls]_SHOPLIST_xls_879"/>
      <sheetName val="[SHOPLIST.xls]_SHOPLIST_xls_880"/>
      <sheetName val="[SHOPLIST.xls]_SHOPLIST_xls_881"/>
      <sheetName val="[SHOPLIST.xls]_SHOPLIST_xls_882"/>
      <sheetName val="[SHOPLIST.xls]_SHOPLIST_xls_883"/>
      <sheetName val="[SHOPLIST.xls]_SHOPLIST_xls_884"/>
      <sheetName val="[SHOPLIST.xls]_SHOPLIST_xls_885"/>
      <sheetName val="[SHOPLIST.xls]_SHOPLIST_xls_886"/>
      <sheetName val="[SHOPLIST.xls]_SHOPLIST_xls_887"/>
      <sheetName val="[SHOPLIST.xls]_SHOPLIST_xls_888"/>
      <sheetName val="[SHOPLIST.xls]_SHOPLIST_xls_889"/>
      <sheetName val="[SHOPLIST.xls]_SHOPLIST_xls_890"/>
      <sheetName val="[SHOPLIST.xls]_SHOPLIST_xls_891"/>
      <sheetName val="[SHOPLIST.xls]_SHOPLIST_xls_892"/>
      <sheetName val="[SHOPLIST.xls]_SHOPLIST_xls_893"/>
      <sheetName val="[SHOPLIST.xls]_SHOPLIST_xls_894"/>
      <sheetName val="[SHOPLIST.xls]_SHOPLIST_xls_895"/>
      <sheetName val="[SHOPLIST.xls]_SHOPLIST_xls_896"/>
      <sheetName val="[SHOPLIST.xls]_SHOPLIST_xls_897"/>
      <sheetName val="[SHOPLIST.xls]_SHOPLIST_xls_898"/>
      <sheetName val="[SHOPLIST.xls]_SHOPLIST_xls_899"/>
      <sheetName val="[SHOPLIST.xls]_SHOPLIST_xls_900"/>
      <sheetName val="[SHOPLIST.xls]_SHOPLIST_xls_901"/>
      <sheetName val="[SHOPLIST.xls]_SHOPLIST_xls_902"/>
      <sheetName val="[SHOPLIST_xls][SHOPLIST_xls]7_2"/>
      <sheetName val="[SHOPLIST_xls][SHOPLIST_xls]7_3"/>
      <sheetName val="DVM Sizing Calculator- 10 ips "/>
      <sheetName val="[SHOPLIST_xls]70___0_s__i_____3"/>
      <sheetName val="C-10"/>
      <sheetName val="C-11"/>
      <sheetName val="C-12"/>
      <sheetName val="C-3"/>
      <sheetName val="C-4"/>
      <sheetName val="C-5"/>
      <sheetName val="C-5A"/>
      <sheetName val="C-6"/>
      <sheetName val="C-6A"/>
      <sheetName val="C-7"/>
      <sheetName val="C-8"/>
      <sheetName val="C-9"/>
      <sheetName val="STAND98"/>
      <sheetName val="辽电初设.XLS 定额"/>
      <sheetName val="[SHOPLIST.xls]/VWVU))tÏØ0__21"/>
      <sheetName val="[SHOPLIST.xls]/VWVU))tÏØ0__22"/>
      <sheetName val="[SHOPLIST.xls]/VWVU))tÏØ0__23"/>
      <sheetName val="[SHOPLIST.xls]70,/0s«iÆøí¬i6"/>
      <sheetName val="[SHOPLIST.xls]/VW1"/>
      <sheetName val="[SHOPLIST.xls]70,/0s«iÆøí¬i7"/>
      <sheetName val="[SHOPLIST.xls]/VW2"/>
      <sheetName val="[SHOPLIST.xls]/VWVU))tÏØ0__31"/>
      <sheetName val="[SHOPLIST.xls]70,/0s«_iÆø_í¬_i1"/>
      <sheetName val="[SHOPLIST.xls]70?,/0?s«i?Æøí¬i1"/>
      <sheetName val="[SHOPLIST.xls]/VWVU))tÏØ0__32"/>
      <sheetName val="[SHOPLIST.xls]70,/0s«_iÆø_í¬_i2"/>
      <sheetName val="[SHOPLIST.xls]70?,/0?s«i?Æøí¬i2"/>
      <sheetName val="[SHOPLIST.xls]70,/0s«iÆøí¬i8"/>
      <sheetName val="[SHOPLIST.xls]/VW3"/>
      <sheetName val="[SHOPLIST.xls]/VWVU))tÏØ0__33"/>
      <sheetName val="[SHOPLIST.xls]70,/0s«_iÆø_í¬_i3"/>
      <sheetName val="[SHOPLIST.xls]70?,/0?s«i?Æøí¬i3"/>
      <sheetName val="[SHOPLIST.xls]70,/0s«iÆøí¬i13"/>
      <sheetName val="[SHOPLIST.xls]/VW8"/>
      <sheetName val="[SHOPLIST.xls]/VWVU))tÏØ0__40"/>
      <sheetName val="[SHOPLIST.xls]/VWVU))tÏØ0__41"/>
      <sheetName val="[SHOPLIST.xls]/VWVU))tÏØ0__42"/>
      <sheetName val="[SHOPLIST.xls]/VWVU))tÏØ0__43"/>
      <sheetName val="[SHOPLIST.xls]/VWVU))tÏØ0__44"/>
      <sheetName val="[SHOPLIST.xls]70,/0s«_iÆø_í¬_i8"/>
      <sheetName val="[SHOPLIST.xls]70?,/0?s«i?Æøí¬i8"/>
      <sheetName val="[SHOPLIST.xls]70,/0s«iÆøí¬i10"/>
      <sheetName val="[SHOPLIST.xls]/VW5"/>
      <sheetName val="[SHOPLIST.xls]/VWVU))tÏØ0__25"/>
      <sheetName val="[SHOPLIST.xls]/VWVU))tÏØ0__35"/>
      <sheetName val="[SHOPLIST.xls]70,/0s«_iÆø_í¬_i5"/>
      <sheetName val="[SHOPLIST.xls]70?,/0?s«i?Æøí¬i5"/>
      <sheetName val="[SHOPLIST.xls]70,/0s«iÆøí¬i9"/>
      <sheetName val="[SHOPLIST.xls]/VW4"/>
      <sheetName val="[SHOPLIST.xls]/VWVU))tÏØ0__24"/>
      <sheetName val="[SHOPLIST.xls]/VWVU))tÏØ0__34"/>
      <sheetName val="[SHOPLIST.xls]70,/0s«_iÆø_í¬_i4"/>
      <sheetName val="[SHOPLIST.xls]70?,/0?s«i?Æøí¬i4"/>
      <sheetName val="[SHOPLIST.xls]70,/0s«iÆøí¬i12"/>
      <sheetName val="[SHOPLIST.xls]/VW7"/>
      <sheetName val="[SHOPLIST.xls]/VWVU))tÏØ0__29"/>
      <sheetName val="[SHOPLIST.xls]/VWVU))tÏØ0__30"/>
      <sheetName val="[SHOPLIST.xls]/VWVU))tÏØ0__37"/>
      <sheetName val="[SHOPLIST.xls]/VWVU))tÏØ0__38"/>
      <sheetName val="[SHOPLIST.xls]/VWVU))tÏØ0__39"/>
      <sheetName val="[SHOPLIST.xls]70,/0s«_iÆø_í¬_i7"/>
      <sheetName val="[SHOPLIST.xls]70?,/0?s«i?Æøí¬i7"/>
      <sheetName val="[SHOPLIST.xls]70,/0s«iÆøí¬i11"/>
      <sheetName val="[SHOPLIST.xls]/VW6"/>
      <sheetName val="[SHOPLIST.xls]/VWVU))tÏØ0__26"/>
      <sheetName val="[SHOPLIST.xls]/VWVU))tÏØ0__27"/>
      <sheetName val="[SHOPLIST.xls]/VWVU))tÏØ0__28"/>
      <sheetName val="[SHOPLIST.xls]/VWVU))tÏØ0__36"/>
      <sheetName val="[SHOPLIST.xls]70,/0s«_iÆø_í¬_i6"/>
      <sheetName val="[SHOPLIST.xls]70?,/0?s«i?Æøí¬i6"/>
      <sheetName val="[SHOPLIST.xls]70,/0s«iÆøí¬i14"/>
      <sheetName val="[SHOPLIST.xls]/VW9"/>
      <sheetName val="[SHOPLIST.xls]/VWVU))tÏØ0__45"/>
      <sheetName val="[SHOPLIST.xls]/VWVU))tÏØ0__46"/>
      <sheetName val="[SHOPLIST.xls]/VWVU))tÏØ0__47"/>
      <sheetName val="[SHOPLIST.xls]/VWVU))tÏØ0__48"/>
      <sheetName val="[SHOPLIST.xls]/VWVU))tÏØ0__49"/>
      <sheetName val="[SHOPLIST.xls]70,/0s«_iÆø_í¬_i9"/>
      <sheetName val="[SHOPLIST.xls]70?,/0?s«i?Æøí¬i9"/>
      <sheetName val="[SHOPLIST.xls]70,/0s«iÆøí¬i15"/>
      <sheetName val="[SHOPLIST.xls]/VW10"/>
      <sheetName val="[SHOPLIST.xls]/VWVU))tÏØ0__50"/>
      <sheetName val="[SHOPLIST.xls]/VWVU))tÏØ0__51"/>
      <sheetName val="[SHOPLIST.xls]/VWVU))tÏØ0__52"/>
      <sheetName val="[SHOPLIST.xls]/VWVU))tÏØ0__53"/>
      <sheetName val="[SHOPLIST.xls]/VWVU))tÏØ0__54"/>
      <sheetName val="[SHOPLIST.xls]70,/0s«_iÆø_í¬_10"/>
      <sheetName val="[SHOPLIST.xls]70?,/0?s«i?Æøí¬10"/>
      <sheetName val="_SHOPLIST.xls_70_x005f_x0000_,_0_x000"/>
      <sheetName val="Cost Rates"/>
      <sheetName val="LOOKUP(MM)"/>
      <sheetName val="간접비내역-1"/>
      <sheetName val="[SHOPLIST.xls]_SHOPLIST_xls_903"/>
      <sheetName val="[SHOPLIST.xls]_SHOPLIST_xls_904"/>
      <sheetName val="[SHOPLIST.xls]_SHOPLIST_xls_905"/>
      <sheetName val="[SHOPLIST.xls]_SHOPLIST_xls_906"/>
      <sheetName val="[SHOPLIST.xls]_SHOPLIST_xls_907"/>
      <sheetName val="[SHOPLIST.xls]_SHOPLIST_xls_908"/>
      <sheetName val="[SHOPLIST.xls]_SHOPLIST_xls_909"/>
      <sheetName val="[SHOPLIST.xls]_SHOPLIST_xls_910"/>
      <sheetName val="[SHOPLIST.xls]_SHOPLIST_xls_911"/>
      <sheetName val="[SHOPLIST.xls]_SHOPLIST_xls_912"/>
      <sheetName val="[SHOPLIST.xls]_SHOPLIST_xls_913"/>
      <sheetName val="[SHOPLIST.xls]_SHOPLIST_xls_914"/>
      <sheetName val="[SHOPLIST.xls]_SHOPLIST_xls_915"/>
      <sheetName val="[SHOPLIST.xls]_SHOPLIST_xls_916"/>
      <sheetName val="[SHOPLIST.xls]_SHOPLIST_xls_917"/>
      <sheetName val="[SHOPLIST.xls]_SHOPLIST_xls_918"/>
      <sheetName val="[SHOPLIST.xls]_SHOPLIST_xls_919"/>
      <sheetName val="[SHOPLIST.xls]_SHOPLIST_xls_920"/>
      <sheetName val="[SHOPLIST.xls]_SHOPLIST_xls_921"/>
      <sheetName val="[SHOPLIST.xls]_SHOPLIST_xls_922"/>
      <sheetName val="[SHOPLIST.xls]_SHOPLIST_xls_923"/>
      <sheetName val="[SHOPLIST.xls]_SHOPLIST_xls_924"/>
      <sheetName val="[SHOPLIST.xls]_SHOPLIST_xls_925"/>
      <sheetName val="[SHOPLIST.xls]_SHOPLIST_xls_926"/>
      <sheetName val="[SHOPLIST.xls]_SHOPLIST_xls_927"/>
      <sheetName val="[SHOPLIST.xls]_SHOPLIST_xls_928"/>
      <sheetName val="[SHOPLIST.xls]_SHOPLIST_xls_929"/>
      <sheetName val="[SHOPLIST.xls]_SHOPLIST_xls_930"/>
      <sheetName val="[SHOPLIST.xls]_SHOPLIST_xls_931"/>
      <sheetName val="[SHOPLIST.xls]_SHOPLIST_xls_932"/>
      <sheetName val="[SHOPLIST.xls]_SHOPLIST_xls_933"/>
      <sheetName val="[SHOPLIST.xls]_SHOPLIST_xl_1048"/>
      <sheetName val="[SHOPLIST.xls]_SHOPLIST_xl_1049"/>
      <sheetName val="[SHOPLIST.xls]_SHOPLIST_xl_1050"/>
      <sheetName val="[SHOPLIST.xls]_SHOPLIST_xl_1051"/>
      <sheetName val="[SHOPLIST.xls]_SHOPLIST_xl_1052"/>
      <sheetName val="[SHOPLIST.xls]_SHOPLIST_xl_1053"/>
      <sheetName val="[SHOPLIST.xls]70___0_s__i____26"/>
      <sheetName val="[SHOPLIST.xls]_SHOPLIST_xls_934"/>
      <sheetName val="[SHOPLIST.xls]_SHOPLIST_xl_1054"/>
      <sheetName val="[SHOPLIST.xls]_SHOPLIST_xl_1055"/>
      <sheetName val="[SHOPLIST.xls]_SHOPLIST_xl_1056"/>
      <sheetName val="[SHOPLIST.xls]_SHOPLIST_xls_935"/>
      <sheetName val="[SHOPLIST.xls]_SHOPLIST_xls_936"/>
      <sheetName val="[SHOPLIST.xls]_SHOPLIST_xls_937"/>
      <sheetName val="[SHOPLIST.xls]_SHOPLIST_xls_938"/>
      <sheetName val="[SHOPLIST.xls]_SHOPLIST_xl_1057"/>
      <sheetName val="[SHOPLIST.xls]_SHOPLIST_xls_939"/>
      <sheetName val="[SHOPLIST.xls]_SHOPLIST_xls_940"/>
      <sheetName val="[SHOPLIST.xls]_SHOPLIST_xl_1058"/>
      <sheetName val="[SHOPLIST.xls]_SHOPLIST_xls_941"/>
      <sheetName val="[SHOPLIST.xls]_SHOPLIST_xl_1059"/>
      <sheetName val="[SHOPLIST.xls]_SHOPLIST_xls_942"/>
      <sheetName val="[SHOPLIST.xls]_SHOPLIST_xl_1060"/>
      <sheetName val="[SHOPLIST.xls]_SHOPLIST_xl_1061"/>
      <sheetName val="[SHOPLIST.xls]_SHOPLIST_xls_943"/>
      <sheetName val="[SHOPLIST.xls]_SHOPLIST_xls_944"/>
      <sheetName val="[SHOPLIST.xls]_SHOPLIST_xls_945"/>
      <sheetName val="[SHOPLIST.xls]_SHOPLIST_xls_946"/>
      <sheetName val="[SHOPLIST.xls]_SHOPLIST_xls_947"/>
      <sheetName val="[SHOPLIST.xls]_SHOPLIST_xls_948"/>
      <sheetName val="[SHOPLIST.xls]_SHOPLIST_xls_949"/>
      <sheetName val="[SHOPLIST.xls]_SHOPLIST_xls_950"/>
      <sheetName val="[SHOPLIST.xls]_SHOPLIST_xls_951"/>
      <sheetName val="[SHOPLIST.xls]_SHOPLIST_xls_952"/>
      <sheetName val="[SHOPLIST.xls]_SHOPLIST_xl_1062"/>
      <sheetName val="[SHOPLIST.xls]_SHOPLIST_xls_953"/>
      <sheetName val="[SHOPLIST.xls]_SHOPLIST_xl_1063"/>
      <sheetName val="[SHOPLIST.xls]_SHOPLIST_xl_1064"/>
      <sheetName val="[SHOPLIST.xls]_SHOPLIST_xls_954"/>
      <sheetName val="[SHOPLIST.xls]_SHOPLIST_xls_955"/>
      <sheetName val="[SHOPLIST.xls]_SHOPLIST_xls_956"/>
      <sheetName val="[SHOPLIST.xls]_SHOPLIST_xls_957"/>
      <sheetName val="[SHOPLIST.xls]_SHOPLIST_xls_958"/>
      <sheetName val="[SHOPLIST.xls]_SHOPLIST_xls_959"/>
      <sheetName val="[SHOPLIST.xls]_SHOPLIST_xls_960"/>
      <sheetName val="[SHOPLIST.xls]_SHOPLIST_xls_961"/>
      <sheetName val="[SHOPLIST.xls]_SHOPLIST_xls_962"/>
      <sheetName val="[SHOPLIST.xls]_SHOPLIST_xls_963"/>
      <sheetName val="[SHOPLIST.xls]_SHOPLIST_xls_964"/>
      <sheetName val="[SHOPLIST.xls]_SHOPLIST_xl_1065"/>
      <sheetName val="[SHOPLIST.xls]_SHOPLIST_xl_1066"/>
      <sheetName val="[SHOPLIST.xls]_SHOPLIST_xls_965"/>
      <sheetName val="[SHOPLIST.xls]_SHOPLIST_xls_966"/>
      <sheetName val="[SHOPLIST.xls]_SHOPLIST_xls_967"/>
      <sheetName val="[SHOPLIST.xls]_SHOPLIST_xls_968"/>
      <sheetName val="[SHOPLIST.xls]_SHOPLIST_xls_969"/>
      <sheetName val="[SHOPLIST.xls]_SHOPLIST_xls_970"/>
      <sheetName val="[SHOPLIST.xls]_SHOPLIST_xls_971"/>
      <sheetName val="[SHOPLIST.xls]_SHOPLIST_xls_972"/>
      <sheetName val="[SHOPLIST.xls]_SHOPLIST_xls_973"/>
      <sheetName val="[SHOPLIST.xls]_SHOPLIST_xls_974"/>
      <sheetName val="[SHOPLIST.xls]_SHOPLIST_xls_975"/>
      <sheetName val="[SHOPLIST.xls]_SHOPLIST_xls_976"/>
      <sheetName val="[SHOPLIST.xls]_SHOPLIST_xls_977"/>
      <sheetName val="[SHOPLIST.xls]_SHOPLIST_xl_1067"/>
      <sheetName val="[SHOPLIST.xls]_SHOPLIST_xls_978"/>
      <sheetName val="[SHOPLIST.xls]_SHOPLIST_xl_1068"/>
      <sheetName val="[SHOPLIST.xls]_SHOPLIST_xl_1069"/>
      <sheetName val="[SHOPLIST.xls]_SHOPLIST_xl_1070"/>
      <sheetName val="[SHOPLIST.xls]_SHOPLIST_xl_1071"/>
      <sheetName val="[SHOPLIST.xls]_SHOPLIST_xls_979"/>
      <sheetName val="[SHOPLIST.xls]_SHOPLIST_xl_1072"/>
      <sheetName val="[SHOPLIST.xls]_SHOPLIST_xls_980"/>
      <sheetName val="[SHOPLIST.xls]_SHOPLIST_xls_981"/>
      <sheetName val="[SHOPLIST.xls]_SHOPLIST_xls_982"/>
      <sheetName val="[SHOPLIST.xls]_SHOPLIST_xls_983"/>
      <sheetName val="[SHOPLIST.xls]_SHOPLIST_xls_984"/>
      <sheetName val="[SHOPLIST.xls]_SHOPLIST_xls_985"/>
      <sheetName val="[SHOPLIST.xls]_SHOPLIST_xls_986"/>
      <sheetName val="[SHOPLIST.xls]_SHOPLIST_xl_1073"/>
      <sheetName val="[SHOPLIST.xls]_SHOPLIST_xl_1074"/>
      <sheetName val="[SHOPLIST.xls]_SHOPLIST_xls_987"/>
      <sheetName val="[SHOPLIST.xls]_SHOPLIST_xls_988"/>
      <sheetName val="[SHOPLIST.xls]_SHOPLIST_xls_989"/>
      <sheetName val="[SHOPLIST.xls]_SHOPLIST_xls_990"/>
      <sheetName val="[SHOPLIST.xls]_SHOPLIST_xls_991"/>
      <sheetName val="[SHOPLIST.xls]_SHOPLIST_xls_992"/>
      <sheetName val="[SHOPLIST.xls]_SHOPLIST_xls_993"/>
      <sheetName val="[SHOPLIST.xls]_SHOPLIST_xls_994"/>
      <sheetName val="[SHOPLIST.xls]_SHOPLIST_xls_995"/>
      <sheetName val="[SHOPLIST.xls]_SHOPLIST_xl_1075"/>
      <sheetName val="[SHOPLIST.xls]_SHOPLIST_xls_996"/>
      <sheetName val="[SHOPLIST.xls]_SHOPLIST_xls_997"/>
      <sheetName val="[SHOPLIST.xls]_SHOPLIST_xls_998"/>
      <sheetName val="[SHOPLIST.xls]_SHOPLIST_xls_999"/>
      <sheetName val="[SHOPLIST.xls]_SHOPLIST_xl_1000"/>
      <sheetName val="[SHOPLIST.xls]_SHOPLIST_xl_1001"/>
      <sheetName val="[SHOPLIST.xls]_SHOPLIST_xl_1002"/>
      <sheetName val="[SHOPLIST.xls]_SHOPLIST_xl_1076"/>
      <sheetName val="[SHOPLIST.xls]_SHOPLIST_xl_1003"/>
      <sheetName val="[SHOPLIST.xls]_SHOPLIST_xl_1004"/>
      <sheetName val="[SHOPLIST.xls]_SHOPLIST_xl_1005"/>
      <sheetName val="[SHOPLIST.xls]_SHOPLIST_xl_1006"/>
      <sheetName val="[SHOPLIST.xls]_SHOPLIST_xl_1007"/>
      <sheetName val="[SHOPLIST.xls]_SHOPLIST_xl_1008"/>
      <sheetName val="[SHOPLIST.xls]_SHOPLIST_xl_1009"/>
      <sheetName val="[SHOPLIST.xls]_SHOPLIST_xl_1010"/>
      <sheetName val="[SHOPLIST.xls]_SHOPLIST_xl_1011"/>
      <sheetName val="[SHOPLIST.xls]_SHOPLIST_xl_1012"/>
      <sheetName val="[SHOPLIST.xls]_SHOPLIST_xl_1013"/>
      <sheetName val="[SHOPLIST.xls]_SHOPLIST_xl_1014"/>
      <sheetName val="[SHOPLIST.xls]_SHOPLIST_xl_1015"/>
      <sheetName val="[SHOPLIST.xls]_SHOPLIST_xl_1016"/>
      <sheetName val="[SHOPLIST.xls]_SHOPLIST_xl_1017"/>
      <sheetName val="[SHOPLIST.xls]_SHOPLIST_xl_1018"/>
      <sheetName val="[SHOPLIST.xls]_SHOPLIST_xl_1019"/>
      <sheetName val="[SHOPLIST.xls]_SHOPLIST_xl_1020"/>
      <sheetName val="[SHOPLIST.xls]_SHOPLIST_xl_1077"/>
      <sheetName val="[SHOPLIST.xls]_SHOPLIST_xl_1021"/>
      <sheetName val="[SHOPLIST.xls]_SHOPLIST_xl_1022"/>
      <sheetName val="[SHOPLIST.xls]_SHOPLIST_xl_1023"/>
      <sheetName val="[SHOPLIST.xls]_SHOPLIST_xl_1024"/>
      <sheetName val="[SHOPLIST.xls]_SHOPLIST_xl_1025"/>
      <sheetName val="[SHOPLIST.xls]_SHOPLIST_xl_1026"/>
      <sheetName val="[SHOPLIST.xls]_SHOPLIST_xl_1027"/>
      <sheetName val="[SHOPLIST.xls]_SHOPLIST_xl_1028"/>
      <sheetName val="[SHOPLIST.xls]_SHOPLIST_xl_1029"/>
      <sheetName val="[SHOPLIST.xls]_SHOPLIST_xl_1078"/>
      <sheetName val="[SHOPLIST.xls]_SHOPLIST_xl_1030"/>
      <sheetName val="[SHOPLIST.xls]_SHOPLIST_xl_1031"/>
      <sheetName val="[SHOPLIST.xls]_SHOPLIST_xl_1032"/>
      <sheetName val="[SHOPLIST.xls]_SHOPLIST_xl_1033"/>
      <sheetName val="[SHOPLIST.xls]_SHOPLIST_xl_1034"/>
      <sheetName val="[SHOPLIST.xls]_SHOPLIST_xl_1035"/>
      <sheetName val="[SHOPLIST.xls]_SHOPLIST_xl_1036"/>
      <sheetName val="[SHOPLIST.xls]_SHOPLIST_xl_1037"/>
      <sheetName val="[SHOPLIST.xls]_SHOPLIST_xl_1038"/>
      <sheetName val="[SHOPLIST.xls]_SHOPLIST_xl_1079"/>
      <sheetName val="[SHOPLIST.xls]_SHOPLIST_xl_1039"/>
      <sheetName val="[SHOPLIST.xls]_SHOPLIST_xl_1040"/>
      <sheetName val="[SHOPLIST.xls]_SHOPLIST_xl_1041"/>
      <sheetName val="[SHOPLIST.xls]_SHOPLIST_xl_1042"/>
      <sheetName val="[SHOPLIST.xls]_SHOPLIST_xl_1043"/>
      <sheetName val="[SHOPLIST.xls]_SHOPLIST_xl_1044"/>
      <sheetName val="[SHOPLIST.xls]_SHOPLIST_xl_1045"/>
      <sheetName val="[SHOPLIST.xls]70_x005f_x005f_x005f_x0000__8"/>
      <sheetName val="[SHOPLIST.xls]_SHOPLIST_xl_1046"/>
      <sheetName val="[SHOPLIST.xls]_SHOPLIST_xl_1047"/>
      <sheetName val="[SHOPLIST.xls]70___0_s__i____27"/>
      <sheetName val="Лист1"/>
      <sheetName val="Исх"/>
      <sheetName val="Класс"/>
      <sheetName val="В2В"/>
      <sheetName val="Инсп"/>
      <sheetName val="Грайв"/>
      <sheetName val="ГвГ"/>
      <sheetName val="ИК_В2В"/>
      <sheetName val="УК_Город"/>
      <sheetName val="Свод (Бюджет)"/>
      <sheetName val="Name"/>
      <sheetName val="Свод (понедельно)"/>
      <sheetName val="Статьи расходов"/>
      <sheetName val="НСИ"/>
      <sheetName val="Fiyatlar"/>
      <sheetName val="50"/>
      <sheetName val="inter"/>
      <sheetName val="MSH51C"/>
      <sheetName val="Unit cost- Drain-Protection-1 "/>
      <sheetName val="Unit cost- Drain-Protection-2"/>
      <sheetName val="Non-Positioin Summary"/>
      <sheetName val="Detail_Page1"/>
      <sheetName val="F-6 COVER"/>
      <sheetName val="10 Breakdown "/>
      <sheetName val="Exc Adj"/>
      <sheetName val="Bill 01"/>
      <sheetName val="Bill 02"/>
      <sheetName val="Bill 03"/>
      <sheetName val="Bill 04"/>
      <sheetName val="Bill 05"/>
      <sheetName val="Bill 06"/>
      <sheetName val="Bill 07"/>
      <sheetName val="Bill 08"/>
      <sheetName val="Bill 09"/>
      <sheetName val="Bill 10"/>
      <sheetName val="NBT Calculation"/>
      <sheetName val="VAT"/>
      <sheetName val="Main VO Summary"/>
      <sheetName val="VO Sum Non(New)"/>
      <sheetName val="VO-01"/>
      <sheetName val="VO-02"/>
      <sheetName val="VO-03"/>
      <sheetName val="VO-04"/>
      <sheetName val="VO-05"/>
      <sheetName val="VO-06"/>
      <sheetName val="VO-07."/>
      <sheetName val="VO-08 "/>
      <sheetName val="Fluctuations"/>
      <sheetName val="Mnhr Book Updated 11.10.2018"/>
      <sheetName val="B.Room W.Done Progress"/>
      <sheetName val="SUMMARY (ROOM)"/>
      <sheetName val="W.D Prgress Public area"/>
      <sheetName val="SUMMARY Public"/>
      <sheetName val="Comparision"/>
      <sheetName val="HSBC"/>
      <sheetName val="REBAR"/>
      <sheetName val="Cost Summary"/>
      <sheetName val="Cost Summary SD"/>
      <sheetName val="Schedule S-Curve Revision#3"/>
      <sheetName val="2.223M_due to adj profit"/>
      <sheetName val="ملخص_المشاريع1"/>
      <sheetName val="عقود_المقاولين1"/>
      <sheetName val="اوامر_الشراء1"/>
      <sheetName val="الحركة_اليومية1"/>
      <sheetName val="محمد_عساف1"/>
      <sheetName val="كشف_الايرادات_والضرائب1"/>
      <sheetName val="حساب_البنك1"/>
      <sheetName val="كشف_الرواتب1"/>
      <sheetName val="SAF_-_عهد_-_سلامي_ابو_فخر1"/>
      <sheetName val="THA_-_عهد_-_ثابت_احمد1"/>
      <sheetName val="AAH_-_عهد_-_انس_هبو1"/>
      <sheetName val="YSA_-_عهد_-_ياسر_السبع1"/>
      <sheetName val="MKJ_-_عهد_-_محمود_قجك1"/>
      <sheetName val="MSH_-_عهد_-_محمد_الشامي1"/>
      <sheetName val="ALW_-_عهد_-_علوان_علي1"/>
      <sheetName val="AHA_-_عهد_-_احمد_الحاج1"/>
      <sheetName val="MOR_-_عهد_-_مرجان_عبدالهادي1"/>
      <sheetName val="MHA_-_عهد_-_محمد_حسون_العلي1"/>
      <sheetName val="MF_-_مكتب_رئيسي1"/>
      <sheetName val="CO_-_مقاولين_-_عقود_(2)1"/>
      <sheetName val="BUR_-_موردين_-_شركة_البروج_1"/>
      <sheetName val="CAP_-_موردين_-_عاصمة_الكهرباء1"/>
      <sheetName val="PO_-_موردين_-_اوامر_شراء1"/>
      <sheetName val="CO_-_مقاولين_-_عقود1"/>
      <sheetName val="Démol_1"/>
      <sheetName val="[SHOPLIST_xls]70,/0s«i_x1"/>
      <sheetName val="_SUMMARY1"/>
      <sheetName val="PREAMBLES_1"/>
      <sheetName val="GENERAL_REQUIREMENT1"/>
      <sheetName val="B-_SITE_WORK1"/>
      <sheetName val="C__CONCRETE_WORKS_1"/>
      <sheetName val="D-_MASONRY1"/>
      <sheetName val="E__METAL_WORK1"/>
      <sheetName val="F__WOOD_WORK_1"/>
      <sheetName val="G__THERMAL_&amp;MP1"/>
      <sheetName val="H__DOORS___WINDOWS1"/>
      <sheetName val="J__FINISHES1"/>
      <sheetName val="K_ACCESSO1"/>
      <sheetName val="P_CONVEYING_SYSTEM1"/>
      <sheetName val="Q_MECHANICAL1"/>
      <sheetName val="R_ELECTRICAL1"/>
      <sheetName val="S_External_Works1"/>
      <sheetName val="T_Provisional_Sum1"/>
      <sheetName val="T__MEP_Works1"/>
      <sheetName val="U-DAY_WORKS_SCHEDULE1"/>
      <sheetName val="Struct__Members1"/>
      <sheetName val="_VWVU))tÏØ0__20"/>
      <sheetName val="_SHOPLIST_xls_70,_0s«iÆøí¬i16"/>
      <sheetName val="[SHOPLIST_xls]/VWVU))tÏØ0_108"/>
      <sheetName val="[SHOPLIST_xls]/VWVU))tÏØ0_109"/>
      <sheetName val="_SHOPLIST_xls__SHOPLIST_xls_726"/>
      <sheetName val="_SHOPLIST_xls__SHOPLIST_xls_727"/>
      <sheetName val="개시대사_(2)2"/>
      <sheetName val="Ref_Arch2"/>
      <sheetName val="Div_Summary2"/>
      <sheetName val="___________16"/>
      <sheetName val="_SHOPLIST_xls_70,11"/>
      <sheetName val="_SHOPLIST_xls__VW11"/>
      <sheetName val="_SHOPLIST_xls__VWVU))tÏØ0__55"/>
      <sheetName val="_SHOPLIST_xls__VWVU))tÏØ0__56"/>
      <sheetName val="_SHOPLIST_xls__SHOPLIST_xls__11"/>
      <sheetName val="_SHOPLIST_xls__VWVU))tÏØ0__57"/>
      <sheetName val="_SHOPLIST_xls__VWVU))tÏØ0__58"/>
      <sheetName val="_SHOPLIST_xls__VWVU))tÏØ0__59"/>
      <sheetName val="_SHOPLIST_xls_70,_0s«_iÆø_í¬_11"/>
      <sheetName val="_SHOPLIST_xls_70_,_0_s«i_Æøí¬11"/>
      <sheetName val="_SHOPLIST_xls__VWVU))tÏØ0__60"/>
      <sheetName val="_SUMMARY2"/>
      <sheetName val="PREAMBLES_2"/>
      <sheetName val="GENERAL_REQUIREMENT2"/>
      <sheetName val="B-_SITE_WORK2"/>
      <sheetName val="C__CONCRETE_WORKS_2"/>
      <sheetName val="D-_MASONRY2"/>
      <sheetName val="E__METAL_WORK2"/>
      <sheetName val="F__WOOD_WORK_2"/>
      <sheetName val="G__THERMAL_&amp;MP2"/>
      <sheetName val="H__DOORS___WINDOWS2"/>
      <sheetName val="J__FINISHES2"/>
      <sheetName val="K_ACCESSO2"/>
      <sheetName val="P_CONVEYING_SYSTEM2"/>
      <sheetName val="Q_MECHANICAL2"/>
      <sheetName val="R_ELECTRICAL2"/>
      <sheetName val="S_External_Works2"/>
      <sheetName val="T_Provisional_Sum2"/>
      <sheetName val="T__MEP_Works2"/>
      <sheetName val="U-DAY_WORKS_SCHEDULE2"/>
      <sheetName val="Struct__Members2"/>
      <sheetName val="_SHOPLIST_xls__SHOPLIST_xls_728"/>
      <sheetName val="ملخص_المشاريع2"/>
      <sheetName val="عقود_المقاولين2"/>
      <sheetName val="اوامر_الشراء2"/>
      <sheetName val="الحركة_اليومية2"/>
      <sheetName val="محمد_عساف2"/>
      <sheetName val="كشف_الايرادات_والضرائب2"/>
      <sheetName val="حساب_البنك2"/>
      <sheetName val="كشف_الرواتب2"/>
      <sheetName val="SAF_-_عهد_-_سلامي_ابو_فخر2"/>
      <sheetName val="THA_-_عهد_-_ثابت_احمد2"/>
      <sheetName val="AAH_-_عهد_-_انس_هبو2"/>
      <sheetName val="YSA_-_عهد_-_ياسر_السبع2"/>
      <sheetName val="MKJ_-_عهد_-_محمود_قجك2"/>
      <sheetName val="MSH_-_عهد_-_محمد_الشامي2"/>
      <sheetName val="ALW_-_عهد_-_علوان_علي2"/>
      <sheetName val="AHA_-_عهد_-_احمد_الحاج2"/>
      <sheetName val="MOR_-_عهد_-_مرجان_عبدالهادي2"/>
      <sheetName val="MHA_-_عهد_-_محمد_حسون_العلي2"/>
      <sheetName val="MF_-_مكتب_رئيسي2"/>
      <sheetName val="CO_-_مقاولين_-_عقود_(2)2"/>
      <sheetName val="BUR_-_موردين_-_شركة_البروج_2"/>
      <sheetName val="CAP_-_موردين_-_عاصمة_الكهرباء2"/>
      <sheetName val="PO_-_موردين_-_اوامر_شراء2"/>
      <sheetName val="CO_-_مقاولين_-_عقود2"/>
      <sheetName val="[SHOPLIST_xls]/VWVU))tÏØ0_110"/>
      <sheetName val="[SHOPLIST_xls]/VWVU))tÏØ0_111"/>
      <sheetName val="[SHOPLIST_xls]/VWVU))tÏØ0_112"/>
      <sheetName val="[SHOPLIST_xls]/VWVU))tÏØ0_113"/>
      <sheetName val="Other_Cost_Norms2"/>
      <sheetName val="Div_10-Specialities_2"/>
      <sheetName val="MALE_&amp;_FEMALE_2"/>
      <sheetName val="6_2_Floor_Finishes2"/>
      <sheetName val="BUAs_and_Sales_Forecast2"/>
      <sheetName val="Lagoons_Breakdown_Prices2"/>
      <sheetName val="Cover_HW_Z2_2"/>
      <sheetName val="TOTAL_WORK2"/>
      <sheetName val="part_32"/>
      <sheetName val="pile_Length_for_Easter_fence2"/>
      <sheetName val="_Estimate__2"/>
      <sheetName val="Equip_2"/>
      <sheetName val="Data_2"/>
      <sheetName val="[SHOPLIST_xls]/VWVU))tÏØ0_114"/>
      <sheetName val="Démol_2"/>
      <sheetName val="WATER_DUCT_-_IC_212"/>
      <sheetName val="Asset_Desc2"/>
      <sheetName val="[SHOPLIST_xls]70,/0s«i_x2"/>
      <sheetName val="Account_Codes2"/>
      <sheetName val="[SHOPLIST_xls]/VWVU))tÏØ0_115"/>
      <sheetName val="[SHOPLIST_xls]/VWVU))tÏØ0_116"/>
      <sheetName val="[SHOPLIST_xls]/VWVU))tÏØ0_117"/>
      <sheetName val="[SHOPLIST_xls]/VWVU))tÏØ0_118"/>
      <sheetName val="[SHOPLIST_xls]/VWVU))tÏØ0_119"/>
      <sheetName val="[SHOPLIST_xls]/VWVU))tÏØ0_120"/>
      <sheetName val="[SHOPLIST_xls]/VWVU))tÏØ0_121"/>
      <sheetName val="[SHOPLIST_xls]/VWVU))tÏØ0_122"/>
      <sheetName val="[SHOPLIST_xls][SHOPLIST_xls]__2"/>
      <sheetName val="[SHOPLIST_xls][SHOPLIST_xls]__3"/>
      <sheetName val="[SHOPLIST_xls][SHOPLIST_xls]__4"/>
      <sheetName val="[SHOPLIST_xls][SHOPLIST_xls]__5"/>
      <sheetName val="[SHOPLIST_xls][SHOPLIST_xls]__6"/>
      <sheetName val="[SHOPLIST_xls][SHOPLIST_xls]__7"/>
      <sheetName val="[SHOPLIST_xls][SHOPLIST_xls]7_4"/>
      <sheetName val="[SHOPLIST_xls][SHOPLIST_xls]__8"/>
      <sheetName val="[SHOPLIST_xls][SHOPLIST_xls]__9"/>
      <sheetName val="[SHOPLIST_xls][SHOPLIST_xls]_10"/>
      <sheetName val="[SHOPLIST_xls][SHOPLIST_xls]7_5"/>
      <sheetName val="[SHOPLIST_xls][SHOPLIST_xls]_11"/>
      <sheetName val="[SHOPLIST_xls][SHOPLIST_xls]_12"/>
      <sheetName val="[SHOPLIST_xls][SHOPLIST_xls]7_6"/>
      <sheetName val="[SHOPLIST_xls][SHOPLIST_xls]_13"/>
      <sheetName val="[SHOPLIST_xls][SHOPLIST_xls]7_7"/>
      <sheetName val="[SHOPLIST_xls][SHOPLIST_xls]_14"/>
      <sheetName val="[SHOPLIST_xls][SHOPLIST_xls]_15"/>
      <sheetName val="_SHOPLIST_xls__VWVU))tÏØ0__62"/>
      <sheetName val="_SHOPLIST_xls__VWVU))tÏØ0__63"/>
      <sheetName val="_SHOPLIST_xls__VWVU))tÏØ0__72"/>
      <sheetName val="_SHOPLIST_xls__SHOPLIST_xls__VW"/>
      <sheetName val="_SHOPLIST_xls__VWVU))tÏØ0__81"/>
      <sheetName val="_SHOPLIST_xls__VWVU))tÏØ0__91"/>
      <sheetName val="8_0_Programme"/>
      <sheetName val="_VWVU))tÏØ0__21"/>
      <sheetName val="_SHOPLIST_xls_70,_0s«iÆøí¬i17"/>
      <sheetName val="[SHOPLIST_xls]/VWVU))tÏØ0_123"/>
      <sheetName val="[SHOPLIST_xls]/VWVU))tÏØ0_124"/>
      <sheetName val="[SHOPLIST_xls]/VWVU))tÏØ0_125"/>
      <sheetName val="[SHOPLIST_xls]/VWVU))tÏØ0_126"/>
      <sheetName val="[SHOPLIST_xls]/VWVU))tÏØ0_127"/>
      <sheetName val="[SHOPLIST_xls]/VWVU))tÏØ0_128"/>
      <sheetName val="CONSTRUCTION_COMPONENT4"/>
      <sheetName val="[SHOPLIST_xls]/VWVU))tÏØ0_129"/>
      <sheetName val="[SHOPLIST_xls]/VWVU))tÏØ0_130"/>
      <sheetName val="[SHOPLIST_xls]/VWVU))tÏØ0_131"/>
      <sheetName val="Trade_Summary4"/>
      <sheetName val="Sec__A-PQ5"/>
      <sheetName val="Preamble_B5"/>
      <sheetName val="Sec__C-Dayworks5"/>
      <sheetName val="d5_5"/>
      <sheetName val="Tender_Docs4"/>
      <sheetName val="Miral_Emails4"/>
      <sheetName val="LOAs_(061619)4"/>
      <sheetName val="Contract_Conditions_(Tender)4"/>
      <sheetName val="Contract_Qualifications4"/>
      <sheetName val="YVPI_&amp;_GII4"/>
      <sheetName val="LOA_(live_sheet)4"/>
      <sheetName val="LOA_Log_(082419)4"/>
      <sheetName val="Key_Docs_Ref_4"/>
      <sheetName val="To_Mr__Boota_(072519)4"/>
      <sheetName val="Status_Summary5"/>
      <sheetName val="Recon_Template4"/>
      <sheetName val="Quotation_FM_administration3"/>
      <sheetName val="Quotation_Visitor_and_Sec3"/>
      <sheetName val="Service_Charge3"/>
      <sheetName val="CABLES_3"/>
      <sheetName val="Quotation_Offices_108,9,10,11)3"/>
      <sheetName val="Quotation_modification3"/>
      <sheetName val="CIF_COST_ITEM4"/>
      <sheetName val="Rates_for_public_areas4"/>
      <sheetName val="DIV_01_General_Requirements3"/>
      <sheetName val="Bill_(1)_Main_Building3"/>
      <sheetName val="Bill_(2)_General_Site_&amp;_Parkin3"/>
      <sheetName val="wd_points3"/>
      <sheetName val="Bill_(3)_Guest_House3"/>
      <sheetName val="Bill_(4)_Family_Buildings3"/>
      <sheetName val="Bill_(5)_Villa_Buildings3"/>
      <sheetName val="Bill_(6)_Entrance_Building3"/>
      <sheetName val="Bill_(7)_Masjid3"/>
      <sheetName val="Bill_(8)_Auditorium3"/>
      <sheetName val="Bill_(9)_Site_Prep__&amp;_Roadway3"/>
      <sheetName val="Summary_Cost3"/>
      <sheetName val="lighting_points3"/>
      <sheetName val="ESTIMATE_(2)3"/>
      <sheetName val="COM_Summary3"/>
      <sheetName val="_SHOPLIST_xls__SHOPLIST_xls_729"/>
      <sheetName val="_SHOPLIST_xls__SHOPLIST_xls_730"/>
      <sheetName val="GENERAL_SUMMARY3"/>
      <sheetName val="SITE_WORKS3"/>
      <sheetName val="WOOD_WORK3"/>
      <sheetName val="THERMAL_&amp;_MOISTURE_3"/>
      <sheetName val="DOORS_&amp;_WINDOWS3"/>
      <sheetName val="Additional_Items3"/>
      <sheetName val="개시대사_(2)3"/>
      <sheetName val="Ref_Arch3"/>
      <sheetName val="Div_Summary3"/>
      <sheetName val="___________17"/>
      <sheetName val="_SHOPLIST_xls_70,12"/>
      <sheetName val="_SHOPLIST_xls__VW12"/>
      <sheetName val="_SHOPLIST_xls__VWVU))tÏØ0__64"/>
      <sheetName val="_SHOPLIST_xls__VWVU))tÏØ0__65"/>
      <sheetName val="_SHOPLIST_xls__SHOPLIST_xls__12"/>
      <sheetName val="_SHOPLIST_xls__VWVU))tÏØ0__66"/>
      <sheetName val="_SHOPLIST_xls__VWVU))tÏØ0__67"/>
      <sheetName val="_SHOPLIST_xls__VWVU))tÏØ0__68"/>
      <sheetName val="_SHOPLIST_xls_70,_0s«_iÆø_í¬_12"/>
      <sheetName val="_SHOPLIST_xls_70_,_0_s«i_Æøí¬12"/>
      <sheetName val="_SHOPLIST_xls__VWVU))tÏØ0__69"/>
      <sheetName val="TB_ALJADA3"/>
      <sheetName val="Plot_Area3"/>
      <sheetName val="Closing_entries3"/>
      <sheetName val="Executive_Summary3"/>
      <sheetName val="Sales_Tracking_Report_(STR)3"/>
      <sheetName val="Blocking_Tracking_Report_(BTR)3"/>
      <sheetName val="Bill_No_13"/>
      <sheetName val="[SHOPLIST_xls]70,/0s«iÆøí¬4"/>
      <sheetName val="B2-DV_No_023"/>
      <sheetName val="_SUMMARY3"/>
      <sheetName val="PREAMBLES_3"/>
      <sheetName val="GENERAL_REQUIREMENT3"/>
      <sheetName val="B-_SITE_WORK3"/>
      <sheetName val="C__CONCRETE_WORKS_3"/>
      <sheetName val="D-_MASONRY3"/>
      <sheetName val="E__METAL_WORK3"/>
      <sheetName val="F__WOOD_WORK_3"/>
      <sheetName val="G__THERMAL_&amp;MP3"/>
      <sheetName val="H__DOORS___WINDOWS3"/>
      <sheetName val="J__FINISHES3"/>
      <sheetName val="K_ACCESSO3"/>
      <sheetName val="P_CONVEYING_SYSTEM3"/>
      <sheetName val="Q_MECHANICAL3"/>
      <sheetName val="R_ELECTRICAL3"/>
      <sheetName val="S_External_Works3"/>
      <sheetName val="T_Provisional_Sum3"/>
      <sheetName val="T__MEP_Works3"/>
      <sheetName val="U-DAY_WORKS_SCHEDULE3"/>
      <sheetName val="Struct__Members3"/>
      <sheetName val="MAIN_SUMMARY3"/>
      <sheetName val="_SHOPLIST_xls__SHOPLIST_xls_731"/>
      <sheetName val="L_(4)3"/>
      <sheetName val="ملخص_المشاريع3"/>
      <sheetName val="عقود_المقاولين3"/>
      <sheetName val="اوامر_الشراء3"/>
      <sheetName val="الحركة_اليومية3"/>
      <sheetName val="محمد_عساف3"/>
      <sheetName val="كشف_الايرادات_والضرائب3"/>
      <sheetName val="حساب_البنك3"/>
      <sheetName val="كشف_الرواتب3"/>
      <sheetName val="SAF_-_عهد_-_سلامي_ابو_فخر3"/>
      <sheetName val="THA_-_عهد_-_ثابت_احمد3"/>
      <sheetName val="AAH_-_عهد_-_انس_هبو3"/>
      <sheetName val="YSA_-_عهد_-_ياسر_السبع3"/>
      <sheetName val="MKJ_-_عهد_-_محمود_قجك3"/>
      <sheetName val="MSH_-_عهد_-_محمد_الشامي3"/>
      <sheetName val="ALW_-_عهد_-_علوان_علي3"/>
      <sheetName val="AHA_-_عهد_-_احمد_الحاج3"/>
      <sheetName val="MOR_-_عهد_-_مرجان_عبدالهادي3"/>
      <sheetName val="MHA_-_عهد_-_محمد_حسون_العلي3"/>
      <sheetName val="MF_-_مكتب_رئيسي3"/>
      <sheetName val="CO_-_مقاولين_-_عقود_(2)3"/>
      <sheetName val="BUR_-_موردين_-_شركة_البروج_3"/>
      <sheetName val="CAP_-_موردين_-_عاصمة_الكهرباء3"/>
      <sheetName val="PO_-_موردين_-_اوامر_شراء3"/>
      <sheetName val="CO_-_مقاولين_-_عقود3"/>
      <sheetName val="[SHOPLIST_xls]/VWVU))tÏØ0_132"/>
      <sheetName val="[SHOPLIST_xls]/VWVU))tÏØ0_133"/>
      <sheetName val="Master_data3"/>
      <sheetName val="[SHOPLIST_xls]/VWVU))tÏØ0_134"/>
      <sheetName val="[SHOPLIST_xls]/VWVU))tÏØ0_135"/>
      <sheetName val="[SHOPLIST_xls][SH4"/>
      <sheetName val="P1926-H2B_Pkg_2A&amp;2B4"/>
      <sheetName val="P1940-H2B_Pkg_1_Guestrooms4"/>
      <sheetName val="[SHOPLIST_xls]70_4"/>
      <sheetName val="Other_Cost_Norms3"/>
      <sheetName val="Comp_equip3"/>
      <sheetName val="Basic_Rate3"/>
      <sheetName val="MASTER_RATE_ANALYSIS3"/>
      <sheetName val="P15_Cost_Implications3"/>
      <sheetName val="P15_uPVC_ducts-Rate_Summary3"/>
      <sheetName val="P13_uPVC_ducts3"/>
      <sheetName val="P13_Mass_Concrete3"/>
      <sheetName val="P13_Imported_Fill3"/>
      <sheetName val="P14_uPVC_ducts3"/>
      <sheetName val="P14_Mass_Concrete3"/>
      <sheetName val="P14_Imported_Fill3"/>
      <sheetName val="P14_Sand_bed_to_cable3"/>
      <sheetName val="P15_uPVC_ducts3"/>
      <sheetName val="Div_10-Specialities_3"/>
      <sheetName val="MALE_&amp;_FEMALE_3"/>
      <sheetName val="6_2_Floor_Finishes3"/>
      <sheetName val="BUAs_and_Sales_Forecast3"/>
      <sheetName val="Lagoons_Breakdown_Prices3"/>
      <sheetName val="Cover_HW_Z2_3"/>
      <sheetName val="TOTAL_WORK3"/>
      <sheetName val="part_33"/>
      <sheetName val="pile_Length_for_Easter_fence3"/>
      <sheetName val="_Estimate__3"/>
      <sheetName val="Equip_3"/>
      <sheetName val="Cumulative_Rail_3"/>
      <sheetName val="Data_3"/>
      <sheetName val="[SHOPLIST_xls]/VWVU))tÏØ0_136"/>
      <sheetName val="Staff_OLD_3"/>
      <sheetName val="Portfolio_List3"/>
      <sheetName val="Initial_Data3"/>
      <sheetName val="Package_Status3"/>
      <sheetName val="Appendix-A_-GRAND_SUMMARY3"/>
      <sheetName val="D9_(New_Rate)3"/>
      <sheetName val="Grand_Summary_3"/>
      <sheetName val="Bill_No_01_-_GI_3"/>
      <sheetName val="combined_3"/>
      <sheetName val="summary-Optional_3"/>
      <sheetName val="B14_02_3"/>
      <sheetName val="Prov_Sum_3"/>
      <sheetName val="Démol_3"/>
      <sheetName val="Contractor_Application3"/>
      <sheetName val="08_MEP_Summary3"/>
      <sheetName val="Addnl_works3"/>
      <sheetName val="B3__Material_on_Site-Detail3"/>
      <sheetName val="WATER_DUCT_-_IC_213"/>
      <sheetName val="Asset_Desc3"/>
      <sheetName val="[SHOPLIST_xls]70,/0s«i_x3"/>
      <sheetName val="Account_Codes3"/>
      <sheetName val="[SHOPLIST_xls]/VWVU))tÏØ0_137"/>
      <sheetName val="[SHOPLIST_xls]/VWVU))tÏØ0_138"/>
      <sheetName val="[SHOPLIST_xls]/VWVU))tÏØ0_139"/>
      <sheetName val="[SHOPLIST_xls]/VWVU))tÏØ0_140"/>
      <sheetName val="[SHOPLIST_xls]/VWVU))tÏØ0_141"/>
      <sheetName val="[SHOPLIST_xls]/VWVU))tÏØ0_142"/>
      <sheetName val="[SHOPLIST_xls]/VWVU))tÏØ0_143"/>
      <sheetName val="[SHOPLIST_xls]/VWVU))tÏØ0_144"/>
      <sheetName val="FLOOR_AND_CEILING1"/>
      <sheetName val="area_comp_2011_01_18_(2)1"/>
      <sheetName val="drop_down_lists1"/>
      <sheetName val="PH_51"/>
      <sheetName val="S-Curve_Update1"/>
      <sheetName val="[SHOPLIST_xls][SHOPLIST_xls]7_1"/>
      <sheetName val="[SHOPLIST_xls][SHOPLIST_xls]__1"/>
      <sheetName val="[SHOPLIST_xls][SHOPLIST_xls]_16"/>
      <sheetName val="[SHOPLIST_xls][SHOPLIST_xls]_17"/>
      <sheetName val="[SHOPLIST_xls][SHOPLIST_xls]_18"/>
      <sheetName val="[SHOPLIST_xls][SHOPLIST_xls]_19"/>
      <sheetName val="[SHOPLIST_xls][SHOPLIST_xls]_20"/>
      <sheetName val="[SHOPLIST_xls][SHOPLIST_xls]7_8"/>
      <sheetName val="[SHOPLIST_xls][SHOPLIST_xls]7_9"/>
      <sheetName val="[SHOPLIST_xls][SHOPLIST_xls]_21"/>
      <sheetName val="[SHOPLIST_xls][SHOPLIST_xls]_22"/>
      <sheetName val="[SHOPLIST_xls][SHOPLIST_xls]_23"/>
      <sheetName val="[SHOPLIST_xls][SHOPLIST_xls]_24"/>
      <sheetName val="[SHOPLIST_xls][SHOPLIST_xls]_25"/>
      <sheetName val="[SHOPLIST_xls][SHOPLIST_xls]_26"/>
      <sheetName val="[SHOPLIST_xls][SHOPLIST_xls]_27"/>
      <sheetName val="[SHOPLIST_xls][SHOPLIST_xls]_28"/>
      <sheetName val="[SHOPLIST_xls]70_x005f_x0000_,/0_x001"/>
      <sheetName val="_SHOPLIST_xls__VWVU))tÏØ0__70"/>
      <sheetName val="_SHOPLIST_xls__VWVU))tÏØ0__73"/>
      <sheetName val="_SHOPLIST_xls__VWVU))tÏØ0__74"/>
      <sheetName val="_SHOPLIST_xls__SHOPLIST_xls__V1"/>
      <sheetName val="_SHOPLIST_xls__VWVU))tÏØ0__82"/>
      <sheetName val="_SHOPLIST_xls__VWVU))tÏØ0__92"/>
      <sheetName val="8_0_Programme1"/>
      <sheetName val="Rate_analysis20"/>
      <sheetName val="_VWVU))tÏØ0__22"/>
      <sheetName val="_SHOPLIST_xls_70,_0s«iÆøí¬i18"/>
      <sheetName val="[SHOPLIST_xls]/VWVU))tÏØ0_145"/>
      <sheetName val="[SHOPLIST_xls]/VWVU))tÏØ0_146"/>
      <sheetName val="Summary_5"/>
      <sheetName val="B04-A_-_DIA_SUDEER5"/>
      <sheetName val="04D_-_Tanmyat5"/>
      <sheetName val="13-_B04-B_&amp;_C5"/>
      <sheetName val="_SITE_09_B04-B&amp;C-AFAQ5"/>
      <sheetName val="[SHOPLIST_xls]/VWVU))tÏØ0_147"/>
      <sheetName val="[SHOPLIST_xls]/VWVU))tÏØ0_148"/>
      <sheetName val="[SHOPLIST_xls]/VWVU))tÏØ0_149"/>
      <sheetName val="[SHOPLIST_xls]/VWVU))tÏØ0_150"/>
      <sheetName val="CONSTRUCTION_COMPONENT5"/>
      <sheetName val="Finansal_tamamlanma_Eğrisi6"/>
      <sheetName val="2_Plex6"/>
      <sheetName val="Sheet1_(2)6"/>
      <sheetName val="4_Plex6"/>
      <sheetName val="6_Plex_6"/>
      <sheetName val="Detailed_Summary6"/>
      <sheetName val="Sheet1_(3)6"/>
      <sheetName val="Sheet1_(4)6"/>
      <sheetName val="HB_CEC_schd_4_26"/>
      <sheetName val="HB_CEC_schd_4_36"/>
      <sheetName val="HB_CEC_schd_5_26"/>
      <sheetName val="HB_CEC_schd_6_26"/>
      <sheetName val="HB_CEC_schd_7_26"/>
      <sheetName val="HB_CEC_schd_9_26"/>
      <sheetName val="Doha_Farm6"/>
      <sheetName val="Dropdown_List6"/>
      <sheetName val="New_Bld6"/>
      <sheetName val="[SHOPLIST_xls]/VWVU))tÏØ0_151"/>
      <sheetName val="[SHOPLIST_xls]/VWVU))tÏØ0_152"/>
      <sheetName val="[SHOPLIST_xls]/VWVU))tÏØ0_153"/>
      <sheetName val="1_-_Main_Building6"/>
      <sheetName val="1_-_Summary6"/>
      <sheetName val="2_-_Landscaping_Works6"/>
      <sheetName val="2_-_Summary6"/>
      <sheetName val="4_-_Bldg_Infra6"/>
      <sheetName val="4_-_Summary6"/>
      <sheetName val="Trade_Summary5"/>
      <sheetName val="Sec__A-PQ6"/>
      <sheetName val="Preamble_B6"/>
      <sheetName val="Sec__C-Dayworks6"/>
      <sheetName val="d5_6"/>
      <sheetName val="Tender_Docs5"/>
      <sheetName val="Miral_Emails5"/>
      <sheetName val="LOAs_(061619)5"/>
      <sheetName val="Contract_Conditions_(Tender)5"/>
      <sheetName val="Contract_Qualifications5"/>
      <sheetName val="YVPI_&amp;_GII5"/>
      <sheetName val="LOA_(live_sheet)5"/>
      <sheetName val="LOA_Log_(082419)5"/>
      <sheetName val="Key_Docs_Ref_5"/>
      <sheetName val="To_Mr__Boota_(072519)5"/>
      <sheetName val="Status_Summary6"/>
      <sheetName val="New_Rates5"/>
      <sheetName val="Labour_Rates5"/>
      <sheetName val="Status_5"/>
      <sheetName val="CLIENT_BUDGET5"/>
      <sheetName val="Reco-June_20195"/>
      <sheetName val="REMINING_PROGRESS5"/>
      <sheetName val="OS&amp;E__IT5"/>
      <sheetName val="PAID_AMOUNT5"/>
      <sheetName val="IPA_215"/>
      <sheetName val="Order_by_owner5"/>
      <sheetName val="PERLIM__Sammary5"/>
      <sheetName val="RECOVER_OF_DOUBLE_PAYMENT5"/>
      <sheetName val="rathath_al_matar5"/>
      <sheetName val="INTERNAL_LINE_5"/>
      <sheetName val="MINOVA_AL_DEYAR5"/>
      <sheetName val="BLUE_RHINE5"/>
      <sheetName val="NATIONAL_PAINT5"/>
      <sheetName val="FIRE_RATED5"/>
      <sheetName val="Dashboard_(1)6"/>
      <sheetName val="VO_Agreed_to_Unifier_Sum6"/>
      <sheetName val="VO_Not_yet_Agreed_to_Unifier6"/>
      <sheetName val="VO_Anticipated_to_Unifier6"/>
      <sheetName val="EW_to_Unifier6"/>
      <sheetName val="Prov_Sums6"/>
      <sheetName val="Other_Amounts6"/>
      <sheetName val="Asset_Allocation_(CR)6"/>
      <sheetName val="Project_Benchmarking6"/>
      <sheetName val="Recon_Template5"/>
      <sheetName val="Estimate_for_approval5"/>
      <sheetName val="Quotation_FM_administration4"/>
      <sheetName val="Quotation_Visitor_and_Sec4"/>
      <sheetName val="Service_Charge4"/>
      <sheetName val="CABLES_4"/>
      <sheetName val="Quotation_Offices_108,9,10,11)4"/>
      <sheetName val="Quotation_modification4"/>
      <sheetName val="CIF_COST_ITEM5"/>
      <sheetName val="Rates_for_public_areas5"/>
      <sheetName val="DIV_01_General_Requirements4"/>
      <sheetName val="Bill_(1)_Main_Building4"/>
      <sheetName val="Bill_(2)_General_Site_&amp;_Parkin4"/>
      <sheetName val="wd_points4"/>
      <sheetName val="Bill_(3)_Guest_House4"/>
      <sheetName val="Bill_(4)_Family_Buildings4"/>
      <sheetName val="Bill_(5)_Villa_Buildings4"/>
      <sheetName val="Bill_(6)_Entrance_Building4"/>
      <sheetName val="Bill_(7)_Masjid4"/>
      <sheetName val="Bill_(8)_Auditorium4"/>
      <sheetName val="Bill_(9)_Site_Prep__&amp;_Roadway4"/>
      <sheetName val="Summary_Cost4"/>
      <sheetName val="lighting_points4"/>
      <sheetName val="ESTIMATE_(2)4"/>
      <sheetName val="COM_Summary4"/>
      <sheetName val="Drop_Down_Data4"/>
      <sheetName val="Rules_4"/>
      <sheetName val="Update_list4"/>
      <sheetName val="Sinh_Nam_systems4"/>
      <sheetName val="DIE_profile4"/>
      <sheetName val="Import_tax4"/>
      <sheetName val="TONG_HOP_VL-NC4"/>
      <sheetName val="TONGKE3p_4"/>
      <sheetName val="TH_VL,_NC,_DDHT_Thanhphuoc4"/>
      <sheetName val="DON_GIA4"/>
      <sheetName val="CHITIET_VL-NC4"/>
      <sheetName val="TH_kinh_phi4"/>
      <sheetName val="KLDT_DIEN4"/>
      <sheetName val="Dinh_muc_CP_KTCB_khac4"/>
      <sheetName val="_SHOPLIST_xls__SHOPLIST_xls_732"/>
      <sheetName val="_SHOPLIST_xls__SHOPLIST_xls_733"/>
      <sheetName val="quotation_4"/>
      <sheetName val="Bill_5_-_Carpark4"/>
      <sheetName val="BOQ_-_summary__34"/>
      <sheetName val="NKSC_thue4"/>
      <sheetName val="05__Data_Cash_Flow4"/>
      <sheetName val="MTO_REV_2(ARMOR)4"/>
      <sheetName val="GENERAL_SUMMARY4"/>
      <sheetName val="SITE_WORKS4"/>
      <sheetName val="WOOD_WORK4"/>
      <sheetName val="THERMAL_&amp;_MOISTURE_4"/>
      <sheetName val="DOORS_&amp;_WINDOWS4"/>
      <sheetName val="Additional_Items4"/>
      <sheetName val="개시대사_(2)4"/>
      <sheetName val="Ref_Arch4"/>
      <sheetName val="Div_Summary4"/>
      <sheetName val="___________18"/>
      <sheetName val="_SHOPLIST_xls_70,13"/>
      <sheetName val="_SHOPLIST_xls__VW13"/>
      <sheetName val="_SHOPLIST_xls__VWVU))tÏØ0__75"/>
      <sheetName val="_SHOPLIST_xls__VWVU))tÏØ0__76"/>
      <sheetName val="_SHOPLIST_xls__SHOPLIST_xls__13"/>
      <sheetName val="_SHOPLIST_xls__VWVU))tÏØ0__77"/>
      <sheetName val="_SHOPLIST_xls__VWVU))tÏØ0__78"/>
      <sheetName val="_SHOPLIST_xls__VWVU))tÏØ0__79"/>
      <sheetName val="_SHOPLIST_xls_70,_0s«_iÆø_í¬_13"/>
      <sheetName val="_SHOPLIST_xls_70_,_0_s«i_Æøí¬13"/>
      <sheetName val="_SHOPLIST_xls__VWVU))tÏØ0__80"/>
      <sheetName val="TB_ALJADA4"/>
      <sheetName val="Plot_Area4"/>
      <sheetName val="Closing_entries4"/>
      <sheetName val="Executive_Summary4"/>
      <sheetName val="Sales_Tracking_Report_(STR)4"/>
      <sheetName val="Blocking_Tracking_Report_(BTR)4"/>
      <sheetName val="Bill_No_14"/>
      <sheetName val="[SHOPLIST_xls]70,/0s«iÆøí¬5"/>
      <sheetName val="B2-DV_No_024"/>
      <sheetName val="_SUMMARY4"/>
      <sheetName val="PREAMBLES_4"/>
      <sheetName val="GENERAL_REQUIREMENT4"/>
      <sheetName val="B-_SITE_WORK4"/>
      <sheetName val="C__CONCRETE_WORKS_4"/>
      <sheetName val="D-_MASONRY4"/>
      <sheetName val="E__METAL_WORK4"/>
      <sheetName val="F__WOOD_WORK_4"/>
      <sheetName val="G__THERMAL_&amp;MP4"/>
      <sheetName val="H__DOORS___WINDOWS4"/>
      <sheetName val="J__FINISHES4"/>
      <sheetName val="K_ACCESSO4"/>
      <sheetName val="P_CONVEYING_SYSTEM4"/>
      <sheetName val="Q_MECHANICAL4"/>
      <sheetName val="R_ELECTRICAL4"/>
      <sheetName val="S_External_Works4"/>
      <sheetName val="T_Provisional_Sum4"/>
      <sheetName val="T__MEP_Works4"/>
      <sheetName val="U-DAY_WORKS_SCHEDULE4"/>
      <sheetName val="Struct__Members4"/>
      <sheetName val="MAIN_SUMMARY4"/>
      <sheetName val="L3-WBS_Mapping4"/>
      <sheetName val="BAFO_CCL_Submission4"/>
      <sheetName val="Abs_PMRL4"/>
      <sheetName val="_SHOPLIST_xls__SHOPLIST_xls_734"/>
      <sheetName val="L_(4)4"/>
      <sheetName val="ملخص_المشاريع4"/>
      <sheetName val="عقود_المقاولين4"/>
      <sheetName val="اوامر_الشراء4"/>
      <sheetName val="الحركة_اليومية4"/>
      <sheetName val="محمد_عساف4"/>
      <sheetName val="كشف_الايرادات_والضرائب4"/>
      <sheetName val="حساب_البنك4"/>
      <sheetName val="كشف_الرواتب4"/>
      <sheetName val="SAF_-_عهد_-_سلامي_ابو_فخر4"/>
      <sheetName val="THA_-_عهد_-_ثابت_احمد4"/>
      <sheetName val="AAH_-_عهد_-_انس_هبو4"/>
      <sheetName val="YSA_-_عهد_-_ياسر_السبع4"/>
      <sheetName val="MKJ_-_عهد_-_محمود_قجك4"/>
      <sheetName val="MSH_-_عهد_-_محمد_الشامي4"/>
      <sheetName val="ALW_-_عهد_-_علوان_علي4"/>
      <sheetName val="AHA_-_عهد_-_احمد_الحاج4"/>
      <sheetName val="MOR_-_عهد_-_مرجان_عبدالهادي4"/>
      <sheetName val="MHA_-_عهد_-_محمد_حسون_العلي4"/>
      <sheetName val="MF_-_مكتب_رئيسي4"/>
      <sheetName val="CO_-_مقاولين_-_عقود_(2)4"/>
      <sheetName val="BUR_-_موردين_-_شركة_البروج_4"/>
      <sheetName val="CAP_-_موردين_-_عاصمة_الكهرباء4"/>
      <sheetName val="PO_-_موردين_-_اوامر_شراء4"/>
      <sheetName val="CO_-_مقاولين_-_عقود4"/>
      <sheetName val="[SHOPLIST_xls]/VWVU))tÏØ0_154"/>
      <sheetName val="[SHOPLIST_xls]/VWVU))tÏØ0_155"/>
      <sheetName val="Master_data4"/>
      <sheetName val="[SHOPLIST_xls]/VWVU))tÏØ0_156"/>
      <sheetName val="[SHOPLIST_xls]/VWVU))tÏØ0_157"/>
      <sheetName val="[SHOPLIST_xls][SH5"/>
      <sheetName val="BOQ_1_924"/>
      <sheetName val="P1926-H2B_Pkg_2A&amp;2B5"/>
      <sheetName val="P1940-H2B_Pkg_1_Guestrooms5"/>
      <sheetName val="[SHOPLIST_xls]70_5"/>
      <sheetName val="Other_Cost_Norms4"/>
      <sheetName val="Comp_equip4"/>
      <sheetName val="Basic_Rate4"/>
      <sheetName val="MASTER_RATE_ANALYSIS4"/>
      <sheetName val="P15_Cost_Implications4"/>
      <sheetName val="P15_uPVC_ducts-Rate_Summary4"/>
      <sheetName val="P13_uPVC_ducts4"/>
      <sheetName val="P13_Mass_Concrete4"/>
      <sheetName val="P13_Imported_Fill4"/>
      <sheetName val="P14_uPVC_ducts4"/>
      <sheetName val="P14_Mass_Concrete4"/>
      <sheetName val="P14_Imported_Fill4"/>
      <sheetName val="P14_Sand_bed_to_cable4"/>
      <sheetName val="P15_uPVC_ducts4"/>
      <sheetName val="Div_10-Specialities_4"/>
      <sheetName val="MALE_&amp;_FEMALE_4"/>
      <sheetName val="6_2_Floor_Finishes4"/>
      <sheetName val="BUAs_and_Sales_Forecast4"/>
      <sheetName val="Lagoons_Breakdown_Prices4"/>
      <sheetName val="Cover_HW_Z2_4"/>
      <sheetName val="TOTAL_WORK4"/>
      <sheetName val="part_34"/>
      <sheetName val="pile_Length_for_Easter_fence4"/>
      <sheetName val="_Estimate__4"/>
      <sheetName val="Equip_4"/>
      <sheetName val="Cumulative_Rail_4"/>
      <sheetName val="Data_4"/>
      <sheetName val="[SHOPLIST_xls]/VWVU))tÏØ0_158"/>
      <sheetName val="Staff_OLD_4"/>
      <sheetName val="Portfolio_List4"/>
      <sheetName val="Initial_Data4"/>
      <sheetName val="Package_Status4"/>
      <sheetName val="Appendix-A_-GRAND_SUMMARY4"/>
      <sheetName val="D9_(New_Rate)4"/>
      <sheetName val="Grand_Summary_4"/>
      <sheetName val="Bill_No_01_-_GI_4"/>
      <sheetName val="combined_4"/>
      <sheetName val="summary-Optional_4"/>
      <sheetName val="B14_02_4"/>
      <sheetName val="Prov_Sum_4"/>
      <sheetName val="Démol_4"/>
      <sheetName val="Contractor_Application4"/>
      <sheetName val="08_MEP_Summary4"/>
      <sheetName val="Addnl_works4"/>
      <sheetName val="B3__Material_on_Site-Detail4"/>
      <sheetName val="WATER_DUCT_-_IC_214"/>
      <sheetName val="Asset_Desc4"/>
      <sheetName val="[SHOPLIST_xls]70,/0s«i_x4"/>
      <sheetName val="Account_Codes4"/>
      <sheetName val="[SHOPLIST_xls]/VWVU))tÏØ0_159"/>
      <sheetName val="[SHOPLIST_xls]/VWVU))tÏØ0_160"/>
      <sheetName val="[SHOPLIST_xls]/VWVU))tÏØ0_161"/>
      <sheetName val="[SHOPLIST_xls]/VWVU))tÏØ0_162"/>
      <sheetName val="[SHOPLIST_xls]/VWVU))tÏØ0_163"/>
      <sheetName val="[SHOPLIST_xls]/VWVU))tÏØ0_164"/>
      <sheetName val="[SHOPLIST_xls]/VWVU))tÏØ0_165"/>
      <sheetName val="[SHOPLIST_xls]/VWVU))tÏØ0_166"/>
      <sheetName val="FLOOR_AND_CEILING2"/>
      <sheetName val="area_comp_2011_01_18_(2)2"/>
      <sheetName val="drop_down_lists2"/>
      <sheetName val="PH_52"/>
      <sheetName val="S-Curve_Update2"/>
      <sheetName val="[SHOPLIST_xls][SHOPLIST_xls]744"/>
      <sheetName val="[SHOPLIST_xls][SHOPLIST_xls]_29"/>
      <sheetName val="[SHOPLIST_xls][SHOPLIST_xls]_30"/>
      <sheetName val="[SHOPLIST_xls][SHOPLIST_xls]_31"/>
      <sheetName val="[SHOPLIST_xls][SHOPLIST_xls]_32"/>
      <sheetName val="[SHOPLIST_xls][SHOPLIST_xls]_33"/>
      <sheetName val="[SHOPLIST_xls][SHOPLIST_xls]_34"/>
      <sheetName val="[SHOPLIST_xls][SHOPLIST_xls]745"/>
      <sheetName val="[SHOPLIST_xls][SHOPLIST_xls]746"/>
      <sheetName val="[SHOPLIST_xls][SHOPLIST_xls]_35"/>
      <sheetName val="[SHOPLIST_xls][SHOPLIST_xls]_36"/>
      <sheetName val="[SHOPLIST_xls][SHOPLIST_xls]_37"/>
      <sheetName val="[SHOPLIST_xls][SHOPLIST_xls]747"/>
      <sheetName val="[SHOPLIST_xls][SHOPLIST_xls]_38"/>
      <sheetName val="[SHOPLIST_xls][SHOPLIST_xls]_39"/>
      <sheetName val="[SHOPLIST_xls][SHOPLIST_xls]748"/>
      <sheetName val="[SHOPLIST_xls][SHOPLIST_xls]_40"/>
      <sheetName val="[SHOPLIST_xls][SHOPLIST_xls]749"/>
      <sheetName val="[SHOPLIST_xls][SHOPLIST_xls]_41"/>
      <sheetName val="[SHOPLIST_xls][SHOPLIST_xls]_42"/>
      <sheetName val="[SHOPLIST_xls]70_x005f_x0000_,/0_x002"/>
      <sheetName val="Detail_Page2"/>
      <sheetName val="_SHOPLIST_xls__VWVU))tÏØ0__83"/>
      <sheetName val="_SHOPLIST_xls__VWVU))tÏØ0__84"/>
      <sheetName val="_SHOPLIST_xls__VWVU))tÏØ0__85"/>
      <sheetName val="_SHOPLIST_xls__SHOPLIST_xls__V2"/>
      <sheetName val="_SHOPLIST_xls__VWVU))tÏØ0__86"/>
      <sheetName val="_SHOPLIST_xls__VWVU))tÏØ0__93"/>
      <sheetName val="8_0_Programme2"/>
      <sheetName val="GRAPH_DATA"/>
      <sheetName val=" N Finansal Eğri"/>
      <sheetName val="Kur"/>
      <sheetName val="HAKEDİŞ "/>
      <sheetName val="keşif özeti"/>
      <sheetName val="Katsayılar"/>
      <sheetName val="[SHOPLIST.xls]70,/0s�i����i"/>
      <sheetName val="_SHOPLIST.xls__SH"/>
      <sheetName val="70,_0s«iÆøí¬i1"/>
      <sheetName val="70,_0s«_iÆø_í¬"/>
      <sheetName val="_SHOPLIST.xls_70_"/>
      <sheetName val="70,_0s«iÆøí¬i2"/>
      <sheetName val="70,_0s«iÆøí¬i3"/>
      <sheetName val="_SHOPLIST_xls_70_"/>
      <sheetName val="_SHOPLIST.xls__VWVU))tÏØ0__10"/>
      <sheetName val="_SHOPLIST.xls__VWVU))tÏØ0__11"/>
      <sheetName val="_SHOPLIST_xls__SH"/>
      <sheetName val="_SHOPLIST_xls__VWVU))tÏØ0  "/>
      <sheetName val="_SHOPLIST.xls_70,_0s«iÆøí¬"/>
      <sheetName val="DVL"/>
      <sheetName val="[SHOPLIST_xls]70,/0s«_iÆø_í¬1"/>
      <sheetName val="[SHOPLIST_xls]70,/0s«iÆøí¬i31"/>
      <sheetName val="[SHOPLIST_xls]70,/0s«_iÆø_í¬2"/>
      <sheetName val="[SHOPLIST_xls]70,/0s«iÆøí¬i22"/>
      <sheetName val="[SHOPLIST_xls]70,/0s«iÆøí¬i32"/>
      <sheetName val="foot-slab_rein_x0000__x0000_"/>
      <sheetName val="foot-slab_reinø_x0006_"/>
      <sheetName val="foot-slab_reinÝ¥"/>
      <sheetName val="foot-slab_reinP"/>
      <sheetName val="SUM-AIR-Submit"/>
      <sheetName val="Schedules PL"/>
      <sheetName val="Schedules BS"/>
      <sheetName val="Summary-margin calc"/>
      <sheetName val="Qty SR"/>
      <sheetName val="EW SR"/>
      <sheetName val="710"/>
      <sheetName val="711"/>
      <sheetName val="[S3"/>
      <sheetName val="720"/>
      <sheetName val="721"/>
      <sheetName val="[S8"/>
      <sheetName val="714"/>
      <sheetName val="715"/>
      <sheetName val="[S5"/>
      <sheetName val="712"/>
      <sheetName val="713"/>
      <sheetName val="[S4"/>
      <sheetName val="718"/>
      <sheetName val="719"/>
      <sheetName val="[S7"/>
      <sheetName val="716"/>
      <sheetName val="717"/>
      <sheetName val="[S6"/>
      <sheetName val="722"/>
      <sheetName val="723"/>
      <sheetName val="[S9"/>
      <sheetName val="724"/>
      <sheetName val="725"/>
      <sheetName val="[10"/>
      <sheetName val="/VWVU))tÏØ0__61"/>
      <sheetName val="/VWVU))tÏØ0__71"/>
      <sheetName val="70_x005f_x0000_,/0_x000"/>
      <sheetName val="[SHOPLIST.xls]70_x0000_,/0_x000"/>
      <sheetName val="Total PrC-Goldi"/>
      <sheetName val="วัดใต้"/>
      <sheetName val="B-2"/>
      <sheetName val="total"/>
      <sheetName val="Price List"/>
      <sheetName val="Total_PrC-Goldi"/>
      <sheetName val="Cost Factor Sheet"/>
      <sheetName val="Load Sch, Cable Sel &amp; Qty"/>
      <sheetName val="Factor Sheet"/>
      <sheetName val="Price Sheet"/>
      <sheetName val="基本ﾃﾞｰﾀ"/>
      <sheetName val="Schedules"/>
      <sheetName val="1A"/>
      <sheetName val="Room Type"/>
      <sheetName val="Basement2 DB"/>
      <sheetName val="1-Summary"/>
      <sheetName val="AN"/>
      <sheetName val="Beach Villas"/>
      <sheetName val="Overwater Villas"/>
      <sheetName val="Presidential Villa"/>
      <sheetName val="Note"/>
      <sheetName val="SoW_Assess_Blank_Form"/>
      <sheetName val="VO_Breakdown"/>
      <sheetName val="Measurement_Sheet"/>
      <sheetName val="Schedule_of_Drawings"/>
      <sheetName val="SI_Schedule"/>
      <sheetName val="ContraCharge_Schedule"/>
      <sheetName val="SoW_Assess_Blank_Form1"/>
      <sheetName val="VO_Breakdown1"/>
      <sheetName val="Measurement_Sheet1"/>
      <sheetName val="Schedule_of_Drawings1"/>
      <sheetName val="SI_Schedule1"/>
      <sheetName val="ContraCharge_Schedule1"/>
      <sheetName val="VESSELS_1"/>
      <sheetName val="JAN"/>
      <sheetName val="Tender Stage"/>
      <sheetName val="Delay Clasifications"/>
      <sheetName val="PRO_DCI"/>
      <sheetName val="[SHOPLIST.xls]_VW__VU________18"/>
      <sheetName val="[SHOPLIST.xls]_VW__VU________19"/>
      <sheetName val="[SHOPLIST.xls]70_x005f_x0000___0_x_10"/>
      <sheetName val="[SHOPLIST.xls]70___0_s__i____28"/>
      <sheetName val="[SHOPLIST.xls]70___0_s__i____29"/>
      <sheetName val="[SHOPLIST.xls][SHOPLIST_xls]/VW"/>
      <sheetName val="Index sheet"/>
      <sheetName val="726"/>
      <sheetName val="70,/0s«iÆøí¬i16"/>
      <sheetName val="7011"/>
      <sheetName val="70,11"/>
      <sheetName val="/VW11"/>
      <sheetName val="/VWVU))tÏØ0__55"/>
      <sheetName val="/VWVU))tÏØ0__56"/>
      <sheetName val="[11"/>
      <sheetName val="727"/>
      <sheetName val="/VWVU))tÏØ0__57"/>
      <sheetName val="/VWVU))tÏØ0__58"/>
      <sheetName val="/VWVU))tÏØ0__59"/>
      <sheetName val="70,/0s«_iÆø_í¬_11"/>
      <sheetName val="70?,/0?s«i?Æøí¬11"/>
      <sheetName val="/VWVU))tÏØ0__60"/>
      <sheetName val="728"/>
      <sheetName val="/VWVU))tÏØ0__62"/>
      <sheetName val="/VWVU))tÏØ0__63"/>
      <sheetName val="/VWVU))tÏØ0__81"/>
      <sheetName val="/VWVU))tÏØ0__91"/>
      <sheetName val="70_1"/>
      <sheetName val="70___0_s__i_____2"/>
      <sheetName val="_VW__VU_________2"/>
      <sheetName val="_VW__VU_________3"/>
      <sheetName val="[SHOPLIST_xls]726"/>
      <sheetName val="[SHOPLIST_xls][11"/>
      <sheetName val="[SHOPLIST_xls]727"/>
      <sheetName val="[SHOPLIST_xls]728"/>
      <sheetName val="BT3-Package 05"/>
      <sheetName val="BOQ-Civil"/>
      <sheetName val="プロジェクト概要"/>
      <sheetName val="hiddenSheet"/>
      <sheetName val="BULD_3"/>
      <sheetName val="BLOCK_K"/>
      <sheetName val="제출내역_(2)"/>
      <sheetName val="G29A"/>
      <sheetName val="footing for SP"/>
      <sheetName val="STOCKWTG"/>
      <sheetName val="POLY"/>
      <sheetName val="Advance Recovery"/>
      <sheetName val="SC Cost FEB 03"/>
      <sheetName val="URA-C1"/>
      <sheetName val="Income_Statement"/>
      <sheetName val="Cover_Page3"/>
      <sheetName val="Approved_INR_Claimed_Log_(2)3"/>
      <sheetName val="INR_Data3"/>
      <sheetName val="Dec_OCR3"/>
      <sheetName val="OCR_(APR3"/>
      <sheetName val="Survey_3"/>
      <sheetName val="INR_Summary_Sheet3"/>
      <sheetName val="ITR_Form_(Rev0)3"/>
      <sheetName val="ITR_Form_(SS)3"/>
      <sheetName val="ITR_Form_(Rev1)3"/>
      <sheetName val="Method_Statements3"/>
      <sheetName val="SI_223"/>
      <sheetName val="TO_List3"/>
      <sheetName val="CCTV_DATA3"/>
      <sheetName val="FAL_intern3"/>
      <sheetName val="Item_List_OLD"/>
      <sheetName val="Inventory "/>
      <sheetName val="DIRLBR"/>
      <sheetName val="2.0 Cover Sum"/>
      <sheetName val="1 Summary"/>
      <sheetName val="Mp-team 1"/>
      <sheetName val="co-no.2"/>
      <sheetName val="Lstsub"/>
      <sheetName val="Arch"/>
      <sheetName val="DB"/>
      <sheetName val="[SHOPLIST_xls][SHOPLIST_xls]70?"/>
      <sheetName val="Spacing_of_Delineators"/>
      <sheetName val="Spacing_of_Delineators1"/>
      <sheetName val="P-Ins_&amp;_Bonds1"/>
      <sheetName val="satış planı (2)"/>
      <sheetName val="Tahsilat"/>
      <sheetName val="Macro custom function"/>
      <sheetName val="Bill_3_Boutique"/>
      <sheetName val="Landscape_No_1"/>
      <sheetName val="MEP_No_3"/>
      <sheetName val="Cover_Sheet"/>
      <sheetName val="Pay_Cert"/>
      <sheetName val="Reconcilliation_Sheet"/>
      <sheetName val="EPMS-Total_"/>
      <sheetName val="EPMS_Earned_-GR"/>
      <sheetName val="EPMS_Earned_Electrical_Utilitie"/>
      <sheetName val="EPMS_-_Materials"/>
      <sheetName val="EPMS_-_Variations"/>
      <sheetName val="Variations_"/>
      <sheetName val="EPMS_-_Claims"/>
      <sheetName val="Advance_d_1"/>
      <sheetName val="Prev_Pay_Certs"/>
      <sheetName val="Monthly_Summary_01_Aug-25Sept"/>
      <sheetName val="Bond_calculation_(Verifi)"/>
      <sheetName val="IPC_10_Prog"/>
      <sheetName val="Grand_Summary"/>
      <sheetName val="Comparison_per_subzone"/>
      <sheetName val="Base_Course"/>
      <sheetName val="[SHOPLIST_xls]70___0_s__i_____4"/>
      <sheetName val="[SHOPLIST_xls][SHOPLIST_xls]_43"/>
      <sheetName val="[SHOPLIST_xls][SHOPLIST_xls]_44"/>
      <sheetName val="[SHOPLIST_xls][SHOPLIST_xls]_45"/>
      <sheetName val="[SHOPLIST_xls][SHOPLIST_xls]_46"/>
      <sheetName val="[SHOPLIST_xls][SHOPLIST_xls]_47"/>
      <sheetName val="[SHOPLIST_xls][SHOPLIST_xls]_48"/>
      <sheetName val="[SHOPLIST_xls][SHOPLIST_xls]_49"/>
      <sheetName val="[SHOPLIST_xls][SHOPLIST_xls]_50"/>
      <sheetName val="[SHOPLIST_xls][SHOPLIST_xls]_51"/>
      <sheetName val="[SHOPLIST_xls][SHOPLIST_xls]_52"/>
      <sheetName val="[SHOPLIST_xls][SHOPLIST_xls]_53"/>
      <sheetName val="[SHOPLIST_xls][SHOPLIST_xls]_54"/>
      <sheetName val="[SHOPLIST_xls][SHOPLIST_xls]_55"/>
      <sheetName val="[SHOPLIST_xls][SHOPLIST_xls]_56"/>
      <sheetName val="[SHOPLIST_xls][SHOPLIST_xls]_57"/>
      <sheetName val="[SHOPLIST_xls][SHOPLIST_xls]_58"/>
      <sheetName val="[SHOPLIST_xls][SHOPLIST_xls]_59"/>
      <sheetName val="[SHOPLIST_xls][SHOPLIST_xls]_60"/>
      <sheetName val="[SHOPLIST_xls][SHOPLIST_xls]_61"/>
      <sheetName val="[SHOPLIST_xls][SHOPLIST_xls]_62"/>
      <sheetName val="[SHOPLIST_xls][SHOPLIST_xls]_63"/>
      <sheetName val="[SHOPLIST_xls][SHOPLIST_xls]_64"/>
      <sheetName val="[SHOPLIST_xls][SHOPLIST_xls]_65"/>
      <sheetName val="[SHOPLIST_xls][SHOPLIST_xls]_66"/>
      <sheetName val="[SHOPLIST_xls][SHOPLIST_xls]_67"/>
      <sheetName val="[SHOPLIST_xls][SHOPLIST_xls]_68"/>
      <sheetName val="[SHOPLIST_xls][SHOPLIST_xls]_69"/>
      <sheetName val="[SHOPLIST_xls][SHOPLIST_xls]_70"/>
      <sheetName val="[SHOPLIST_xls][SHOPLIST_xls]_71"/>
      <sheetName val="[SHOPLIST_xls][SHOPLIST_xls]_72"/>
      <sheetName val="[SHOPLIST_xls][SHOPLIST_xls]_73"/>
      <sheetName val="[SHOPLIST_xls][SHOPLIST_xls]_74"/>
      <sheetName val="[SHOPLIST_xls][SHOPLIST_xls]_75"/>
      <sheetName val="[SHOPLIST_xls][SHOPLIST_xls]_76"/>
      <sheetName val="[SHOPLIST_xls][SHOPLIST_xls]_77"/>
      <sheetName val="[SHOPLIST_xls][SHOPLIST_xls]_78"/>
      <sheetName val="[SHOPLIST_xls][SHOPLIST_xls]_79"/>
      <sheetName val="[SHOPLIST_xls][SHOPLIST_xls]_80"/>
      <sheetName val="[SHOPLIST_xls][SHOPLIST_xls]_81"/>
      <sheetName val="[SHOPLIST_xls][SHOPLIST_xls]_82"/>
      <sheetName val="[SHOPLIST_xls][SHOPLIST_xls]_83"/>
      <sheetName val="[SHOPLIST_xls][SHOPLIST_xls]_84"/>
      <sheetName val="[SHOPLIST_xls][SHOPLIST_xls]_85"/>
      <sheetName val="[SHOPLIST_xls][SHOPLIST_xls]_86"/>
      <sheetName val="[SHOPLIST_xls][SHOPLIST_xls]_87"/>
      <sheetName val="[SHOPLIST_xls][SHOPLIST_xls]_88"/>
      <sheetName val="[SHOPLIST_xls][SHOPLIST_xls]_89"/>
      <sheetName val="[SHOPLIST_xls][SHOPLIST_xls]_90"/>
      <sheetName val="[SHOPLIST_xls][SHOPLIST_xls]_91"/>
      <sheetName val="[SHOPLIST_xls][SHOPLIST_xls]_92"/>
      <sheetName val="[SHOPLIST_xls][SHOPLIST_xls]_93"/>
      <sheetName val="[SHOPLIST_xls][SHOPLIST_xls]_94"/>
      <sheetName val="[SHOPLIST_xls][SHOPLIST_xls]_95"/>
      <sheetName val="[SHOPLIST_xls][SHOPLIST_xls]_96"/>
      <sheetName val="[SHOPLIST_xls][SHOPLIST_xls]_97"/>
      <sheetName val="[SHOPLIST_xls][SHOPLIST_xls]_98"/>
      <sheetName val="[SHOPLIST_xls][SHOPLIST_xls]_99"/>
      <sheetName val="[SHOPLIST_xls][SHOPLIST_xls]100"/>
      <sheetName val="[SHOPLIST_xls][SHOPLIST_xls]101"/>
      <sheetName val="[SHOPLIST_xls][SHOPLIST_xls]102"/>
      <sheetName val="[SHOPLIST_xls][SHOPLIST_xls]103"/>
      <sheetName val="[SHOPLIST_xls][SHOPLIST_xls]104"/>
      <sheetName val="[SHOPLIST_xls][SHOPLIST_xls]105"/>
      <sheetName val="[SHOPLIST_xls][SHOPLIST_xls]106"/>
      <sheetName val="[SHOPLIST_xls][SHOPLIST_xls]107"/>
      <sheetName val="[SHOPLIST_xls][SHOPLIST_xls]108"/>
      <sheetName val="[SHOPLIST_xls][SHOPLIST_xls]109"/>
      <sheetName val="[SHOPLIST_xls][SHOPLIST_xls]110"/>
      <sheetName val="[SHOPLIST_xls][SHOPLIST_xls]111"/>
      <sheetName val="[SHOPLIST_xls][SHOPLIST_xls]112"/>
      <sheetName val="[SHOPLIST_xls]_SHOPLIST_xls_100"/>
      <sheetName val="[SHOPLIST_xls][SHOPLIST_xls]113"/>
      <sheetName val="[SHOPLIST_xls][SHOPLIST_xls]114"/>
      <sheetName val="[SHOPLIST_xls]/VWVU))1"/>
      <sheetName val="[SHOPLIST_xls]70_x005f_x005f_x005f_x0000__2"/>
      <sheetName val="[SHOPLIST_xls]_SHOPLIST_xls_101"/>
      <sheetName val="[SHOPLIST_xls]_SHOPLIST_xls_102"/>
      <sheetName val="[SHOPLIST_xls]_SHOPLIST_xls_103"/>
      <sheetName val="Gene��i"/>
      <sheetName val="_Structural"/>
      <sheetName val="Travel_Cranes"/>
      <sheetName val="Recap_Travel_Crane"/>
      <sheetName val="Recap_Architect"/>
      <sheetName val="Recap_External"/>
      <sheetName val="Recap_Struct"/>
      <sheetName val="Package_1"/>
      <sheetName val="Recap_Lift"/>
      <sheetName val="PC_"/>
      <sheetName val="App_-_A_"/>
      <sheetName val="App-_B_"/>
      <sheetName val="App_-_C_"/>
      <sheetName val="App_-_D_"/>
      <sheetName val="App_-_E_"/>
      <sheetName val="App_-_F"/>
      <sheetName val="App_-_G_"/>
      <sheetName val="App_-_H"/>
      <sheetName val="Concrete_Breakdown"/>
      <sheetName val="Masonry_Breakdown"/>
      <sheetName val="[SHOPLIST_xls]70,/0s«iÆøí¬i110"/>
      <sheetName val="Bill_3_Boutique1"/>
      <sheetName val="[SHOPLIST_xls][SHOPLIST_xls]115"/>
      <sheetName val="[SHOPLIST_xls][SHOPLIST_xls]116"/>
      <sheetName val="[SHOPLIST_xls][SHOPLIST_xls]117"/>
      <sheetName val="[SHOPLIST_xls][SHOPLIST_xls]118"/>
      <sheetName val="[SHOPLIST_xls][SHOPLIST_xls]119"/>
      <sheetName val="[SHOPLIST_xls][SHOPLIST_xls]120"/>
      <sheetName val="[SHOPLIST_xls][SHOPLIST_xls]121"/>
      <sheetName val="[SHOPLIST_xls][SHOPLIST_xls]122"/>
      <sheetName val="[SHOPLIST_xls][SHOPLIST_xls]123"/>
      <sheetName val="[SHOPLIST_xls][SHOPLIST_xls]124"/>
      <sheetName val="[SHOPLIST_xls][SHOPLIST_xls]125"/>
      <sheetName val="[SHOPLIST_xls][SHOPLIST_xls]126"/>
      <sheetName val="[SHOPLIST_xls][SHOPLIST_xls]127"/>
      <sheetName val="[SHOPLIST_xls][SHOPLIST_xls]128"/>
      <sheetName val="[SHOPLIST_xls]70___0_s__i_____1"/>
      <sheetName val="[SHOPLIST_xls]_VW__VU_________1"/>
      <sheetName val="[SHOPLIST_xls]_VW__VU_________4"/>
      <sheetName val="Landscape_No_11"/>
      <sheetName val="MEP_No_31"/>
      <sheetName val="BULD_31"/>
      <sheetName val="BLOCK_K1"/>
      <sheetName val="_boaboard_(1)1"/>
      <sheetName val="[SHOPLIST_xls]70_x005f_x0000___0_x0_1"/>
      <sheetName val="Cover_Sheet1"/>
      <sheetName val="Pay_Cert1"/>
      <sheetName val="Reconcilliation_Sheet1"/>
      <sheetName val="EPMS-Total_1"/>
      <sheetName val="EPMS_Earned_-GR1"/>
      <sheetName val="EPMS_Earned_Electrical_Utiliti1"/>
      <sheetName val="EPMS_-_Materials1"/>
      <sheetName val="EPMS_-_Variations1"/>
      <sheetName val="Variations_1"/>
      <sheetName val="EPMS_-_Claims1"/>
      <sheetName val="Advance_d_11"/>
      <sheetName val="Prev_Pay_Certs1"/>
      <sheetName val="Monthly_Summary_01_Aug-25Sept1"/>
      <sheetName val="Bond_calculation_(Verifi)1"/>
      <sheetName val="IPC_10_Prog1"/>
      <sheetName val="Grand_Summary1"/>
      <sheetName val="Comparison_per_subzone1"/>
      <sheetName val="Base_Course1"/>
      <sheetName val="Item_List_OLD1"/>
      <sheetName val="[SHOPLIST_xls]70___0_s__i_____5"/>
      <sheetName val="제출내역_(2)1"/>
      <sheetName val="[SHOPLIST_xls]70___0_s__i_____6"/>
      <sheetName val="[SHOPLIST_xls][SHOPLIST_xls]750"/>
      <sheetName val="[SHOPLIST_xls][SHOPLIST_xls]751"/>
      <sheetName val="[SHOPLIST_xls][SHOPLIST_xls]752"/>
      <sheetName val="[SHOPLIST_xls][SHOPLIST_xls]753"/>
      <sheetName val="[SHOPLIST_xls][SHOPLIST_xls]754"/>
      <sheetName val="[SHOPLIST_xls][SHOPLIST_xls]755"/>
      <sheetName val="[SHOPLIST_xls][SHOPLIST_xls]756"/>
      <sheetName val="[SHOPLIST_xls][SHOPLIST_xls]129"/>
      <sheetName val="[SHOPLIST_xls][SHOPLIST_xls]130"/>
      <sheetName val="[SHOPLIST_xls][SHOPLIST_xls]131"/>
      <sheetName val="[SHOPLIST_xls][SHOPLIST_xls]757"/>
      <sheetName val="[SHOPLIST_xls][SHOPLIST_xls]132"/>
      <sheetName val="[SHOPLIST_xls][SHOPLIST_xls]133"/>
      <sheetName val="[SHOPLIST_xls][SHOPLIST_xls]134"/>
      <sheetName val="[SHOPLIST_xls][SHOPLIST_xls]135"/>
      <sheetName val="[SHOPLIST_xls][SHOPLIST_xls]136"/>
      <sheetName val="[SHOPLIST_xls][SHOPLIST_xls]137"/>
      <sheetName val="[SHOPLIST_xls][SHOPLIST_xls]138"/>
      <sheetName val="[SHOPLIST_xls][SHOPLIST_xls]139"/>
      <sheetName val="[SHOPLIST_xls][SHOPLIST_xls]140"/>
      <sheetName val="[SHOPLIST_xls][SHOPLIST_xls]141"/>
      <sheetName val="[SHOPLIST_xls][SHOPLIST_xls]142"/>
      <sheetName val="[SHOPLIST_xls][SHOPLIST_xls]143"/>
      <sheetName val="[SHOPLIST_xls][SHOPLIST_xls]144"/>
      <sheetName val="[SHOPLIST_xls][SHOPLIST_xls]145"/>
      <sheetName val="[SHOPLIST_xls][SHOPLIST_xls]146"/>
      <sheetName val="[SHOPLIST_xls][SHOPLIST_xls]147"/>
      <sheetName val="[SHOPLIST_xls][SHOPLIST_xls]148"/>
      <sheetName val="[SHOPLIST_xls][SHOPLIST_xls]149"/>
      <sheetName val="[SHOPLIST_xls][SHOPLIST_xls]150"/>
      <sheetName val="[SHOPLIST_xls][SHOPLIST_xls]151"/>
      <sheetName val="[SHOPLIST_xls][SHOPLIST_xls]152"/>
      <sheetName val="[SHOPLIST_xls][SHOPLIST_xls]153"/>
      <sheetName val="[SHOPLIST_xls][SHOPLIST_xls]154"/>
      <sheetName val="[SHOPLIST_xls][SHOPLIST_xls]155"/>
      <sheetName val="[SHOPLIST_xls][SHOPLIST_xls]156"/>
      <sheetName val="[SHOPLIST_xls][SHOPLIST_xls]157"/>
      <sheetName val="[SHOPLIST_xls][SHOPLIST_xls]158"/>
      <sheetName val="[SHOPLIST_xls][SHOPLIST_xls]159"/>
      <sheetName val="[SHOPLIST_xls][SHOPLIST_xls]160"/>
      <sheetName val="[SHOPLIST_xls][SHOPLIST_xls]161"/>
      <sheetName val="[SHOPLIST_xls][SHOPLIST_xls]162"/>
      <sheetName val="[SHOPLIST_xls][SHOPLIST_xls]163"/>
      <sheetName val="[SHOPLIST_xls][SHOPLIST_xls]164"/>
      <sheetName val="[SHOPLIST_xls][SHOPLIST_xls]165"/>
      <sheetName val="[SHOPLIST_xls][SHOPLIST_xls]166"/>
      <sheetName val="[SHOPLIST_xls][SHOPLIST_xls]167"/>
      <sheetName val="[SHOPLIST_xls][SHOPLIST_xls]168"/>
      <sheetName val="[SHOPLIST_xls][SHOPLIST_xls]169"/>
      <sheetName val="[SHOPLIST_xls][SHOPLIST_xls]170"/>
      <sheetName val="[SHOPLIST_xls][SHOPLIST_xls]171"/>
      <sheetName val="[SHOPLIST_xls][SHOPLIST_xls]172"/>
      <sheetName val="[SHOPLIST_xls][SHOPLIST_xls]173"/>
      <sheetName val="[SHOPLIST_xls][SHOPLIST_xls]174"/>
      <sheetName val="[SHOPLIST_xls][SHOPLIST_xls]175"/>
      <sheetName val="[SHOPLIST_xls][SHOPLIST_xls]176"/>
      <sheetName val="[SHOPLIST_xls][SHOPLIST_xls]177"/>
      <sheetName val="[SHOPLIST_xls][SHOPLIST_xls]178"/>
      <sheetName val="[SHOPLIST_xls][SHOPLIST_xls]179"/>
      <sheetName val="[SHOPLIST_xls][SHOPLIST_xls]180"/>
      <sheetName val="[SHOPLIST_xls][SHOPLIST_xls]181"/>
      <sheetName val="[SHOPLIST_xls][SHOPLIST_xls]182"/>
      <sheetName val="[SHOPLIST_xls][SHOPLIST_xls]183"/>
      <sheetName val="[SHOPLIST_xls][SHOPLIST_xls]184"/>
      <sheetName val="[SHOPLIST_xls][SHOPLIST_xls]185"/>
      <sheetName val="[SHOPLIST_xls][SHOPLIST_xls]186"/>
      <sheetName val="[SHOPLIST_xls][SHOPLIST_xls]187"/>
      <sheetName val="[SHOPLIST_xls][SHOPLIST_xls]188"/>
      <sheetName val="[SHOPLIST_xls][SHOPLIST_xls]189"/>
      <sheetName val="[SHOPLIST_xls][SHOPLIST_xls]190"/>
      <sheetName val="[SHOPLIST_xls][SHOPLIST_xls]191"/>
      <sheetName val="[SHOPLIST_xls][SHOPLIST_xls]192"/>
      <sheetName val="[SHOPLIST_xls][SHOPLIST_xls]193"/>
      <sheetName val="[SHOPLIST_xls][SHOPLIST_xls]194"/>
      <sheetName val="[SHOPLIST_xls][SHOPLIST_xls]195"/>
      <sheetName val="[SHOPLIST_xls][SHOPLIST_xls]196"/>
      <sheetName val="[SHOPLIST_xls][SHOPLIST_xls]197"/>
      <sheetName val="[SHOPLIST_xls][SHOPLIST_xls]198"/>
      <sheetName val="[SHOPLIST_xls][SHOPLIST_xls]199"/>
      <sheetName val="[SHOPLIST_xls][SHOPLIST_xls]200"/>
      <sheetName val="[SHOPLIST_xls][SHOPLIST_xls]201"/>
      <sheetName val="[SHOPLIST_xls][SHOPLIST_xls]202"/>
      <sheetName val="[SHOPLIST_xls][SHOPLIST_xls]203"/>
      <sheetName val="[SHOPLIST_xls][SHOPLIST_xls]204"/>
      <sheetName val="[SHOPLIST_xls][SHOPLIST_xls]205"/>
      <sheetName val="[SHOPLIST_xls][SHOPLIST_xls]206"/>
      <sheetName val="[SHOPLIST_xls][SHOPLIST_xls]207"/>
      <sheetName val="[SHOPLIST_xls][SHOPLIST_xls]208"/>
      <sheetName val="[SHOPLIST_xls][SHOPLIST_xls]209"/>
      <sheetName val="[SHOPLIST_xls][SHOPLIST_xls]210"/>
      <sheetName val="[SHOPLIST_xls][SHOPLIST_xls]211"/>
      <sheetName val="[SHOPLIST_xls][SHOPLIST_xls]212"/>
      <sheetName val="[SHOPLIST_xls][SHOPLIST_xls]213"/>
      <sheetName val="[SHOPLIST_xls][SHOPLIST_xls]214"/>
      <sheetName val="[SHOPLIST_xls][SHOPLIST_xls]215"/>
      <sheetName val="[SHOPLIST_xls][SHOPLIST_xls]216"/>
      <sheetName val="[SHOPLIST_xls][SHOPLIST_xls]217"/>
      <sheetName val="[SHOPLIST_xls][SHOPLIST_xls]218"/>
      <sheetName val="[SHOPLIST_xls][SHOPLIST_xls]219"/>
      <sheetName val="[SHOPLIST_xls][SHOPLIST_xls]220"/>
      <sheetName val="[SHOPLIST_xls][SHOPLIST_xls]221"/>
      <sheetName val="[SHOPLIST_xls][SHOPLIST_xls]222"/>
      <sheetName val="[SHOPLIST_xls][SHOPLIST_xls]223"/>
      <sheetName val="[SHOPLIST_xls][SHOPLIST_xls]224"/>
      <sheetName val="[SHOPLIST_xls][SHOPLIST_xls]225"/>
      <sheetName val="[SHOPLIST_xls][SHOPLIST_xls]226"/>
      <sheetName val="[SHOPLIST_xls]_SHOPLIST_xls_104"/>
      <sheetName val="[SHOPLIST_xls][SHOPLIST_xls]227"/>
      <sheetName val="[SHOPLIST_xls][SHOPLIST_xls]228"/>
      <sheetName val="[SHOPLIST_xls][SHOPLIST_xls]758"/>
      <sheetName val="[SHOPLIST_xls]/VWVU))2"/>
      <sheetName val="[SHOPLIST_xls]70_x005f_x005f_x005f_x0000__1"/>
      <sheetName val="[SHOPLIST_xls]_SHOPLIST_xls_105"/>
      <sheetName val="[SHOPLIST_xls]_SHOPLIST_xls_106"/>
      <sheetName val="[SHOPLIST_xls]_SHOPLIST_xls_107"/>
      <sheetName val="_Structural1"/>
      <sheetName val="Travel_Cranes1"/>
      <sheetName val="Recap_Travel_Crane1"/>
      <sheetName val="Recap_Architect1"/>
      <sheetName val="Recap_External1"/>
      <sheetName val="Recap_Struct1"/>
      <sheetName val="Package_11"/>
      <sheetName val="Recap_Lift1"/>
      <sheetName val="[SHOPLIST_xls][SHOPLIST_xls]759"/>
      <sheetName val="P-Ins_&amp;_Bonds2"/>
      <sheetName val="PC_1"/>
      <sheetName val="App_-_A_1"/>
      <sheetName val="App-_B_1"/>
      <sheetName val="App_-_C_1"/>
      <sheetName val="App_-_D_1"/>
      <sheetName val="App_-_E_1"/>
      <sheetName val="App_-_F1"/>
      <sheetName val="App_-_G_1"/>
      <sheetName val="App_-_H1"/>
      <sheetName val="Concrete_Breakdown1"/>
      <sheetName val="Masonry_Breakdown1"/>
      <sheetName val="Drop_down2"/>
      <sheetName val="Joseph_Record3"/>
      <sheetName val="[SHOPLIST_xls]_VW__VU_________5"/>
      <sheetName val="[SHOPLIST_xls]70_x005f_x0000___0_x0_3"/>
      <sheetName val="[SHOPLIST_xls]70___0_s__i_____7"/>
      <sheetName val="[SHOPLIST_xls]_SHOPLIST_xls_108"/>
      <sheetName val="[SHOPLIST_xls]_SHOPLIST_xls_109"/>
      <sheetName val="[SHOPLIST_xls]_SHOPLIST_xls_110"/>
      <sheetName val="[SHOPLIST_xls]_SHOPLIST_xls_111"/>
      <sheetName val="[SHOPLIST_xls]_SHOPLIST_xls_112"/>
      <sheetName val="[SHOPLIST_xls]_SHOPLIST_xls_113"/>
      <sheetName val="[SHOPLIST_xls]_SHOPLIST_xls_114"/>
      <sheetName val="[SHOPLIST_xls]_SHOPLIST_xls_115"/>
      <sheetName val="[SHOPLIST_xls]_SHOPLIST_xls_116"/>
      <sheetName val="[SHOPLIST_xls]_SHOPLIST_xls_117"/>
      <sheetName val="[SHOPLIST_xls]_SHOPLIST_xls_118"/>
      <sheetName val="[SHOPLIST_xls]_SHOPLIST_xls_119"/>
      <sheetName val="[SHOPLIST_xls]_SHOPLIST_xls_120"/>
      <sheetName val="[SHOPLIST_xls]_SHOPLIST_xls_121"/>
      <sheetName val="[SHOPLIST_xls]_SHOPLIST_xls_122"/>
      <sheetName val="[SHOPLIST_xls]_SHOPLIST_xls_123"/>
      <sheetName val="[SHOPLIST_xls]_SHOPLIST_xls_124"/>
      <sheetName val="[SHOPLIST_xls]_SHOPLIST_xls_125"/>
      <sheetName val="[SHOPLIST_xls]_SHOPLIST_xls_126"/>
      <sheetName val="[SHOPLIST_xls]_SHOPLIST_xls_127"/>
      <sheetName val="[SHOPLIST_xls]_SHOPLIST_xls_128"/>
      <sheetName val="[SHOPLIST_xls]_SHOPLIST_xls_129"/>
      <sheetName val="[SHOPLIST_xls]_SHOPLIST_xls_130"/>
      <sheetName val="[SHOPLIST_xls]_SHOPLIST_xls_131"/>
      <sheetName val="[SHOPLIST_xls]_SHOPLIST_xls_132"/>
      <sheetName val="[SHOPLIST_xls]_SHOPLIST_xls_133"/>
      <sheetName val="[SHOPLIST_xls]_SHOPLIST_xls_134"/>
      <sheetName val="[SHOPLIST_xls]_SHOPLIST_xls_135"/>
      <sheetName val="[SHOPLIST_xls]_SHOPLIST_xls_136"/>
      <sheetName val="[SHOPLIST_xls]_SHOPLIST_xls_137"/>
      <sheetName val="[SHOPLIST_xls]_SHOPLIST_xls_138"/>
      <sheetName val="[SHOPLIST_xls]_SHOPLIST_xls_139"/>
      <sheetName val="[SHOPLIST_xls]_SHOPLIST_xls_140"/>
      <sheetName val="[SHOPLIST_xls]_SHOPLIST_xls_141"/>
      <sheetName val="[SHOPLIST_xls]_SHOPLIST_xls_142"/>
      <sheetName val="[SHOPLIST_xls]_SHOPLIST_xls_143"/>
      <sheetName val="[SHOPLIST_xls]_SHOPLIST_xls_144"/>
      <sheetName val="[SHOPLIST_xls]_SHOPLIST_xls_145"/>
      <sheetName val="[SHOPLIST_xls]_SHOPLIST_xls_146"/>
      <sheetName val="[SHOPLIST_xls]_SHOPLIST_xls_147"/>
      <sheetName val="[SHOPLIST_xls]_SHOPLIST_xls_148"/>
      <sheetName val="[SHOPLIST_xls]_SHOPLIST_xls_149"/>
      <sheetName val="[SHOPLIST_xls]_SHOPLIST_xls_150"/>
      <sheetName val="[SHOPLIST_xls]_SHOPLIST_xls_151"/>
      <sheetName val="[SHOPLIST_xls]_SHOPLIST_xls_152"/>
      <sheetName val="[SHOPLIST_xls]_SHOPLIST_xls_153"/>
      <sheetName val="[SHOPLIST_xls]_SHOPLIST_xls_154"/>
      <sheetName val="[SHOPLIST_xls]_SHOPLIST_xls_155"/>
      <sheetName val="[SHOPLIST_xls]_SHOPLIST_xls_156"/>
      <sheetName val="[SHOPLIST_xls]_SHOPLIST_xls_157"/>
      <sheetName val="[SHOPLIST_xls]_SHOPLIST_xls_158"/>
      <sheetName val="[SHOPLIST_xls]_SHOPLIST_xls_159"/>
      <sheetName val="[SHOPLIST_xls]_SHOPLIST_xls_160"/>
      <sheetName val="[SHOPLIST_xls]_SHOPLIST_xls_161"/>
      <sheetName val="[SHOPLIST_xls]_SHOPLIST_xls_162"/>
      <sheetName val="[SHOPLIST_xls]_SHOPLIST_xls_163"/>
      <sheetName val="[SHOPLIST_xls]_SHOPLIST_xls_164"/>
      <sheetName val="[SHOPLIST_xls]_SHOPLIST_xls_165"/>
      <sheetName val="[SHOPLIST_xls]_SHOPLIST_xls_166"/>
      <sheetName val="[SHOPLIST_xls]_SHOPLIST_xls_167"/>
      <sheetName val="[SHOPLIST_xls]_SHOPLIST_xls_168"/>
      <sheetName val="[SHOPLIST_xls]_SHOPLIST_xls_169"/>
      <sheetName val="[SHOPLIST_xls]_SHOPLIST_xls_170"/>
      <sheetName val="[SHOPLIST_xls]_SHOPLIST_xls_171"/>
      <sheetName val="[SHOPLIST_xls]_SHOPLIST_xls_172"/>
      <sheetName val="[SHOPLIST_xls]_SHOPLIST_xls_173"/>
      <sheetName val="[SHOPLIST_xls]_SHOPLIST_xls_174"/>
      <sheetName val="[SHOPLIST_xls]_SHOPLIST_xls_175"/>
      <sheetName val="[SHOPLIST_xls]_SHOPLIST_xls_176"/>
      <sheetName val="[SHOPLIST_xls]_SHOPLIST_xls_177"/>
      <sheetName val="[SHOPLIST_xls]_SHOPLIST_xls_178"/>
      <sheetName val="[SHOPLIST_xls]_SHOPLIST_xls_179"/>
      <sheetName val="[SHOPLIST_xls]_SHOPLIST_xls_180"/>
      <sheetName val="[SHOPLIST_xls]_SHOPLIST_xls_181"/>
      <sheetName val="[SHOPLIST_xls]_SHOPLIST_xls_182"/>
      <sheetName val="[SHOPLIST_xls]_SHOPLIST_xls_183"/>
      <sheetName val="[SHOPLIST_xls]_SHOPLIST_xls_184"/>
      <sheetName val="[SHOPLIST_xls]_SHOPLIST_xls_185"/>
      <sheetName val="[SHOPLIST_xls]_SHOPLIST_xls_186"/>
      <sheetName val="[SHOPLIST_xls]_SHOPLIST_xls_187"/>
      <sheetName val="[SHOPLIST_xls]_SHOPLIST_xls_188"/>
      <sheetName val="[SHOPLIST_xls]_SHOPLIST_xls_189"/>
      <sheetName val="[SHOPLIST_xls]_SHOPLIST_xls_190"/>
      <sheetName val="[SHOPLIST_xls]_SHOPLIST_xls_191"/>
      <sheetName val="[SHOPLIST_xls]_SHOPLIST_xls_192"/>
      <sheetName val="[SHOPLIST_xls]_SHOPLIST_xls_193"/>
      <sheetName val="[SHOPLIST_xls]_SHOPLIST_xls_194"/>
      <sheetName val="[SHOPLIST_xls]_SHOPLIST_xls_195"/>
      <sheetName val="[SHOPLIST_xls]_SHOPLIST_xls_196"/>
      <sheetName val="[SHOPLIST_xls]_SHOPLIST_xls_197"/>
      <sheetName val="[SHOPLIST_xls]_SHOPLIST_xls_198"/>
      <sheetName val="[SHOPLIST_xls]_SHOPLIST_xls_199"/>
      <sheetName val="[SHOPLIST_xls]_SHOPLIST_xls_200"/>
      <sheetName val="[SHOPLIST_xls]_SHOPLIST_xls_201"/>
      <sheetName val="[SHOPLIST_xls]_SHOPLIST_xls_202"/>
      <sheetName val="[SHOPLIST_xls]_SHOPLIST_xls_203"/>
      <sheetName val="[SHOPLIST_xls]_SHOPLIST_xls_204"/>
      <sheetName val="[SHOPLIST_xls]_SHOPLIST_xls_205"/>
      <sheetName val="[SHOPLIST_xls]_SHOPLIST_xls_206"/>
      <sheetName val="[SHOPLIST_xls]_SHOPLIST_xls_207"/>
      <sheetName val="[SHOPLIST_xls]_SHOPLIST_xls_208"/>
      <sheetName val="[SHOPLIST_xls]_SHOPLIST_xls_209"/>
      <sheetName val="foot-slab_rein"/>
      <sheetName val="REQ_REMARKS"/>
      <sheetName val="70_x005f_x0000___0_x0_2"/>
      <sheetName val="70___0_s__i_____3"/>
      <sheetName val="[SHOPLIST.xls]7_2"/>
      <sheetName val="[SHOPLIST.xls]__2"/>
      <sheetName val="[SHOPLIST.xls]7_3"/>
      <sheetName val="[SHOPLIST.xls]__3"/>
      <sheetName val="[SHOPLIST.xls]__4"/>
      <sheetName val="[SHOPLIST.xls]__5"/>
      <sheetName val="[SHOPLIST.xls]__6"/>
      <sheetName val="[SHOPLIST.xls]__7"/>
      <sheetName val="70___0_s__i_____4"/>
      <sheetName val="[SHOPLIST.xls]7_4"/>
      <sheetName val="[SHOPLIST_xls]7_2"/>
      <sheetName val="[SHOPLIST_xls]7_3"/>
      <sheetName val="[SHOPLIST_xls]7_4"/>
      <sheetName val="[SHOPLIST_xls]7_5"/>
      <sheetName val="[SHOPLIST_xls]7_6"/>
      <sheetName val="[SHOPLIST_xls]7_7"/>
      <sheetName val="[SHOPLIST_xls]7_8"/>
      <sheetName val="[SHOPLIST.xls]__8"/>
      <sheetName val="[SHOPLIST.xls]7_5"/>
      <sheetName val="[SHOPLIST.xls]7_6"/>
      <sheetName val="[SHOPLIST.xls]__9"/>
      <sheetName val="[SHOPLIST_xls]__2"/>
      <sheetName val="[SHOPLIST_xls]__3"/>
      <sheetName val="[SHOPLIST_xls]__4"/>
      <sheetName val="[SHOPLIST_xls]7_9"/>
      <sheetName val="[SHOPLIST_xls]__5"/>
      <sheetName val="[SHOPLIST_xls]__6"/>
      <sheetName val="[SHOPLIST_xls]__7"/>
      <sheetName val="[SHOPLIST_xls]__8"/>
      <sheetName val="[SHOPLIST_xls]_10"/>
      <sheetName val="[SHOPLIST_xls]_11"/>
      <sheetName val="[SHOPLIST_xls]_12"/>
      <sheetName val="[SHOPLIST_xls]__9"/>
      <sheetName val="[SHOPLIST_xls]_13"/>
      <sheetName val="[SHOPLIST_xls]_14"/>
      <sheetName val="[SHOPLIST_xls]_15"/>
      <sheetName val="[SHOPLIST_xls]_16"/>
      <sheetName val="[SHOPLIST_xls]_17"/>
      <sheetName val="[SHOPLIST_xls]_18"/>
      <sheetName val="[SHOPLIST_xls]_19"/>
      <sheetName val="[SHOPLIST_xls]_20"/>
      <sheetName val="[SHOPLIST_xls]_21"/>
      <sheetName val="[SHOPLIST_xls]_22"/>
      <sheetName val="[SHOPLIST_xls]_23"/>
      <sheetName val="[SHOPLIST_xls]_24"/>
      <sheetName val="[SHOPLIST_xls]_25"/>
      <sheetName val="[SHOPLIST_xls]_26"/>
      <sheetName val="[SHOPLIST_xls]_27"/>
      <sheetName val="[SHOPLIST_xls]_28"/>
      <sheetName val="[SHOPLIST.xls]_10"/>
      <sheetName val="[SHOPLIST.xls]_11"/>
      <sheetName val="[SHOPLIST.xls]_12"/>
      <sheetName val="[SHOPLIST_xls]_29"/>
      <sheetName val="[SHOPLIST_xls]_30"/>
      <sheetName val="[SHOPLIST_xls]_31"/>
      <sheetName val="[SHOPLIST_xls]_32"/>
      <sheetName val="[SHOPLIST_xls]_33"/>
      <sheetName val="[SHOPLIST_xls]_34"/>
      <sheetName val="[SHOPLIST_xls]_35"/>
      <sheetName val="[SHOPLIST_xls]_36"/>
      <sheetName val="[SHOPLIST_xls]_37"/>
      <sheetName val="[SHOPLIST_xls]_38"/>
      <sheetName val="[SHOPLIST_xls]_39"/>
      <sheetName val="[SHOPLIST_xls]_40"/>
      <sheetName val="[SHOPLIST_xls]_41"/>
      <sheetName val="[SHOPLIST_xls]_42"/>
      <sheetName val="[SHOPLIST_xls]_43"/>
      <sheetName val="[SHOPLIST_xls]_44"/>
      <sheetName val="[SHOPLIST_xls]_45"/>
      <sheetName val="[SHOPLIST_xls]_46"/>
      <sheetName val="[SHOPLIST_xls]_47"/>
      <sheetName val="[SHOPLIST_xls]_48"/>
      <sheetName val="[SHOPLIST_xls]_49"/>
      <sheetName val="[SHOPLIST_xls]_50"/>
      <sheetName val="[SHOPLIST_xls]_51"/>
      <sheetName val="[SHOPLIST_xls]_52"/>
      <sheetName val="[SHOPLIST_xls]_53"/>
      <sheetName val="[SHOPLIST_xls]_54"/>
      <sheetName val="[SHOPLIST_xls]_55"/>
      <sheetName val="[SHOPLIST_xls]_56"/>
      <sheetName val="[SHOPLIST_xls]_57"/>
      <sheetName val="[SHOPLIST_xls]_58"/>
      <sheetName val="[SHOPLIST_xls]_59"/>
      <sheetName val="[SHOPLIST_xls]_60"/>
      <sheetName val="[SHOPLIST_xls]_61"/>
      <sheetName val="[SHOPLIST_xls]_62"/>
      <sheetName val="[SHOPLIST_xls]_63"/>
      <sheetName val="[SHOPLIST_xls]_64"/>
      <sheetName val="[SHOPLIST_xls]_65"/>
      <sheetName val="[SHOPLIST_xls]_66"/>
      <sheetName val="[SHOPLIST_xls]_67"/>
      <sheetName val="[SHOPLIST_xls]_68"/>
      <sheetName val="[SHOPLIST_xls]_69"/>
      <sheetName val="[SHOPLIST_xls]_70"/>
      <sheetName val="[SHOPLIST_xls]_71"/>
      <sheetName val="[SHOPLIST_xls]_72"/>
      <sheetName val="[SHOPLIST_xls]_73"/>
      <sheetName val="[SHOPLIST_xls]_74"/>
      <sheetName val="[SHOPLIST_xls]_75"/>
      <sheetName val="[SHOPLIST_xls]_76"/>
      <sheetName val="[SHOPLIST_xls]_77"/>
      <sheetName val="[SHOPLIST_xls]_78"/>
      <sheetName val="[SHOPLIST_xls]_79"/>
      <sheetName val="[SHOPLIST_xls]_80"/>
      <sheetName val="[SHOPLIST_xls]_81"/>
      <sheetName val="[SHOPLIST_xls]_82"/>
      <sheetName val="[SHOPLIST.xls]_13"/>
      <sheetName val="[SHOPLIST_xls]_83"/>
      <sheetName val="[SHOPLIST_xls]_84"/>
      <sheetName val="[SHOPLIST_xls]_85"/>
      <sheetName val="[SHOPLIST_xls]_86"/>
      <sheetName val="[SHOPLIST_xls]_87"/>
      <sheetName val="[SHOPLIST_xls]_88"/>
      <sheetName val="[SHOPLIST_xls]_89"/>
      <sheetName val="[SHOPLIST_xls]_90"/>
      <sheetName val="[SHOPLIST_xls]_91"/>
      <sheetName val="[SHOPLIST_xls]_92"/>
      <sheetName val="[SHOPLIST_xls]_93"/>
      <sheetName val="[SHOPLIST_xls]_94"/>
      <sheetName val="[SHOPLIST_xls]_95"/>
      <sheetName val="[SHOPLIST_xls]_96"/>
      <sheetName val="[SHOPLIST_xls]_97"/>
      <sheetName val="[SHOPLIST_xls]_98"/>
      <sheetName val="[SHOPLIST_xls]_99"/>
      <sheetName val="_SHOPLIST_xls_100"/>
      <sheetName val="[SHOPLIST.xls]_14"/>
      <sheetName val="[SHOPLIST.xls]_15"/>
      <sheetName val="[SHOPLIST.xls]7_7"/>
      <sheetName val="[SHOPLIST.xls]_16"/>
      <sheetName val="[SHOPLIST.xls]_17"/>
      <sheetName val="[SHOPLIST.xls]7_8"/>
      <sheetName val="70_x005f_x005f_x005f_x0000__2"/>
      <sheetName val="_SHOPLIST_xls_101"/>
      <sheetName val="_SHOPLIST_xls_102"/>
      <sheetName val="_SHOPLIST_xls_103"/>
      <sheetName val="[SHOPLIST.xls]70?"/>
      <sheetName val="/VWVU))tÏØ0__72"/>
      <sheetName val="[SH1"/>
      <sheetName val="/VWVU))tÏØ0__64"/>
      <sheetName val="/VWVU))tÏØ0__65"/>
      <sheetName val="/VWVU))tÏØ0__66"/>
      <sheetName val="[SHOPLIST.xls]7_9"/>
      <sheetName val="70___0_s__i_____5"/>
      <sheetName val="_VW__VU_________4"/>
      <sheetName val="70___0_s__i_____6"/>
      <sheetName val="70_x005f_x0000___0_x0_3"/>
      <sheetName val="70___0_s__i_____7"/>
      <sheetName val="_VW__VU_________5"/>
      <sheetName val="[SHOPLIST.xls]_18"/>
      <sheetName val="[SHOPLIST.xls]_19"/>
      <sheetName val="[SHOPLIST.xls]_20"/>
      <sheetName val="[SHOPLIST.xls]_21"/>
      <sheetName val="[SHOPLIST.xls]_22"/>
      <sheetName val="[SHOPLIST.xls]_23"/>
      <sheetName val="[SHOPLIST.xls]_24"/>
      <sheetName val="[SHOPLIST.xls]_25"/>
      <sheetName val="[SHOPLIST.xls]_26"/>
      <sheetName val="[SHOPLIST.xls]_27"/>
      <sheetName val="[SHOPLIST.xls]_28"/>
      <sheetName val="[SHOPLIST.xls]_29"/>
      <sheetName val="[SHOPLIST.xls]_30"/>
      <sheetName val="[SHOPLIST.xls]_31"/>
      <sheetName val="[SHOPLIST.xls]_32"/>
      <sheetName val="[SHOPLIST.xls]_33"/>
      <sheetName val="[SHOPLIST.xls]_34"/>
      <sheetName val="[SHOPLIST.xls]_35"/>
      <sheetName val="[SHOPLIST.xls]_36"/>
      <sheetName val="70___0_s__i_____8"/>
      <sheetName val="_VW__VU_________6"/>
      <sheetName val="70___0_s__i_____9"/>
      <sheetName val="70_x005f_x0000___0_x0_4"/>
      <sheetName val="70___0_s__i____10"/>
      <sheetName val="[SHOPLIST.xls]_37"/>
      <sheetName val="_VW__VU_________7"/>
      <sheetName val="[SHOPLIST.xls]_38"/>
      <sheetName val="[SHOPLIST.xls]_39"/>
      <sheetName val="[SHOPLIST.xls]_40"/>
      <sheetName val="[SHOPLIST.xls]_41"/>
      <sheetName val="[SHOPLIST.xls]_42"/>
      <sheetName val="[SHOPLIST.xls]_43"/>
      <sheetName val="[SHOPLIST.xls]_44"/>
      <sheetName val="[SHOPLIST.xls]_45"/>
      <sheetName val="[SHOPLIST.xls]_46"/>
      <sheetName val="[SHOPLIST.xls]_47"/>
      <sheetName val="[SHOPLIST.xls]_48"/>
      <sheetName val="[SHOPLIST.xls]_49"/>
      <sheetName val="[SHOPLIST.xls]_50"/>
      <sheetName val="[SHOPLIST.xls]_51"/>
      <sheetName val="[SHOPLIST.xls]_52"/>
      <sheetName val="[SHOPLIST.xls]_53"/>
      <sheetName val="[SHOPLIST.xls]_54"/>
      <sheetName val="[SHOPLIST.xls]_55"/>
      <sheetName val="[SHOPLIST.xls]_56"/>
      <sheetName val="[SHOPLIST.xls]_57"/>
      <sheetName val="_SHOPLIST_xls_104"/>
      <sheetName val="_SHOPLIST_xls_105"/>
      <sheetName val="_SHOPLIST_xls_106"/>
      <sheetName val="_SHOPLIST_xls_107"/>
      <sheetName val="_SHOPLIST_xls_108"/>
      <sheetName val="_SHOPLIST_xls_109"/>
      <sheetName val="_SHOPLIST_xls_110"/>
      <sheetName val="_SHOPLIST_xls_111"/>
      <sheetName val="_SHOPLIST_xls_112"/>
      <sheetName val="_SHOPLIST_xls_113"/>
      <sheetName val="_SHOPLIST_xls_114"/>
      <sheetName val="_SHOPLIST_xls_115"/>
      <sheetName val="_SHOPLIST_xls_116"/>
      <sheetName val="_SHOPLIST_xls_117"/>
      <sheetName val="_SHOPLIST_xls_118"/>
      <sheetName val="_SHOPLIST_xls_119"/>
      <sheetName val="_SHOPLIST_xls_120"/>
      <sheetName val="_SHOPLIST_xls_121"/>
      <sheetName val="_SHOPLIST_xls_122"/>
      <sheetName val="_SHOPLIST_xls_123"/>
      <sheetName val="_SHOPLIST_xls_124"/>
      <sheetName val="_SHOPLIST_xls_125"/>
      <sheetName val="_SHOPLIST_xls_126"/>
      <sheetName val="_SHOPLIST_xls_127"/>
      <sheetName val="_SHOPLIST_xls_128"/>
      <sheetName val="_SHOPLIST_xls_129"/>
      <sheetName val="_SHOPLIST_xls_130"/>
      <sheetName val="_SHOPLIST_xls_131"/>
      <sheetName val="_SHOPLIST_xls_132"/>
      <sheetName val="_SHOPLIST_xls_133"/>
      <sheetName val="_SHOPLIST_xls_134"/>
      <sheetName val="_SHOPLIST_xls_135"/>
      <sheetName val="_SHOPLIST_xls_136"/>
      <sheetName val="_SHOPLIST_xls_137"/>
      <sheetName val="_SHOPLIST_xls_138"/>
      <sheetName val="_SHOPLIST_xls_139"/>
      <sheetName val="_SHOPLIST_xls_140"/>
      <sheetName val="_SHOPLIST_xls_141"/>
      <sheetName val="_SHOPLIST_xls_142"/>
      <sheetName val="_SHOPLIST_xls_143"/>
      <sheetName val="_SHOPLIST_xls_144"/>
      <sheetName val="_SHOPLIST_xls_145"/>
      <sheetName val="_SHOPLIST_xls_146"/>
      <sheetName val="_SHOPLIST_xls_147"/>
      <sheetName val="_SHOPLIST_xls_148"/>
      <sheetName val="_SHOPLIST_xls_149"/>
      <sheetName val="_SHOPLIST_xls_150"/>
      <sheetName val="_SHOPLIST_xls_151"/>
      <sheetName val="_SHOPLIST_xls_152"/>
      <sheetName val="_SHOPLIST_xls_153"/>
      <sheetName val="_SHOPLIST_xls_154"/>
      <sheetName val="_SHOPLIST_xls_155"/>
      <sheetName val="_SHOPLIST_xls_156"/>
      <sheetName val="_SHOPLIST_xls_157"/>
      <sheetName val="_SHOPLIST_xls_158"/>
      <sheetName val="_SHOPLIST_xls_159"/>
      <sheetName val="[SHOPLIST.xls]_58"/>
      <sheetName val="[SHOPLIST.xls]_59"/>
      <sheetName val="70___0_s__i____11"/>
      <sheetName val="_VW__VU_________8"/>
      <sheetName val="70___0_s__i____12"/>
      <sheetName val="70_x005f_x0000___0_x0_5"/>
      <sheetName val="70___0_s__i____13"/>
      <sheetName val="[SHOPLIST.xls]_60"/>
      <sheetName val="_VW__VU_________9"/>
      <sheetName val="_SHOPLIST_xls_160"/>
      <sheetName val="_SHOPLIST_xls_161"/>
      <sheetName val="[SHOPLIST.xls]_61"/>
      <sheetName val="[SHOPLIST.xls]_62"/>
      <sheetName val="_SHOPLIST_xls_162"/>
      <sheetName val="_SHOPLIST_xls_163"/>
      <sheetName val="[SHOPLIST.xls]_63"/>
      <sheetName val="[SHOPLIST.xls]_64"/>
      <sheetName val="[SHOPLIST.xls]_65"/>
      <sheetName val="_SHOPLIST_xls_164"/>
      <sheetName val="_SHOPLIST_xls_165"/>
      <sheetName val="[SHOPLIST.xls]_66"/>
      <sheetName val="[SHOPLIST.xls]_67"/>
      <sheetName val="[SHOPLIST.xls]_68"/>
      <sheetName val="[SHOPLIST.xls]_69"/>
      <sheetName val="[SHOPLIST.xls]_70"/>
      <sheetName val="[SHOPLIST.xls]_71"/>
      <sheetName val="[SHOPLIST.xls]_72"/>
      <sheetName val="[SHOPLIST.xls]_73"/>
      <sheetName val="_SHOPLIST_xls_166"/>
      <sheetName val="_SHOPLIST_xls_167"/>
      <sheetName val="_SHOPLIST_xls_168"/>
      <sheetName val="_SHOPLIST_xls_169"/>
      <sheetName val="_SHOPLIST_xls_170"/>
      <sheetName val="_SHOPLIST_xls_171"/>
      <sheetName val="_SHOPLIST_xls_172"/>
      <sheetName val="_SHOPLIST_xls_173"/>
      <sheetName val="_SHOPLIST_xls_174"/>
      <sheetName val="_SHOPLIST_xls_175"/>
      <sheetName val="_SHOPLIST_xls_176"/>
      <sheetName val="[SHOPLIST.xls]_74"/>
      <sheetName val="[SHOPLIST.xls]_75"/>
      <sheetName val="[SHOPLIST.xls]_76"/>
      <sheetName val="[SHOPLIST.xls]_77"/>
      <sheetName val="_SHOPLIST_xls_177"/>
      <sheetName val="_SHOPLIST_xls_178"/>
      <sheetName val="_SHOPLIST_xls_179"/>
      <sheetName val="_SHOPLIST_xls_180"/>
      <sheetName val="_SHOPLIST_xls_181"/>
      <sheetName val="_SHOPLIST_xls_182"/>
      <sheetName val="_SHOPLIST_xls_183"/>
      <sheetName val="_SHOPLIST_xls_184"/>
      <sheetName val="_SHOPLIST_xls_185"/>
      <sheetName val="_SHOPLIST_xls_186"/>
      <sheetName val="_SHOPLIST_xls_187"/>
      <sheetName val="_SHOPLIST_xls_188"/>
      <sheetName val="[SHOPLIST.xls]_78"/>
      <sheetName val="[SHOPLIST.xls]_79"/>
      <sheetName val="_SHOPLIST_xls_189"/>
      <sheetName val="_SHOPLIST_xls_190"/>
      <sheetName val="_SHOPLIST_xls_191"/>
      <sheetName val="_SHOPLIST_xls_192"/>
      <sheetName val="_SHOPLIST_xls_193"/>
      <sheetName val="_SHOPLIST_xls_194"/>
      <sheetName val="_SHOPLIST_xls_195"/>
      <sheetName val="_SHOPLIST_xls_196"/>
      <sheetName val="_SHOPLIST_xls_197"/>
      <sheetName val="_SHOPLIST_xls_198"/>
      <sheetName val="_SHOPLIST_xls_199"/>
      <sheetName val="_SHOPLIST_xls_200"/>
      <sheetName val="_SHOPLIST_xls_201"/>
      <sheetName val="[SHOPLIST.xls]_80"/>
      <sheetName val="_SHOPLIST_xls_202"/>
      <sheetName val="_SHOPLIST_xls_203"/>
      <sheetName val="_SHOPLIST_xls_204"/>
      <sheetName val="_SHOPLIST_xls_205"/>
      <sheetName val="_SHOPLIST_xls_206"/>
      <sheetName val="_SHOPLIST_xls_207"/>
      <sheetName val="_SHOPLIST_xls_208"/>
      <sheetName val="_SHOPLIST_xls_209"/>
      <sheetName val="_SHOPLIST_xls_210"/>
      <sheetName val="_SHOPLIST_xls_211"/>
      <sheetName val="_SHOPLIST_xls_212"/>
      <sheetName val="_SHOPLIST_xls_213"/>
      <sheetName val="_SHOPLIST_xls_214"/>
      <sheetName val="_SHOPLIST_xls_215"/>
      <sheetName val="_SHOPLIST_xls_216"/>
      <sheetName val="_SHOPLIST_xls_217"/>
      <sheetName val="_SHOPLIST_xls_218"/>
      <sheetName val="_SHOPLIST_xls_219"/>
      <sheetName val="_SHOPLIST_xls_220"/>
      <sheetName val="_SHOPLIST_xls_221"/>
      <sheetName val="_SHOPLIST_xls_222"/>
      <sheetName val="_SHOPLIST_xls_223"/>
      <sheetName val="_SHOPLIST_xls_224"/>
      <sheetName val="_SHOPLIST_xls_225"/>
      <sheetName val="_SHOPLIST_xls_226"/>
      <sheetName val="_SHOPLIST_xls_227"/>
      <sheetName val="_SHOPLIST_xls_228"/>
      <sheetName val="_SHOPLIST_xls_229"/>
      <sheetName val="_SHOPLIST_xls_230"/>
      <sheetName val="_SHOPLIST_xls_231"/>
      <sheetName val="_SHOPLIST_xls_232"/>
      <sheetName val="_SHOPLIST_xls_233"/>
      <sheetName val="_SHOPLIST_xls_234"/>
      <sheetName val="_SHOPLIST_xls_235"/>
      <sheetName val="_SHOPLIST_xls_236"/>
      <sheetName val="_SHOPLIST_xls_237"/>
      <sheetName val="_SHOPLIST_xls_238"/>
      <sheetName val="_SHOPLIST_xls_239"/>
      <sheetName val="_SHOPLIST_xls_240"/>
      <sheetName val="_SHOPLIST_xls_241"/>
      <sheetName val="_SHOPLIST_xls_242"/>
      <sheetName val="_SHOPLIST_xls_243"/>
      <sheetName val="_SHOPLIST_xls_244"/>
      <sheetName val="_SHOPLIST_xls_245"/>
      <sheetName val="_SHOPLIST_xls_246"/>
      <sheetName val="_SHOPLIST_xls_247"/>
      <sheetName val="_SHOPLIST_xls_248"/>
      <sheetName val="_SHOPLIST_xls_249"/>
      <sheetName val="_SHOPLIST_xls_250"/>
      <sheetName val="_SHOPLIST_xls_251"/>
      <sheetName val="_SHOPLIST_xls_252"/>
      <sheetName val="_SHOPLIST_xls_253"/>
      <sheetName val="_SHOPLIST_xls_254"/>
      <sheetName val="_SHOPLIST_xls_255"/>
      <sheetName val="_SHOPLIST_xls_256"/>
      <sheetName val="_SHOPLIST_xls_257"/>
      <sheetName val="_SHOPLIST_xls_258"/>
      <sheetName val="_SHOPLIST_xls_259"/>
      <sheetName val="_SHOPLIST_xls_260"/>
      <sheetName val="_SHOPLIST_xls_261"/>
      <sheetName val="_SHOPLIST_xls_262"/>
      <sheetName val="_SHOPLIST_xls_263"/>
      <sheetName val="_SHOPLIST_xls_264"/>
      <sheetName val="_SHOPLIST_xls_265"/>
      <sheetName val="_SHOPLIST_xls_266"/>
      <sheetName val="_SHOPLIST_xls_267"/>
      <sheetName val="70_x005f_x005f_x005f_x0000__3"/>
      <sheetName val="[SHOPLIST.xls]_81"/>
      <sheetName val="[SHOPLIST.xls]_82"/>
      <sheetName val="[SHOPLIST.xls]_83"/>
      <sheetName val="[SHOPLIST.xls]_84"/>
      <sheetName val="[SHOPLIST.xls]_85"/>
      <sheetName val="[SHOPLIST.xls]_86"/>
      <sheetName val="[SHOPLIST.xls]_87"/>
      <sheetName val="[SHOPLIST.xls]_88"/>
      <sheetName val="[SHOPLIST.xls]_89"/>
      <sheetName val="[SHOPLIST.xls]_90"/>
      <sheetName val="[SHOPLIST.xls]_91"/>
      <sheetName val="[SHOPLIST.xls]_92"/>
      <sheetName val="[SHOPLIST.xls]_93"/>
      <sheetName val="[SHOPLIST.xls]_94"/>
      <sheetName val="[SHOPLIST.xls]_95"/>
      <sheetName val="70___0_s__i____14"/>
      <sheetName val="_VW__VU________10"/>
      <sheetName val="70___0_s__i____15"/>
      <sheetName val="70_x005f_x0000___0_x0_6"/>
      <sheetName val="70___0_s__i____16"/>
      <sheetName val="[SHOPLIST.xls]_96"/>
      <sheetName val="_VW__VU________11"/>
      <sheetName val="_SHOPLIST_xls_268"/>
      <sheetName val="_SHOPLIST_xls_269"/>
      <sheetName val="[SHOPLIST.xls]_97"/>
      <sheetName val="[SHOPLIST.xls]_98"/>
      <sheetName val="_SHOPLIST_xls_270"/>
      <sheetName val="_SHOPLIST_xls_271"/>
      <sheetName val="[SHOPLIST.xls]_99"/>
      <sheetName val="_SHOPLIST_xls_272"/>
      <sheetName val="_SHOPLIST_xls_273"/>
      <sheetName val="_SHOPLIST_xls_274"/>
      <sheetName val="_SHOPLIST_xls_275"/>
      <sheetName val="_SHOPLIST_xls_276"/>
      <sheetName val="_SHOPLIST_xls_277"/>
      <sheetName val="_SHOPLIST_xls_278"/>
      <sheetName val="_SHOPLIST_xls_279"/>
      <sheetName val="_SHOPLIST_xls_280"/>
      <sheetName val="_SHOPLIST_xls_281"/>
      <sheetName val="_SHOPLIST_xls_282"/>
      <sheetName val="_SHOPLIST_xls_283"/>
      <sheetName val="_SHOPLIST_xls_284"/>
      <sheetName val="_SHOPLIST_xls_285"/>
      <sheetName val="_SHOPLIST_xls_286"/>
      <sheetName val="_SHOPLIST_xls_287"/>
      <sheetName val="_SHOPLIST_xls_288"/>
      <sheetName val="_SHOPLIST_xls_289"/>
      <sheetName val="_SHOPLIST_xls_290"/>
      <sheetName val="_SHOPLIST_xls_291"/>
      <sheetName val="_SHOPLIST_xls_292"/>
      <sheetName val="_SHOPLIST_xls_293"/>
      <sheetName val="_SHOPLIST_xls_294"/>
      <sheetName val="_SHOPLIST_xls_295"/>
      <sheetName val="_SHOPLIST_xls_296"/>
      <sheetName val="_SHOPLIST_xls_297"/>
      <sheetName val="_SHOPLIST_xls_298"/>
      <sheetName val="_SHOPLIST_xls_299"/>
      <sheetName val="_SHOPLIST_xls_300"/>
      <sheetName val="_SHOPLIST_xls_301"/>
      <sheetName val="_SHOPLIST_xls_302"/>
      <sheetName val="_SHOPLIST_xls_303"/>
      <sheetName val="_SHOPLIST_xls_304"/>
      <sheetName val="_SHOPLIST_xls_305"/>
      <sheetName val="_SHOPLIST_xls_306"/>
      <sheetName val="_SHOPLIST_xls_307"/>
      <sheetName val="_SHOPLIST_xls_308"/>
      <sheetName val="_SHOPLIST_xls_309"/>
      <sheetName val="_SHOPLIST_xls_310"/>
      <sheetName val="_SHOPLIST_xls_311"/>
      <sheetName val="_SHOPLIST_xls_312"/>
      <sheetName val="_SHOPLIST_xls_313"/>
      <sheetName val="_SHOPLIST_xls_314"/>
      <sheetName val="_SHOPLIST_xls_315"/>
      <sheetName val="_SHOPLIST_xls_316"/>
      <sheetName val="_SHOPLIST_xls_317"/>
      <sheetName val="_SHOPLIST_xls_318"/>
      <sheetName val="_SHOPLIST_xls_319"/>
      <sheetName val="_SHOPLIST_xls_320"/>
      <sheetName val="_SHOPLIST_xls_321"/>
      <sheetName val="_SHOPLIST_xls_322"/>
      <sheetName val="_SHOPLIST_xls_323"/>
      <sheetName val="_SHOPLIST_xls_324"/>
      <sheetName val="_SHOPLIST_xls_325"/>
      <sheetName val="_SHOPLIST_xls_326"/>
      <sheetName val="_SHOPLIST_xls_327"/>
      <sheetName val="_SHOPLIST_xls_328"/>
      <sheetName val="_SHOPLIST_xls_329"/>
      <sheetName val="_SHOPLIST_xls_330"/>
      <sheetName val="_SHOPLIST_xls_331"/>
      <sheetName val="_SHOPLIST_xls_332"/>
      <sheetName val="_SHOPLIST_xls_333"/>
      <sheetName val="_SHOPLIST_xls_334"/>
      <sheetName val="_SHOPLIST_xls_335"/>
      <sheetName val="_SHOPLIST_xls_336"/>
      <sheetName val="_SHOPLIST_xls_337"/>
      <sheetName val="_SHOPLIST_xls_338"/>
      <sheetName val="_SHOPLIST_xls_339"/>
      <sheetName val="_SHOPLIST_xls_340"/>
      <sheetName val="_SHOPLIST_xls_341"/>
      <sheetName val="_SHOPLIST_xls_342"/>
      <sheetName val="_SHOPLIST_xls_343"/>
      <sheetName val="_SHOPLIST_xls_344"/>
      <sheetName val="_SHOPLIST_xls_345"/>
      <sheetName val="_SHOPLIST_xls_346"/>
      <sheetName val="_SHOPLIST_xls_347"/>
      <sheetName val="_SHOPLIST_xls_348"/>
      <sheetName val="_SHOPLIST_xls_349"/>
      <sheetName val="_SHOPLIST_xls_350"/>
      <sheetName val="_SHOPLIST_xls_351"/>
      <sheetName val="_SHOPLIST_xls_352"/>
      <sheetName val="_SHOPLIST_xls_353"/>
      <sheetName val="_SHOPLIST_xls_354"/>
      <sheetName val="_SHOPLIST_xls_355"/>
      <sheetName val="_SHOPLIST_xls_356"/>
      <sheetName val="_SHOPLIST_xls_357"/>
      <sheetName val="_SHOPLIST_xls_358"/>
      <sheetName val="_SHOPLIST_xls_359"/>
      <sheetName val="_SHOPLIST_xls_360"/>
      <sheetName val="_SHOPLIST_xls_361"/>
      <sheetName val="_SHOPLIST_xls_362"/>
      <sheetName val="_SHOPLIST_xls_363"/>
      <sheetName val="_SHOPLIST_xls_364"/>
      <sheetName val="_SHOPLIST_xls_365"/>
      <sheetName val="_SHOPLIST_xls_366"/>
      <sheetName val="_SHOPLIST_xls_367"/>
      <sheetName val="_SHOPLIST_xls_368"/>
      <sheetName val="_SHOPLIST_xls_369"/>
      <sheetName val="_SHOPLIST_xls_370"/>
      <sheetName val="_SHOPLIST_xls_371"/>
      <sheetName val="_SHOPLIST_xls_372"/>
      <sheetName val="_SHOPLIST_xls_373"/>
      <sheetName val="_SHOPLIST_xls_374"/>
      <sheetName val="_SHOPLIST_xls_375"/>
      <sheetName val="_SHOPLIST_xls_376"/>
      <sheetName val="_SHOPLIST_xls_377"/>
      <sheetName val="_SHOPLIST_xls_378"/>
      <sheetName val="_SHOPLIST_xls_379"/>
      <sheetName val="_SHOPLIST_xls_380"/>
      <sheetName val="_SHOPLIST_xls_381"/>
      <sheetName val="_SHOPLIST_xls_382"/>
      <sheetName val="_SHOPLIST_xls_383"/>
      <sheetName val="_SHOPLIST_xls_384"/>
      <sheetName val="_SHOPLIST_xls_385"/>
      <sheetName val="_SHOPLIST_xls_386"/>
      <sheetName val="_SHOPLIST_xls_387"/>
      <sheetName val="_SHOPLIST_xls_388"/>
      <sheetName val="_SHOPLIST_xls_389"/>
      <sheetName val="_SHOPLIST_xls_390"/>
      <sheetName val="_SHOPLIST_xls_391"/>
      <sheetName val="_SHOPLIST_xls_392"/>
      <sheetName val="70_x005f_x005f_x005f_x0000__4"/>
      <sheetName val="_SHOPLIST_xls_393"/>
      <sheetName val="_SHOPLIST_xls_394"/>
      <sheetName val="_SHOPLIST_xls_395"/>
      <sheetName val="_SHOPLIST_xls_396"/>
      <sheetName val="_SHOPLIST_xls_397"/>
      <sheetName val="_SHOPLIST_xls_398"/>
      <sheetName val="_SHOPLIST_xls_399"/>
      <sheetName val="_SHOPLIST_xls_400"/>
      <sheetName val="_SHOPLIST_xls_401"/>
      <sheetName val="_SHOPLIST_xls_402"/>
      <sheetName val="_SHOPLIST_xls_403"/>
      <sheetName val="_SHOPLIST_xls_404"/>
      <sheetName val="_SHOPLIST_xls_405"/>
      <sheetName val="_SHOPLIST_xls_406"/>
      <sheetName val="_SHOPLIST_xls_407"/>
      <sheetName val="70___0_s__i____17"/>
      <sheetName val="_VW__VU________12"/>
      <sheetName val="70___0_s__i____18"/>
      <sheetName val="70_x005f_x0000___0_x0_7"/>
      <sheetName val="70___0_s__i____19"/>
      <sheetName val="_SHOPLIST_xls_408"/>
      <sheetName val="_VW__VU________13"/>
      <sheetName val="_SHOPLIST_xls_409"/>
      <sheetName val="_SHOPLIST_xls_410"/>
      <sheetName val="_SHOPLIST_xls_411"/>
      <sheetName val="_SHOPLIST_xls_412"/>
      <sheetName val="_SHOPLIST_xls_413"/>
      <sheetName val="_SHOPLIST_xls_414"/>
      <sheetName val="_SHOPLIST_xls_415"/>
      <sheetName val="_SHOPLIST_xls_416"/>
      <sheetName val="_SHOPLIST_xls_417"/>
      <sheetName val="_SHOPLIST_xls_418"/>
      <sheetName val="_SHOPLIST_xls_419"/>
      <sheetName val="_SHOPLIST_xls_420"/>
      <sheetName val="_SHOPLIST_xls_421"/>
      <sheetName val="_SHOPLIST_xls_422"/>
      <sheetName val="_SHOPLIST_xls_423"/>
      <sheetName val="_SHOPLIST_xls_424"/>
      <sheetName val="_SHOPLIST_xls_425"/>
      <sheetName val="_SHOPLIST_xls_426"/>
      <sheetName val="_SHOPLIST_xls_427"/>
      <sheetName val="_SHOPLIST_xls_428"/>
      <sheetName val="_SHOPLIST_xls_429"/>
      <sheetName val="_SHOPLIST_xls_430"/>
      <sheetName val="_SHOPLIST_xls_431"/>
      <sheetName val="_SHOPLIST_xls_432"/>
      <sheetName val="_SHOPLIST_xls_433"/>
      <sheetName val="_SHOPLIST_xls_434"/>
      <sheetName val="_SHOPLIST_xls_435"/>
      <sheetName val="_SHOPLIST_xls_436"/>
      <sheetName val="_SHOPLIST_xls_437"/>
      <sheetName val="_SHOPLIST_xls_438"/>
      <sheetName val="_SHOPLIST_xls_439"/>
      <sheetName val="_SHOPLIST_xls_440"/>
      <sheetName val="_SHOPLIST_xls_441"/>
      <sheetName val="_SHOPLIST_xls_442"/>
      <sheetName val="_SHOPLIST_xls_443"/>
      <sheetName val="_SHOPLIST_xls_444"/>
      <sheetName val="_SHOPLIST_xls_445"/>
      <sheetName val="_SHOPLIST_xls_446"/>
      <sheetName val="_SHOPLIST_xls_447"/>
      <sheetName val="_SHOPLIST_xls_448"/>
      <sheetName val="_SHOPLIST_xls_449"/>
      <sheetName val="_SHOPLIST_xls_450"/>
      <sheetName val="_SHOPLIST_xls_451"/>
      <sheetName val="_SHOPLIST_xls_452"/>
      <sheetName val="_SHOPLIST_xls_453"/>
      <sheetName val="_SHOPLIST_xls_454"/>
      <sheetName val="_SHOPLIST_xls_455"/>
      <sheetName val="_SHOPLIST_xls_456"/>
      <sheetName val="_SHOPLIST_xls_457"/>
      <sheetName val="_SHOPLIST_xls_458"/>
      <sheetName val="_SHOPLIST_xls_459"/>
      <sheetName val="_SHOPLIST_xls_460"/>
      <sheetName val="_SHOPLIST_xls_461"/>
      <sheetName val="_SHOPLIST_xls_462"/>
      <sheetName val="_SHOPLIST_xls_463"/>
      <sheetName val="_SHOPLIST_xls_464"/>
      <sheetName val="_SHOPLIST_xls_465"/>
      <sheetName val="_SHOPLIST_xls_466"/>
      <sheetName val="_SHOPLIST_xls_467"/>
      <sheetName val="_SHOPLIST_xls_468"/>
      <sheetName val="_SHOPLIST_xls_469"/>
      <sheetName val="_SHOPLIST_xls_470"/>
      <sheetName val="_SHOPLIST_xls_471"/>
      <sheetName val="_SHOPLIST_xls_472"/>
      <sheetName val="_SHOPLIST_xls_473"/>
      <sheetName val="_SHOPLIST_xls_474"/>
      <sheetName val="_SHOPLIST_xls_475"/>
      <sheetName val="_SHOPLIST_xls_476"/>
      <sheetName val="_SHOPLIST_xls_477"/>
      <sheetName val="_SHOPLIST_xls_478"/>
      <sheetName val="_SHOPLIST_xls_479"/>
      <sheetName val="_SHOPLIST_xls_480"/>
      <sheetName val="_SHOPLIST_xls_481"/>
      <sheetName val="_SHOPLIST_xls_482"/>
      <sheetName val="_SHOPLIST_xls_483"/>
      <sheetName val="_SHOPLIST_xls_484"/>
      <sheetName val="_SHOPLIST_xls_485"/>
      <sheetName val="_SHOPLIST_xls_486"/>
      <sheetName val="_SHOPLIST_xls_487"/>
      <sheetName val="_SHOPLIST_xls_488"/>
      <sheetName val="_SHOPLIST_xls_489"/>
      <sheetName val="_SHOPLIST_xls_490"/>
      <sheetName val="_SHOPLIST_xls_491"/>
      <sheetName val="_SHOPLIST_xls_492"/>
      <sheetName val="_SHOPLIST_xls_493"/>
      <sheetName val="_SHOPLIST_xls_494"/>
      <sheetName val="_SHOPLIST_xls_495"/>
      <sheetName val="_SHOPLIST_xls_496"/>
      <sheetName val="_SHOPLIST_xls_497"/>
      <sheetName val="_SHOPLIST_xls_498"/>
      <sheetName val="_SHOPLIST_xls_499"/>
      <sheetName val="_SHOPLIST_xls_500"/>
      <sheetName val="_SHOPLIST_xls_501"/>
      <sheetName val="_SHOPLIST_xls_502"/>
      <sheetName val="_SHOPLIST_xls_503"/>
      <sheetName val="_SHOPLIST_xls_504"/>
      <sheetName val="_SHOPLIST_xls_505"/>
      <sheetName val="_SHOPLIST_xls_506"/>
      <sheetName val="_SHOPLIST_xls_507"/>
      <sheetName val="_SHOPLIST_xls_508"/>
      <sheetName val="_SHOPLIST_xls_509"/>
      <sheetName val="_SHOPLIST_xls_510"/>
      <sheetName val="_SHOPLIST_xls_511"/>
      <sheetName val="_SHOPLIST_xls_512"/>
      <sheetName val="_SHOPLIST_xls_513"/>
      <sheetName val="_SHOPLIST_xls_514"/>
      <sheetName val="_SHOPLIST_xls_515"/>
      <sheetName val="_SHOPLIST_xls_516"/>
      <sheetName val="_SHOPLIST_xls_517"/>
      <sheetName val="_SHOPLIST_xls_518"/>
      <sheetName val="_SHOPLIST_xls_519"/>
      <sheetName val="_SHOPLIST_xls_520"/>
      <sheetName val="_SHOPLIST_xls_521"/>
      <sheetName val="_SHOPLIST_xls_522"/>
      <sheetName val="_SHOPLIST_xls_523"/>
      <sheetName val="_SHOPLIST_xls_524"/>
      <sheetName val="_SHOPLIST_xls_525"/>
      <sheetName val="_SHOPLIST_xls_526"/>
      <sheetName val="_SHOPLIST_xls_527"/>
      <sheetName val="_SHOPLIST_xls_528"/>
      <sheetName val="_SHOPLIST_xls_529"/>
      <sheetName val="_SHOPLIST_xls_530"/>
      <sheetName val="_SHOPLIST_xls_531"/>
      <sheetName val="_SHOPLIST_xls_532"/>
      <sheetName val="_SHOPLIST_xls_533"/>
      <sheetName val="_SHOPLIST_xls_534"/>
      <sheetName val="_SHOPLIST_xls_535"/>
      <sheetName val="_SHOPLIST_xls_536"/>
      <sheetName val="70_x005f_x005f_x005f_x0000__5"/>
      <sheetName val="_SHOPLIST_xls_537"/>
      <sheetName val="_SHOPLIST_xls_538"/>
      <sheetName val="_SHOPLIST_xls_539"/>
      <sheetName val="_SHOPLIST_xls_540"/>
      <sheetName val="_SHOPLIST_xls_541"/>
      <sheetName val="_SHOPLIST_xls_542"/>
      <sheetName val="_SHOPLIST_xls_543"/>
      <sheetName val="_SHOPLIST_xls_544"/>
      <sheetName val="_SHOPLIST_xls_545"/>
      <sheetName val="_SHOPLIST_xls_546"/>
      <sheetName val="_SHOPLIST_xls_547"/>
      <sheetName val="_SHOPLIST_xls_548"/>
      <sheetName val="_SHOPLIST_xls_549"/>
      <sheetName val="_SHOPLIST_xls_550"/>
      <sheetName val="_SHOPLIST_xls_551"/>
      <sheetName val="_SHOPLIST_xls_552"/>
      <sheetName val="_SHOPLIST_xls_553"/>
      <sheetName val="_SHOPLIST_xls_554"/>
      <sheetName val="_SHOPLIST_xls_555"/>
      <sheetName val="_SHOPLIST_xls_556"/>
      <sheetName val="_SHOPLIST_xls_557"/>
      <sheetName val="_SHOPLIST_xls_558"/>
      <sheetName val="_SHOPLIST_xls_559"/>
      <sheetName val="_SHOPLIST_xls_560"/>
      <sheetName val="_SHOPLIST_xls_561"/>
      <sheetName val="_SHOPLIST_xls_562"/>
      <sheetName val="_SHOPLIST_xls_563"/>
      <sheetName val="_SHOPLIST_xls_564"/>
      <sheetName val="_SHOPLIST_xls_565"/>
      <sheetName val="_SHOPLIST_xls_566"/>
      <sheetName val="_SHOPLIST_xls_567"/>
      <sheetName val="_SHOPLIST_xls_568"/>
      <sheetName val="_SHOPLIST_xls_569"/>
      <sheetName val="_SHOPLIST_xls_570"/>
      <sheetName val="_SHOPLIST_xls_571"/>
      <sheetName val="_SHOPLIST_xls_572"/>
      <sheetName val="_SHOPLIST_xls_573"/>
      <sheetName val="_SHOPLIST_xls_574"/>
      <sheetName val="_SHOPLIST_xls_575"/>
      <sheetName val="_SHOPLIST_xls_576"/>
      <sheetName val="_SHOPLIST_xls_577"/>
      <sheetName val="_SHOPLIST_xls_578"/>
      <sheetName val="_SHOPLIST_xls_579"/>
      <sheetName val="_SHOPLIST_xls_580"/>
      <sheetName val="_SHOPLIST_xls_581"/>
      <sheetName val="_SHOPLIST_xls_582"/>
      <sheetName val="70___0_s__i____20"/>
      <sheetName val="_VW__VU________14"/>
      <sheetName val="70___0_s__i____21"/>
      <sheetName val="70_x005f_x0000___0_x0_8"/>
      <sheetName val="70___0_s__i____22"/>
      <sheetName val="_SHOPLIST_xls_583"/>
      <sheetName val="_VW__VU________15"/>
      <sheetName val="_SHOPLIST_xls_584"/>
      <sheetName val="_SHOPLIST_xls_585"/>
      <sheetName val="_SHOPLIST_xls_586"/>
      <sheetName val="_SHOPLIST_xls_587"/>
      <sheetName val="_SHOPLIST_xls_588"/>
      <sheetName val="_SHOPLIST_xls_589"/>
      <sheetName val="_SHOPLIST_xls_590"/>
      <sheetName val="_SHOPLIST_xls_591"/>
      <sheetName val="_SHOPLIST_xls_592"/>
      <sheetName val="_SHOPLIST_xls_593"/>
      <sheetName val="_SHOPLIST_xls_594"/>
      <sheetName val="_SHOPLIST_xls_595"/>
      <sheetName val="_SHOPLIST_xls_596"/>
      <sheetName val="_SHOPLIST_xls_597"/>
      <sheetName val="_SHOPLIST_xls_598"/>
      <sheetName val="_SHOPLIST_xls_599"/>
      <sheetName val="_SHOPLIST_xls_600"/>
      <sheetName val="_SHOPLIST_xls_601"/>
      <sheetName val="_SHOPLIST_xls_602"/>
      <sheetName val="_SHOPLIST_xls_603"/>
      <sheetName val="_SHOPLIST_xls_604"/>
      <sheetName val="_SHOPLIST_xls_605"/>
      <sheetName val="_SHOPLIST_xls_606"/>
      <sheetName val="_SHOPLIST_xls_607"/>
      <sheetName val="_SHOPLIST_xls_608"/>
      <sheetName val="_SHOPLIST_xls_609"/>
      <sheetName val="_SHOPLIST_xls_610"/>
      <sheetName val="_SHOPLIST_xls_611"/>
      <sheetName val="_SHOPLIST_xls_612"/>
      <sheetName val="_SHOPLIST_xls_613"/>
      <sheetName val="_SHOPLIST_xls_614"/>
      <sheetName val="_SHOPLIST_xls_615"/>
      <sheetName val="_SHOPLIST_xls_616"/>
      <sheetName val="_SHOPLIST_xls_617"/>
      <sheetName val="_SHOPLIST_xls_618"/>
      <sheetName val="_SHOPLIST_xls_619"/>
      <sheetName val="_SHOPLIST_xls_620"/>
      <sheetName val="_SHOPLIST_xls_621"/>
      <sheetName val="_SHOPLIST_xls_622"/>
      <sheetName val="_SHOPLIST_xls_623"/>
      <sheetName val="_SHOPLIST_xls_624"/>
      <sheetName val="_SHOPLIST_xls_625"/>
      <sheetName val="_SHOPLIST_xls_626"/>
      <sheetName val="_SHOPLIST_xls_627"/>
      <sheetName val="_SHOPLIST_xls_628"/>
      <sheetName val="_SHOPLIST_xls_629"/>
      <sheetName val="_SHOPLIST_xls_630"/>
      <sheetName val="_SHOPLIST_xls_631"/>
      <sheetName val="_SHOPLIST_xls_632"/>
      <sheetName val="_SHOPLIST_xls_633"/>
      <sheetName val="_SHOPLIST_xls_634"/>
      <sheetName val="_SHOPLIST_xls_635"/>
      <sheetName val="_SHOPLIST_xls_636"/>
      <sheetName val="_SHOPLIST_xls_637"/>
      <sheetName val="_SHOPLIST_xls_638"/>
      <sheetName val="_SHOPLIST_xls_639"/>
      <sheetName val="_SHOPLIST_xls_640"/>
      <sheetName val="_SHOPLIST_xls_641"/>
      <sheetName val="_SHOPLIST_xls_642"/>
      <sheetName val="_SHOPLIST_xls_643"/>
      <sheetName val="_SHOPLIST_xls_644"/>
      <sheetName val="_SHOPLIST_xls_645"/>
      <sheetName val="_SHOPLIST_xls_646"/>
      <sheetName val="_SHOPLIST_xls_647"/>
      <sheetName val="_SHOPLIST_xls_648"/>
      <sheetName val="_SHOPLIST_xls_649"/>
      <sheetName val="_SHOPLIST_xls_650"/>
      <sheetName val="_SHOPLIST_xls_651"/>
      <sheetName val="_SHOPLIST_xls_652"/>
      <sheetName val="_SHOPLIST_xls_653"/>
      <sheetName val="_SHOPLIST_xls_654"/>
      <sheetName val="_SHOPLIST_xls_655"/>
      <sheetName val="_SHOPLIST_xls_656"/>
      <sheetName val="_SHOPLIST_xls_657"/>
      <sheetName val="_SHOPLIST_xls_658"/>
      <sheetName val="_SHOPLIST_xls_659"/>
      <sheetName val="_SHOPLIST_xls_660"/>
      <sheetName val="_SHOPLIST_xls_661"/>
      <sheetName val="_SHOPLIST_xls_662"/>
      <sheetName val="_SHOPLIST_xls_663"/>
      <sheetName val="_SHOPLIST_xls_664"/>
      <sheetName val="_SHOPLIST_xls_665"/>
      <sheetName val="_SHOPLIST_xls_666"/>
      <sheetName val="_SHOPLIST_xls_667"/>
      <sheetName val="_SHOPLIST_xls_668"/>
      <sheetName val="_SHOPLIST_xls_669"/>
      <sheetName val="_SHOPLIST_xls_670"/>
      <sheetName val="_SHOPLIST_xls_671"/>
      <sheetName val="_SHOPLIST_xls_672"/>
      <sheetName val="_SHOPLIST_xls_673"/>
      <sheetName val="_SHOPLIST_xls_674"/>
      <sheetName val="_SHOPLIST_xls_675"/>
      <sheetName val="_SHOPLIST_xls_676"/>
      <sheetName val="_SHOPLIST_xls_677"/>
      <sheetName val="_SHOPLIST_xls_678"/>
      <sheetName val="_SHOPLIST_xls_679"/>
      <sheetName val="_SHOPLIST_xls_680"/>
      <sheetName val="_SHOPLIST_xls_681"/>
      <sheetName val="_SHOPLIST_xls_682"/>
      <sheetName val="_SHOPLIST_xls_683"/>
      <sheetName val="_SHOPLIST_xls_684"/>
      <sheetName val="_SHOPLIST_xls_685"/>
      <sheetName val="_SHOPLIST_xls_686"/>
      <sheetName val="_SHOPLIST_xls_687"/>
      <sheetName val="_SHOPLIST_xls_688"/>
      <sheetName val="_SHOPLIST_xls_689"/>
      <sheetName val="_SHOPLIST_xls_690"/>
      <sheetName val="_SHOPLIST_xls_691"/>
      <sheetName val="_SHOPLIST_xls_692"/>
      <sheetName val="_SHOPLIST_xls_693"/>
      <sheetName val="_SHOPLIST_xls_694"/>
      <sheetName val="70_x005f_x005f_x005f_x0000__6"/>
      <sheetName val="_SHOPLIST_xls_695"/>
      <sheetName val="_SHOPLIST_xls_696"/>
      <sheetName val="_SHOPLIST_xls_697"/>
      <sheetName val="_SHOPLIST_xls_698"/>
      <sheetName val="_SHOPLIST_xls_699"/>
      <sheetName val="_SHOPLIST_xls_700"/>
      <sheetName val="_SHOPLIST_xls_710"/>
      <sheetName val="_SHOPLIST_xls_711"/>
      <sheetName val="_SHOPLIST_xls_712"/>
      <sheetName val="_SHOPLIST_xls_713"/>
      <sheetName val="_SHOPLIST_xls_714"/>
      <sheetName val="_SHOPLIST_xls_715"/>
      <sheetName val="_SHOPLIST_xls_716"/>
      <sheetName val="_SHOPLIST_xls_717"/>
      <sheetName val="_SHOPLIST_xls_718"/>
      <sheetName val="_SHOPLIST_xls_719"/>
      <sheetName val="_SHOPLIST_xls_720"/>
      <sheetName val="_SHOPLIST_xls_721"/>
      <sheetName val="_SHOPLIST_xls_722"/>
      <sheetName val="_SHOPLIST_xls_723"/>
      <sheetName val="_SHOPLIST_xls_724"/>
      <sheetName val="_SHOPLIST_xls_725"/>
      <sheetName val="_SHOPLIST_xls_726"/>
      <sheetName val="70___0_s__i____23"/>
      <sheetName val="_VW__VU________16"/>
      <sheetName val="70___0_s__i____24"/>
      <sheetName val="70_x005f_x0000___0_x0_9"/>
      <sheetName val="70___0_s__i____25"/>
      <sheetName val="_SHOPLIST_xls_727"/>
      <sheetName val="_VW__VU________17"/>
      <sheetName val="_SHOPLIST_xls_728"/>
      <sheetName val="_SHOPLIST_xls_729"/>
      <sheetName val="_SHOPLIST_xls_730"/>
      <sheetName val="_SHOPLIST_xls_731"/>
      <sheetName val="_SHOPLIST_xls_732"/>
      <sheetName val="_SHOPLIST_xls_733"/>
      <sheetName val="_SHOPLIST_xls_734"/>
      <sheetName val="_SHOPLIST_xls_735"/>
      <sheetName val="_SHOPLIST_xls_736"/>
      <sheetName val="_SHOPLIST_xls_737"/>
      <sheetName val="_SHOPLIST_xls_738"/>
      <sheetName val="_SHOPLIST_xls_739"/>
      <sheetName val="_SHOPLIST_xls_740"/>
      <sheetName val="_SHOPLIST_xls_741"/>
      <sheetName val="_SHOPLIST_xls_742"/>
      <sheetName val="_SHOPLIST_xls_743"/>
      <sheetName val="_SHOPLIST_xls_744"/>
      <sheetName val="_SHOPLIST_xls_745"/>
      <sheetName val="_SHOPLIST_xls_746"/>
      <sheetName val="_SHOPLIST_xls_747"/>
      <sheetName val="_SHOPLIST_xls_748"/>
      <sheetName val="_SHOPLIST_xls_749"/>
      <sheetName val="_SHOPLIST_xls_750"/>
      <sheetName val="_SHOPLIST_xls_751"/>
      <sheetName val="_SHOPLIST_xls_752"/>
      <sheetName val="_SHOPLIST_xls_753"/>
      <sheetName val="_SHOPLIST_xls_754"/>
      <sheetName val="_SHOPLIST_xls_755"/>
      <sheetName val="_SHOPLIST_xls_756"/>
      <sheetName val="_SHOPLIST_xls_757"/>
      <sheetName val="_SHOPLIST_xls_758"/>
      <sheetName val="_SHOPLIST_xls_759"/>
      <sheetName val="_SHOPLIST_xls_760"/>
      <sheetName val="_SHOPLIST_xls_761"/>
      <sheetName val="_SHOPLIST_xls_762"/>
      <sheetName val="_SHOPLIST_xls_763"/>
      <sheetName val="_SHOPLIST_xls_764"/>
      <sheetName val="_SHOPLIST_xls_765"/>
      <sheetName val="_SHOPLIST_xls_766"/>
      <sheetName val="_SHOPLIST_xls_767"/>
      <sheetName val="_SHOPLIST_xls_768"/>
      <sheetName val="_SHOPLIST_xls_769"/>
      <sheetName val="_SHOPLIST_xls_770"/>
      <sheetName val="_SHOPLIST_xls_771"/>
      <sheetName val="_SHOPLIST_xls_772"/>
      <sheetName val="_SHOPLIST_xls_773"/>
      <sheetName val="_SHOPLIST_xls_774"/>
      <sheetName val="_SHOPLIST_xls_775"/>
      <sheetName val="_SHOPLIST_xls_776"/>
      <sheetName val="_SHOPLIST_xls_777"/>
      <sheetName val="_SHOPLIST_xls_778"/>
      <sheetName val="_SHOPLIST_xls_779"/>
      <sheetName val="_SHOPLIST_xls_780"/>
      <sheetName val="_SHOPLIST_xls_781"/>
      <sheetName val="_SHOPLIST_xls_782"/>
      <sheetName val="_SHOPLIST_xls_783"/>
      <sheetName val="_SHOPLIST_xls_784"/>
      <sheetName val="_SHOPLIST_xls_785"/>
      <sheetName val="_SHOPLIST_xls_786"/>
      <sheetName val="_SHOPLIST_xls_787"/>
      <sheetName val="_SHOPLIST_xls_788"/>
      <sheetName val="_SHOPLIST_xls_789"/>
      <sheetName val="_SHOPLIST_xls_790"/>
      <sheetName val="_SHOPLIST_xls_791"/>
      <sheetName val="_SHOPLIST_xls_792"/>
      <sheetName val="_SHOPLIST_xls_793"/>
      <sheetName val="_SHOPLIST_xls_794"/>
      <sheetName val="_SHOPLIST_xls_795"/>
      <sheetName val="_SHOPLIST_xls_796"/>
      <sheetName val="_SHOPLIST_xls_797"/>
      <sheetName val="_SHOPLIST_xls_798"/>
      <sheetName val="_SHOPLIST_xls_799"/>
      <sheetName val="_SHOPLIST_xls_800"/>
      <sheetName val="_SHOPLIST_xls_801"/>
      <sheetName val="_SHOPLIST_xls_802"/>
      <sheetName val="_SHOPLIST_xls_803"/>
      <sheetName val="_SHOPLIST_xls_804"/>
      <sheetName val="_SHOPLIST_xls_805"/>
      <sheetName val="_SHOPLIST_xls_806"/>
      <sheetName val="_SHOPLIST_xls_807"/>
      <sheetName val="_SHOPLIST_xls_808"/>
      <sheetName val="_SHOPLIST_xls_809"/>
      <sheetName val="_SHOPLIST_xls_810"/>
      <sheetName val="_SHOPLIST_xls_811"/>
      <sheetName val="_SHOPLIST_xls_812"/>
      <sheetName val="_SHOPLIST_xls_813"/>
      <sheetName val="_SHOPLIST_xls_814"/>
      <sheetName val="_SHOPLIST_xls_815"/>
      <sheetName val="_SHOPLIST_xls_816"/>
      <sheetName val="_SHOPLIST_xls_817"/>
      <sheetName val="_SHOPLIST_xls_818"/>
      <sheetName val="_SHOPLIST_xls_819"/>
      <sheetName val="_SHOPLIST_xls_820"/>
      <sheetName val="_SHOPLIST_xls_821"/>
      <sheetName val="_SHOPLIST_xls_822"/>
      <sheetName val="_SHOPLIST_xls_823"/>
      <sheetName val="_SHOPLIST_xls_824"/>
      <sheetName val="_SHOPLIST_xls_825"/>
      <sheetName val="_SHOPLIST_xls_826"/>
      <sheetName val="_SHOPLIST_xls_827"/>
      <sheetName val="_SHOPLIST_xls_828"/>
      <sheetName val="_SHOPLIST_xls_829"/>
      <sheetName val="_SHOPLIST_xls_830"/>
      <sheetName val="_SHOPLIST_xls_831"/>
      <sheetName val="_SHOPLIST_xls_832"/>
      <sheetName val="_SHOPLIST_xls_833"/>
      <sheetName val="_SHOPLIST_xls_834"/>
      <sheetName val="_SHOPLIST_xls_835"/>
      <sheetName val="_SHOPLIST_xls_836"/>
      <sheetName val="_SHOPLIST_xls_837"/>
      <sheetName val="_SHOPLIST_xls_838"/>
      <sheetName val="70_x005f_x005f_x005f_x0000__7"/>
      <sheetName val="70,/0s«iÆøí¬i17"/>
      <sheetName val="[SHOPLIST_xls]729"/>
      <sheetName val="7012"/>
      <sheetName val="70,12"/>
      <sheetName val="[SHOPLIST_xls]730"/>
      <sheetName val="/VW12"/>
      <sheetName val="[SHOPLIST_xls][12"/>
      <sheetName val="/VWVU))tÏØ0__67"/>
      <sheetName val="70,/0s«_iÆø_í¬_12"/>
      <sheetName val="70?,/0?s«i?Æøí¬12"/>
      <sheetName val="/VWVU))tÏØ0__68"/>
      <sheetName val="[SHOPLIST_xls]731"/>
      <sheetName val="/VWVU))tÏØ0__69"/>
      <sheetName val="/VWVU))tÏØ0__70"/>
      <sheetName val="[SHOPLIST_xls]/V1"/>
      <sheetName val="/VWVU))tÏØ0__82"/>
      <sheetName val="/VWVU))tÏØ0__92"/>
      <sheetName val="/VWVU))tÏØ0__73"/>
      <sheetName val="/VWVU))tÏØ0__74"/>
      <sheetName val="/VWVU))tÏØ0__75"/>
      <sheetName val="70,/0s«iÆøí¬1"/>
      <sheetName val="70,/0s«iÆøí¬i18"/>
      <sheetName val="[SHOPLIST_xls]732"/>
      <sheetName val="7013"/>
      <sheetName val="70,13"/>
      <sheetName val="[SHOPLIST_xls]733"/>
      <sheetName val="/VW13"/>
      <sheetName val="/VWVU))tÏØ0__76"/>
      <sheetName val="/VWVU))tÏØ0__77"/>
      <sheetName val="[SHOPLIST_xls][13"/>
      <sheetName val="/VWVU))tÏØ0__78"/>
      <sheetName val="/VWVU))tÏØ0__79"/>
      <sheetName val="/VWVU))tÏØ0__80"/>
      <sheetName val="70,/0s«_iÆø_í¬_13"/>
      <sheetName val="70?,/0?s«i?Æøí¬13"/>
      <sheetName val="/VWVU))tÏØ0__83"/>
      <sheetName val="[SHOPLIST_xls]734"/>
      <sheetName val="/VWVU))tÏØ0__84"/>
      <sheetName val="/VWVU))tÏØ0__85"/>
      <sheetName val="/VWVU))tÏØ0__86"/>
      <sheetName val="[SHOPLIST_xls]/V2"/>
      <sheetName val="/VWVU))tÏØ0__87"/>
      <sheetName val="/VWVU))tÏØ0__93"/>
      <sheetName val="[SH2"/>
      <sheetName val="70_2"/>
      <sheetName val="/VWVU))tÏØ0__88"/>
      <sheetName val="/VWVU))tÏØ0__89"/>
      <sheetName val="/VWVU))tÏØ0__90"/>
      <sheetName val="70,/0s«iÆøí¬2"/>
      <sheetName val="70,/0s«iÆøí¬i19"/>
      <sheetName val="[SHOPLIST_xls]735"/>
      <sheetName val="7014"/>
      <sheetName val="70,14"/>
      <sheetName val="[SHOPLIST_xls]736"/>
      <sheetName val="/VW14"/>
      <sheetName val="/VWVU))tÏØ0__94"/>
      <sheetName val="/VWVU))tÏØ0__95"/>
      <sheetName val="[SHOPLIST_xls][14"/>
      <sheetName val="/VWVU))tÏØ0__96"/>
      <sheetName val="/VWVU))tÏØ0__97"/>
      <sheetName val="/VWVU))tÏØ0__98"/>
      <sheetName val="70,/0s«_iÆø_í¬_14"/>
      <sheetName val="70?,/0?s«i?Æøí¬14"/>
      <sheetName val="/VWVU))tÏØ0__99"/>
      <sheetName val="[SHOPLIST_xls]737"/>
      <sheetName val="/VWVU))tÏØ0_100"/>
      <sheetName val="/VWVU))tÏØ0_101"/>
      <sheetName val="/VWVU))tÏØ0_102"/>
      <sheetName val="[SHOPLIST_xls]/V3"/>
      <sheetName val="/VWVU))tÏØ0_103"/>
      <sheetName val="/VWVU))tÏØ0_104"/>
      <sheetName val="[SH3"/>
      <sheetName val="70_3"/>
      <sheetName val="/VWVU))tÏØ0_105"/>
      <sheetName val="/VWVU))tÏØ0_106"/>
      <sheetName val="/VWVU))tÏØ0_107"/>
      <sheetName val="70,/0s«iÆøí¬3"/>
      <sheetName val="PA Milestones"/>
      <sheetName val="BOQ Revenue &amp; Cost"/>
      <sheetName val="Invoice Certification"/>
      <sheetName val="Direct Labour"/>
      <sheetName val="Cap. Exp. (Depreciation)"/>
      <sheetName val="Mobaliziation &amp; Consultancy"/>
      <sheetName val="Staff Cost"/>
      <sheetName val="Running Cost"/>
      <sheetName val="Finance, BG &amp; Insurance"/>
      <sheetName val="Risk &amp; Contingency"/>
      <sheetName val="information"/>
      <sheetName val="Fdata"/>
      <sheetName val="Fee Rate Summary"/>
      <sheetName val="NPV"/>
      <sheetName val="P Staff fac"/>
      <sheetName val="foot-slab_reinø"/>
      <sheetName val="Internal"/>
      <sheetName val="Summary year Plan"/>
      <sheetName val="RateAnalysis"/>
      <sheetName val="maingirder"/>
      <sheetName val="basic-data"/>
      <sheetName val="Enquire"/>
      <sheetName val="ROY"/>
      <sheetName val="12"/>
      <sheetName val="BS "/>
      <sheetName val="Accounts"/>
      <sheetName val="Rate_analysis21"/>
      <sheetName val="_VWVU))tÏØ0__23"/>
      <sheetName val="_SHOPLIST_xls_7014"/>
      <sheetName val="_SHOPLIST_xls_70,_0s«iÆøí¬i19"/>
      <sheetName val="[SHOPLIST_xls]/VWVU))tÏØ0_167"/>
      <sheetName val="[SHOPLIST_xls]/VWVU))tÏØ0_168"/>
      <sheetName val="Summary_6"/>
      <sheetName val="B04-A_-_DIA_SUDEER6"/>
      <sheetName val="04D_-_Tanmyat6"/>
      <sheetName val="13-_B04-B_&amp;_C6"/>
      <sheetName val="_SITE_09_B04-B&amp;C-AFAQ6"/>
      <sheetName val="[SHOPLIST_xls]/VWVU))tÏØ0_169"/>
      <sheetName val="[SHOPLIST_xls]/VWVU))tÏØ0_170"/>
      <sheetName val="[SHOPLIST_xls]/VWVU))tÏØ0_171"/>
      <sheetName val="[SHOPLIST_xls]/VWVU))tÏØ0_172"/>
      <sheetName val="CONSTRUCTION_COMPONENT6"/>
      <sheetName val="Finansal_tamamlanma_Eğrisi7"/>
      <sheetName val="2_Plex7"/>
      <sheetName val="Sheet1_(2)7"/>
      <sheetName val="4_Plex7"/>
      <sheetName val="6_Plex_7"/>
      <sheetName val="Detailed_Summary7"/>
      <sheetName val="Sheet1_(3)7"/>
      <sheetName val="Sheet1_(4)7"/>
      <sheetName val="May_058"/>
      <sheetName val="April_058"/>
      <sheetName val="Aug_058"/>
      <sheetName val="July_058"/>
      <sheetName val="June_058"/>
      <sheetName val="Nov_058"/>
      <sheetName val="Oct_058"/>
      <sheetName val="Sep_058"/>
      <sheetName val="HB_CEC_schd_4_27"/>
      <sheetName val="HB_CEC_schd_4_37"/>
      <sheetName val="HB_CEC_schd_5_27"/>
      <sheetName val="HB_CEC_schd_6_27"/>
      <sheetName val="HB_CEC_schd_7_27"/>
      <sheetName val="HB_CEC_schd_9_27"/>
      <sheetName val="Doha_Farm7"/>
      <sheetName val="Dropdown_List7"/>
      <sheetName val="New_Bld7"/>
      <sheetName val="B-3_2_EB6"/>
      <sheetName val="[SHOPLIST_xls]/VWVU))tÏØ0_173"/>
      <sheetName val="[SHOPLIST_xls]/VWVU))tÏØ0_174"/>
      <sheetName val="[SHOPLIST_xls]/VWVU))tÏØ0_175"/>
      <sheetName val="1_-_Main_Building7"/>
      <sheetName val="1_-_Summary7"/>
      <sheetName val="2_-_Landscaping_Works7"/>
      <sheetName val="2_-_Summary7"/>
      <sheetName val="4_-_Bldg_Infra7"/>
      <sheetName val="4_-_Summary7"/>
      <sheetName val="Trade_Summary6"/>
      <sheetName val="Sheet_Index6"/>
      <sheetName val="Sec__A-PQ7"/>
      <sheetName val="Preamble_B7"/>
      <sheetName val="Sec__C-Dayworks7"/>
      <sheetName val="d5_7"/>
      <sheetName val="AOP_Summary-28"/>
      <sheetName val="Tender_Docs6"/>
      <sheetName val="Miral_Emails6"/>
      <sheetName val="LOAs_(061619)6"/>
      <sheetName val="Contract_Conditions_(Tender)6"/>
      <sheetName val="Contract_Qualifications6"/>
      <sheetName val="YVPI_&amp;_GII6"/>
      <sheetName val="LOA_(live_sheet)6"/>
      <sheetName val="LOA_Log_(082419)6"/>
      <sheetName val="Key_Docs_Ref_6"/>
      <sheetName val="To_Mr__Boota_(072519)6"/>
      <sheetName val="Balance_Sheet6"/>
      <sheetName val="Status_Summary7"/>
      <sheetName val="New_Rates6"/>
      <sheetName val="Labour_Rates6"/>
      <sheetName val="Status_6"/>
      <sheetName val="CLIENT_BUDGET6"/>
      <sheetName val="Reco-June_20196"/>
      <sheetName val="REMINING_PROGRESS6"/>
      <sheetName val="OS&amp;E__IT6"/>
      <sheetName val="PAID_AMOUNT6"/>
      <sheetName val="IPA_216"/>
      <sheetName val="Order_by_owner6"/>
      <sheetName val="PERLIM__Sammary6"/>
      <sheetName val="RECOVER_OF_DOUBLE_PAYMENT6"/>
      <sheetName val="rathath_al_matar6"/>
      <sheetName val="INTERNAL_LINE_6"/>
      <sheetName val="MINOVA_AL_DEYAR6"/>
      <sheetName val="BLUE_RHINE6"/>
      <sheetName val="NATIONAL_PAINT6"/>
      <sheetName val="FIRE_RATED6"/>
      <sheetName val="Dashboard_(1)7"/>
      <sheetName val="VO_Agreed_to_Unifier_Sum7"/>
      <sheetName val="VO_Not_yet_Agreed_to_Unifier7"/>
      <sheetName val="VO_Anticipated_to_Unifier7"/>
      <sheetName val="EW_to_Unifier7"/>
      <sheetName val="Prov_Sums7"/>
      <sheetName val="Other_Amounts7"/>
      <sheetName val="Asset_Allocation_(CR)7"/>
      <sheetName val="Project_Benchmarking7"/>
      <sheetName val="Recon_Template6"/>
      <sheetName val="Estimate_for_approval6"/>
      <sheetName val="Quotation_FM_administration5"/>
      <sheetName val="Quotation_Visitor_and_Sec5"/>
      <sheetName val="Service_Charge5"/>
      <sheetName val="CABLES_5"/>
      <sheetName val="Quotation_Offices_108,9,10,11)5"/>
      <sheetName val="Quotation_modification5"/>
      <sheetName val="CIF_COST_ITEM6"/>
      <sheetName val="Rates_for_public_areas6"/>
      <sheetName val="DIV_01_General_Requirements5"/>
      <sheetName val="Bill_(1)_Main_Building5"/>
      <sheetName val="Bill_(2)_General_Site_&amp;_Parkin5"/>
      <sheetName val="wd_points5"/>
      <sheetName val="Bill_(3)_Guest_House5"/>
      <sheetName val="Bill_(4)_Family_Buildings5"/>
      <sheetName val="Bill_(5)_Villa_Buildings5"/>
      <sheetName val="Bill_(6)_Entrance_Building5"/>
      <sheetName val="Bill_(7)_Masjid5"/>
      <sheetName val="Bill_(8)_Auditorium5"/>
      <sheetName val="Bill_(9)_Site_Prep__&amp;_Roadway5"/>
      <sheetName val="Summary_Cost5"/>
      <sheetName val="lighting_points5"/>
      <sheetName val="ESTIMATE_(2)5"/>
      <sheetName val="COM_Summary5"/>
      <sheetName val="Drop_Down_Data5"/>
      <sheetName val="Rules_5"/>
      <sheetName val="Update_list5"/>
      <sheetName val="Sinh_Nam_systems5"/>
      <sheetName val="DIE_profile5"/>
      <sheetName val="Import_tax5"/>
      <sheetName val="TONG_HOP_VL-NC5"/>
      <sheetName val="TONGKE3p_5"/>
      <sheetName val="TH_VL,_NC,_DDHT_Thanhphuoc5"/>
      <sheetName val="DON_GIA5"/>
      <sheetName val="CHITIET_VL-NC5"/>
      <sheetName val="TH_kinh_phi5"/>
      <sheetName val="KLDT_DIEN5"/>
      <sheetName val="Dinh_muc_CP_KTCB_khac5"/>
      <sheetName val="_SHOPLIST_xls__SHOPLIST_xls_735"/>
      <sheetName val="_SHOPLIST_xls__SHOPLIST_xls_736"/>
      <sheetName val="quotation_5"/>
      <sheetName val="Bill_5_-_Carpark5"/>
      <sheetName val="BOQ_-_summary__35"/>
      <sheetName val="NKSC_thue5"/>
      <sheetName val="05__Data_Cash_Flow5"/>
      <sheetName val="MTO_REV_2(ARMOR)5"/>
      <sheetName val="GENERAL_SUMMARY5"/>
      <sheetName val="SITE_WORKS5"/>
      <sheetName val="WOOD_WORK5"/>
      <sheetName val="THERMAL_&amp;_MOISTURE_5"/>
      <sheetName val="DOORS_&amp;_WINDOWS5"/>
      <sheetName val="Additional_Items5"/>
      <sheetName val="개시대사_(2)5"/>
      <sheetName val="Ref_Arch5"/>
      <sheetName val="Div_Summary5"/>
      <sheetName val="___________19"/>
      <sheetName val="_SHOPLIST_xls_70,14"/>
      <sheetName val="_SHOPLIST_xls__VW14"/>
      <sheetName val="_SHOPLIST_xls__VWVU))tÏØ0__87"/>
      <sheetName val="_SHOPLIST_xls__VWVU))tÏØ0__88"/>
      <sheetName val="_SHOPLIST_xls__SHOPLIST_xls__14"/>
      <sheetName val="_SHOPLIST_xls__VWVU))tÏØ0__89"/>
      <sheetName val="_SHOPLIST_xls__VWVU))tÏØ0__90"/>
      <sheetName val="_SHOPLIST_xls__VWVU))tÏØ0__94"/>
      <sheetName val="_SHOPLIST_xls_70,_0s«_iÆø_í¬_14"/>
      <sheetName val="_SHOPLIST_xls_70_,_0_s«i_Æøí¬14"/>
      <sheetName val="_SHOPLIST_xls__VWVU))tÏØ0__95"/>
      <sheetName val="TB_ALJADA5"/>
      <sheetName val="Plot_Area5"/>
      <sheetName val="Closing_entries5"/>
      <sheetName val="Executive_Summary5"/>
      <sheetName val="Sales_Tracking_Report_(STR)5"/>
      <sheetName val="Blocking_Tracking_Report_(BTR)5"/>
      <sheetName val="Bill_No_15"/>
      <sheetName val="[SHOPLIST_xls]70,/0s«iÆøí¬6"/>
      <sheetName val="B2-DV_No_025"/>
      <sheetName val="_SUMMARY5"/>
      <sheetName val="PREAMBLES_5"/>
      <sheetName val="GENERAL_REQUIREMENT5"/>
      <sheetName val="B-_SITE_WORK5"/>
      <sheetName val="C__CONCRETE_WORKS_5"/>
      <sheetName val="D-_MASONRY5"/>
      <sheetName val="E__METAL_WORK5"/>
      <sheetName val="F__WOOD_WORK_5"/>
      <sheetName val="G__THERMAL_&amp;MP5"/>
      <sheetName val="H__DOORS___WINDOWS5"/>
      <sheetName val="J__FINISHES5"/>
      <sheetName val="K_ACCESSO5"/>
      <sheetName val="P_CONVEYING_SYSTEM5"/>
      <sheetName val="Q_MECHANICAL5"/>
      <sheetName val="R_ELECTRICAL5"/>
      <sheetName val="S_External_Works5"/>
      <sheetName val="T_Provisional_Sum5"/>
      <sheetName val="T__MEP_Works5"/>
      <sheetName val="U-DAY_WORKS_SCHEDULE5"/>
      <sheetName val="Struct__Members5"/>
      <sheetName val="MAIN_SUMMARY5"/>
      <sheetName val="L3-WBS_Mapping5"/>
      <sheetName val="BAFO_CCL_Submission5"/>
      <sheetName val="Core_Data6"/>
      <sheetName val="Abs_PMRL5"/>
      <sheetName val="_SHOPLIST_xls__SHOPLIST_xls_737"/>
      <sheetName val="L_(4)5"/>
      <sheetName val="ملخص_المشاريع5"/>
      <sheetName val="عقود_المقاولين5"/>
      <sheetName val="اوامر_الشراء5"/>
      <sheetName val="الحركة_اليومية5"/>
      <sheetName val="محمد_عساف5"/>
      <sheetName val="كشف_الايرادات_والضرائب5"/>
      <sheetName val="حساب_البنك5"/>
      <sheetName val="كشف_الرواتب5"/>
      <sheetName val="SAF_-_عهد_-_سلامي_ابو_فخر5"/>
      <sheetName val="THA_-_عهد_-_ثابت_احمد5"/>
      <sheetName val="AAH_-_عهد_-_انس_هبو5"/>
      <sheetName val="YSA_-_عهد_-_ياسر_السبع5"/>
      <sheetName val="MKJ_-_عهد_-_محمود_قجك5"/>
      <sheetName val="MSH_-_عهد_-_محمد_الشامي5"/>
      <sheetName val="ALW_-_عهد_-_علوان_علي5"/>
      <sheetName val="AHA_-_عهد_-_احمد_الحاج5"/>
      <sheetName val="MOR_-_عهد_-_مرجان_عبدالهادي5"/>
      <sheetName val="MHA_-_عهد_-_محمد_حسون_العلي5"/>
      <sheetName val="MF_-_مكتب_رئيسي5"/>
      <sheetName val="CO_-_مقاولين_-_عقود_(2)5"/>
      <sheetName val="BUR_-_موردين_-_شركة_البروج_5"/>
      <sheetName val="CAP_-_موردين_-_عاصمة_الكهرباء5"/>
      <sheetName val="PO_-_موردين_-_اوامر_شراء5"/>
      <sheetName val="CO_-_مقاولين_-_عقود5"/>
      <sheetName val="[SHOPLIST_xls]/VWVU))tÏØ0_176"/>
      <sheetName val="[SHOPLIST_xls]/VWVU))tÏØ0_177"/>
      <sheetName val="Master_data5"/>
      <sheetName val="[SHOPLIST_xls]/VWVU))tÏØ0_178"/>
      <sheetName val="[SHOPLIST_xls]/VWVU))tÏØ0_179"/>
      <sheetName val="[SHOPLIST_xls][SH6"/>
      <sheetName val="BOQ_1_925"/>
      <sheetName val="P1926-H2B_Pkg_2A&amp;2B6"/>
      <sheetName val="P1940-H2B_Pkg_1_Guestrooms6"/>
      <sheetName val="[SHOPLIST_xls]70_6"/>
      <sheetName val="Other_Cost_Norms5"/>
      <sheetName val="Comp_equip5"/>
      <sheetName val="Basic_Rate5"/>
      <sheetName val="MASTER_RATE_ANALYSIS5"/>
      <sheetName val="P15_Cost_Implications5"/>
      <sheetName val="P15_uPVC_ducts-Rate_Summary5"/>
      <sheetName val="P13_uPVC_ducts5"/>
      <sheetName val="P13_Mass_Concrete5"/>
      <sheetName val="P13_Imported_Fill5"/>
      <sheetName val="P14_uPVC_ducts5"/>
      <sheetName val="P14_Mass_Concrete5"/>
      <sheetName val="P14_Imported_Fill5"/>
      <sheetName val="P14_Sand_bed_to_cable5"/>
      <sheetName val="P15_uPVC_ducts5"/>
      <sheetName val="Div_10-Specialities_5"/>
      <sheetName val="MALE_&amp;_FEMALE_5"/>
      <sheetName val="6_2_Floor_Finishes5"/>
      <sheetName val="BUAs_and_Sales_Forecast5"/>
      <sheetName val="Lagoons_Breakdown_Prices5"/>
      <sheetName val="Cover_HW_Z2_5"/>
      <sheetName val="TOTAL_WORK5"/>
      <sheetName val="part_35"/>
      <sheetName val="pile_Length_for_Easter_fence5"/>
      <sheetName val="_Estimate__5"/>
      <sheetName val="Equip_5"/>
      <sheetName val="Cumulative_Rail_5"/>
      <sheetName val="Data_5"/>
      <sheetName val="[SHOPLIST_xls]/VWVU))tÏØ0_180"/>
      <sheetName val="Staff_OLD_5"/>
      <sheetName val="Portfolio_List5"/>
      <sheetName val="Initial_Data5"/>
      <sheetName val="Package_Status5"/>
      <sheetName val="Appendix-A_-GRAND_SUMMARY5"/>
      <sheetName val="D9_(New_Rate)5"/>
      <sheetName val="Grand_Summary_5"/>
      <sheetName val="Bill_No_01_-_GI_5"/>
      <sheetName val="combined_5"/>
      <sheetName val="summary-Optional_5"/>
      <sheetName val="B14_02_5"/>
      <sheetName val="Prov_Sum_5"/>
      <sheetName val="Démol_5"/>
      <sheetName val="Contractor_Application5"/>
      <sheetName val="08_MEP_Summary5"/>
      <sheetName val="Addnl_works5"/>
      <sheetName val="B3__Material_on_Site-Detail5"/>
      <sheetName val="WATER_DUCT_-_IC_215"/>
      <sheetName val="Asset_Desc5"/>
      <sheetName val="[SHOPLIST_xls]70,/0s«i_x5"/>
      <sheetName val="Account_Codes5"/>
      <sheetName val="[SHOPLIST_xls]/VWVU))tÏØ0_181"/>
      <sheetName val="[SHOPLIST_xls]/VWVU))tÏØ0_182"/>
      <sheetName val="[SHOPLIST_xls]/VWVU))tÏØ0_183"/>
      <sheetName val="[SHOPLIST_xls]/VWVU))tÏØ0_184"/>
      <sheetName val="[SHOPLIST_xls]/VWVU))tÏØ0_185"/>
      <sheetName val="[SHOPLIST_xls]/VWVU))tÏØ0_186"/>
      <sheetName val="[SHOPLIST_xls]/VWVU))tÏØ0_187"/>
      <sheetName val="[SHOPLIST_xls]/VWVU))tÏØ0_188"/>
      <sheetName val="FLOOR_AND_CEILING3"/>
      <sheetName val="area_comp_2011_01_18_(2)3"/>
      <sheetName val="drop_down_lists3"/>
      <sheetName val="PH_53"/>
      <sheetName val="S-Curve_Update3"/>
      <sheetName val="[SHOPLIST_xls]70_x005f_x0000_,/0_x003"/>
      <sheetName val="Detail_Page3"/>
      <sheetName val="_SHOPLIST_xls__VWVU))tÏØ0__96"/>
      <sheetName val="_SHOPLIST_xls__VWVU))tÏØ0__97"/>
      <sheetName val="_SHOPLIST_xls__VWVU))tÏØ0__98"/>
      <sheetName val="_SHOPLIST_xls__SHOPLIST_xls__V3"/>
      <sheetName val="_SHOPLIST_xls__VWVU))tÏØ0__99"/>
      <sheetName val="_SHOPLIST_xls__VWVU))tÏØ0_100"/>
      <sheetName val="8_0_Programme3"/>
      <sheetName val="SUBS_SUM"/>
      <sheetName val="tower_and_monopoles_"/>
      <sheetName val="ASD_Sum_of_Parts"/>
      <sheetName val="Administrative_Prices"/>
      <sheetName val="11B_"/>
      <sheetName val="EATON_SUMMARY1"/>
      <sheetName val="Outline_Cost_-_Five_star_Hotel1"/>
      <sheetName val="Field_Values"/>
      <sheetName val="CFForecast_detail"/>
      <sheetName val="Mat_Cost"/>
      <sheetName val="ACAD_Finishes"/>
      <sheetName val="Site_Details"/>
      <sheetName val="Site_Area_Statement"/>
      <sheetName val="GM_&amp;_TA"/>
      <sheetName val="10__&amp;_11__Rate_Code_&amp;_BQ"/>
      <sheetName val="key_dates"/>
      <sheetName val="Basement_Budget"/>
      <sheetName val="[SHOPLIST_xls][SHOPLIST_xls]760"/>
      <sheetName val="[SHOPLIST_xls][SHOPLIST_xls]761"/>
      <sheetName val="[SHOPLIST_xls][SHOPLIST_xls]762"/>
      <sheetName val="[SHOPLIST_xls][SHOPLIST_xls]763"/>
      <sheetName val="[SHOPLIST_xls][SHOPLIST_xls]764"/>
      <sheetName val="[SHOPLIST_xls][SHOPLIST_xls]765"/>
      <sheetName val="[SHOPLIST_xls][SHOPLIST_xls]766"/>
      <sheetName val="[SHOPLIST_xls][SHOPLIST_xls]767"/>
      <sheetName val="[SHOPLIST_xls][SHOPLIST_xls]768"/>
      <sheetName val="[SHOPLIST_xls][SHOPLIST_xls]229"/>
      <sheetName val="[SHOPLIST_xls][SHOPLIST_xls]230"/>
      <sheetName val="[SHOPLIST_xls][SHOPLIST_xls]231"/>
      <sheetName val="[SHOPLIST_xls][SHOPLIST_xls]232"/>
      <sheetName val="[SHOPLIST_xls]70___0_s__i_____8"/>
      <sheetName val="[SHOPLIST_xls]_VW__VU_________6"/>
      <sheetName val="[SHOPLIST_xls]_VW__VU_________7"/>
      <sheetName val="[SHOPLIST_xls]70___0_s__i_____9"/>
      <sheetName val="[SHOPLIST_xls]70_x005f_x0000___0_x0_4"/>
      <sheetName val="[SHOPLIST_xls][SHOPLIST_xls]233"/>
      <sheetName val="[SHOPLIST_xls]70___0_s__i____10"/>
      <sheetName val="[SHOPLIST_xls]_SHOPLIST_xls_210"/>
      <sheetName val="[SHOPLIST_xls]_SHOPLIST_xls_211"/>
      <sheetName val="[SHOPLIST_xls][SHOPLIST_xls]234"/>
      <sheetName val="[SHOPLIST_xls][SHOPLIST_xls]235"/>
      <sheetName val="[SHOPLIST_xls]_SHOPLIST_xls_212"/>
      <sheetName val="[SHOPLIST_xls]_SHOPLIST_xls_213"/>
      <sheetName val="[SHOPLIST_xls]_SHOPLIST_xls_214"/>
      <sheetName val="[SHOPLIST_xls]_SHOPLIST_xls_215"/>
      <sheetName val="[SHOPLIST_xls]_SHOPLIST_xls_216"/>
      <sheetName val="[SHOPLIST_xls]_SHOPLIST_xls_217"/>
      <sheetName val="[SHOPLIST_xls]_SHOPLIST_xls_218"/>
      <sheetName val="[SHOPLIST_xls]_SHOPLIST_xls_219"/>
      <sheetName val="[SHOPLIST_xls]_SHOPLIST_xls_220"/>
      <sheetName val="[SHOPLIST_xls]_SHOPLIST_xls_221"/>
      <sheetName val="[SHOPLIST_xls]_SHOPLIST_xls_222"/>
      <sheetName val="[SHOPLIST_xls]_SHOPLIST_xls_223"/>
      <sheetName val="[SHOPLIST_xls]_SHOPLIST_xls_224"/>
      <sheetName val="[SHOPLIST_xls]_SHOPLIST_xls_225"/>
      <sheetName val="[SHOPLIST_xls]_SHOPLIST_xls_226"/>
      <sheetName val="[SHOPLIST_xls]_SHOPLIST_xls_227"/>
      <sheetName val="[SHOPLIST_xls]_SHOPLIST_xls_228"/>
      <sheetName val="[SHOPLIST_xls]_SHOPLIST_xls_229"/>
      <sheetName val="[SHOPLIST_xls]_SHOPLIST_xls_230"/>
      <sheetName val="[SHOPLIST_xls]_SHOPLIST_xls_231"/>
      <sheetName val="[SHOPLIST_xls]_SHOPLIST_xls_232"/>
      <sheetName val="[SHOPLIST_xls]_SHOPLIST_xls_233"/>
      <sheetName val="[SHOPLIST_xls]_SHOPLIST_xls_234"/>
      <sheetName val="[SHOPLIST_xls]_SHOPLIST_xls_235"/>
      <sheetName val="[SHOPLIST_xls]_SHOPLIST_xls_236"/>
      <sheetName val="[SHOPLIST_xls]_SHOPLIST_xls_237"/>
      <sheetName val="[SHOPLIST_xls]_SHOPLIST_xls_238"/>
      <sheetName val="[SHOPLIST_xls]_SHOPLIST_xls_239"/>
      <sheetName val="[SHOPLIST_xls]_SHOPLIST_xls_240"/>
      <sheetName val="[SHOPLIST_xls]_SHOPLIST_xls_241"/>
      <sheetName val="[SHOPLIST_xls]_SHOPLIST_xls_242"/>
      <sheetName val="[SHOPLIST_xls]_SHOPLIST_xls_243"/>
      <sheetName val="[SHOPLIST_xls]_SHOPLIST_xls_244"/>
      <sheetName val="[SHOPLIST_xls]_SHOPLIST_xls_245"/>
      <sheetName val="[SHOPLIST_xls]_SHOPLIST_xls_246"/>
      <sheetName val="[SHOPLIST_xls]_SHOPLIST_xls_247"/>
      <sheetName val="[SHOPLIST_xls]_SHOPLIST_xls_248"/>
      <sheetName val="[SHOPLIST_xls]_SHOPLIST_xls_249"/>
      <sheetName val="[SHOPLIST_xls]_SHOPLIST_xls_250"/>
      <sheetName val="[SHOPLIST_xls][SHOPLIST_xls]236"/>
      <sheetName val="[SHOPLIST_xls]_SHOPLIST_xls_251"/>
      <sheetName val="[SHOPLIST_xls]_SHOPLIST_xls_252"/>
      <sheetName val="[SHOPLIST_xls]_SHOPLIST_xls_253"/>
      <sheetName val="[SHOPLIST_xls]_SHOPLIST_xls_254"/>
      <sheetName val="[SHOPLIST_xls]_SHOPLIST_xls_255"/>
      <sheetName val="[SHOPLIST_xls]_SHOPLIST_xls_256"/>
      <sheetName val="[SHOPLIST_xls]_SHOPLIST_xls_257"/>
      <sheetName val="[SHOPLIST_xls]_SHOPLIST_xls_258"/>
      <sheetName val="[SHOPLIST_xls]_SHOPLIST_xls_259"/>
      <sheetName val="[SHOPLIST_xls]_SHOPLIST_xls_260"/>
      <sheetName val="[SHOPLIST_xls]_SHOPLIST_xls_261"/>
      <sheetName val="[SHOPLIST_xls]_SHOPLIST_xls_262"/>
      <sheetName val="[SHOPLIST_xls]_SHOPLIST_xls_263"/>
      <sheetName val="[SHOPLIST_xls]_SHOPLIST_xls_264"/>
      <sheetName val="[SHOPLIST_xls]_SHOPLIST_xls_265"/>
      <sheetName val="[SHOPLIST_xls]_SHOPLIST_xls_266"/>
      <sheetName val="[SHOPLIST_xls]_SHOPLIST_xls_267"/>
      <sheetName val="[SHOPLIST_xls]_SHOPLIST_xls_268"/>
      <sheetName val="[SHOPLIST_xls]_SHOPLIST_xls_269"/>
      <sheetName val="[SHOPLIST_xls]_SHOPLIST_xls_270"/>
      <sheetName val="[SHOPLIST_xls]_SHOPLIST_xls_271"/>
      <sheetName val="[SHOPLIST_xls]_SHOPLIST_xls_272"/>
      <sheetName val="[SHOPLIST_xls]_SHOPLIST_xls_273"/>
      <sheetName val="[SHOPLIST_xls]_SHOPLIST_xls_274"/>
      <sheetName val="[SHOPLIST_xls]_SHOPLIST_xls_275"/>
      <sheetName val="[SHOPLIST_xls]_SHOPLIST_xls_276"/>
      <sheetName val="[SHOPLIST_xls]_SHOPLIST_xls_277"/>
      <sheetName val="[SHOPLIST_xls]_SHOPLIST_xls_278"/>
      <sheetName val="[SHOPLIST_xls]_SHOPLIST_xls_279"/>
      <sheetName val="[SHOPLIST_xls]_SHOPLIST_xls_280"/>
      <sheetName val="[SHOPLIST_xls]_SHOPLIST_xls_281"/>
      <sheetName val="[SHOPLIST_xls]_SHOPLIST_xls_282"/>
      <sheetName val="[SHOPLIST_xls]_SHOPLIST_xls_283"/>
      <sheetName val="[SHOPLIST_xls]_SHOPLIST_xls_284"/>
      <sheetName val="[SHOPLIST_xls]_SHOPLIST_xls_285"/>
      <sheetName val="[SHOPLIST_xls]_SHOPLIST_xls_286"/>
      <sheetName val="[SHOPLIST_xls]_SHOPLIST_xls_287"/>
      <sheetName val="[SHOPLIST_xls]_SHOPLIST_xls_288"/>
      <sheetName val="[SHOPLIST_xls]_SHOPLIST_xls_289"/>
      <sheetName val="[SHOPLIST_xls]_SHOPLIST_xls_290"/>
      <sheetName val="[SHOPLIST_xls]_SHOPLIST_xls_291"/>
      <sheetName val="[SHOPLIST_xls]_SHOPLIST_xls_292"/>
      <sheetName val="[SHOPLIST_xls]_SHOPLIST_xls_293"/>
      <sheetName val="[SHOPLIST_xls]_SHOPLIST_xls_294"/>
      <sheetName val="[SHOPLIST_xls]_SHOPLIST_xls_295"/>
      <sheetName val="[SHOPLIST_xls]_SHOPLIST_xls_296"/>
      <sheetName val="[SHOPLIST_xls]_SHOPLIST_xls_297"/>
      <sheetName val="[SHOPLIST_xls]_SHOPLIST_xls_298"/>
      <sheetName val="[SHOPLIST_xls]_SHOPLIST_xls_299"/>
      <sheetName val="[SHOPLIST_xls]_SHOPLIST_xls_300"/>
      <sheetName val="[SHOPLIST_xls]_SHOPLIST_xls_301"/>
      <sheetName val="[SHOPLIST_xls]_SHOPLIST_xls_302"/>
      <sheetName val="[SHOPLIST_xls]_SHOPLIST_xls_303"/>
      <sheetName val="[SHOPLIST_xls]_SHOPLIST_xls_304"/>
      <sheetName val="[SHOPLIST_xls]_SHOPLIST_xls_305"/>
      <sheetName val="[SHOPLIST_xls]_SHOPLIST_xls_306"/>
      <sheetName val="[SHOPLIST_xls]_SHOPLIST_xls_307"/>
      <sheetName val="[SHOPLIST_xls]_SHOPLIST_xls_308"/>
      <sheetName val="[SHOPLIST_xls]_SHOPLIST_xls_309"/>
      <sheetName val="[SHOPLIST_xls]_SHOPLIST_xls_310"/>
      <sheetName val="[SHOPLIST_xls]_SHOPLIST_xls_311"/>
      <sheetName val="[SHOPLIST_xls]_SHOPLIST_xls_312"/>
      <sheetName val="[SHOPLIST_xls]_SHOPLIST_xls_313"/>
      <sheetName val="[SHOPLIST_xls]_SHOPLIST_xls_314"/>
      <sheetName val="[SHOPLIST_xls]_SHOPLIST_xls_315"/>
      <sheetName val="[SHOPLIST_xls]_SHOPLIST_xls_316"/>
      <sheetName val="[SHOPLIST_xls]_SHOPLIST_xls_317"/>
      <sheetName val="[SHOPLIST_xls][SHOPLIST_xls]237"/>
      <sheetName val="[SHOPLIST_xls][SHOPLIST_xls]238"/>
      <sheetName val="[SHOPLIST_xls]_SHOPLIST_xls_320"/>
      <sheetName val="[SHOPLIST_xls]_SHOPLIST_xls_321"/>
      <sheetName val="[SHOPLIST_xls]_SHOPLIST_xls_322"/>
      <sheetName val="[SHOPLIST_xls]_SHOPLIST_xls_323"/>
      <sheetName val="[SHOPLIST_xls]_SHOPLIST_xls_324"/>
      <sheetName val="[SHOPLIST_xls]_SHOPLIST_xls_325"/>
      <sheetName val="[SHOPLIST_xls]_SHOPLIST_xls_326"/>
      <sheetName val="[SHOPLIST_xls]_SHOPLIST_xls_327"/>
      <sheetName val="[SHOPLIST_xls]_SHOPLIST_xls_328"/>
      <sheetName val="[SHOPLIST_xls]_SHOPLIST_xls_329"/>
      <sheetName val="[SHOPLIST_xls]_SHOPLIST_xls_330"/>
      <sheetName val="[SHOPLIST_xls]_SHOPLIST_xls_331"/>
      <sheetName val="[SHOPLIST_xls]_SHOPLIST_xls_332"/>
      <sheetName val="[SHOPLIST_xls]_SHOPLIST_xls_333"/>
      <sheetName val="[SHOPLIST_xls]_SHOPLIST_xls_334"/>
      <sheetName val="[SHOPLIST_xls]_SHOPLIST_xls_335"/>
      <sheetName val="[SHOPLIST_xls]_SHOPLIST_xls_336"/>
      <sheetName val="[SHOPLIST_xls]_SHOPLIST_xls_337"/>
      <sheetName val="[SHOPLIST_xls]_SHOPLIST_xls_338"/>
      <sheetName val="[SHOPLIST_xls]_SHOPLIST_xls_339"/>
      <sheetName val="[SHOPLIST_xls]_SHOPLIST_xls_340"/>
      <sheetName val="[SHOPLIST_xls]_SHOPLIST_xls_341"/>
      <sheetName val="[SHOPLIST_xls]_SHOPLIST_xls_342"/>
      <sheetName val="[SHOPLIST_xls]_SHOPLIST_xls_343"/>
      <sheetName val="[SHOPLIST_xls]_SHOPLIST_xls_344"/>
      <sheetName val="[SHOPLIST_xls]_SHOPLIST_xls_345"/>
      <sheetName val="[SHOPLIST_xls]_SHOPLIST_xls_346"/>
      <sheetName val="[SHOPLIST_xls]_SHOPLIST_xls_347"/>
      <sheetName val="[SHOPLIST_xls]_SHOPLIST_xls_348"/>
      <sheetName val="[SHOPLIST_xls]_SHOPLIST_xls_349"/>
      <sheetName val="[SHOPLIST_xls]70___0_s__i____11"/>
      <sheetName val="[SHOPLIST_xls]_VW__VU_________8"/>
      <sheetName val="[SHOPLIST_xls]_VW__VU_________9"/>
      <sheetName val="[SHOPLIST_xls]70___0_s__i____12"/>
      <sheetName val="[SHOPLIST_xls]70_x005f_x0000___0_x0_5"/>
      <sheetName val="[SHOPLIST_xls]_SHOPLIST_xls_350"/>
      <sheetName val="[SHOPLIST_xls]70___0_s__i____13"/>
      <sheetName val="[SHOPLIST_xls]_SHOPLIST_xls_351"/>
      <sheetName val="[SHOPLIST_xls]_SHOPLIST_xls_352"/>
      <sheetName val="[SHOPLIST_xls]_SHOPLIST_xls_353"/>
      <sheetName val="[SHOPLIST_xls]_SHOPLIST_xls_354"/>
      <sheetName val="[SHOPLIST_xls]_SHOPLIST_xls_355"/>
      <sheetName val="[SHOPLIST_xls]_SHOPLIST_xls_356"/>
      <sheetName val="[SHOPLIST_xls]_SHOPLIST_xls_357"/>
      <sheetName val="[SHOPLIST_xls]_SHOPLIST_xls_358"/>
      <sheetName val="[SHOPLIST_xls]_SHOPLIST_xls_359"/>
      <sheetName val="[SHOPLIST_xls]_SHOPLIST_xls_360"/>
      <sheetName val="[SHOPLIST_xls]_SHOPLIST_xls_361"/>
      <sheetName val="[SHOPLIST_xls]_SHOPLIST_xls_362"/>
      <sheetName val="[SHOPLIST_xls]_SHOPLIST_xls_363"/>
      <sheetName val="[SHOPLIST_xls]_SHOPLIST_xls_364"/>
      <sheetName val="[SHOPLIST_xls]_SHOPLIST_xls_365"/>
      <sheetName val="[SHOPLIST_xls]_SHOPLIST_xls_366"/>
      <sheetName val="[SHOPLIST_xls]_SHOPLIST_xls_367"/>
      <sheetName val="[SHOPLIST_xls]_SHOPLIST_xls_368"/>
      <sheetName val="[SHOPLIST_xls]_SHOPLIST_xls_369"/>
      <sheetName val="[SHOPLIST_xls]_SHOPLIST_xls_370"/>
      <sheetName val="[SHOPLIST_xls]_SHOPLIST_xls_371"/>
      <sheetName val="[SHOPLIST_xls]_SHOPLIST_xls_372"/>
      <sheetName val="[SHOPLIST_xls]_SHOPLIST_xls_373"/>
      <sheetName val="[SHOPLIST_xls]_SHOPLIST_xls_374"/>
      <sheetName val="[SHOPLIST_xls]_SHOPLIST_xls_375"/>
      <sheetName val="[SHOPLIST_xls]_SHOPLIST_xls_376"/>
      <sheetName val="[SHOPLIST_xls]_SHOPLIST_xls_377"/>
      <sheetName val="[SHOPLIST_xls]_SHOPLIST_xls_378"/>
      <sheetName val="[SHOPLIST_xls]_SHOPLIST_xls_379"/>
      <sheetName val="[SHOPLIST_xls]_SHOPLIST_xls_380"/>
      <sheetName val="[SHOPLIST_xls]_SHOPLIST_xls_381"/>
      <sheetName val="[SHOPLIST_xls]_SHOPLIST_xls_382"/>
      <sheetName val="[SHOPLIST_xls]_SHOPLIST_xls_383"/>
      <sheetName val="[SHOPLIST_xls]_SHOPLIST_xls_384"/>
      <sheetName val="[SHOPLIST_xls]_SHOPLIST_xls_385"/>
      <sheetName val="[SHOPLIST_xls]_SHOPLIST_xls_386"/>
      <sheetName val="[SHOPLIST_xls]_SHOPLIST_xls_387"/>
      <sheetName val="[SHOPLIST_xls]_SHOPLIST_xls_388"/>
      <sheetName val="[SHOPLIST_xls]_SHOPLIST_xls_389"/>
      <sheetName val="[SHOPLIST_xls]_SHOPLIST_xls_390"/>
      <sheetName val="[SHOPLIST_xls]_SHOPLIST_xls_391"/>
      <sheetName val="[SHOPLIST_xls]_SHOPLIST_xls_392"/>
      <sheetName val="[SHOPLIST_xls]_SHOPLIST_xls_393"/>
      <sheetName val="[SHOPLIST_xls]_SHOPLIST_xls_394"/>
      <sheetName val="[SHOPLIST_xls]_SHOPLIST_xls_395"/>
      <sheetName val="[SHOPLIST_xls]_SHOPLIST_xls_396"/>
      <sheetName val="[SHOPLIST_xls]_SHOPLIST_xls_397"/>
      <sheetName val="[SHOPLIST_xls]_SHOPLIST_xls_398"/>
      <sheetName val="[SHOPLIST_xls]_SHOPLIST_xls_399"/>
      <sheetName val="[SHOPLIST_xls]_SHOPLIST_xls_400"/>
      <sheetName val="[SHOPLIST_xls]_SHOPLIST_xls_401"/>
      <sheetName val="[SHOPLIST_xls]_SHOPLIST_xls_402"/>
      <sheetName val="[SHOPLIST_xls]_SHOPLIST_xls_403"/>
      <sheetName val="[SHOPLIST_xls]_SHOPLIST_xls_404"/>
      <sheetName val="[SHOPLIST_xls]_SHOPLIST_xls_405"/>
      <sheetName val="[SHOPLIST_xls]_SHOPLIST_xls_406"/>
      <sheetName val="[SHOPLIST_xls]_SHOPLIST_xls_407"/>
      <sheetName val="[SHOPLIST_xls]_SHOPLIST_xls_408"/>
      <sheetName val="[SHOPLIST_xls]_SHOPLIST_xls_409"/>
      <sheetName val="[SHOPLIST_xls]_SHOPLIST_xls_410"/>
      <sheetName val="[SHOPLIST_xls]_SHOPLIST_xls_411"/>
      <sheetName val="[SHOPLIST_xls]_SHOPLIST_xls_412"/>
      <sheetName val="[SHOPLIST_xls]_SHOPLIST_xls_413"/>
      <sheetName val="[SHOPLIST_xls]_SHOPLIST_xls_414"/>
      <sheetName val="[SHOPLIST_xls]_SHOPLIST_xls_415"/>
      <sheetName val="[SHOPLIST_xls]_SHOPLIST_xls_416"/>
      <sheetName val="[SHOPLIST_xls]_SHOPLIST_xls_417"/>
      <sheetName val="[SHOPLIST_xls]_SHOPLIST_xls_418"/>
      <sheetName val="[SHOPLIST_xls]_SHOPLIST_xls_419"/>
      <sheetName val="[SHOPLIST_xls]_SHOPLIST_xls_420"/>
      <sheetName val="[SHOPLIST_xls]_SHOPLIST_xls_421"/>
      <sheetName val="[SHOPLIST_xls]_SHOPLIST_xls_422"/>
      <sheetName val="[SHOPLIST_xls]_SHOPLIST_xls_423"/>
      <sheetName val="[SHOPLIST_xls]_SHOPLIST_xls_424"/>
      <sheetName val="[SHOPLIST_xls]_SHOPLIST_xls_425"/>
      <sheetName val="[SHOPLIST_xls]_SHOPLIST_xls_426"/>
      <sheetName val="[SHOPLIST_xls]_SHOPLIST_xls_427"/>
      <sheetName val="[SHOPLIST_xls]_SHOPLIST_xls_428"/>
      <sheetName val="[SHOPLIST_xls]_SHOPLIST_xls_429"/>
      <sheetName val="[SHOPLIST_xls]_SHOPLIST_xls_430"/>
      <sheetName val="[SHOPLIST_xls]_SHOPLIST_xls_431"/>
      <sheetName val="[SHOPLIST_xls]_SHOPLIST_xls_432"/>
      <sheetName val="[SHOPLIST_xls]_SHOPLIST_xls_433"/>
      <sheetName val="[SHOPLIST_xls]_SHOPLIST_xls_434"/>
      <sheetName val="[SHOPLIST_xls]_SHOPLIST_xls_435"/>
      <sheetName val="[SHOPLIST_xls]_SHOPLIST_xls_436"/>
      <sheetName val="[SHOPLIST_xls]_SHOPLIST_xls_437"/>
      <sheetName val="[SHOPLIST_xls]_SHOPLIST_xls_438"/>
      <sheetName val="[SHOPLIST_xls]_SHOPLIST_xls_439"/>
      <sheetName val="[SHOPLIST_xls]_SHOPLIST_xls_440"/>
      <sheetName val="[SHOPLIST_xls]_SHOPLIST_xls_441"/>
      <sheetName val="[SHOPLIST_xls]_SHOPLIST_xls_442"/>
      <sheetName val="[SHOPLIST_xls]_SHOPLIST_xls_443"/>
      <sheetName val="[SHOPLIST_xls]_SHOPLIST_xls_444"/>
      <sheetName val="[SHOPLIST_xls]_SHOPLIST_xls_445"/>
      <sheetName val="[SHOPLIST_xls]_SHOPLIST_xls_446"/>
      <sheetName val="[SHOPLIST_xls]_SHOPLIST_xls_447"/>
      <sheetName val="[SHOPLIST_xls]_SHOPLIST_xls_448"/>
      <sheetName val="[SHOPLIST_xls]_SHOPLIST_xls_449"/>
      <sheetName val="[SHOPLIST_xls]_SHOPLIST_xls_450"/>
      <sheetName val="[SHOPLIST_xls]_SHOPLIST_xls_451"/>
      <sheetName val="[SHOPLIST_xls]_SHOPLIST_xls_452"/>
      <sheetName val="[SHOPLIST_xls]_SHOPLIST_xls_453"/>
      <sheetName val="[SHOPLIST_xls]_SHOPLIST_xls_454"/>
      <sheetName val="[SHOPLIST_xls]_SHOPLIST_xls_455"/>
      <sheetName val="[SHOPLIST_xls]_SHOPLIST_xls_456"/>
      <sheetName val="[SHOPLIST_xls]_SHOPLIST_xls_457"/>
      <sheetName val="[SHOPLIST_xls]_SHOPLIST_xls_458"/>
      <sheetName val="[SHOPLIST_xls]_SHOPLIST_xls_459"/>
      <sheetName val="[SHOPLIST_xls]_SHOPLIST_xls_460"/>
      <sheetName val="[SHOPLIST_xls]_SHOPLIST_xls_461"/>
      <sheetName val="[SHOPLIST_xls]70_x005f_x005f_x005f_x0000__4"/>
      <sheetName val="[SHOPLIST_xls]_SHOPLIST_xls_462"/>
      <sheetName val="[SHOPLIST_xls]_SHOPLIST_xls_463"/>
      <sheetName val="[SHOPLIST_xls]70_x005f_x005f_x005f_x0000__3"/>
      <sheetName val="[SHOPLIST_xls]_SHOPLIST_xls_318"/>
      <sheetName val="[SHOPLIST_xls]_SHOPLIST_xls_319"/>
      <sheetName val="Data_Works"/>
      <sheetName val="Control_Panel"/>
      <sheetName val="BUR"/>
      <sheetName val="Matl"/>
      <sheetName val="70_x005f_x0000_,/0_x005f_x0000_"/>
      <sheetName val="bkg"/>
      <sheetName val="cbrd460"/>
      <sheetName val="bcl"/>
      <sheetName val="IS"/>
      <sheetName val="Configurations"/>
      <sheetName val="[SHOPLIST.xls]_SHOPLIST_xl_1080"/>
      <sheetName val="[SHOPLIST.xls]_SHOPLIST_xl_1081"/>
      <sheetName val="[SHOPLIST.xls]_SHOPLIST_xl_1082"/>
      <sheetName val="[SHOPLIST.xls]_SHOPLIST_xl_1083"/>
      <sheetName val="[SHOPLIST.xls]_SHOPLIST_xl_1084"/>
      <sheetName val="[SHOPLIST.xls]_SHOPLIST_xl_1085"/>
      <sheetName val="[SHOPLIST.xls]_SHOPLIST_xl_1086"/>
      <sheetName val="[SHOPLIST.xls]_SHOPLIST_xl_1087"/>
      <sheetName val="[SHOPLIST.xls]_SHOPLIST_xl_1088"/>
      <sheetName val="[SHOPLIST.xls]_SHOPLIST_xl_1089"/>
      <sheetName val="[SHOPLIST.xls]_SHOPLIST_xl_1090"/>
      <sheetName val="[SHOPLIST.xls]_SHOPLIST_xl_1091"/>
      <sheetName val="[SHOPLIST.xls]_SHOPLIST_xl_1092"/>
      <sheetName val="[SHOPLIST.xls]_SHOPLIST_xl_1093"/>
      <sheetName val="[SHOPLIST.xls]_SHOPLIST_xl_1094"/>
      <sheetName val="[SHOPLIST.xls]_SHOPLIST_xl_1095"/>
      <sheetName val="[SHOPLIST.xls]_SHOPLIST_xl_1096"/>
      <sheetName val="[SHOPLIST.xls]_SHOPLIST_xl_1097"/>
      <sheetName val="[SHOPLIST.xls]_SHOPLIST_xl_1098"/>
      <sheetName val="[SHOPLIST.xls]_SHOPLIST_xl_1099"/>
      <sheetName val="[SHOPLIST.xls]_SHOPLIST_xl_1100"/>
      <sheetName val="[SHOPLIST.xls]_SHOPLIST_xl_1101"/>
      <sheetName val="[SHOPLIST.xls]_SHOPLIST_xl_1102"/>
      <sheetName val="[SHOPLIST.xls]_SHOPLIST_xl_1103"/>
      <sheetName val="[SHOPLIST.xls]_SHOPLIST_xl_1104"/>
      <sheetName val="[SHOPLIST.xls]_SHOPLIST_xl_1105"/>
      <sheetName val="[SHOPLIST.xls]_SHOPLIST_xl_1106"/>
      <sheetName val="[SHOPLIST.xls]_SHOPLIST_xl_1107"/>
      <sheetName val="[SHOPLIST.xls]_SHOPLIST_xl_1108"/>
      <sheetName val="[SHOPLIST.xls]_SHOPLIST_xl_1109"/>
      <sheetName val="[SHOPLIST.xls]_SHOPLIST_xl_1110"/>
      <sheetName val="[SHOPLIST.xls]_SHOPLIST_xl_1111"/>
      <sheetName val="[SHOPLIST.xls]_SHOPLIST_xl_1112"/>
      <sheetName val="[SHOPLIST.xls]_SHOPLIST_xl_1113"/>
      <sheetName val="[SHOPLIST.xls]_SHOPLIST_xl_1114"/>
      <sheetName val="[SHOPLIST.xls]_SHOPLIST_xl_1115"/>
      <sheetName val="[SHOPLIST.xls]_SHOPLIST_xl_1116"/>
      <sheetName val="[SHOPLIST.xls]_SHOPLIST_xl_1117"/>
      <sheetName val="[SHOPLIST.xls]_SHOPLIST_xl_1118"/>
      <sheetName val="[SHOPLIST.xls]_SHOPLIST_xl_1119"/>
      <sheetName val="[SHOPLIST.xls]_SHOPLIST_xl_1120"/>
      <sheetName val="[SHOPLIST.xls]_SHOPLIST_xl_1121"/>
      <sheetName val="[SHOPLIST.xls]_SHOPLIST_xl_1122"/>
      <sheetName val="[SHOPLIST.xls]_SHOPLIST_xl_1123"/>
      <sheetName val="[SHOPLIST.xls]_SHOPLIST_xl_1124"/>
      <sheetName val="[SHOPLIST.xls]_SHOPLIST_xl_1125"/>
      <sheetName val="[SHOPLIST.xls]_SHOPLIST_xl_1126"/>
      <sheetName val="[SHOPLIST.xls]_SHOPLIST_xl_1127"/>
      <sheetName val="[SHOPLIST.xls]_SHOPLIST_xl_1128"/>
      <sheetName val="[SHOPLIST.xls]_SHOPLIST_xl_1129"/>
      <sheetName val="[SHOPLIST.xls]_SHOPLIST_xl_1130"/>
      <sheetName val="[SHOPLIST.xls]_SHOPLIST_xl_1131"/>
      <sheetName val="[SHOPLIST.xls]_SHOPLIST_xl_1132"/>
      <sheetName val="[SHOPLIST.xls]_SHOPLIST_xl_1133"/>
      <sheetName val="[SHOPLIST.xls]_SHOPLIST_xl_1134"/>
      <sheetName val="[SHOPLIST.xls]_SHOPLIST_xl_1135"/>
      <sheetName val="[SHOPLIST.xls]_SHOPLIST_xl_1136"/>
      <sheetName val="[SHOPLIST.xls]_SHOPLIST_xl_1137"/>
      <sheetName val="[SHOPLIST.xls]_SHOPLIST_xl_1138"/>
      <sheetName val="[SHOPLIST.xls]_SHOPLIST_xl_1139"/>
      <sheetName val="[SHOPLIST.xls]_SHOPLIST_xl_1140"/>
      <sheetName val="[SHOPLIST.xls]_SHOPLIST_xl_1141"/>
      <sheetName val="Utility Summary"/>
      <sheetName val="shuttering"/>
      <sheetName val="CFS3"/>
      <sheetName val="[SHOPLIST_xls]70,/0s«_iÆø_í¬3"/>
      <sheetName val="[SHOPLIST_xls]70,/0s«iÆøí¬i23"/>
      <sheetName val="[SHOPLIST_xls]70,/0s«iÆøí¬i33"/>
      <sheetName val="GFA_HQ_Building38"/>
      <sheetName val="GFA_Conference37"/>
      <sheetName val="BQ_External37"/>
      <sheetName val="Raw_Data36"/>
      <sheetName val="Penthouse_Apartment36"/>
      <sheetName val="StattCo_yCharges36"/>
      <sheetName val="@risk_rents_and_incentives36"/>
      <sheetName val="Car_park_lease36"/>
      <sheetName val="Net_rent_analysis36"/>
      <sheetName val="Poz-1_36"/>
      <sheetName val="Chiet_tinh_dz2236"/>
      <sheetName val="Chiet_tinh_dz3536"/>
      <sheetName val="LEVEL_SHEET36"/>
      <sheetName val="LABOUR_HISTOGRAM37"/>
      <sheetName val="Lab_Cum_Hist36"/>
      <sheetName val="Graph_Data_(DO_NOT_PRINT)36"/>
      <sheetName val="Body_Sheet35"/>
      <sheetName val="1_0_Executive_Summary35"/>
      <sheetName val="CT_Thang_Mo36"/>
      <sheetName val="Customize_Your_Invoice36"/>
      <sheetName val="HVAC_BoQ36"/>
      <sheetName val="Bill_No__236"/>
      <sheetName val="budget_summary_(2)35"/>
      <sheetName val="Budget_Analysis_Summary35"/>
      <sheetName val="Projet,_methodes_&amp;_couts35"/>
      <sheetName val="Risques_majeurs_&amp;_Frais_Ind_35"/>
      <sheetName val="SPT_vs_PHI36"/>
      <sheetName val="CT__PL35"/>
      <sheetName val="FOL_-_Bar36"/>
      <sheetName val="Tender_Summary36"/>
      <sheetName val="Insurance_Ext36"/>
      <sheetName val="Top_sheet35"/>
      <sheetName val="intr_stool_brkup35"/>
      <sheetName val="2_Div_14_33"/>
      <sheetName val="SHOPLIST_xls32"/>
      <sheetName val="Bill_234"/>
      <sheetName val="Ap_A33"/>
      <sheetName val="Bill_133"/>
      <sheetName val="Bill_333"/>
      <sheetName val="Bill_433"/>
      <sheetName val="Bill_533"/>
      <sheetName val="Bill_633"/>
      <sheetName val="Bill_733"/>
      <sheetName val="Invoice_Summary32"/>
      <sheetName val="beam-reinft-IIInd_floor32"/>
      <sheetName val="beam-reinft-machine_rm32"/>
      <sheetName val="PROJECT_BRIEF33"/>
      <sheetName val="C_(3)33"/>
      <sheetName val="POWER_ASSUMPTIONS32"/>
      <sheetName val="Dubai_golf32"/>
      <sheetName val="WITHOUT_C&amp;I_PROFIT_(3)31"/>
      <sheetName val="Civil_Boq31"/>
      <sheetName val="Activity_List31"/>
      <sheetName val="HIRED_LABOUR_CODE29"/>
      <sheetName val="PA-_Consutant_29"/>
      <sheetName val="foot-slab_reinft29"/>
      <sheetName val="DETAILED__BOQ29"/>
      <sheetName val="M-Book_for_Conc29"/>
      <sheetName val="M-Book_for_FW29"/>
      <sheetName val="BILL_COV29"/>
      <sheetName val="Ra__stair29"/>
      <sheetName val="Softscape_Buildup31"/>
      <sheetName val="Mat'l_Rate31"/>
      <sheetName val="VALVE_CHAMBERS28"/>
      <sheetName val="Fire_Hydrants28"/>
      <sheetName val="B_GATE_VALVE28"/>
      <sheetName val="Sub_G1_Fire28"/>
      <sheetName val="Sub_G12_Fire28"/>
      <sheetName val="Materials_Cost(PCC)28"/>
      <sheetName val="India_F&amp;S_Template28"/>
      <sheetName val="IO_LIST28"/>
      <sheetName val="Material_28"/>
      <sheetName val="Quote_Sheet28"/>
      <sheetName val="Day_work28"/>
      <sheetName val="bill_nb2-Plumbing_&amp;_Drainag25"/>
      <sheetName val="Pl_&amp;_Dr_B25"/>
      <sheetName val="Pl_&amp;_Dr_G25"/>
      <sheetName val="Pl_&amp;_Dr_M25"/>
      <sheetName val="Pl_&amp;_Dr_125"/>
      <sheetName val="Pl_&amp;_Dr_225"/>
      <sheetName val="Pl_&amp;_Dr_325"/>
      <sheetName val="Pl_&amp;_Dr_425"/>
      <sheetName val="Pl_&amp;_Dr_525"/>
      <sheetName val="Pl_&amp;_Dr_625"/>
      <sheetName val="Pl_&amp;_Dr_725"/>
      <sheetName val="Pl_&amp;_Dr_825"/>
      <sheetName val="Pl_&amp;_Dr_R25"/>
      <sheetName val="FF_B25"/>
      <sheetName val="FF_G25"/>
      <sheetName val="FF_M25"/>
      <sheetName val="FF_125"/>
      <sheetName val="FF_2_25"/>
      <sheetName val="FF_325"/>
      <sheetName val="FF_425"/>
      <sheetName val="FF_525"/>
      <sheetName val="FF_6_25"/>
      <sheetName val="FF_725"/>
      <sheetName val="FF_825"/>
      <sheetName val="FF_R25"/>
      <sheetName val="bill_nb3-FF25"/>
      <sheetName val="HVAC_B25"/>
      <sheetName val="HVAC_G25"/>
      <sheetName val="HVAC_M25"/>
      <sheetName val="HVAC_125"/>
      <sheetName val="HVAC_225"/>
      <sheetName val="HVAC_325"/>
      <sheetName val="HVAC_425"/>
      <sheetName val="HVAC_525"/>
      <sheetName val="HVAC_625"/>
      <sheetName val="HVAC_725"/>
      <sheetName val="HVAC_825"/>
      <sheetName val="HVAC_R25"/>
      <sheetName val="bill_nb4-HVAC25"/>
      <sheetName val="SC_B25"/>
      <sheetName val="SC_G25"/>
      <sheetName val="SC_M25"/>
      <sheetName val="SC_125"/>
      <sheetName val="SC_225"/>
      <sheetName val="SC_325"/>
      <sheetName val="SC_425"/>
      <sheetName val="SC_525"/>
      <sheetName val="SC_625"/>
      <sheetName val="SC_725"/>
      <sheetName val="SC_825"/>
      <sheetName val="SC_R25"/>
      <sheetName val="AV_B25"/>
      <sheetName val="AV_G25"/>
      <sheetName val="AV_M25"/>
      <sheetName val="AV_125"/>
      <sheetName val="AV_225"/>
      <sheetName val="AV_325"/>
      <sheetName val="AV_425"/>
      <sheetName val="AV_525"/>
      <sheetName val="AV_625"/>
      <sheetName val="AV_725"/>
      <sheetName val="AV_825"/>
      <sheetName val="EL_B25"/>
      <sheetName val="EL_M25"/>
      <sheetName val="EL_125"/>
      <sheetName val="EL_225"/>
      <sheetName val="EL_325"/>
      <sheetName val="EL_425"/>
      <sheetName val="EL_525"/>
      <sheetName val="EL_625"/>
      <sheetName val="EL_725"/>
      <sheetName val="EL_825"/>
      <sheetName val="EL_R25"/>
      <sheetName val="EL_TR25"/>
      <sheetName val="8-_EL25"/>
      <sheetName val="FA_B25"/>
      <sheetName val="FA_G25"/>
      <sheetName val="FA_M25"/>
      <sheetName val="FA_125"/>
      <sheetName val="FA_225"/>
      <sheetName val="FA_325"/>
      <sheetName val="FA_425"/>
      <sheetName val="FA_525"/>
      <sheetName val="FA_625"/>
      <sheetName val="FA_725"/>
      <sheetName val="FA_825"/>
      <sheetName val="FA_R25"/>
      <sheetName val="9-_FA25"/>
      <sheetName val="CHART_OF_ACCOUNTS26"/>
      <sheetName val="E-Bill_No_6_A-O26"/>
      <sheetName val="Eq__Mobilization26"/>
      <sheetName val="Div__0227"/>
      <sheetName val="Div__0327"/>
      <sheetName val="Div__0427"/>
      <sheetName val="Div__0527"/>
      <sheetName val="Div__0627"/>
      <sheetName val="Div__0727"/>
      <sheetName val="Div__0826"/>
      <sheetName val="Div__0926"/>
      <sheetName val="Div__1026"/>
      <sheetName val="Div__1126"/>
      <sheetName val="Div__1226"/>
      <sheetName val="Div_1326"/>
      <sheetName val="EXTERNAL_WORKS26"/>
      <sheetName val="PRODUCTIVITY_RATE26"/>
      <sheetName val="U_R_A_-_MASONRY26"/>
      <sheetName val="U_R_A_-_PLASTERING26"/>
      <sheetName val="U_R_A_-_TILING26"/>
      <sheetName val="U_R_A_-_GRANITE26"/>
      <sheetName val="V_C_2_-_EARTHWORK26"/>
      <sheetName val="V_C_9_-_CERAMIC26"/>
      <sheetName val="V_C_9_-_FINISHES26"/>
      <sheetName val="BOQ_Direct_selling_cost27"/>
      <sheetName val="PointNo_525"/>
      <sheetName val="Elemental_Buildup25"/>
      <sheetName val="Working_for_RCC27"/>
      <sheetName val="B185-B-9_126"/>
      <sheetName val="B185-B-9_226"/>
      <sheetName val="B09_126"/>
      <sheetName val="w't_table25"/>
      <sheetName val="PMWeb_data26"/>
      <sheetName val="Chiet_t25"/>
      <sheetName val="Staffing_and_Rates_IA25"/>
      <sheetName val="Index_List25"/>
      <sheetName val="Type_List25"/>
      <sheetName val="File_Types25"/>
      <sheetName val="Division_254"/>
      <sheetName val="Division_425"/>
      <sheetName val="Division_525"/>
      <sheetName val="Division_625"/>
      <sheetName val="Division_725"/>
      <sheetName val="Division_825"/>
      <sheetName val="Division_925"/>
      <sheetName val="Division_1025"/>
      <sheetName val="Division_1225"/>
      <sheetName val="Division_1425"/>
      <sheetName val="Division_2128"/>
      <sheetName val="Division_2226"/>
      <sheetName val="Division_2325"/>
      <sheetName val="Division_2625"/>
      <sheetName val="Division_2725"/>
      <sheetName val="Division_2825"/>
      <sheetName val="Division_3125"/>
      <sheetName val="Division_3225"/>
      <sheetName val="Division_3325"/>
      <sheetName val="Material_List_25"/>
      <sheetName val="2_2)Revised_Cash_Flow25"/>
      <sheetName val="SS_MH26"/>
      <sheetName val="입찰내역_발주처_양식25"/>
      <sheetName val="LIST_DO_NOT_REMOVE24"/>
      <sheetName val="Rate_summary22"/>
      <sheetName val="Employee_List23"/>
      <sheetName val="B6_2_24"/>
      <sheetName val="Project_Cost_Breakdown23"/>
      <sheetName val="Summary_of_Work23"/>
      <sheetName val="PRECAST_lightconc-II27"/>
      <sheetName val="final_abstract27"/>
      <sheetName val="Staff_Acco_23"/>
      <sheetName val="TBAL9697_-group_wise__sdpl23"/>
      <sheetName val="SITE_WORK22"/>
      <sheetName val="Item-_Compact23"/>
      <sheetName val="E_&amp;_R23"/>
      <sheetName val="train_cash22"/>
      <sheetName val="accom_cash22"/>
      <sheetName val="INDIGINEOUS_ITEMS_22"/>
      <sheetName val="Рабочий_лист22"/>
      <sheetName val="Mall_waterproofing22"/>
      <sheetName val="MSCP_waterproofing22"/>
      <sheetName val="RAB_AR&amp;STR22"/>
      <sheetName val="Annex_1_Sect_3a23"/>
      <sheetName val="Annex_1_Sect_3a_123"/>
      <sheetName val="Annex_1_Sect_3b23"/>
      <sheetName val="Annex_1_Sect_3c23"/>
      <sheetName val="HOURLY_RATES23"/>
      <sheetName val="PT_141-_Site_A_Landscape22"/>
      <sheetName val="d-safe_DELUXE22"/>
      <sheetName val="Back_up22"/>
      <sheetName val="Duct_Accesories22"/>
      <sheetName val="Common_Variables22"/>
      <sheetName val="????_???_??22"/>
      <sheetName val="Labour_&amp;_Plant22"/>
      <sheetName val="Ave_wtd_rates22"/>
      <sheetName val="Debits_as_on_12_04_0822"/>
      <sheetName val="STAFFSCHED_22"/>
      <sheetName val="TRIAL_BALANCE22"/>
      <sheetName val="Risk_Breakdown_Structure21"/>
      <sheetName val="Resumo_Empreitadas18"/>
      <sheetName val="GPL_Revenu_Update22"/>
      <sheetName val="DO_NOT_TOUCH22"/>
      <sheetName val="Work_Type22"/>
      <sheetName val="AREA_OF_APPLICATION21"/>
      <sheetName val="Equipment_Rates17"/>
      <sheetName val="1_2_Staff_Schedule18"/>
      <sheetName val="Geneí¬_i21"/>
      <sheetName val="Qtys_ZamZam_(Del__before)14"/>
      <sheetName val="Qtys_Relocation_(Del_before)14"/>
      <sheetName val="_Qtys_Sub_&amp;_Tents_(Del__befor14"/>
      <sheetName val="Qtys__Signages_(Del__before)14"/>
      <sheetName val="Qtys_Temporary_Passages_(Del)14"/>
      <sheetName val="_Qtys_Ser__Rooms_(Del_before)14"/>
      <sheetName val="PROJECT_BRIEF(EX_NEW)22"/>
      <sheetName val="PPA_Summary18"/>
      <sheetName val="Mix_Design18"/>
      <sheetName val="steel_total21"/>
      <sheetName val="ELE_BOQ21"/>
      <sheetName val="Floor_Box_19"/>
      <sheetName val="%_prog_figs_-u5_and_total18"/>
      <sheetName val="Service_Type15"/>
      <sheetName val="Contract_Division15"/>
      <sheetName val="SubContract_Type15"/>
      <sheetName val="Z-_GENERAL_PRICE_SUMMARY18"/>
      <sheetName val="Cashflow_projection17"/>
      <sheetName val="Data_I_(2)14"/>
      <sheetName val="rEFERENCES_14"/>
      <sheetName val="[SHOPLIST_xls]7017"/>
      <sheetName val="[SHOPLIST_xls]70,17"/>
      <sheetName val="Base_BM-rebar17"/>
      <sheetName val="E_H_-_H__W_P_17"/>
      <sheetName val="E__H__Treatment_for_pile_cap17"/>
      <sheetName val="[SHOPLIST_xls][SHOPLIST_xls][17"/>
      <sheetName val="Dash_board17"/>
      <sheetName val="[SHOPLIST_xls]/VW17"/>
      <sheetName val="Site_Dev_BOQ17"/>
      <sheetName val="Attach_4-1814"/>
      <sheetName val="Materials_17"/>
      <sheetName val="Area_Breakdown_PER_LEVEL_LINK17"/>
      <sheetName val="Cost_Heading14"/>
      <sheetName val="D_&amp;_W_sizes14"/>
      <sheetName val="SOPMA_DD14"/>
      <sheetName val="BOQ_(2)8"/>
      <sheetName val="LABOUR_RATE8"/>
      <sheetName val="Material_Rate8"/>
      <sheetName val="Labor_abs-PW8"/>
      <sheetName val="Labor_abs-NMR8"/>
      <sheetName val="Form_617"/>
      <sheetName val="Combined_Results_8"/>
      <sheetName val="P-100_MRF_DB_R114"/>
      <sheetName val="[SHOPLIST_xls]70,/0s«_iÆø_í¬_17"/>
      <sheetName val="[SHOPLIST_xls]70?,/0?s«i?Æøí¬17"/>
      <sheetName val="CF_Input17"/>
      <sheetName val="DATA_INPUT17"/>
      <sheetName val="Vordruck-Nr__7_1_3_D17"/>
      <sheetName val="M&amp;A_D17"/>
      <sheetName val="M&amp;A_E17"/>
      <sheetName val="M&amp;A_G17"/>
      <sheetName val="Labour_Costs17"/>
      <sheetName val="Data_Sheet17"/>
      <sheetName val="BLOCK-A_(MEA_SHEET)17"/>
      <sheetName val="tender_allowances17"/>
      <sheetName val="_Summary_BKG_03417"/>
      <sheetName val="BILL_3R17"/>
      <sheetName val="Ewaan_Show_Kitchen_(2)14"/>
      <sheetName val="Cash_Flow_Working14"/>
      <sheetName val="2F_회의실견적(5_14_일대)10"/>
      <sheetName val="_HIT-&gt;HMC_견적(3900)10"/>
      <sheetName val="Appendix_B10"/>
      <sheetName val="Risk_Register17"/>
      <sheetName val="Revised_Front_Page17"/>
      <sheetName val="Diff_Run01&amp;Run0217"/>
      <sheetName val="CCS_Summary17"/>
      <sheetName val="1_Carillion_Staff17"/>
      <sheetName val="_2_Staff_&amp;_Gen_labour17"/>
      <sheetName val="3_Offices17"/>
      <sheetName val="4_TempServ17"/>
      <sheetName val="__5_Temp_Wks17"/>
      <sheetName val="_6_Addn_Plant17"/>
      <sheetName val="_7__Transport17"/>
      <sheetName val="_8_Testing17"/>
      <sheetName val="9__Miscellaneous17"/>
      <sheetName val="10__Design17"/>
      <sheetName val="_11_Insurances17"/>
      <sheetName val="_12_Client_Req_17"/>
      <sheetName val="Risk_List17"/>
      <sheetName val="Track_of_Changes17"/>
      <sheetName val="Bill_8_Doors_&amp;_Windows17"/>
      <sheetName val="Bill_9_Finishes_17"/>
      <sheetName val="Bill_10_Specialities17"/>
      <sheetName val="Bill_1017"/>
      <sheetName val="MN_T_B_14"/>
      <sheetName val="PRICE_INFO14"/>
      <sheetName val="RC_SUMMARY14"/>
      <sheetName val="LABOUR_PRODUCTIVITY-TAV14"/>
      <sheetName val="MATERIAL_PRICES14"/>
      <sheetName val="kppl_pl8"/>
      <sheetName val="Basic_Rates8"/>
      <sheetName val="Labour_Rate_14"/>
      <sheetName val="Div_07_Thermal_&amp;_Moisture8"/>
      <sheetName val="Data_Validation8"/>
      <sheetName val="Div26_-_Elect8"/>
      <sheetName val="CHUNG_CU_CARRILON8"/>
      <sheetName val="precast_RC_element8"/>
      <sheetName val="pile_Fabrication8"/>
      <sheetName val="[SHOPLIST_xls][SHOPLIST_xls]/V6"/>
      <sheetName val="[SHOPLIST_xls]70,/0s«iÆøí¬i24"/>
      <sheetName val="[SHOPLIST_xls]_VW__VU________10"/>
      <sheetName val="[SHOPLIST_xls]70___0_s__i____14"/>
      <sheetName val="[SHOPLIST_xls]70___0_s__i____15"/>
      <sheetName val="[SHOPLIST_xls]_VW__VU________11"/>
      <sheetName val="[SHOPLIST_xls]70___0_s__i____16"/>
      <sheetName val="[SHOPLIST_xls]70_x005f_x0000___0_x0_6"/>
      <sheetName val="[SHOPLIST_xls]70___0_s__i____17"/>
      <sheetName val="[SHOPLIST_xls]_VW__VU________12"/>
      <sheetName val="[SHOPLIST_xls]70___0_s__i____18"/>
      <sheetName val="[SHOPLIST_xls]_VW__VU________13"/>
      <sheetName val="[SHOPLIST_xls]70___0_s__i____19"/>
      <sheetName val="[SHOPLIST_xls]70_x005f_x0000___0_x0_7"/>
      <sheetName val="[SHOPLIST_xls]70___0_s__i____20"/>
      <sheetName val="[SHOPLIST_xls]_VW__VU________14"/>
      <sheetName val="[SHOPLIST_xls]_SHOPLIST_xls_464"/>
      <sheetName val="[SHOPLIST_xls]_SHOPLIST_xls_465"/>
      <sheetName val="[SHOPLIST_xls]_SHOPLIST_xls_466"/>
      <sheetName val="[SHOPLIST_xls]_SHOPLIST_xls_467"/>
      <sheetName val="[SHOPLIST_xls]_SHOPLIST_xls_468"/>
      <sheetName val="[SHOPLIST_xls]_SHOPLIST_xls_469"/>
      <sheetName val="[SHOPLIST_xls]_SHOPLIST_xls_470"/>
      <sheetName val="[SHOPLIST_xls]_SHOPLIST_xls_471"/>
      <sheetName val="[SHOPLIST_xls]_SHOPLIST_xls_472"/>
      <sheetName val="[SHOPLIST_xls]_SHOPLIST_xls_473"/>
      <sheetName val="[SHOPLIST_xls]_SHOPLIST_xls_474"/>
      <sheetName val="[SHOPLIST_xls]_SHOPLIST_xls_475"/>
      <sheetName val="[SHOPLIST_xls]_SHOPLIST_xls_476"/>
      <sheetName val="[SHOPLIST_xls]_SHOPLIST_xls_477"/>
      <sheetName val="[SHOPLIST_xls]_SHOPLIST_xls_478"/>
      <sheetName val="[SHOPLIST_xls]_SHOPLIST_xls_479"/>
      <sheetName val="[SHOPLIST_xls]_SHOPLIST_xls_480"/>
      <sheetName val="[SHOPLIST_xls]_SHOPLIST_xls_481"/>
      <sheetName val="[SHOPLIST_xls]_SHOPLIST_xls_482"/>
      <sheetName val="[SHOPLIST_xls]_SHOPLIST_xls_483"/>
      <sheetName val="[SHOPLIST_xls]_SHOPLIST_xls_484"/>
      <sheetName val="[SHOPLIST_xls]_SHOPLIST_xls_485"/>
      <sheetName val="[SHOPLIST_xls]_SHOPLIST_xls_486"/>
      <sheetName val="[SHOPLIST_xls]_SHOPLIST_xls_487"/>
      <sheetName val="[SHOPLIST_xls]_SHOPLIST_xls_488"/>
      <sheetName val="[SHOPLIST_xls]_SHOPLIST_xls_489"/>
      <sheetName val="[SHOPLIST_xls]_SHOPLIST_xls_490"/>
      <sheetName val="[SHOPLIST_xls]_SHOPLIST_xls_491"/>
      <sheetName val="[SHOPLIST_xls]_SHOPLIST_xls_492"/>
      <sheetName val="[SHOPLIST_xls]_SHOPLIST_xls_493"/>
      <sheetName val="[SHOPLIST_xls]_SHOPLIST_xls_494"/>
      <sheetName val="[SHOPLIST_xls]_SHOPLIST_xls_495"/>
      <sheetName val="[SHOPLIST_xls]_SHOPLIST_xls_496"/>
      <sheetName val="[SHOPLIST_xls]_SHOPLIST_xls_497"/>
      <sheetName val="[SHOPLIST_xls]_SHOPLIST_xls_498"/>
      <sheetName val="[SHOPLIST_xls]_SHOPLIST_xls_499"/>
      <sheetName val="[SHOPLIST_xls]_SHOPLIST_xls_500"/>
      <sheetName val="[SHOPLIST_xls]_SHOPLIST_xls_501"/>
      <sheetName val="[SHOPLIST_xls]_SHOPLIST_xls_502"/>
      <sheetName val="[SHOPLIST_xls]_SHOPLIST_xls_503"/>
      <sheetName val="[SHOPLIST_xls]_SHOPLIST_xls_504"/>
      <sheetName val="[SHOPLIST_xls]_SHOPLIST_xls_505"/>
      <sheetName val="[SHOPLIST_xls]_SHOPLIST_xls_506"/>
      <sheetName val="[SHOPLIST_xls]_SHOPLIST_xls_507"/>
      <sheetName val="[SHOPLIST_xls]_SHOPLIST_xls_508"/>
      <sheetName val="[SHOPLIST_xls]_SHOPLIST_xls_509"/>
      <sheetName val="[SHOPLIST_xls]_SHOPLIST_xls_510"/>
      <sheetName val="[SHOPLIST_xls]_SHOPLIST_xls_511"/>
      <sheetName val="[SHOPLIST_xls]_SHOPLIST_xls_512"/>
      <sheetName val="[SHOPLIST_xls]_SHOPLIST_xls_513"/>
      <sheetName val="[SHOPLIST_xls]_SHOPLIST_xls_514"/>
      <sheetName val="[SHOPLIST_xls]_SHOPLIST_xls_515"/>
      <sheetName val="[SHOPLIST_xls]_SHOPLIST_xls_516"/>
      <sheetName val="[SHOPLIST_xls]_SHOPLIST_xls_517"/>
      <sheetName val="[SHOPLIST_xls]_SHOPLIST_xls_518"/>
      <sheetName val="[SHOPLIST_xls]_SHOPLIST_xls_519"/>
      <sheetName val="[SHOPLIST_xls]_SHOPLIST_xls_520"/>
      <sheetName val="[SHOPLIST_xls]_SHOPLIST_xls_521"/>
      <sheetName val="[SHOPLIST_xls]_SHOPLIST_xls_522"/>
      <sheetName val="[SHOPLIST_xls]_SHOPLIST_xls_523"/>
      <sheetName val="[SHOPLIST_xls]_SHOPLIST_xls_524"/>
      <sheetName val="[SHOPLIST_xls]_SHOPLIST_xls_525"/>
      <sheetName val="[SHOPLIST_xls]_SHOPLIST_xls_526"/>
      <sheetName val="[SHOPLIST_xls]_SHOPLIST_xls_527"/>
      <sheetName val="[SHOPLIST_xls]_SHOPLIST_xls_528"/>
      <sheetName val="[SHOPLIST_xls]_SHOPLIST_xls_529"/>
      <sheetName val="[SHOPLIST_xls]_SHOPLIST_xls_530"/>
      <sheetName val="[SHOPLIST_xls]_SHOPLIST_xls_531"/>
      <sheetName val="[SHOPLIST_xls]_SHOPLIST_xls_532"/>
      <sheetName val="[SHOPLIST_xls]_SHOPLIST_xls_533"/>
      <sheetName val="[SHOPLIST_xls]_SHOPLIST_xls_534"/>
      <sheetName val="[SHOPLIST_xls]_SHOPLIST_xls_535"/>
      <sheetName val="[SHOPLIST_xls]_SHOPLIST_xls_536"/>
      <sheetName val="[SHOPLIST_xls]70_x005f_x005f_x005f_x0000__5"/>
      <sheetName val="[SHOPLIST_xls]_SHOPLIST_xls_537"/>
      <sheetName val="[SHOPLIST_xls]_SHOPLIST_xls_538"/>
      <sheetName val="[SHOPLIST_xls]_SHOPLIST_xls_539"/>
      <sheetName val="[SHOPLIST_xls]_SHOPLIST_xls_540"/>
      <sheetName val="[SHOPLIST_xls]_SHOPLIST_xls_541"/>
      <sheetName val="[SHOPLIST_xls]_SHOPLIST_xls_542"/>
      <sheetName val="[SHOPLIST_xls]_SHOPLIST_xls_543"/>
      <sheetName val="[SHOPLIST_xls]_SHOPLIST_xls_544"/>
      <sheetName val="[SHOPLIST_xls]_SHOPLIST_xls_545"/>
      <sheetName val="[SHOPLIST_xls]_SHOPLIST_xls_546"/>
      <sheetName val="[SHOPLIST_xls]_SHOPLIST_xls_547"/>
      <sheetName val="[SHOPLIST_xls]_SHOPLIST_xls_548"/>
      <sheetName val="[SHOPLIST_xls]_SHOPLIST_xls_549"/>
      <sheetName val="[SHOPLIST_xls]_SHOPLIST_xls_550"/>
      <sheetName val="[SHOPLIST_xls]_SHOPLIST_xls_551"/>
      <sheetName val="[SHOPLIST_xls]_SHOPLIST_xls_552"/>
      <sheetName val="[SHOPLIST_xls]_SHOPLIST_xls_553"/>
      <sheetName val="[SHOPLIST_xls]_SHOPLIST_xls_554"/>
      <sheetName val="[SHOPLIST_xls]_SHOPLIST_xls_555"/>
      <sheetName val="[SHOPLIST_xls]_SHOPLIST_xls_556"/>
      <sheetName val="[SHOPLIST_xls]_SHOPLIST_xls_557"/>
      <sheetName val="[SHOPLIST_xls]_SHOPLIST_xls_558"/>
      <sheetName val="[SHOPLIST_xls]_SHOPLIST_xls_559"/>
      <sheetName val="[SHOPLIST_xls]_SHOPLIST_xls_560"/>
      <sheetName val="[SHOPLIST_xls]_SHOPLIST_xls_561"/>
      <sheetName val="[SHOPLIST_xls]_SHOPLIST_xls_562"/>
      <sheetName val="[SHOPLIST_xls]_SHOPLIST_xls_563"/>
      <sheetName val="[SHOPLIST_xls]_SHOPLIST_xls_564"/>
      <sheetName val="[SHOPLIST_xls]_SHOPLIST_xls_565"/>
      <sheetName val="[SHOPLIST_xls]_SHOPLIST_xls_566"/>
      <sheetName val="[SHOPLIST_xls]_SHOPLIST_xls_567"/>
      <sheetName val="[SHOPLIST_xls]_SHOPLIST_xls_568"/>
      <sheetName val="[SHOPLIST_xls]_SHOPLIST_xls_569"/>
      <sheetName val="[SHOPLIST_xls]_SHOPLIST_xls_570"/>
      <sheetName val="[SHOPLIST_xls]_SHOPLIST_xls_571"/>
      <sheetName val="[SHOPLIST_xls]_SHOPLIST_xls_572"/>
      <sheetName val="[SHOPLIST_xls]_SHOPLIST_xls_573"/>
      <sheetName val="[SHOPLIST_xls]_SHOPLIST_xls_574"/>
      <sheetName val="[SHOPLIST_xls]_SHOPLIST_xls_575"/>
      <sheetName val="[SHOPLIST_xls]_SHOPLIST_xls_576"/>
      <sheetName val="[SHOPLIST_xls]_SHOPLIST_xls_577"/>
      <sheetName val="[SHOPLIST_xls]_SHOPLIST_xls_578"/>
      <sheetName val="[SHOPLIST_xls]_SHOPLIST_xls_579"/>
      <sheetName val="[SHOPLIST_xls]_SHOPLIST_xls_580"/>
      <sheetName val="[SHOPLIST_xls]_SHOPLIST_xls_581"/>
      <sheetName val="[SHOPLIST_xls]_SHOPLIST_xls_582"/>
      <sheetName val="[SHOPLIST_xls]70___0_s__i____21"/>
      <sheetName val="[SHOPLIST_xls]_VW__VU________15"/>
      <sheetName val="[SHOPLIST_xls]70___0_s__i____22"/>
      <sheetName val="[SHOPLIST_xls]70_x005f_x0000___0_x0_8"/>
      <sheetName val="[SHOPLIST_xls]70___0_s__i____23"/>
      <sheetName val="[SHOPLIST_xls]_SHOPLIST_xls_583"/>
      <sheetName val="[SHOPLIST_xls]_VW__VU________16"/>
      <sheetName val="[SHOPLIST_xls]_SHOPLIST_xls_584"/>
      <sheetName val="[SHOPLIST_xls]_SHOPLIST_xls_585"/>
      <sheetName val="[SHOPLIST_xls]_SHOPLIST_xls_586"/>
      <sheetName val="[SHOPLIST_xls]_SHOPLIST_xls_587"/>
      <sheetName val="[SHOPLIST_xls]_SHOPLIST_xls_588"/>
      <sheetName val="[SHOPLIST_xls]_SHOPLIST_xls_589"/>
      <sheetName val="[SHOPLIST_xls]_SHOPLIST_xls_590"/>
      <sheetName val="[SHOPLIST_xls]_SHOPLIST_xls_591"/>
      <sheetName val="[SHOPLIST_xls]_SHOPLIST_xls_592"/>
      <sheetName val="[SHOPLIST_xls]_SHOPLIST_xls_593"/>
      <sheetName val="[SHOPLIST_xls]_SHOPLIST_xls_594"/>
      <sheetName val="[SHOPLIST_xls]_SHOPLIST_xls_595"/>
      <sheetName val="[SHOPLIST_xls]_SHOPLIST_xls_596"/>
      <sheetName val="[SHOPLIST_xls]_SHOPLIST_xls_597"/>
      <sheetName val="[SHOPLIST_xls]_SHOPLIST_xls_598"/>
      <sheetName val="[SHOPLIST_xls]_SHOPLIST_xls_599"/>
      <sheetName val="[SHOPLIST_xls]_SHOPLIST_xls_600"/>
      <sheetName val="[SHOPLIST_xls]_SHOPLIST_xls_601"/>
      <sheetName val="[SHOPLIST_xls]_SHOPLIST_xls_602"/>
      <sheetName val="[SHOPLIST_xls]_SHOPLIST_xls_603"/>
      <sheetName val="[SHOPLIST_xls]_SHOPLIST_xls_604"/>
      <sheetName val="[SHOPLIST_xls]_SHOPLIST_xls_605"/>
      <sheetName val="[SHOPLIST_xls]_SHOPLIST_xls_606"/>
      <sheetName val="[SHOPLIST_xls]_SHOPLIST_xls_607"/>
      <sheetName val="[SHOPLIST_xls]_SHOPLIST_xls_608"/>
      <sheetName val="[SHOPLIST_xls]_SHOPLIST_xls_609"/>
      <sheetName val="[SHOPLIST_xls]_SHOPLIST_xls_610"/>
      <sheetName val="[SHOPLIST_xls]_SHOPLIST_xls_611"/>
      <sheetName val="[SHOPLIST_xls]_SHOPLIST_xls_612"/>
      <sheetName val="[SHOPLIST_xls]_SHOPLIST_xls_613"/>
      <sheetName val="[SHOPLIST_xls]_SHOPLIST_xls_614"/>
      <sheetName val="[SHOPLIST_xls]_SHOPLIST_xls_615"/>
      <sheetName val="[SHOPLIST_xls]_SHOPLIST_xls_616"/>
      <sheetName val="[SHOPLIST_xls]_SHOPLIST_xls_617"/>
      <sheetName val="[SHOPLIST_xls]_SHOPLIST_xls_618"/>
      <sheetName val="[SHOPLIST_xls]_SHOPLIST_xls_619"/>
      <sheetName val="[SHOPLIST_xls]_SHOPLIST_xls_620"/>
      <sheetName val="[SHOPLIST_xls]_SHOPLIST_xls_621"/>
      <sheetName val="[SHOPLIST_xls]_SHOPLIST_xls_622"/>
      <sheetName val="[SHOPLIST_xls]_SHOPLIST_xls_623"/>
      <sheetName val="[SHOPLIST_xls]_SHOPLIST_xls_624"/>
      <sheetName val="[SHOPLIST_xls]_SHOPLIST_xls_625"/>
      <sheetName val="[SHOPLIST_xls]_SHOPLIST_xls_626"/>
      <sheetName val="[SHOPLIST_xls]_SHOPLIST_xls_627"/>
      <sheetName val="[SHOPLIST_xls]_SHOPLIST_xls_628"/>
      <sheetName val="[SHOPLIST_xls]_SHOPLIST_xls_629"/>
      <sheetName val="[SHOPLIST_xls]_SHOPLIST_xls_630"/>
      <sheetName val="[SHOPLIST_xls]_SHOPLIST_xls_631"/>
      <sheetName val="[SHOPLIST_xls]_SHOPLIST_xls_632"/>
      <sheetName val="[SHOPLIST_xls]_SHOPLIST_xls_633"/>
      <sheetName val="[SHOPLIST_xls]_SHOPLIST_xls_634"/>
      <sheetName val="[SHOPLIST_xls]_SHOPLIST_xls_635"/>
      <sheetName val="[SHOPLIST_xls]_SHOPLIST_xls_636"/>
      <sheetName val="[SHOPLIST_xls]_SHOPLIST_xls_637"/>
      <sheetName val="[SHOPLIST_xls]_SHOPLIST_xls_638"/>
      <sheetName val="[SHOPLIST_xls]_SHOPLIST_xls_639"/>
      <sheetName val="[SHOPLIST_xls]_SHOPLIST_xls_640"/>
      <sheetName val="[SHOPLIST_xls]_SHOPLIST_xls_641"/>
      <sheetName val="[SHOPLIST_xls]_SHOPLIST_xls_642"/>
      <sheetName val="[SHOPLIST_xls]_SHOPLIST_xls_643"/>
      <sheetName val="[SHOPLIST_xls]_SHOPLIST_xls_644"/>
      <sheetName val="[SHOPLIST_xls]_SHOPLIST_xls_645"/>
      <sheetName val="[SHOPLIST_xls]_SHOPLIST_xls_646"/>
      <sheetName val="[SHOPLIST_xls]_SHOPLIST_xls_647"/>
      <sheetName val="[SHOPLIST_xls]_SHOPLIST_xls_648"/>
      <sheetName val="[SHOPLIST_xls]_SHOPLIST_xls_649"/>
      <sheetName val="[SHOPLIST_xls]_SHOPLIST_xls_650"/>
      <sheetName val="[SHOPLIST_xls]_SHOPLIST_xls_651"/>
      <sheetName val="[SHOPLIST_xls]_SHOPLIST_xls_652"/>
      <sheetName val="[SHOPLIST_xls]_SHOPLIST_xls_653"/>
      <sheetName val="[SHOPLIST_xls]_SHOPLIST_xls_654"/>
      <sheetName val="[SHOPLIST_xls]_SHOPLIST_xls_655"/>
      <sheetName val="[SHOPLIST_xls]_SHOPLIST_xls_656"/>
      <sheetName val="[SHOPLIST_xls]_SHOPLIST_xls_657"/>
      <sheetName val="[SHOPLIST_xls]_SHOPLIST_xls_658"/>
      <sheetName val="[SHOPLIST_xls]_SHOPLIST_xls_659"/>
      <sheetName val="[SHOPLIST_xls]_SHOPLIST_xls_660"/>
      <sheetName val="[SHOPLIST_xls]_SHOPLIST_xls_661"/>
      <sheetName val="[SHOPLIST_xls]_SHOPLIST_xls_662"/>
      <sheetName val="[SHOPLIST_xls]_SHOPLIST_xls_663"/>
      <sheetName val="[SHOPLIST_xls]_SHOPLIST_xls_664"/>
      <sheetName val="[SHOPLIST_xls]_SHOPLIST_xls_665"/>
      <sheetName val="[SHOPLIST_xls]_SHOPLIST_xls_666"/>
      <sheetName val="[SHOPLIST_xls]_SHOPLIST_xls_667"/>
      <sheetName val="[SHOPLIST_xls]_SHOPLIST_xls_668"/>
      <sheetName val="[SHOPLIST_xls]_SHOPLIST_xls_669"/>
      <sheetName val="[SHOPLIST_xls]_SHOPLIST_xls_670"/>
      <sheetName val="[SHOPLIST_xls]_SHOPLIST_xls_671"/>
      <sheetName val="[SHOPLIST_xls]_SHOPLIST_xls_672"/>
      <sheetName val="[SHOPLIST_xls]_SHOPLIST_xls_673"/>
      <sheetName val="[SHOPLIST_xls]_SHOPLIST_xls_674"/>
      <sheetName val="[SHOPLIST_xls]_SHOPLIST_xls_675"/>
      <sheetName val="[SHOPLIST_xls]_SHOPLIST_xls_676"/>
      <sheetName val="[SHOPLIST_xls]_SHOPLIST_xls_677"/>
      <sheetName val="[SHOPLIST_xls]_SHOPLIST_xls_678"/>
      <sheetName val="[SHOPLIST_xls]_SHOPLIST_xls_679"/>
      <sheetName val="[SHOPLIST_xls]_SHOPLIST_xls_680"/>
      <sheetName val="[SHOPLIST_xls]_SHOPLIST_xls_681"/>
      <sheetName val="[SHOPLIST_xls]_SHOPLIST_xls_682"/>
      <sheetName val="[SHOPLIST_xls]_SHOPLIST_xls_683"/>
      <sheetName val="[SHOPLIST_xls]_SHOPLIST_xls_684"/>
      <sheetName val="[SHOPLIST_xls]_SHOPLIST_xls_685"/>
      <sheetName val="[SHOPLIST_xls]_SHOPLIST_xls_686"/>
      <sheetName val="[SHOPLIST_xls]_SHOPLIST_xls_687"/>
      <sheetName val="[SHOPLIST_xls]_SHOPLIST_xls_688"/>
      <sheetName val="[SHOPLIST_xls]_SHOPLIST_xls_689"/>
      <sheetName val="[SHOPLIST_xls]_SHOPLIST_xls_690"/>
      <sheetName val="[SHOPLIST_xls]_SHOPLIST_xls_691"/>
      <sheetName val="[SHOPLIST_xls]_SHOPLIST_xls_692"/>
      <sheetName val="[SHOPLIST_xls]_SHOPLIST_xls_693"/>
      <sheetName val="[SHOPLIST_xls]_SHOPLIST_xls_694"/>
      <sheetName val="[SHOPLIST_xls]70_x005f_x005f_x005f_x0000__6"/>
      <sheetName val="Materials_Cost"/>
      <sheetName val="[SHOPLIST_xls]70,/0s«iÆøí¬i41"/>
      <sheetName val="[SHOPLIST_xls]70,/0s«iÆøí¬i51"/>
      <sheetName val="Rectangular_Duct"/>
      <sheetName val="Cost_Heaࡤing"/>
      <sheetName val="bill_no__3"/>
      <sheetName val="[SHOPLIST_xls]_SHOPLIST_xls_695"/>
      <sheetName val="[SHOPLIST_xls]_SHOPLIST_xls_696"/>
      <sheetName val="[SHOPLIST_xls]_SHOPLIST_xls_697"/>
      <sheetName val="[SHOPLIST_xls]_SHOPLIST_xls_698"/>
      <sheetName val="[SHOPLIST_xls]_SHOPLIST_xls_699"/>
      <sheetName val="[SHOPLIST_xls]_SHOPLIST_xls_700"/>
      <sheetName val="[SHOPLIST_xls]_SHOPLIST_xls_701"/>
      <sheetName val="[SHOPLIST_xls]_SHOPLIST_xls_702"/>
      <sheetName val="[SHOPLIST_xls]_SHOPLIST_xls_703"/>
      <sheetName val="[SHOPLIST_xls]_SHOPLIST_xls_704"/>
      <sheetName val="[SHOPLIST_xls]_SHOPLIST_xls_705"/>
      <sheetName val="[SHOPLIST_xls]_SHOPLIST_xls_706"/>
      <sheetName val="[SHOPLIST_xls]_SHOPLIST_xls_707"/>
      <sheetName val="[SHOPLIST_xls]_SHOPLIST_xls_708"/>
      <sheetName val="[SHOPLIST_xls]_SHOPLIST_xls_709"/>
      <sheetName val="[SHOPLIST_xls]_SHOPLIST_xls_710"/>
      <sheetName val="[SHOPLIST_xls]_SHOPLIST_xls_711"/>
      <sheetName val="[SHOPLIST_xls]_SHOPLIST_xls_712"/>
      <sheetName val="[SHOPLIST_xls]_SHOPLIST_xls_713"/>
      <sheetName val="[SHOPLIST_xls]_SHOPLIST_xls_714"/>
      <sheetName val="[SHOPLIST_xls]_SHOPLIST_xls_715"/>
      <sheetName val="[SHOPLIST_xls]_SHOPLIST_xls_716"/>
      <sheetName val="[SHOPLIST_xls]_SHOPLIST_xls_717"/>
      <sheetName val="[SHOPLIST_xls]_SHOPLIST_xls_718"/>
      <sheetName val="[SHOPLIST_xls]_SHOPLIST_xls_719"/>
      <sheetName val="[SHOPLIST_xls]_SHOPLIST_xls_720"/>
      <sheetName val="[SHOPLIST_xls]_SHOPLIST_xls_721"/>
      <sheetName val="[SHOPLIST_xls]_SHOPLIST_xls_722"/>
      <sheetName val="[SHOPLIST_xls]_SHOPLIST_xls_723"/>
      <sheetName val="[SHOPLIST_xls]_SHOPLIST_xls_724"/>
      <sheetName val="[SHOPLIST_xls]_SHOPLIST_xls_725"/>
      <sheetName val="[SHOPLIST_xls]_SHOPLIST_xls_726"/>
      <sheetName val="[SHOPLIST_xls]70___0_s__i____24"/>
      <sheetName val="[SHOPLIST_xls]_VW__VU________17"/>
      <sheetName val="[SHOPLIST_xls]70___0_s__i____25"/>
      <sheetName val="[SHOPLIST_xls]70_x005f_x0000___0_x0_9"/>
      <sheetName val="[SHOPLIST_xls]70___0_s__i____26"/>
      <sheetName val="[SHOPLIST_xls]_SHOPLIST_xls_727"/>
      <sheetName val="[SHOPLIST_xls]_VW__VU________18"/>
      <sheetName val="[SHOPLIST_xls]_SHOPLIST_xls_728"/>
      <sheetName val="[SHOPLIST_xls]_SHOPLIST_xls_729"/>
      <sheetName val="[SHOPLIST_xls]_SHOPLIST_xls_730"/>
      <sheetName val="[SHOPLIST_xls]_SHOPLIST_xls_731"/>
      <sheetName val="[SHOPLIST_xls]_SHOPLIST_xls_732"/>
      <sheetName val="[SHOPLIST_xls]_SHOPLIST_xls_733"/>
      <sheetName val="[SHOPLIST_xls]_SHOPLIST_xls_734"/>
      <sheetName val="[SHOPLIST_xls]_SHOPLIST_xls_735"/>
      <sheetName val="[SHOPLIST_xls]_SHOPLIST_xls_736"/>
      <sheetName val="[SHOPLIST_xls]_SHOPLIST_xls_737"/>
      <sheetName val="[SHOPLIST_xls]_SHOPLIST_xls_738"/>
      <sheetName val="[SHOPLIST_xls]_SHOPLIST_xls_739"/>
      <sheetName val="[SHOPLIST_xls]_SHOPLIST_xls_740"/>
      <sheetName val="[SHOPLIST_xls]_SHOPLIST_xls_741"/>
      <sheetName val="[SHOPLIST_xls]_SHOPLIST_xls_742"/>
      <sheetName val="[SHOPLIST_xls]_SHOPLIST_xls_743"/>
      <sheetName val="[SHOPLIST_xls]_SHOPLIST_xls_744"/>
      <sheetName val="[SHOPLIST_xls]_SHOPLIST_xls_745"/>
      <sheetName val="[SHOPLIST_xls]_SHOPLIST_xls_746"/>
      <sheetName val="[SHOPLIST_xls]_SHOPLIST_xls_747"/>
      <sheetName val="[SHOPLIST_xls]_SHOPLIST_xls_748"/>
      <sheetName val="[SHOPLIST_xls]_SHOPLIST_xls_749"/>
      <sheetName val="[SHOPLIST_xls]_SHOPLIST_xls_750"/>
      <sheetName val="[SHOPLIST_xls]_SHOPLIST_xls_751"/>
      <sheetName val="[SHOPLIST_xls]_SHOPLIST_xls_752"/>
      <sheetName val="[SHOPLIST_xls]_SHOPLIST_xls_753"/>
      <sheetName val="[SHOPLIST_xls]_SHOPLIST_xls_754"/>
      <sheetName val="[SHOPLIST_xls]_SHOPLIST_xls_755"/>
      <sheetName val="[SHOPLIST_xls]_SHOPLIST_xls_756"/>
      <sheetName val="[SHOPLIST_xls]_SHOPLIST_xls_757"/>
      <sheetName val="[SHOPLIST_xls]_SHOPLIST_xls_758"/>
      <sheetName val="[SHOPLIST_xls]_SHOPLIST_xls_759"/>
      <sheetName val="[SHOPLIST_xls]_SHOPLIST_xls_760"/>
      <sheetName val="[SHOPLIST_xls]_SHOPLIST_xls_761"/>
      <sheetName val="[SHOPLIST_xls]_SHOPLIST_xls_762"/>
      <sheetName val="[SHOPLIST_xls]_SHOPLIST_xls_763"/>
      <sheetName val="[SHOPLIST_xls]_SHOPLIST_xls_764"/>
      <sheetName val="[SHOPLIST_xls]_SHOPLIST_xls_765"/>
      <sheetName val="[SHOPLIST_xls]_SHOPLIST_xls_766"/>
      <sheetName val="[SHOPLIST_xls]_SHOPLIST_xls_767"/>
      <sheetName val="[SHOPLIST_xls]_SHOPLIST_xls_768"/>
      <sheetName val="[SHOPLIST_xls]_SHOPLIST_xls_769"/>
      <sheetName val="[SHOPLIST_xls]_SHOPLIST_xls_770"/>
      <sheetName val="[SHOPLIST_xls]_SHOPLIST_xls_771"/>
      <sheetName val="[SHOPLIST_xls]_SHOPLIST_xls_772"/>
      <sheetName val="[SHOPLIST_xls]_SHOPLIST_xls_773"/>
      <sheetName val="[SHOPLIST_xls]_SHOPLIST_xls_774"/>
      <sheetName val="[SHOPLIST_xls]_SHOPLIST_xls_775"/>
      <sheetName val="[SHOPLIST_xls]_SHOPLIST_xls_776"/>
      <sheetName val="[SHOPLIST_xls]_SHOPLIST_xls_777"/>
      <sheetName val="[SHOPLIST_xls]_SHOPLIST_xls_778"/>
      <sheetName val="[SHOPLIST_xls]_SHOPLIST_xls_779"/>
      <sheetName val="[SHOPLIST_xls]_SHOPLIST_xls_780"/>
      <sheetName val="[SHOPLIST_xls]_SHOPLIST_xls_781"/>
      <sheetName val="[SHOPLIST_xls]_SHOPLIST_xls_782"/>
      <sheetName val="[SHOPLIST_xls]_SHOPLIST_xls_783"/>
      <sheetName val="[SHOPLIST_xls]_SHOPLIST_xls_784"/>
      <sheetName val="[SHOPLIST_xls]_SHOPLIST_xls_785"/>
      <sheetName val="[SHOPLIST_xls]_SHOPLIST_xls_786"/>
      <sheetName val="[SHOPLIST_xls]_SHOPLIST_xls_787"/>
      <sheetName val="[SHOPLIST_xls]_SHOPLIST_xls_788"/>
      <sheetName val="[SHOPLIST_xls]_SHOPLIST_xls_789"/>
      <sheetName val="[SHOPLIST_xls]_SHOPLIST_xls_790"/>
      <sheetName val="[SHOPLIST_xls]_SHOPLIST_xls_791"/>
      <sheetName val="[SHOPLIST_xls]_SHOPLIST_xls_792"/>
      <sheetName val="[SHOPLIST_xls]_SHOPLIST_xls_793"/>
      <sheetName val="[SHOPLIST_xls]_SHOPLIST_xls_794"/>
      <sheetName val="[SHOPLIST_xls]_SHOPLIST_xls_795"/>
      <sheetName val="[SHOPLIST_xls]_SHOPLIST_xls_796"/>
      <sheetName val="[SHOPLIST_xls]_SHOPLIST_xls_797"/>
      <sheetName val="[SHOPLIST_xls]_SHOPLIST_xls_798"/>
      <sheetName val="[SHOPLIST_xls]_SHOPLIST_xls_799"/>
      <sheetName val="[SHOPLIST_xls]_SHOPLIST_xls_800"/>
      <sheetName val="[SHOPLIST_xls]_SHOPLIST_xls_801"/>
      <sheetName val="[SHOPLIST_xls]_SHOPLIST_xls_802"/>
      <sheetName val="[SHOPLIST_xls]_SHOPLIST_xls_803"/>
      <sheetName val="[SHOPLIST_xls]_SHOPLIST_xls_804"/>
      <sheetName val="[SHOPLIST_xls]_SHOPLIST_xls_805"/>
      <sheetName val="[SHOPLIST_xls]_SHOPLIST_xls_806"/>
      <sheetName val="[SHOPLIST_xls]_SHOPLIST_xls_807"/>
      <sheetName val="[SHOPLIST_xls]_SHOPLIST_xls_808"/>
      <sheetName val="[SHOPLIST_xls]_SHOPLIST_xls_809"/>
      <sheetName val="[SHOPLIST_xls]_SHOPLIST_xls_810"/>
      <sheetName val="[SHOPLIST_xls]_SHOPLIST_xls_811"/>
      <sheetName val="[SHOPLIST_xls]_SHOPLIST_xls_812"/>
      <sheetName val="[SHOPLIST_xls]_SHOPLIST_xls_813"/>
      <sheetName val="[SHOPLIST_xls]_SHOPLIST_xls_814"/>
      <sheetName val="[SHOPLIST_xls]_SHOPLIST_xls_815"/>
      <sheetName val="[SHOPLIST_xls]_SHOPLIST_xls_816"/>
      <sheetName val="[SHOPLIST_xls]_SHOPLIST_xls_817"/>
      <sheetName val="[SHOPLIST_xls]_SHOPLIST_xls_818"/>
      <sheetName val="[SHOPLIST_xls]_SHOPLIST_xls_819"/>
      <sheetName val="[SHOPLIST_xls]_SHOPLIST_xls_820"/>
      <sheetName val="[SHOPLIST_xls]_SHOPLIST_xls_821"/>
      <sheetName val="[SHOPLIST_xls]_SHOPLIST_xls_822"/>
      <sheetName val="[SHOPLIST_xls]_SHOPLIST_xls_823"/>
      <sheetName val="[SHOPLIST_xls]_SHOPLIST_xls_824"/>
      <sheetName val="[SHOPLIST_xls]_SHOPLIST_xls_825"/>
      <sheetName val="[SHOPLIST_xls]_SHOPLIST_xls_826"/>
      <sheetName val="[SHOPLIST_xls]_SHOPLIST_xls_827"/>
      <sheetName val="[SHOPLIST_xls]_SHOPLIST_xls_828"/>
      <sheetName val="[SHOPLIST_xls]_SHOPLIST_xls_829"/>
      <sheetName val="[SHOPLIST_xls]_SHOPLIST_xls_830"/>
      <sheetName val="[SHOPLIST_xls]_SHOPLIST_xls_831"/>
      <sheetName val="[SHOPLIST_xls]_SHOPLIST_xls_832"/>
      <sheetName val="[SHOPLIST_xls]_SHOPLIST_xls_833"/>
      <sheetName val="[SHOPLIST_xls]_SHOPLIST_xls_834"/>
      <sheetName val="[SHOPLIST_xls]_SHOPLIST_xls_835"/>
      <sheetName val="[SHOPLIST_xls]_SHOPLIST_xls_836"/>
      <sheetName val="[SHOPLIST_xls]_SHOPLIST_xls_837"/>
      <sheetName val="[SHOPLIST_xls]_SHOPLIST_xls_838"/>
      <sheetName val="[SHOPLIST_xls]70_x005f_x005f_x005f_x0000__7"/>
      <sheetName val="Unit_cost-_Drain-Protection-1_"/>
      <sheetName val="Unit_cost-_Drain-Protection-2"/>
      <sheetName val="_SHOPLIST_xls_70_x005f_x0000_,_0_x000"/>
      <sheetName val="HO_Costs"/>
      <sheetName val="[SHOPLIST_xls]70,/0s�i����i"/>
      <sheetName val="14267"/>
      <sheetName val="Services_InitialEst_UtilityServ"/>
      <sheetName val="FSA"/>
      <sheetName val="[SHOPLIST_xls]70,/0_x000"/>
      <sheetName val="satış_planı_(2)"/>
      <sheetName val="B_Room_W_Done_Progress"/>
      <sheetName val="SUMMARY_(ROOM)"/>
      <sheetName val="W_D_Prgress_Public_area"/>
      <sheetName val="SUMMARY_Public"/>
      <sheetName val="IPL_SCHEDULE"/>
      <sheetName val="Structured Cabling"/>
      <sheetName val="Technical"/>
      <sheetName val="VD-CALC"/>
      <sheetName val="内訳書"/>
      <sheetName val="[SHOPLIST.xls]_VW__VU________20"/>
      <sheetName val="[SHOPLIST.xls]_VW__VU________21"/>
      <sheetName val="[SHOPLIST.xls]70_x005f_x0000___0_x_11"/>
      <sheetName val="[SHOPLIST.xls]70___0_s__i____30"/>
      <sheetName val="[SHOPLIST.xls]70___0_s__i____31"/>
      <sheetName val="[SHOPLIST.xls]70_x005f_x005f_x005f_x0000__9"/>
      <sheetName val="5.1-AB"/>
      <sheetName val="[SHOPLIST.xls]70_x005f_x005f_x005f_x0000_10"/>
      <sheetName val="[SHOPLIST.xls]70___0_s__i____32"/>
      <sheetName val="[SHOPLIST.xls]_VW__VU________22"/>
      <sheetName val="[SHOPLIST.xls]_VW__VU________23"/>
      <sheetName val="[SHOPLIST.xls]70_x005f_x0000___0_x_12"/>
      <sheetName val="[SHOPLIST.xls]70___0_s__i____33"/>
      <sheetName val="[SHOPLIST.xls]70___0_s__i____34"/>
      <sheetName val="[SHOPLIST.xls]70___0_s__i____35"/>
      <sheetName val="[SHOPLIST.xls]70_x005f_x005f_x005f_x0000_11"/>
      <sheetName val="Ramp data"/>
      <sheetName val="Lower Ground"/>
      <sheetName val="Income"/>
      <sheetName val="Letting"/>
      <sheetName val="UBR"/>
      <sheetName val="PPlay_Data"/>
      <sheetName val="Cap Cost"/>
      <sheetName val="Control"/>
      <sheetName val="RLV Calc"/>
      <sheetName val="Costs (dev)"/>
      <sheetName val="Bluewater NPV - sell January"/>
      <sheetName val="Calcs"/>
      <sheetName val="Upper Ground"/>
      <sheetName val="D&amp;C Calcs"/>
      <sheetName val="CA Upside_Downside Old"/>
      <sheetName val="RBD_ENG"/>
      <sheetName val="RBD_SLD_RLD"/>
      <sheetName val="V_Summary"/>
      <sheetName val="Product_Sheet40"/>
      <sheetName val="[SHOPLIST_xls]_SHOPLIST_xls_839"/>
      <sheetName val="[SHOPLIST_xls]_SHOPLIST_xls_840"/>
      <sheetName val="[SHOPLIST_xls]_SHOPLIST_xls_841"/>
      <sheetName val="[SHOPLIST_xls]_SHOPLIST_xls_842"/>
      <sheetName val="[SHOPLIST_xls]_SHOPLIST_xls_843"/>
      <sheetName val="[SHOPLIST_xls]_SHOPLIST_xls_844"/>
      <sheetName val="[SHOPLIST_xls]_SHOPLIST_xls_845"/>
      <sheetName val="[SHOPLIST_xls]_SHOPLIST_xls_846"/>
      <sheetName val="[SHOPLIST_xls]_SHOPLIST_xls_847"/>
      <sheetName val="[SHOPLIST_xls]_SHOPLIST_xls_848"/>
      <sheetName val="[SHOPLIST_xls]_SHOPLIST_xls_849"/>
      <sheetName val="[SHOPLIST_xls]_SHOPLIST_xls_850"/>
      <sheetName val="[SHOPLIST_xls]_SHOPLIST_xls_851"/>
      <sheetName val="[SHOPLIST_xls]_SHOPLIST_xls_852"/>
      <sheetName val="[SHOPLIST_xls]_SHOPLIST_xls_853"/>
      <sheetName val="[SHOPLIST_xls]_SHOPLIST_xls_854"/>
      <sheetName val="[SHOPLIST_xls]_SHOPLIST_xls_855"/>
      <sheetName val="[SHOPLIST_xls]_SHOPLIST_xls_856"/>
      <sheetName val="[SHOPLIST_xls]_SHOPLIST_xls_857"/>
      <sheetName val="[SHOPLIST_xls]_SHOPLIST_xls_858"/>
      <sheetName val="[SHOPLIST_xls]_SHOPLIST_xls_859"/>
      <sheetName val="[SHOPLIST_xls]_SHOPLIST_xls_860"/>
      <sheetName val="[SHOPLIST_xls]_SHOPLIST_xls_861"/>
      <sheetName val="[SHOPLIST_xls]_SHOPLIST_xls_862"/>
      <sheetName val="[SHOPLIST_xls]_SHOPLIST_xls_863"/>
      <sheetName val="[SHOPLIST_xls]_SHOPLIST_xls_864"/>
      <sheetName val="[SHOPLIST_xls]_SHOPLIST_xls_865"/>
      <sheetName val="[SHOPLIST_xls]_SHOPLIST_xls_866"/>
      <sheetName val="[SHOPLIST_xls]_SHOPLIST_xls_867"/>
      <sheetName val="[SHOPLIST_xls]_SHOPLIST_xls_868"/>
      <sheetName val="[SHOPLIST_xls]_SHOPLIST_xls_869"/>
      <sheetName val="[SHOPLIST_xls]_SHOPLIST_xls_870"/>
      <sheetName val="[SHOPLIST_xls]_SHOPLIST_xls_871"/>
      <sheetName val="[SHOPLIST_xls]_SHOPLIST_xls_872"/>
      <sheetName val="[SHOPLIST_xls]_SHOPLIST_xls_873"/>
      <sheetName val="[SHOPLIST_xls]_SHOPLIST_xls_874"/>
      <sheetName val="[SHOPLIST_xls]_SHOPLIST_xls_875"/>
      <sheetName val="[SHOPLIST_xls]_SHOPLIST_xls_876"/>
      <sheetName val="[SHOPLIST_xls]_SHOPLIST_xls_877"/>
      <sheetName val="[SHOPLIST_xls]_SHOPLIST_xls_878"/>
      <sheetName val="[SHOPLIST_xls]_SHOPLIST_xls_879"/>
      <sheetName val="[SHOPLIST_xls]_SHOPLIST_xls_880"/>
      <sheetName val="[SHOPLIST_xls]_SHOPLIST_xls_881"/>
      <sheetName val="[SHOPLIST_xls]_SHOPLIST_xls_882"/>
      <sheetName val="[SHOPLIST_xls]_SHOPLIST_xls_883"/>
      <sheetName val="[SHOPLIST_xls]_SHOPLIST_xls_884"/>
      <sheetName val="[SHOPLIST_xls]_SHOPLIST_xls_885"/>
      <sheetName val="[SHOPLIST_xls]_SHOPLIST_xls_886"/>
      <sheetName val="[SHOPLIST_xls]_SHOPLIST_xls_887"/>
      <sheetName val="[SHOPLIST_xls]_SHOPLIST_xls_888"/>
      <sheetName val="[SHOPLIST_xls]_SHOPLIST_xls_889"/>
      <sheetName val="[SHOPLIST_xls]_SHOPLIST_xls_890"/>
      <sheetName val="[SHOPLIST_xls]_SHOPLIST_xls_891"/>
      <sheetName val="[SHOPLIST_xls]_SHOPLIST_xls_892"/>
      <sheetName val="[SHOPLIST_xls]_SHOPLIST_xls_893"/>
      <sheetName val="[SHOPLIST_xls]_SHOPLIST_xls_894"/>
      <sheetName val="[SHOPLIST_xls]_SHOPLIST_xls_895"/>
      <sheetName val="[SHOPLIST_xls]_SHOPLIST_xls_896"/>
      <sheetName val="[SHOPLIST_xls]_SHOPLIST_xls_897"/>
      <sheetName val="[SHOPLIST_xls]_SHOPLIST_xls_898"/>
      <sheetName val="[SHOPLIST_xls]_SHOPLIST_xls_899"/>
      <sheetName val="[SHOPLIST_xls]_SHOPLIST_xls_900"/>
      <sheetName val="[SHOPLIST_xls]_SHOPLIST_xls_901"/>
      <sheetName val="[SHOPLIST_xls]_SHOPLIST_xls_902"/>
      <sheetName val="Non-Positioin_Summary"/>
      <sheetName val="F-6_COVER"/>
      <sheetName val="10_Breakdown_"/>
      <sheetName val="Exc_Adj"/>
      <sheetName val="Bill_01"/>
      <sheetName val="Bill_02"/>
      <sheetName val="Bill_03"/>
      <sheetName val="Bill_04"/>
      <sheetName val="Bill_05"/>
      <sheetName val="Bill_06"/>
      <sheetName val="Bill_07"/>
      <sheetName val="Bill_08"/>
      <sheetName val="Bill_09"/>
      <sheetName val="Bill_1018"/>
      <sheetName val="NBT_Calculation"/>
      <sheetName val="Main_VO_Summary"/>
      <sheetName val="VO_Sum_Non(New)"/>
      <sheetName val="VO-07_"/>
      <sheetName val="VO-08_"/>
      <sheetName val="Mnhr_Book_Updated_11_10_2018"/>
      <sheetName val="辽电初设_XLS_定额"/>
      <sheetName val="EST"/>
      <sheetName val="12. Ins &amp; Bonds"/>
      <sheetName val="3. Staff Facilities"/>
      <sheetName val="11. Clients Requirements"/>
      <sheetName val="Legal Risk Analysis"/>
      <sheetName val="foot-slab_reinl"/>
      <sheetName val="Sheet"/>
      <sheetName val="M-480"/>
      <sheetName val="M-519"/>
      <sheetName val="Currency Rate"/>
      <sheetName val="contents "/>
      <sheetName val="Div.8 - Opening"/>
      <sheetName val="Div .9- Finishes"/>
      <sheetName val="Total "/>
      <sheetName val="Projects Name"/>
      <sheetName val="Cover_Page4"/>
      <sheetName val="Approved_INR_Claimed_Log_(2)4"/>
      <sheetName val="INR_Data4"/>
      <sheetName val="Dec_OCR4"/>
      <sheetName val="OCR_(APR4"/>
      <sheetName val="Survey_4"/>
      <sheetName val="INR_Summary_Sheet4"/>
      <sheetName val="ITR_Form_(Rev0)4"/>
      <sheetName val="ITR_Form_(SS)4"/>
      <sheetName val="ITR_Form_(Rev1)4"/>
      <sheetName val="Method_Statements4"/>
      <sheetName val="SI_224"/>
      <sheetName val="TO_List4"/>
      <sheetName val="CCTV_DATA4"/>
      <sheetName val="FAL_intern4"/>
      <sheetName val="B_Room_W_Done_Progress1"/>
      <sheetName val="SUMMARY_(ROOM)1"/>
      <sheetName val="W_D_Prgress_Public_area1"/>
      <sheetName val="SUMMARY_Public1"/>
      <sheetName val="Tender_Stage"/>
      <sheetName val="Delay_Clasifications"/>
      <sheetName val="PA_Milestones"/>
      <sheetName val="cables"/>
      <sheetName val="[SHOPLIST.xls]_SHOPLIST_xl_1193"/>
      <sheetName val="[SHOPLIST.xls]_SHOPLIST_xl_1194"/>
      <sheetName val="[SHOPLIST.xls]_SHOPLIST_xl_1195"/>
      <sheetName val="[SHOPLIST.xls]_SHOPLIST_xl_1196"/>
      <sheetName val="[SHOPLIST.xls]_SHOPLIST_xl_1197"/>
      <sheetName val="[SHOPLIST.xls]_SHOPLIST_xl_1198"/>
      <sheetName val="[SHOPLIST.xls]_SHOPLIST_xl_1199"/>
      <sheetName val="[SHOPLIST.xls]_SHOPLIST_xl_1200"/>
      <sheetName val="[SHOPLIST.xls]_SHOPLIST_xl_1201"/>
      <sheetName val="[SHOPLIST.xls]_SHOPLIST_xl_1202"/>
      <sheetName val="[SHOPLIST.xls]_SHOPLIST_xl_1203"/>
      <sheetName val="[SHOPLIST.xls]_SHOPLIST_xl_1204"/>
      <sheetName val="[SHOPLIST.xls]_SHOPLIST_xl_1205"/>
      <sheetName val="[SHOPLIST.xls]_SHOPLIST_xl_1206"/>
      <sheetName val="[SHOPLIST.xls]_SHOPLIST_xl_1207"/>
      <sheetName val="[SHOPLIST.xls]_SHOPLIST_xl_1208"/>
      <sheetName val="[SHOPLIST.xls]_SHOPLIST_xl_1209"/>
      <sheetName val="[SHOPLIST.xls]_SHOPLIST_xl_1210"/>
      <sheetName val="[SHOPLIST.xls]_SHOPLIST_xl_1211"/>
      <sheetName val="[SHOPLIST.xls]_SHOPLIST_xl_1212"/>
      <sheetName val="[SHOPLIST.xls]_SHOPLIST_xl_1213"/>
      <sheetName val="[SHOPLIST.xls]_SHOPLIST_xl_1214"/>
      <sheetName val="[SHOPLIST.xls]_SHOPLIST_xl_1215"/>
      <sheetName val="[SHOPLIST.xls]_SHOPLIST_xl_1216"/>
      <sheetName val="[SHOPLIST.xls]_SHOPLIST_xl_1217"/>
      <sheetName val="[SHOPLIST.xls]_SHOPLIST_xl_1218"/>
      <sheetName val="[SHOPLIST.xls]_SHOPLIST_xl_1219"/>
      <sheetName val="[SHOPLIST.xls]_SHOPLIST_xl_1220"/>
      <sheetName val="[SHOPLIST.xls]_SHOPLIST_xl_1221"/>
      <sheetName val="[SHOPLIST.xls]_SHOPLIST_xl_1222"/>
      <sheetName val="[SHOPLIST.xls]_VW__VU________24"/>
      <sheetName val="[SHOPLIST.xls]_VW__VU________25"/>
      <sheetName val="[SHOPLIST.xls]70_x005f_x0000___0_x_13"/>
      <sheetName val="[SHOPLIST.xls]70___0_s__i____36"/>
      <sheetName val="[SHOPLIST.xls]70___0_s__i____37"/>
      <sheetName val="[SHOPLIST.xls]_SHOPLIST_xl_1223"/>
      <sheetName val="[SHOPLIST.xls]_SHOPLIST_xl_1224"/>
      <sheetName val="[SHOPLIST.xls]_SHOPLIST_xl_1225"/>
      <sheetName val="[SHOPLIST.xls]_SHOPLIST_xl_1226"/>
      <sheetName val="[SHOPLIST.xls]_SHOPLIST_xl_1227"/>
      <sheetName val="[SHOPLIST.xls]_SHOPLIST_xl_1228"/>
      <sheetName val="[SHOPLIST.xls]_SHOPLIST_xl_1229"/>
      <sheetName val="[SHOPLIST.xls]_SHOPLIST_xl_1230"/>
      <sheetName val="[SHOPLIST.xls]_SHOPLIST_xl_1231"/>
      <sheetName val="[SHOPLIST.xls]_SHOPLIST_xl_1232"/>
      <sheetName val="[SHOPLIST.xls]_SHOPLIST_xl_1233"/>
      <sheetName val="[SHOPLIST.xls]_SHOPLIST_xl_1234"/>
      <sheetName val="[SHOPLIST.xls]_SHOPLIST_xl_1235"/>
      <sheetName val="[SHOPLIST.xls]_SHOPLIST_xl_1236"/>
      <sheetName val="[SHOPLIST.xls]_SHOPLIST_xl_1237"/>
      <sheetName val="[SHOPLIST.xls]_SHOPLIST_xl_1238"/>
      <sheetName val="[SHOPLIST.xls]_SHOPLIST_xl_1239"/>
      <sheetName val="[SHOPLIST.xls]_SHOPLIST_xl_1240"/>
      <sheetName val="[SHOPLIST.xls]_SHOPLIST_xl_1241"/>
      <sheetName val="[SHOPLIST.xls]_SHOPLIST_xl_1242"/>
      <sheetName val="[SHOPLIST.xls]_SHOPLIST_xl_1243"/>
      <sheetName val="[SHOPLIST.xls]_SHOPLIST_xl_1244"/>
      <sheetName val="[SHOPLIST.xls]_SHOPLIST_xl_1245"/>
      <sheetName val="[SHOPLIST.xls]_SHOPLIST_xl_1246"/>
      <sheetName val="[SHOPLIST.xls]_SHOPLIST_xl_1247"/>
      <sheetName val="[SHOPLIST.xls]_SHOPLIST_xl_1248"/>
      <sheetName val="[SHOPLIST.xls]_SHOPLIST_xl_1249"/>
      <sheetName val="[SHOPLIST.xls]_SHOPLIST_xl_1250"/>
      <sheetName val="[SHOPLIST.xls]_SHOPLIST_xl_1251"/>
      <sheetName val="[SHOPLIST.xls]_SHOPLIST_xl_1252"/>
      <sheetName val="[SHOPLIST.xls]_SHOPLIST_xl_1253"/>
      <sheetName val="[SHOPLIST.xls]_SHOPLIST_xl_1254"/>
      <sheetName val="[SHOPLIST.xls]_SHOPLIST_xl_1255"/>
      <sheetName val="[SHOPLIST.xls]_SHOPLIST_xl_1256"/>
      <sheetName val="[SHOPLIST.xls]_SHOPLIST_xl_1257"/>
      <sheetName val="[SHOPLIST.xls]_SHOPLIST_xl_1258"/>
      <sheetName val="[SHOPLIST.xls]_SHOPLIST_xl_1259"/>
      <sheetName val="[SHOPLIST.xls]_SHOPLIST_xl_1260"/>
      <sheetName val="[SHOPLIST.xls]_SHOPLIST_xl_1261"/>
      <sheetName val="[SHOPLIST.xls]_SHOPLIST_xl_1262"/>
      <sheetName val="[SHOPLIST.xls]_SHOPLIST_xl_1263"/>
      <sheetName val="[SHOPLIST.xls]_SHOPLIST_xl_1264"/>
      <sheetName val="[SHOPLIST.xls]_SHOPLIST_xl_1265"/>
      <sheetName val="[SHOPLIST.xls]_SHOPLIST_xl_1266"/>
      <sheetName val="[SHOPLIST.xls]_SHOPLIST_xl_1267"/>
      <sheetName val="[SHOPLIST.xls]_SHOPLIST_xl_1268"/>
      <sheetName val="[SHOPLIST.xls]_SHOPLIST_xl_1269"/>
      <sheetName val="[SHOPLIST.xls]_SHOPLIST_xl_1270"/>
      <sheetName val="[SHOPLIST.xls]_SHOPLIST_xl_1271"/>
      <sheetName val="[SHOPLIST.xls]_SHOPLIST_xl_1272"/>
      <sheetName val="[SHOPLIST.xls]_SHOPLIST_xl_1273"/>
      <sheetName val="[SHOPLIST.xls]_SHOPLIST_xl_1274"/>
      <sheetName val="[SHOPLIST.xls]_SHOPLIST_xl_1275"/>
      <sheetName val="[SHOPLIST.xls]_SHOPLIST_xl_1276"/>
      <sheetName val="[SHOPLIST.xls]_SHOPLIST_xl_1277"/>
      <sheetName val="[SHOPLIST.xls]_SHOPLIST_xl_1278"/>
      <sheetName val="[SHOPLIST.xls]_SHOPLIST_xl_1279"/>
      <sheetName val="[SHOPLIST.xls]_SHOPLIST_xl_1280"/>
      <sheetName val="[SHOPLIST.xls]_SHOPLIST_xl_1281"/>
      <sheetName val="[SHOPLIST.xls]_SHOPLIST_xl_1282"/>
      <sheetName val="[SHOPLIST.xls]_SHOPLIST_xl_1283"/>
      <sheetName val="[SHOPLIST.xls]_SHOPLIST_xl_1284"/>
      <sheetName val="[SHOPLIST.xls]_SHOPLIST_xl_1285"/>
      <sheetName val="[SHOPLIST.xls]_SHOPLIST_xl_1286"/>
      <sheetName val="[SHOPLIST.xls]_SHOPLIST_xl_1287"/>
      <sheetName val="[SHOPLIST.xls]_SHOPLIST_xl_1288"/>
      <sheetName val="[SHOPLIST.xls]_SHOPLIST_xl_1289"/>
      <sheetName val="[SHOPLIST.xls]_SHOPLIST_xl_1290"/>
      <sheetName val="[SHOPLIST.xls]_SHOPLIST_xl_1291"/>
      <sheetName val="[SHOPLIST.xls]_SHOPLIST_xl_1292"/>
      <sheetName val="[SHOPLIST.xls]_SHOPLIST_xl_1293"/>
      <sheetName val="[SHOPLIST.xls]_SHOPLIST_xl_1294"/>
      <sheetName val="[SHOPLIST.xls]_SHOPLIST_xl_1295"/>
      <sheetName val="[SHOPLIST.xls]_SHOPLIST_xl_1296"/>
      <sheetName val="[SHOPLIST.xls]_SHOPLIST_xl_1297"/>
      <sheetName val="[SHOPLIST.xls]_SHOPLIST_xl_1298"/>
      <sheetName val="[SHOPLIST.xls]_SHOPLIST_xl_1299"/>
      <sheetName val="[SHOPLIST.xls]_SHOPLIST_xl_1300"/>
      <sheetName val="[SHOPLIST.xls]_SHOPLIST_xl_1301"/>
      <sheetName val="[SHOPLIST.xls]_SHOPLIST_xl_1302"/>
      <sheetName val="[SHOPLIST.xls]_SHOPLIST_xl_1303"/>
      <sheetName val="[SHOPLIST.xls]_SHOPLIST_xl_1304"/>
      <sheetName val="[SHOPLIST.xls]_SHOPLIST_xl_1305"/>
      <sheetName val="[SHOPLIST.xls]_SHOPLIST_xl_1306"/>
      <sheetName val="[SHOPLIST.xls]_SHOPLIST_xl_1307"/>
      <sheetName val="[SHOPLIST.xls]_SHOPLIST_xl_1308"/>
      <sheetName val="[SHOPLIST.xls]_SHOPLIST_xl_1309"/>
      <sheetName val="[SHOPLIST.xls]_SHOPLIST_xl_1310"/>
      <sheetName val="[SHOPLIST.xls]_SHOPLIST_xl_1311"/>
      <sheetName val="[SHOPLIST.xls]_SHOPLIST_xl_1312"/>
      <sheetName val="[SHOPLIST.xls]_SHOPLIST_xl_1313"/>
      <sheetName val="[SHOPLIST.xls]70_x005f_x005f_x005f_x0000_13"/>
      <sheetName val="[SHOPLIST.xls]_SHOPLIST_xl_1314"/>
      <sheetName val="[SHOPLIST.xls]_SHOPLIST_xl_1142"/>
      <sheetName val="[SHOPLIST.xls]_SHOPLIST_xl_1143"/>
      <sheetName val="[SHOPLIST.xls]_SHOPLIST_xl_1144"/>
      <sheetName val="[SHOPLIST.xls]_SHOPLIST_xl_1145"/>
      <sheetName val="[SHOPLIST.xls]_SHOPLIST_xl_1146"/>
      <sheetName val="[SHOPLIST.xls]_SHOPLIST_xl_1147"/>
      <sheetName val="[SHOPLIST.xls]_SHOPLIST_xl_1148"/>
      <sheetName val="[SHOPLIST.xls]_SHOPLIST_xl_1149"/>
      <sheetName val="[SHOPLIST.xls]_SHOPLIST_xl_1150"/>
      <sheetName val="[SHOPLIST.xls]_SHOPLIST_xl_1151"/>
      <sheetName val="[SHOPLIST.xls]_SHOPLIST_xl_1152"/>
      <sheetName val="[SHOPLIST.xls]_SHOPLIST_xl_1153"/>
      <sheetName val="[SHOPLIST.xls]_SHOPLIST_xl_1154"/>
      <sheetName val="[SHOPLIST.xls]_SHOPLIST_xl_1155"/>
      <sheetName val="[SHOPLIST.xls]_SHOPLIST_xl_1156"/>
      <sheetName val="[SHOPLIST.xls]_SHOPLIST_xl_1157"/>
      <sheetName val="[SHOPLIST.xls]_SHOPLIST_xl_1158"/>
      <sheetName val="[SHOPLIST.xls]_SHOPLIST_xl_1159"/>
      <sheetName val="[SHOPLIST.xls]_SHOPLIST_xl_1160"/>
      <sheetName val="[SHOPLIST.xls]_SHOPLIST_xl_1161"/>
      <sheetName val="[SHOPLIST.xls]_SHOPLIST_xl_1162"/>
      <sheetName val="[SHOPLIST.xls]_SHOPLIST_xl_1163"/>
      <sheetName val="[SHOPLIST.xls]_SHOPLIST_xl_1164"/>
      <sheetName val="[SHOPLIST.xls]_SHOPLIST_xl_1165"/>
      <sheetName val="[SHOPLIST.xls]_SHOPLIST_xl_1166"/>
      <sheetName val="[SHOPLIST.xls]_SHOPLIST_xl_1167"/>
      <sheetName val="[SHOPLIST.xls]_SHOPLIST_xl_1168"/>
      <sheetName val="[SHOPLIST.xls]_SHOPLIST_xl_1169"/>
      <sheetName val="[SHOPLIST.xls]_SHOPLIST_xl_1170"/>
      <sheetName val="[SHOPLIST.xls]_SHOPLIST_xl_1171"/>
      <sheetName val="[SHOPLIST.xls]_SHOPLIST_xl_1172"/>
      <sheetName val="[SHOPLIST.xls]_SHOPLIST_xl_1173"/>
      <sheetName val="[SHOPLIST.xls]_SHOPLIST_xl_1174"/>
      <sheetName val="[SHOPLIST.xls]_SHOPLIST_xl_1175"/>
      <sheetName val="[SHOPLIST.xls]_SHOPLIST_xl_1176"/>
      <sheetName val="[SHOPLIST.xls]_SHOPLIST_xl_1177"/>
      <sheetName val="[SHOPLIST.xls]_SHOPLIST_xl_1178"/>
      <sheetName val="[SHOPLIST.xls]_SHOPLIST_xl_1179"/>
      <sheetName val="[SHOPLIST.xls]_SHOPLIST_xl_1180"/>
      <sheetName val="[SHOPLIST.xls]_SHOPLIST_xl_1181"/>
      <sheetName val="[SHOPLIST.xls]_SHOPLIST_xl_1182"/>
      <sheetName val="[SHOPLIST.xls]_SHOPLIST_xl_1183"/>
      <sheetName val="[SHOPLIST.xls]_SHOPLIST_xl_1184"/>
      <sheetName val="[SHOPLIST.xls]_SHOPLIST_xl_1185"/>
      <sheetName val="[SHOPLIST.xls]_SHOPLIST_xl_1186"/>
      <sheetName val="[SHOPLIST.xls]70_x005f_x005f_x005f_x0000_12"/>
      <sheetName val="[SHOPLIST.xls]_SHOPLIST_xl_1187"/>
      <sheetName val="[SHOPLIST.xls]_SHOPLIST_xl_1188"/>
      <sheetName val="[SHOPLIST.xls]_SHOPLIST_xl_1189"/>
      <sheetName val="[SHOPLIST.xls]_SHOPLIST_xl_1190"/>
      <sheetName val="[SHOPLIST.xls]_SHOPLIST_xl_1191"/>
      <sheetName val="[SHOPLIST.xls]_SHOPLIST_xl_1192"/>
      <sheetName val="C-7-9-1-J (ESU 1,2,3,4)"/>
      <sheetName val="bill no 2"/>
      <sheetName val="bill no 3"/>
      <sheetName val="bill no 4"/>
      <sheetName val="bill no 5"/>
      <sheetName val="bill no 6"/>
      <sheetName val="bill no 7"/>
      <sheetName val="bill no 8"/>
      <sheetName val="EW01-B7"/>
      <sheetName val="EW02-B7"/>
      <sheetName val="EW03-B7"/>
      <sheetName val="EW04-B7"/>
      <sheetName val="EW05-B7"/>
      <sheetName val="VO ( Bus Bays &amp; Park)"/>
      <sheetName val="VO (Fair face wall)"/>
      <sheetName val="VO (Heavy Veh.Access)"/>
      <sheetName val="VO-Pipe&amp;Slab Culvt"/>
      <sheetName val="VO (Raised foot walk)"/>
      <sheetName val="VO Bill-4 &amp; 5"/>
      <sheetName val="VO (WATCHER's HUT)"/>
      <sheetName val="VO (Water Tank)"/>
      <sheetName val="SEX"/>
      <sheetName val="PLUMBING WORK ADDITIONS"/>
      <sheetName val="Dropdown Attributes"/>
      <sheetName val="DCF_5"/>
      <sheetName val="US Ship Repair Industry Growth"/>
      <sheetName val="Market Overview"/>
      <sheetName val="US Shipyard Repair Output"/>
      <sheetName val="Charts"/>
      <sheetName val="LBO"/>
      <sheetName val="Summary Financials"/>
      <sheetName val="[SIOPLIST.yls]_SHOPLIST_xls_491"/>
      <sheetName val="[SIOPLHST.yls]^SHOQLIST_xls_508"/>
      <sheetName val="[SHOPLIST.xls]_SHOQLISU_xlr_524"/>
      <sheetName val="[SIOPLHST.xls]_SHOPLIST_xlr_535"/>
      <sheetName val="[SHOPLIST.xls]^SHOPLIST_xls_537"/>
      <sheetName val="[SHOPLIST.xls]_SHOPLIST_xlr_539"/>
      <sheetName val="All BGL List"/>
      <sheetName val="Budget Config"/>
      <sheetName val="All Department List"/>
      <sheetName val="Admin TAKE OFF"/>
      <sheetName val="Doi so"/>
      <sheetName val="F4-F7"/>
      <sheetName val="토공"/>
      <sheetName val="CỘT + VÁCH B2-B4"/>
      <sheetName val="조명시설"/>
      <sheetName val="Du thau"/>
      <sheetName val="Door &amp; Window- Schedule"/>
      <sheetName val="Buy vs. Lease Car"/>
      <sheetName val="GIÁ TRỊ GĐ2"/>
      <sheetName val="GIẤY ĐỀ NGHỊ THANH TOÁN GĐ1"/>
      <sheetName val="GIẤY ĐỀ NGHỊ THANH TOÁN GĐ2"/>
      <sheetName val="bìa trước"/>
      <sheetName val="bìa sau"/>
      <sheetName val="DANH MỤC"/>
      <sheetName val="DNTT"/>
      <sheetName val="THGT"/>
      <sheetName val="THKL"/>
      <sheetName val="BBNT"/>
      <sheetName val="BẢNG THDG"/>
      <sheetName val="BẢNG DG"/>
      <sheetName val="BẢNG THỐNG KÊ"/>
      <sheetName val="HVAC-full"/>
      <sheetName val="HUTKHOI 2"/>
      <sheetName val="WC 2"/>
      <sheetName val="GIO TUOI 2"/>
      <sheetName val="GIO THẢI 2"/>
      <sheetName val="TAO AP"/>
      <sheetName val="入力作成表"/>
      <sheetName val="gvl"/>
      <sheetName val="CH-01"/>
      <sheetName val="CH-02-03"/>
      <sheetName val="CH-06-07"/>
      <sheetName val="CH-08"/>
      <sheetName val="CH-14"/>
      <sheetName val="CH-15"/>
      <sheetName val="CH-16"/>
      <sheetName val="CH-19-20"/>
      <sheetName val="Điện căn hộ04"/>
      <sheetName val="Điện căn hộ05"/>
      <sheetName val="Điện căn hộ09"/>
      <sheetName val="Điện căn hộ10"/>
      <sheetName val="Điện căn hộ11"/>
      <sheetName val="Điện căn hộ12"/>
      <sheetName val="Điện căn hộ13"/>
      <sheetName val="Điện căn hộ17"/>
      <sheetName val="Điện căn hộ 18"/>
      <sheetName val="Điện căn hộ 21"/>
      <sheetName val="MC"/>
      <sheetName val="CS+OC+CSSC HL"/>
      <sheetName val="CN CH"/>
      <sheetName val="Tong hop"/>
      <sheetName val="BOQ(MECH)"/>
      <sheetName val="BOQ(ELEC) "/>
      <sheetName val="입찰안"/>
      <sheetName val="Nhan cong"/>
      <sheetName val="負荷集計（断熱不燃）"/>
      <sheetName val="Liệt kê"/>
      <sheetName val="MTO REV_2_ARMOR_"/>
      <sheetName val="Vat tu XD"/>
      <sheetName val="PS-Labour_M"/>
      <sheetName val="402"/>
      <sheetName val="BMS"/>
      <sheetName val="sort2"/>
      <sheetName val="個案9411"/>
      <sheetName val="Ｎｏ.13"/>
      <sheetName val="Budget Code"/>
      <sheetName val="CPBTXM-THUONG"/>
      <sheetName val="BXLDL"/>
      <sheetName val="설계내역서"/>
      <sheetName val="Geneí¬_x0008_"/>
      <sheetName val="70_x0000_,_0_"/>
      <sheetName val="70_x0000_,/0_x0000_"/>
      <sheetName val="Goi thau"/>
      <sheetName val="Bill 1.CPC"/>
      <sheetName val="Bill 2.BoQ  (2)"/>
      <sheetName val="Bảng TH cửa CC"/>
      <sheetName val="Bảng TH PK"/>
      <sheetName val="Chi tiết"/>
      <sheetName val="Bill 3.PL"/>
      <sheetName val="Bill 4.Do boc KL"/>
      <sheetName val="Bill5. VT CDT cap"/>
      <sheetName val="I.1"/>
      <sheetName val="I.2"/>
      <sheetName val="I.3"/>
      <sheetName val="I.4"/>
      <sheetName val="I.5"/>
      <sheetName val="Bc"/>
      <sheetName val="264"/>
      <sheetName val="A. Electrical"/>
      <sheetName val="Doi_so"/>
      <sheetName val="CỘT_+_VÁCH_B2-B4"/>
      <sheetName val="Du_thau"/>
      <sheetName val="Door_&amp;_Window-_Schedule"/>
      <sheetName val="Buy_vs__Lease_Car"/>
      <sheetName val="GIÁ_TRỊ_GĐ2"/>
      <sheetName val="GIẤY_ĐỀ_NGHỊ_THANH_TOÁN_GĐ1"/>
      <sheetName val="GIẤY_ĐỀ_NGHỊ_THANH_TOÁN_GĐ2"/>
      <sheetName val="bìa_trước"/>
      <sheetName val="bìa_sau"/>
      <sheetName val="DANH_MỤC"/>
      <sheetName val="BẢNG_THDG"/>
      <sheetName val="BẢNG_DG"/>
      <sheetName val="BẢNG_THỐNG_KÊ"/>
      <sheetName val="HUTKHOI_2"/>
      <sheetName val="WC_2"/>
      <sheetName val="GIO_TUOI_2"/>
      <sheetName val="GIO_THẢI_2"/>
      <sheetName val="TAO_AP"/>
      <sheetName val="Vat_tu_XD"/>
      <sheetName val="BOQ(ELEC)_"/>
      <sheetName val="Điện_căn_hộ04"/>
      <sheetName val="Điện_căn_hộ05"/>
      <sheetName val="Điện_căn_hộ09"/>
      <sheetName val="Điện_căn_hộ10"/>
      <sheetName val="Điện_căn_hộ11"/>
      <sheetName val="Điện_căn_hộ12"/>
      <sheetName val="Điện_căn_hộ13"/>
      <sheetName val="Điện_căn_hộ17"/>
      <sheetName val="Điện_căn_hộ_18"/>
      <sheetName val="Điện_căn_hộ_21"/>
      <sheetName val="CS+OC+CSSC_HL"/>
      <sheetName val="CN_CH"/>
      <sheetName val="Tong_hop"/>
      <sheetName val="MTO_REV_2_ARMOR_"/>
      <sheetName val="eqpmad2"/>
      <sheetName val="결과조달"/>
      <sheetName val="SG"/>
      <sheetName val="LEGEND"/>
      <sheetName val="ESTI_"/>
      <sheetName val="DI_ESTI"/>
      <sheetName val="SP10"/>
      <sheetName val="Priced BOQ"/>
      <sheetName val="Nhan_cong"/>
      <sheetName val="Liệt_kê"/>
      <sheetName val="Ｎｏ_13"/>
      <sheetName val="Budget_Code"/>
      <sheetName val="VO-MC"/>
      <sheetName val="VO-Curtain Wall"/>
      <sheetName val="VO-M&amp;E"/>
      <sheetName val="Bar.Sched"/>
      <sheetName val="公寓材料表"/>
      <sheetName val="ANL"/>
      <sheetName val="TH thiet bi"/>
      <sheetName val="TH vat tu"/>
      <sheetName val="TH may TC"/>
      <sheetName val="Bang phan tich"/>
      <sheetName val="DM Chi phi"/>
      <sheetName val="HD-XUAT"/>
      <sheetName val="SORT"/>
      <sheetName val="IBASE"/>
      <sheetName val="FAB별"/>
      <sheetName val="BAOGIATHANG"/>
      <sheetName val="DAODAT"/>
      <sheetName val="vanchuyen TC"/>
      <sheetName val="Bill 1_Prelim"/>
      <sheetName val="Bill 2_Bored Pile"/>
      <sheetName val="CTG"/>
      <sheetName val="Gra¦_x0004_)???VW????????? U"/>
      <sheetName val="/VW?VU?)???)???_x0001_???tÏØ0_x0009__x0008_??_x0009__x0008_"/>
      <sheetName val="/VW?VU?)???)???_x0001_???tÏØ0 _x0008_?? _x0008_"/>
      <sheetName val="[SHOPLIST.xls]70?,/0?s«_x0008_i?Æø_x0003_í¬"/>
      <sheetName val="Geneí¬_x005f_x0008_i_x005f_x005f_x000"/>
      <sheetName val="ConferenceCentre?옰ʒ䄂ʒ鵠ʐ䄂ʒ"/>
      <sheetName val="Geneí¬_x0008_i??_x0"/>
      <sheetName val="70?,_0?s«_x0008_i_x"/>
      <sheetName val="Gra¦_x0004_)??_x0"/>
      <sheetName val="_VW?VU?)?_x"/>
      <sheetName val="_SHOPLIST.xls_70?,_0_x000"/>
      <sheetName val="????_x0"/>
      <sheetName val="70?,/0?s«_x0008_i_x"/>
      <sheetName val="ConferenceCentre?옰ʒ"/>
      <sheetName val="70?,_0?"/>
      <sheetName val="??_x005"/>
      <sheetName val="[SHOPLIST.xls]70?,/0?s«_x0008_i_x"/>
      <sheetName val="70?,_0_"/>
      <sheetName val="70?,/0?"/>
      <sheetName val="Geneí¬ i?? ?0."/>
      <sheetName val="70?,/0?s« i?Æø í¬ i?"/>
      <sheetName val="[SHOPLIST.xls]70?,/0?s« i?Æø í¬"/>
      <sheetName val="ConferenceCentre?옰ʒ䄂ʒ鵠ʐ䄂ʒ閐̐脭め_x0005_?"/>
      <sheetName val="[SHOPLIST.xls]/VW?VU?)???)???"/>
      <sheetName val="TK T2"/>
      <sheetName val="TĐ-L2"/>
      <sheetName val="T2.CAMERA"/>
      <sheetName val="T2.LOA"/>
      <sheetName val="T2.TRUNKING"/>
      <sheetName val="T2.MANG"/>
      <sheetName val="電気設備表"/>
      <sheetName val="BQ_SUM"/>
      <sheetName val="BQ_T"/>
      <sheetName val="Btra"/>
      <sheetName val="GiaVL"/>
      <sheetName val="PL-F&amp;B"/>
      <sheetName val="GAEYO"/>
      <sheetName val="갑지1"/>
      <sheetName val="概総括1"/>
      <sheetName val="[SHOPLIST.xls]70_x0000_,/0_x0000_"/>
      <sheetName val="HĐ"/>
      <sheetName val="갑지(추정)"/>
      <sheetName val="Doi_so1"/>
      <sheetName val="CỘT_+_VÁCH_B2-B41"/>
      <sheetName val="Du_thau1"/>
      <sheetName val="Door_&amp;_Window-_Schedule1"/>
      <sheetName val="Buy_vs__Lease_Car1"/>
      <sheetName val="GIÁ_TRỊ_GĐ21"/>
      <sheetName val="GIẤY_ĐỀ_NGHỊ_THANH_TOÁN_GĐ11"/>
      <sheetName val="GIẤY_ĐỀ_NGHỊ_THANH_TOÁN_GĐ21"/>
      <sheetName val="bìa_trước1"/>
      <sheetName val="bìa_sau1"/>
      <sheetName val="DANH_MỤC1"/>
      <sheetName val="BẢNG_THDG1"/>
      <sheetName val="BẢNG_DG1"/>
      <sheetName val="BẢNG_THỐNG_KÊ1"/>
      <sheetName val="HUTKHOI_21"/>
      <sheetName val="WC_21"/>
      <sheetName val="GIO_TUOI_21"/>
      <sheetName val="GIO_THẢI_21"/>
      <sheetName val="TAO_AP1"/>
      <sheetName val="BOQ(ELEC)_1"/>
      <sheetName val="Điện_căn_hộ041"/>
      <sheetName val="Điện_căn_hộ051"/>
      <sheetName val="Điện_căn_hộ091"/>
      <sheetName val="Điện_căn_hộ101"/>
      <sheetName val="Điện_căn_hộ111"/>
      <sheetName val="Điện_căn_hộ121"/>
      <sheetName val="Điện_căn_hộ131"/>
      <sheetName val="Điện_căn_hộ171"/>
      <sheetName val="Điện_căn_hộ_181"/>
      <sheetName val="Điện_căn_hộ_211"/>
      <sheetName val="CS+OC+CSSC_HL1"/>
      <sheetName val="CN_CH1"/>
      <sheetName val="Tong_hop1"/>
      <sheetName val="MTO_REV_2_ARMOR_1"/>
      <sheetName val="Liệt_kê1"/>
      <sheetName val="Vat_tu_XD1"/>
      <sheetName val="Nhan_cong1"/>
      <sheetName val="Ｎｏ_131"/>
      <sheetName val="Budget_Code1"/>
      <sheetName val="Geneí¬"/>
      <sheetName val="70,_0_"/>
      <sheetName val="Goi_thau"/>
      <sheetName val="Bill_1_CPC"/>
      <sheetName val="Bill_2_BoQ__(2)"/>
      <sheetName val="Bảng_TH_cửa_CC"/>
      <sheetName val="Bảng_TH_PK"/>
      <sheetName val="Chi_tiết"/>
      <sheetName val="Bill_3_PL"/>
      <sheetName val="Bill_4_Do_boc_KL"/>
      <sheetName val="Bill5__VT_CDT_cap"/>
      <sheetName val="I_1"/>
      <sheetName val="I_2"/>
      <sheetName val="I_3"/>
      <sheetName val="I_4"/>
      <sheetName val="I_5"/>
      <sheetName val="A__Electrical"/>
      <sheetName val="70,/0"/>
      <sheetName val="_SHOPLIST_xls_70,_0s«iÆøí¬1"/>
      <sheetName val="Priced_BOQ"/>
      <sheetName val="TH_thiet_bi"/>
      <sheetName val="TH_vat_tu"/>
      <sheetName val="TH_may_TC"/>
      <sheetName val="Bang_phan_tich"/>
      <sheetName val="DM_Chi_phi"/>
      <sheetName val="Gra¦)???VW?????????_U"/>
      <sheetName val="/VW?VU?)???)??????tÏØ0 ?? "/>
      <sheetName val="/VW?VU?)???)??????tÏØ0_??_"/>
      <sheetName val="[SHOPLIST_xls]70?,/0?s«i?Æøí¬"/>
      <sheetName val="Geneí¬i??_x0"/>
      <sheetName val="70?,_0?s«i_x"/>
      <sheetName val="Gra¦)??_x0"/>
      <sheetName val="_SHOPLIST_xls_70?,_0_x000"/>
      <sheetName val="70?,/0?s«i_x"/>
      <sheetName val="[SHOPLIST_xls]70?,/0?s«i_x"/>
      <sheetName val="Geneí¬_i??_?0_"/>
      <sheetName val="70?,/0?s«_i?Æø_í¬_i?"/>
      <sheetName val="[SHOPLIST_xls]70?,/0?s«_i?Æø_í¬"/>
      <sheetName val="ConferenceCentre?옰ʒ䄂ʒ鵠ʐ䄂ʒ閐̐脭め?"/>
      <sheetName val="[SHOPLIST_xls]/VW?VU?)???)???"/>
      <sheetName val="VO-Curtain_Wall"/>
      <sheetName val="Bar_Sched"/>
      <sheetName val="Fitout"/>
      <sheetName val="Bill of Qty MEP"/>
      <sheetName val="6MONTHS"/>
      <sheetName val="諸経費"/>
      <sheetName val="清水計算営業税率関連"/>
      <sheetName val="Goc CC"/>
      <sheetName val="Msw-study"/>
      <sheetName val="BF2001"/>
      <sheetName val="شهادة الدفع"/>
      <sheetName val="Lucas1"/>
      <sheetName val="Lucas2"/>
      <sheetName val="Lucas4"/>
      <sheetName val="Lucas3"/>
      <sheetName val="foot-slab_rein_x000c__x0002_"/>
      <sheetName val="Income_Statement1"/>
      <sheetName val="BT3-Package_05"/>
      <sheetName val="Schedules_PL"/>
      <sheetName val="Schedules_BS"/>
      <sheetName val="Summary-margin_calc"/>
      <sheetName val="eval"/>
      <sheetName val=" Est "/>
      <sheetName val="calcul"/>
      <sheetName val="Cost_Any."/>
      <sheetName val="CAUSTIC"/>
      <sheetName val="pri-com"/>
      <sheetName val="Detail In Door Stad"/>
      <sheetName val="8. Cover"/>
      <sheetName val="Cost_Rates"/>
      <sheetName val="Qty_SR"/>
      <sheetName val="EW_SR"/>
      <sheetName val="[SHOPLIST_xls]70,/0s«iÆøí¬i61"/>
      <sheetName val="[SHOPLIST_xls]/VW18"/>
      <sheetName val="[SHOPLIST_xls]70,/0s«iÆøí¬i71"/>
      <sheetName val="[SHOPLIST_xls]/VW21"/>
      <sheetName val="[SHOPLIST_xls]70,/0s«_iÆø_í¬_18"/>
      <sheetName val="[SHOPLIST_xls]70?,/0?s«i?Æøí¬18"/>
      <sheetName val="[SHOPLIST_xls]70,/0s«_iÆø_í¬_19"/>
      <sheetName val="[SHOPLIST_xls]70?,/0?s«i?Æøí¬19"/>
      <sheetName val="[SHOPLIST_xls]70,/0s«iÆøí¬i81"/>
      <sheetName val="[SHOPLIST_xls]/VW31"/>
      <sheetName val="[SHOPLIST_xls]70,/0s«_iÆø_í¬_20"/>
      <sheetName val="[SHOPLIST_xls]70?,/0?s«i?Æøí¬20"/>
      <sheetName val="[SHOPLIST_xls]70,/0s«iÆøí¬i131"/>
      <sheetName val="[SHOPLIST_xls]/VW81"/>
      <sheetName val="[SHOPLIST_xls]70,/0s«_iÆø_í¬_21"/>
      <sheetName val="[SHOPLIST_xls]70?,/0?s«i?Æøí¬21"/>
      <sheetName val="[SHOPLIST_xls]70,/0s«iÆøí¬i101"/>
      <sheetName val="[SHOPLIST_xls]/VW51"/>
      <sheetName val="[SHOPLIST_xls]70,/0s«_iÆø_í¬_22"/>
      <sheetName val="[SHOPLIST_xls]70?,/0?s«i?Æøí¬22"/>
      <sheetName val="[SHOPLIST_xls]70,/0s«iÆøí¬i91"/>
      <sheetName val="[SHOPLIST_xls]/VW41"/>
      <sheetName val="[SHOPLIST_xls]70,/0s«_iÆø_í¬_23"/>
      <sheetName val="[SHOPLIST_xls]70?,/0?s«i?Æøí¬23"/>
      <sheetName val="[SHOPLIST_xls]70,/0s«iÆøí¬i121"/>
      <sheetName val="[SHOPLIST_xls]/VW71"/>
      <sheetName val="[SHOPLIST_xls]70,/0s«_iÆø_í¬_24"/>
      <sheetName val="[SHOPLIST_xls]70?,/0?s«i?Æøí¬24"/>
      <sheetName val="[SHOPLIST_xls]70,/0s«iÆøí¬i111"/>
      <sheetName val="[SHOPLIST_xls]/VW61"/>
      <sheetName val="[SHOPLIST_xls]70,/0s«_iÆø_í¬_25"/>
      <sheetName val="[SHOPLIST_xls]70?,/0?s«i?Æøí¬25"/>
      <sheetName val="[SHOPLIST_xls]70,/0s«iÆøí¬i141"/>
      <sheetName val="[SHOPLIST_xls]/VW91"/>
      <sheetName val="[SHOPLIST_xls]70,/0s«_iÆø_í¬_26"/>
      <sheetName val="[SHOPLIST_xls]70?,/0?s«i?Æøí¬26"/>
      <sheetName val="[SHOPLIST_xls]70,/0s«iÆøí¬i151"/>
      <sheetName val="[SHOPLIST_xls]/VW101"/>
      <sheetName val="[SHOPLIST_xls]70,/0s«_iÆø_í¬_27"/>
      <sheetName val="[SHOPLIST_xls]70?,/0?s«i?Æøí¬27"/>
      <sheetName val="CRUDE-D"/>
      <sheetName val="POSTLPG"/>
      <sheetName val="S'PORE-D"/>
      <sheetName val="POSTF1"/>
      <sheetName val="POSTHD1"/>
      <sheetName val="PO97(02)"/>
      <sheetName val="P-Ins_&amp;_Bonds4"/>
      <sheetName val="Admin_TAKE_OFF1"/>
      <sheetName val="Admin_TAKE_OFF"/>
      <sheetName val="P-Ins_&amp;_Bonds3"/>
      <sheetName val="Assmpns"/>
      <sheetName val="Drop_Down_Data6"/>
      <sheetName val="Rules_6"/>
      <sheetName val="L3-WBS_Mapping6"/>
      <sheetName val="Update_list6"/>
      <sheetName val="Sinh_Nam_systems6"/>
      <sheetName val="DIE_profile6"/>
      <sheetName val="Import_tax6"/>
      <sheetName val="TONG_HOP_VL-NC6"/>
      <sheetName val="TONGKE3p_6"/>
      <sheetName val="TH_VL,_NC,_DDHT_Thanhphuoc6"/>
      <sheetName val="DON_GIA6"/>
      <sheetName val="CHITIET_VL-NC6"/>
      <sheetName val="TH_kinh_phi6"/>
      <sheetName val="KLDT_DIEN6"/>
      <sheetName val="Dinh_muc_CP_KTCB_khac6"/>
      <sheetName val="quotation_6"/>
      <sheetName val="Bill_5_-_Carpark6"/>
      <sheetName val="BOQ_-_summary__36"/>
      <sheetName val="NKSC_thue6"/>
      <sheetName val="05__Data_Cash_Flow6"/>
      <sheetName val="MTO_REV_2(ARMOR)6"/>
      <sheetName val="BAFO_CCL_Submission6"/>
      <sheetName val="P-Ins_&amp;_Bonds5"/>
      <sheetName val="Admin_TAKE_OFF2"/>
      <sheetName val="[SHOPLIST_xls][SHOPLIST_xls]769"/>
      <sheetName val="[SHOPLIST_xls][SHOPLIST_xls]770"/>
      <sheetName val="[SHOPLIST_xls][SHOPLIST_xls]771"/>
      <sheetName val="[SHOPLIST_xls][SHOPLIST_xls]772"/>
      <sheetName val="[SHOPLIST_xls][SHOPLIST_xls]773"/>
      <sheetName val="[SHOPLIST_xls][SHOPLIST_xls]239"/>
      <sheetName val="[SHOPLIST_xls][SHOPLIST_xls]774"/>
      <sheetName val="[SHOPLIST_xls][SHOPLIST_xls]240"/>
      <sheetName val="[SHOPLIST_xls][SHOPLIST_xls]241"/>
      <sheetName val="[SHOPLIST_xls][SHOPLIST_xls]242"/>
      <sheetName val="[SHOPLIST_xls][SHOPLIST_xls]243"/>
      <sheetName val="[SHOPLIST_xls][SHOPLIST_xls]244"/>
      <sheetName val="[SHOPLIST_xls][SHOPLIST_xls]245"/>
      <sheetName val="[SHOPLIST_xls][SHOPLIST_xls]246"/>
      <sheetName val="[SHOPLIST_xls][SHOPLIST_xls]247"/>
      <sheetName val="[SHOPLIST_xls][SHOPLIST_xls]248"/>
      <sheetName val="[SHOPLIST_xls][SHOPLIST_xls]249"/>
      <sheetName val="[SHOPLIST_xls][SHOPLIST_xls]250"/>
      <sheetName val="[SHOPLIST_xls][SHOPLIST_xls]251"/>
      <sheetName val="[SHOPLIST_xls][SHOPLIST_xls]252"/>
      <sheetName val="[SHOPLIST_xls][SHOPLIST_xls]253"/>
      <sheetName val="[SHOPLIST_xls][SHOPLIST_xls]254"/>
      <sheetName val="[SHOPLIST_xls][SHOPLIST_xls]255"/>
      <sheetName val="[SHOPLIST_xls][SHOPLIST_xls]256"/>
      <sheetName val="[SHOPLIST_xls][SHOPLIST_xls]257"/>
      <sheetName val="[SHOPLIST_xls][SHOPLIST_xls]258"/>
      <sheetName val="[SHOPLIST_xls][SHOPLIST_xls]259"/>
      <sheetName val="[SHOPLIST_xls][SHOPLIST_xls]260"/>
      <sheetName val="[SHOPLIST_xls][SHOPLIST_xls]261"/>
      <sheetName val="[SHOPLIST_xls][SHOPLIST_xls]262"/>
      <sheetName val="[SHOPLIST_xls][SHOPLIST_xls]263"/>
      <sheetName val="[SHOPLIST_xls][SHOPLIST_xls]264"/>
      <sheetName val="[SHOPLIST_xls][SHOPLIST_xls]265"/>
      <sheetName val="[SHOPLIST_xls][SHOPLIST_xls]266"/>
      <sheetName val="[SHOPLIST_xls][SHOPLIST_xls]267"/>
      <sheetName val="[SHOPLIST_xls][SHOPLIST_xls]268"/>
      <sheetName val="[SHOPLIST_xls][SHOPLIST_xls]269"/>
      <sheetName val="[SHOPLIST_xls][SHOPLIST_xls]270"/>
      <sheetName val="[SHOPLIST_xls][SHOPLIST_xls]271"/>
      <sheetName val="[SHOPLIST_xls][SHOPLIST_xls]272"/>
      <sheetName val="[SHOPLIST_xls][SHOPLIST_xls]273"/>
      <sheetName val="[SHOPLIST_xls][SHOPLIST_xls]274"/>
      <sheetName val="[SHOPLIST_xls][SHOPLIST_xls]275"/>
      <sheetName val="[SHOPLIST_xls][SHOPLIST_xls]276"/>
      <sheetName val="[SHOPLIST_xls][SHOPLIST_xls]277"/>
      <sheetName val="[SHOPLIST_xls][SHOPLIST_xls]278"/>
      <sheetName val="[SHOPLIST_xls][SHOPLIST_xls]279"/>
      <sheetName val="[SHOPLIST_xls][SHOPLIST_xls]280"/>
      <sheetName val="[SHOPLIST_xls][SHOPLIST_xls]281"/>
      <sheetName val="[SHOPLIST_xls][SHOPLIST_xls]282"/>
      <sheetName val="[SHOPLIST_xls][SHOPLIST_xls]283"/>
      <sheetName val="[SHOPLIST_xls][SHOPLIST_xls]284"/>
      <sheetName val="[SHOPLIST_xls][SHOPLIST_xls]285"/>
      <sheetName val="[SHOPLIST_xls][SHOPLIST_xls]286"/>
      <sheetName val="[SHOPLIST_xls][SHOPLIST_xls]287"/>
      <sheetName val="[SHOPLIST_xls][SHOPLIST_xls]288"/>
      <sheetName val="[SHOPLIST_xls][SHOPLIST_xls]289"/>
      <sheetName val="[SHOPLIST_xls][SHOPLIST_xls]290"/>
      <sheetName val="[SHOPLIST_xls][SHOPLIST_xls]291"/>
      <sheetName val="[SHOPLIST_xls][SHOPLIST_xls]292"/>
      <sheetName val="[SHOPLIST_xls][SHOPLIST_xls]293"/>
      <sheetName val="[SHOPLIST_xls][SHOPLIST_xls]294"/>
      <sheetName val="[SHOPLIST_xls][SHOPLIST_xls]295"/>
      <sheetName val="[SHOPLIST_xls][SHOPLIST_xls]296"/>
      <sheetName val="[SHOPLIST_xls][SHOPLIST_xls]297"/>
      <sheetName val="[SHOPLIST_xls][SHOPLIST_xls]298"/>
      <sheetName val="[SHOPLIST_xls][SHOPLIST_xls]299"/>
      <sheetName val="[SHOPLIST_xls][SHOPLIST_xls]300"/>
      <sheetName val="[SHOPLIST_xls][SHOPLIST_xls]301"/>
      <sheetName val="[SHOPLIST_xls][SHOPLIST_xls]302"/>
      <sheetName val="[SHOPLIST_xls][SHOPLIST_xls]303"/>
      <sheetName val="[SHOPLIST_xls][SHOPLIST_xls]304"/>
      <sheetName val="[SHOPLIST_xls][SHOPLIST_xls]305"/>
      <sheetName val="[SHOPLIST_xls][SHOPLIST_xls]306"/>
      <sheetName val="[SHOPLIST_xls][SHOPLIST_xls]307"/>
      <sheetName val="[SHOPLIST_xls][SHOPLIST_xls]308"/>
      <sheetName val="[SHOPLIST_xls][SHOPLIST_xls]309"/>
      <sheetName val="[SHOPLIST_xls][SHOPLIST_xls]310"/>
      <sheetName val="[SHOPLIST_xls][SHOPLIST_xls]311"/>
      <sheetName val="[SHOPLIST_xls][SHOPLIST_xls]312"/>
      <sheetName val="[SHOPLIST_xls][SHOPLIST_xls]313"/>
      <sheetName val="[SHOPLIST_xls][SHOPLIST_xls]314"/>
      <sheetName val="[SHOPLIST_xls][SHOPLIST_xls]315"/>
      <sheetName val="[SHOPLIST_xls][SHOPLIST_xls]316"/>
      <sheetName val="[SHOPLIST_xls][SHOPLIST_xls]317"/>
      <sheetName val="[SHOPLIST_xls][SHOPLIST_xls]318"/>
      <sheetName val="[SHOPLIST_xls][SHOPLIST_xls]319"/>
      <sheetName val="[SHOPLIST_xls][SHOPLIST_xls]320"/>
      <sheetName val="[SHOPLIST_xls][SHOPLIST_xls]321"/>
      <sheetName val="[SHOPLIST_xls][SHOPLIST_xls]322"/>
      <sheetName val="[SHOPLIST_xls][SHOPLIST_xls]323"/>
      <sheetName val="[SHOPLIST_xls][SHOPLIST_xls]324"/>
      <sheetName val="[SHOPLIST_xls][SHOPLIST_xls]325"/>
      <sheetName val="[SHOPLIST_xls][SHOPLIST_xls]326"/>
      <sheetName val="[SHOPLIST_xls][SHOPLIST_xls]327"/>
      <sheetName val="[SHOPLIST_xls][SHOPLIST_xls]328"/>
      <sheetName val="[SHOPLIST_xls][SHOPLIST_xls]329"/>
      <sheetName val="[SHOPLIST_xls][SHOPLIST_xls]330"/>
      <sheetName val="[SHOPLIST_xls][SHOPLIST_xls]331"/>
      <sheetName val="[SHOPLIST_xls][SHOPLIST_xls]332"/>
      <sheetName val="[SHOPLIST_xls][SHOPLIST_xls]333"/>
      <sheetName val="[SHOPLIST_xls][SHOPLIST_xls]334"/>
      <sheetName val="[SHOPLIST_xls][SHOPLIST_xls]335"/>
      <sheetName val="[SHOPLIST_xls][SHOPLIST_xls]336"/>
      <sheetName val="[SHOPLIST_xls][SHOPLIST_xls]337"/>
      <sheetName val="[SHOPLIST_xls][SHOPLIST_xls]338"/>
      <sheetName val="[SHOPLIST_xls][SHOPLIST_xls]339"/>
      <sheetName val="[SHOPLIST_xls][SHOPLIST_xls]340"/>
      <sheetName val="[SHOPLIST_xls][SHOPLIST_xls]775"/>
      <sheetName val="[SHOPLIST_xls][SHOPLIST_xls]341"/>
      <sheetName val="[SHOPLIST_xls][SHOPLIST_xls]342"/>
      <sheetName val="[SHOPLIST_xls][SHOPLIST_xls]776"/>
      <sheetName val="[SHOPLIST_xls]/VWVU))3"/>
      <sheetName val="VESSELS_2"/>
      <sheetName val="[SHOPLIST_xls][SHOPLIST_xls]343"/>
      <sheetName val="[SHOPLIST_xls][SHOPLIST_xls]344"/>
      <sheetName val="[SHOPLIST_xls][SHOPLIST_xls]345"/>
      <sheetName val="[SHOPLIST_xls][SHOPLIST_xls]346"/>
      <sheetName val="[SHOPLIST_xls][SHOPLIST_xls]347"/>
      <sheetName val="[SHOPLIST_xls][SHOPLIST_xls]348"/>
      <sheetName val="[SHOPLIST_xls][SHOPLIST_xls]349"/>
      <sheetName val="[SHOPLIST_xls][SHOPLIST_xls]350"/>
      <sheetName val="EATON_SUMMARY2"/>
      <sheetName val="Outline_Cost_-_Five_star_Hotel2"/>
      <sheetName val="Schedules_PL1"/>
      <sheetName val="Schedules_BS1"/>
      <sheetName val="Drop_Down_Data7"/>
      <sheetName val="Rules_7"/>
      <sheetName val="L3-WBS_Mapping7"/>
      <sheetName val="[SHOPLIST_xls][SHOPLIST_xls]777"/>
      <sheetName val="[SHOPLIST_xls]70,/0s«iÆøí¬i25"/>
      <sheetName val="[SHOPLIST_xls][SHOPLIST_xls]778"/>
      <sheetName val="[SHOPLIST_xls][SHOPLIST_xls]779"/>
      <sheetName val="Update_list7"/>
      <sheetName val="Sinh_Nam_systems7"/>
      <sheetName val="DIE_profile7"/>
      <sheetName val="Import_tax7"/>
      <sheetName val="TONG_HOP_VL-NC7"/>
      <sheetName val="TONGKE3p_7"/>
      <sheetName val="TH_VL,_NC,_DDHT_Thanhphuoc7"/>
      <sheetName val="DON_GIA7"/>
      <sheetName val="CHITIET_VL-NC7"/>
      <sheetName val="TH_kinh_phi7"/>
      <sheetName val="KLDT_DIEN7"/>
      <sheetName val="Dinh_muc_CP_KTCB_khac7"/>
      <sheetName val="quotation_7"/>
      <sheetName val="Bill_5_-_Carpark7"/>
      <sheetName val="BOQ_-_summary__37"/>
      <sheetName val="NKSC_thue7"/>
      <sheetName val="05__Data_Cash_Flow7"/>
      <sheetName val="MTO_REV_2(ARMOR)7"/>
      <sheetName val="BAFO_CCL_Submission7"/>
      <sheetName val="MASTER_RATE_ANALYSIS6"/>
      <sheetName val="Basic_Rate6"/>
      <sheetName val="P-Ins_&amp;_Bonds6"/>
      <sheetName val="Admin_TAKE_OFF3"/>
      <sheetName val="Drop_down3"/>
      <sheetName val="[SHOPLIST_xls][SHOPLIST_xls]780"/>
      <sheetName val="[SHOPLIST_xls][SHOPLIST_xls]351"/>
      <sheetName val="[SHOPLIST_xls][SHOPLIST_xls]781"/>
      <sheetName val="[SHOPLIST_xls][SHOPLIST_xls]352"/>
      <sheetName val="[SHOPLIST_xls][SHOPLIST_xls]353"/>
      <sheetName val="[SHOPLIST_xls][SHOPLIST_xls]354"/>
      <sheetName val="[SHOPLIST_xls][SHOPLIST_xls]355"/>
      <sheetName val="[SHOPLIST_xls][SHOPLIST_xls]356"/>
      <sheetName val="[SHOPLIST_xls][SHOPLIST_xls]782"/>
      <sheetName val="[SHOPLIST_xls][SHOPLIST_xls]783"/>
      <sheetName val="[SHOPLIST_xls][SHOPLIST_xls]784"/>
      <sheetName val="[SHOPLIST_xls][SHOPLIST_xls]785"/>
      <sheetName val="[SHOPLIST_xls][SHOPLIST_xls]786"/>
      <sheetName val="[SHOPLIST_xls][SHOPLIST_xls]787"/>
      <sheetName val="[SHOPLIST_xls][SHOPLIST_xls]788"/>
      <sheetName val="[SHOPLIST_xls][SHOPLIST_xls]789"/>
      <sheetName val="[SHOPLIST_xls][SHOPLIST_xls]357"/>
      <sheetName val="[SHOPLIST_xls][SHOPLIST_xls]790"/>
      <sheetName val="[SHOPLIST_xls][SHOPLIST_xls]791"/>
      <sheetName val="[SHOPLIST_xls][SHOPLIST_xls]358"/>
      <sheetName val="[SHOPLIST_xls][SHOPLIST_xls]359"/>
      <sheetName val="[SHOPLIST_xls][SHOPLIST_xls]360"/>
      <sheetName val="[SHOPLIST_xls][SHOPLIST_xls]361"/>
      <sheetName val="[SHOPLIST_xls][SHOPLIST_xls]792"/>
      <sheetName val="[SHOPLIST_xls][SHOPLIST_xls]362"/>
      <sheetName val="[SHOPLIST_xls][SHOPLIST_xls]363"/>
      <sheetName val="[SHOPLIST_xls][SHOPLIST_xls]364"/>
      <sheetName val="[SHOPLIST_xls][SHOPLIST_xls]365"/>
      <sheetName val="[SHOPLIST_xls][SHOPLIST_xls]366"/>
      <sheetName val="[SHOPLIST_xls][SHOPLIST_xls]367"/>
      <sheetName val="[SHOPLIST_xls][SHOPLIST_xls]368"/>
      <sheetName val="[SHOPLIST_xls][SHOPLIST_xls]369"/>
      <sheetName val="[SHOPLIST_xls][SHOPLIST_xls]370"/>
      <sheetName val="[SHOPLIST_xls][SHOPLIST_xls]371"/>
      <sheetName val="[SHOPLIST_xls][SHOPLIST_xls]372"/>
      <sheetName val="[SHOPLIST_xls][SHOPLIST_xls]373"/>
      <sheetName val="[SHOPLIST_xls][SHOPLIST_xls]374"/>
      <sheetName val="[SHOPLIST_xls][SHOPLIST_xls]375"/>
      <sheetName val="[SHOPLIST_xls][SHOPLIST_xls]376"/>
      <sheetName val="[SHOPLIST_xls][SHOPLIST_xls]377"/>
      <sheetName val="[SHOPLIST_xls][SHOPLIST_xls]378"/>
      <sheetName val="[SHOPLIST_xls][SHOPLIST_xls]379"/>
      <sheetName val="[SHOPLIST_xls][SHOPLIST_xls]380"/>
      <sheetName val="[SHOPLIST_xls][SHOPLIST_xls]381"/>
      <sheetName val="[SHOPLIST_xls][SHOPLIST_xls]382"/>
      <sheetName val="[SHOPLIST_xls][SHOPLIST_xls]383"/>
      <sheetName val="[SHOPLIST_xls][SHOPLIST_xls]384"/>
      <sheetName val="[SHOPLIST_xls][SHOPLIST_xls]385"/>
      <sheetName val="[SHOPLIST_xls][SHOPLIST_xls]386"/>
      <sheetName val="[SHOPLIST_xls][SHOPLIST_xls]387"/>
      <sheetName val="[SHOPLIST_xls][SHOPLIST_xls]388"/>
      <sheetName val="[SHOPLIST_xls][SHOPLIST_xls]389"/>
      <sheetName val="[SHOPLIST_xls][SHOPLIST_xls]390"/>
      <sheetName val="[SHOPLIST_xls][SHOPLIST_xls]391"/>
      <sheetName val="[SHOPLIST_xls][SHOPLIST_xls]392"/>
      <sheetName val="[SHOPLIST_xls][SHOPLIST_xls]393"/>
      <sheetName val="[SHOPLIST_xls][SHOPLIST_xls]394"/>
      <sheetName val="[SHOPLIST_xls][SHOPLIST_xls]395"/>
      <sheetName val="[SHOPLIST_xls][SHOPLIST_xls]396"/>
      <sheetName val="[SHOPLIST_xls][SHOPLIST_xls]397"/>
      <sheetName val="[SHOPLIST_xls][SHOPLIST_xls]398"/>
      <sheetName val="[SHOPLIST_xls][SHOPLIST_xls]399"/>
      <sheetName val="[SHOPLIST_xls][SHOPLIST_xls]400"/>
      <sheetName val="[SHOPLIST_xls][SHOPLIST_xls]401"/>
      <sheetName val="[SHOPLIST_xls][SHOPLIST_xls]402"/>
      <sheetName val="[SHOPLIST_xls][SHOPLIST_xls]403"/>
      <sheetName val="[SHOPLIST_xls][SHOPLIST_xls]404"/>
      <sheetName val="[SHOPLIST_xls][SHOPLIST_xls]405"/>
      <sheetName val="[SHOPLIST_xls][SHOPLIST_xls]406"/>
      <sheetName val="[SHOPLIST_xls][SHOPLIST_xls]407"/>
      <sheetName val="[SHOPLIST_xls][SHOPLIST_xls]408"/>
      <sheetName val="[SHOPLIST_xls][SHOPLIST_xls]409"/>
      <sheetName val="[SHOPLIST_xls][SHOPLIST_xls]410"/>
      <sheetName val="[SHOPLIST_xls][SHOPLIST_xls]411"/>
      <sheetName val="[SHOPLIST_xls][SHOPLIST_xls]412"/>
      <sheetName val="[SHOPLIST_xls][SHOPLIST_xls]413"/>
      <sheetName val="[SHOPLIST_xls][SHOPLIST_xls]414"/>
      <sheetName val="[SHOPLIST_xls][SHOPLIST_xls]415"/>
      <sheetName val="[SHOPLIST_xls][SHOPLIST_xls]416"/>
      <sheetName val="[SHOPLIST_xls][SHOPLIST_xls]417"/>
      <sheetName val="[SHOPLIST_xls][SHOPLIST_xls]418"/>
      <sheetName val="[SHOPLIST_xls][SHOPLIST_xls]419"/>
      <sheetName val="[SHOPLIST_xls][SHOPLIST_xls]420"/>
      <sheetName val="[SHOPLIST_xls][SHOPLIST_xls]421"/>
      <sheetName val="[SHOPLIST_xls][SHOPLIST_xls]422"/>
      <sheetName val="[SHOPLIST_xls][SHOPLIST_xls]423"/>
      <sheetName val="[SHOPLIST_xls][SHOPLIST_xls]424"/>
      <sheetName val="[SHOPLIST_xls][SHOPLIST_xls]425"/>
      <sheetName val="[SHOPLIST_xls][SHOPLIST_xls]426"/>
      <sheetName val="[SHOPLIST_xls][SHOPLIST_xls]427"/>
      <sheetName val="[SHOPLIST_xls][SHOPLIST_xls]428"/>
      <sheetName val="[SHOPLIST_xls][SHOPLIST_xls]429"/>
      <sheetName val="[SHOPLIST_xls][SHOPLIST_xls]430"/>
      <sheetName val="[SHOPLIST_xls][SHOPLIST_xls]431"/>
      <sheetName val="[SHOPLIST_xls][SHOPLIST_xls]432"/>
      <sheetName val="[SHOPLIST_xls][SHOPLIST_xls]433"/>
      <sheetName val="[SHOPLIST_xls][SHOPLIST_xls]434"/>
      <sheetName val="[SHOPLIST_xls][SHOPLIST_xls]435"/>
      <sheetName val="[SHOPLIST_xls][SHOPLIST_xls]436"/>
      <sheetName val="[SHOPLIST_xls][SHOPLIST_xls]437"/>
      <sheetName val="[SHOPLIST_xls][SHOPLIST_xls]438"/>
      <sheetName val="[SHOPLIST_xls][SHOPLIST_xls]439"/>
      <sheetName val="[SHOPLIST_xls][SHOPLIST_xls]440"/>
      <sheetName val="[SHOPLIST_xls][SHOPLIST_xls]441"/>
      <sheetName val="[SHOPLIST_xls][SHOPLIST_xls]442"/>
      <sheetName val="[SHOPLIST_xls][SHOPLIST_xls]443"/>
      <sheetName val="[SHOPLIST_xls][SHOPLIST_xls]444"/>
      <sheetName val="[SHOPLIST_xls][SHOPLIST_xls]445"/>
      <sheetName val="[SHOPLIST_xls][SHOPLIST_xls]446"/>
      <sheetName val="[SHOPLIST_xls][SHOPLIST_xls]447"/>
      <sheetName val="[SHOPLIST_xls][SHOPLIST_xls]448"/>
      <sheetName val="[SHOPLIST_xls][SHOPLIST_xls]449"/>
      <sheetName val="[SHOPLIST_xls][SHOPLIST_xls]450"/>
      <sheetName val="[SHOPLIST_xls][SHOPLIST_xls]451"/>
      <sheetName val="[SHOPLIST_xls][SHOPLIST_xls]452"/>
      <sheetName val="[SHOPLIST_xls][SHOPLIST_xls]453"/>
      <sheetName val="[SHOPLIST_xls][SHOPLIST_xls]454"/>
      <sheetName val="[SHOPLIST_xls][SHOPLIST_xls]455"/>
      <sheetName val="[SHOPLIST_xls][SHOPLIST_xls]456"/>
      <sheetName val="[SHOPLIST_xls][SHOPLIST_xls]457"/>
      <sheetName val="[SHOPLIST_xls][SHOPLIST_xls]458"/>
      <sheetName val="[SHOPLIST_xls][SHOPLIST_xls]459"/>
      <sheetName val="[SHOPLIST_xls][SHOPLIST_xls]460"/>
      <sheetName val="[SHOPLIST_xls][SHOPLIST_xls]461"/>
      <sheetName val="[SHOPLIST_xls][SHOPLIST_xls]462"/>
      <sheetName val="[SHOPLIST_xls][SHOPLIST_xls]793"/>
      <sheetName val="[SHOPLIST_xls][SHOPLIST_xls]463"/>
      <sheetName val="[SHOPLIST_xls][SHOPLIST_xls]464"/>
      <sheetName val="[SHOPLIST_xls]70,/0s«iÆøí¬i112"/>
      <sheetName val="[SHOPLIST_xls]70,/0s«_iÆø_í¬4"/>
      <sheetName val="[SHOPLIST_xls]70,/0s«iÆøí¬i26"/>
      <sheetName val="[SHOPLIST_xls]70,/0s«iÆøí¬i34"/>
      <sheetName val="[SHOPLIST_xls][SHOPLIST_xls]794"/>
      <sheetName val="[SHOPLIST_xls]/VWVU))4"/>
      <sheetName val="VESSELS_3"/>
      <sheetName val="[SHOPLIST_xls][SHOPLIST_xls]465"/>
      <sheetName val="[SHOPLIST_xls][SHOPLIST_xls]466"/>
      <sheetName val="[SHOPLIST_xls][SHOPLIST_xls]467"/>
      <sheetName val="[SHOPLIST_xls][SHOPLIST_xls]468"/>
      <sheetName val="[SHOPLIST_xls][SHOPLIST_xls]469"/>
      <sheetName val="[SHOPLIST_xls][SHOPLIST_xls]470"/>
      <sheetName val="[SHOPLIST_xls][SHOPLIST_xls]471"/>
      <sheetName val="[SHOPLIST_xls][SHOPLIST_xls]472"/>
      <sheetName val="Spacing_of_Delineators2"/>
      <sheetName val="EATON_SUMMARY3"/>
      <sheetName val="Outline_Cost_-_Five_star_Hotel3"/>
      <sheetName val="Schedules_PL2"/>
      <sheetName val="Schedules_BS2"/>
      <sheetName val="1. Scenario Manager"/>
      <sheetName val="Finansal_tamamlanma_Eğrisi8"/>
      <sheetName val="Dropdown_List8"/>
      <sheetName val="HB_CEC_schd_4_28"/>
      <sheetName val="HB_CEC_schd_4_38"/>
      <sheetName val="HB_CEC_schd_5_28"/>
      <sheetName val="HB_CEC_schd_6_28"/>
      <sheetName val="HB_CEC_schd_7_28"/>
      <sheetName val="HB_CEC_schd_9_28"/>
      <sheetName val="Doha_Farm8"/>
      <sheetName val="New_Bld8"/>
      <sheetName val="Cover_Page5"/>
      <sheetName val="Approved_INR_Claimed_Log_(2)5"/>
      <sheetName val="INR_Data5"/>
      <sheetName val="Dec_OCR5"/>
      <sheetName val="OCR_(APR5"/>
      <sheetName val="Survey_5"/>
      <sheetName val="INR_Summary_Sheet5"/>
      <sheetName val="ITR_Form_(Rev0)5"/>
      <sheetName val="ITR_Form_(SS)5"/>
      <sheetName val="ITR_Form_(Rev1)5"/>
      <sheetName val="Method_Statements5"/>
      <sheetName val="SI_225"/>
      <sheetName val="TO_List5"/>
      <sheetName val="CCTV_DATA5"/>
      <sheetName val="FAL_intern5"/>
      <sheetName val="SoW_Assess_Blank_Form2"/>
      <sheetName val="VO_Breakdown2"/>
      <sheetName val="Measurement_Sheet2"/>
      <sheetName val="Schedule_of_Drawings2"/>
      <sheetName val="SI_Schedule2"/>
      <sheetName val="ContraCharge_Schedule2"/>
      <sheetName val="Item_List_OLD2"/>
      <sheetName val="B_Room_W_Done_Progress2"/>
      <sheetName val="SUMMARY_(ROOM)2"/>
      <sheetName val="W_D_Prgress_Public_area2"/>
      <sheetName val="SUMMARY_Public2"/>
      <sheetName val="Tender_Stage1"/>
      <sheetName val="Delay_Clasifications1"/>
      <sheetName val="PA_Milestones1"/>
      <sheetName val="Dropdown Lists"/>
      <sheetName val="AOR"/>
      <sheetName val="SGOLD FEB"/>
      <sheetName val="VC2 8.98"/>
      <sheetName val="MPC"/>
      <sheetName val="B100-Cable Rack"/>
      <sheetName val="4.1 G Ammount"/>
      <sheetName val="Costcal"/>
      <sheetName val="1-Excavation"/>
      <sheetName val="2-Substructure"/>
      <sheetName val="3-Concrete"/>
      <sheetName val="4-Masonry"/>
      <sheetName val="5-Thermal &amp; Moisture"/>
      <sheetName val="[SHOPLIST.xls]_SHOPLIST_xl_1315"/>
      <sheetName val="[SHOPLIST.xls]_SHOPLIST_xl_1316"/>
      <sheetName val="[SHOPLIST.xls]_SHOPLIST_xl_1317"/>
      <sheetName val="[SHOPLIST.xls]_SHOPLIST_xl_1318"/>
      <sheetName val="[SHOPLIST.xls]_SHOPLIST_xl_1319"/>
      <sheetName val="[SHOPLIST.xls]_SHOPLIST_xl_1320"/>
      <sheetName val="[SHOPLIST.xls]_SHOPLIST_xl_1321"/>
      <sheetName val="[SHOPLIST.xls]_SHOPLIST_xl_1322"/>
      <sheetName val="[SHOPLIST.xls]_SHOPLIST_xl_1323"/>
      <sheetName val="[SHOPLIST.xls]_SHOPLIST_xl_1324"/>
      <sheetName val="[SHOPLIST.xls]_SHOPLIST_xl_1325"/>
      <sheetName val="[SHOPLIST.xls]_SHOPLIST_xl_1326"/>
      <sheetName val="[SHOPLIST.xls]_SHOPLIST_xl_1327"/>
      <sheetName val="[SHOPLIST.xls]_SHOPLIST_xl_1328"/>
      <sheetName val="[SHOPLIST.xls]_SHOPLIST_xl_1329"/>
      <sheetName val="[SHOPLIST.xls]_SHOPLIST_xl_1330"/>
      <sheetName val="[SHOPLIST.xls]_SHOPLIST_xl_1331"/>
      <sheetName val="[SHOPLIST.xls]_SHOPLIST_xl_1332"/>
      <sheetName val="[SHOPLIST.xls]_SHOPLIST_xl_1333"/>
      <sheetName val="[SHOPLIST.xls]_SHOPLIST_xl_1334"/>
      <sheetName val="[SHOPLIST.xls]_SHOPLIST_xl_1335"/>
      <sheetName val="[SHOPLIST.xls]_SHOPLIST_xl_1336"/>
      <sheetName val="[SHOPLIST.xls]_SHOPLIST_xl_1337"/>
      <sheetName val="[SHOPLIST.xls]_SHOPLIST_xl_1338"/>
      <sheetName val="[SHOPLIST.xls]_SHOPLIST_xl_1339"/>
      <sheetName val="[SHOPLIST.xls]_SHOPLIST_xl_1340"/>
      <sheetName val="[SHOPLIST.xls]_SHOPLIST_xl_1341"/>
      <sheetName val="[SHOPLIST.xls]_SHOPLIST_xl_1342"/>
      <sheetName val="[SHOPLIST.xls]_SHOPLIST_xl_1343"/>
      <sheetName val="[SHOPLIST.xls]_SHOPLIST_xl_1344"/>
      <sheetName val="[SHOPLIST.xls]_SHOPLIST_xl_1345"/>
      <sheetName val="[SHOPLIST.xls]_SHOPLIST_xl_1346"/>
      <sheetName val="[SHOPLIST.xls]_SHOPLIST_xl_1347"/>
      <sheetName val="[SHOPLIST.xls]_SHOPLIST_xl_1348"/>
      <sheetName val="[SHOPLIST.xls]_SHOPLIST_xl_1349"/>
      <sheetName val="[SHOPLIST.xls]_SHOPLIST_xl_1350"/>
      <sheetName val="[SHOPLIST.xls]_SHOPLIST_xl_1351"/>
      <sheetName val="[SHOPLIST.xls]_SHOPLIST_xl_1352"/>
      <sheetName val="[SHOPLIST.xls]_SHOPLIST_xl_1353"/>
      <sheetName val="[SHOPLIST.xls]_SHOPLIST_xl_1354"/>
      <sheetName val="[SHOPLIST.xls]_SHOPLIST_xl_1355"/>
      <sheetName val="[SHOPLIST.xls]_SHOPLIST_xl_1356"/>
      <sheetName val="[SHOPLIST.xls]_SHOPLIST_xl_1357"/>
      <sheetName val="[SHOPLIST.xls]_SHOPLIST_xl_1358"/>
      <sheetName val="[SHOPLIST.xls]_SHOPLIST_xl_1359"/>
      <sheetName val="[SHOPLIST.xls]_SHOPLIST_xl_1360"/>
      <sheetName val="[SHOPLIST.xls]_SHOPLIST_xl_1361"/>
      <sheetName val="[SHOPLIST.xls]_SHOPLIST_xl_1362"/>
      <sheetName val="[SHOPLIST.xls]_SHOPLIST_xl_1363"/>
      <sheetName val="[SHOPLIST.xls]_SHOPLIST_xl_1364"/>
      <sheetName val="[SHOPLIST.xls]_SHOPLIST_xl_1365"/>
      <sheetName val="[SHOPLIST.xls]_SHOPLIST_xl_1366"/>
      <sheetName val="[SHOPLIST.xls]_SHOPLIST_xl_1367"/>
      <sheetName val="[SHOPLIST.xls]_SHOPLIST_xl_1368"/>
      <sheetName val="[SHOPLIST.xls]_SHOPLIST_xl_1369"/>
      <sheetName val="[SHOPLIST.xls]_SHOPLIST_xl_1370"/>
      <sheetName val="[SHOPLIST.xls]_SHOPLIST_xl_1371"/>
      <sheetName val="[SHOPLIST.xls]_SHOPLIST_xl_1372"/>
      <sheetName val="[SHOPLIST.xls]_SHOPLIST_xl_1373"/>
      <sheetName val="[SHOPLIST.xls]_SHOPLIST_xl_1374"/>
      <sheetName val="[SHOPLIST.xls]_SHOPLIST_xl_1375"/>
      <sheetName val="[SHOPLIST.xls]_SHOPLIST_xl_1376"/>
      <sheetName val="[SHOPLIST.xls]_SHOPLIST_xl_1377"/>
      <sheetName val="[SHOPLIST.xls]_SHOPLIST_xl_1378"/>
      <sheetName val="[SHOPLIST.xls]_SHOPLIST_xl_1379"/>
      <sheetName val="[SHOPLIST.xls]_SHOPLIST_xl_1380"/>
      <sheetName val="[SHOPLIST.xls]_SHOPLIST_xl_1381"/>
      <sheetName val="[SHOPLIST.xls]_SHOPLIST_xl_1382"/>
      <sheetName val="[SHOPLIST.xls]_SHOPLIST_xl_1383"/>
      <sheetName val="[SHOPLIST.xls]_SHOPLIST_xl_1384"/>
      <sheetName val="[SHOPLIST.xls]_SHOPLIST_xl_1385"/>
      <sheetName val="[SHOPLIST.xls]_SHOPLIST_xl_1386"/>
      <sheetName val="[SHOPLIST.xls]_SHOPLIST_xl_1387"/>
      <sheetName val="[SHOPLIST.xls]_SHOPLIST_xl_1388"/>
      <sheetName val="[SHOPLIST.xls]_SHOPLIST_xl_1389"/>
      <sheetName val="[SHOPLIST.xls]_SHOPLIST_xl_1390"/>
      <sheetName val="[SHOPLIST.xls]_SHOPLIST_xl_1391"/>
      <sheetName val="[SHOPLIST.xls]_SHOPLIST_xl_1392"/>
      <sheetName val="[SHOPLIST.xls]_SHOPLIST_xl_1393"/>
      <sheetName val="DESCRIPTIONS"/>
      <sheetName val="2.2 STAFF Scedule"/>
      <sheetName val="Gra¦_x005f_x0004_)"/>
      <sheetName val="Geneí¬_x005f_x0008_i??_x005f_x0014_?0."/>
      <sheetName val="Geneí¬_x005f_x0008_i___x005f_x0014__0."/>
      <sheetName val="BoatTMP"/>
      <sheetName val="Customer Master Data"/>
      <sheetName val="ZED Inventory Phase 1"/>
      <sheetName val="cancelled"/>
      <sheetName val="5% 5% &amp; 7Years"/>
      <sheetName val="10% 5% 6Y"/>
      <sheetName val="Data validation 1"/>
      <sheetName val="Data Validation 2"/>
      <sheetName val="calculator"/>
      <sheetName val="Receipt"/>
      <sheetName val="Receipt manual"/>
      <sheetName val="pivot-summary"/>
      <sheetName val="pivot-summary (2)"/>
      <sheetName val="Updated Sales Report"/>
      <sheetName val="A1-2 &amp; B1-2 "/>
      <sheetName val="Deleted Buildings"/>
      <sheetName val="Reconcilation"/>
      <sheetName val="Yard"/>
      <sheetName val="VenCF"/>
      <sheetName val="2_0_Cover_Sum"/>
      <sheetName val="Cost_Summary"/>
      <sheetName val="Cost_Summary_SD"/>
      <sheetName val="Schedule_S-Curve_Revision#3"/>
      <sheetName val="2_223M_due_to_adj_profit"/>
      <sheetName val="Свод_(Бюджет)"/>
      <sheetName val="Свод_(понедельно)"/>
      <sheetName val="Статьи_расходов"/>
      <sheetName val="HAKEDİŞ_"/>
      <sheetName val="keşif_özeti"/>
      <sheetName val="_SHOPLIST_xls__SH1"/>
      <sheetName val="_SHOPLIST_xls_70_1"/>
      <sheetName val="sc"/>
      <sheetName val="[SHOPLIST_xls]_SHOPLIST_xls_903"/>
      <sheetName val="[SHOPLIST_xls]_SHOPLIST_xls_904"/>
      <sheetName val="[SHOPLIST_xls]_SHOPLIST_xls_905"/>
      <sheetName val="[SHOPLIST_xls]_SHOPLIST_xls_906"/>
      <sheetName val="[SHOPLIST_xls]_SHOPLIST_xls_907"/>
      <sheetName val="[SHOPLIST_xls]_SHOPLIST_xls_908"/>
      <sheetName val="[SHOPLIST_xls]_SHOPLIST_xls_909"/>
      <sheetName val="[SHOPLIST_xls]_SHOPLIST_xls_910"/>
      <sheetName val="[SHOPLIST_xls]_SHOPLIST_xls_911"/>
      <sheetName val="[SHOPLIST_xls]_SHOPLIST_xls_912"/>
      <sheetName val="[SHOPLIST_xls]_SHOPLIST_xls_913"/>
      <sheetName val="[SHOPLIST_xls]_SHOPLIST_xls_914"/>
      <sheetName val="[SHOPLIST_xls]_SHOPLIST_xls_915"/>
      <sheetName val="[SHOPLIST_xls]_SHOPLIST_xls_916"/>
      <sheetName val="[SHOPLIST_xls]_SHOPLIST_xls_917"/>
      <sheetName val="[SHOPLIST_xls]_SHOPLIST_xls_918"/>
      <sheetName val="[SHOPLIST_xls]_SHOPLIST_xls_919"/>
      <sheetName val="[SHOPLIST_xls]_SHOPLIST_xls_920"/>
      <sheetName val="[SHOPLIST_xls]_SHOPLIST_xls_921"/>
      <sheetName val="[SHOPLIST_xls]_SHOPLIST_xls_922"/>
      <sheetName val="[SHOPLIST_xls]_SHOPLIST_xls_923"/>
      <sheetName val="[SHOPLIST_xls]_SHOPLIST_xls_924"/>
      <sheetName val="[SHOPLIST_xls]_SHOPLIST_xls_925"/>
      <sheetName val="[SHOPLIST_xls]_SHOPLIST_xls_926"/>
      <sheetName val="[SHOPLIST_xls]_SHOPLIST_xls_927"/>
      <sheetName val="[SHOPLIST_xls]_SHOPLIST_xls_928"/>
      <sheetName val="[SHOPLIST_xls]_SHOPLIST_xls_929"/>
      <sheetName val="[SHOPLIST_xls]_SHOPLIST_xls_930"/>
      <sheetName val="[SHOPLIST_xls]_SHOPLIST_xls_931"/>
      <sheetName val="[SHOPLIST_xls]_SHOPLIST_xls_932"/>
      <sheetName val="[SHOPLIST_xls]_SHOPLIST_xls_933"/>
      <sheetName val="[SHOPLIST_xls]_SHOPLIST_xl_1048"/>
      <sheetName val="[SHOPLIST_xls]_SHOPLIST_xl_1049"/>
      <sheetName val="[SHOPLIST_xls]_SHOPLIST_xl_1050"/>
      <sheetName val="[SHOPLIST_xls]_SHOPLIST_xl_1051"/>
      <sheetName val="[SHOPLIST_xls]_SHOPLIST_xl_1052"/>
      <sheetName val="[SHOPLIST_xls]_SHOPLIST_xl_1053"/>
      <sheetName val="[SHOPLIST_xls]_SHOPLIST_xls_934"/>
      <sheetName val="[SHOPLIST_xls]_SHOPLIST_xl_1054"/>
      <sheetName val="[SHOPLIST_xls]_SHOPLIST_xl_1055"/>
      <sheetName val="[SHOPLIST_xls]_SHOPLIST_xl_1056"/>
      <sheetName val="[SHOPLIST_xls]_SHOPLIST_xls_935"/>
      <sheetName val="[SHOPLIST_xls]_SHOPLIST_xls_936"/>
      <sheetName val="[SHOPLIST_xls]_SHOPLIST_xls_937"/>
      <sheetName val="[SHOPLIST_xls]_SHOPLIST_xls_938"/>
      <sheetName val="[SHOPLIST_xls]_SHOPLIST_xl_1057"/>
      <sheetName val="[SHOPLIST_xls]_SHOPLIST_xls_939"/>
      <sheetName val="[SHOPLIST_xls]_SHOPLIST_xls_940"/>
      <sheetName val="[SHOPLIST_xls]_SHOPLIST_xl_1058"/>
      <sheetName val="[SHOPLIST_xls]_SHOPLIST_xls_941"/>
      <sheetName val="[SHOPLIST_xls]_SHOPLIST_xl_1059"/>
      <sheetName val="[SHOPLIST_xls]_SHOPLIST_xls_942"/>
      <sheetName val="[SHOPLIST_xls]_SHOPLIST_xl_1060"/>
      <sheetName val="[SHOPLIST_xls]_SHOPLIST_xl_1061"/>
      <sheetName val="[SHOPLIST_xls]_SHOPLIST_xls_943"/>
      <sheetName val="[SHOPLIST_xls]_SHOPLIST_xls_944"/>
      <sheetName val="[SHOPLIST_xls]_SHOPLIST_xls_945"/>
      <sheetName val="[SHOPLIST_xls]_SHOPLIST_xls_946"/>
      <sheetName val="[SHOPLIST_xls]_SHOPLIST_xls_947"/>
      <sheetName val="[SHOPLIST_xls]_SHOPLIST_xls_948"/>
      <sheetName val="[SHOPLIST_xls]_SHOPLIST_xls_949"/>
      <sheetName val="[SHOPLIST_xls]_SHOPLIST_xls_950"/>
      <sheetName val="[SHOPLIST_xls]_SHOPLIST_xls_951"/>
      <sheetName val="[SHOPLIST_xls]_SHOPLIST_xls_952"/>
      <sheetName val="[SHOPLIST_xls]_SHOPLIST_xl_1062"/>
      <sheetName val="[SHOPLIST_xls]_SHOPLIST_xls_953"/>
      <sheetName val="[SHOPLIST_xls]_SHOPLIST_xl_1063"/>
      <sheetName val="[SHOPLIST_xls]_SHOPLIST_xl_1064"/>
      <sheetName val="[SHOPLIST_xls]_SHOPLIST_xls_954"/>
      <sheetName val="[SHOPLIST_xls]_SHOPLIST_xls_955"/>
      <sheetName val="[SHOPLIST_xls]_SHOPLIST_xls_956"/>
      <sheetName val="[SHOPLIST_xls]_SHOPLIST_xls_957"/>
      <sheetName val="[SHOPLIST_xls]_SHOPLIST_xls_958"/>
      <sheetName val="[SHOPLIST_xls]_SHOPLIST_xls_959"/>
      <sheetName val="[SHOPLIST_xls]_SHOPLIST_xls_960"/>
      <sheetName val="[SHOPLIST_xls]_SHOPLIST_xls_961"/>
      <sheetName val="[SHOPLIST_xls]_SHOPLIST_xls_962"/>
      <sheetName val="[SHOPLIST_xls]_SHOPLIST_xls_963"/>
      <sheetName val="[SHOPLIST_xls]_SHOPLIST_xls_964"/>
      <sheetName val="[SHOPLIST_xls]_SHOPLIST_xl_1065"/>
      <sheetName val="[SHOPLIST_xls]_SHOPLIST_xl_1066"/>
      <sheetName val="[SHOPLIST_xls]_SHOPLIST_xls_965"/>
      <sheetName val="[SHOPLIST_xls]_SHOPLIST_xls_966"/>
      <sheetName val="[SHOPLIST_xls]_SHOPLIST_xls_967"/>
      <sheetName val="[SHOPLIST_xls]_SHOPLIST_xls_968"/>
      <sheetName val="[SHOPLIST_xls]_SHOPLIST_xls_969"/>
      <sheetName val="[SHOPLIST_xls]_SHOPLIST_xls_970"/>
      <sheetName val="[SHOPLIST_xls]_SHOPLIST_xls_971"/>
      <sheetName val="[SHOPLIST_xls]_SHOPLIST_xls_972"/>
      <sheetName val="[SHOPLIST_xls]_SHOPLIST_xls_973"/>
      <sheetName val="[SHOPLIST_xls]_SHOPLIST_xls_974"/>
      <sheetName val="[SHOPLIST_xls]_SHOPLIST_xls_975"/>
      <sheetName val="[SHOPLIST_xls]_SHOPLIST_xls_976"/>
      <sheetName val="[SHOPLIST_xls]_SHOPLIST_xls_977"/>
      <sheetName val="[SHOPLIST_xls]_SHOPLIST_xl_1067"/>
      <sheetName val="[SHOPLIST_xls]_SHOPLIST_xls_978"/>
      <sheetName val="[SHOPLIST_xls]_SHOPLIST_xl_1068"/>
      <sheetName val="[SHOPLIST_xls]_SHOPLIST_xl_1069"/>
      <sheetName val="[SHOPLIST_xls]_SHOPLIST_xl_1070"/>
      <sheetName val="[SHOPLIST_xls]_SHOPLIST_xl_1071"/>
      <sheetName val="[SHOPLIST_xls]_SHOPLIST_xls_979"/>
      <sheetName val="[SHOPLIST_xls]_SHOPLIST_xl_1072"/>
      <sheetName val="[SHOPLIST_xls]_SHOPLIST_xls_980"/>
      <sheetName val="[SHOPLIST_xls]_SHOPLIST_xls_981"/>
      <sheetName val="[SHOPLIST_xls]_SHOPLIST_xls_982"/>
      <sheetName val="[SHOPLIST_xls]_SHOPLIST_xls_983"/>
      <sheetName val="[SHOPLIST_xls]_SHOPLIST_xls_984"/>
      <sheetName val="[SHOPLIST_xls]_SHOPLIST_xls_985"/>
      <sheetName val="[SHOPLIST_xls]_SHOPLIST_xls_986"/>
      <sheetName val="[SHOPLIST_xls]_SHOPLIST_xl_1073"/>
      <sheetName val="[SHOPLIST_xls]_SHOPLIST_xl_1074"/>
      <sheetName val="[SHOPLIST_xls]_SHOPLIST_xls_987"/>
      <sheetName val="[SHOPLIST_xls]_SHOPLIST_xls_988"/>
      <sheetName val="[SHOPLIST_xls]_SHOPLIST_xls_989"/>
      <sheetName val="[SHOPLIST_xls]_SHOPLIST_xls_990"/>
      <sheetName val="[SHOPLIST_xls]_SHOPLIST_xls_991"/>
      <sheetName val="[SHOPLIST_xls]_SHOPLIST_xls_992"/>
      <sheetName val="[SHOPLIST_xls]_SHOPLIST_xls_993"/>
      <sheetName val="[SHOPLIST_xls]_SHOPLIST_xls_994"/>
      <sheetName val="[SHOPLIST_xls]_SHOPLIST_xls_995"/>
      <sheetName val="[SHOPLIST_xls]_SHOPLIST_xl_1075"/>
      <sheetName val="[SHOPLIST_xls]_SHOPLIST_xls_996"/>
      <sheetName val="[SHOPLIST_xls]_SHOPLIST_xls_997"/>
      <sheetName val="[SHOPLIST_xls]_SHOPLIST_xls_998"/>
      <sheetName val="[SHOPLIST_xls]_SHOPLIST_xls_999"/>
      <sheetName val="[SHOPLIST_xls]_SHOPLIST_xl_1000"/>
      <sheetName val="[SHOPLIST_xls]_SHOPLIST_xl_1001"/>
      <sheetName val="[SHOPLIST_xls]_SHOPLIST_xl_1002"/>
      <sheetName val="[SHOPLIST_xls]_SHOPLIST_xl_1076"/>
      <sheetName val="[SHOPLIST_xls]_SHOPLIST_xl_1003"/>
      <sheetName val="[SHOPLIST_xls]_SHOPLIST_xl_1004"/>
      <sheetName val="[SHOPLIST_xls]_SHOPLIST_xl_1005"/>
      <sheetName val="[SHOPLIST_xls]_SHOPLIST_xl_1006"/>
      <sheetName val="[SHOPLIST_xls]_SHOPLIST_xl_1007"/>
      <sheetName val="[SHOPLIST_xls]_SHOPLIST_xl_1008"/>
      <sheetName val="[SHOPLIST_xls]_SHOPLIST_xl_1009"/>
      <sheetName val="[SHOPLIST_xls]_SHOPLIST_xl_1010"/>
      <sheetName val="[SHOPLIST_xls]_SHOPLIST_xl_1011"/>
      <sheetName val="[SHOPLIST_xls]_SHOPLIST_xl_1012"/>
      <sheetName val="[SHOPLIST_xls]_SHOPLIST_xl_1013"/>
      <sheetName val="[SHOPLIST_xls]_SHOPLIST_xl_1014"/>
      <sheetName val="[SHOPLIST_xls]_SHOPLIST_xl_1015"/>
      <sheetName val="[SHOPLIST_xls]_SHOPLIST_xl_1016"/>
      <sheetName val="[SHOPLIST_xls]_SHOPLIST_xl_1017"/>
      <sheetName val="[SHOPLIST_xls]_SHOPLIST_xl_1018"/>
      <sheetName val="[SHOPLIST_xls]_SHOPLIST_xl_1019"/>
      <sheetName val="[SHOPLIST_xls]_SHOPLIST_xl_1020"/>
      <sheetName val="[SHOPLIST_xls]_SHOPLIST_xl_1077"/>
      <sheetName val="[SHOPLIST_xls]_SHOPLIST_xl_1021"/>
      <sheetName val="[SHOPLIST_xls]_SHOPLIST_xl_1022"/>
      <sheetName val="[SHOPLIST_xls]_SHOPLIST_xl_1023"/>
      <sheetName val="[SHOPLIST_xls]_SHOPLIST_xl_1024"/>
      <sheetName val="[SHOPLIST_xls]_SHOPLIST_xl_1025"/>
      <sheetName val="[SHOPLIST_xls]_SHOPLIST_xl_1026"/>
      <sheetName val="[SHOPLIST_xls]_SHOPLIST_xl_1027"/>
      <sheetName val="[SHOPLIST_xls]_SHOPLIST_xl_1028"/>
      <sheetName val="[SHOPLIST_xls]_SHOPLIST_xl_1029"/>
      <sheetName val="[SHOPLIST_xls]_SHOPLIST_xl_1078"/>
      <sheetName val="[SHOPLIST_xls]_SHOPLIST_xl_1030"/>
      <sheetName val="[SHOPLIST_xls]_SHOPLIST_xl_1031"/>
      <sheetName val="[SHOPLIST_xls]_SHOPLIST_xl_1032"/>
      <sheetName val="[SHOPLIST_xls]_SHOPLIST_xl_1033"/>
      <sheetName val="[SHOPLIST_xls]_SHOPLIST_xl_1034"/>
      <sheetName val="[SHOPLIST_xls]_SHOPLIST_xl_1035"/>
      <sheetName val="[SHOPLIST_xls]_SHOPLIST_xl_1036"/>
      <sheetName val="[SHOPLIST_xls]_SHOPLIST_xl_1037"/>
      <sheetName val="[SHOPLIST_xls]_SHOPLIST_xl_1038"/>
      <sheetName val="[SHOPLIST_xls]_SHOPLIST_xl_1079"/>
      <sheetName val="[SHOPLIST_xls]_SHOPLIST_xl_1039"/>
      <sheetName val="[SHOPLIST_xls]_SHOPLIST_xl_1040"/>
      <sheetName val="[SHOPLIST_xls]_SHOPLIST_xl_1041"/>
      <sheetName val="[SHOPLIST_xls]_SHOPLIST_xl_1042"/>
      <sheetName val="[SHOPLIST_xls]_SHOPLIST_xl_1043"/>
      <sheetName val="[SHOPLIST_xls]_SHOPLIST_xl_1044"/>
      <sheetName val="[SHOPLIST_xls]_SHOPLIST_xl_1045"/>
      <sheetName val="[SHOPLIST_xls]70_x005f_x005f_x005f_x0000__8"/>
      <sheetName val="[SHOPLIST_xls]_SHOPLIST_xl_1046"/>
      <sheetName val="[SHOPLIST_xls]_SHOPLIST_xl_1047"/>
      <sheetName val="[SHOPLIST_xls]70___0_s__i____27"/>
      <sheetName val="[SHOPLIST.xls]70___0_s__i____48"/>
      <sheetName val="[SHOPLIST.xls]_VW__VU________28"/>
      <sheetName val="[SHOPLIST.xls]_VW__VU________29"/>
      <sheetName val="[SHOPLIST.xls]70___0_s__i____49"/>
      <sheetName val="[SHOPLIST.xls]70_x005f_x0000___0_x_15"/>
      <sheetName val="[SHOPLIST.xls]70___0_s__i____50"/>
      <sheetName val="[SHOPLIST.xls]_SHOPLIST_xl_3232"/>
      <sheetName val="[SHOPLIST.xls]_SHOPLIST_xl_3233"/>
      <sheetName val="[SHOPLIST.xls]_SHOPLIST_xl_3234"/>
      <sheetName val="[SHOPLIST.xls]_SHOPLIST_xl_3235"/>
      <sheetName val="[SHOPLIST.xls]_SHOPLIST_xl_3236"/>
      <sheetName val="[SHOPLIST.xls]_SHOPLIST_xl_3237"/>
      <sheetName val="[SHOPLIST.xls]_SHOPLIST_xl_3238"/>
      <sheetName val="[SHOPLIST.xls]_SHOPLIST_xl_3239"/>
      <sheetName val="[SHOPLIST.xls]_SHOPLIST_xl_3240"/>
      <sheetName val="[SHOPLIST.xls]_SHOPLIST_xl_3241"/>
      <sheetName val="[SHOPLIST.xls]_SHOPLIST_xl_3242"/>
      <sheetName val="[SHOPLIST.xls]_SHOPLIST_xl_3243"/>
      <sheetName val="[SHOPLIST.xls]_SHOPLIST_xl_3244"/>
      <sheetName val="[SHOPLIST.xls]_SHOPLIST_xl_3245"/>
      <sheetName val="[SHOPLIST.xls]_SHOPLIST_xl_3246"/>
      <sheetName val="[SHOPLIST.xls]_SHOPLIST_xl_3247"/>
      <sheetName val="[SHOPLIST.xls]_SHOPLIST_xl_3248"/>
      <sheetName val="[SHOPLIST.xls]_SHOPLIST_xl_3249"/>
      <sheetName val="[SHOPLIST.xls]_SHOPLIST_xl_3250"/>
      <sheetName val="[SHOPLIST.xls]_SHOPLIST_xl_3251"/>
      <sheetName val="[SHOPLIST.xls]_SHOPLIST_xl_3252"/>
      <sheetName val="[SHOPLIST.xls]_SHOPLIST_xl_3253"/>
      <sheetName val="[SHOPLIST.xls]_SHOPLIST_xl_3254"/>
      <sheetName val="[SHOPLIST.xls]_SHOPLIST_xl_3255"/>
      <sheetName val="[SHOPLIST.xls]_SHOPLIST_xl_3256"/>
      <sheetName val="[SHOPLIST.xls]_SHOPLIST_xl_3257"/>
      <sheetName val="[SHOPLIST.xls]_SHOPLIST_xl_3258"/>
      <sheetName val="[SHOPLIST.xls]_SHOPLIST_xl_3259"/>
      <sheetName val="[SHOPLIST.xls]_SHOPLIST_xl_3260"/>
      <sheetName val="[SHOPLIST.xls]_SHOPLIST_xl_3261"/>
      <sheetName val="[SHOPLIST.xls]_SHOPLIST_xl_3262"/>
      <sheetName val="[SHOPLIST.xls]_SHOPLIST_xl_3263"/>
      <sheetName val="[SHOPLIST.xls]_SHOPLIST_xl_3264"/>
      <sheetName val="[SHOPLIST.xls]_SHOPLIST_xl_3265"/>
      <sheetName val="[SHOPLIST.xls]_SHOPLIST_xl_3266"/>
      <sheetName val="[SHOPLIST.xls]_SHOPLIST_xl_3267"/>
      <sheetName val="[SHOPLIST.xls]_SHOPLIST_xl_3268"/>
      <sheetName val="[SHOPLIST.xls]_SHOPLIST_xl_3269"/>
      <sheetName val="[SHOPLIST.xls]_SHOPLIST_xl_3270"/>
      <sheetName val="[SHOPLIST.xls]_SHOPLIST_xl_3271"/>
      <sheetName val="[SHOPLIST.xls]_SHOPLIST_xl_3272"/>
      <sheetName val="[SHOPLIST.xls]_SHOPLIST_xl_3273"/>
      <sheetName val="[SHOPLIST.xls]_SHOPLIST_xl_3274"/>
      <sheetName val="[SHOPLIST.xls]_SHOPLIST_xl_3275"/>
      <sheetName val="[SHOPLIST.xls]_SHOPLIST_xl_3276"/>
      <sheetName val="[SHOPLIST.xls]_SHOPLIST_xl_3277"/>
      <sheetName val="[SHOPLIST.xls]_SHOPLIST_xl_3278"/>
      <sheetName val="[SHOPLIST.xls]_SHOPLIST_xl_3279"/>
      <sheetName val="[SHOPLIST.xls]_SHOPLIST_xl_3280"/>
      <sheetName val="[SHOPLIST.xls]_SHOPLIST_xl_3281"/>
      <sheetName val="[SHOPLIST.xls]_SHOPLIST_xl_3282"/>
      <sheetName val="[SHOPLIST.xls]_SHOPLIST_xl_3283"/>
      <sheetName val="[SHOPLIST.xls]_SHOPLIST_xl_3284"/>
      <sheetName val="[SHOPLIST.xls]_SHOPLIST_xl_3285"/>
      <sheetName val="[SHOPLIST.xls]_SHOPLIST_xl_3286"/>
      <sheetName val="[SHOPLIST.xls]_SHOPLIST_xl_3287"/>
      <sheetName val="[SHOPLIST.xls]_SHOPLIST_xl_3288"/>
      <sheetName val="[SHOPLIST.xls]_SHOPLIST_xl_3289"/>
      <sheetName val="[SHOPLIST.xls]_SHOPLIST_xl_3290"/>
      <sheetName val="[SHOPLIST.xls]_SHOPLIST_xl_3291"/>
      <sheetName val="[SHOPLIST.xls]_SHOPLIST_xl_3292"/>
      <sheetName val="[SHOPLIST.xls]_SHOPLIST_xl_3293"/>
      <sheetName val="[SHOPLIST.xls]_SHOPLIST_xl_3294"/>
      <sheetName val="[SHOPLIST.xls]_SHOPLIST_xl_3295"/>
      <sheetName val="[SHOPLIST.xls]_SHOPLIST_xl_3296"/>
      <sheetName val="[SHOPLIST.xls]_SHOPLIST_xl_3297"/>
      <sheetName val="[SHOPLIST.xls]_SHOPLIST_xl_3298"/>
      <sheetName val="[SHOPLIST.xls]_SHOPLIST_xl_3299"/>
      <sheetName val="[SHOPLIST.xls]_SHOPLIST_xl_3300"/>
      <sheetName val="[SHOPLIST.xls]_SHOPLIST_xl_3301"/>
      <sheetName val="[SHOPLIST.xls]_SHOPLIST_xl_3302"/>
      <sheetName val="[SHOPLIST.xls]_SHOPLIST_xl_3303"/>
      <sheetName val="[SHOPLIST.xls]_SHOPLIST_xl_3304"/>
      <sheetName val="[SHOPLIST.xls]_SHOPLIST_xl_3305"/>
      <sheetName val="[SHOPLIST.xls]_SHOPLIST_xl_3306"/>
      <sheetName val="[SHOPLIST.xls]_SHOPLIST_xl_3307"/>
      <sheetName val="[SHOPLIST.xls]_SHOPLIST_xl_3308"/>
      <sheetName val="[SHOPLIST.xls]_SHOPLIST_xl_3309"/>
      <sheetName val="[SHOPLIST.xls]_SHOPLIST_xl_3310"/>
      <sheetName val="[SHOPLIST.xls]_SHOPLIST_xl_3311"/>
      <sheetName val="[SHOPLIST.xls]_SHOPLIST_xl_3312"/>
      <sheetName val="[SHOPLIST.xls]_SHOPLIST_xl_3313"/>
      <sheetName val="[SHOPLIST.xls]_SHOPLIST_xl_3314"/>
      <sheetName val="[SHOPLIST.xls]_SHOPLIST_xl_3315"/>
      <sheetName val="[SHOPLIST.xls]_SHOPLIST_xl_3316"/>
      <sheetName val="[SHOPLIST.xls]_SHOPLIST_xl_3317"/>
      <sheetName val="[SHOPLIST.xls]_SHOPLIST_xl_3318"/>
      <sheetName val="[SHOPLIST.xls]_SHOPLIST_xl_3319"/>
      <sheetName val="[SHOPLIST.xls]_SHOPLIST_xl_3320"/>
      <sheetName val="[SHOPLIST.xls]_SHOPLIST_xl_3321"/>
      <sheetName val="[SHOPLIST.xls]_SHOPLIST_xl_3322"/>
      <sheetName val="[SHOPLIST.xls]_SHOPLIST_xl_3323"/>
      <sheetName val="[SHOPLIST.xls]_SHOPLIST_xl_3324"/>
      <sheetName val="[SHOPLIST.xls]_SHOPLIST_xl_3325"/>
      <sheetName val="[SHOPLIST.xls]_SHOPLIST_xl_3326"/>
      <sheetName val="[SHOPLIST.xls]_SHOPLIST_xl_3327"/>
      <sheetName val="[SHOPLIST.xls]_SHOPLIST_xl_3328"/>
      <sheetName val="[SHOPLIST.xls]_SHOPLIST_xl_3329"/>
      <sheetName val="[SHOPLIST.xls]_SHOPLIST_xl_3330"/>
      <sheetName val="[SHOPLIST.xls]_SHOPLIST_xl_3331"/>
      <sheetName val="[SHOPLIST.xls]_SHOPLIST_xl_3332"/>
      <sheetName val="[SHOPLIST.xls]_SHOPLIST_xl_3333"/>
      <sheetName val="[SHOPLIST.xls]_SHOPLIST_xl_3334"/>
      <sheetName val="[SHOPLIST.xls]_SHOPLIST_xl_3335"/>
      <sheetName val="[SHOPLIST.xls]_SHOPLIST_xl_3336"/>
      <sheetName val="[SHOPLIST.xls]_SHOPLIST_xl_3337"/>
      <sheetName val="[SHOPLIST.xls]_SHOPLIST_xl_3338"/>
      <sheetName val="[SHOPLIST.xls]_SHOPLIST_xl_3339"/>
      <sheetName val="[SHOPLIST.xls]_SHOPLIST_xl_3340"/>
      <sheetName val="[SHOPLIST.xls]_SHOPLIST_xl_3341"/>
      <sheetName val="[SHOPLIST.xls]_SHOPLIST_xl_3342"/>
      <sheetName val="[SHOPLIST.xls]_SHOPLIST_xl_3343"/>
      <sheetName val="[SHOPLIST.xls]_SHOPLIST_xl_3344"/>
      <sheetName val="[SHOPLIST.xls]_SHOPLIST_xl_3345"/>
      <sheetName val="[SHOPLIST.xls]_SHOPLIST_xl_3346"/>
      <sheetName val="[SHOPLIST.xls]_SHOPLIST_xl_3347"/>
      <sheetName val="[SHOPLIST.xls]_SHOPLIST_xl_3348"/>
      <sheetName val="[SHOPLIST.xls]_SHOPLIST_xl_3349"/>
      <sheetName val="[SHOPLIST.xls]_SHOPLIST_xl_3350"/>
      <sheetName val="[SHOPLIST.xls]_SHOPLIST_xl_3351"/>
      <sheetName val="[SHOPLIST.xls]_SHOPLIST_xl_3352"/>
      <sheetName val="[SHOPLIST.xls]_SHOPLIST_xl_3353"/>
      <sheetName val="[SHOPLIST.xls]_SHOPLIST_xl_3354"/>
      <sheetName val="[SHOPLIST.xls]_SHOPLIST_xl_3355"/>
      <sheetName val="[SHOPLIST.xls]_SHOPLIST_xl_3356"/>
      <sheetName val="[SHOPLIST.xls]_SHOPLIST_xl_3357"/>
      <sheetName val="[SHOPLIST.xls]70_x005f_x005f_x005f_x0000_14"/>
      <sheetName val="[SHOPLIST.xls]_SHOPLIST_xl_3358"/>
      <sheetName val="[SHOPLIST.xls]_SHOPLIST_xl_3359"/>
      <sheetName val="[SHOPLIST.xls]_SHOPLIST_xl_3360"/>
      <sheetName val="[SHOPLIST.xls]_SHOPLIST_xl_3361"/>
      <sheetName val="[SHOPLIST.xls]_SHOPLIST_xl_3362"/>
      <sheetName val="[SHOPLIST.xls]_SHOPLIST_xl_3363"/>
      <sheetName val="[SHOPLIST.xls]_SHOPLIST_xl_3364"/>
      <sheetName val="[SHOPLIST.xls]_SHOPLIST_xl_3365"/>
      <sheetName val="[SHOPLIST.xls]_SHOPLIST_xl_3366"/>
      <sheetName val="[SHOPLIST.xls]_SHOPLIST_xl_3367"/>
      <sheetName val="[SHOPLIST.xls]_SHOPLIST_xl_3368"/>
      <sheetName val="[SHOPLIST.xls]_SHOPLIST_xl_3369"/>
      <sheetName val="[SHOPLIST.xls]_SHOPLIST_xl_3370"/>
      <sheetName val="[SHOPLIST.xls]70___0_s__i____51"/>
      <sheetName val="[SHOPLIST.xls]_SHOPLIST_xl_3371"/>
      <sheetName val="[SHOPLIST.xls]_SHOPLIST_xl_3372"/>
      <sheetName val="[SHOPLIST.xls]_SHOPLIST_xl_3373"/>
      <sheetName val="[SHOPLIST.xls]_SHOPLIST_xl_3374"/>
      <sheetName val="[SHOPLIST.xls]_SHOPLIST_xl_3375"/>
      <sheetName val="[SHOPLIST.xls]_SHOPLIST_xl_3376"/>
      <sheetName val="[SHOPLIST.xls]_SHOPLIST_xl_3377"/>
      <sheetName val="[SHOPLIST.xls]_SHOPLIST_xl_3378"/>
      <sheetName val="[SHOPLIST.xls]_SHOPLIST_xl_3379"/>
      <sheetName val="[SHOPLIST.xls]_SHOPLIST_xl_3380"/>
      <sheetName val="[SHOPLIST.xls]_SHOPLIST_xl_3381"/>
      <sheetName val="[SHOPLIST.xls]_SHOPLIST_xl_3382"/>
      <sheetName val="[SHOPLIST.xls]_SHOPLIST_xl_3383"/>
      <sheetName val="[SHOPLIST.xls]_SHOPLIST_xl_3384"/>
      <sheetName val="[SHOPLIST.xls]_SHOPLIST_xl_3385"/>
      <sheetName val="[SHOPLIST.xls]_SHOPLIST_xl_3386"/>
      <sheetName val="[SHOPLIST.xls]_SHOPLIST_xl_3387"/>
      <sheetName val="[SHOPLIST.xls]_SHOPLIST_xl_3388"/>
      <sheetName val="[SHOPLIST.xls]_SHOPLIST_xl_3389"/>
      <sheetName val="[SHOPLIST.xls]_SHOPLIST_xl_3390"/>
      <sheetName val="[SHOPLIST.xls]_SHOPLIST_xl_3391"/>
      <sheetName val="[SHOPLIST.xls]_SHOPLIST_xl_3392"/>
      <sheetName val="[SHOPLIST.xls]_SHOPLIST_xl_3393"/>
      <sheetName val="[SHOPLIST.xls]_SHOPLIST_xl_3394"/>
      <sheetName val="[SHOPLIST.xls]_SHOPLIST_xl_3395"/>
      <sheetName val="[SHOPLIST.xls]_SHOPLIST_xl_3396"/>
      <sheetName val="[SHOPLIST.xls]_SHOPLIST_xl_3397"/>
      <sheetName val="[SHOPLIST.xls]_SHOPLIST_xl_3398"/>
      <sheetName val="[SHOPLIST.xls]_SHOPLIST_xl_3399"/>
      <sheetName val="[SHOPLIST.xls]_SHOPLIST_xl_3400"/>
      <sheetName val="[SHOPLIST.xls]_SHOPLIST_xl_3401"/>
      <sheetName val="[SHOPLIST.xls]_SHOPLIST_xl_3402"/>
      <sheetName val="[SHOPLIST.xls]_SHOPLIST_xl_3403"/>
      <sheetName val="[SHOPLIST.xls]_SHOPLIST_xl_3404"/>
      <sheetName val="[SHOPLIST.xls]_SHOPLIST_xl_3405"/>
      <sheetName val="[SHOPLIST.xls]_SHOPLIST_xl_3406"/>
      <sheetName val="[SHOPLIST.xls]_SHOPLIST_xl_3407"/>
      <sheetName val="[SHOPLIST.xls]_SHOPLIST_xl_3408"/>
      <sheetName val="[SHOPLIST.xls]_SHOPLIST_xl_3409"/>
      <sheetName val="[SHOPLIST.xls]_SHOPLIST_xl_3410"/>
      <sheetName val="[SHOPLIST.xls]_SHOPLIST_xl_3411"/>
      <sheetName val="[SHOPLIST.xls]_SHOPLIST_xl_3412"/>
      <sheetName val="[SHOPLIST.xls]_SHOPLIST_xl_3413"/>
      <sheetName val="[SHOPLIST.xls]_SHOPLIST_xl_3414"/>
      <sheetName val="[SHOPLIST.xls]_SHOPLIST_xl_3415"/>
      <sheetName val="[SHOPLIST.xls]_SHOPLIST_xl_3416"/>
      <sheetName val="[SHOPLIST.xls]_SHOPLIST_xl_3417"/>
      <sheetName val="[SHOPLIST.xls]_SHOPLIST_xl_3418"/>
      <sheetName val="[SHOPLIST.xls]_SHOPLIST_xl_3419"/>
      <sheetName val="[SHOPLIST.xls]_SHOPLIST_xl_3420"/>
      <sheetName val="[SHOPLIST.xls]_SHOPLIST_xl_3421"/>
      <sheetName val="[SHOPLIST.xls]_SHOPLIST_xl_3422"/>
      <sheetName val="[SHOPLIST.xls]_SHOPLIST_xl_3423"/>
      <sheetName val="[SHOPLIST.xls]_SHOPLIST_xl_3424"/>
      <sheetName val="[SHOPLIST.xls]_SHOPLIST_xl_3425"/>
      <sheetName val="[SHOPLIST.xls]_SHOPLIST_xl_3426"/>
      <sheetName val="[SHOPLIST.xls]_SHOPLIST_xl_3427"/>
      <sheetName val="[SHOPLIST.xls]_SHOPLIST_xl_3428"/>
      <sheetName val="[SHOPLIST.xls]_SHOPLIST_xl_3429"/>
      <sheetName val="[SHOPLIST.xls]_SHOPLIST_xl_3430"/>
      <sheetName val="[SHOPLIST.xls]_SHOPLIST_xl_3431"/>
      <sheetName val="[SHOPLIST.xls]_SHOPLIST_xl_3432"/>
      <sheetName val="[SHOPLIST.xls]_SHOPLIST_xl_3433"/>
      <sheetName val="[SHOPLIST.xls]_SHOPLIST_xl_3434"/>
      <sheetName val="[SHOPLIST.xls]_SHOPLIST_xl_3435"/>
      <sheetName val="[SHOPLIST.xls]_SHOPLIST_xl_3436"/>
      <sheetName val="[SHOPLIST.xls]_SHOPLIST_xl_3437"/>
      <sheetName val="[SHOPLIST.xls]_SHOPLIST_xl_3438"/>
      <sheetName val="[SHOPLIST.xls]_SHOPLIST_xl_3439"/>
      <sheetName val="[SHOPLIST.xls]_SHOPLIST_xl_3440"/>
      <sheetName val="[SHOPLIST.xls]_SHOPLIST_xl_3441"/>
      <sheetName val="[SHOPLIST.xls]_SHOPLIST_xl_3442"/>
      <sheetName val="[SHOPLIST.xls]_SHOPLIST_xl_3443"/>
      <sheetName val="[SHOPLIST.xls]_SHOPLIST_xl_3444"/>
      <sheetName val="[SHOPLIST.xls]_SHOPLIST_xl_3445"/>
      <sheetName val="[SHOPLIST.xls]_SHOPLIST_xl_3446"/>
      <sheetName val="[SHOPLIST.xls]_SHOPLIST_xl_3447"/>
      <sheetName val="[SHOPLIST.xls]_SHOPLIST_xl_3448"/>
      <sheetName val="[SHOPLIST.xls]_SHOPLIST_xl_3449"/>
      <sheetName val="[SHOPLIST.xls]_SHOPLIST_xl_3450"/>
      <sheetName val="[SHOPLIST.xls]_SHOPLIST_xl_3451"/>
      <sheetName val="[SHOPLIST.xls]_SHOPLIST_xl_3452"/>
      <sheetName val="[SHOPLIST.xls]_SHOPLIST_xl_3453"/>
      <sheetName val="[SHOPLIST.xls]_SHOPLIST_xl_3454"/>
      <sheetName val="[SHOPLIST.xls]_SHOPLIST_xl_1394"/>
      <sheetName val="[SHOPLIST.xls]_SHOPLIST_xl_1395"/>
      <sheetName val="[SHOPLIST.xls]_SHOPLIST_xl_1396"/>
      <sheetName val="[SHOPLIST.xls]_SHOPLIST_xl_1397"/>
      <sheetName val="[SHOPLIST.xls]_SHOPLIST_xl_1398"/>
      <sheetName val="[SHOPLIST.xls]_SHOPLIST_xl_1399"/>
      <sheetName val="[SHOPLIST.xls]_SHOPLIST_xl_1400"/>
      <sheetName val="[SHOPLIST.xls]_SHOPLIST_xl_1401"/>
      <sheetName val="[SHOPLIST.xls]_SHOPLIST_xl_1402"/>
      <sheetName val="[SHOPLIST.xls]_SHOPLIST_xl_1403"/>
      <sheetName val="[SHOPLIST.xls]_SHOPLIST_xl_1404"/>
      <sheetName val="[SHOPLIST.xls]_SHOPLIST_xl_1405"/>
      <sheetName val="[SHOPLIST.xls]_SHOPLIST_xl_1406"/>
      <sheetName val="[SHOPLIST.xls]_SHOPLIST_xl_1407"/>
      <sheetName val="[SHOPLIST.xls]_SHOPLIST_xl_1408"/>
      <sheetName val="[SHOPLIST.xls]_SHOPLIST_xl_1409"/>
      <sheetName val="[SHOPLIST.xls]_SHOPLIST_xl_1410"/>
      <sheetName val="[SHOPLIST.xls]_SHOPLIST_xl_1411"/>
      <sheetName val="[SHOPLIST.xls]_SHOPLIST_xl_1412"/>
      <sheetName val="[SHOPLIST.xls]_SHOPLIST_xl_1413"/>
      <sheetName val="[SHOPLIST.xls]_SHOPLIST_xl_1414"/>
      <sheetName val="[SHOPLIST.xls]_SHOPLIST_xl_1415"/>
      <sheetName val="[SHOPLIST.xls]_SHOPLIST_xl_1416"/>
      <sheetName val="[SHOPLIST.xls]_SHOPLIST_xl_1417"/>
      <sheetName val="[SHOPLIST.xls]_SHOPLIST_xl_1418"/>
      <sheetName val="[SHOPLIST.xls]_SHOPLIST_xl_1419"/>
      <sheetName val="[SHOPLIST.xls]_SHOPLIST_xl_1420"/>
      <sheetName val="[SHOPLIST.xls]_SHOPLIST_xl_1421"/>
      <sheetName val="[SHOPLIST.xls]_SHOPLIST_xl_1422"/>
      <sheetName val="[SHOPLIST.xls]_SHOPLIST_xl_1423"/>
      <sheetName val="[SHOPLIST.xls]_SHOPLIST_xl_1424"/>
      <sheetName val="[SHOPLIST.xls]_SHOPLIST_xl_1425"/>
      <sheetName val="[SHOPLIST.xls]_SHOPLIST_xl_1426"/>
      <sheetName val="[SHOPLIST.xls]_SHOPLIST_xl_1427"/>
      <sheetName val="[SHOPLIST.xls]_SHOPLIST_xl_1428"/>
      <sheetName val="[SHOPLIST.xls]_SHOPLIST_xl_1429"/>
      <sheetName val="[SHOPLIST.xls]_SHOPLIST_xl_1430"/>
      <sheetName val="[SHOPLIST.xls]_SHOPLIST_xl_1433"/>
      <sheetName val="[SHOPLIST.xls]_SHOPLIST_xl_1431"/>
      <sheetName val="[SHOPLIST.xls]_SHOPLIST_xl_1432"/>
      <sheetName val="[SHOPLIST.xls]_SHOPLIST_xl_1823"/>
      <sheetName val="[SHOPLIST.xls]_SHOPLIST_xl_1824"/>
      <sheetName val="[SHOPLIST.xls]_SHOPLIST_xl_1825"/>
      <sheetName val="[SHOPLIST.xls]_SHOPLIST_xl_1826"/>
      <sheetName val="[SHOPLIST.xls]_SHOPLIST_xl_1827"/>
      <sheetName val="[SHOPLIST.xls]_SHOPLIST_xl_1828"/>
      <sheetName val="[SHOPLIST.xls]_SHOPLIST_xl_1434"/>
      <sheetName val="[SHOPLIST.xls]_SHOPLIST_xl_1435"/>
      <sheetName val="[SHOPLIST.xls]_SHOPLIST_xl_1829"/>
      <sheetName val="[SHOPLIST.xls]_SHOPLIST_xl_1830"/>
      <sheetName val="[SHOPLIST.xls]_SHOPLIST_xl_1831"/>
      <sheetName val="[SHOPLIST.xls]_SHOPLIST_xl_1436"/>
      <sheetName val="[SHOPLIST.xls]_SHOPLIST_xl_1437"/>
      <sheetName val="[SHOPLIST.xls]_SHOPLIST_xl_1438"/>
      <sheetName val="[SHOPLIST.xls]_SHOPLIST_xl_1832"/>
      <sheetName val="[SHOPLIST.xls]_SHOPLIST_xl_1439"/>
      <sheetName val="[SHOPLIST.xls]_SHOPLIST_xl_1833"/>
      <sheetName val="[SHOPLIST.xls]_SHOPLIST_xl_1440"/>
      <sheetName val="[SHOPLIST.xls]_SHOPLIST_xl_1441"/>
      <sheetName val="[SHOPLIST.xls]_SHOPLIST_xl_1442"/>
      <sheetName val="[SHOPLIST.xls]_SHOPLIST_xl_1443"/>
      <sheetName val="[SHOPLIST.xls]_SHOPLIST_xl_1444"/>
      <sheetName val="[SHOPLIST.xls]_SHOPLIST_xl_1445"/>
      <sheetName val="[SHOPLIST.xls]_SHOPLIST_xl_1834"/>
      <sheetName val="[SHOPLIST.xls]_SHOPLIST_xl_1446"/>
      <sheetName val="[SHOPLIST.xls]_SHOPLIST_xl_1447"/>
      <sheetName val="[SHOPLIST.xls]_SHOPLIST_xl_1448"/>
      <sheetName val="[SHOPLIST.xls]_SHOPLIST_xl_1449"/>
      <sheetName val="[SHOPLIST.xls]_SHOPLIST_xl_1450"/>
      <sheetName val="[SHOPLIST.xls]_SHOPLIST_xl_1451"/>
      <sheetName val="[SHOPLIST.xls]_SHOPLIST_xl_1835"/>
      <sheetName val="[SHOPLIST.xls]_SHOPLIST_xl_1452"/>
      <sheetName val="[SHOPLIST.xls]_SHOPLIST_xl_1836"/>
      <sheetName val="[SHOPLIST.xls]_SHOPLIST_xl_1453"/>
      <sheetName val="[SHOPLIST.xls]_SHOPLIST_xl_1454"/>
      <sheetName val="[SHOPLIST.xls]_SHOPLIST_xl_1455"/>
      <sheetName val="[SHOPLIST.xls]_SHOPLIST_xl_1456"/>
      <sheetName val="[SHOPLIST.xls]_SHOPLIST_xl_1457"/>
      <sheetName val="[SHOPLIST.xls]_SHOPLIST_xl_1458"/>
      <sheetName val="[SHOPLIST.xls]_SHOPLIST_xl_1459"/>
      <sheetName val="[SHOPLIST.xls]_SHOPLIST_xl_1460"/>
      <sheetName val="[SHOPLIST.xls]_SHOPLIST_xl_1461"/>
      <sheetName val="[SHOPLIST.xls]_SHOPLIST_xl_1462"/>
      <sheetName val="[SHOPLIST.xls]_SHOPLIST_xl_1837"/>
      <sheetName val="[SHOPLIST.xls]_SHOPLIST_xl_1463"/>
      <sheetName val="[SHOPLIST.xls]_SHOPLIST_xl_1464"/>
      <sheetName val="[SHOPLIST.xls]_SHOPLIST_xl_1465"/>
      <sheetName val="[SHOPLIST.xls]_SHOPLIST_xl_1466"/>
      <sheetName val="[SHOPLIST.xls]_SHOPLIST_xl_1467"/>
      <sheetName val="[SHOPLIST.xls]_SHOPLIST_xl_1838"/>
      <sheetName val="[SHOPLIST.xls]_SHOPLIST_xl_1468"/>
      <sheetName val="[SHOPLIST.xls]_SHOPLIST_xl_1469"/>
      <sheetName val="[SHOPLIST.xls]_SHOPLIST_xl_1839"/>
      <sheetName val="[SHOPLIST.xls]_SHOPLIST_xl_1470"/>
      <sheetName val="[SHOPLIST.xls]_SHOPLIST_xl_1471"/>
      <sheetName val="[SHOPLIST.xls]_SHOPLIST_xl_1472"/>
      <sheetName val="[SHOPLIST.xls]_SHOPLIST_xl_1473"/>
      <sheetName val="[SHOPLIST.xls]_SHOPLIST_xl_1474"/>
      <sheetName val="[SHOPLIST.xls]_SHOPLIST_xl_1475"/>
      <sheetName val="[SHOPLIST.xls]_SHOPLIST_xl_1476"/>
      <sheetName val="[SHOPLIST.xls]_SHOPLIST_xl_1477"/>
      <sheetName val="[SHOPLIST.xls]_SHOPLIST_xl_1478"/>
      <sheetName val="[SHOPLIST.xls]_SHOPLIST_xl_1840"/>
      <sheetName val="[SHOPLIST.xls]_SHOPLIST_xl_1479"/>
      <sheetName val="[SHOPLIST.xls]_SHOPLIST_xl_1480"/>
      <sheetName val="[SHOPLIST.xls]_SHOPLIST_xl_1481"/>
      <sheetName val="[SHOPLIST.xls]_SHOPLIST_xl_1482"/>
      <sheetName val="[SHOPLIST.xls]_SHOPLIST_xl_1483"/>
      <sheetName val="[SHOPLIST.xls]_SHOPLIST_xl_1484"/>
      <sheetName val="[SHOPLIST.xls]_SHOPLIST_xl_1485"/>
      <sheetName val="[SHOPLIST.xls]_SHOPLIST_xl_1486"/>
      <sheetName val="[SHOPLIST.xls]_SHOPLIST_xl_1841"/>
      <sheetName val="[SHOPLIST.xls]_SHOPLIST_xl_1842"/>
      <sheetName val="[SHOPLIST.xls]_SHOPLIST_xl_1487"/>
      <sheetName val="[SHOPLIST.xls]_SHOPLIST_xl_1488"/>
      <sheetName val="[SHOPLIST.xls]_SHOPLIST_xl_1489"/>
      <sheetName val="[SHOPLIST.xls]_SHOPLIST_xl_1490"/>
      <sheetName val="[SHOPLIST.xls]_SHOPLIST_xl_1491"/>
      <sheetName val="[SHOPLIST.xls]_SHOPLIST_xl_1492"/>
      <sheetName val="[SHOPLIST.xls]_SHOPLIST_xl_1493"/>
      <sheetName val="[SHOPLIST.xls]_SHOPLIST_xl_1494"/>
      <sheetName val="[SHOPLIST.xls]_SHOPLIST_xl_1843"/>
      <sheetName val="[SHOPLIST.xls]_SHOPLIST_xl_1495"/>
      <sheetName val="[SHOPLIST.xls]_SHOPLIST_xl_1496"/>
      <sheetName val="[SHOPLIST.xls]_SHOPLIST_xl_1497"/>
      <sheetName val="[SHOPLIST.xls]_SHOPLIST_xl_1498"/>
      <sheetName val="[SHOPLIST.xls]_SHOPLIST_xl_1499"/>
      <sheetName val="[SHOPLIST.xls]_SHOPLIST_xl_1500"/>
      <sheetName val="[SHOPLIST.xls]_SHOPLIST_xl_1501"/>
      <sheetName val="[SHOPLIST.xls]_SHOPLIST_xl_1502"/>
      <sheetName val="[SHOPLIST.xls]_SHOPLIST_xl_1503"/>
      <sheetName val="[SHOPLIST.xls]_SHOPLIST_xl_1844"/>
      <sheetName val="[SHOPLIST.xls]_SHOPLIST_xl_1845"/>
      <sheetName val="[SHOPLIST.xls]_SHOPLIST_xl_1504"/>
      <sheetName val="[SHOPLIST.xls]_SHOPLIST_xl_1505"/>
      <sheetName val="[SHOPLIST.xls]_SHOPLIST_xl_1506"/>
      <sheetName val="[SHOPLIST.xls]_SHOPLIST_xl_1507"/>
      <sheetName val="[SHOPLIST.xls]_SHOPLIST_xl_1508"/>
      <sheetName val="[SHOPLIST.xls]_SHOPLIST_xl_1509"/>
      <sheetName val="[SHOPLIST.xls]_SHOPLIST_xl_1510"/>
      <sheetName val="[SHOPLIST.xls]_SHOPLIST_xl_1511"/>
      <sheetName val="[SHOPLIST.xls]_SHOPLIST_xl_1512"/>
      <sheetName val="[SHOPLIST.xls]_SHOPLIST_xl_1846"/>
      <sheetName val="[SHOPLIST.xls]_SHOPLIST_xl_1513"/>
      <sheetName val="[SHOPLIST.xls]_SHOPLIST_xl_1514"/>
      <sheetName val="[SHOPLIST.xls]_SHOPLIST_xl_1515"/>
      <sheetName val="[SHOPLIST.xls]_SHOPLIST_xl_1516"/>
      <sheetName val="[SHOPLIST.xls]_SHOPLIST_xl_1517"/>
      <sheetName val="[SHOPLIST.xls]_SHOPLIST_xl_1518"/>
      <sheetName val="[SHOPLIST.xls]_SHOPLIST_xl_1519"/>
      <sheetName val="[SHOPLIST.xls]_SHOPLIST_xl_1520"/>
      <sheetName val="[SHOPLIST.xls]_SHOPLIST_xl_1521"/>
      <sheetName val="[SHOPLIST.xls]_SHOPLIST_xl_1522"/>
      <sheetName val="[SHOPLIST.xls]_SHOPLIST_xl_1523"/>
      <sheetName val="[SHOPLIST.xls]_SHOPLIST_xl_1524"/>
      <sheetName val="[SHOPLIST.xls]_SHOPLIST_xl_1525"/>
      <sheetName val="[SHOPLIST.xls]_SHOPLIST_xl_1526"/>
      <sheetName val="[SHOPLIST.xls]_SHOPLIST_xl_1527"/>
      <sheetName val="[SHOPLIST.xls]_SHOPLIST_xl_1528"/>
      <sheetName val="[SHOPLIST.xls]_SHOPLIST_xl_1529"/>
      <sheetName val="[SHOPLIST.xls]_SHOPLIST_xl_1530"/>
      <sheetName val="[SHOPLIST.xls]_SHOPLIST_xl_1847"/>
      <sheetName val="[SHOPLIST.xls]_SHOPLIST_xl_1531"/>
      <sheetName val="[SHOPLIST.xls]_SHOPLIST_xl_1532"/>
      <sheetName val="[SHOPLIST.xls]_SHOPLIST_xl_1533"/>
      <sheetName val="[SHOPLIST.xls]_SHOPLIST_xl_1534"/>
      <sheetName val="[SHOPLIST.xls]_SHOPLIST_xl_1535"/>
      <sheetName val="[SHOPLIST.xls]_SHOPLIST_xl_1536"/>
      <sheetName val="[SHOPLIST.xls]_SHOPLIST_xl_1537"/>
      <sheetName val="[SHOPLIST.xls]_SHOPLIST_xl_1538"/>
      <sheetName val="[SHOPLIST.xls]_SHOPLIST_xl_1539"/>
      <sheetName val="[SHOPLIST.xls]_SHOPLIST_xl_1848"/>
      <sheetName val="[SHOPLIST.xls]_SHOPLIST_xl_1540"/>
      <sheetName val="[SHOPLIST.xls]_SHOPLIST_xl_1541"/>
      <sheetName val="[SHOPLIST.xls]_SHOPLIST_xl_1542"/>
      <sheetName val="[SHOPLIST.xls]_SHOPLIST_xl_1543"/>
      <sheetName val="[SHOPLIST.xls]_SHOPLIST_xl_1544"/>
      <sheetName val="[SHOPLIST.xls]_SHOPLIST_xl_1545"/>
      <sheetName val="[SHOPLIST.xls]_SHOPLIST_xl_1546"/>
      <sheetName val="[SHOPLIST.xls]_SHOPLIST_xl_1547"/>
      <sheetName val="[SHOPLIST.xls]_SHOPLIST_xl_1548"/>
      <sheetName val="[SHOPLIST.xls]_SHOPLIST_xl_1849"/>
      <sheetName val="[SHOPLIST.xls]_SHOPLIST_xl_1549"/>
      <sheetName val="[SHOPLIST.xls]_SHOPLIST_xl_1550"/>
      <sheetName val="[SHOPLIST.xls]_SHOPLIST_xl_1551"/>
      <sheetName val="[SHOPLIST.xls]_SHOPLIST_xl_1552"/>
      <sheetName val="[SHOPLIST.xls]_SHOPLIST_xl_1553"/>
      <sheetName val="[SHOPLIST.xls]_SHOPLIST_xl_1554"/>
      <sheetName val="[SHOPLIST.xls]_SHOPLIST_xl_1555"/>
      <sheetName val="[SHOPLIST.xls]_SHOPLIST_xl_1556"/>
      <sheetName val="[SHOPLIST.xls]_SHOPLIST_xl_1557"/>
      <sheetName val="[SHOPLIST.xls]_SHOPLIST_xl_1558"/>
      <sheetName val="[SHOPLIST.xls]_SHOPLIST_xl_1559"/>
      <sheetName val="[SHOPLIST.xls]_SHOPLIST_xl_1850"/>
      <sheetName val="[SHOPLIST.xls]_SHOPLIST_xl_1851"/>
      <sheetName val="[SHOPLIST.xls]_SHOPLIST_xl_1852"/>
      <sheetName val="[SHOPLIST.xls]_SHOPLIST_xl_1853"/>
      <sheetName val="[SHOPLIST.xls]_SHOPLIST_xl_1854"/>
      <sheetName val="[SHOPLIST.xls]_SHOPLIST_xl_1560"/>
      <sheetName val="[SHOPLIST.xls]_SHOPLIST_xl_1561"/>
      <sheetName val="[SHOPLIST.xls]_SHOPLIST_xl_1562"/>
      <sheetName val="[SHOPLIST.xls]_SHOPLIST_xl_1563"/>
      <sheetName val="[SHOPLIST.xls]_SHOPLIST_xl_1564"/>
      <sheetName val="[SHOPLIST.xls]_SHOPLIST_xl_1855"/>
      <sheetName val="[SHOPLIST.xls]_SHOPLIST_xl_1565"/>
      <sheetName val="[SHOPLIST.xls]_SHOPLIST_xl_1566"/>
      <sheetName val="[SHOPLIST.xls]_SHOPLIST_xl_1567"/>
      <sheetName val="[SHOPLIST.xls]_SHOPLIST_xl_1568"/>
      <sheetName val="[SHOPLIST.xls]_SHOPLIST_xl_1569"/>
      <sheetName val="[SHOPLIST.xls]_SHOPLIST_xl_1570"/>
      <sheetName val="[SHOPLIST.xls]_SHOPLIST_xl_1571"/>
      <sheetName val="[SHOPLIST.xls]_SHOPLIST_xl_1572"/>
      <sheetName val="[SHOPLIST.xls]_SHOPLIST_xl_1573"/>
      <sheetName val="[SHOPLIST.xls]_SHOPLIST_xl_1574"/>
      <sheetName val="[SHOPLIST.xls]_SHOPLIST_xl_1575"/>
      <sheetName val="[SHOPLIST.xls]_SHOPLIST_xl_1576"/>
      <sheetName val="[SHOPLIST.xls]_SHOPLIST_xl_1577"/>
      <sheetName val="[SHOPLIST.xls]_SHOPLIST_xl_1578"/>
      <sheetName val="[SHOPLIST.xls]_SHOPLIST_xl_1856"/>
      <sheetName val="[SHOPLIST.xls]_SHOPLIST_xl_1857"/>
      <sheetName val="[SHOPLIST.xls]_SHOPLIST_xl_1858"/>
      <sheetName val="[SHOPLIST.xls]_SHOPLIST_xl_1579"/>
      <sheetName val="[SHOPLIST.xls]_SHOPLIST_xl_1580"/>
      <sheetName val="[SHOPLIST.xls]_SHOPLIST_xl_1859"/>
      <sheetName val="[SHOPLIST.xls]_SHOPLIST_xl_1581"/>
      <sheetName val="[SHOPLIST.xls]_SHOPLIST_xl_1582"/>
      <sheetName val="[SHOPLIST.xls]_SHOPLIST_xl_1583"/>
      <sheetName val="[SHOPLIST.xls]_SHOPLIST_xl_1584"/>
      <sheetName val="[SHOPLIST.xls]_SHOPLIST_xl_1585"/>
      <sheetName val="[SHOPLIST.xls]_SHOPLIST_xl_1586"/>
      <sheetName val="[SHOPLIST.xls]_SHOPLIST_xl_1587"/>
      <sheetName val="[SHOPLIST.xls]_SHOPLIST_xl_1588"/>
      <sheetName val="[SHOPLIST.xls]_SHOPLIST_xl_1589"/>
      <sheetName val="[SHOPLIST.xls]_SHOPLIST_xl_1590"/>
      <sheetName val="[SHOPLIST.xls]_SHOPLIST_xl_1591"/>
      <sheetName val="[SHOPLIST.xls]_SHOPLIST_xl_1592"/>
      <sheetName val="[SHOPLIST.xls]_SHOPLIST_xl_1593"/>
      <sheetName val="[SHOPLIST.xls]_SHOPLIST_xl_1860"/>
      <sheetName val="[SHOPLIST.xls]_SHOPLIST_xl_1594"/>
      <sheetName val="[SHOPLIST.xls]_SHOPLIST_xl_1595"/>
      <sheetName val="[SHOPLIST.xls]_SHOPLIST_xl_1596"/>
      <sheetName val="[SHOPLIST.xls]_SHOPLIST_xl_1597"/>
      <sheetName val="[SHOPLIST.xls]_SHOPLIST_xl_1598"/>
      <sheetName val="[SHOPLIST.xls]_SHOPLIST_xl_1599"/>
      <sheetName val="[SHOPLIST.xls]_SHOPLIST_xl_1600"/>
      <sheetName val="[SHOPLIST.xls]_SHOPLIST_xl_1601"/>
      <sheetName val="[SHOPLIST.xls]_SHOPLIST_xl_1602"/>
      <sheetName val="[SHOPLIST.xls]_SHOPLIST_xl_1603"/>
      <sheetName val="[SHOPLIST.xls]_SHOPLIST_xl_1604"/>
      <sheetName val="[SHOPLIST.xls]_SHOPLIST_xl_1605"/>
      <sheetName val="[SHOPLIST.xls]_SHOPLIST_xl_1606"/>
      <sheetName val="[SHOPLIST.xls]_SHOPLIST_xl_1607"/>
      <sheetName val="[SHOPLIST.xls]_SHOPLIST_xl_1608"/>
      <sheetName val="[SHOPLIST.xls]_SHOPLIST_xl_1609"/>
      <sheetName val="[SHOPLIST.xls]_SHOPLIST_xl_1610"/>
      <sheetName val="[SHOPLIST.xls]_SHOPLIST_xl_1611"/>
      <sheetName val="[SHOPLIST.xls]_SHOPLIST_xl_1612"/>
      <sheetName val="[SHOPLIST.xls]_SHOPLIST_xl_1613"/>
      <sheetName val="[SHOPLIST.xls]_SHOPLIST_xl_1614"/>
      <sheetName val="[SHOPLIST.xls]_SHOPLIST_xl_1861"/>
      <sheetName val="[SHOPLIST.xls]_SHOPLIST_xl_1615"/>
      <sheetName val="[SHOPLIST.xls]_SHOPLIST_xl_1616"/>
      <sheetName val="[SHOPLIST.xls]_SHOPLIST_xl_1617"/>
      <sheetName val="[SHOPLIST.xls]_SHOPLIST_xl_1618"/>
      <sheetName val="[SHOPLIST.xls]_SHOPLIST_xl_1619"/>
      <sheetName val="[SHOPLIST.xls]_SHOPLIST_xl_1620"/>
      <sheetName val="[SHOPLIST.xls]_SHOPLIST_xl_1621"/>
      <sheetName val="[SHOPLIST.xls]_SHOPLIST_xl_1622"/>
      <sheetName val="[SHOPLIST.xls]_SHOPLIST_xl_1623"/>
      <sheetName val="[SHOPLIST.xls]_SHOPLIST_xl_1624"/>
      <sheetName val="[SHOPLIST.xls]_SHOPLIST_xl_1625"/>
      <sheetName val="[SHOPLIST.xls]_SHOPLIST_xl_1626"/>
      <sheetName val="[SHOPLIST.xls]_SHOPLIST_xl_1627"/>
      <sheetName val="[SHOPLIST.xls]_SHOPLIST_xl_1628"/>
      <sheetName val="[SHOPLIST.xls]_SHOPLIST_xl_1629"/>
      <sheetName val="[SHOPLIST.xls]_SHOPLIST_xl_1630"/>
      <sheetName val="[SHOPLIST.xls]_SHOPLIST_xl_1631"/>
      <sheetName val="[SHOPLIST.xls]_SHOPLIST_xl_1632"/>
      <sheetName val="[SHOPLIST.xls]_SHOPLIST_xl_1633"/>
      <sheetName val="[SHOPLIST.xls]_SHOPLIST_xl_1634"/>
      <sheetName val="[SHOPLIST.xls]_SHOPLIST_xl_1862"/>
      <sheetName val="[SHOPLIST.xls]_SHOPLIST_xl_1635"/>
      <sheetName val="[SHOPLIST.xls]_SHOPLIST_xl_1636"/>
      <sheetName val="[SHOPLIST.xls]_SHOPLIST_xl_1637"/>
      <sheetName val="[SHOPLIST.xls]_SHOPLIST_xl_1638"/>
      <sheetName val="[SHOPLIST.xls]_SHOPLIST_xl_1639"/>
      <sheetName val="[SHOPLIST.xls]_SHOPLIST_xl_1640"/>
      <sheetName val="[SHOPLIST.xls]_SHOPLIST_xl_1641"/>
      <sheetName val="[SHOPLIST.xls]_SHOPLIST_xl_1642"/>
      <sheetName val="[SHOPLIST.xls]_SHOPLIST_xl_1643"/>
      <sheetName val="[SHOPLIST.xls]_SHOPLIST_xl_1644"/>
      <sheetName val="[SHOPLIST.xls]_SHOPLIST_xl_1645"/>
      <sheetName val="[SHOPLIST.xls]_SHOPLIST_xl_1646"/>
      <sheetName val="[SHOPLIST.xls]_SHOPLIST_xl_1647"/>
      <sheetName val="[SHOPLIST.xls]_SHOPLIST_xl_1648"/>
      <sheetName val="[SHOPLIST.xls]_SHOPLIST_xl_1649"/>
      <sheetName val="[SHOPLIST.xls]_SHOPLIST_xl_1650"/>
      <sheetName val="[SHOPLIST.xls]_SHOPLIST_xl_1651"/>
      <sheetName val="[SHOPLIST.xls]_SHOPLIST_xl_1652"/>
      <sheetName val="[SHOPLIST.xls]_SHOPLIST_xl_1653"/>
      <sheetName val="[SHOPLIST.xls]_SHOPLIST_xl_1654"/>
      <sheetName val="[SHOPLIST.xls]_SHOPLIST_xl_1655"/>
      <sheetName val="[SHOPLIST.xls]_SHOPLIST_xl_1863"/>
      <sheetName val="[SHOPLIST.xls]_SHOPLIST_xl_1864"/>
      <sheetName val="[SHOPLIST.xls]_SHOPLIST_xl_1865"/>
      <sheetName val="[SHOPLIST.xls]_SHOPLIST_xl_1866"/>
      <sheetName val="[SHOPLIST.xls]_SHOPLIST_xl_1867"/>
      <sheetName val="[SHOPLIST.xls]_SHOPLIST_xl_1868"/>
      <sheetName val="[SHOPLIST.xls]_SHOPLIST_xl_1869"/>
      <sheetName val="[SHOPLIST.xls]_SHOPLIST_xl_1870"/>
      <sheetName val="[SHOPLIST.xls]_SHOPLIST_xl_1871"/>
      <sheetName val="[SHOPLIST.xls]_SHOPLIST_xl_1872"/>
      <sheetName val="[SHOPLIST.xls]_SHOPLIST_xl_1873"/>
      <sheetName val="[SHOPLIST.xls]_SHOPLIST_xl_1874"/>
      <sheetName val="[SHOPLIST.xls]_SHOPLIST_xl_1875"/>
      <sheetName val="[SHOPLIST.xls]_SHOPLIST_xl_1876"/>
      <sheetName val="[SHOPLIST.xls]_SHOPLIST_xl_1877"/>
      <sheetName val="[SHOPLIST.xls]_SHOPLIST_xl_1878"/>
      <sheetName val="[SHOPLIST.xls]_SHOPLIST_xl_1879"/>
      <sheetName val="[SHOPLIST.xls]_SHOPLIST_xl_1880"/>
      <sheetName val="[SHOPLIST.xls]_SHOPLIST_xl_1881"/>
      <sheetName val="[SHOPLIST.xls]_SHOPLIST_xl_1882"/>
      <sheetName val="[SHOPLIST.xls]_SHOPLIST_xl_1883"/>
      <sheetName val="[SHOPLIST.xls]_SHOPLIST_xl_1884"/>
      <sheetName val="[SHOPLIST.xls]_SHOPLIST_xl_1885"/>
      <sheetName val="[SHOPLIST.xls]_SHOPLIST_xl_1886"/>
      <sheetName val="[SHOPLIST.xls]_SHOPLIST_xl_1887"/>
      <sheetName val="[SHOPLIST.xls]_SHOPLIST_xl_1888"/>
      <sheetName val="[SHOPLIST.xls]_SHOPLIST_xl_1889"/>
      <sheetName val="[SHOPLIST.xls]_SHOPLIST_xl_1890"/>
      <sheetName val="[SHOPLIST.xls]_SHOPLIST_xl_1891"/>
      <sheetName val="[SHOPLIST.xls]_SHOPLIST_xl_1892"/>
      <sheetName val="[SHOPLIST.xls]_SHOPLIST_xl_1893"/>
      <sheetName val="[SHOPLIST.xls]_SHOPLIST_xl_1894"/>
      <sheetName val="[SHOPLIST.xls]_SHOPLIST_xl_1895"/>
      <sheetName val="[SHOPLIST.xls]_SHOPLIST_xl_1896"/>
      <sheetName val="[SHOPLIST.xls]_SHOPLIST_xl_1897"/>
      <sheetName val="[SHOPLIST.xls]_SHOPLIST_xl_1898"/>
      <sheetName val="[SHOPLIST.xls]_SHOPLIST_xl_1899"/>
      <sheetName val="[SHOPLIST.xls]_SHOPLIST_xl_1900"/>
      <sheetName val="[SHOPLIST.xls]_SHOPLIST_xl_1901"/>
      <sheetName val="[SHOPLIST.xls]_SHOPLIST_xl_1902"/>
      <sheetName val="[SHOPLIST.xls]_SHOPLIST_xl_1903"/>
      <sheetName val="[SHOPLIST.xls]_SHOPLIST_xl_1904"/>
      <sheetName val="[SHOPLIST.xls]_SHOPLIST_xl_1905"/>
      <sheetName val="[SHOPLIST.xls]_SHOPLIST_xl_1906"/>
      <sheetName val="[SHOPLIST.xls]_SHOPLIST_xl_1907"/>
      <sheetName val="[SHOPLIST.xls]_SHOPLIST_xl_1908"/>
      <sheetName val="[SHOPLIST.xls]_SHOPLIST_xl_1909"/>
      <sheetName val="[SHOPLIST.xls]_SHOPLIST_xl_1910"/>
      <sheetName val="[SHOPLIST.xls]_SHOPLIST_xl_1911"/>
      <sheetName val="[SHOPLIST.xls]_SHOPLIST_xl_1912"/>
      <sheetName val="[SHOPLIST.xls]_SHOPLIST_xl_1913"/>
      <sheetName val="[SHOPLIST.xls]_SHOPLIST_xl_1914"/>
      <sheetName val="[SHOPLIST.xls]_SHOPLIST_xl_1915"/>
      <sheetName val="[SHOPLIST.xls]_SHOPLIST_xl_1916"/>
      <sheetName val="[SHOPLIST.xls]_SHOPLIST_xl_1917"/>
      <sheetName val="[SHOPLIST.xls]_SHOPLIST_xl_1918"/>
      <sheetName val="[SHOPLIST.xls]_SHOPLIST_xl_1919"/>
      <sheetName val="[SHOPLIST.xls]_SHOPLIST_xl_1920"/>
      <sheetName val="[SHOPLIST.xls]_SHOPLIST_xl_1921"/>
      <sheetName val="[SHOPLIST.xls]_SHOPLIST_xl_1922"/>
      <sheetName val="[SHOPLIST.xls]_SHOPLIST_xl_1923"/>
      <sheetName val="[SHOPLIST.xls]_SHOPLIST_xl_1924"/>
      <sheetName val="[SHOPLIST.xls]_SHOPLIST_xl_1925"/>
      <sheetName val="[SHOPLIST.xls]_SHOPLIST_xl_1926"/>
      <sheetName val="[SHOPLIST.xls]_SHOPLIST_xl_1927"/>
      <sheetName val="[SHOPLIST.xls]_SHOPLIST_xl_1928"/>
      <sheetName val="[SHOPLIST.xls]_SHOPLIST_xl_1929"/>
      <sheetName val="[SHOPLIST.xls]_SHOPLIST_xl_1930"/>
      <sheetName val="[SHOPLIST.xls]_SHOPLIST_xl_1931"/>
      <sheetName val="[SHOPLIST.xls]_SHOPLIST_xl_1932"/>
      <sheetName val="[SHOPLIST.xls]_SHOPLIST_xl_1933"/>
      <sheetName val="[SHOPLIST.xls]_SHOPLIST_xl_2142"/>
      <sheetName val="[SHOPLIST.xls]_SHOPLIST_xl_1934"/>
      <sheetName val="[SHOPLIST.xls]_SHOPLIST_xl_1656"/>
      <sheetName val="[SHOPLIST.xls]_SHOPLIST_xl_1935"/>
      <sheetName val="[SHOPLIST.xls]_SHOPLIST_xl_1657"/>
      <sheetName val="[SHOPLIST.xls]_SHOPLIST_xl_1658"/>
      <sheetName val="[SHOPLIST.xls]_SHOPLIST_xl_1659"/>
      <sheetName val="[SHOPLIST.xls]_SHOPLIST_xl_1660"/>
      <sheetName val="[SHOPLIST.xls]_SHOPLIST_xl_1661"/>
      <sheetName val="[SHOPLIST.xls]_SHOPLIST_xl_1662"/>
      <sheetName val="[SHOPLIST.xls]_SHOPLIST_xl_1663"/>
      <sheetName val="[SHOPLIST.xls]_SHOPLIST_xl_1664"/>
      <sheetName val="[SHOPLIST.xls]_SHOPLIST_xl_1665"/>
      <sheetName val="[SHOPLIST.xls]_SHOPLIST_xl_1666"/>
      <sheetName val="[SHOPLIST.xls]_SHOPLIST_xl_1667"/>
      <sheetName val="[SHOPLIST.xls]_SHOPLIST_xl_1668"/>
      <sheetName val="[SHOPLIST.xls]_SHOPLIST_xl_1669"/>
      <sheetName val="[SHOPLIST.xls]_SHOPLIST_xl_1670"/>
      <sheetName val="[SHOPLIST.xls]_SHOPLIST_xl_1671"/>
      <sheetName val="[SHOPLIST.xls]_SHOPLIST_xl_1672"/>
      <sheetName val="[SHOPLIST.xls]_SHOPLIST_xl_1673"/>
      <sheetName val="[SHOPLIST.xls]_SHOPLIST_xl_1674"/>
      <sheetName val="[SHOPLIST.xls]_SHOPLIST_xl_1675"/>
      <sheetName val="[SHOPLIST.xls]_SHOPLIST_xl_1676"/>
      <sheetName val="[SHOPLIST.xls]_SHOPLIST_xl_1677"/>
      <sheetName val="[SHOPLIST.xls]_SHOPLIST_xl_1678"/>
      <sheetName val="[SHOPLIST.xls]_SHOPLIST_xl_1679"/>
      <sheetName val="[SHOPLIST.xls]_SHOPLIST_xl_1680"/>
      <sheetName val="[SHOPLIST.xls]_SHOPLIST_xl_1681"/>
      <sheetName val="[SHOPLIST.xls]_SHOPLIST_xl_1682"/>
      <sheetName val="[SHOPLIST.xls]_SHOPLIST_xl_1683"/>
      <sheetName val="[SHOPLIST.xls]_SHOPLIST_xl_1684"/>
      <sheetName val="[SHOPLIST.xls]_SHOPLIST_xl_1685"/>
      <sheetName val="[SHOPLIST.xls]_SHOPLIST_xl_1686"/>
      <sheetName val="[SHOPLIST.xls]_SHOPLIST_xl_1687"/>
      <sheetName val="[SHOPLIST.xls]_SHOPLIST_xl_1688"/>
      <sheetName val="[SHOPLIST.xls]_SHOPLIST_xl_1689"/>
      <sheetName val="[SHOPLIST.xls]_SHOPLIST_xl_1690"/>
      <sheetName val="[SHOPLIST.xls]_SHOPLIST_xl_1691"/>
      <sheetName val="[SHOPLIST.xls]_SHOPLIST_xl_1692"/>
      <sheetName val="[SHOPLIST.xls]_SHOPLIST_xl_1693"/>
      <sheetName val="[SHOPLIST.xls]_SHOPLIST_xl_1694"/>
      <sheetName val="[SHOPLIST.xls]_SHOPLIST_xl_1695"/>
      <sheetName val="[SHOPLIST.xls]_SHOPLIST_xl_1696"/>
      <sheetName val="[SHOPLIST.xls]_SHOPLIST_xl_1697"/>
      <sheetName val="[SHOPLIST.xls]_SHOPLIST_xl_1698"/>
      <sheetName val="[SHOPLIST.xls]_SHOPLIST_xl_1699"/>
      <sheetName val="[SHOPLIST.xls]_SHOPLIST_xl_1700"/>
      <sheetName val="[SHOPLIST.xls]_SHOPLIST_xl_1701"/>
      <sheetName val="[SHOPLIST.xls]_SHOPLIST_xl_1702"/>
      <sheetName val="[SHOPLIST.xls]_SHOPLIST_xl_1703"/>
      <sheetName val="[SHOPLIST.xls]_SHOPLIST_xl_1704"/>
      <sheetName val="[SHOPLIST.xls]_SHOPLIST_xl_1705"/>
      <sheetName val="[SHOPLIST.xls]_SHOPLIST_xl_1706"/>
      <sheetName val="[SHOPLIST.xls]_SHOPLIST_xl_1707"/>
      <sheetName val="[SHOPLIST.xls]_SHOPLIST_xl_1708"/>
      <sheetName val="[SHOPLIST.xls]_SHOPLIST_xl_1709"/>
      <sheetName val="[SHOPLIST.xls]_SHOPLIST_xl_1710"/>
      <sheetName val="[SHOPLIST.xls]_SHOPLIST_xl_1711"/>
      <sheetName val="[SHOPLIST.xls]_SHOPLIST_xl_1712"/>
      <sheetName val="[SHOPLIST.xls]_SHOPLIST_xl_1713"/>
      <sheetName val="[SHOPLIST.xls]_SHOPLIST_xl_1714"/>
      <sheetName val="[SHOPLIST.xls]_SHOPLIST_xl_1715"/>
      <sheetName val="[SHOPLIST.xls]_SHOPLIST_xl_1716"/>
      <sheetName val="[SHOPLIST.xls]_SHOPLIST_xl_1717"/>
      <sheetName val="[SHOPLIST.xls]_SHOPLIST_xl_1718"/>
      <sheetName val="[SHOPLIST.xls]_SHOPLIST_xl_1719"/>
      <sheetName val="[SHOPLIST.xls]_SHOPLIST_xl_1720"/>
      <sheetName val="[SHOPLIST.xls]_SHOPLIST_xl_1721"/>
      <sheetName val="[SHOPLIST.xls]_SHOPLIST_xl_1722"/>
      <sheetName val="[SHOPLIST.xls]_SHOPLIST_xl_1723"/>
      <sheetName val="[SHOPLIST.xls]_SHOPLIST_xl_1724"/>
      <sheetName val="[SHOPLIST.xls]_SHOPLIST_xl_1725"/>
      <sheetName val="[SHOPLIST.xls]_SHOPLIST_xl_1726"/>
      <sheetName val="[SHOPLIST.xls]_SHOPLIST_xl_1727"/>
      <sheetName val="[SHOPLIST.xls]_SHOPLIST_xl_1728"/>
      <sheetName val="[SHOPLIST.xls]_SHOPLIST_xl_1729"/>
      <sheetName val="[SHOPLIST.xls]_SHOPLIST_xl_1730"/>
      <sheetName val="[SHOPLIST.xls]_SHOPLIST_xl_1731"/>
      <sheetName val="[SHOPLIST.xls]_SHOPLIST_xl_1732"/>
      <sheetName val="[SHOPLIST.xls]_SHOPLIST_xl_1733"/>
      <sheetName val="[SHOPLIST.xls]_SHOPLIST_xl_1734"/>
      <sheetName val="[SHOPLIST.xls]_SHOPLIST_xl_1735"/>
      <sheetName val="[SHOPLIST.xls]_SHOPLIST_xl_1736"/>
      <sheetName val="[SHOPLIST.xls]_SHOPLIST_xl_1737"/>
      <sheetName val="[SHOPLIST.xls]_SHOPLIST_xl_1738"/>
      <sheetName val="[SHOPLIST.xls]_SHOPLIST_xl_1739"/>
      <sheetName val="[SHOPLIST.xls]_SHOPLIST_xl_1740"/>
      <sheetName val="[SHOPLIST.xls]_SHOPLIST_xl_1741"/>
      <sheetName val="[SHOPLIST.xls]_SHOPLIST_xl_1742"/>
      <sheetName val="[SHOPLIST.xls]_SHOPLIST_xl_1743"/>
      <sheetName val="[SHOPLIST.xls]_SHOPLIST_xl_1744"/>
      <sheetName val="[SHOPLIST.xls]_SHOPLIST_xl_1745"/>
      <sheetName val="[SHOPLIST.xls]_SHOPLIST_xl_1746"/>
      <sheetName val="[SHOPLIST.xls]_SHOPLIST_xl_1747"/>
      <sheetName val="[SHOPLIST.xls]_SHOPLIST_xl_1748"/>
      <sheetName val="[SHOPLIST.xls]_SHOPLIST_xl_1749"/>
      <sheetName val="[SHOPLIST.xls]_SHOPLIST_xl_1750"/>
      <sheetName val="[SHOPLIST.xls]_SHOPLIST_xl_1751"/>
      <sheetName val="[SHOPLIST.xls]_SHOPLIST_xl_1936"/>
      <sheetName val="[SHOPLIST.xls]_SHOPLIST_xl_1937"/>
      <sheetName val="[SHOPLIST.xls]_SHOPLIST_xl_1938"/>
      <sheetName val="[SHOPLIST.xls]_SHOPLIST_xl_1939"/>
      <sheetName val="[SHOPLIST.xls]_SHOPLIST_xl_1940"/>
      <sheetName val="[SHOPLIST.xls]_SHOPLIST_xl_1941"/>
      <sheetName val="[SHOPLIST.xls]_SHOPLIST_xl_1942"/>
      <sheetName val="[SHOPLIST.xls]_SHOPLIST_xl_1943"/>
      <sheetName val="[SHOPLIST.xls]_SHOPLIST_xl_1944"/>
      <sheetName val="[SHOPLIST.xls]_SHOPLIST_xl_1945"/>
      <sheetName val="[SHOPLIST.xls]_SHOPLIST_xl_1946"/>
      <sheetName val="[SHOPLIST.xls]_SHOPLIST_xl_1947"/>
      <sheetName val="[SHOPLIST.xls]_SHOPLIST_xl_1948"/>
      <sheetName val="[SHOPLIST.xls]_SHOPLIST_xl_1949"/>
      <sheetName val="[SHOPLIST.xls]_SHOPLIST_xl_1950"/>
      <sheetName val="[SHOPLIST.xls]_SHOPLIST_xl_1951"/>
      <sheetName val="[SHOPLIST.xls]_SHOPLIST_xl_1952"/>
      <sheetName val="[SHOPLIST.xls]_SHOPLIST_xl_1752"/>
      <sheetName val="[SHOPLIST.xls]_SHOPLIST_xl_1753"/>
      <sheetName val="[SHOPLIST.xls]_SHOPLIST_xl_1754"/>
      <sheetName val="[SHOPLIST.xls]_SHOPLIST_xl_1755"/>
      <sheetName val="[SHOPLIST.xls]_SHOPLIST_xl_1756"/>
      <sheetName val="[SHOPLIST.xls]_SHOPLIST_xl_1757"/>
      <sheetName val="[SHOPLIST.xls]_SHOPLIST_xl_1758"/>
      <sheetName val="[SHOPLIST.xls]_SHOPLIST_xl_1759"/>
      <sheetName val="[SHOPLIST.xls]_SHOPLIST_xl_1760"/>
      <sheetName val="[SHOPLIST.xls]_SHOPLIST_xl_1761"/>
      <sheetName val="[SHOPLIST.xls]_SHOPLIST_xl_1762"/>
      <sheetName val="[SHOPLIST.xls]_SHOPLIST_xl_1763"/>
      <sheetName val="[SHOPLIST.xls]_SHOPLIST_xl_1764"/>
      <sheetName val="[SHOPLIST.xls]_SHOPLIST_xl_1765"/>
      <sheetName val="[SHOPLIST.xls]_SHOPLIST_xl_1766"/>
      <sheetName val="[SHOPLIST.xls]_SHOPLIST_xl_1767"/>
      <sheetName val="[SHOPLIST.xls]_SHOPLIST_xl_1768"/>
      <sheetName val="[SHOPLIST.xls]_SHOPLIST_xl_1769"/>
      <sheetName val="[SHOPLIST.xls]_SHOPLIST_xl_1770"/>
      <sheetName val="[SHOPLIST.xls]_SHOPLIST_xl_1771"/>
      <sheetName val="[SHOPLIST.xls]_SHOPLIST_xl_1772"/>
      <sheetName val="[SHOPLIST.xls]_SHOPLIST_xl_1773"/>
      <sheetName val="[SHOPLIST.xls]_SHOPLIST_xl_1774"/>
      <sheetName val="[SHOPLIST.xls]_SHOPLIST_xl_1775"/>
      <sheetName val="[SHOPLIST.xls]_SHOPLIST_xl_1776"/>
      <sheetName val="[SHOPLIST.xls]_SHOPLIST_xl_1777"/>
      <sheetName val="[SHOPLIST.xls]_SHOPLIST_xl_1778"/>
      <sheetName val="[SHOPLIST.xls]_SHOPLIST_xl_1779"/>
      <sheetName val="[SHOPLIST.xls]_SHOPLIST_xl_1780"/>
      <sheetName val="[SHOPLIST.xls]_SHOPLIST_xl_1781"/>
      <sheetName val="[SHOPLIST.xls]_SHOPLIST_xl_1782"/>
      <sheetName val="[SHOPLIST.xls]_SHOPLIST_xl_1783"/>
      <sheetName val="[SHOPLIST.xls]_SHOPLIST_xl_1784"/>
      <sheetName val="[SHOPLIST.xls]_SHOPLIST_xl_1785"/>
      <sheetName val="[SHOPLIST.xls]_SHOPLIST_xl_1786"/>
      <sheetName val="[SHOPLIST.xls]_SHOPLIST_xl_1787"/>
      <sheetName val="[SHOPLIST.xls]_SHOPLIST_xl_1788"/>
      <sheetName val="[SHOPLIST.xls]_SHOPLIST_xl_1789"/>
      <sheetName val="[SHOPLIST.xls]_SHOPLIST_xl_1790"/>
      <sheetName val="[SHOPLIST.xls]_SHOPLIST_xl_1791"/>
      <sheetName val="[SHOPLIST.xls]_SHOPLIST_xl_1792"/>
      <sheetName val="[SHOPLIST.xls]_SHOPLIST_xl_1793"/>
      <sheetName val="[SHOPLIST.xls]_SHOPLIST_xl_1794"/>
      <sheetName val="[SHOPLIST.xls]_SHOPLIST_xl_1795"/>
      <sheetName val="[SHOPLIST.xls]_SHOPLIST_xl_1796"/>
      <sheetName val="[SHOPLIST.xls]_SHOPLIST_xl_1797"/>
      <sheetName val="[SHOPLIST.xls]_SHOPLIST_xl_1798"/>
      <sheetName val="[SHOPLIST.xls]_SHOPLIST_xl_1799"/>
      <sheetName val="[SHOPLIST.xls]_SHOPLIST_xl_1800"/>
      <sheetName val="[SHOPLIST.xls]_SHOPLIST_xl_1801"/>
      <sheetName val="[SHOPLIST.xls]_SHOPLIST_xl_1802"/>
      <sheetName val="[SHOPLIST.xls]_SHOPLIST_xl_1803"/>
      <sheetName val="[SHOPLIST.xls]_SHOPLIST_xl_1804"/>
      <sheetName val="[SHOPLIST.xls]_SHOPLIST_xl_1805"/>
      <sheetName val="[SHOPLIST.xls]_SHOPLIST_xl_1806"/>
      <sheetName val="[SHOPLIST.xls]_SHOPLIST_xl_1807"/>
      <sheetName val="[SHOPLIST.xls]_SHOPLIST_xl_1808"/>
      <sheetName val="[SHOPLIST.xls]_SHOPLIST_xl_1809"/>
      <sheetName val="[SHOPLIST.xls]_SHOPLIST_xl_1810"/>
      <sheetName val="[SHOPLIST.xls]_SHOPLIST_xl_1811"/>
      <sheetName val="[SHOPLIST.xls]_SHOPLIST_xl_1812"/>
      <sheetName val="[SHOPLIST.xls]_SHOPLIST_xl_1813"/>
      <sheetName val="[SHOPLIST.xls]_SHOPLIST_xl_1814"/>
      <sheetName val="[SHOPLIST.xls]_SHOPLIST_xl_1815"/>
      <sheetName val="[SHOPLIST.xls]_SHOPLIST_xl_1816"/>
      <sheetName val="[SHOPLIST.xls]_SHOPLIST_xl_1817"/>
      <sheetName val="[SHOPLIST.xls]_SHOPLIST_xl_1818"/>
      <sheetName val="[SHOPLIST.xls]_SHOPLIST_xl_1819"/>
      <sheetName val="[SHOPLIST.xls]_SHOPLIST_xl_1820"/>
      <sheetName val="[SHOPLIST.xls]_SHOPLIST_xl_1821"/>
      <sheetName val="[SHOPLIST.xls]_SHOPLIST_xl_1822"/>
      <sheetName val="[SHOPLIST.xls]_SHOPLIST_xl_2143"/>
      <sheetName val="[SHOPLIST.xls]_SHOPLIST_xl_2144"/>
      <sheetName val="[SHOPLIST.xls]_SHOPLIST_xl_2145"/>
      <sheetName val="[SHOPLIST.xls]_SHOPLIST_xl_2146"/>
      <sheetName val="[SHOPLIST.xls]_SHOPLIST_xl_2147"/>
      <sheetName val="[SHOPLIST.xls]_SHOPLIST_xl_1953"/>
      <sheetName val="[SHOPLIST.xls]70___0_s__i____38"/>
      <sheetName val="[SHOPLIST.xls]_SHOPLIST_xl_2148"/>
      <sheetName val="[SHOPLIST.xls]_SHOPLIST_xl_2149"/>
      <sheetName val="[SHOPLIST.xls]_SHOPLIST_xl_1954"/>
      <sheetName val="[SHOPLIST.xls]_SHOPLIST_xl_1955"/>
      <sheetName val="[SHOPLIST.xls]_SHOPLIST_xl_2150"/>
      <sheetName val="[SHOPLIST.xls]_SHOPLIST_xl_1956"/>
      <sheetName val="[SHOPLIST.xls]_SHOPLIST_xl_2151"/>
      <sheetName val="[SHOPLIST.xls]_SHOPLIST_xl_1957"/>
      <sheetName val="[SHOPLIST.xls]_SHOPLIST_xl_2152"/>
      <sheetName val="[SHOPLIST.xls]_SHOPLIST_xl_1958"/>
      <sheetName val="[SHOPLIST.xls]_SHOPLIST_xl_1959"/>
      <sheetName val="[SHOPLIST.xls]_SHOPLIST_xl_2153"/>
      <sheetName val="[SHOPLIST.xls]_SHOPLIST_xl_1960"/>
      <sheetName val="[SHOPLIST.xls]_SHOPLIST_xl_2154"/>
      <sheetName val="[SHOPLIST.xls]_SHOPLIST_xl_1961"/>
      <sheetName val="[SHOPLIST.xls]_SHOPLIST_xl_2155"/>
      <sheetName val="[SHOPLIST.xls]_SHOPLIST_xl_1962"/>
      <sheetName val="[SHOPLIST.xls]_SHOPLIST_xl_2156"/>
      <sheetName val="[SHOPLIST.xls]_SHOPLIST_xl_1963"/>
      <sheetName val="[SHOPLIST.xls]_SHOPLIST_xl_1964"/>
      <sheetName val="[SHOPLIST.xls]_SHOPLIST_xl_1965"/>
      <sheetName val="[SHOPLIST.xls]_SHOPLIST_xl_1966"/>
      <sheetName val="[SHOPLIST.xls]_SHOPLIST_xl_1967"/>
      <sheetName val="[SHOPLIST.xls]_SHOPLIST_xl_1968"/>
      <sheetName val="[SHOPLIST.xls]_SHOPLIST_xl_1969"/>
      <sheetName val="[SHOPLIST.xls]_SHOPLIST_xl_2157"/>
      <sheetName val="[SHOPLIST.xls]_SHOPLIST_xl_1970"/>
      <sheetName val="[SHOPLIST.xls]_SHOPLIST_xl_1971"/>
      <sheetName val="[SHOPLIST.xls]_SHOPLIST_xl_1972"/>
      <sheetName val="[SHOPLIST.xls]_SHOPLIST_xl_2158"/>
      <sheetName val="[SHOPLIST.xls]_SHOPLIST_xl_1973"/>
      <sheetName val="[SHOPLIST.xls]_SHOPLIST_xl_1974"/>
      <sheetName val="[SHOPLIST.xls]_SHOPLIST_xl_2159"/>
      <sheetName val="[SHOPLIST.xls]_SHOPLIST_xl_1975"/>
      <sheetName val="[SHOPLIST.xls]_SHOPLIST_xl_1976"/>
      <sheetName val="[SHOPLIST.xls]_SHOPLIST_xl_1977"/>
      <sheetName val="[SHOPLIST.xls]_SHOPLIST_xl_1978"/>
      <sheetName val="[SHOPLIST.xls]_SHOPLIST_xl_1979"/>
      <sheetName val="[SHOPLIST.xls]_SHOPLIST_xl_1980"/>
      <sheetName val="[SHOPLIST.xls]_SHOPLIST_xl_1981"/>
      <sheetName val="[SHOPLIST.xls]_SHOPLIST_xl_1982"/>
      <sheetName val="[SHOPLIST.xls]_SHOPLIST_xl_1983"/>
      <sheetName val="[SHOPLIST.xls]_SHOPLIST_xl_2160"/>
      <sheetName val="[SHOPLIST.xls]_SHOPLIST_xl_1984"/>
      <sheetName val="[SHOPLIST.xls]_SHOPLIST_xl_1985"/>
      <sheetName val="[SHOPLIST.xls]_SHOPLIST_xl_1986"/>
      <sheetName val="[SHOPLIST.xls]_SHOPLIST_xl_1987"/>
      <sheetName val="[SHOPLIST.xls]_SHOPLIST_xl_1988"/>
      <sheetName val="[SHOPLIST.xls]_SHOPLIST_xl_1989"/>
      <sheetName val="[SHOPLIST.xls]_SHOPLIST_xl_1990"/>
      <sheetName val="[SHOPLIST.xls]_SHOPLIST_xl_2161"/>
      <sheetName val="[SHOPLIST.xls]_SHOPLIST_xl_1991"/>
      <sheetName val="[SHOPLIST.xls]_SHOPLIST_xl_2162"/>
      <sheetName val="[SHOPLIST.xls]_SHOPLIST_xl_1992"/>
      <sheetName val="[SHOPLIST.xls]_SHOPLIST_xl_1993"/>
      <sheetName val="[SHOPLIST.xls]_SHOPLIST_xl_1994"/>
      <sheetName val="[SHOPLIST.xls]_SHOPLIST_xl_1995"/>
      <sheetName val="[SHOPLIST.xls]_SHOPLIST_xl_1996"/>
      <sheetName val="[SHOPLIST.xls]_SHOPLIST_xl_1997"/>
      <sheetName val="[SHOPLIST.xls]_SHOPLIST_xl_1998"/>
      <sheetName val="[SHOPLIST.xls]_SHOPLIST_xl_1999"/>
      <sheetName val="[SHOPLIST.xls]_SHOPLIST_xl_2163"/>
      <sheetName val="[SHOPLIST.xls]_SHOPLIST_xl_2000"/>
      <sheetName val="[SHOPLIST.xls]_SHOPLIST_xl_2001"/>
      <sheetName val="[SHOPLIST.xls]_SHOPLIST_xl_2002"/>
      <sheetName val="[SHOPLIST.xls]_SHOPLIST_xl_2003"/>
      <sheetName val="[SHOPLIST.xls]_SHOPLIST_xl_2004"/>
      <sheetName val="[SHOPLIST.xls]_SHOPLIST_xl_2005"/>
      <sheetName val="[SHOPLIST.xls]_SHOPLIST_xl_2006"/>
      <sheetName val="[SHOPLIST.xls]_SHOPLIST_xl_2007"/>
      <sheetName val="[SHOPLIST.xls]_SHOPLIST_xl_2008"/>
      <sheetName val="[SHOPLIST.xls]_SHOPLIST_xl_2164"/>
      <sheetName val="[SHOPLIST.xls]_SHOPLIST_xl_2165"/>
      <sheetName val="[SHOPLIST.xls]_SHOPLIST_xl_2009"/>
      <sheetName val="[SHOPLIST.xls]_SHOPLIST_xl_2010"/>
      <sheetName val="[SHOPLIST.xls]_SHOPLIST_xl_2011"/>
      <sheetName val="[SHOPLIST.xls]_SHOPLIST_xl_2012"/>
      <sheetName val="[SHOPLIST.xls]_SHOPLIST_xl_2013"/>
      <sheetName val="[SHOPLIST.xls]_SHOPLIST_xl_2014"/>
      <sheetName val="[SHOPLIST.xls]_SHOPLIST_xl_2015"/>
      <sheetName val="[SHOPLIST.xls]_SHOPLIST_xl_2016"/>
      <sheetName val="[SHOPLIST.xls]_SHOPLIST_xl_2017"/>
      <sheetName val="[SHOPLIST.xls]_SHOPLIST_xl_2166"/>
      <sheetName val="[SHOPLIST.xls]_SHOPLIST_xl_2018"/>
      <sheetName val="[SHOPLIST.xls]_SHOPLIST_xl_2019"/>
      <sheetName val="[SHOPLIST.xls]_SHOPLIST_xl_2020"/>
      <sheetName val="[SHOPLIST.xls]_SHOPLIST_xl_2021"/>
      <sheetName val="[SHOPLIST.xls]_SHOPLIST_xl_2022"/>
      <sheetName val="[SHOPLIST.xls]_SHOPLIST_xl_2023"/>
      <sheetName val="[SHOPLIST.xls]_SHOPLIST_xl_2024"/>
      <sheetName val="[SHOPLIST.xls]_SHOPLIST_xl_2025"/>
      <sheetName val="[SHOPLIST.xls]_SHOPLIST_xl_2026"/>
      <sheetName val="[SHOPLIST.xls]_SHOPLIST_xl_2027"/>
      <sheetName val="[SHOPLIST.xls]_SHOPLIST_xl_2028"/>
      <sheetName val="[SHOPLIST.xls]_SHOPLIST_xl_2029"/>
      <sheetName val="[SHOPLIST.xls]_SHOPLIST_xl_2030"/>
      <sheetName val="[SHOPLIST.xls]_SHOPLIST_xl_2031"/>
      <sheetName val="[SHOPLIST.xls]_SHOPLIST_xl_2032"/>
      <sheetName val="[SHOPLIST.xls]_SHOPLIST_xl_2033"/>
      <sheetName val="[SHOPLIST.xls]_SHOPLIST_xl_2034"/>
      <sheetName val="[SHOPLIST.xls]_SHOPLIST_xl_2035"/>
      <sheetName val="[SHOPLIST.xls]_SHOPLIST_xl_2167"/>
      <sheetName val="[SHOPLIST.xls]_SHOPLIST_xl_2036"/>
      <sheetName val="[SHOPLIST.xls]_SHOPLIST_xl_2037"/>
      <sheetName val="[SHOPLIST.xls]_SHOPLIST_xl_2038"/>
      <sheetName val="[SHOPLIST.xls]_SHOPLIST_xl_2039"/>
      <sheetName val="[SHOPLIST.xls]_SHOPLIST_xl_2040"/>
      <sheetName val="[SHOPLIST.xls]_SHOPLIST_xl_2041"/>
      <sheetName val="[SHOPLIST.xls]_SHOPLIST_xl_2042"/>
      <sheetName val="[SHOPLIST.xls]_SHOPLIST_xl_2043"/>
      <sheetName val="[SHOPLIST.xls]_SHOPLIST_xl_2044"/>
      <sheetName val="[SHOPLIST.xls]_SHOPLIST_xl_2168"/>
      <sheetName val="[SHOPLIST.xls]_SHOPLIST_xl_2045"/>
      <sheetName val="[SHOPLIST.xls]_SHOPLIST_xl_2046"/>
      <sheetName val="[SHOPLIST.xls]_SHOPLIST_xl_2047"/>
      <sheetName val="[SHOPLIST.xls]_SHOPLIST_xl_2048"/>
      <sheetName val="[SHOPLIST.xls]_SHOPLIST_xl_2049"/>
      <sheetName val="[SHOPLIST.xls]_SHOPLIST_xl_2050"/>
      <sheetName val="[SHOPLIST.xls]_SHOPLIST_xl_2051"/>
      <sheetName val="[SHOPLIST.xls]_SHOPLIST_xl_2052"/>
      <sheetName val="[SHOPLIST.xls]_SHOPLIST_xl_2053"/>
      <sheetName val="[SHOPLIST.xls]_SHOPLIST_xl_2169"/>
      <sheetName val="[SHOPLIST.xls]_SHOPLIST_xl_2054"/>
      <sheetName val="[SHOPLIST.xls]_SHOPLIST_xl_2055"/>
      <sheetName val="[SHOPLIST.xls]_SHOPLIST_xl_2056"/>
      <sheetName val="[SHOPLIST.xls]_SHOPLIST_xl_2057"/>
      <sheetName val="[SHOPLIST.xls]_SHOPLIST_xl_2058"/>
      <sheetName val="[SHOPLIST.xls]_SHOPLIST_xl_2059"/>
      <sheetName val="[SHOPLIST.xls]_SHOPLIST_xl_2060"/>
      <sheetName val="[SHOPLIST.xls]_SHOPLIST_xl_2061"/>
      <sheetName val="[SHOPLIST.xls]_SHOPLIST_xl_2062"/>
      <sheetName val="[SHOPLIST.xls]_SHOPLIST_xl_2170"/>
      <sheetName val="[SHOPLIST.xls]_SHOPLIST_xl_2063"/>
      <sheetName val="[SHOPLIST.xls]_SHOPLIST_xl_2064"/>
      <sheetName val="[SHOPLIST.xls]_SHOPLIST_xl_2171"/>
      <sheetName val="[SHOPLIST.xls]_SHOPLIST_xl_2172"/>
      <sheetName val="[SHOPLIST.xls]_SHOPLIST_xl_2173"/>
      <sheetName val="[SHOPLIST.xls]_SHOPLIST_xl_2174"/>
      <sheetName val="[SHOPLIST.xls]_SHOPLIST_xl_2065"/>
      <sheetName val="[SHOPLIST.xls]_SHOPLIST_xl_2175"/>
      <sheetName val="[SHOPLIST.xls]_SHOPLIST_xl_2176"/>
      <sheetName val="[SHOPLIST.xls]_SHOPLIST_xl_2177"/>
      <sheetName val="[SHOPLIST.xls]70___0_s__i____39"/>
      <sheetName val="[SHOPLIST.xls]_SHOPLIST_xl_2178"/>
      <sheetName val="[SHOPLIST.xls]_SHOPLIST_xl_2179"/>
      <sheetName val="[SHOPLIST.xls]_SHOPLIST_xl_2180"/>
      <sheetName val="[SHOPLIST.xls]_SHOPLIST_xl_2181"/>
      <sheetName val="[SHOPLIST.xls]_SHOPLIST_xl_2182"/>
      <sheetName val="[SHOPLIST.xls]_SHOPLIST_xl_2183"/>
      <sheetName val="[SHOPLIST.xls]_SHOPLIST_xl_2184"/>
      <sheetName val="[SHOPLIST.xls]_SHOPLIST_xl_2185"/>
      <sheetName val="[SHOPLIST.xls]_SHOPLIST_xl_2186"/>
      <sheetName val="[SHOPLIST.xls]_SHOPLIST_xl_2187"/>
      <sheetName val="[SHOPLIST.xls]_SHOPLIST_xl_2188"/>
      <sheetName val="[SHOPLIST.xls]_SHOPLIST_xl_2189"/>
      <sheetName val="[SHOPLIST.xls]_SHOPLIST_xl_2190"/>
      <sheetName val="[SHOPLIST.xls]_SHOPLIST_xl_2191"/>
      <sheetName val="[SHOPLIST.xls]_SHOPLIST_xl_2192"/>
      <sheetName val="[SHOPLIST.xls]_SHOPLIST_xl_2193"/>
      <sheetName val="[SHOPLIST.xls]_SHOPLIST_xl_2194"/>
      <sheetName val="[SHOPLIST.xls]_SHOPLIST_xl_2195"/>
      <sheetName val="[SHOPLIST.xls]_SHOPLIST_xl_2196"/>
      <sheetName val="[SHOPLIST.xls]_SHOPLIST_xl_2197"/>
      <sheetName val="[SHOPLIST.xls]_SHOPLIST_xl_2198"/>
      <sheetName val="[SHOPLIST.xls]_SHOPLIST_xl_2199"/>
      <sheetName val="[SHOPLIST.xls]_SHOPLIST_xl_2200"/>
      <sheetName val="[SHOPLIST.xls]_SHOPLIST_xl_2201"/>
      <sheetName val="[SHOPLIST.xls]_SHOPLIST_xl_2202"/>
      <sheetName val="[SHOPLIST.xls]_SHOPLIST_xl_2203"/>
      <sheetName val="[SHOPLIST.xls]_SHOPLIST_xl_2204"/>
      <sheetName val="[SHOPLIST.xls]_SHOPLIST_xl_2205"/>
      <sheetName val="[SHOPLIST.xls]_SHOPLIST_xl_2206"/>
      <sheetName val="[SHOPLIST.xls]_SHOPLIST_xl_2207"/>
      <sheetName val="[SHOPLIST.xls]_SHOPLIST_xl_2208"/>
      <sheetName val="[SHOPLIST.xls]_SHOPLIST_xl_2209"/>
      <sheetName val="[SHOPLIST.xls]_SHOPLIST_xl_2210"/>
      <sheetName val="[SHOPLIST.xls]_SHOPLIST_xl_2211"/>
      <sheetName val="[SHOPLIST.xls]_SHOPLIST_xl_2212"/>
      <sheetName val="[SHOPLIST.xls]_SHOPLIST_xl_2213"/>
      <sheetName val="[SHOPLIST.xls]_SHOPLIST_xl_2214"/>
      <sheetName val="[SHOPLIST.xls]_SHOPLIST_xl_2215"/>
      <sheetName val="[SHOPLIST.xls]_SHOPLIST_xl_2216"/>
      <sheetName val="[SHOPLIST.xls]_SHOPLIST_xl_2217"/>
      <sheetName val="[SHOPLIST.xls]_SHOPLIST_xl_2218"/>
      <sheetName val="[SHOPLIST.xls]_SHOPLIST_xl_2219"/>
      <sheetName val="[SHOPLIST.xls]_SHOPLIST_xl_2220"/>
      <sheetName val="[SHOPLIST.xls]_SHOPLIST_xl_2221"/>
      <sheetName val="[SHOPLIST.xls]_SHOPLIST_xl_2222"/>
      <sheetName val="[SHOPLIST.xls]_SHOPLIST_xl_2223"/>
      <sheetName val="[SHOPLIST.xls]_SHOPLIST_xl_2224"/>
      <sheetName val="[SHOPLIST.xls]_SHOPLIST_xl_2225"/>
      <sheetName val="[SHOPLIST.xls]_SHOPLIST_xl_2226"/>
      <sheetName val="[SHOPLIST.xls]_SHOPLIST_xl_2227"/>
      <sheetName val="[SHOPLIST.xls]_SHOPLIST_xl_2228"/>
      <sheetName val="[SHOPLIST.xls]_SHOPLIST_xl_2229"/>
      <sheetName val="[SHOPLIST.xls]_SHOPLIST_xl_2230"/>
      <sheetName val="[SHOPLIST.xls]_SHOPLIST_xl_2231"/>
      <sheetName val="[SHOPLIST.xls]_SHOPLIST_xl_2232"/>
      <sheetName val="[SHOPLIST.xls]_SHOPLIST_xl_2233"/>
      <sheetName val="[SHOPLIST.xls]_SHOPLIST_xl_2234"/>
      <sheetName val="[SHOPLIST.xls]_SHOPLIST_xl_2235"/>
      <sheetName val="[SHOPLIST.xls]_SHOPLIST_xl_2236"/>
      <sheetName val="[SHOPLIST.xls]_SHOPLIST_xl_2237"/>
      <sheetName val="[SHOPLIST.xls]_SHOPLIST_xl_2238"/>
      <sheetName val="[SHOPLIST.xls]_SHOPLIST_xl_2239"/>
      <sheetName val="[SHOPLIST.xls]_SHOPLIST_xl_2240"/>
      <sheetName val="[SHOPLIST.xls]_SHOPLIST_xl_2241"/>
      <sheetName val="[SHOPLIST.xls]_SHOPLIST_xl_2242"/>
      <sheetName val="[SHOPLIST.xls]_SHOPLIST_xl_2243"/>
      <sheetName val="[SHOPLIST.xls]_SHOPLIST_xl_2244"/>
      <sheetName val="[SHOPLIST.xls]_SHOPLIST_xl_2245"/>
      <sheetName val="[SHOPLIST.xls]_SHOPLIST_xl_2246"/>
      <sheetName val="[SHOPLIST.xls]_SHOPLIST_xl_2247"/>
      <sheetName val="[SHOPLIST.xls]_SHOPLIST_xl_2248"/>
      <sheetName val="[SHOPLIST.xls]_SHOPLIST_xl_2249"/>
      <sheetName val="[SHOPLIST.xls]_SHOPLIST_xl_2250"/>
      <sheetName val="[SHOPLIST.xls]_SHOPLIST_xl_2251"/>
      <sheetName val="[SHOPLIST.xls]_SHOPLIST_xl_2252"/>
      <sheetName val="[SHOPLIST.xls]_SHOPLIST_xl_2066"/>
      <sheetName val="[SHOPLIST.xls]_SHOPLIST_xl_2067"/>
      <sheetName val="[SHOPLIST.xls]_SHOPLIST_xl_2068"/>
      <sheetName val="[SHOPLIST.xls]_SHOPLIST_xl_2069"/>
      <sheetName val="[SHOPLIST.xls]_SHOPLIST_xl_2070"/>
      <sheetName val="[SHOPLIST.xls]_SHOPLIST_xl_2071"/>
      <sheetName val="[SHOPLIST.xls]_SHOPLIST_xl_2072"/>
      <sheetName val="[SHOPLIST.xls]_SHOPLIST_xl_2073"/>
      <sheetName val="[SHOPLIST.xls]_SHOPLIST_xl_2074"/>
      <sheetName val="[SHOPLIST.xls]_SHOPLIST_xl_2075"/>
      <sheetName val="[SHOPLIST.xls]_SHOPLIST_xl_2076"/>
      <sheetName val="[SHOPLIST.xls]_SHOPLIST_xl_2077"/>
      <sheetName val="[SHOPLIST.xls]_SHOPLIST_xl_2078"/>
      <sheetName val="[SHOPLIST.xls]_SHOPLIST_xl_2079"/>
      <sheetName val="[SHOPLIST.xls]_SHOPLIST_xl_2080"/>
      <sheetName val="[SHOPLIST.xls]_SHOPLIST_xl_2081"/>
      <sheetName val="[SHOPLIST.xls]_SHOPLIST_xl_2253"/>
      <sheetName val="[SHOPLIST.xls]_SHOPLIST_xl_2254"/>
      <sheetName val="[SHOPLIST.xls]_SHOPLIST_xl_2255"/>
      <sheetName val="[SHOPLIST.xls]_SHOPLIST_xl_2082"/>
      <sheetName val="[SHOPLIST.xls]_SHOPLIST_xl_2083"/>
      <sheetName val="[SHOPLIST.xls]_SHOPLIST_xl_2084"/>
      <sheetName val="[SHOPLIST.xls]_SHOPLIST_xl_2085"/>
      <sheetName val="[SHOPLIST.xls]_SHOPLIST_xl_2086"/>
      <sheetName val="[SHOPLIST.xls]_SHOPLIST_xl_2087"/>
      <sheetName val="[SHOPLIST.xls]_SHOPLIST_xl_2256"/>
      <sheetName val="[SHOPLIST.xls]_SHOPLIST_xl_2257"/>
      <sheetName val="[SHOPLIST.xls]_SHOPLIST_xl_2258"/>
      <sheetName val="[SHOPLIST.xls]_SHOPLIST_xl_2259"/>
      <sheetName val="[SHOPLIST.xls]_SHOPLIST_xl_2260"/>
      <sheetName val="[SHOPLIST.xls]_SHOPLIST_xl_2261"/>
      <sheetName val="[SHOPLIST.xls]_SHOPLIST_xl_2262"/>
      <sheetName val="[SHOPLIST.xls]_SHOPLIST_xl_2263"/>
      <sheetName val="[SHOPLIST.xls]_SHOPLIST_xl_2264"/>
      <sheetName val="[SHOPLIST.xls]_SHOPLIST_xl_2265"/>
      <sheetName val="[SHOPLIST.xls]_SHOPLIST_xl_2266"/>
      <sheetName val="[SHOPLIST.xls]_SHOPLIST_xl_2267"/>
      <sheetName val="[SHOPLIST.xls]_SHOPLIST_xl_2268"/>
      <sheetName val="[SHOPLIST.xls]_SHOPLIST_xl_2269"/>
      <sheetName val="[SHOPLIST.xls]_SHOPLIST_xl_2270"/>
      <sheetName val="[SHOPLIST.xls]_SHOPLIST_xl_2088"/>
      <sheetName val="[SHOPLIST.xls]_SHOPLIST_xl_2089"/>
      <sheetName val="[SHOPLIST.xls]_SHOPLIST_xl_2090"/>
      <sheetName val="[SHOPLIST.xls]_SHOPLIST_xl_2091"/>
      <sheetName val="[SHOPLIST.xls]_SHOPLIST_xl_2092"/>
      <sheetName val="[SHOPLIST.xls]_SHOPLIST_xl_2093"/>
      <sheetName val="[SHOPLIST.xls]_SHOPLIST_xl_2271"/>
      <sheetName val="[SHOPLIST.xls]_SHOPLIST_xl_2094"/>
      <sheetName val="[SHOPLIST.xls]_SHOPLIST_xl_2095"/>
      <sheetName val="[SHOPLIST.xls]_SHOPLIST_xl_2096"/>
      <sheetName val="[SHOPLIST.xls]_SHOPLIST_xl_2097"/>
      <sheetName val="[SHOPLIST.xls]_SHOPLIST_xl_2098"/>
      <sheetName val="[SHOPLIST.xls]_SHOPLIST_xl_2099"/>
      <sheetName val="[SHOPLIST.xls]_SHOPLIST_xl_2100"/>
      <sheetName val="[SHOPLIST.xls]_SHOPLIST_xl_2101"/>
      <sheetName val="[SHOPLIST.xls]_SHOPLIST_xl_2102"/>
      <sheetName val="[SHOPLIST.xls]_SHOPLIST_xl_2103"/>
      <sheetName val="[SHOPLIST.xls]_SHOPLIST_xl_2104"/>
      <sheetName val="[SHOPLIST.xls]_SHOPLIST_xl_2105"/>
      <sheetName val="[SHOPLIST.xls]_SHOPLIST_xl_2106"/>
      <sheetName val="[SHOPLIST.xls]_SHOPLIST_xl_2107"/>
      <sheetName val="[SHOPLIST.xls]_SHOPLIST_xl_2108"/>
      <sheetName val="[SHOPLIST.xls]_SHOPLIST_xl_2109"/>
      <sheetName val="[SHOPLIST.xls]_SHOPLIST_xl_2110"/>
      <sheetName val="[SHOPLIST.xls]_SHOPLIST_xl_2111"/>
      <sheetName val="[SHOPLIST.xls]_SHOPLIST_xl_2112"/>
      <sheetName val="[SHOPLIST.xls]_SHOPLIST_xl_2113"/>
      <sheetName val="[SHOPLIST.xls]_SHOPLIST_xl_2114"/>
      <sheetName val="[SHOPLIST.xls]_SHOPLIST_xl_2115"/>
      <sheetName val="[SHOPLIST.xls]_SHOPLIST_xl_2116"/>
      <sheetName val="[SHOPLIST.xls]_SHOPLIST_xl_2117"/>
      <sheetName val="[SHOPLIST.xls]_SHOPLIST_xl_2118"/>
      <sheetName val="[SHOPLIST.xls]_SHOPLIST_xl_2119"/>
      <sheetName val="[SHOPLIST.xls]_SHOPLIST_xl_2120"/>
      <sheetName val="[SHOPLIST.xls]_SHOPLIST_xl_2121"/>
      <sheetName val="[SHOPLIST.xls]_SHOPLIST_xl_2122"/>
      <sheetName val="[SHOPLIST.xls]_SHOPLIST_xl_2123"/>
      <sheetName val="[SHOPLIST.xls]_SHOPLIST_xl_2124"/>
      <sheetName val="[SHOPLIST.xls]_SHOPLIST_xl_2125"/>
      <sheetName val="[SHOPLIST.xls]_SHOPLIST_xl_2126"/>
      <sheetName val="[SHOPLIST.xls]_SHOPLIST_xl_2127"/>
      <sheetName val="[SHOPLIST.xls]_SHOPLIST_xl_2128"/>
      <sheetName val="[SHOPLIST.xls]_SHOPLIST_xl_2129"/>
      <sheetName val="[SHOPLIST.xls]_SHOPLIST_xl_2130"/>
      <sheetName val="[SHOPLIST.xls]_SHOPLIST_xl_2131"/>
      <sheetName val="[SHOPLIST.xls]_SHOPLIST_xl_2132"/>
      <sheetName val="[SHOPLIST.xls]_SHOPLIST_xl_2133"/>
      <sheetName val="[SHOPLIST.xls]_SHOPLIST_xl_2134"/>
      <sheetName val="[SHOPLIST.xls]_SHOPLIST_xl_2135"/>
      <sheetName val="[SHOPLIST.xls]_SHOPLIST_xl_2136"/>
      <sheetName val="[SHOPLIST.xls]_SHOPLIST_xl_2137"/>
      <sheetName val="[SHOPLIST.xls]_SHOPLIST_xl_2138"/>
      <sheetName val="[SHOPLIST.xls]_SHOPLIST_xl_2139"/>
      <sheetName val="[SHOPLIST.xls]_SHOPLIST_xl_2140"/>
      <sheetName val="[SHOPLIST.xls]_SHOPLIST_xl_2141"/>
      <sheetName val="[SHOPLIST.xls]70___0_s__i____40"/>
      <sheetName val="[SHOPLIST.xls]70___0_s__i____41"/>
      <sheetName val="[SHOPLIST.xls]_SHOPLIST_xl_2272"/>
      <sheetName val="[SHOPLIST.xls]70___0_s__i____42"/>
      <sheetName val="[SHOPLIST.xls]_SHOPLIST_xl_2273"/>
      <sheetName val="[SHOPLIST.xls]_SHOPLIST_xl_2274"/>
      <sheetName val="[SHOPLIST.xls]_SHOPLIST_xl_2275"/>
      <sheetName val="[SHOPLIST.xls]_SHOPLIST_xl_2276"/>
      <sheetName val="[SHOPLIST.xls]_SHOPLIST_xl_2277"/>
      <sheetName val="[SHOPLIST.xls]_SHOPLIST_xl_2278"/>
      <sheetName val="[SHOPLIST.xls]_SHOPLIST_xl_2279"/>
      <sheetName val="[SHOPLIST.xls]_SHOPLIST_xl_2280"/>
      <sheetName val="[SHOPLIST.xls]_SHOPLIST_xl_2281"/>
      <sheetName val="[SHOPLIST.xls]_SHOPLIST_xl_2282"/>
      <sheetName val="[SHOPLIST.xls]_SHOPLIST_xl_2283"/>
      <sheetName val="[SHOPLIST.xls]_SHOPLIST_xl_2284"/>
      <sheetName val="[SHOPLIST.xls]_SHOPLIST_xl_2285"/>
      <sheetName val="[SHOPLIST.xls]_SHOPLIST_xl_2286"/>
      <sheetName val="[SHOPLIST.xls]_SHOPLIST_xl_2287"/>
      <sheetName val="[SHOPLIST.xls]_SHOPLIST_xl_2288"/>
      <sheetName val="[SHOPLIST.xls]_SHOPLIST_xl_2289"/>
      <sheetName val="[SHOPLIST.xls]_SHOPLIST_xl_2290"/>
      <sheetName val="[SHOPLIST.xls]_SHOPLIST_xl_2291"/>
      <sheetName val="[SHOPLIST.xls]_SHOPLIST_xl_2292"/>
      <sheetName val="[SHOPLIST.xls]_SHOPLIST_xl_2293"/>
      <sheetName val="[SHOPLIST.xls]_SHOPLIST_xl_2294"/>
      <sheetName val="[SHOPLIST.xls]_SHOPLIST_xl_2295"/>
      <sheetName val="[SHOPLIST.xls]_SHOPLIST_xl_2296"/>
      <sheetName val="[SHOPLIST.xls]_SHOPLIST_xl_2297"/>
      <sheetName val="[SHOPLIST.xls]_SHOPLIST_xl_2298"/>
      <sheetName val="[SHOPLIST.xls]_SHOPLIST_xl_2299"/>
      <sheetName val="[SHOPLIST.xls]_SHOPLIST_xl_2300"/>
      <sheetName val="[SHOPLIST.xls]_SHOPLIST_xl_2301"/>
      <sheetName val="[SHOPLIST.xls]_SHOPLIST_xl_2302"/>
      <sheetName val="[SHOPLIST.xls]_SHOPLIST_xl_2303"/>
      <sheetName val="[SHOPLIST.xls]_SHOPLIST_xl_2304"/>
      <sheetName val="[SHOPLIST.xls]_SHOPLIST_xl_2305"/>
      <sheetName val="[SHOPLIST.xls]_SHOPLIST_xl_2306"/>
      <sheetName val="[SHOPLIST.xls]_SHOPLIST_xl_2307"/>
      <sheetName val="[SHOPLIST.xls]_SHOPLIST_xl_2308"/>
      <sheetName val="[SHOPLIST.xls]_SHOPLIST_xl_2309"/>
      <sheetName val="[SHOPLIST.xls]_SHOPLIST_xl_2310"/>
      <sheetName val="[SHOPLIST.xls]_SHOPLIST_xl_2311"/>
      <sheetName val="[SHOPLIST.xls]_SHOPLIST_xl_2312"/>
      <sheetName val="[SHOPLIST.xls]_SHOPLIST_xl_2313"/>
      <sheetName val="[SHOPLIST.xls]_SHOPLIST_xl_2314"/>
      <sheetName val="[SHOPLIST.xls]_SHOPLIST_xl_2315"/>
      <sheetName val="[SHOPLIST.xls]_SHOPLIST_xl_2316"/>
      <sheetName val="[SHOPLIST.xls]_SHOPLIST_xl_2317"/>
      <sheetName val="[SHOPLIST.xls]_SHOPLIST_xl_2318"/>
      <sheetName val="[SHOPLIST.xls]_SHOPLIST_xl_2319"/>
      <sheetName val="[SHOPLIST.xls]_SHOPLIST_xl_2320"/>
      <sheetName val="[SHOPLIST.xls]_SHOPLIST_xl_2321"/>
      <sheetName val="[SHOPLIST.xls]_SHOPLIST_xl_2322"/>
      <sheetName val="[SHOPLIST.xls]_SHOPLIST_xl_2323"/>
      <sheetName val="[SHOPLIST.xls]_SHOPLIST_xl_2324"/>
      <sheetName val="[SHOPLIST.xls]_SHOPLIST_xl_2325"/>
      <sheetName val="[SHOPLIST.xls]_SHOPLIST_xl_2326"/>
      <sheetName val="[SHOPLIST.xls]_SHOPLIST_xl_2327"/>
      <sheetName val="[SHOPLIST.xls]_SHOPLIST_xl_2328"/>
      <sheetName val="[SHOPLIST.xls]_SHOPLIST_xl_2329"/>
      <sheetName val="[SHOPLIST.xls]_SHOPLIST_xl_2330"/>
      <sheetName val="[SHOPLIST.xls]_SHOPLIST_xl_2331"/>
      <sheetName val="[SHOPLIST.xls]_SHOPLIST_xl_2332"/>
      <sheetName val="[SHOPLIST.xls]_SHOPLIST_xl_2333"/>
      <sheetName val="[SHOPLIST.xls]_SHOPLIST_xl_2334"/>
      <sheetName val="[SHOPLIST.xls]_SHOPLIST_xl_2335"/>
      <sheetName val="[SHOPLIST.xls]_SHOPLIST_xl_2336"/>
      <sheetName val="[SHOPLIST.xls]_SHOPLIST_xl_2337"/>
      <sheetName val="[SHOPLIST.xls]_SHOPLIST_xl_2338"/>
      <sheetName val="[SHOPLIST.xls]_SHOPLIST_xl_2339"/>
      <sheetName val="[SHOPLIST.xls]_SHOPLIST_xl_2340"/>
      <sheetName val="[SHOPLIST.xls]_SHOPLIST_xl_2341"/>
      <sheetName val="[SHOPLIST.xls]_SHOPLIST_xl_2342"/>
      <sheetName val="[SHOPLIST.xls]_SHOPLIST_xl_2343"/>
      <sheetName val="[SHOPLIST.xls]_SHOPLIST_xl_2344"/>
      <sheetName val="[SHOPLIST.xls]_SHOPLIST_xl_2345"/>
      <sheetName val="[SHOPLIST.xls]_SHOPLIST_xl_2346"/>
      <sheetName val="[SHOPLIST.xls]_SHOPLIST_xl_2347"/>
      <sheetName val="[SHOPLIST.xls]_SHOPLIST_xl_2348"/>
      <sheetName val="[SHOPLIST.xls]_SHOPLIST_xl_2349"/>
      <sheetName val="[SHOPLIST.xls]_SHOPLIST_xl_2350"/>
      <sheetName val="[SHOPLIST.xls]_SHOPLIST_xl_2351"/>
      <sheetName val="[SHOPLIST.xls]_SHOPLIST_xl_2352"/>
      <sheetName val="[SHOPLIST.xls]_SHOPLIST_xl_2353"/>
      <sheetName val="[SHOPLIST.xls]_SHOPLIST_xl_2354"/>
      <sheetName val="[SHOPLIST.xls]_SHOPLIST_xl_2355"/>
      <sheetName val="[SHOPLIST.xls]_SHOPLIST_xl_2356"/>
      <sheetName val="[SHOPLIST.xls]_SHOPLIST_xl_2357"/>
      <sheetName val="[SHOPLIST.xls]_SHOPLIST_xl_2358"/>
      <sheetName val="[SHOPLIST.xls]_SHOPLIST_xl_2359"/>
      <sheetName val="[SHOPLIST.xls]_SHOPLIST_xl_2360"/>
      <sheetName val="[SHOPLIST.xls]_SHOPLIST_xl_2361"/>
      <sheetName val="[SHOPLIST.xls]_SHOPLIST_xl_2362"/>
      <sheetName val="[SHOPLIST.xls]_SHOPLIST_xl_2363"/>
      <sheetName val="[SHOPLIST.xls]_SHOPLIST_xl_2364"/>
      <sheetName val="[SHOPLIST.xls]_SHOPLIST_xl_2365"/>
      <sheetName val="[SHOPLIST.xls]_SHOPLIST_xl_2366"/>
      <sheetName val="[SHOPLIST.xls]_SHOPLIST_xl_2367"/>
      <sheetName val="[SHOPLIST.xls]_SHOPLIST_xl_2368"/>
      <sheetName val="[SHOPLIST.xls]_SHOPLIST_xl_2369"/>
      <sheetName val="[SHOPLIST.xls]_SHOPLIST_xl_2370"/>
      <sheetName val="[SHOPLIST.xls]_SHOPLIST_xl_2371"/>
      <sheetName val="[SHOPLIST.xls]_SHOPLIST_xl_2372"/>
      <sheetName val="[SHOPLIST.xls]_SHOPLIST_xl_2373"/>
      <sheetName val="[SHOPLIST.xls]_SHOPLIST_xl_2374"/>
      <sheetName val="[SHOPLIST.xls]_SHOPLIST_xl_2375"/>
      <sheetName val="[SHOPLIST.xls]_SHOPLIST_xl_2376"/>
      <sheetName val="[SHOPLIST.xls]_SHOPLIST_xl_2377"/>
      <sheetName val="[SHOPLIST.xls]_SHOPLIST_xl_2378"/>
      <sheetName val="[SHOPLIST.xls]_SHOPLIST_xl_2379"/>
      <sheetName val="[SHOPLIST.xls]_SHOPLIST_xl_2380"/>
      <sheetName val="[SHOPLIST.xls]_SHOPLIST_xl_2381"/>
      <sheetName val="[SHOPLIST.xls]_SHOPLIST_xl_2382"/>
      <sheetName val="[SHOPLIST.xls]_SHOPLIST_xl_2383"/>
      <sheetName val="[SHOPLIST.xls]_SHOPLIST_xl_2384"/>
      <sheetName val="[SHOPLIST.xls]70___0_s__i____43"/>
      <sheetName val="[SHOPLIST.xls]_SHOPLIST_xl_3455"/>
      <sheetName val="[SHOPLIST.xls]_SHOPLIST_xl_3456"/>
      <sheetName val="[SHOPLIST.xls]_SHOPLIST_xl_3457"/>
      <sheetName val="[SHOPLIST.xls]_SHOPLIST_xl_2385"/>
      <sheetName val="[SHOPLIST.xls]_SHOPLIST_xl_2386"/>
      <sheetName val="[SHOPLIST.xls]_SHOPLIST_xl_2387"/>
      <sheetName val="[SHOPLIST.xls]_SHOPLIST_xl_2388"/>
      <sheetName val="[SHOPLIST.xls]_SHOPLIST_xl_2389"/>
      <sheetName val="[SHOPLIST.xls]_SHOPLIST_xl_2390"/>
      <sheetName val="[SHOPLIST.xls]_SHOPLIST_xl_2391"/>
      <sheetName val="[SHOPLIST.xls]_SHOPLIST_xl_2392"/>
      <sheetName val="[SHOPLIST.xls]_SHOPLIST_xl_2393"/>
      <sheetName val="[SHOPLIST.xls]_SHOPLIST_xl_2394"/>
      <sheetName val="[SHOPLIST.xls]_SHOPLIST_xl_2395"/>
      <sheetName val="[SHOPLIST.xls]_SHOPLIST_xl_2396"/>
      <sheetName val="[SHOPLIST.xls]_SHOPLIST_xl_2397"/>
      <sheetName val="[SHOPLIST.xls]_SHOPLIST_xl_2398"/>
      <sheetName val="[SHOPLIST.xls]_SHOPLIST_xl_2399"/>
      <sheetName val="[SHOPLIST.xls]_SHOPLIST_xl_2400"/>
      <sheetName val="[SHOPLIST.xls]_SHOPLIST_xl_2401"/>
      <sheetName val="[SHOPLIST.xls]_SHOPLIST_xl_2402"/>
      <sheetName val="[SHOPLIST.xls]_SHOPLIST_xl_2403"/>
      <sheetName val="[SHOPLIST.xls]_SHOPLIST_xl_2404"/>
      <sheetName val="[SHOPLIST.xls]_SHOPLIST_xl_2405"/>
      <sheetName val="[SHOPLIST.xls]_SHOPLIST_xl_2406"/>
      <sheetName val="[SHOPLIST.xls]_SHOPLIST_xl_3458"/>
      <sheetName val="[SHOPLIST.xls]_SHOPLIST_xl_3459"/>
      <sheetName val="[SHOPLIST.xls]_SHOPLIST_xl_2407"/>
      <sheetName val="[SHOPLIST.xls]_SHOPLIST_xl_2408"/>
      <sheetName val="[SHOPLIST.xls]_SHOPLIST_xl_2409"/>
      <sheetName val="[SHOPLIST.xls]_SHOPLIST_xl_2410"/>
      <sheetName val="[SHOPLIST.xls]_SHOPLIST_xl_2411"/>
      <sheetName val="[SHOPLIST.xls]_SHOPLIST_xl_2412"/>
      <sheetName val="[SHOPLIST.xls]_SHOPLIST_xl_2413"/>
      <sheetName val="[SHOPLIST.xls]_SHOPLIST_xl_2414"/>
      <sheetName val="[SHOPLIST.xls]_SHOPLIST_xl_2415"/>
      <sheetName val="[SHOPLIST.xls]_SHOPLIST_xl_2416"/>
      <sheetName val="[SHOPLIST.xls]_SHOPLIST_xl_2417"/>
      <sheetName val="[SHOPLIST.xls]_SHOPLIST_xl_2418"/>
      <sheetName val="[SHOPLIST.xls]_SHOPLIST_xl_2419"/>
      <sheetName val="[SHOPLIST.xls]_SHOPLIST_xl_2420"/>
      <sheetName val="[SHOPLIST.xls]_SHOPLIST_xl_3460"/>
      <sheetName val="[SHOPLIST.xls]_SHOPLIST_xl_3461"/>
      <sheetName val="[SHOPLIST.xls]_SHOPLIST_xl_3462"/>
      <sheetName val="[SHOPLIST.xls]_SHOPLIST_xl_3463"/>
      <sheetName val="[SHOPLIST.xls]_SHOPLIST_xl_3464"/>
      <sheetName val="[SHOPLIST.xls]_SHOPLIST_xl_3465"/>
      <sheetName val="[SHOPLIST.xls]_SHOPLIST_xl_3466"/>
      <sheetName val="[SHOPLIST.xls]_SHOPLIST_xl_3467"/>
      <sheetName val="[SHOPLIST.xls]_SHOPLIST_xl_3468"/>
      <sheetName val="[SHOPLIST.xls]_SHOPLIST_xl_3469"/>
      <sheetName val="[SHOPLIST.xls]_SHOPLIST_xl_3470"/>
      <sheetName val="[SHOPLIST.xls]_SHOPLIST_xl_3471"/>
      <sheetName val="[SHOPLIST.xls]_SHOPLIST_xl_3472"/>
      <sheetName val="[SHOPLIST.xls]_SHOPLIST_xl_3473"/>
      <sheetName val="[SHOPLIST.xls]_SHOPLIST_xl_3474"/>
      <sheetName val="[SHOPLIST.xls]_SHOPLIST_xl_3475"/>
      <sheetName val="[SHOPLIST.xls]_SHOPLIST_xl_3476"/>
      <sheetName val="[SHOPLIST.xls]_SHOPLIST_xl_3477"/>
      <sheetName val="[SHOPLIST.xls]_SHOPLIST_xl_3478"/>
      <sheetName val="[SHOPLIST.xls]_SHOPLIST_xl_3479"/>
      <sheetName val="[SHOPLIST.xls]_SHOPLIST_xl_3480"/>
      <sheetName val="[SHOPLIST.xls]_SHOPLIST_xl_3481"/>
      <sheetName val="[SHOPLIST.xls]_SHOPLIST_xl_3482"/>
      <sheetName val="[SHOPLIST.xls]_SHOPLIST_xl_3483"/>
      <sheetName val="[SHOPLIST.xls]_SHOPLIST_xl_3484"/>
      <sheetName val="[SHOPLIST.xls]_SHOPLIST_xl_3485"/>
      <sheetName val="[SHOPLIST.xls]_SHOPLIST_xl_3486"/>
      <sheetName val="[SHOPLIST.xls]_SHOPLIST_xl_3487"/>
      <sheetName val="[SHOPLIST.xls]_SHOPLIST_xl_3488"/>
      <sheetName val="[SHOPLIST.xls]_SHOPLIST_xl_3489"/>
      <sheetName val="[SHOPLIST.xls]_SHOPLIST_xl_3490"/>
      <sheetName val="[SHOPLIST.xls]_SHOPLIST_xl_3491"/>
      <sheetName val="[SHOPLIST.xls]_SHOPLIST_xl_3492"/>
      <sheetName val="[SHOPLIST.xls]_SHOPLIST_xl_3493"/>
      <sheetName val="[SHOPLIST.xls]_SHOPLIST_xl_3494"/>
      <sheetName val="[SHOPLIST.xls]_SHOPLIST_xl_3495"/>
      <sheetName val="[SHOPLIST.xls]_SHOPLIST_xl_3496"/>
      <sheetName val="[SHOPLIST.xls]_SHOPLIST_xl_3497"/>
      <sheetName val="[SHOPLIST.xls]_SHOPLIST_xl_3498"/>
      <sheetName val="[SHOPLIST.xls]_SHOPLIST_xl_3499"/>
      <sheetName val="[SHOPLIST.xls]_SHOPLIST_xl_3500"/>
      <sheetName val="[SHOPLIST.xls]_SHOPLIST_xl_3501"/>
      <sheetName val="[SHOPLIST.xls]_SHOPLIST_xl_3502"/>
      <sheetName val="[SHOPLIST.xls]_SHOPLIST_xl_3503"/>
      <sheetName val="[SHOPLIST.xls]_SHOPLIST_xl_3504"/>
      <sheetName val="[SHOPLIST.xls]_SHOPLIST_xl_3505"/>
      <sheetName val="[SHOPLIST.xls]_SHOPLIST_xl_3506"/>
      <sheetName val="[SHOPLIST.xls]_SHOPLIST_xl_3507"/>
      <sheetName val="[SHOPLIST.xls]_SHOPLIST_xl_3508"/>
      <sheetName val="[SHOPLIST.xls]_SHOPLIST_xl_3509"/>
      <sheetName val="[SHOPLIST.xls]_SHOPLIST_xl_3510"/>
      <sheetName val="[SHOPLIST.xls]_SHOPLIST_xl_3511"/>
      <sheetName val="[SHOPLIST.xls]_SHOPLIST_xl_3512"/>
      <sheetName val="[SHOPLIST.xls]_SHOPLIST_xl_3513"/>
      <sheetName val="[SHOPLIST.xls]_SHOPLIST_xl_3514"/>
      <sheetName val="[SHOPLIST.xls]_SHOPLIST_xl_3515"/>
      <sheetName val="[SHOPLIST.xls]_SHOPLIST_xl_3516"/>
      <sheetName val="[SHOPLIST.xls]_SHOPLIST_xl_3517"/>
      <sheetName val="[SHOPLIST.xls]_SHOPLIST_xl_3518"/>
      <sheetName val="[SHOPLIST.xls]_SHOPLIST_xl_3519"/>
      <sheetName val="[SHOPLIST.xls]_SHOPLIST_xl_3520"/>
      <sheetName val="[SHOPLIST.xls]_SHOPLIST_xl_3521"/>
      <sheetName val="[SHOPLIST.xls]_SHOPLIST_xl_3522"/>
      <sheetName val="[SHOPLIST.xls]_SHOPLIST_xl_3523"/>
      <sheetName val="[SHOPLIST.xls]_SHOPLIST_xl_3524"/>
      <sheetName val="[SHOPLIST.xls]_SHOPLIST_xl_3525"/>
      <sheetName val="[SHOPLIST.xls]_SHOPLIST_xl_3526"/>
      <sheetName val="[SHOPLIST.xls]_SHOPLIST_xl_3527"/>
      <sheetName val="[SHOPLIST.xls]_SHOPLIST_xl_3528"/>
      <sheetName val="[SHOPLIST.xls]_SHOPLIST_xl_3529"/>
      <sheetName val="[SHOPLIST.xls]_SHOPLIST_xl_3530"/>
      <sheetName val="[SHOPLIST.xls]_SHOPLIST_xl_3531"/>
      <sheetName val="[SHOPLIST.xls]_SHOPLIST_xl_3532"/>
      <sheetName val="[SHOPLIST.xls]_SHOPLIST_xl_2421"/>
      <sheetName val="[SHOPLIST.xls]_SHOPLIST_xl_2422"/>
      <sheetName val="[SHOPLIST.xls]_SHOPLIST_xl_2423"/>
      <sheetName val="[SHOPLIST.xls]_SHOPLIST_xl_2424"/>
      <sheetName val="[SHOPLIST.xls]_SHOPLIST_xl_2425"/>
      <sheetName val="[SHOPLIST.xls]_SHOPLIST_xl_3533"/>
      <sheetName val="[SHOPLIST.xls]_SHOPLIST_xl_2426"/>
      <sheetName val="[SHOPLIST.xls]_SHOPLIST_xl_2427"/>
      <sheetName val="[SHOPLIST.xls]_SHOPLIST_xl_2428"/>
      <sheetName val="[SHOPLIST.xls]_SHOPLIST_xl_2429"/>
      <sheetName val="[SHOPLIST.xls]_SHOPLIST_xl_2430"/>
      <sheetName val="[SHOPLIST.xls]_SHOPLIST_xl_2431"/>
      <sheetName val="[SHOPLIST.xls]_SHOPLIST_xl_2432"/>
      <sheetName val="[SHOPLIST.xls]_SHOPLIST_xl_2433"/>
      <sheetName val="[SHOPLIST.xls]_SHOPLIST_xl_2434"/>
      <sheetName val="[SHOPLIST.xls]_SHOPLIST_xl_2435"/>
      <sheetName val="[SHOPLIST.xls]_SHOPLIST_xl_2436"/>
      <sheetName val="[SHOPLIST.xls]_SHOPLIST_xl_2437"/>
      <sheetName val="[SHOPLIST.xls]_SHOPLIST_xl_2438"/>
      <sheetName val="[SHOPLIST.xls]_SHOPLIST_xl_2439"/>
      <sheetName val="[SHOPLIST.xls]_SHOPLIST_xl_2440"/>
      <sheetName val="[SHOPLIST.xls]_SHOPLIST_xl_2441"/>
      <sheetName val="[SHOPLIST.xls]_SHOPLIST_xl_2442"/>
      <sheetName val="[SHOPLIST.xls]_SHOPLIST_xl_2443"/>
      <sheetName val="[SHOPLIST.xls]_SHOPLIST_xl_2444"/>
      <sheetName val="[SHOPLIST.xls]_SHOPLIST_xl_2445"/>
      <sheetName val="[SHOPLIST.xls]_SHOPLIST_xl_2446"/>
      <sheetName val="[SHOPLIST.xls]_SHOPLIST_xl_2447"/>
      <sheetName val="[SHOPLIST.xls]_SHOPLIST_xl_2448"/>
      <sheetName val="[SHOPLIST.xls]_SHOPLIST_xl_2449"/>
      <sheetName val="[SHOPLIST.xls]_SHOPLIST_xl_2450"/>
      <sheetName val="[SHOPLIST.xls]_SHOPLIST_xl_2451"/>
      <sheetName val="[SHOPLIST.xls]_SHOPLIST_xl_2452"/>
      <sheetName val="[SHOPLIST.xls]_SHOPLIST_xl_2453"/>
      <sheetName val="[SHOPLIST.xls]_SHOPLIST_xl_2454"/>
      <sheetName val="[SHOPLIST.xls]_SHOPLIST_xl_2455"/>
      <sheetName val="[SHOPLIST.xls]_SHOPLIST_xl_2456"/>
      <sheetName val="[SHOPLIST.xls]_SHOPLIST_xl_2457"/>
      <sheetName val="[SHOPLIST.xls]_SHOPLIST_xl_2458"/>
      <sheetName val="[SHOPLIST.xls]_SHOPLIST_xl_2459"/>
      <sheetName val="[SHOPLIST.xls]_SHOPLIST_xl_2460"/>
      <sheetName val="[SHOPLIST.xls]_SHOPLIST_xl_2800"/>
      <sheetName val="[SHOPLIST.xls]_SHOPLIST_xl_2801"/>
      <sheetName val="[SHOPLIST.xls]_SHOPLIST_xl_2802"/>
      <sheetName val="[SHOPLIST.xls]_SHOPLIST_xl_2803"/>
      <sheetName val="[SHOPLIST.xls]_SHOPLIST_xl_2804"/>
      <sheetName val="[SHOPLIST.xls]_SHOPLIST_xl_2805"/>
      <sheetName val="[SHOPLIST.xls]_SHOPLIST_xl_2806"/>
      <sheetName val="[SHOPLIST.xls]_SHOPLIST_xl_2807"/>
      <sheetName val="[SHOPLIST.xls]_SHOPLIST_xl_2808"/>
      <sheetName val="[SHOPLIST.xls]_SHOPLIST_xl_2809"/>
      <sheetName val="[SHOPLIST.xls]_SHOPLIST_xl_2810"/>
      <sheetName val="[SHOPLIST.xls]_SHOPLIST_xl_2811"/>
      <sheetName val="[SHOPLIST.xls]_SHOPLIST_xl_2812"/>
      <sheetName val="[SHOPLIST.xls]_SHOPLIST_xl_2813"/>
      <sheetName val="[SHOPLIST.xls]_SHOPLIST_xl_2814"/>
      <sheetName val="[SHOPLIST.xls]_SHOPLIST_xl_2815"/>
      <sheetName val="[SHOPLIST.xls]_SHOPLIST_xl_2816"/>
      <sheetName val="[SHOPLIST.xls]_SHOPLIST_xl_2817"/>
      <sheetName val="[SHOPLIST.xls]_SHOPLIST_xl_2818"/>
      <sheetName val="[SHOPLIST.xls]_SHOPLIST_xl_2819"/>
      <sheetName val="[SHOPLIST.xls]_SHOPLIST_xl_2820"/>
      <sheetName val="[SHOPLIST.xls]_SHOPLIST_xl_2821"/>
      <sheetName val="[SHOPLIST.xls]_SHOPLIST_xl_2822"/>
      <sheetName val="[SHOPLIST.xls]_SHOPLIST_xl_2823"/>
      <sheetName val="[SHOPLIST.xls]_SHOPLIST_xl_2824"/>
      <sheetName val="[SHOPLIST.xls]_SHOPLIST_xl_2825"/>
      <sheetName val="[SHOPLIST.xls]_SHOPLIST_xl_2826"/>
      <sheetName val="[SHOPLIST.xls]_SHOPLIST_xl_2827"/>
      <sheetName val="[SHOPLIST.xls]_SHOPLIST_xl_2828"/>
      <sheetName val="[SHOPLIST.xls]_SHOPLIST_xl_2829"/>
      <sheetName val="[SHOPLIST.xls]_SHOPLIST_xl_2830"/>
      <sheetName val="[SHOPLIST.xls]_SHOPLIST_xl_2831"/>
      <sheetName val="[SHOPLIST.xls]_SHOPLIST_xl_2832"/>
      <sheetName val="[SHOPLIST.xls]_SHOPLIST_xl_2833"/>
      <sheetName val="[SHOPLIST.xls]_SHOPLIST_xl_2834"/>
      <sheetName val="[SHOPLIST.xls]_SHOPLIST_xl_2835"/>
      <sheetName val="[SHOPLIST.xls]_SHOPLIST_xl_2836"/>
      <sheetName val="[SHOPLIST.xls]_SHOPLIST_xl_2837"/>
      <sheetName val="[SHOPLIST.xls]_SHOPLIST_xl_2838"/>
      <sheetName val="[SHOPLIST.xls]_SHOPLIST_xl_2839"/>
      <sheetName val="[SHOPLIST.xls]_SHOPLIST_xl_2840"/>
      <sheetName val="[SHOPLIST.xls]_SHOPLIST_xl_2841"/>
      <sheetName val="[SHOPLIST.xls]_SHOPLIST_xl_2842"/>
      <sheetName val="[SHOPLIST.xls]_SHOPLIST_xl_2843"/>
      <sheetName val="[SHOPLIST.xls]_SHOPLIST_xl_2844"/>
      <sheetName val="[SHOPLIST.xls]_SHOPLIST_xl_2845"/>
      <sheetName val="[SHOPLIST.xls]_SHOPLIST_xl_2846"/>
      <sheetName val="[SHOPLIST.xls]_SHOPLIST_xl_2847"/>
      <sheetName val="[SHOPLIST.xls]_SHOPLIST_xl_2848"/>
      <sheetName val="[SHOPLIST.xls]_SHOPLIST_xl_2849"/>
      <sheetName val="[SHOPLIST.xls]_SHOPLIST_xl_2850"/>
      <sheetName val="[SHOPLIST.xls]_SHOPLIST_xl_2851"/>
      <sheetName val="[SHOPLIST.xls]_SHOPLIST_xl_2852"/>
      <sheetName val="[SHOPLIST.xls]_SHOPLIST_xl_2853"/>
      <sheetName val="[SHOPLIST.xls]_SHOPLIST_xl_2854"/>
      <sheetName val="[SHOPLIST.xls]_SHOPLIST_xl_2855"/>
      <sheetName val="[SHOPLIST.xls]_SHOPLIST_xl_2856"/>
      <sheetName val="[SHOPLIST.xls]_SHOPLIST_xl_2857"/>
      <sheetName val="[SHOPLIST.xls]_SHOPLIST_xl_2858"/>
      <sheetName val="[SHOPLIST.xls]_SHOPLIST_xl_2859"/>
      <sheetName val="[SHOPLIST.xls]_SHOPLIST_xl_2860"/>
      <sheetName val="[SHOPLIST.xls]_SHOPLIST_xl_2861"/>
      <sheetName val="[SHOPLIST.xls]_SHOPLIST_xl_2862"/>
      <sheetName val="[SHOPLIST.xls]_SHOPLIST_xl_2863"/>
      <sheetName val="[SHOPLIST.xls]_SHOPLIST_xl_2864"/>
      <sheetName val="[SHOPLIST.xls]_SHOPLIST_xl_2865"/>
      <sheetName val="[SHOPLIST.xls]_SHOPLIST_xl_2866"/>
      <sheetName val="[SHOPLIST.xls]_SHOPLIST_xl_2867"/>
      <sheetName val="[SHOPLIST.xls]_SHOPLIST_xl_2868"/>
      <sheetName val="[SHOPLIST.xls]_SHOPLIST_xl_2869"/>
      <sheetName val="[SHOPLIST.xls]_SHOPLIST_xl_2870"/>
      <sheetName val="[SHOPLIST.xls]_SHOPLIST_xl_2871"/>
      <sheetName val="[SHOPLIST.xls]_SHOPLIST_xl_2872"/>
      <sheetName val="[SHOPLIST.xls]_SHOPLIST_xl_2873"/>
      <sheetName val="[SHOPLIST.xls]_SHOPLIST_xl_2874"/>
      <sheetName val="[SHOPLIST.xls]_SHOPLIST_xl_2875"/>
      <sheetName val="[SHOPLIST.xls]_SHOPLIST_xl_2876"/>
      <sheetName val="[SHOPLIST.xls]_SHOPLIST_xl_2877"/>
      <sheetName val="[SHOPLIST.xls]_SHOPLIST_xl_2878"/>
      <sheetName val="[SHOPLIST.xls]_SHOPLIST_xl_2879"/>
      <sheetName val="[SHOPLIST.xls]_SHOPLIST_xl_2880"/>
      <sheetName val="[SHOPLIST.xls]_SHOPLIST_xl_2881"/>
      <sheetName val="[SHOPLIST.xls]_SHOPLIST_xl_2882"/>
      <sheetName val="[SHOPLIST.xls]_SHOPLIST_xl_2883"/>
      <sheetName val="[SHOPLIST.xls]_SHOPLIST_xl_2884"/>
      <sheetName val="[SHOPLIST.xls]_SHOPLIST_xl_2885"/>
      <sheetName val="[SHOPLIST.xls]_SHOPLIST_xl_2886"/>
      <sheetName val="[SHOPLIST.xls]_SHOPLIST_xl_2887"/>
      <sheetName val="[SHOPLIST.xls]_SHOPLIST_xl_2888"/>
      <sheetName val="[SHOPLIST.xls]_SHOPLIST_xl_2889"/>
      <sheetName val="[SHOPLIST.xls]_SHOPLIST_xl_2890"/>
      <sheetName val="[SHOPLIST.xls]_SHOPLIST_xl_2891"/>
      <sheetName val="[SHOPLIST.xls]_SHOPLIST_xl_2892"/>
      <sheetName val="[SHOPLIST.xls]_SHOPLIST_xl_2893"/>
      <sheetName val="[SHOPLIST.xls]_SHOPLIST_xl_2894"/>
      <sheetName val="[SHOPLIST.xls]_SHOPLIST_xl_2895"/>
      <sheetName val="[SHOPLIST.xls]_SHOPLIST_xl_2896"/>
      <sheetName val="[SHOPLIST.xls]_SHOPLIST_xl_2897"/>
      <sheetName val="[SHOPLIST.xls]_SHOPLIST_xl_2898"/>
      <sheetName val="[SHOPLIST.xls]_SHOPLIST_xl_2899"/>
      <sheetName val="[SHOPLIST.xls]_SHOPLIST_xl_2900"/>
      <sheetName val="[SHOPLIST.xls]_SHOPLIST_xl_2901"/>
      <sheetName val="[SHOPLIST.xls]_SHOPLIST_xl_2902"/>
      <sheetName val="[SHOPLIST.xls]_SHOPLIST_xl_2903"/>
      <sheetName val="[SHOPLIST.xls]_SHOPLIST_xl_2904"/>
      <sheetName val="[SHOPLIST.xls]_SHOPLIST_xl_2905"/>
      <sheetName val="[SHOPLIST.xls]_SHOPLIST_xl_2906"/>
      <sheetName val="[SHOPLIST.xls]_SHOPLIST_xl_2907"/>
      <sheetName val="[SHOPLIST.xls]_SHOPLIST_xl_2908"/>
      <sheetName val="[SHOPLIST.xls]_SHOPLIST_xl_2909"/>
      <sheetName val="[SHOPLIST.xls]_SHOPLIST_xl_2910"/>
      <sheetName val="[SHOPLIST.xls]_SHOPLIST_xl_2911"/>
      <sheetName val="[SHOPLIST.xls]_SHOPLIST_xl_2912"/>
      <sheetName val="[SHOPLIST.xls]_SHOPLIST_xl_2687"/>
      <sheetName val="[SHOPLIST.xls]_SHOPLIST_xl_2688"/>
      <sheetName val="[SHOPLIST.xls]_SHOPLIST_xl_2689"/>
      <sheetName val="[SHOPLIST.xls]_SHOPLIST_xl_2690"/>
      <sheetName val="[SHOPLIST.xls]_SHOPLIST_xl_2691"/>
      <sheetName val="[SHOPLIST.xls]_SHOPLIST_xl_2692"/>
      <sheetName val="[SHOPLIST.xls]_SHOPLIST_xl_2693"/>
      <sheetName val="[SHOPLIST.xls]_SHOPLIST_xl_2694"/>
      <sheetName val="[SHOPLIST.xls]_SHOPLIST_xl_2695"/>
      <sheetName val="[SHOPLIST.xls]_SHOPLIST_xl_2696"/>
      <sheetName val="[SHOPLIST.xls]_SHOPLIST_xl_2697"/>
      <sheetName val="[SHOPLIST.xls]_SHOPLIST_xl_2698"/>
      <sheetName val="[SHOPLIST.xls]_SHOPLIST_xl_2699"/>
      <sheetName val="[SHOPLIST.xls]_SHOPLIST_xl_2700"/>
      <sheetName val="[SHOPLIST.xls]_SHOPLIST_xl_2701"/>
      <sheetName val="[SHOPLIST.xls]_SHOPLIST_xl_2702"/>
      <sheetName val="[SHOPLIST.xls]_SHOPLIST_xl_2703"/>
      <sheetName val="[SHOPLIST.xls]_SHOPLIST_xl_2704"/>
      <sheetName val="[SHOPLIST.xls]_SHOPLIST_xl_2705"/>
      <sheetName val="[SHOPLIST.xls]_SHOPLIST_xl_2706"/>
      <sheetName val="[SHOPLIST.xls]_SHOPLIST_xl_2707"/>
      <sheetName val="[SHOPLIST.xls]_SHOPLIST_xl_2708"/>
      <sheetName val="[SHOPLIST.xls]_SHOPLIST_xl_2709"/>
      <sheetName val="[SHOPLIST.xls]_SHOPLIST_xl_2710"/>
      <sheetName val="[SHOPLIST.xls]_SHOPLIST_xl_2711"/>
      <sheetName val="[SHOPLIST.xls]_SHOPLIST_xl_2712"/>
      <sheetName val="[SHOPLIST.xls]_SHOPLIST_xl_2713"/>
      <sheetName val="[SHOPLIST.xls]_SHOPLIST_xl_2714"/>
      <sheetName val="[SHOPLIST.xls]_SHOPLIST_xl_2715"/>
      <sheetName val="[SHOPLIST.xls]_SHOPLIST_xl_2716"/>
      <sheetName val="[SHOPLIST.xls]_SHOPLIST_xl_2717"/>
      <sheetName val="[SHOPLIST.xls]_SHOPLIST_xl_2718"/>
      <sheetName val="[SHOPLIST.xls]_SHOPLIST_xl_2719"/>
      <sheetName val="[SHOPLIST.xls]_SHOPLIST_xl_2720"/>
      <sheetName val="[SHOPLIST.xls]_SHOPLIST_xl_2721"/>
      <sheetName val="[SHOPLIST.xls]_SHOPLIST_xl_2722"/>
      <sheetName val="[SHOPLIST.xls]_SHOPLIST_xl_2723"/>
      <sheetName val="[SHOPLIST.xls]_SHOPLIST_xl_2724"/>
      <sheetName val="[SHOPLIST.xls]_SHOPLIST_xl_2725"/>
      <sheetName val="[SHOPLIST.xls]_SHOPLIST_xl_2726"/>
      <sheetName val="[SHOPLIST.xls]_SHOPLIST_xl_2727"/>
      <sheetName val="[SHOPLIST.xls]_SHOPLIST_xl_2728"/>
      <sheetName val="[SHOPLIST.xls]_SHOPLIST_xl_2729"/>
      <sheetName val="[SHOPLIST.xls]_SHOPLIST_xl_2730"/>
      <sheetName val="[SHOPLIST.xls]_SHOPLIST_xl_2731"/>
      <sheetName val="[SHOPLIST.xls]_SHOPLIST_xl_2732"/>
      <sheetName val="[SHOPLIST.xls]_SHOPLIST_xl_2733"/>
      <sheetName val="[SHOPLIST.xls]_SHOPLIST_xl_2734"/>
      <sheetName val="[SHOPLIST.xls]_SHOPLIST_xl_2735"/>
      <sheetName val="[SHOPLIST.xls]_SHOPLIST_xl_2736"/>
      <sheetName val="[SHOPLIST.xls]_SHOPLIST_xl_2737"/>
      <sheetName val="[SHOPLIST.xls]_SHOPLIST_xl_2738"/>
      <sheetName val="[SHOPLIST.xls]_SHOPLIST_xl_2739"/>
      <sheetName val="[SHOPLIST.xls]_SHOPLIST_xl_2740"/>
      <sheetName val="[SHOPLIST.xls]_SHOPLIST_xl_2741"/>
      <sheetName val="[SHOPLIST.xls]_SHOPLIST_xl_2742"/>
      <sheetName val="[SHOPLIST.xls]_SHOPLIST_xl_2743"/>
      <sheetName val="[SHOPLIST.xls]_SHOPLIST_xl_2744"/>
      <sheetName val="[SHOPLIST.xls]_SHOPLIST_xl_2745"/>
      <sheetName val="[SHOPLIST.xls]_SHOPLIST_xl_2746"/>
      <sheetName val="[SHOPLIST.xls]_SHOPLIST_xl_2747"/>
      <sheetName val="[SHOPLIST.xls]_SHOPLIST_xl_2748"/>
      <sheetName val="[SHOPLIST.xls]_SHOPLIST_xl_2749"/>
      <sheetName val="[SHOPLIST.xls]_SHOPLIST_xl_2750"/>
      <sheetName val="[SHOPLIST.xls]_SHOPLIST_xl_2751"/>
      <sheetName val="[SHOPLIST.xls]_SHOPLIST_xl_2752"/>
      <sheetName val="[SHOPLIST.xls]_SHOPLIST_xl_2753"/>
      <sheetName val="[SHOPLIST.xls]_SHOPLIST_xl_2754"/>
      <sheetName val="[SHOPLIST.xls]_SHOPLIST_xl_2755"/>
      <sheetName val="[SHOPLIST.xls]_SHOPLIST_xl_2756"/>
      <sheetName val="[SHOPLIST.xls]_SHOPLIST_xl_2757"/>
      <sheetName val="[SHOPLIST.xls]_SHOPLIST_xl_2758"/>
      <sheetName val="[SHOPLIST.xls]_SHOPLIST_xl_2759"/>
      <sheetName val="[SHOPLIST.xls]_SHOPLIST_xl_2760"/>
      <sheetName val="[SHOPLIST.xls]_SHOPLIST_xl_2761"/>
      <sheetName val="[SHOPLIST.xls]_SHOPLIST_xl_2762"/>
      <sheetName val="[SHOPLIST.xls]_SHOPLIST_xl_2763"/>
      <sheetName val="[SHOPLIST.xls]_SHOPLIST_xl_2764"/>
      <sheetName val="[SHOPLIST.xls]_SHOPLIST_xl_2765"/>
      <sheetName val="[SHOPLIST.xls]_SHOPLIST_xl_2766"/>
      <sheetName val="[SHOPLIST.xls]_SHOPLIST_xl_2767"/>
      <sheetName val="[SHOPLIST.xls]_SHOPLIST_xl_2768"/>
      <sheetName val="[SHOPLIST.xls]_SHOPLIST_xl_2769"/>
      <sheetName val="[SHOPLIST.xls]_SHOPLIST_xl_2770"/>
      <sheetName val="[SHOPLIST.xls]_SHOPLIST_xl_2771"/>
      <sheetName val="[SHOPLIST.xls]_SHOPLIST_xl_2772"/>
      <sheetName val="[SHOPLIST.xls]_SHOPLIST_xl_2773"/>
      <sheetName val="[SHOPLIST.xls]_SHOPLIST_xl_2774"/>
      <sheetName val="[SHOPLIST.xls]_SHOPLIST_xl_2775"/>
      <sheetName val="[SHOPLIST.xls]_SHOPLIST_xl_2776"/>
      <sheetName val="[SHOPLIST.xls]_SHOPLIST_xl_2777"/>
      <sheetName val="[SHOPLIST.xls]_SHOPLIST_xl_2778"/>
      <sheetName val="[SHOPLIST.xls]_SHOPLIST_xl_2779"/>
      <sheetName val="[SHOPLIST.xls]_SHOPLIST_xl_2780"/>
      <sheetName val="[SHOPLIST.xls]_SHOPLIST_xl_2781"/>
      <sheetName val="[SHOPLIST.xls]_SHOPLIST_xl_2782"/>
      <sheetName val="[SHOPLIST.xls]_SHOPLIST_xl_2783"/>
      <sheetName val="[SHOPLIST.xls]_SHOPLIST_xl_2784"/>
      <sheetName val="[SHOPLIST.xls]_SHOPLIST_xl_2785"/>
      <sheetName val="[SHOPLIST.xls]_SHOPLIST_xl_2786"/>
      <sheetName val="[SHOPLIST.xls]_SHOPLIST_xl_2787"/>
      <sheetName val="[SHOPLIST.xls]_SHOPLIST_xl_2788"/>
      <sheetName val="[SHOPLIST.xls]_SHOPLIST_xl_2789"/>
      <sheetName val="[SHOPLIST.xls]_SHOPLIST_xl_2790"/>
      <sheetName val="[SHOPLIST.xls]_SHOPLIST_xl_2791"/>
      <sheetName val="[SHOPLIST.xls]_SHOPLIST_xl_2792"/>
      <sheetName val="[SHOPLIST.xls]_SHOPLIST_xl_2793"/>
      <sheetName val="[SHOPLIST.xls]_SHOPLIST_xl_2794"/>
      <sheetName val="[SHOPLIST.xls]_SHOPLIST_xl_2795"/>
      <sheetName val="[SHOPLIST.xls]_SHOPLIST_xl_2796"/>
      <sheetName val="[SHOPLIST.xls]_SHOPLIST_xl_2797"/>
      <sheetName val="[SHOPLIST.xls]_SHOPLIST_xl_2798"/>
      <sheetName val="[SHOPLIST.xls]_SHOPLIST_xl_2799"/>
      <sheetName val="[SHOPLIST.xls]_SHOPLIST_xl_2461"/>
      <sheetName val="[SHOPLIST.xls]_SHOPLIST_xl_2462"/>
      <sheetName val="[SHOPLIST.xls]_SHOPLIST_xl_2463"/>
      <sheetName val="[SHOPLIST.xls]_SHOPLIST_xl_2464"/>
      <sheetName val="[SHOPLIST.xls]_SHOPLIST_xl_2465"/>
      <sheetName val="[SHOPLIST.xls]_SHOPLIST_xl_2466"/>
      <sheetName val="[SHOPLIST.xls]_SHOPLIST_xl_2467"/>
      <sheetName val="[SHOPLIST.xls]_SHOPLIST_xl_2468"/>
      <sheetName val="[SHOPLIST.xls]_SHOPLIST_xl_2469"/>
      <sheetName val="[SHOPLIST.xls]_SHOPLIST_xl_2470"/>
      <sheetName val="[SHOPLIST.xls]_SHOPLIST_xl_2471"/>
      <sheetName val="[SHOPLIST.xls]_SHOPLIST_xl_2472"/>
      <sheetName val="[SHOPLIST.xls]_SHOPLIST_xl_2473"/>
      <sheetName val="[SHOPLIST.xls]_SHOPLIST_xl_2474"/>
      <sheetName val="[SHOPLIST.xls]_SHOPLIST_xl_2475"/>
      <sheetName val="[SHOPLIST.xls]_SHOPLIST_xl_2476"/>
      <sheetName val="[SHOPLIST.xls]_SHOPLIST_xl_2477"/>
      <sheetName val="[SHOPLIST.xls]_SHOPLIST_xl_2478"/>
      <sheetName val="[SHOPLIST.xls]_SHOPLIST_xl_2479"/>
      <sheetName val="[SHOPLIST.xls]_SHOPLIST_xl_2480"/>
      <sheetName val="[SHOPLIST.xls]_SHOPLIST_xl_2481"/>
      <sheetName val="[SHOPLIST.xls]_SHOPLIST_xl_2482"/>
      <sheetName val="[SHOPLIST.xls]_SHOPLIST_xl_2483"/>
      <sheetName val="[SHOPLIST.xls]_SHOPLIST_xl_2484"/>
      <sheetName val="[SHOPLIST.xls]_SHOPLIST_xl_2485"/>
      <sheetName val="[SHOPLIST.xls]_SHOPLIST_xl_2486"/>
      <sheetName val="[SHOPLIST.xls]_SHOPLIST_xl_2487"/>
      <sheetName val="[SHOPLIST.xls]_SHOPLIST_xl_2488"/>
      <sheetName val="[SHOPLIST.xls]_SHOPLIST_xl_2489"/>
      <sheetName val="[SHOPLIST.xls]_SHOPLIST_xl_2490"/>
      <sheetName val="[SHOPLIST.xls]_SHOPLIST_xl_2491"/>
      <sheetName val="[SHOPLIST.xls]_SHOPLIST_xl_2492"/>
      <sheetName val="[SHOPLIST.xls]_SHOPLIST_xl_2493"/>
      <sheetName val="[SHOPLIST.xls]_SHOPLIST_xl_2494"/>
      <sheetName val="[SHOPLIST.xls]_SHOPLIST_xl_2495"/>
      <sheetName val="[SHOPLIST.xls]_SHOPLIST_xl_2496"/>
      <sheetName val="[SHOPLIST.xls]_SHOPLIST_xl_2497"/>
      <sheetName val="[SHOPLIST.xls]_SHOPLIST_xl_2498"/>
      <sheetName val="[SHOPLIST.xls]_SHOPLIST_xl_2499"/>
      <sheetName val="[SHOPLIST.xls]_SHOPLIST_xl_2500"/>
      <sheetName val="[SHOPLIST.xls]_SHOPLIST_xl_2501"/>
      <sheetName val="[SHOPLIST.xls]_SHOPLIST_xl_2502"/>
      <sheetName val="[SHOPLIST.xls]_SHOPLIST_xl_2503"/>
      <sheetName val="[SHOPLIST.xls]_SHOPLIST_xl_2504"/>
      <sheetName val="[SHOPLIST.xls]_SHOPLIST_xl_2505"/>
      <sheetName val="[SHOPLIST.xls]_SHOPLIST_xl_2506"/>
      <sheetName val="[SHOPLIST.xls]_SHOPLIST_xl_2507"/>
      <sheetName val="[SHOPLIST.xls]_SHOPLIST_xl_2508"/>
      <sheetName val="[SHOPLIST.xls]_SHOPLIST_xl_2509"/>
      <sheetName val="[SHOPLIST.xls]_SHOPLIST_xl_2510"/>
      <sheetName val="[SHOPLIST.xls]_SHOPLIST_xl_2511"/>
      <sheetName val="[SHOPLIST.xls]_SHOPLIST_xl_2512"/>
      <sheetName val="[SHOPLIST.xls]_SHOPLIST_xl_2513"/>
      <sheetName val="[SHOPLIST.xls]_SHOPLIST_xl_2514"/>
      <sheetName val="[SHOPLIST.xls]_SHOPLIST_xl_2515"/>
      <sheetName val="[SHOPLIST.xls]_SHOPLIST_xl_2516"/>
      <sheetName val="[SHOPLIST.xls]_SHOPLIST_xl_2517"/>
      <sheetName val="[SHOPLIST.xls]_SHOPLIST_xl_2518"/>
      <sheetName val="[SHOPLIST.xls]_SHOPLIST_xl_2519"/>
      <sheetName val="[SHOPLIST.xls]_SHOPLIST_xl_2520"/>
      <sheetName val="[SHOPLIST.xls]_SHOPLIST_xl_2521"/>
      <sheetName val="[SHOPLIST.xls]_SHOPLIST_xl_2522"/>
      <sheetName val="[SHOPLIST.xls]_SHOPLIST_xl_2523"/>
      <sheetName val="[SHOPLIST.xls]_SHOPLIST_xl_2524"/>
      <sheetName val="[SHOPLIST.xls]_SHOPLIST_xl_2525"/>
      <sheetName val="[SHOPLIST.xls]_SHOPLIST_xl_2526"/>
      <sheetName val="[SHOPLIST.xls]_SHOPLIST_xl_2527"/>
      <sheetName val="[SHOPLIST.xls]_SHOPLIST_xl_2528"/>
      <sheetName val="[SHOPLIST.xls]_SHOPLIST_xl_2529"/>
      <sheetName val="[SHOPLIST.xls]_SHOPLIST_xl_2530"/>
      <sheetName val="[SHOPLIST.xls]_SHOPLIST_xl_2531"/>
      <sheetName val="[SHOPLIST.xls]_SHOPLIST_xl_2532"/>
      <sheetName val="[SHOPLIST.xls]_SHOPLIST_xl_2533"/>
      <sheetName val="[SHOPLIST.xls]_SHOPLIST_xl_2534"/>
      <sheetName val="[SHOPLIST.xls]_SHOPLIST_xl_2535"/>
      <sheetName val="[SHOPLIST.xls]_SHOPLIST_xl_2536"/>
      <sheetName val="[SHOPLIST.xls]_SHOPLIST_xl_2537"/>
      <sheetName val="[SHOPLIST.xls]_SHOPLIST_xl_2538"/>
      <sheetName val="[SHOPLIST.xls]_SHOPLIST_xl_2539"/>
      <sheetName val="[SHOPLIST.xls]_SHOPLIST_xl_2540"/>
      <sheetName val="[SHOPLIST.xls]_SHOPLIST_xl_2541"/>
      <sheetName val="[SHOPLIST.xls]_SHOPLIST_xl_2542"/>
      <sheetName val="[SHOPLIST.xls]_SHOPLIST_xl_2543"/>
      <sheetName val="[SHOPLIST.xls]_SHOPLIST_xl_2544"/>
      <sheetName val="[SHOPLIST.xls]_SHOPLIST_xl_2545"/>
      <sheetName val="[SHOPLIST.xls]_SHOPLIST_xl_2546"/>
      <sheetName val="[SHOPLIST.xls]_SHOPLIST_xl_2547"/>
      <sheetName val="[SHOPLIST.xls]_SHOPLIST_xl_2548"/>
      <sheetName val="[SHOPLIST.xls]_SHOPLIST_xl_2549"/>
      <sheetName val="[SHOPLIST.xls]_SHOPLIST_xl_2550"/>
      <sheetName val="[SHOPLIST.xls]_SHOPLIST_xl_2551"/>
      <sheetName val="[SHOPLIST.xls]_SHOPLIST_xl_2552"/>
      <sheetName val="[SHOPLIST.xls]_SHOPLIST_xl_2553"/>
      <sheetName val="[SHOPLIST.xls]_SHOPLIST_xl_2554"/>
      <sheetName val="[SHOPLIST.xls]_SHOPLIST_xl_2555"/>
      <sheetName val="[SHOPLIST.xls]_SHOPLIST_xl_2556"/>
      <sheetName val="[SHOPLIST.xls]_SHOPLIST_xl_2557"/>
      <sheetName val="[SHOPLIST.xls]_SHOPLIST_xl_2558"/>
      <sheetName val="[SHOPLIST.xls]_SHOPLIST_xl_2559"/>
      <sheetName val="[SHOPLIST.xls]_SHOPLIST_xl_2560"/>
      <sheetName val="[SHOPLIST.xls]_SHOPLIST_xl_2561"/>
      <sheetName val="[SHOPLIST.xls]_SHOPLIST_xl_2562"/>
      <sheetName val="[SHOPLIST.xls]_SHOPLIST_xl_2563"/>
      <sheetName val="[SHOPLIST.xls]_SHOPLIST_xl_2564"/>
      <sheetName val="[SHOPLIST.xls]_SHOPLIST_xl_2565"/>
      <sheetName val="[SHOPLIST.xls]_SHOPLIST_xl_2566"/>
      <sheetName val="[SHOPLIST.xls]_SHOPLIST_xl_2567"/>
      <sheetName val="[SHOPLIST.xls]_SHOPLIST_xl_2568"/>
      <sheetName val="[SHOPLIST.xls]_SHOPLIST_xl_2569"/>
      <sheetName val="[SHOPLIST.xls]_SHOPLIST_xl_2570"/>
      <sheetName val="[SHOPLIST.xls]_SHOPLIST_xl_2571"/>
      <sheetName val="[SHOPLIST.xls]_SHOPLIST_xl_2572"/>
      <sheetName val="[SHOPLIST.xls]_SHOPLIST_xl_2573"/>
      <sheetName val="[SHOPLIST.xls]_SHOPLIST_xl_2574"/>
      <sheetName val="[SHOPLIST.xls]_SHOPLIST_xl_2575"/>
      <sheetName val="[SHOPLIST.xls]_SHOPLIST_xl_2576"/>
      <sheetName val="[SHOPLIST.xls]_SHOPLIST_xl_2577"/>
      <sheetName val="[SHOPLIST.xls]_SHOPLIST_xl_2578"/>
      <sheetName val="[SHOPLIST.xls]_SHOPLIST_xl_2579"/>
      <sheetName val="[SHOPLIST.xls]_SHOPLIST_xl_2580"/>
      <sheetName val="[SHOPLIST.xls]_SHOPLIST_xl_2581"/>
      <sheetName val="[SHOPLIST.xls]_SHOPLIST_xl_2582"/>
      <sheetName val="[SHOPLIST.xls]_SHOPLIST_xl_2583"/>
      <sheetName val="[SHOPLIST.xls]_SHOPLIST_xl_2584"/>
      <sheetName val="[SHOPLIST.xls]_SHOPLIST_xl_2585"/>
      <sheetName val="[SHOPLIST.xls]_SHOPLIST_xl_2586"/>
      <sheetName val="[SHOPLIST.xls]_SHOPLIST_xl_2587"/>
      <sheetName val="[SHOPLIST.xls]_SHOPLIST_xl_2588"/>
      <sheetName val="[SHOPLIST.xls]_SHOPLIST_xl_2589"/>
      <sheetName val="[SHOPLIST.xls]_SHOPLIST_xl_2590"/>
      <sheetName val="[SHOPLIST.xls]_SHOPLIST_xl_2591"/>
      <sheetName val="[SHOPLIST.xls]_SHOPLIST_xl_2592"/>
      <sheetName val="[SHOPLIST.xls]_SHOPLIST_xl_2593"/>
      <sheetName val="[SHOPLIST.xls]_SHOPLIST_xl_2594"/>
      <sheetName val="[SHOPLIST.xls]_SHOPLIST_xl_2595"/>
      <sheetName val="[SHOPLIST.xls]_SHOPLIST_xl_2596"/>
      <sheetName val="[SHOPLIST.xls]_SHOPLIST_xl_2597"/>
      <sheetName val="[SHOPLIST.xls]_SHOPLIST_xl_2598"/>
      <sheetName val="[SHOPLIST.xls]_SHOPLIST_xl_2599"/>
      <sheetName val="[SHOPLIST.xls]_SHOPLIST_xl_2600"/>
      <sheetName val="[SHOPLIST.xls]_SHOPLIST_xl_2601"/>
      <sheetName val="[SHOPLIST.xls]_SHOPLIST_xl_2602"/>
      <sheetName val="[SHOPLIST.xls]_SHOPLIST_xl_2603"/>
      <sheetName val="[SHOPLIST.xls]_SHOPLIST_xl_2604"/>
      <sheetName val="[SHOPLIST.xls]_SHOPLIST_xl_2605"/>
      <sheetName val="[SHOPLIST.xls]_SHOPLIST_xl_2606"/>
      <sheetName val="[SHOPLIST.xls]_SHOPLIST_xl_2607"/>
      <sheetName val="[SHOPLIST.xls]_SHOPLIST_xl_2608"/>
      <sheetName val="[SHOPLIST.xls]_SHOPLIST_xl_2609"/>
      <sheetName val="[SHOPLIST.xls]_SHOPLIST_xl_2610"/>
      <sheetName val="[SHOPLIST.xls]_SHOPLIST_xl_2611"/>
      <sheetName val="[SHOPLIST.xls]_SHOPLIST_xl_2612"/>
      <sheetName val="[SHOPLIST.xls]_SHOPLIST_xl_2613"/>
      <sheetName val="[SHOPLIST.xls]_SHOPLIST_xl_2614"/>
      <sheetName val="[SHOPLIST.xls]_SHOPLIST_xl_2615"/>
      <sheetName val="[SHOPLIST.xls]_SHOPLIST_xl_2616"/>
      <sheetName val="[SHOPLIST.xls]_SHOPLIST_xl_2617"/>
      <sheetName val="[SHOPLIST.xls]_SHOPLIST_xl_2618"/>
      <sheetName val="[SHOPLIST.xls]_SHOPLIST_xl_2619"/>
      <sheetName val="[SHOPLIST.xls]_SHOPLIST_xl_2620"/>
      <sheetName val="[SHOPLIST.xls]_SHOPLIST_xl_2621"/>
      <sheetName val="[SHOPLIST.xls]_SHOPLIST_xl_2622"/>
      <sheetName val="[SHOPLIST.xls]_SHOPLIST_xl_2623"/>
      <sheetName val="[SHOPLIST.xls]_SHOPLIST_xl_2624"/>
      <sheetName val="[SHOPLIST.xls]_SHOPLIST_xl_2625"/>
      <sheetName val="[SHOPLIST.xls]_SHOPLIST_xl_2626"/>
      <sheetName val="[SHOPLIST.xls]_SHOPLIST_xl_2627"/>
      <sheetName val="[SHOPLIST.xls]_SHOPLIST_xl_2628"/>
      <sheetName val="[SHOPLIST.xls]_SHOPLIST_xl_2629"/>
      <sheetName val="[SHOPLIST.xls]_SHOPLIST_xl_2630"/>
      <sheetName val="[SHOPLIST.xls]_SHOPLIST_xl_2631"/>
      <sheetName val="[SHOPLIST.xls]_SHOPLIST_xl_2632"/>
      <sheetName val="[SHOPLIST.xls]_SHOPLIST_xl_2633"/>
      <sheetName val="[SHOPLIST.xls]_SHOPLIST_xl_2634"/>
      <sheetName val="[SHOPLIST.xls]_SHOPLIST_xl_2635"/>
      <sheetName val="[SHOPLIST.xls]_SHOPLIST_xl_2636"/>
      <sheetName val="[SHOPLIST.xls]_SHOPLIST_xl_2637"/>
      <sheetName val="[SHOPLIST.xls]_SHOPLIST_xl_2638"/>
      <sheetName val="[SHOPLIST.xls]_SHOPLIST_xl_2639"/>
      <sheetName val="[SHOPLIST.xls]_SHOPLIST_xl_2640"/>
      <sheetName val="[SHOPLIST.xls]_SHOPLIST_xl_2641"/>
      <sheetName val="[SHOPLIST.xls]_SHOPLIST_xl_2642"/>
      <sheetName val="[SHOPLIST.xls]_SHOPLIST_xl_2643"/>
      <sheetName val="[SHOPLIST.xls]_SHOPLIST_xl_2644"/>
      <sheetName val="[SHOPLIST.xls]_SHOPLIST_xl_2645"/>
      <sheetName val="[SHOPLIST.xls]_SHOPLIST_xl_2646"/>
      <sheetName val="[SHOPLIST.xls]_SHOPLIST_xl_2647"/>
      <sheetName val="[SHOPLIST.xls]_SHOPLIST_xl_2648"/>
      <sheetName val="[SHOPLIST.xls]_SHOPLIST_xl_2649"/>
      <sheetName val="[SHOPLIST.xls]_SHOPLIST_xl_2650"/>
      <sheetName val="[SHOPLIST.xls]_SHOPLIST_xl_2651"/>
      <sheetName val="[SHOPLIST.xls]_SHOPLIST_xl_2652"/>
      <sheetName val="[SHOPLIST.xls]_SHOPLIST_xl_2653"/>
      <sheetName val="[SHOPLIST.xls]_SHOPLIST_xl_2654"/>
      <sheetName val="[SHOPLIST.xls]_SHOPLIST_xl_2655"/>
      <sheetName val="[SHOPLIST.xls]_SHOPLIST_xl_2656"/>
      <sheetName val="[SHOPLIST.xls]_SHOPLIST_xl_2657"/>
      <sheetName val="[SHOPLIST.xls]_SHOPLIST_xl_2658"/>
      <sheetName val="[SHOPLIST.xls]_SHOPLIST_xl_2659"/>
      <sheetName val="[SHOPLIST.xls]_SHOPLIST_xl_2660"/>
      <sheetName val="[SHOPLIST.xls]_SHOPLIST_xl_2661"/>
      <sheetName val="[SHOPLIST.xls]_SHOPLIST_xl_2662"/>
      <sheetName val="[SHOPLIST.xls]_SHOPLIST_xl_2663"/>
      <sheetName val="[SHOPLIST.xls]_SHOPLIST_xl_2664"/>
      <sheetName val="[SHOPLIST.xls]_SHOPLIST_xl_2665"/>
      <sheetName val="[SHOPLIST.xls]_SHOPLIST_xl_2666"/>
      <sheetName val="[SHOPLIST.xls]_SHOPLIST_xl_2667"/>
      <sheetName val="[SHOPLIST.xls]_SHOPLIST_xl_2668"/>
      <sheetName val="[SHOPLIST.xls]_SHOPLIST_xl_2669"/>
      <sheetName val="[SHOPLIST.xls]_SHOPLIST_xl_2670"/>
      <sheetName val="[SHOPLIST.xls]_SHOPLIST_xl_2671"/>
      <sheetName val="[SHOPLIST.xls]_SHOPLIST_xl_2672"/>
      <sheetName val="[SHOPLIST.xls]_SHOPLIST_xl_2673"/>
      <sheetName val="[SHOPLIST.xls]_SHOPLIST_xl_2674"/>
      <sheetName val="[SHOPLIST.xls]_SHOPLIST_xl_2675"/>
      <sheetName val="[SHOPLIST.xls]_SHOPLIST_xl_2676"/>
      <sheetName val="[SHOPLIST.xls]_SHOPLIST_xl_2677"/>
      <sheetName val="[SHOPLIST.xls]_SHOPLIST_xl_2678"/>
      <sheetName val="[SHOPLIST.xls]_SHOPLIST_xl_2679"/>
      <sheetName val="[SHOPLIST.xls]_SHOPLIST_xl_2680"/>
      <sheetName val="[SHOPLIST.xls]_SHOPLIST_xl_2681"/>
      <sheetName val="[SHOPLIST.xls]_SHOPLIST_xl_2682"/>
      <sheetName val="[SHOPLIST.xls]_SHOPLIST_xl_2683"/>
      <sheetName val="[SHOPLIST.xls]_SHOPLIST_xl_2684"/>
      <sheetName val="[SHOPLIST.xls]_SHOPLIST_xl_2685"/>
      <sheetName val="[SHOPLIST.xls]_SHOPLIST_xl_2686"/>
      <sheetName val="[SHOPLIST.xls]_SHOPLIST_xl_3534"/>
      <sheetName val="[SHOPLIST.xls]_SHOPLIST_xl_3535"/>
      <sheetName val="[SHOPLIST.xls]_SHOPLIST_xl_3536"/>
      <sheetName val="[SHOPLIST.xls]_SHOPLIST_xl_3537"/>
      <sheetName val="[SHOPLIST.xls]_SHOPLIST_xl_3538"/>
      <sheetName val="[SHOPLIST.xls]_SHOPLIST_xl_3539"/>
      <sheetName val="[SHOPLIST.xls]_SHOPLIST_xl_3540"/>
      <sheetName val="[SHOPLIST.xls]_SHOPLIST_xl_3541"/>
      <sheetName val="[SHOPLIST.xls]_SHOPLIST_xl_3542"/>
      <sheetName val="[SHOPLIST.xls]_SHOPLIST_xl_3543"/>
      <sheetName val="[SHOPLIST.xls]_SHOPLIST_xl_3544"/>
      <sheetName val="[SHOPLIST.xls]_SHOPLIST_xl_3545"/>
      <sheetName val="[SHOPLIST.xls]_SHOPLIST_xl_3546"/>
      <sheetName val="[SHOPLIST.xls]_SHOPLIST_xl_3547"/>
      <sheetName val="[SHOPLIST.xls]_SHOPLIST_xl_3548"/>
      <sheetName val="[SHOPLIST.xls]_SHOPLIST_xl_3549"/>
      <sheetName val="[SHOPLIST.xls]/VWVU))tÏØ0__61"/>
      <sheetName val="[SHOPLIST.xls]/VWVU))tÏØ0__71"/>
      <sheetName val="[SHOPLIST.xls]70,/0s«iÆøí¬i16"/>
      <sheetName val="[SHOPLIST.xls]/VW11"/>
      <sheetName val="[SHOPLIST.xls]/VWVU))tÏØ0__55"/>
      <sheetName val="[SHOPLIST.xls]/VWVU))tÏØ0__56"/>
      <sheetName val="[SHOPLIST.xls]/VWVU))tÏØ0__57"/>
      <sheetName val="[SHOPLIST.xls]/VWVU))tÏØ0__58"/>
      <sheetName val="[SHOPLIST.xls]/VWVU))tÏØ0__59"/>
      <sheetName val="[SHOPLIST.xls]70,/0s«_iÆø_í¬_11"/>
      <sheetName val="[SHOPLIST.xls]70?,/0?s«i?Æøí¬11"/>
      <sheetName val="[SHOPLIST.xls]/VWVU))tÏØ0__60"/>
      <sheetName val="[SHOPLIST.xls]/VWVU))tÏØ0__62"/>
      <sheetName val="[SHOPLIST.xls]/VWVU))tÏØ0__63"/>
      <sheetName val="[SHOPLIST.xls]/VWVU))tÏØ0__81"/>
      <sheetName val="[SHOPLIST.xls]/VWVU))tÏØ0__91"/>
      <sheetName val="[SHOPLIST.xls]_SHOPLIST_xl_3550"/>
      <sheetName val="[SHOPLIST.xls]_SHOPLIST_xl_2913"/>
      <sheetName val="[SHOPLIST.xls]_SHOPLIST_xl_2914"/>
      <sheetName val="[SHOPLIST.xls]_SHOPLIST_xl_2915"/>
      <sheetName val="[SHOPLIST.xls]_SHOPLIST_xl_2916"/>
      <sheetName val="[SHOPLIST.xls]_SHOPLIST_xl_2917"/>
      <sheetName val="[SHOPLIST.xls]_SHOPLIST_xl_2918"/>
      <sheetName val="[SHOPLIST.xls]_SHOPLIST_xl_2919"/>
      <sheetName val="[SHOPLIST.xls]_SHOPLIST_xl_2920"/>
      <sheetName val="[SHOPLIST.xls]_SHOPLIST_xl_2921"/>
      <sheetName val="[SHOPLIST.xls]_SHOPLIST_xl_2922"/>
      <sheetName val="[SHOPLIST.xls]_SHOPLIST_xl_2923"/>
      <sheetName val="[SHOPLIST.xls]_SHOPLIST_xl_2924"/>
      <sheetName val="[SHOPLIST.xls]_SHOPLIST_xl_2925"/>
      <sheetName val="[SHOPLIST.xls]_SHOPLIST_xl_2926"/>
      <sheetName val="[SHOPLIST.xls]_SHOPLIST_xl_2927"/>
      <sheetName val="[SHOPLIST.xls]_SHOPLIST_xl_2928"/>
      <sheetName val="[SHOPLIST.xls]_SHOPLIST_xl_2929"/>
      <sheetName val="[SHOPLIST.xls]_SHOPLIST_xl_2930"/>
      <sheetName val="[SHOPLIST.xls]_SHOPLIST_xl_2931"/>
      <sheetName val="[SHOPLIST.xls]_SHOPLIST_xl_2932"/>
      <sheetName val="[SHOPLIST.xls]_SHOPLIST_xl_2933"/>
      <sheetName val="[SHOPLIST.xls]_SHOPLIST_xl_2934"/>
      <sheetName val="[SHOPLIST.xls]_SHOPLIST_xl_2935"/>
      <sheetName val="[SHOPLIST.xls]_SHOPLIST_xl_2936"/>
      <sheetName val="[SHOPLIST.xls]_SHOPLIST_xl_2937"/>
      <sheetName val="[SHOPLIST.xls]_SHOPLIST_xl_2938"/>
      <sheetName val="[SHOPLIST.xls]_SHOPLIST_xl_2939"/>
      <sheetName val="[SHOPLIST.xls]_SHOPLIST_xl_2940"/>
      <sheetName val="[SHOPLIST.xls]_SHOPLIST_xl_2941"/>
      <sheetName val="[SHOPLIST.xls]_SHOPLIST_xl_2942"/>
      <sheetName val="[SHOPLIST.xls]_SHOPLIST_xl_2943"/>
      <sheetName val="[SHOPLIST.xls]_SHOPLIST_xl_2944"/>
      <sheetName val="[SHOPLIST.xls]_SHOPLIST_xl_2945"/>
      <sheetName val="[SHOPLIST.xls]_SHOPLIST_xl_2946"/>
      <sheetName val="[SHOPLIST.xls]_SHOPLIST_xl_2947"/>
      <sheetName val="[SHOPLIST.xls]_SHOPLIST_xl_2948"/>
      <sheetName val="[SHOPLIST.xls]_SHOPLIST_xl_2949"/>
      <sheetName val="[SHOPLIST.xls]_SHOPLIST_xl_2950"/>
      <sheetName val="[SHOPLIST.xls]_SHOPLIST_xl_2951"/>
      <sheetName val="[SHOPLIST.xls]_SHOPLIST_xl_2952"/>
      <sheetName val="[SHOPLIST.xls]_SHOPLIST_xl_2953"/>
      <sheetName val="[SHOPLIST.xls]_SHOPLIST_xl_2954"/>
      <sheetName val="[SHOPLIST.xls]_SHOPLIST_xl_2955"/>
      <sheetName val="[SHOPLIST.xls]_SHOPLIST_xl_2956"/>
      <sheetName val="[SHOPLIST.xls]_SHOPLIST_xl_2957"/>
      <sheetName val="[SHOPLIST.xls]_SHOPLIST_xl_2958"/>
      <sheetName val="[SHOPLIST.xls]_SHOPLIST_xl_2959"/>
      <sheetName val="[SHOPLIST.xls]_SHOPLIST_xl_2960"/>
      <sheetName val="[SHOPLIST.xls]_SHOPLIST_xl_2961"/>
      <sheetName val="[SHOPLIST.xls]_SHOPLIST_xl_2962"/>
      <sheetName val="[SHOPLIST.xls]_SHOPLIST_xl_2963"/>
      <sheetName val="[SHOPLIST.xls]_SHOPLIST_xl_2964"/>
      <sheetName val="[SHOPLIST.xls]_SHOPLIST_xl_2965"/>
      <sheetName val="[SHOPLIST.xls]_SHOPLIST_xl_2966"/>
      <sheetName val="[SHOPLIST.xls]_SHOPLIST_xl_2967"/>
      <sheetName val="[SHOPLIST.xls]_SHOPLIST_xl_2968"/>
      <sheetName val="[SHOPLIST.xls]_SHOPLIST_xl_2969"/>
      <sheetName val="[SHOPLIST.xls]_SHOPLIST_xl_2970"/>
      <sheetName val="[SHOPLIST.xls]_SHOPLIST_xl_2971"/>
      <sheetName val="[SHOPLIST.xls]_SHOPLIST_xl_2972"/>
      <sheetName val="[SHOPLIST.xls]_SHOPLIST_xl_2973"/>
      <sheetName val="[SHOPLIST.xls]_SHOPLIST_xl_2974"/>
      <sheetName val="[SHOPLIST.xls]_SHOPLIST_xl_2975"/>
      <sheetName val="[SHOPLIST.xls]_SHOPLIST_xl_2976"/>
      <sheetName val="[SHOPLIST.xls]_SHOPLIST_xl_2977"/>
      <sheetName val="[SHOPLIST.xls]_SHOPLIST_xl_2978"/>
      <sheetName val="[SHOPLIST.xls]_SHOPLIST_xl_2979"/>
      <sheetName val="[SHOPLIST.xls]_SHOPLIST_xl_2980"/>
      <sheetName val="[SHOPLIST.xls]_SHOPLIST_xl_2981"/>
      <sheetName val="[SHOPLIST.xls]_SHOPLIST_xl_2982"/>
      <sheetName val="[SHOPLIST.xls]_SHOPLIST_xl_2983"/>
      <sheetName val="[SHOPLIST.xls]_SHOPLIST_xl_2984"/>
      <sheetName val="[SHOPLIST.xls]_SHOPLIST_xl_2985"/>
      <sheetName val="[SHOPLIST.xls]_SHOPLIST_xl_2986"/>
      <sheetName val="[SHOPLIST.xls]_SHOPLIST_xl_2987"/>
      <sheetName val="[SHOPLIST.xls]_SHOPLIST_xl_2988"/>
      <sheetName val="[SHOPLIST.xls]_SHOPLIST_xl_2989"/>
      <sheetName val="[SHOPLIST.xls]_SHOPLIST_xl_2990"/>
      <sheetName val="[SHOPLIST.xls]_SHOPLIST_xl_2991"/>
      <sheetName val="[SHOPLIST.xls]_SHOPLIST_xl_2992"/>
      <sheetName val="[SHOPLIST.xls]_SHOPLIST_xl_2993"/>
      <sheetName val="[SHOPLIST.xls]_SHOPLIST_xl_2994"/>
      <sheetName val="[SHOPLIST.xls]_SHOPLIST_xl_2995"/>
      <sheetName val="[SHOPLIST.xls]_SHOPLIST_xl_2996"/>
      <sheetName val="[SHOPLIST.xls]_SHOPLIST_xl_2997"/>
      <sheetName val="[SHOPLIST.xls]_SHOPLIST_xl_2998"/>
      <sheetName val="[SHOPLIST.xls]_SHOPLIST_xl_2999"/>
      <sheetName val="[SHOPLIST.xls]_SHOPLIST_xl_3000"/>
      <sheetName val="[SHOPLIST.xls]_SHOPLIST_xl_3001"/>
      <sheetName val="[SHOPLIST.xls]_SHOPLIST_xl_3002"/>
      <sheetName val="[SHOPLIST.xls]_SHOPLIST_xl_3003"/>
      <sheetName val="[SHOPLIST.xls]_SHOPLIST_xl_3004"/>
      <sheetName val="[SHOPLIST.xls]_SHOPLIST_xl_3005"/>
      <sheetName val="[SHOPLIST.xls]_SHOPLIST_xl_3006"/>
      <sheetName val="[SHOPLIST.xls]_SHOPLIST_xl_3007"/>
      <sheetName val="[SHOPLIST.xls]_SHOPLIST_xl_3008"/>
      <sheetName val="[SHOPLIST.xls]_SHOPLIST_xl_3009"/>
      <sheetName val="[SHOPLIST.xls]_SHOPLIST_xl_3010"/>
      <sheetName val="[SHOPLIST.xls]_SHOPLIST_xl_3011"/>
      <sheetName val="[SHOPLIST.xls]_SHOPLIST_xl_3012"/>
      <sheetName val="[SHOPLIST.xls]_SHOPLIST_xl_3013"/>
      <sheetName val="[SHOPLIST.xls]_SHOPLIST_xl_3014"/>
      <sheetName val="[SHOPLIST.xls]_SHOPLIST_xl_3015"/>
      <sheetName val="[SHOPLIST.xls]_SHOPLIST_xl_3016"/>
      <sheetName val="[SHOPLIST.xls]_SHOPLIST_xl_3017"/>
      <sheetName val="[SHOPLIST.xls]_SHOPLIST_xl_3018"/>
      <sheetName val="[SHOPLIST.xls]_SHOPLIST_xl_3019"/>
      <sheetName val="[SHOPLIST.xls]_SHOPLIST_xl_3020"/>
      <sheetName val="[SHOPLIST.xls]_SHOPLIST_xl_3021"/>
      <sheetName val="[SHOPLIST.xls]_SHOPLIST_xl_3022"/>
      <sheetName val="[SHOPLIST.xls]_SHOPLIST_xl_3023"/>
      <sheetName val="[SHOPLIST.xls]_SHOPLIST_xl_3024"/>
      <sheetName val="[SHOPLIST.xls]_SHOPLIST_xl_3025"/>
      <sheetName val="[SHOPLIST.xls]70___0_s__i____44"/>
      <sheetName val="[SHOPLIST.xls]_VW__VU________26"/>
      <sheetName val="[SHOPLIST.xls]_VW__VU________27"/>
      <sheetName val="[SHOPLIST.xls]70_x005f_x0000___0_x_14"/>
      <sheetName val="[SHOPLIST.xls]70___0_s__i____45"/>
      <sheetName val="[SHOPLIST.xls]_SHOPLIST_xl_3026"/>
      <sheetName val="[SHOPLIST.xls]70___0_s__i____46"/>
      <sheetName val="[SHOPLIST.xls]_SHOPLIST_xl_3027"/>
      <sheetName val="[SHOPLIST.xls]_SHOPLIST_xl_3028"/>
      <sheetName val="[SHOPLIST.xls]_SHOPLIST_xl_3029"/>
      <sheetName val="[SHOPLIST.xls]_SHOPLIST_xl_3030"/>
      <sheetName val="[SHOPLIST.xls]_SHOPLIST_xl_3031"/>
      <sheetName val="[SHOPLIST.xls]_SHOPLIST_xl_3032"/>
      <sheetName val="[SHOPLIST.xls]_SHOPLIST_xl_3033"/>
      <sheetName val="[SHOPLIST.xls]_SHOPLIST_xl_3034"/>
      <sheetName val="[SHOPLIST.xls]_SHOPLIST_xl_3035"/>
      <sheetName val="[SHOPLIST.xls]_SHOPLIST_xl_3036"/>
      <sheetName val="[SHOPLIST.xls]_SHOPLIST_xl_3037"/>
      <sheetName val="[SHOPLIST.xls]_SHOPLIST_xl_3038"/>
      <sheetName val="[SHOPLIST.xls]_SHOPLIST_xl_3039"/>
      <sheetName val="[SHOPLIST.xls]_SHOPLIST_xl_3040"/>
      <sheetName val="[SHOPLIST.xls]_SHOPLIST_xl_3041"/>
      <sheetName val="[SHOPLIST.xls]_SHOPLIST_xl_3042"/>
      <sheetName val="[SHOPLIST.xls]_SHOPLIST_xl_3043"/>
      <sheetName val="[SHOPLIST.xls]_SHOPLIST_xl_3044"/>
      <sheetName val="[SHOPLIST.xls]_SHOPLIST_xl_3045"/>
      <sheetName val="[SHOPLIST.xls]_SHOPLIST_xl_3046"/>
      <sheetName val="[SHOPLIST.xls]_SHOPLIST_xl_3047"/>
      <sheetName val="[SHOPLIST.xls]_SHOPLIST_xl_3048"/>
      <sheetName val="[SHOPLIST.xls]_SHOPLIST_xl_3049"/>
      <sheetName val="[SHOPLIST.xls]_SHOPLIST_xl_3050"/>
      <sheetName val="[SHOPLIST.xls]_SHOPLIST_xl_3051"/>
      <sheetName val="[SHOPLIST.xls]_SHOPLIST_xl_3052"/>
      <sheetName val="[SHOPLIST.xls]_SHOPLIST_xl_3053"/>
      <sheetName val="[SHOPLIST.xls]_SHOPLIST_xl_3054"/>
      <sheetName val="[SHOPLIST.xls]_SHOPLIST_xl_3055"/>
      <sheetName val="[SHOPLIST.xls]_SHOPLIST_xl_3056"/>
      <sheetName val="[SHOPLIST.xls]_SHOPLIST_xl_3057"/>
      <sheetName val="[SHOPLIST.xls]_SHOPLIST_xl_3058"/>
      <sheetName val="[SHOPLIST.xls]_SHOPLIST_xl_3059"/>
      <sheetName val="[SHOPLIST.xls]_SHOPLIST_xl_3060"/>
      <sheetName val="[SHOPLIST.xls]_SHOPLIST_xl_3061"/>
      <sheetName val="[SHOPLIST.xls]_SHOPLIST_xl_3062"/>
      <sheetName val="[SHOPLIST.xls]_SHOPLIST_xl_3063"/>
      <sheetName val="[SHOPLIST.xls]_SHOPLIST_xl_3064"/>
      <sheetName val="[SHOPLIST.xls]_SHOPLIST_xl_3065"/>
      <sheetName val="[SHOPLIST.xls]_SHOPLIST_xl_3066"/>
      <sheetName val="[SHOPLIST.xls]_SHOPLIST_xl_3067"/>
      <sheetName val="[SHOPLIST.xls]_SHOPLIST_xl_3068"/>
      <sheetName val="[SHOPLIST.xls]_SHOPLIST_xl_3069"/>
      <sheetName val="[SHOPLIST.xls]_SHOPLIST_xl_3070"/>
      <sheetName val="[SHOPLIST.xls]_SHOPLIST_xl_3071"/>
      <sheetName val="[SHOPLIST.xls]_SHOPLIST_xl_3072"/>
      <sheetName val="[SHOPLIST.xls]_SHOPLIST_xl_3073"/>
      <sheetName val="[SHOPLIST.xls]_SHOPLIST_xl_3074"/>
      <sheetName val="[SHOPLIST.xls]_SHOPLIST_xl_3075"/>
      <sheetName val="[SHOPLIST.xls]_SHOPLIST_xl_3076"/>
      <sheetName val="[SHOPLIST.xls]_SHOPLIST_xl_3077"/>
      <sheetName val="[SHOPLIST.xls]_SHOPLIST_xl_3078"/>
      <sheetName val="[SHOPLIST.xls]_SHOPLIST_xl_3079"/>
      <sheetName val="[SHOPLIST.xls]_SHOPLIST_xl_3080"/>
      <sheetName val="[SHOPLIST.xls]_SHOPLIST_xl_3081"/>
      <sheetName val="[SHOPLIST.xls]_SHOPLIST_xl_3082"/>
      <sheetName val="[SHOPLIST.xls]_SHOPLIST_xl_3083"/>
      <sheetName val="[SHOPLIST.xls]_SHOPLIST_xl_3084"/>
      <sheetName val="[SHOPLIST.xls]_SHOPLIST_xl_3085"/>
      <sheetName val="[SHOPLIST.xls]_SHOPLIST_xl_3086"/>
      <sheetName val="[SHOPLIST.xls]_SHOPLIST_xl_3087"/>
      <sheetName val="[SHOPLIST.xls]_SHOPLIST_xl_3088"/>
      <sheetName val="[SHOPLIST.xls]_SHOPLIST_xl_3089"/>
      <sheetName val="[SHOPLIST.xls]_SHOPLIST_xl_3090"/>
      <sheetName val="[SHOPLIST.xls]_SHOPLIST_xl_3091"/>
      <sheetName val="[SHOPLIST.xls]_SHOPLIST_xl_3092"/>
      <sheetName val="[SHOPLIST.xls]_SHOPLIST_xl_3093"/>
      <sheetName val="[SHOPLIST.xls]_SHOPLIST_xl_3094"/>
      <sheetName val="[SHOPLIST.xls]_SHOPLIST_xl_3095"/>
      <sheetName val="[SHOPLIST.xls]_SHOPLIST_xl_3096"/>
      <sheetName val="[SHOPLIST.xls]_SHOPLIST_xl_3097"/>
      <sheetName val="[SHOPLIST.xls]_SHOPLIST_xl_3098"/>
      <sheetName val="[SHOPLIST.xls]_SHOPLIST_xl_3099"/>
      <sheetName val="[SHOPLIST.xls]_SHOPLIST_xl_3100"/>
      <sheetName val="[SHOPLIST.xls]_SHOPLIST_xl_3101"/>
      <sheetName val="[SHOPLIST.xls]_SHOPLIST_xl_3102"/>
      <sheetName val="[SHOPLIST.xls]_SHOPLIST_xl_3103"/>
      <sheetName val="[SHOPLIST.xls]_SHOPLIST_xl_3104"/>
      <sheetName val="[SHOPLIST.xls]_SHOPLIST_xl_3105"/>
      <sheetName val="[SHOPLIST.xls]_SHOPLIST_xl_3106"/>
      <sheetName val="[SHOPLIST.xls]_SHOPLIST_xl_3107"/>
      <sheetName val="[SHOPLIST.xls]_SHOPLIST_xl_3108"/>
      <sheetName val="[SHOPLIST.xls]_SHOPLIST_xl_3109"/>
      <sheetName val="[SHOPLIST.xls]_SHOPLIST_xl_3110"/>
      <sheetName val="[SHOPLIST.xls]_SHOPLIST_xl_3111"/>
      <sheetName val="[SHOPLIST.xls]_SHOPLIST_xl_3112"/>
      <sheetName val="[SHOPLIST.xls]_SHOPLIST_xl_3113"/>
      <sheetName val="[SHOPLIST.xls]_SHOPLIST_xl_3114"/>
      <sheetName val="[SHOPLIST.xls]_SHOPLIST_xl_3115"/>
      <sheetName val="[SHOPLIST.xls]_SHOPLIST_xl_3116"/>
      <sheetName val="[SHOPLIST.xls]_SHOPLIST_xl_3117"/>
      <sheetName val="[SHOPLIST.xls]_SHOPLIST_xl_3118"/>
      <sheetName val="[SHOPLIST.xls]_SHOPLIST_xl_3119"/>
      <sheetName val="[SHOPLIST.xls]_SHOPLIST_xl_3120"/>
      <sheetName val="[SHOPLIST.xls]_SHOPLIST_xl_3121"/>
      <sheetName val="[SHOPLIST.xls]_SHOPLIST_xl_3122"/>
      <sheetName val="[SHOPLIST.xls]_SHOPLIST_xl_3123"/>
      <sheetName val="[SHOPLIST.xls]_SHOPLIST_xl_3124"/>
      <sheetName val="[SHOPLIST.xls]_SHOPLIST_xl_3125"/>
      <sheetName val="[SHOPLIST.xls]_SHOPLIST_xl_3126"/>
      <sheetName val="[SHOPLIST.xls]_SHOPLIST_xl_3127"/>
      <sheetName val="[SHOPLIST.xls]_SHOPLIST_xl_3128"/>
      <sheetName val="[SHOPLIST.xls]_SHOPLIST_xl_3129"/>
      <sheetName val="[SHOPLIST.xls]_SHOPLIST_xl_3130"/>
      <sheetName val="[SHOPLIST.xls]_SHOPLIST_xl_3131"/>
      <sheetName val="[SHOPLIST.xls]_SHOPLIST_xl_3132"/>
      <sheetName val="[SHOPLIST.xls]_SHOPLIST_xl_3133"/>
      <sheetName val="[SHOPLIST.xls]_SHOPLIST_xl_3134"/>
      <sheetName val="[SHOPLIST.xls]_SHOPLIST_xl_3135"/>
      <sheetName val="[SHOPLIST.xls]_SHOPLIST_xl_3136"/>
      <sheetName val="[SHOPLIST.xls]_SHOPLIST_xl_3137"/>
      <sheetName val="[SHOPLIST.xls]_SHOPLIST_xl_3138"/>
      <sheetName val="[SHOPLIST.xls]_SHOPLIST_xl_3139"/>
      <sheetName val="[SHOPLIST.xls]_SHOPLIST_xl_3140"/>
      <sheetName val="[SHOPLIST.xls]_SHOPLIST_xl_3141"/>
      <sheetName val="[SHOPLIST.xls]_SHOPLIST_xl_3142"/>
      <sheetName val="[SHOPLIST.xls]_SHOPLIST_xl_3143"/>
      <sheetName val="[SHOPLIST.xls]_SHOPLIST_xl_3144"/>
      <sheetName val="[SHOPLIST.xls]_SHOPLIST_xl_3145"/>
      <sheetName val="[SHOPLIST.xls]_SHOPLIST_xl_3146"/>
      <sheetName val="[SHOPLIST.xls]_SHOPLIST_xl_3147"/>
      <sheetName val="[SHOPLIST.xls]_SHOPLIST_xl_3148"/>
      <sheetName val="[SHOPLIST.xls]_SHOPLIST_xl_3149"/>
      <sheetName val="[SHOPLIST.xls]_SHOPLIST_xl_3150"/>
      <sheetName val="[SHOPLIST.xls]_SHOPLIST_xl_3151"/>
      <sheetName val="[SHOPLIST.xls]_SHOPLIST_xl_3152"/>
      <sheetName val="[SHOPLIST.xls]_SHOPLIST_xl_3153"/>
      <sheetName val="[SHOPLIST.xls]_SHOPLIST_xl_3154"/>
      <sheetName val="[SHOPLIST.xls]_SHOPLIST_xl_3155"/>
      <sheetName val="[SHOPLIST.xls]70___0_s__i____47"/>
      <sheetName val="[SHOPLIST.xls]_SHOPLIST_xl_3156"/>
      <sheetName val="[SHOPLIST.xls]_SHOPLIST_xl_3157"/>
      <sheetName val="[SHOPLIST.xls]_SHOPLIST_xl_3158"/>
      <sheetName val="[SHOPLIST.xls]_SHOPLIST_xl_3159"/>
      <sheetName val="[SHOPLIST.xls]_SHOPLIST_xl_3160"/>
      <sheetName val="[SHOPLIST.xls]_SHOPLIST_xl_3161"/>
      <sheetName val="[SHOPLIST.xls]_SHOPLIST_xl_3162"/>
      <sheetName val="[SHOPLIST.xls]_SHOPLIST_xl_3163"/>
      <sheetName val="[SHOPLIST.xls]_SHOPLIST_xl_3164"/>
      <sheetName val="[SHOPLIST.xls]_SHOPLIST_xl_3165"/>
      <sheetName val="[SHOPLIST.xls]_SHOPLIST_xl_3166"/>
      <sheetName val="[SHOPLIST.xls]_SHOPLIST_xl_3167"/>
      <sheetName val="[SHOPLIST.xls]_SHOPLIST_xl_3168"/>
      <sheetName val="[SHOPLIST.xls]_SHOPLIST_xl_3169"/>
      <sheetName val="[SHOPLIST.xls]_SHOPLIST_xl_3170"/>
      <sheetName val="[SHOPLIST.xls]_SHOPLIST_xl_3171"/>
      <sheetName val="[SHOPLIST.xls]_SHOPLIST_xl_3172"/>
      <sheetName val="[SHOPLIST.xls]_SHOPLIST_xl_3173"/>
      <sheetName val="[SHOPLIST.xls]_SHOPLIST_xl_3174"/>
      <sheetName val="[SHOPLIST.xls]_SHOPLIST_xl_3175"/>
      <sheetName val="[SHOPLIST.xls]_SHOPLIST_xl_3176"/>
      <sheetName val="[SHOPLIST.xls]_SHOPLIST_xl_3177"/>
      <sheetName val="[SHOPLIST.xls]_SHOPLIST_xl_3178"/>
      <sheetName val="[SHOPLIST.xls]_SHOPLIST_xl_3179"/>
      <sheetName val="[SHOPLIST.xls]_SHOPLIST_xl_3180"/>
      <sheetName val="[SHOPLIST.xls]_SHOPLIST_xl_3181"/>
      <sheetName val="[SHOPLIST.xls]_SHOPLIST_xl_3182"/>
      <sheetName val="[SHOPLIST.xls]_SHOPLIST_xl_3183"/>
      <sheetName val="[SHOPLIST.xls]_SHOPLIST_xl_3184"/>
      <sheetName val="[SHOPLIST.xls]_SHOPLIST_xl_3185"/>
      <sheetName val="[SHOPLIST.xls]_SHOPLIST_xl_3186"/>
      <sheetName val="[SHOPLIST.xls]_SHOPLIST_xl_3187"/>
      <sheetName val="[SHOPLIST.xls]_SHOPLIST_xl_3188"/>
      <sheetName val="[SHOPLIST.xls]_SHOPLIST_xl_3189"/>
      <sheetName val="[SHOPLIST.xls]_SHOPLIST_xl_3190"/>
      <sheetName val="[SHOPLIST.xls]_SHOPLIST_xl_3191"/>
      <sheetName val="[SHOPLIST.xls]_SHOPLIST_xl_3192"/>
      <sheetName val="[SHOPLIST.xls]_SHOPLIST_xl_3193"/>
      <sheetName val="[SHOPLIST.xls]_SHOPLIST_xl_3194"/>
      <sheetName val="[SHOPLIST.xls]_SHOPLIST_xl_3195"/>
      <sheetName val="[SHOPLIST.xls]_SHOPLIST_xl_3196"/>
      <sheetName val="[SHOPLIST.xls]_SHOPLIST_xl_3197"/>
      <sheetName val="[SHOPLIST.xls]_SHOPLIST_xl_3198"/>
      <sheetName val="[SHOPLIST.xls]_SHOPLIST_xl_3199"/>
      <sheetName val="[SHOPLIST.xls]_SHOPLIST_xl_3200"/>
      <sheetName val="[SHOPLIST.xls]_SHOPLIST_xl_3201"/>
      <sheetName val="[SHOPLIST.xls]_SHOPLIST_xl_3202"/>
      <sheetName val="[SHOPLIST.xls]_SHOPLIST_xl_3203"/>
      <sheetName val="[SHOPLIST.xls]_SHOPLIST_xl_3204"/>
      <sheetName val="[SHOPLIST.xls]_SHOPLIST_xl_3205"/>
      <sheetName val="[SHOPLIST.xls]_SHOPLIST_xl_3206"/>
      <sheetName val="[SHOPLIST.xls]_SHOPLIST_xl_3207"/>
      <sheetName val="[SHOPLIST.xls]_SHOPLIST_xl_3208"/>
      <sheetName val="[SHOPLIST.xls]_SHOPLIST_xl_3209"/>
      <sheetName val="[SHOPLIST.xls]_SHOPLIST_xl_3210"/>
      <sheetName val="[SHOPLIST.xls]_SHOPLIST_xl_3211"/>
      <sheetName val="[SHOPLIST.xls]_SHOPLIST_xl_3212"/>
      <sheetName val="[SHOPLIST.xls]_SHOPLIST_xl_3213"/>
      <sheetName val="[SHOPLIST.xls]_SHOPLIST_xl_3214"/>
      <sheetName val="[SHOPLIST.xls]_SHOPLIST_xl_3215"/>
      <sheetName val="[SHOPLIST.xls]_SHOPLIST_xl_3216"/>
      <sheetName val="[SHOPLIST.xls]_SHOPLIST_xl_3217"/>
      <sheetName val="[SHOPLIST.xls]_SHOPLIST_xl_3218"/>
      <sheetName val="[SHOPLIST.xls]_SHOPLIST_xl_3219"/>
      <sheetName val="[SHOPLIST.xls]_SHOPLIST_xl_3220"/>
      <sheetName val="[SHOPLIST.xls]_SHOPLIST_xl_3221"/>
      <sheetName val="[SHOPLIST.xls]_SHOPLIST_xl_3222"/>
      <sheetName val="[SHOPLIST.xls]_SHOPLIST_xl_3223"/>
      <sheetName val="[SHOPLIST.xls]_SHOPLIST_xl_3224"/>
      <sheetName val="[SHOPLIST.xls]_SHOPLIST_xl_3225"/>
      <sheetName val="[SHOPLIST.xls]_SHOPLIST_xl_3226"/>
      <sheetName val="[SHOPLIST.xls]_SHOPLIST_xl_3227"/>
      <sheetName val="[SHOPLIST.xls]_SHOPLIST_xl_3228"/>
      <sheetName val="[SHOPLIST.xls]_SHOPLIST_xl_3229"/>
      <sheetName val="[SHOPLIST.xls]_SHOPLIST_xl_3230"/>
      <sheetName val="[SHOPLIST.xls]_SHOPLIST_xl_3231"/>
      <sheetName val="_x005f_x005f_x005f_x0000__x005f_x005f_x005f_x0000__x005"/>
      <sheetName val="Gra¦_x005f_x0004_)_x005f_x0000__x005f_x0000__x0"/>
      <sheetName val="_VW_x005f_x0000_VU_x005f_x0000_)_x005f_x0000__x"/>
      <sheetName val="Geneí¬_x005f_x005f_x005f_x0008_i_x000"/>
      <sheetName val="70_,_0_s«_x005f_x0008_i_Æø_x005f_x0003_í¬_x"/>
      <sheetName val="Cac HS hieu chinh"/>
      <sheetName val="Cước CG"/>
      <sheetName val="gia tri theo phong"/>
      <sheetName val="DMCP"/>
      <sheetName val="BocXep"/>
      <sheetName val="TinhGiaMTC"/>
      <sheetName val="Truot_nen"/>
      <sheetName val="Bill 3- Restaurant 1"/>
      <sheetName val="PEBBill 2- Food Court"/>
      <sheetName val="PEBBill 3- Restaurant 1"/>
      <sheetName val="PEBBill 4- Restaurant 2 &amp;3"/>
      <sheetName val="Steeldoor"/>
      <sheetName val="Du toan"/>
      <sheetName val="Keothep"/>
      <sheetName val="TEMP"/>
      <sheetName val="PTdam"/>
      <sheetName val="09. DATABASE"/>
      <sheetName val="Chi tiet gia DT"/>
      <sheetName val="Gia DT bo Sung"/>
      <sheetName val="PT gia DT"/>
      <sheetName val="Phan tich vat tu"/>
      <sheetName val="PTgia DT BS"/>
      <sheetName val="FP-Labour_M"/>
      <sheetName val="GTNC"/>
      <sheetName val="2nd-corridor"/>
      <sheetName val="2nd-back corridor"/>
      <sheetName val="1st-Multi-function room"/>
      <sheetName val="2nd-Multi-function room"/>
      <sheetName val="2nd-Meeting room"/>
      <sheetName val="1st-Lobby"/>
      <sheetName val="2nd-Lobby"/>
      <sheetName val="1st-corridor"/>
      <sheetName val="1st-back chamber"/>
      <sheetName val="1st-Toilet"/>
      <sheetName val="2nd-Toilet"/>
      <sheetName val="Hot-Piping"/>
      <sheetName val="Doi_so2"/>
      <sheetName val="CỘT_+_VÁCH_B2-B42"/>
      <sheetName val="Du_thau2"/>
      <sheetName val="Door_&amp;_Window-_Schedule2"/>
      <sheetName val="GIÁ_TRỊ_GĐ22"/>
      <sheetName val="GIẤY_ĐỀ_NGHỊ_THANH_TOÁN_GĐ12"/>
      <sheetName val="GIẤY_ĐỀ_NGHỊ_THANH_TOÁN_GĐ22"/>
      <sheetName val="bìa_trước2"/>
      <sheetName val="bìa_sau2"/>
      <sheetName val="DANH_MỤC2"/>
      <sheetName val="BẢNG_THDG2"/>
      <sheetName val="BẢNG_DG2"/>
      <sheetName val="BẢNG_THỐNG_KÊ2"/>
      <sheetName val="HUTKHOI_22"/>
      <sheetName val="WC_22"/>
      <sheetName val="GIO_TUOI_22"/>
      <sheetName val="GIO_THẢI_22"/>
      <sheetName val="TAO_AP2"/>
      <sheetName val="Điện_căn_hộ042"/>
      <sheetName val="Điện_căn_hộ052"/>
      <sheetName val="Điện_căn_hộ092"/>
      <sheetName val="Điện_căn_hộ102"/>
      <sheetName val="Điện_căn_hộ112"/>
      <sheetName val="Điện_căn_hộ122"/>
      <sheetName val="Điện_căn_hộ132"/>
      <sheetName val="Điện_căn_hộ172"/>
      <sheetName val="Điện_căn_hộ_182"/>
      <sheetName val="Điện_căn_hộ_212"/>
      <sheetName val="CS+OC+CSSC_HL2"/>
      <sheetName val="CN_CH2"/>
      <sheetName val="Tong_hop2"/>
      <sheetName val="BOQ(ELEC)_2"/>
      <sheetName val="Buy_vs__Lease_Car2"/>
      <sheetName val="Vat_tu_XD2"/>
      <sheetName val="Liệt_kê2"/>
      <sheetName val="Nhan_cong2"/>
      <sheetName val="MTO_REV_2_ARMOR_2"/>
      <sheetName val="Goi_thau1"/>
      <sheetName val="Bill_1_CPC1"/>
      <sheetName val="Bill_2_BoQ__(2)1"/>
      <sheetName val="Bảng_TH_cửa_CC1"/>
      <sheetName val="Bảng_TH_PK1"/>
      <sheetName val="Chi_tiết1"/>
      <sheetName val="Bill_3_PL1"/>
      <sheetName val="Bill_4_Do_boc_KL1"/>
      <sheetName val="Bill5__VT_CDT_cap1"/>
      <sheetName val="I_11"/>
      <sheetName val="I_21"/>
      <sheetName val="I_31"/>
      <sheetName val="I_41"/>
      <sheetName val="I_51"/>
      <sheetName val="Ｎｏ_132"/>
      <sheetName val="Budget_Code2"/>
      <sheetName val="Priced_BOQ1"/>
      <sheetName val="A__Electrical1"/>
      <sheetName val="_SHOPLIST_xls_70,_0s«iÆøí¬2"/>
      <sheetName val="TH_thiet_bi1"/>
      <sheetName val="TH_vat_tu1"/>
      <sheetName val="TH_may_TC1"/>
      <sheetName val="Bang_phan_tich1"/>
      <sheetName val="DM_Chi_phi1"/>
      <sheetName val="_SHOPLIST_xls_70?,_0_x0001"/>
      <sheetName val="Geneí¬_i??_?0_1"/>
      <sheetName val="70?,/0?s«_i?Æø_í¬_i?1"/>
      <sheetName val="[SHOPLIST_xls]70?,/0?s«_i?Æø_í1"/>
      <sheetName val="[SHOPLIST_xls]/VW?VU?)???)??1"/>
      <sheetName val="VO-Curtain_Wall1"/>
      <sheetName val="Bar_Sched1"/>
      <sheetName val="Bill_1_Prelim"/>
      <sheetName val="Bill_2_Bored_Pile"/>
      <sheetName val="vanchuyen_TC"/>
      <sheetName val="TK_T2"/>
      <sheetName val="T2_CAMERA"/>
      <sheetName val="T2_LOA"/>
      <sheetName val="T2_TRUNKING"/>
      <sheetName val="T2_MANG"/>
      <sheetName val="[SHOPLIST_xls]70,/0"/>
      <sheetName val="/VW?VU?)???)??????tÏØ0_??_1"/>
      <sheetName val="Bill_of_Qty_MEP"/>
      <sheetName val="TT DZ35"/>
      <sheetName val="물량표"/>
      <sheetName val="TONGKE-HT"/>
      <sheetName val="Gra¦_x0004_)___VW_________ U"/>
      <sheetName val="_VW_VU_)___)____x0001____tÏØ0 _x0008___ _x0008_"/>
      <sheetName val="_SHOPLIST.xls_70_,_0_s«_x0008_i_Æø_x0003_í¬"/>
      <sheetName val="ConferenceCentre_옰ʒ䄂ʒ鵠ʐ䄂ʒ"/>
      <sheetName val="Geneí¬_x0008_i___x0"/>
      <sheetName val="70_,_0_s«_x0008_i_x"/>
      <sheetName val="Gra¦_x0004_)___x0"/>
      <sheetName val="_VW_VU_)__x"/>
      <sheetName val="_SHOPLIST.xls_70_,_0_x000"/>
      <sheetName val="_____x0"/>
      <sheetName val="ConferenceCentre_옰ʒ"/>
      <sheetName val="70_,_0_"/>
      <sheetName val="___x005"/>
      <sheetName val="_SHOPLIST.xls_70_,_0_s«_x0008_i_x"/>
      <sheetName val="Geneí¬ i__ _0."/>
      <sheetName val="70_,_0_s« i_Æø í¬ i_"/>
      <sheetName val="_SHOPLIST.xls_70_,_0_s« i_Æø í¬"/>
      <sheetName val="ConferenceCentre_옰ʒ䄂ʒ鵠ʐ䄂ʒ閐̐脭め_x0005__"/>
      <sheetName val="_SHOPLIST.xls__VW_VU_)___)___"/>
      <sheetName val="_SHOPLIST.xls_70___0_s__i_____2"/>
      <sheetName val="_SHOPLIST.xls__VW__VU_________2"/>
      <sheetName val="_SHOPLIST.xls__VW__VU_________3"/>
      <sheetName val="_SHOPLIST.xls_70_x005f_x0000___0_x0_2"/>
      <sheetName val="_SHOPLIST.xls__SHOPLIST.xls_7_2"/>
      <sheetName val="_SHOPLIST.xls__SHOPLIST.xls_7_3"/>
      <sheetName val="_SHOPLIST.xls_70_x005f_x005f_x005f_x0000__2"/>
      <sheetName val="_SHOPLIST.xls_70___0_s__i_____3"/>
      <sheetName val="_SHOPLIST.xls__SHOPLIST.xls___2"/>
      <sheetName val="_SHOPLIST.xls__SHOPLIST_xls_7_2"/>
      <sheetName val="_SHOPLIST.xls__SHOPLIST_xls_7_3"/>
      <sheetName val="_SHOPLIST.xls__SHOPLIST.xls___3"/>
      <sheetName val="_SHOPLIST.xls__SHOPLIST.xls___4"/>
      <sheetName val="_SHOPLIST.xls__SHOPLIST_xls_7_4"/>
      <sheetName val="_SHOPLIST.xls__SHOPLIST.xls___5"/>
      <sheetName val="_SHOPLIST.xls__SHOPLIST.xls_7_4"/>
      <sheetName val="_SHOPLIST.xls__SHOPLIST.xls_7_5"/>
      <sheetName val="_SHOPLIST.xls_70_x005f_x0000___0_x0_3"/>
      <sheetName val="_SHOPLIST.xls__SHOPLIST_xls_7_5"/>
      <sheetName val="_SHOPLIST.xls__SHOPLIST_xls___2"/>
      <sheetName val="_SHOPLIST.xls__SHOPLIST_xls___3"/>
      <sheetName val="_SHOPLIST.xls__SHOPLIST_xls___4"/>
      <sheetName val="_SHOPLIST.xls_70,_0s«i_x"/>
      <sheetName val="_SHOPLIST_xls_70,_0s«i_x"/>
      <sheetName val="Gra¦)___VW__________U"/>
      <sheetName val="_VW_VU_)___)______tÏØ0 __ "/>
      <sheetName val="_VW_VU_)___)______tÏØ0____"/>
      <sheetName val="_SHOPLIST_xls_70_,_0_s«i_Æøí¬"/>
      <sheetName val="Geneí¬i___x0"/>
      <sheetName val="70_,_0_s«i_x"/>
      <sheetName val="Gra¦)___x0"/>
      <sheetName val="_SHOPLIST_xls_70_,_0_x000"/>
      <sheetName val="_SHOPLIST_xls_70_,_0_s«i_x"/>
      <sheetName val="Geneí¬_i____0_"/>
      <sheetName val="70_,_0_s«_i_Æø_í¬_i_"/>
      <sheetName val="_SHOPLIST_xls_70_,_0_s«_i_Æø_í¬"/>
      <sheetName val="ConferenceCentre_옰ʒ䄂ʒ鵠ʐ䄂ʒ閐̐脭め_"/>
      <sheetName val="_SHOPLIST_xls__VW_VU_)___)___"/>
      <sheetName val="_SHOPLIST.xls__SHOPLIST_xls___5"/>
      <sheetName val="_SHOPLIST.xls_70___0_s__i_____4"/>
      <sheetName val="_SHOPLIST.xls__SHOPLIST.xls_7_6"/>
      <sheetName val="_SHOPLIST.xls__SHOPLIST.xls___6"/>
      <sheetName val="h-013211-2"/>
      <sheetName val="70,/0s«iÆøí¬i20"/>
      <sheetName val="[SHOPLIST_xls]741"/>
      <sheetName val="[SHOPLIST_xls]742"/>
      <sheetName val="[SHOPLIST_xls]743"/>
      <sheetName val="/VWVU))tÏØ0_108"/>
      <sheetName val="/VWVU))tÏØ0_109"/>
      <sheetName val="/VWVU))tÏØ0_110"/>
      <sheetName val="/VWVU))tÏØ0_111"/>
      <sheetName val="/VWVU))tÏØ0_112"/>
      <sheetName val="/VWVU))tÏØ0_113"/>
      <sheetName val="/VWVU))tÏØ0_114"/>
      <sheetName val="/VWVU))tÏØ0_115"/>
      <sheetName val="/VWVU))tÏØ0_116"/>
      <sheetName val="/VWVU))tÏØ0_117"/>
      <sheetName val="70,/0s«iÆøí¬4"/>
      <sheetName val="[SH4"/>
      <sheetName val="70_4"/>
      <sheetName val="/VWVU))tÏØ0_118"/>
      <sheetName val="/VWVU))tÏØ0_119"/>
      <sheetName val="/VWVU))tÏØ0_120"/>
      <sheetName val="70,/0s«i_x3"/>
      <sheetName val="70_x005f_x0000_,/0_x001"/>
      <sheetName val="/VWVU))tÏØ0_121"/>
      <sheetName val="/VWVU))tÏØ0_122"/>
      <sheetName val="/VWVU))tÏØ0_123"/>
      <sheetName val="/VWVU))tÏØ0_124"/>
      <sheetName val="/VWVU))tÏØ0_125"/>
      <sheetName val="/VWVU))tÏØ0_126"/>
      <sheetName val="/VWVU))tÏØ0_127"/>
      <sheetName val="/VWVU))tÏØ0_128"/>
      <sheetName val="70___0_s__i_____1"/>
      <sheetName val="_VW__VU_________1"/>
      <sheetName val="[SHOPLIST_xls]744"/>
      <sheetName val="[SHOPLIST_xls]115"/>
      <sheetName val="[SHOPLIST_xls]745"/>
      <sheetName val="70_x005f_x0000___0_x0_1"/>
      <sheetName val="[SHOPLIST_xls]116"/>
      <sheetName val="[SHOPLIST_xls]117"/>
      <sheetName val="[SHOPLIST_xls]118"/>
      <sheetName val="[SHOPLIST_xls]119"/>
      <sheetName val="[SHOPLIST_xls]120"/>
      <sheetName val="[SHOPLIST_xls]746"/>
      <sheetName val="[SHOPLIST_xls]747"/>
      <sheetName val="[SHOPLIST_xls]748"/>
      <sheetName val="[SHOPLIST_xls]749"/>
      <sheetName val="[SHOPLIST_xls]750"/>
      <sheetName val="[SHOPLIST_xls]751"/>
      <sheetName val="[SHOPLIST_xls]752"/>
      <sheetName val="[SHOPLIST_xls]753"/>
      <sheetName val="[SHOPLIST_xls]121"/>
      <sheetName val="[SHOPLIST_xls]754"/>
      <sheetName val="[SHOPLIST_xls]755"/>
      <sheetName val="[SHOPLIST_xls]122"/>
      <sheetName val="[SHOPLIST_xls]123"/>
      <sheetName val="[SHOPLIST_xls]124"/>
      <sheetName val="[SHOPLIST_xls]125"/>
      <sheetName val="[SHOPLIST_xls]756"/>
      <sheetName val="[SHOPLIST_xls]126"/>
      <sheetName val="[SHOPLIST_xls]127"/>
      <sheetName val="[SHOPLIST_xls]128"/>
      <sheetName val="[SHOPLIST_xls]129"/>
      <sheetName val="[SHOPLIST_xls]130"/>
      <sheetName val="[SHOPLIST_xls]131"/>
      <sheetName val="[SHOPLIST_xls]132"/>
      <sheetName val="[SHOPLIST_xls]133"/>
      <sheetName val="[SHOPLIST_xls]134"/>
      <sheetName val="[SHOPLIST_xls]135"/>
      <sheetName val="[SHOPLIST_xls]136"/>
      <sheetName val="[SHOPLIST_xls]137"/>
      <sheetName val="[SHOPLIST_xls]138"/>
      <sheetName val="[SHOPLIST_xls]139"/>
      <sheetName val="[SHOPLIST_xls]140"/>
      <sheetName val="[SHOPLIST_xls]141"/>
      <sheetName val="[SHOPLIST_xls]142"/>
      <sheetName val="[SHOPLIST_xls]143"/>
      <sheetName val="[SHOPLIST_xls]144"/>
      <sheetName val="[SHOPLIST_xls]145"/>
      <sheetName val="[SHOPLIST_xls]146"/>
      <sheetName val="[SHOPLIST_xls]147"/>
      <sheetName val="[SHOPLIST_xls]148"/>
      <sheetName val="[SHOPLIST_xls]149"/>
      <sheetName val="[SHOPLIST_xls]150"/>
      <sheetName val="[SHOPLIST_xls]151"/>
      <sheetName val="[SHOPLIST_xls]152"/>
      <sheetName val="[SHOPLIST_xls]153"/>
      <sheetName val="[SHOPLIST_xls]154"/>
      <sheetName val="[SHOPLIST_xls]155"/>
      <sheetName val="[SHOPLIST_xls]156"/>
      <sheetName val="[SHOPLIST_xls]157"/>
      <sheetName val="[SHOPLIST_xls]158"/>
      <sheetName val="[SHOPLIST_xls]159"/>
      <sheetName val="[SHOPLIST_xls]160"/>
      <sheetName val="[SHOPLIST_xls]161"/>
      <sheetName val="[SHOPLIST_xls]162"/>
      <sheetName val="[SHOPLIST_xls]163"/>
      <sheetName val="[SHOPLIST_xls]164"/>
      <sheetName val="[SHOPLIST_xls]165"/>
      <sheetName val="[SHOPLIST_xls]166"/>
      <sheetName val="[SHOPLIST_xls]167"/>
      <sheetName val="[SHOPLIST_xls]168"/>
      <sheetName val="[SHOPLIST_xls]169"/>
      <sheetName val="[SHOPLIST_xls]170"/>
      <sheetName val="[SHOPLIST_xls]171"/>
      <sheetName val="[SHOPLIST_xls]172"/>
      <sheetName val="[SHOPLIST_xls]173"/>
      <sheetName val="[SHOPLIST_xls]174"/>
      <sheetName val="[SHOPLIST_xls]175"/>
      <sheetName val="[SHOPLIST_xls]176"/>
      <sheetName val="[SHOPLIST_xls]177"/>
      <sheetName val="[SHOPLIST_xls]178"/>
      <sheetName val="[SHOPLIST_xls]179"/>
      <sheetName val="[SHOPLIST_xls]180"/>
      <sheetName val="[SHOPLIST_xls]181"/>
      <sheetName val="[SHOPLIST_xls]182"/>
      <sheetName val="[SHOPLIST_xls]183"/>
      <sheetName val="[SHOPLIST_xls]184"/>
      <sheetName val="[SHOPLIST_xls]185"/>
      <sheetName val="[SHOPLIST_xls]186"/>
      <sheetName val="[SHOPLIST_xls]187"/>
      <sheetName val="[SHOPLIST_xls]188"/>
      <sheetName val="[SHOPLIST_xls]189"/>
      <sheetName val="[SHOPLIST_xls]190"/>
      <sheetName val="[SHOPLIST_xls]191"/>
      <sheetName val="[SHOPLIST_xls]192"/>
      <sheetName val="[SHOPLIST_xls]193"/>
      <sheetName val="[SHOPLIST_xls]194"/>
      <sheetName val="[SHOPLIST_xls]195"/>
      <sheetName val="[SHOPLIST_xls]196"/>
      <sheetName val="[SHOPLIST_xls]197"/>
      <sheetName val="[SHOPLIST_xls]198"/>
      <sheetName val="[SHOPLIST_xls]199"/>
      <sheetName val="[SHOPLIST_xls]200"/>
      <sheetName val="[SHOPLIST_xls]201"/>
      <sheetName val="[SHOPLIST_xls]202"/>
      <sheetName val="[SHOPLIST_xls]203"/>
      <sheetName val="[SHOPLIST_xls]204"/>
      <sheetName val="[SHOPLIST_xls]205"/>
      <sheetName val="[SHOPLIST_xls]206"/>
      <sheetName val="[SHOPLIST_xls]207"/>
      <sheetName val="[SHOPLIST_xls]208"/>
      <sheetName val="[SHOPLIST_xls]209"/>
      <sheetName val="[SHOPLIST_xls]210"/>
      <sheetName val="[SHOPLIST_xls]211"/>
      <sheetName val="[SHOPLIST_xls]212"/>
      <sheetName val="[SHOPLIST_xls]213"/>
      <sheetName val="[SHOPLIST_xls]214"/>
      <sheetName val="[SHOPLIST_xls]215"/>
      <sheetName val="[SHOPLIST_xls]216"/>
      <sheetName val="[SHOPLIST_xls]217"/>
      <sheetName val="[SHOPLIST_xls]218"/>
      <sheetName val="[SHOPLIST_xls]219"/>
      <sheetName val="[SHOPLIST_xls]220"/>
      <sheetName val="[SHOPLIST_xls]221"/>
      <sheetName val="[SHOPLIST_xls]222"/>
      <sheetName val="[SHOPLIST_xls]223"/>
      <sheetName val="[SHOPLIST_xls]224"/>
      <sheetName val="[SHOPLIST_xls]225"/>
      <sheetName val="[SHOPLIST_xls]226"/>
      <sheetName val="[SHOPLIST_xls]757"/>
      <sheetName val="[SHOPLIST_xls]227"/>
      <sheetName val="[SHOPLIST_xls]228"/>
      <sheetName val="70,/0s«iÆøí¬i110"/>
      <sheetName val="70,/0s«_iÆø_í¬2"/>
      <sheetName val="70,/0s«iÆøí¬i22"/>
      <sheetName val="70,/0s«iÆøí¬i32"/>
      <sheetName val="[SHOPLIST_xls]758"/>
      <sheetName val="/VWVU))2"/>
      <sheetName val="70_x005f_x005f_x005f_x0000__1"/>
      <sheetName val="70,/0s«i_x1"/>
      <sheetName val="[SHOPLIST_xls]7_1"/>
      <sheetName val="[SHOPLIST_xls]__1"/>
      <sheetName val="[SHOPLIST_xls]100"/>
      <sheetName val="[SHOPLIST_xls]101"/>
      <sheetName val="[SHOPLIST_xls]102"/>
      <sheetName val="[SHOPLIST_xls]103"/>
      <sheetName val="[SHOPLIST_xls]104"/>
      <sheetName val="[SHOPLIST_xls]105"/>
      <sheetName val="[SHOPLIST_xls]106"/>
      <sheetName val="[SHOPLIST_xls]107"/>
      <sheetName val="[SHOPLIST_xls]108"/>
      <sheetName val="[SHOPLIST_xls]109"/>
      <sheetName val="[SHOPLIST_xls]110"/>
      <sheetName val="[SHOPLIST_xls]111"/>
      <sheetName val="[SHOPLIST_xls]112"/>
      <sheetName val="[SHOPLIST_xls]113"/>
      <sheetName val="[SHOPLIST_xls]114"/>
      <sheetName val="70,/0s«_iÆø_í¬1"/>
      <sheetName val="70,/0s«iÆøí¬i21"/>
      <sheetName val="70,/0s«iÆøí¬i31"/>
      <sheetName val="/VWVU))1"/>
      <sheetName val="70,/0s«i_x2"/>
      <sheetName val="[SHOPLIST_xls]738"/>
      <sheetName val="[SHOPLIST_xls]739"/>
      <sheetName val="[SHOPLIST_xls]740"/>
      <sheetName val="[SHOPLIST_xls]759"/>
      <sheetName val="70,/0s«iÆøí¬i23"/>
      <sheetName val="[SHOPLIST_xls][15"/>
      <sheetName val="/VW15"/>
      <sheetName val="/VWVU))tÏØ0_129"/>
      <sheetName val="/VWVU))tÏØ0_130"/>
      <sheetName val="[SHOPLIST_xls]760"/>
      <sheetName val="7015"/>
      <sheetName val="70,15"/>
      <sheetName val="[SHOPLIST_xls]761"/>
      <sheetName val="/VWVU))tÏØ0_131"/>
      <sheetName val="/VWVU))tÏØ0_132"/>
      <sheetName val="/VWVU))tÏØ0_133"/>
      <sheetName val="70,/0s«_iÆø_í¬_15"/>
      <sheetName val="70?,/0?s«i?Æøí¬15"/>
      <sheetName val="/VWVU))tÏØ0_134"/>
      <sheetName val="/VWVU))tÏØ0_135"/>
      <sheetName val="/VWVU))tÏØ0_136"/>
      <sheetName val="/VWVU))tÏØ0_137"/>
      <sheetName val="/VWVU))tÏØ0_138"/>
      <sheetName val="/VWVU))tÏØ0_139"/>
      <sheetName val="[SHOPLIST_xls]/V4"/>
      <sheetName val="70,/0s«iÆøí¬5"/>
      <sheetName val="[SH5"/>
      <sheetName val="70_5"/>
      <sheetName val="/VWVU))tÏØ0_140"/>
      <sheetName val="/VWVU))tÏØ0_141"/>
      <sheetName val="/VWVU))tÏØ0_142"/>
      <sheetName val="70,/0s«i_x4"/>
      <sheetName val="70_x005f_x0000_,/0_x002"/>
      <sheetName val="/VWVU))tÏØ0_143"/>
      <sheetName val="/VWVU))tÏØ0_144"/>
      <sheetName val="/VWVU))tÏØ0_145"/>
      <sheetName val="/VWVU))tÏØ0_146"/>
      <sheetName val="/VWVU))tÏØ0_147"/>
      <sheetName val="/VWVU))tÏØ0_148"/>
      <sheetName val="/VWVU))tÏØ0_149"/>
      <sheetName val="/VWVU))tÏØ0_150"/>
      <sheetName val="[SHOPLIST_xls]762"/>
      <sheetName val="[SHOPLIST_xls]229"/>
      <sheetName val="[SHOPLIST_xls]763"/>
      <sheetName val="[SHOPLIST_xls]230"/>
      <sheetName val="[SHOPLIST_xls]231"/>
      <sheetName val="[SHOPLIST_xls]232"/>
      <sheetName val="[SHOPLIST_xls]233"/>
      <sheetName val="[SHOPLIST_xls]234"/>
      <sheetName val="[SHOPLIST_xls]764"/>
      <sheetName val="[SHOPLIST_xls]765"/>
      <sheetName val="[SHOPLIST_xls]766"/>
      <sheetName val="[SHOPLIST_xls]767"/>
      <sheetName val="[SHOPLIST_xls]768"/>
      <sheetName val="[SHOPLIST_xls]769"/>
      <sheetName val="[SHOPLIST_xls]770"/>
      <sheetName val="[SHOPLIST_xls]771"/>
      <sheetName val="[SHOPLIST_xls]235"/>
      <sheetName val="[SHOPLIST_xls]772"/>
      <sheetName val="[SHOPLIST_xls]773"/>
      <sheetName val="[SHOPLIST_xls]236"/>
      <sheetName val="[SHOPLIST_xls]237"/>
      <sheetName val="[SHOPLIST_xls]238"/>
      <sheetName val="[SHOPLIST_xls]239"/>
      <sheetName val="[SHOPLIST_xls]774"/>
      <sheetName val="[SHOPLIST_xls]240"/>
      <sheetName val="[SHOPLIST_xls]241"/>
      <sheetName val="[SHOPLIST_xls]242"/>
      <sheetName val="[SHOPLIST_xls]243"/>
      <sheetName val="[SHOPLIST_xls]244"/>
      <sheetName val="[SHOPLIST_xls]245"/>
      <sheetName val="[SHOPLIST_xls]246"/>
      <sheetName val="[SHOPLIST_xls]247"/>
      <sheetName val="[SHOPLIST_xls]248"/>
      <sheetName val="[SHOPLIST_xls]249"/>
      <sheetName val="[SHOPLIST_xls]250"/>
      <sheetName val="[SHOPLIST_xls]251"/>
      <sheetName val="[SHOPLIST_xls]252"/>
      <sheetName val="[SHOPLIST_xls]253"/>
      <sheetName val="[SHOPLIST_xls]254"/>
      <sheetName val="[SHOPLIST_xls]255"/>
      <sheetName val="[SHOPLIST_xls]256"/>
      <sheetName val="[SHOPLIST_xls]257"/>
      <sheetName val="[SHOPLIST_xls]258"/>
      <sheetName val="[SHOPLIST_xls]259"/>
      <sheetName val="[SHOPLIST_xls]260"/>
      <sheetName val="[SHOPLIST_xls]261"/>
      <sheetName val="[SHOPLIST_xls]262"/>
      <sheetName val="[SHOPLIST_xls]263"/>
      <sheetName val="[SHOPLIST_xls]264"/>
      <sheetName val="[SHOPLIST_xls]265"/>
      <sheetName val="[SHOPLIST_xls]266"/>
      <sheetName val="[SHOPLIST_xls]267"/>
      <sheetName val="[SHOPLIST_xls]268"/>
      <sheetName val="[SHOPLIST_xls]269"/>
      <sheetName val="[SHOPLIST_xls]270"/>
      <sheetName val="[SHOPLIST_xls]271"/>
      <sheetName val="[SHOPLIST_xls]272"/>
      <sheetName val="[SHOPLIST_xls]273"/>
      <sheetName val="[SHOPLIST_xls]274"/>
      <sheetName val="[SHOPLIST_xls]275"/>
      <sheetName val="[SHOPLIST_xls]276"/>
      <sheetName val="[SHOPLIST_xls]277"/>
      <sheetName val="[SHOPLIST_xls]278"/>
      <sheetName val="[SHOPLIST_xls]279"/>
      <sheetName val="[SHOPLIST_xls]280"/>
      <sheetName val="[SHOPLIST_xls]281"/>
      <sheetName val="[SHOPLIST_xls]282"/>
      <sheetName val="[SHOPLIST_xls]283"/>
      <sheetName val="[SHOPLIST_xls]284"/>
      <sheetName val="[SHOPLIST_xls]285"/>
      <sheetName val="[SHOPLIST_xls]286"/>
      <sheetName val="[SHOPLIST_xls]287"/>
      <sheetName val="[SHOPLIST_xls]288"/>
      <sheetName val="[SHOPLIST_xls]289"/>
      <sheetName val="[SHOPLIST_xls]290"/>
      <sheetName val="[SHOPLIST_xls]291"/>
      <sheetName val="[SHOPLIST_xls]292"/>
      <sheetName val="[SHOPLIST_xls]293"/>
      <sheetName val="[SHOPLIST_xls]294"/>
      <sheetName val="[SHOPLIST_xls]295"/>
      <sheetName val="[SHOPLIST_xls]296"/>
      <sheetName val="[SHOPLIST_xls]297"/>
      <sheetName val="[SHOPLIST_xls]298"/>
      <sheetName val="[SHOPLIST_xls]299"/>
      <sheetName val="[SHOPLIST_xls]300"/>
      <sheetName val="[SHOPLIST_xls]301"/>
      <sheetName val="[SHOPLIST_xls]302"/>
      <sheetName val="[SHOPLIST_xls]303"/>
      <sheetName val="[SHOPLIST_xls]304"/>
      <sheetName val="[SHOPLIST_xls]305"/>
      <sheetName val="[SHOPLIST_xls]306"/>
      <sheetName val="[SHOPLIST_xls]307"/>
      <sheetName val="[SHOPLIST_xls]308"/>
      <sheetName val="[SHOPLIST_xls]309"/>
      <sheetName val="[SHOPLIST_xls]310"/>
      <sheetName val="[SHOPLIST_xls]311"/>
      <sheetName val="[SHOPLIST_xls]312"/>
      <sheetName val="[SHOPLIST_xls]313"/>
      <sheetName val="[SHOPLIST_xls]314"/>
      <sheetName val="[SHOPLIST_xls]315"/>
      <sheetName val="[SHOPLIST_xls]316"/>
      <sheetName val="[SHOPLIST_xls]317"/>
      <sheetName val="[SHOPLIST_xls]318"/>
      <sheetName val="[SHOPLIST_xls]319"/>
      <sheetName val="[SHOPLIST_xls]320"/>
      <sheetName val="[SHOPLIST_xls]321"/>
      <sheetName val="[SHOPLIST_xls]322"/>
      <sheetName val="[SHOPLIST_xls]323"/>
      <sheetName val="[SHOPLIST_xls]324"/>
      <sheetName val="[SHOPLIST_xls]325"/>
      <sheetName val="[SHOPLIST_xls]326"/>
      <sheetName val="[SHOPLIST_xls]327"/>
      <sheetName val="[SHOPLIST_xls]328"/>
      <sheetName val="[SHOPLIST_xls]329"/>
      <sheetName val="[SHOPLIST_xls]330"/>
      <sheetName val="[SHOPLIST_xls]331"/>
      <sheetName val="[SHOPLIST_xls]332"/>
      <sheetName val="[SHOPLIST_xls]333"/>
      <sheetName val="[SHOPLIST_xls]334"/>
      <sheetName val="[SHOPLIST_xls]335"/>
      <sheetName val="[SHOPLIST_xls]336"/>
      <sheetName val="[SHOPLIST_xls]337"/>
      <sheetName val="[SHOPLIST_xls]338"/>
      <sheetName val="[SHOPLIST_xls]339"/>
      <sheetName val="[SHOPLIST_xls]340"/>
      <sheetName val="[SHOPLIST_xls]775"/>
      <sheetName val="[SHOPLIST_xls]341"/>
      <sheetName val="[SHOPLIST_xls]342"/>
      <sheetName val="70,/0s«iÆøí¬i111"/>
      <sheetName val="70,/0s«_iÆø_í¬3"/>
      <sheetName val="70,/0s«iÆøí¬i24"/>
      <sheetName val="70,/0s«iÆøí¬i33"/>
      <sheetName val="[SHOPLIST_xls]776"/>
      <sheetName val="/VWVU))3"/>
      <sheetName val="[SHOPLIST_xls]343"/>
      <sheetName val="[SHOPLIST_xls]344"/>
      <sheetName val="[SHOPLIST_xls]345"/>
      <sheetName val="[SHOPLIST_xls]346"/>
      <sheetName val="[SHOPLIST_xls]347"/>
      <sheetName val="[SHOPLIST_xls]348"/>
      <sheetName val="[SHOPLIST_xls]349"/>
      <sheetName val="[SHOPLIST_xls]350"/>
      <sheetName val="7_2"/>
      <sheetName val="__2"/>
      <sheetName val="7_3"/>
      <sheetName val="__3"/>
      <sheetName val="__4"/>
      <sheetName val="__5"/>
      <sheetName val="__6"/>
      <sheetName val="__7"/>
      <sheetName val="7_4"/>
      <sheetName val="7_5"/>
      <sheetName val="7_6"/>
      <sheetName val="7_7"/>
      <sheetName val="7_8"/>
      <sheetName val="__8"/>
      <sheetName val="__9"/>
      <sheetName val="7_9"/>
      <sheetName val="_10"/>
      <sheetName val="_11"/>
      <sheetName val="_12"/>
      <sheetName val="_13"/>
      <sheetName val="_14"/>
      <sheetName val="_15"/>
      <sheetName val="_16"/>
      <sheetName val="_17"/>
      <sheetName val="_18"/>
      <sheetName val="_19"/>
      <sheetName val="_20"/>
      <sheetName val="_21"/>
      <sheetName val="_22"/>
      <sheetName val="_23"/>
      <sheetName val="_24"/>
      <sheetName val="_25"/>
      <sheetName val="_26"/>
      <sheetName val="_27"/>
      <sheetName val="_28"/>
      <sheetName val="_29"/>
      <sheetName val="_30"/>
      <sheetName val="_31"/>
      <sheetName val="_32"/>
      <sheetName val="_33"/>
      <sheetName val="_34"/>
      <sheetName val="_35"/>
      <sheetName val="_36"/>
      <sheetName val="_37"/>
      <sheetName val="_38"/>
      <sheetName val="_39"/>
      <sheetName val="_40"/>
      <sheetName val="_41"/>
      <sheetName val="_42"/>
      <sheetName val="_43"/>
      <sheetName val="_44"/>
      <sheetName val="_45"/>
      <sheetName val="_46"/>
      <sheetName val="_47"/>
      <sheetName val="_48"/>
      <sheetName val="_49"/>
      <sheetName val="_50"/>
      <sheetName val="_51"/>
      <sheetName val="_52"/>
      <sheetName val="_53"/>
      <sheetName val="_54"/>
      <sheetName val="_55"/>
      <sheetName val="_56"/>
      <sheetName val="_57"/>
      <sheetName val="_58"/>
      <sheetName val="_59"/>
      <sheetName val="_60"/>
      <sheetName val="_61"/>
      <sheetName val="_62"/>
      <sheetName val="_63"/>
      <sheetName val="_64"/>
      <sheetName val="_65"/>
      <sheetName val="_66"/>
      <sheetName val="_67"/>
      <sheetName val="_68"/>
      <sheetName val="_69"/>
      <sheetName val="_70"/>
      <sheetName val="_71"/>
      <sheetName val="_72"/>
      <sheetName val="_73"/>
      <sheetName val="_74"/>
      <sheetName val="_75"/>
      <sheetName val="_76"/>
      <sheetName val="_77"/>
      <sheetName val="_78"/>
      <sheetName val="_79"/>
      <sheetName val="_80"/>
      <sheetName val="_81"/>
      <sheetName val="_82"/>
      <sheetName val="_83"/>
      <sheetName val="_84"/>
      <sheetName val="_85"/>
      <sheetName val="_86"/>
      <sheetName val="_87"/>
      <sheetName val="_88"/>
      <sheetName val="_89"/>
      <sheetName val="_90"/>
      <sheetName val="_91"/>
      <sheetName val="_92"/>
      <sheetName val="_93"/>
      <sheetName val="_94"/>
      <sheetName val="_95"/>
      <sheetName val="_96"/>
      <sheetName val="_97"/>
      <sheetName val="_98"/>
      <sheetName val="_99"/>
      <sheetName val="729"/>
      <sheetName val="730"/>
      <sheetName val="[12"/>
      <sheetName val="731"/>
      <sheetName val="/V1"/>
      <sheetName val="741"/>
      <sheetName val="742"/>
      <sheetName val="743"/>
      <sheetName val="[14"/>
      <sheetName val="/V3"/>
      <sheetName val="744"/>
      <sheetName val="115"/>
      <sheetName val="745"/>
      <sheetName val="116"/>
      <sheetName val="117"/>
      <sheetName val="118"/>
      <sheetName val="119"/>
      <sheetName val="120"/>
      <sheetName val="746"/>
      <sheetName val="747"/>
      <sheetName val="748"/>
      <sheetName val="749"/>
      <sheetName val="750"/>
      <sheetName val="751"/>
      <sheetName val="752"/>
      <sheetName val="753"/>
      <sheetName val="121"/>
      <sheetName val="754"/>
      <sheetName val="755"/>
      <sheetName val="122"/>
      <sheetName val="123"/>
      <sheetName val="124"/>
      <sheetName val="125"/>
      <sheetName val="756"/>
      <sheetName val="126"/>
      <sheetName val="127"/>
      <sheetName val="128"/>
      <sheetName val="129"/>
      <sheetName val="130"/>
      <sheetName val="131"/>
      <sheetName val="132"/>
      <sheetName val="133"/>
      <sheetName val="134"/>
      <sheetName val="135"/>
      <sheetName val="136"/>
      <sheetName val="137"/>
      <sheetName val="138"/>
      <sheetName val="139"/>
      <sheetName val="140"/>
      <sheetName val="141"/>
      <sheetName val="142"/>
      <sheetName val="143"/>
      <sheetName val="144"/>
      <sheetName val="145"/>
      <sheetName val="146"/>
      <sheetName val="147"/>
      <sheetName val="148"/>
      <sheetName val="149"/>
      <sheetName val="150"/>
      <sheetName val="151"/>
      <sheetName val="152"/>
      <sheetName val="153"/>
      <sheetName val="154"/>
      <sheetName val="155"/>
      <sheetName val="156"/>
      <sheetName val="157"/>
      <sheetName val="158"/>
      <sheetName val="159"/>
      <sheetName val="160"/>
      <sheetName val="161"/>
      <sheetName val="162"/>
      <sheetName val="163"/>
      <sheetName val="164"/>
      <sheetName val="165"/>
      <sheetName val="166"/>
      <sheetName val="167"/>
      <sheetName val="168"/>
      <sheetName val="169"/>
      <sheetName val="170"/>
      <sheetName val="171"/>
      <sheetName val="172"/>
      <sheetName val="173"/>
      <sheetName val="174"/>
      <sheetName val="175"/>
      <sheetName val="176"/>
      <sheetName val="177"/>
      <sheetName val="178"/>
      <sheetName val="179"/>
      <sheetName val="180"/>
      <sheetName val="181"/>
      <sheetName val="182"/>
      <sheetName val="183"/>
      <sheetName val="184"/>
      <sheetName val="185"/>
      <sheetName val="186"/>
      <sheetName val="187"/>
      <sheetName val="188"/>
      <sheetName val="189"/>
      <sheetName val="190"/>
      <sheetName val="191"/>
      <sheetName val="192"/>
      <sheetName val="193"/>
      <sheetName val="194"/>
      <sheetName val="195"/>
      <sheetName val="196"/>
      <sheetName val="197"/>
      <sheetName val="198"/>
      <sheetName val="199"/>
      <sheetName val="200"/>
      <sheetName val="201"/>
      <sheetName val="202"/>
      <sheetName val="203"/>
      <sheetName val="204"/>
      <sheetName val="205"/>
      <sheetName val="206"/>
      <sheetName val="207"/>
      <sheetName val="208"/>
      <sheetName val="209"/>
      <sheetName val="210"/>
      <sheetName val="211"/>
      <sheetName val="212"/>
      <sheetName val="213"/>
      <sheetName val="214"/>
      <sheetName val="215"/>
      <sheetName val="216"/>
      <sheetName val="217"/>
      <sheetName val="218"/>
      <sheetName val="219"/>
      <sheetName val="220"/>
      <sheetName val="221"/>
      <sheetName val="222"/>
      <sheetName val="223"/>
      <sheetName val="224"/>
      <sheetName val="225"/>
      <sheetName val="226"/>
      <sheetName val="757"/>
      <sheetName val="227"/>
      <sheetName val="228"/>
      <sheetName val="758"/>
      <sheetName val="7_1"/>
      <sheetName val="732"/>
      <sheetName val="733"/>
      <sheetName val="734"/>
      <sheetName val="__1"/>
      <sheetName val="735"/>
      <sheetName val="100"/>
      <sheetName val="101"/>
      <sheetName val="102"/>
      <sheetName val="103"/>
      <sheetName val="104"/>
      <sheetName val="105"/>
      <sheetName val="106"/>
      <sheetName val="107"/>
      <sheetName val="108"/>
      <sheetName val="109"/>
      <sheetName val="110"/>
      <sheetName val="111"/>
      <sheetName val="112"/>
      <sheetName val="736"/>
      <sheetName val="113"/>
      <sheetName val="114"/>
      <sheetName val="737"/>
      <sheetName val="[13"/>
      <sheetName val="/V2"/>
      <sheetName val="738"/>
      <sheetName val="739"/>
      <sheetName val="740"/>
      <sheetName val="759"/>
      <sheetName val="[15"/>
      <sheetName val="760"/>
      <sheetName val="761"/>
      <sheetName val="/V4"/>
      <sheetName val="762"/>
      <sheetName val="229"/>
      <sheetName val="763"/>
      <sheetName val="230"/>
      <sheetName val="231"/>
      <sheetName val="232"/>
      <sheetName val="233"/>
      <sheetName val="234"/>
      <sheetName val="764"/>
      <sheetName val="765"/>
      <sheetName val="766"/>
      <sheetName val="767"/>
      <sheetName val="768"/>
      <sheetName val="769"/>
      <sheetName val="770"/>
      <sheetName val="771"/>
      <sheetName val="235"/>
      <sheetName val="772"/>
      <sheetName val="773"/>
      <sheetName val="236"/>
      <sheetName val="237"/>
      <sheetName val="238"/>
      <sheetName val="239"/>
      <sheetName val="774"/>
      <sheetName val="240"/>
      <sheetName val="241"/>
      <sheetName val="242"/>
      <sheetName val="243"/>
      <sheetName val="244"/>
      <sheetName val="245"/>
      <sheetName val="246"/>
      <sheetName val="247"/>
      <sheetName val="248"/>
      <sheetName val="249"/>
      <sheetName val="250"/>
      <sheetName val="251"/>
      <sheetName val="252"/>
      <sheetName val="253"/>
      <sheetName val="254"/>
      <sheetName val="255"/>
      <sheetName val="256"/>
      <sheetName val="257"/>
      <sheetName val="258"/>
      <sheetName val="259"/>
      <sheetName val="260"/>
      <sheetName val="261"/>
      <sheetName val="262"/>
      <sheetName val="263"/>
      <sheetName val="265"/>
      <sheetName val="266"/>
      <sheetName val="267"/>
      <sheetName val="268"/>
      <sheetName val="269"/>
      <sheetName val="270"/>
      <sheetName val="271"/>
      <sheetName val="272"/>
      <sheetName val="273"/>
      <sheetName val="274"/>
      <sheetName val="275"/>
      <sheetName val="276"/>
      <sheetName val="277"/>
      <sheetName val="278"/>
      <sheetName val="279"/>
      <sheetName val="280"/>
      <sheetName val="281"/>
      <sheetName val="282"/>
      <sheetName val="283"/>
      <sheetName val="284"/>
      <sheetName val="285"/>
      <sheetName val="286"/>
      <sheetName val="287"/>
      <sheetName val="288"/>
      <sheetName val="289"/>
      <sheetName val="290"/>
      <sheetName val="291"/>
      <sheetName val="292"/>
      <sheetName val="293"/>
      <sheetName val="294"/>
      <sheetName val="295"/>
      <sheetName val="296"/>
      <sheetName val="297"/>
      <sheetName val="298"/>
      <sheetName val="299"/>
      <sheetName val="300"/>
      <sheetName val="301"/>
      <sheetName val="302"/>
      <sheetName val="303"/>
      <sheetName val="304"/>
      <sheetName val="305"/>
      <sheetName val="306"/>
      <sheetName val="307"/>
      <sheetName val="308"/>
      <sheetName val="309"/>
      <sheetName val="310"/>
      <sheetName val="311"/>
      <sheetName val="312"/>
      <sheetName val="313"/>
      <sheetName val="314"/>
      <sheetName val="315"/>
      <sheetName val="316"/>
      <sheetName val="317"/>
      <sheetName val="318"/>
      <sheetName val="319"/>
      <sheetName val="320"/>
      <sheetName val="321"/>
      <sheetName val="322"/>
      <sheetName val="323"/>
      <sheetName val="324"/>
      <sheetName val="325"/>
      <sheetName val="326"/>
      <sheetName val="327"/>
      <sheetName val="328"/>
      <sheetName val="329"/>
      <sheetName val="330"/>
      <sheetName val="331"/>
      <sheetName val="332"/>
      <sheetName val="333"/>
      <sheetName val="334"/>
      <sheetName val="335"/>
      <sheetName val="336"/>
      <sheetName val="337"/>
      <sheetName val="338"/>
      <sheetName val="339"/>
      <sheetName val="340"/>
      <sheetName val="775"/>
      <sheetName val="341"/>
      <sheetName val="342"/>
      <sheetName val="776"/>
      <sheetName val="343"/>
      <sheetName val="344"/>
      <sheetName val="345"/>
      <sheetName val="346"/>
      <sheetName val="347"/>
      <sheetName val="348"/>
      <sheetName val="349"/>
      <sheetName val="350"/>
      <sheetName val="Attachment 1"/>
      <sheetName val="PROGRAM"/>
      <sheetName val="Staffing Plan"/>
      <sheetName val="PASARELA"/>
      <sheetName val="Drop_Down_Data8"/>
      <sheetName val="Rules_8"/>
      <sheetName val="L3-WBS_Mapping8"/>
      <sheetName val="BAFO_CCL_Submission8"/>
      <sheetName val="Update_list8"/>
      <sheetName val="Sinh_Nam_systems8"/>
      <sheetName val="DIE_profile8"/>
      <sheetName val="Import_tax8"/>
      <sheetName val="[SHOPLIST_xls]70,/0s«iÆøí¬i27"/>
      <sheetName val="TONG_HOP_VL-NC8"/>
      <sheetName val="TONGKE3p_8"/>
      <sheetName val="TH_VL,_NC,_DDHT_Thanhphuoc8"/>
      <sheetName val="DON_GIA8"/>
      <sheetName val="CHITIET_VL-NC8"/>
      <sheetName val="TH_kinh_phi8"/>
      <sheetName val="KLDT_DIEN8"/>
      <sheetName val="Dinh_muc_CP_KTCB_khac8"/>
      <sheetName val="[SHOPLIST_xls][SHOPLIST_xls]795"/>
      <sheetName val="quotation_8"/>
      <sheetName val="Bill_5_-_Carpark8"/>
      <sheetName val="BOQ_-_summary__38"/>
      <sheetName val="NKSC_thue8"/>
      <sheetName val="05__Data_Cash_Flow8"/>
      <sheetName val="MTO_REV_2(ARMOR)8"/>
      <sheetName val="[SHOPLIST_xls][SHOPLIST_xls]796"/>
      <sheetName val="[SHOPLIST_xls][SHOPLIST_xls]797"/>
      <sheetName val="Sheet_Index7"/>
      <sheetName val="Trade_Summary7"/>
      <sheetName val="Status_Summary8"/>
      <sheetName val="2_Plex8"/>
      <sheetName val="Sheet1_(2)8"/>
      <sheetName val="4_Plex8"/>
      <sheetName val="6_Plex_8"/>
      <sheetName val="Detailed_Summary8"/>
      <sheetName val="Sheet1_(3)8"/>
      <sheetName val="Sheet1_(4)8"/>
      <sheetName val="May_059"/>
      <sheetName val="April_059"/>
      <sheetName val="Aug_059"/>
      <sheetName val="July_059"/>
      <sheetName val="June_059"/>
      <sheetName val="Nov_059"/>
      <sheetName val="Oct_059"/>
      <sheetName val="Sep_059"/>
      <sheetName val="1_-_Main_Building8"/>
      <sheetName val="1_-_Summary8"/>
      <sheetName val="2_-_Landscaping_Works8"/>
      <sheetName val="2_-_Summary8"/>
      <sheetName val="4_-_Bldg_Infra8"/>
      <sheetName val="4_-_Summary8"/>
      <sheetName val="Asset_Allocation_(CR)8"/>
      <sheetName val="Project_Benchmarking8"/>
      <sheetName val="Dashboard_(1)8"/>
      <sheetName val="VO_Agreed_to_Unifier_Sum8"/>
      <sheetName val="VO_Not_yet_Agreed_to_Unifier8"/>
      <sheetName val="VO_Anticipated_to_Unifier8"/>
      <sheetName val="EW_to_Unifier8"/>
      <sheetName val="Prov_Sums8"/>
      <sheetName val="Other_Amounts8"/>
      <sheetName val="Summary_7"/>
      <sheetName val="B04-A_-_DIA_SUDEER7"/>
      <sheetName val="04D_-_Tanmyat7"/>
      <sheetName val="13-_B04-B_&amp;_C7"/>
      <sheetName val="_SITE_09_B04-B&amp;C-AFAQ7"/>
      <sheetName val="CONSTRUCTION_COMPONENT7"/>
      <sheetName val="B-3_2_EB7"/>
      <sheetName val="Balance_Sheet7"/>
      <sheetName val="Other_Cost_Norms6"/>
      <sheetName val="AOP_Summary-29"/>
      <sheetName val="Estimate_for_approval7"/>
      <sheetName val="New_Rates7"/>
      <sheetName val="Labour_Rates7"/>
      <sheetName val="Status_7"/>
      <sheetName val="CLIENT_BUDGET7"/>
      <sheetName val="Reco-June_20197"/>
      <sheetName val="REMINING_PROGRESS7"/>
      <sheetName val="OS&amp;E__IT7"/>
      <sheetName val="PAID_AMOUNT7"/>
      <sheetName val="IPA_217"/>
      <sheetName val="Order_by_owner7"/>
      <sheetName val="PERLIM__Sammary7"/>
      <sheetName val="RECOVER_OF_DOUBLE_PAYMENT7"/>
      <sheetName val="rathath_al_matar7"/>
      <sheetName val="INTERNAL_LINE_7"/>
      <sheetName val="MINOVA_AL_DEYAR7"/>
      <sheetName val="BLUE_RHINE7"/>
      <sheetName val="NATIONAL_PAINT7"/>
      <sheetName val="FIRE_RATED7"/>
      <sheetName val="MAIN_SUMMARY6"/>
      <sheetName val="Sec__A-PQ8"/>
      <sheetName val="Preamble_B8"/>
      <sheetName val="Sec__C-Dayworks8"/>
      <sheetName val="d5_8"/>
      <sheetName val="Tender_Docs7"/>
      <sheetName val="Miral_Emails7"/>
      <sheetName val="LOAs_(061619)7"/>
      <sheetName val="Contract_Conditions_(Tender)7"/>
      <sheetName val="Contract_Qualifications7"/>
      <sheetName val="YVPI_&amp;_GII7"/>
      <sheetName val="LOA_(live_sheet)7"/>
      <sheetName val="LOA_Log_(082419)7"/>
      <sheetName val="Key_Docs_Ref_7"/>
      <sheetName val="To_Mr__Boota_(072519)7"/>
      <sheetName val="Abs_PMRL6"/>
      <sheetName val="B2-DV_No_026"/>
      <sheetName val="TB_ALJADA6"/>
      <sheetName val="Plot_Area6"/>
      <sheetName val="Closing_entries6"/>
      <sheetName val="Executive_Summary6"/>
      <sheetName val="Sales_Tracking_Report_(STR)6"/>
      <sheetName val="Blocking_Tracking_Report_(BTR)6"/>
      <sheetName val="Bill_No_16"/>
      <sheetName val="[SHOPLIST_xls]70,/0s«iÆøí¬7"/>
      <sheetName val="[SHOPLIST_xls][SH7"/>
      <sheetName val="[SHOPLIST_xls]70_7"/>
      <sheetName val="MASTER_RATE_ANALYSIS7"/>
      <sheetName val="Basic_Rate7"/>
      <sheetName val="P-Ins_&amp;_Bonds7"/>
      <sheetName val="DIV_01_General_Requirements6"/>
      <sheetName val="Bill_(1)_Main_Building6"/>
      <sheetName val="Bill_(2)_General_Site_&amp;_Parkin6"/>
      <sheetName val="wd_points6"/>
      <sheetName val="Bill_(3)_Guest_House6"/>
      <sheetName val="Bill_(4)_Family_Buildings6"/>
      <sheetName val="Bill_(5)_Villa_Buildings6"/>
      <sheetName val="Bill_(6)_Entrance_Building6"/>
      <sheetName val="Bill_(7)_Masjid6"/>
      <sheetName val="Bill_(8)_Auditorium6"/>
      <sheetName val="Bill_(9)_Site_Prep__&amp;_Roadway6"/>
      <sheetName val="Summary_Cost6"/>
      <sheetName val="lighting_points6"/>
      <sheetName val="ESTIMATE_(2)6"/>
      <sheetName val="COM_Summary6"/>
      <sheetName val="Comp_equip6"/>
      <sheetName val="SITE_WORKS6"/>
      <sheetName val="WOOD_WORK6"/>
      <sheetName val="THERMAL_&amp;_MOISTURE_6"/>
      <sheetName val="DOORS_&amp;_WINDOWS6"/>
      <sheetName val="Additional_Items6"/>
      <sheetName val="P15_Cost_Implications6"/>
      <sheetName val="P15_uPVC_ducts-Rate_Summary6"/>
      <sheetName val="P13_uPVC_ducts6"/>
      <sheetName val="P13_Mass_Concrete6"/>
      <sheetName val="P13_Imported_Fill6"/>
      <sheetName val="P14_uPVC_ducts6"/>
      <sheetName val="P14_Mass_Concrete6"/>
      <sheetName val="P14_Imported_Fill6"/>
      <sheetName val="P14_Sand_bed_to_cable6"/>
      <sheetName val="P15_uPVC_ducts6"/>
      <sheetName val="Master_data6"/>
      <sheetName val="Quotation_FM_administration6"/>
      <sheetName val="Quotation_Visitor_and_Sec6"/>
      <sheetName val="Service_Charge6"/>
      <sheetName val="CABLES_6"/>
      <sheetName val="Quotation_Offices_108,9,10,11)6"/>
      <sheetName val="Quotation_modification6"/>
      <sheetName val="L_(4)6"/>
      <sheetName val="BOQ_1_926"/>
      <sheetName val="Ref_Arch6"/>
      <sheetName val="Portfolio_List6"/>
      <sheetName val="Staff_OLD_6"/>
      <sheetName val="개시대사_(2)6"/>
      <sheetName val="Appendix-A_-GRAND_SUMMARY6"/>
      <sheetName val="D9_(New_Rate)6"/>
      <sheetName val="WATER_DUCT_-_IC_216"/>
      <sheetName val="Initial_Data6"/>
      <sheetName val="Package_Status6"/>
      <sheetName val="Asset_Desc6"/>
      <sheetName val="Cumulative_Rail_6"/>
      <sheetName val="Data_6"/>
      <sheetName val="6_2_Floor_Finishes6"/>
      <sheetName val="BUAs_and_Sales_Forecast6"/>
      <sheetName val="Lagoons_Breakdown_Prices6"/>
      <sheetName val="Cover_HW_Z2_6"/>
      <sheetName val="TOTAL_WORK6"/>
      <sheetName val="part_36"/>
      <sheetName val="pile_Length_for_Easter_fence6"/>
      <sheetName val="Div_10-Specialities_6"/>
      <sheetName val="MALE_&amp;_FEMALE_6"/>
      <sheetName val="Div_Summary6"/>
      <sheetName val="_Estimate__6"/>
      <sheetName val="Equip_6"/>
      <sheetName val="[SHOPLIST_xls]70,/0s«i_x6"/>
      <sheetName val="Admin_TAKE_OFF4"/>
      <sheetName val="[SHOPLIST_xls]70_x005f_x0000_,/0_x004"/>
      <sheetName val="[SHOPLIST_xls]/VWVU))tÏØ0_189"/>
      <sheetName val="[SHOPLIST_xls]/VWVU))tÏØ0_190"/>
      <sheetName val="[SHOPLIST_xls]/VWVU))tÏØ0_191"/>
      <sheetName val="[SHOPLIST_xls]/VWVU))tÏØ0_192"/>
      <sheetName val="[SHOPLIST_xls]/VWVU))tÏØ0_193"/>
      <sheetName val="[SHOPLIST_xls]/VWVU))tÏØ0_194"/>
      <sheetName val="Drop_down4"/>
      <sheetName val="[SHOPLIST_xls][SHOPLIST_xls]798"/>
      <sheetName val="[SHOPLIST_xls][SHOPLIST_xls]473"/>
      <sheetName val="[SHOPLIST_xls][SHOPLIST_xls]799"/>
      <sheetName val="[SHOPLIST_xls][SHOPLIST_xls]474"/>
      <sheetName val="[SHOPLIST_xls][SHOPLIST_xls]475"/>
      <sheetName val="[SHOPLIST_xls][SHOPLIST_xls]476"/>
      <sheetName val="[SHOPLIST_xls][SHOPLIST_xls]477"/>
      <sheetName val="[SHOPLIST_xls][SHOPLIST_xls]478"/>
      <sheetName val="[SHOPLIST_xls][SHOPLIST_xls]479"/>
      <sheetName val="[SHOPLIST_xls][SHOPLIST_xls]480"/>
      <sheetName val="[SHOPLIST_xls][SHOPLIST_xls]481"/>
      <sheetName val="[SHOPLIST_xls][SHOPLIST_xls]482"/>
      <sheetName val="[SHOPLIST_xls][SHOPLIST_xls]483"/>
      <sheetName val="[SHOPLIST_xls][SHOPLIST_xls]484"/>
      <sheetName val="[SHOPLIST_xls][SHOPLIST_xls]485"/>
      <sheetName val="[SHOPLIST_xls][SHOPLIST_xls]486"/>
      <sheetName val="[SHOPLIST_xls][SHOPLIST_xls]487"/>
      <sheetName val="[SHOPLIST_xls][SHOPLIST_xls]488"/>
      <sheetName val="[SHOPLIST_xls][SHOPLIST_xls]489"/>
      <sheetName val="[SHOPLIST_xls][SHOPLIST_xls]490"/>
      <sheetName val="[SHOPLIST_xls][SHOPLIST_xls]491"/>
      <sheetName val="[SHOPLIST_xls][SHOPLIST_xls]492"/>
      <sheetName val="[SHOPLIST_xls][SHOPLIST_xls]493"/>
      <sheetName val="[SHOPLIST_xls][SHOPLIST_xls]494"/>
      <sheetName val="[SHOPLIST_xls][SHOPLIST_xls]495"/>
      <sheetName val="[SHOPLIST_xls][SHOPLIST_xls]496"/>
      <sheetName val="[SHOPLIST_xls][SHOPLIST_xls]497"/>
      <sheetName val="[SHOPLIST_xls][SHOPLIST_xls]498"/>
      <sheetName val="[SHOPLIST_xls][SHOPLIST_xls]499"/>
      <sheetName val="[SHOPLIST_xls][SHOPLIST_xls]500"/>
      <sheetName val="[SHOPLIST_xls][SHOPLIST_xls]501"/>
      <sheetName val="[SHOPLIST_xls][SHOPLIST_xls]502"/>
      <sheetName val="[SHOPLIST_xls][SHOPLIST_xls]503"/>
      <sheetName val="[SHOPLIST_xls][SHOPLIST_xls]504"/>
      <sheetName val="[SHOPLIST_xls][SHOPLIST_xls]505"/>
      <sheetName val="[SHOPLIST_xls][SHOPLIST_xls]506"/>
      <sheetName val="[SHOPLIST_xls][SHOPLIST_xls]507"/>
      <sheetName val="[SHOPLIST_xls][SHOPLIST_xls]508"/>
      <sheetName val="[SHOPLIST_xls][SHOPLIST_xls]509"/>
      <sheetName val="[SHOPLIST_xls][SHOPLIST_xls]510"/>
      <sheetName val="[SHOPLIST_xls][SHOPLIST_xls]511"/>
      <sheetName val="[SHOPLIST_xls][SHOPLIST_xls]512"/>
      <sheetName val="[SHOPLIST_xls][SHOPLIST_xls]513"/>
      <sheetName val="[SHOPLIST_xls][SHOPLIST_xls]514"/>
      <sheetName val="[SHOPLIST_xls][SHOPLIST_xls]515"/>
      <sheetName val="[SHOPLIST_xls][SHOPLIST_xls]516"/>
      <sheetName val="[SHOPLIST_xls][SHOPLIST_xls]517"/>
      <sheetName val="[SHOPLIST_xls][SHOPLIST_xls]518"/>
      <sheetName val="[SHOPLIST_xls][SHOPLIST_xls]519"/>
      <sheetName val="[SHOPLIST_xls][SHOPLIST_xls]520"/>
      <sheetName val="[SHOPLIST_xls][SHOPLIST_xls]521"/>
      <sheetName val="[SHOPLIST_xls][SHOPLIST_xls]522"/>
      <sheetName val="[SHOPLIST_xls][SHOPLIST_xls]523"/>
      <sheetName val="[SHOPLIST_xls][SHOPLIST_xls]524"/>
      <sheetName val="[SHOPLIST_xls][SHOPLIST_xls]525"/>
      <sheetName val="[SHOPLIST_xls][SHOPLIST_xls]526"/>
      <sheetName val="[SHOPLIST_xls][SHOPLIST_xls]527"/>
      <sheetName val="[SHOPLIST_xls][SHOPLIST_xls]528"/>
      <sheetName val="[SHOPLIST_xls][SHOPLIST_xls]529"/>
      <sheetName val="[SHOPLIST_xls][SHOPLIST_xls]530"/>
      <sheetName val="[SHOPLIST_xls][SHOPLIST_xls]531"/>
      <sheetName val="[SHOPLIST_xls][SHOPLIST_xls]532"/>
      <sheetName val="[SHOPLIST_xls][SHOPLIST_xls]533"/>
      <sheetName val="[SHOPLIST_xls][SHOPLIST_xls]534"/>
      <sheetName val="[SHOPLIST_xls][SHOPLIST_xls]535"/>
      <sheetName val="[SHOPLIST_xls][SHOPLIST_xls]536"/>
      <sheetName val="[SHOPLIST_xls][SHOPLIST_xls]537"/>
      <sheetName val="[SHOPLIST_xls][SHOPLIST_xls]538"/>
      <sheetName val="[SHOPLIST_xls][SHOPLIST_xls]539"/>
      <sheetName val="[SHOPLIST_xls][SHOPLIST_xls]540"/>
      <sheetName val="[SHOPLIST_xls][SHOPLIST_xls]541"/>
      <sheetName val="[SHOPLIST_xls][SHOPLIST_xls]542"/>
      <sheetName val="[SHOPLIST_xls][SHOPLIST_xls]543"/>
      <sheetName val="[SHOPLIST_xls][SHOPLIST_xls]544"/>
      <sheetName val="[SHOPLIST_xls][SHOPLIST_xls]545"/>
      <sheetName val="[SHOPLIST_xls][SHOPLIST_xls]546"/>
      <sheetName val="[SHOPLIST_xls][SHOPLIST_xls]547"/>
      <sheetName val="[SHOPLIST_xls][SHOPLIST_xls]548"/>
      <sheetName val="[SHOPLIST_xls][SHOPLIST_xls]549"/>
      <sheetName val="[SHOPLIST_xls][SHOPLIST_xls]550"/>
      <sheetName val="[SHOPLIST_xls][SHOPLIST_xls]551"/>
      <sheetName val="[SHOPLIST_xls][SHOPLIST_xls]552"/>
      <sheetName val="[SHOPLIST_xls][SHOPLIST_xls]553"/>
      <sheetName val="[SHOPLIST_xls][SHOPLIST_xls]554"/>
      <sheetName val="[SHOPLIST_xls][SHOPLIST_xls]555"/>
      <sheetName val="[SHOPLIST_xls][SHOPLIST_xls]556"/>
      <sheetName val="[SHOPLIST_xls][SHOPLIST_xls]557"/>
      <sheetName val="[SHOPLIST_xls][SHOPLIST_xls]558"/>
      <sheetName val="[SHOPLIST_xls][SHOPLIST_xls]559"/>
      <sheetName val="[SHOPLIST_xls][SHOPLIST_xls]560"/>
      <sheetName val="[SHOPLIST_xls][SHOPLIST_xls]561"/>
      <sheetName val="[SHOPLIST_xls][SHOPLIST_xls]562"/>
      <sheetName val="[SHOPLIST_xls][SHOPLIST_xls]563"/>
      <sheetName val="[SHOPLIST_xls][SHOPLIST_xls]564"/>
      <sheetName val="[SHOPLIST_xls][SHOPLIST_xls]565"/>
      <sheetName val="[SHOPLIST_xls][SHOPLIST_xls]566"/>
      <sheetName val="[SHOPLIST_xls][SHOPLIST_xls]567"/>
      <sheetName val="[SHOPLIST_xls][SHOPLIST_xls]568"/>
      <sheetName val="[SHOPLIST_xls][SHOPLIST_xls]569"/>
      <sheetName val="[SHOPLIST_xls][SHOPLIST_xls]570"/>
      <sheetName val="[SHOPLIST_xls][SHOPLIST_xls]571"/>
      <sheetName val="[SHOPLIST_xls][SHOPLIST_xls]572"/>
      <sheetName val="[SHOPLIST_xls][SHOPLIST_xls]573"/>
      <sheetName val="[SHOPLIST_xls][SHOPLIST_xls]574"/>
      <sheetName val="[SHOPLIST_xls][SHOPLIST_xls]575"/>
      <sheetName val="[SHOPLIST_xls][SHOPLIST_xls]576"/>
      <sheetName val="[SHOPLIST_xls][SHOPLIST_xls]577"/>
      <sheetName val="[SHOPLIST_xls][SHOPLIST_xls]578"/>
      <sheetName val="[SHOPLIST_xls][SHOPLIST_xls]579"/>
      <sheetName val="[SHOPLIST_xls][SHOPLIST_xls]580"/>
      <sheetName val="[SHOPLIST_xls][SHOPLIST_xls]581"/>
      <sheetName val="[SHOPLIST_xls][SHOPLIST_xls]582"/>
      <sheetName val="[SHOPLIST_xls][SHOPLIST_xls]583"/>
      <sheetName val="[SHOPLIST_xls][SHOPLIST_xls]584"/>
      <sheetName val="[SHOPLIST_xls][SHOPLIST_xls]585"/>
      <sheetName val="[SHOPLIST_xls][SHOPLIST_xls]586"/>
      <sheetName val="[SHOPLIST_xls][SHOPLIST_xls]587"/>
      <sheetName val="[SHOPLIST_xls][SHOPLIST_xls]588"/>
      <sheetName val="[SHOPLIST_xls][SHOPLIST_xls]589"/>
      <sheetName val="[SHOPLIST_xls][SHOPLIST_xls]590"/>
      <sheetName val="[SHOPLIST_xls][SHOPLIST_xls]591"/>
      <sheetName val="[SHOPLIST_xls][SHOPLIST_xls]592"/>
      <sheetName val="[SHOPLIST_xls][SHOPLIST_xls]593"/>
      <sheetName val="[SHOPLIST_xls][SHOPLIST_xls]594"/>
      <sheetName val="[SHOPLIST_xls][SHOPLIST_xls]595"/>
      <sheetName val="[SHOPLIST_xls][SHOPLIST_xls]596"/>
      <sheetName val="[SHOPLIST_xls][SHOPLIST_xls]597"/>
      <sheetName val="[SHOPLIST_xls][SHOPLIST_xls]598"/>
      <sheetName val="[SHOPLIST_xls]70,/0s«iÆøí¬i113"/>
      <sheetName val="[SHOPLIST_xls]70,/0s«_iÆø_í¬5"/>
      <sheetName val="[SHOPLIST_xls]70,/0s«iÆøí¬i28"/>
      <sheetName val="[SHOPLIST_xls]70,/0s«iÆøí¬i35"/>
      <sheetName val="[SHOPLIST_xls][SHOPLIST_xls]599"/>
      <sheetName val="[SHOPLIST_xls]/VWVU))5"/>
      <sheetName val="S-Curve_Update4"/>
      <sheetName val="VESSELS_4"/>
      <sheetName val="FLOOR_AND_CEILING4"/>
      <sheetName val="area_comp_2011_01_18_(2)4"/>
      <sheetName val="drop_down_lists4"/>
      <sheetName val="PH_54"/>
      <sheetName val="[SHOPLIST_xls][SHOPLIST_xls]600"/>
      <sheetName val="[SHOPLIST_xls][SHOPLIST_xls]601"/>
      <sheetName val="[SHOPLIST_xls][SHOPLIST_xls]602"/>
      <sheetName val="[SHOPLIST_xls][SHOPLIST_xls]603"/>
      <sheetName val="[SHOPLIST_xls][SHOPLIST_xls]604"/>
      <sheetName val="[SHOPLIST_xls][SHOPLIST_xls]605"/>
      <sheetName val="[SHOPLIST_xls][SHOPLIST_xls]606"/>
      <sheetName val="[SHOPLIST_xls][SHOPLIST_xls]607"/>
      <sheetName val="Spacing_of_Delineators3"/>
      <sheetName val="EATON_SUMMARY4"/>
      <sheetName val="Outline_Cost_-_Five_star_Hotel4"/>
      <sheetName val="Schedules_PL3"/>
      <sheetName val="Schedules_BS3"/>
      <sheetName val="[SHOPLIST_xls][SHOPLIST_xls]608"/>
      <sheetName val="[SHOPLIST_xls][SHOPLIST_xls]609"/>
      <sheetName val="[SHOPLIST_xls][SHOPLIST_xls]610"/>
      <sheetName val="[SHOPLIST_xls][SHOPLIST_xls]611"/>
      <sheetName val="[SHOPLIST_xls][SHOPLIST_xls]612"/>
      <sheetName val="[SHOPLIST_xls][SHOPLIST_xls]613"/>
      <sheetName val="[SHOPLIST_xls][SHOPLIST_xls]614"/>
      <sheetName val="[SHOPLIST_xls][SHOPLIST_xls]615"/>
      <sheetName val="[SHOPLIST_xls][SHOPLIST_xls]616"/>
      <sheetName val="[SHOPLIST_xls][SHOPLIST_xls]617"/>
      <sheetName val="[SHOPLIST_xls][SHOPLIST_xls]618"/>
      <sheetName val="[SHOPLIST_xls][SHOPLIST_xls]619"/>
      <sheetName val="[SHOPLIST_xls][SHOPLIST_xls]620"/>
      <sheetName val="[SHOPLIST_xls][SHOPLIST_xls]621"/>
      <sheetName val="[SHOPLIST_xls][SHOPLIST_xls]622"/>
      <sheetName val="[SHOPLIST_xls][SHOPLIST_xls]623"/>
      <sheetName val="[SHOPLIST_xls][SHOPLIST_xls]624"/>
      <sheetName val="[SHOPLIST_xls][SHOPLIST_xls]625"/>
      <sheetName val="[SHOPLIST_xls][SHOPLIST_xls]626"/>
      <sheetName val="[SHOPLIST_xls][SHOPLIST_xls]627"/>
      <sheetName val="[SHOPLIST_xls][SHOPLIST_xls]628"/>
      <sheetName val="[SHOPLIST_xls][SHOPLIST_xls]629"/>
      <sheetName val="[SHOPLIST_xls][SHOPLIST_xls]630"/>
      <sheetName val="[SHOPLIST_xls][SHOPLIST_xls]631"/>
      <sheetName val="[SHOPLIST_xls][SHOPLIST_xls]632"/>
      <sheetName val="[SHOPLIST_xls][SHOPLIST_xls]633"/>
      <sheetName val="[SHOPLIST_xls][SHOPLIST_xls]634"/>
      <sheetName val="[SHOPLIST_xls][SHOPLIST_xls]635"/>
      <sheetName val="[SHOPLIST_xls][SHOPLIST_xls]636"/>
      <sheetName val="[SHOPLIST_xls][SHOPLIST_xls]637"/>
      <sheetName val="[SHOPLIST_xls][SHOPLIST_xls]638"/>
      <sheetName val="[SHOPLIST_xls][SHOPLIST_xls]639"/>
      <sheetName val="[SHOPLIST_xls][SHOPLIST_xls]640"/>
      <sheetName val="[SHOPLIST_xls][SHOPLIST_xls]641"/>
      <sheetName val="[SHOPLIST_xls][SHOPLIST_xls]642"/>
      <sheetName val="[SHOPLIST_xls][SHOPLIST_xls]643"/>
      <sheetName val="[SHOPLIST_xls][SHOPLIST_xls]644"/>
      <sheetName val="Drop_Down_Data9"/>
      <sheetName val="Rules_9"/>
      <sheetName val="L3-WBS_Mapping9"/>
      <sheetName val="Elemental_Buildup26"/>
      <sheetName val="Div__0827"/>
      <sheetName val="Div__0927"/>
      <sheetName val="Div__1027"/>
      <sheetName val="Div__1127"/>
      <sheetName val="Div__1227"/>
      <sheetName val="Div_1327"/>
      <sheetName val="EXTERNAL_WORKS27"/>
      <sheetName val="PRODUCTIVITY_RATE27"/>
      <sheetName val="U_R_A_-_MASONRY27"/>
      <sheetName val="U_R_A_-_PLASTERING27"/>
      <sheetName val="U_R_A_-_TILING27"/>
      <sheetName val="U_R_A_-_GRANITE27"/>
      <sheetName val="V_C_2_-_EARTHWORK27"/>
      <sheetName val="V_C_9_-_CERAMIC27"/>
      <sheetName val="V_C_9_-_FINISHES27"/>
      <sheetName val="BAFO_CCL_Submission9"/>
      <sheetName val="BOQ_Direct_selling_cost28"/>
      <sheetName val="Eq__Mobilization27"/>
      <sheetName val="PointNo_526"/>
      <sheetName val="w't_table26"/>
      <sheetName val="PMWeb_data27"/>
      <sheetName val="CHART_OF_ACCOUNTS27"/>
      <sheetName val="B185-B-9_127"/>
      <sheetName val="B185-B-9_227"/>
      <sheetName val="E-Bill_No_6_A-O27"/>
      <sheetName val="Material_List_26"/>
      <sheetName val="Project_Cost_Breakdown24"/>
      <sheetName val="Index_List26"/>
      <sheetName val="Type_List26"/>
      <sheetName val="File_Types26"/>
      <sheetName val="SS_MH27"/>
      <sheetName val="bill_nb2-Plumbing_&amp;_Drainag26"/>
      <sheetName val="Pl_&amp;_Dr_B26"/>
      <sheetName val="Pl_&amp;_Dr_G26"/>
      <sheetName val="Pl_&amp;_Dr_M26"/>
      <sheetName val="Pl_&amp;_Dr_126"/>
      <sheetName val="Pl_&amp;_Dr_226"/>
      <sheetName val="Pl_&amp;_Dr_326"/>
      <sheetName val="Pl_&amp;_Dr_426"/>
      <sheetName val="Pl_&amp;_Dr_526"/>
      <sheetName val="Pl_&amp;_Dr_626"/>
      <sheetName val="Pl_&amp;_Dr_726"/>
      <sheetName val="Pl_&amp;_Dr_826"/>
      <sheetName val="Pl_&amp;_Dr_R26"/>
      <sheetName val="FF_B26"/>
      <sheetName val="FF_G26"/>
      <sheetName val="FF_M26"/>
      <sheetName val="FF_126"/>
      <sheetName val="FF_2_26"/>
      <sheetName val="FF_326"/>
      <sheetName val="FF_426"/>
      <sheetName val="FF_526"/>
      <sheetName val="FF_6_26"/>
      <sheetName val="FF_726"/>
      <sheetName val="FF_826"/>
      <sheetName val="FF_R26"/>
      <sheetName val="bill_nb3-FF26"/>
      <sheetName val="HVAC_B26"/>
      <sheetName val="HVAC_G26"/>
      <sheetName val="HVAC_M26"/>
      <sheetName val="HVAC_126"/>
      <sheetName val="HVAC_226"/>
      <sheetName val="HVAC_326"/>
      <sheetName val="HVAC_426"/>
      <sheetName val="HVAC_526"/>
      <sheetName val="HVAC_626"/>
      <sheetName val="HVAC_726"/>
      <sheetName val="HVAC_826"/>
      <sheetName val="HVAC_R26"/>
      <sheetName val="bill_nb4-HVAC26"/>
      <sheetName val="SC_B26"/>
      <sheetName val="SC_G26"/>
      <sheetName val="SC_M26"/>
      <sheetName val="SC_126"/>
      <sheetName val="SC_226"/>
      <sheetName val="SC_326"/>
      <sheetName val="SC_426"/>
      <sheetName val="SC_526"/>
      <sheetName val="SC_626"/>
      <sheetName val="SC_726"/>
      <sheetName val="SC_826"/>
      <sheetName val="SC_R26"/>
      <sheetName val="AV_B26"/>
      <sheetName val="AV_G26"/>
      <sheetName val="AV_M26"/>
      <sheetName val="AV_126"/>
      <sheetName val="AV_226"/>
      <sheetName val="AV_326"/>
      <sheetName val="AV_426"/>
      <sheetName val="AV_526"/>
      <sheetName val="AV_626"/>
      <sheetName val="AV_726"/>
      <sheetName val="AV_826"/>
      <sheetName val="EL_B26"/>
      <sheetName val="EL_M26"/>
      <sheetName val="EL_126"/>
      <sheetName val="EL_226"/>
      <sheetName val="EL_326"/>
      <sheetName val="EL_426"/>
      <sheetName val="EL_526"/>
      <sheetName val="EL_626"/>
      <sheetName val="EL_726"/>
      <sheetName val="EL_826"/>
      <sheetName val="EL_R26"/>
      <sheetName val="EL_TR26"/>
      <sheetName val="8-_EL26"/>
      <sheetName val="FA_B26"/>
      <sheetName val="FA_G26"/>
      <sheetName val="FA_M26"/>
      <sheetName val="FA_126"/>
      <sheetName val="FA_226"/>
      <sheetName val="FA_326"/>
      <sheetName val="FA_426"/>
      <sheetName val="FA_526"/>
      <sheetName val="FA_626"/>
      <sheetName val="FA_726"/>
      <sheetName val="FA_826"/>
      <sheetName val="FA_R26"/>
      <sheetName val="9-_FA26"/>
      <sheetName val="B09_127"/>
      <sheetName val="2_2)Revised_Cash_Flow26"/>
      <sheetName val="입찰내역_발주처_양식26"/>
      <sheetName val="Division_255"/>
      <sheetName val="Division_426"/>
      <sheetName val="Division_526"/>
      <sheetName val="Division_626"/>
      <sheetName val="Division_726"/>
      <sheetName val="Division_826"/>
      <sheetName val="Division_926"/>
      <sheetName val="Division_1026"/>
      <sheetName val="Division_1226"/>
      <sheetName val="Division_1426"/>
      <sheetName val="Division_2129"/>
      <sheetName val="Division_2227"/>
      <sheetName val="Division_2326"/>
      <sheetName val="Division_2626"/>
      <sheetName val="Division_2726"/>
      <sheetName val="Division_2826"/>
      <sheetName val="Division_3126"/>
      <sheetName val="Division_3226"/>
      <sheetName val="Division_3326"/>
      <sheetName val="LIST_DO_NOT_REMOVE25"/>
      <sheetName val="PRECAST_lightconc-II28"/>
      <sheetName val="final_abstract28"/>
      <sheetName val="Mall_waterproofing23"/>
      <sheetName val="MSCP_waterproofing23"/>
      <sheetName val="Employee_List24"/>
      <sheetName val="Chiet_t26"/>
      <sheetName val="Staffing_and_Rates_IA26"/>
      <sheetName val="B6_2_25"/>
      <sheetName val="Summary_of_Work24"/>
      <sheetName val="RAB_AR&amp;STR23"/>
      <sheetName val="Data_Validation9"/>
      <sheetName val="Staff_Acco_24"/>
      <sheetName val="TBAL9697_-group_wise__sdpl24"/>
      <sheetName val="Div26_-_Elect9"/>
      <sheetName val="CHUNG_CU_CARRILON9"/>
      <sheetName val="Update_list9"/>
      <sheetName val="Sinh_Nam_systems9"/>
      <sheetName val="DIE_profile9"/>
      <sheetName val="Import_tax9"/>
      <sheetName val="[SHOPLIST_xls]70,/0s«iÆøí¬i29"/>
      <sheetName val="TONG_HOP_VL-NC9"/>
      <sheetName val="TONGKE3p_9"/>
      <sheetName val="TH_VL,_NC,_DDHT_Thanhphuoc9"/>
      <sheetName val="DON_GIA9"/>
      <sheetName val="CHITIET_VL-NC9"/>
      <sheetName val="TH_kinh_phi9"/>
      <sheetName val="KLDT_DIEN9"/>
      <sheetName val="Dinh_muc_CP_KTCB_khac9"/>
      <sheetName val="[SHOPLIST_xls][SHOPLIST_xls]645"/>
      <sheetName val="_SHOPLIST_xls_7015"/>
      <sheetName val="quotation_9"/>
      <sheetName val="Bill_5_-_Carpark9"/>
      <sheetName val="BOQ_-_summary__39"/>
      <sheetName val="NKSC_thue9"/>
      <sheetName val="05__Data_Cash_Flow9"/>
      <sheetName val="MTO_REV_2(ARMOR)9"/>
      <sheetName val="Item-_Compact24"/>
      <sheetName val="E_&amp;_R24"/>
      <sheetName val="Rate_summary23"/>
      <sheetName val="Рабочий_лист23"/>
      <sheetName val="[SHOPLIST_xls]7018"/>
      <sheetName val="Back_up23"/>
      <sheetName val="Annex_1_Sect_3a24"/>
      <sheetName val="Annex_1_Sect_3a_124"/>
      <sheetName val="Annex_1_Sect_3b24"/>
      <sheetName val="Annex_1_Sect_3c24"/>
      <sheetName val="HOURLY_RATES24"/>
      <sheetName val="Risk_Breakdown_Structure22"/>
      <sheetName val="Common_Variables23"/>
      <sheetName val="INDIGINEOUS_ITEMS_23"/>
      <sheetName val="SITE_WORK23"/>
      <sheetName val="PT_141-_Site_A_Landscape23"/>
      <sheetName val="train_cash23"/>
      <sheetName val="accom_cash23"/>
      <sheetName val="d-safe_DELUXE23"/>
      <sheetName val="GPL_Revenu_Update23"/>
      <sheetName val="DO_NOT_TOUCH23"/>
      <sheetName val="Work_Type23"/>
      <sheetName val="Duct_Accesories23"/>
      <sheetName val="AREA_OF_APPLICATION22"/>
      <sheetName val="????_???_??23"/>
      <sheetName val="Labour_&amp;_Plant23"/>
      <sheetName val="Ave_wtd_rates23"/>
      <sheetName val="Debits_as_on_12_04_0823"/>
      <sheetName val="STAFFSCHED_23"/>
      <sheetName val="TRIAL_BALANCE23"/>
      <sheetName val="PROJECT_BRIEF(EX_NEW)23"/>
      <sheetName val="Geneí¬_i22"/>
      <sheetName val="Cashflow_projection18"/>
      <sheetName val="steel_total22"/>
      <sheetName val="ELE_BOQ22"/>
      <sheetName val="Resumo_Empreitadas19"/>
      <sheetName val="Floor_Box_20"/>
      <sheetName val="PPA_Summary19"/>
      <sheetName val="Mix_Design19"/>
      <sheetName val="Equipment_Rates18"/>
      <sheetName val="[SHOPLIST_xls][SHOPLIST_xls][18"/>
      <sheetName val="E_H_-_H__W_P_18"/>
      <sheetName val="E__H__Treatment_for_pile_cap18"/>
      <sheetName val="Z-_GENERAL_PRICE_SUMMARY19"/>
      <sheetName val="[SHOPLIST_xls]/VWVU))tÏØ0_195"/>
      <sheetName val="[SHOPLIST_xls]/VWVU))tÏØ0_196"/>
      <sheetName val="%_prog_figs_-u5_and_total19"/>
      <sheetName val="[SHOPLIST_xls][SHOPLIST_xls]646"/>
      <sheetName val="Area_Breakdown_PER_LEVEL_LINK18"/>
      <sheetName val="CF_Input18"/>
      <sheetName val="DATA_INPUT18"/>
      <sheetName val="Vordruck-Nr__7_1_3_D18"/>
      <sheetName val="M&amp;A_D18"/>
      <sheetName val="M&amp;A_E18"/>
      <sheetName val="M&amp;A_G18"/>
      <sheetName val="[SHOPLIST_xls]70,18"/>
      <sheetName val="Base_BM-rebar18"/>
      <sheetName val="Data_Sheet18"/>
      <sheetName val="Materials_18"/>
      <sheetName val="Form_618"/>
      <sheetName val="Risk_Register18"/>
      <sheetName val="Revised_Front_Page18"/>
      <sheetName val="Diff_Run01&amp;Run0218"/>
      <sheetName val="CCS_Summary18"/>
      <sheetName val="1_Carillion_Staff18"/>
      <sheetName val="_2_Staff_&amp;_Gen_labour18"/>
      <sheetName val="3_Offices18"/>
      <sheetName val="4_TempServ18"/>
      <sheetName val="__5_Temp_Wks18"/>
      <sheetName val="_6_Addn_Plant18"/>
      <sheetName val="_7__Transport18"/>
      <sheetName val="_8_Testing18"/>
      <sheetName val="9__Miscellaneous18"/>
      <sheetName val="10__Design18"/>
      <sheetName val="_11_Insurances18"/>
      <sheetName val="_12_Client_Req_18"/>
      <sheetName val="Risk_List18"/>
      <sheetName val="Track_of_Changes18"/>
      <sheetName val="Bill_8_Doors_&amp;_Windows18"/>
      <sheetName val="Bill_9_Finishes_18"/>
      <sheetName val="Bill_10_Specialities18"/>
      <sheetName val="Contract_Division16"/>
      <sheetName val="SubContract_Type16"/>
      <sheetName val="Service_Type16"/>
      <sheetName val="PRICE_INFO15"/>
      <sheetName val="RC_SUMMARY15"/>
      <sheetName val="LABOUR_PRODUCTIVITY-TAV15"/>
      <sheetName val="MATERIAL_PRICES15"/>
      <sheetName val="P-100_MRF_DB_R115"/>
      <sheetName val="1_2_Staff_Schedule19"/>
      <sheetName val="Attach_4-1815"/>
      <sheetName val="tender_allowances18"/>
      <sheetName val="_Summary_BKG_03418"/>
      <sheetName val="BILL_3R18"/>
      <sheetName val="BLOCK-A_(MEA_SHEET)18"/>
      <sheetName val="Cost_Heading15"/>
      <sheetName val="Labour_Costs18"/>
      <sheetName val="Ewaan_Show_Kitchen_(2)15"/>
      <sheetName val="Cash_Flow_Working15"/>
      <sheetName val="MN_T_B_15"/>
      <sheetName val="D_&amp;_W_sizes15"/>
      <sheetName val="SOPMA_DD15"/>
      <sheetName val="[SHOPLIST_xls]/VWVU))tÏØ0_197"/>
      <sheetName val="[SHOPLIST_xls]/VWVU))tÏØ0_198"/>
      <sheetName val="Qtys_ZamZam_(Del__before)15"/>
      <sheetName val="Qtys_Relocation_(Del_before)15"/>
      <sheetName val="_Qtys_Sub_&amp;_Tents_(Del__befor15"/>
      <sheetName val="Qtys__Signages_(Del__before)15"/>
      <sheetName val="Qtys_Temporary_Passages_(Del)15"/>
      <sheetName val="_Qtys_Ser__Rooms_(Del_before)15"/>
      <sheetName val="Div_07_Thermal_&amp;_Moisture9"/>
      <sheetName val="Sheet_Index8"/>
      <sheetName val="Site_Dev_BOQ18"/>
      <sheetName val="Trade_Summary8"/>
      <sheetName val="Data_I_(2)15"/>
      <sheetName val="rEFERENCES_15"/>
      <sheetName val="[SHOPLIST_xls]/VWVU))tÏØ0_199"/>
      <sheetName val="[SHOPLIST_xls]/VWVU))tÏØ0_200"/>
      <sheetName val="BOQ_(2)9"/>
      <sheetName val="LABOUR_RATE9"/>
      <sheetName val="Material_Rate9"/>
      <sheetName val="Labor_abs-PW9"/>
      <sheetName val="Labor_abs-NMR9"/>
      <sheetName val="Combined_Results_9"/>
      <sheetName val="precast_RC_element9"/>
      <sheetName val="pile_Fabrication9"/>
      <sheetName val="New_Bld9"/>
      <sheetName val="Finansal_tamamlanma_Eğrisi9"/>
      <sheetName val="Status_Summary9"/>
      <sheetName val="Dash_board18"/>
      <sheetName val="2F_회의실견적(5_14_일대)11"/>
      <sheetName val="_HIT-&gt;HMC_견적(3900)11"/>
      <sheetName val="Appendix_B11"/>
      <sheetName val="Labour_Rate_15"/>
      <sheetName val="kppl_pl9"/>
      <sheetName val="Basic_Rates9"/>
      <sheetName val="2_Plex9"/>
      <sheetName val="Sheet1_(2)9"/>
      <sheetName val="4_Plex9"/>
      <sheetName val="6_Plex_9"/>
      <sheetName val="Detailed_Summary9"/>
      <sheetName val="Sheet1_(3)9"/>
      <sheetName val="Sheet1_(4)9"/>
      <sheetName val="May_0510"/>
      <sheetName val="April_0510"/>
      <sheetName val="Aug_0510"/>
      <sheetName val="July_0510"/>
      <sheetName val="June_0510"/>
      <sheetName val="Nov_0510"/>
      <sheetName val="Oct_0510"/>
      <sheetName val="Sep_0510"/>
      <sheetName val="Dropdown_List9"/>
      <sheetName val="1_-_Main_Building9"/>
      <sheetName val="1_-_Summary9"/>
      <sheetName val="2_-_Landscaping_Works9"/>
      <sheetName val="2_-_Summary9"/>
      <sheetName val="4_-_Bldg_Infra9"/>
      <sheetName val="4_-_Summary9"/>
      <sheetName val="Asset_Allocation_(CR)9"/>
      <sheetName val="Project_Benchmarking9"/>
      <sheetName val="Dashboard_(1)9"/>
      <sheetName val="VO_Agreed_to_Unifier_Sum9"/>
      <sheetName val="VO_Not_yet_Agreed_to_Unifier9"/>
      <sheetName val="VO_Anticipated_to_Unifier9"/>
      <sheetName val="EW_to_Unifier9"/>
      <sheetName val="Prov_Sums9"/>
      <sheetName val="Other_Amounts9"/>
      <sheetName val="Summary_8"/>
      <sheetName val="B04-A_-_DIA_SUDEER8"/>
      <sheetName val="04D_-_Tanmyat8"/>
      <sheetName val="13-_B04-B_&amp;_C8"/>
      <sheetName val="_SITE_09_B04-B&amp;C-AFAQ8"/>
      <sheetName val="CONSTRUCTION_COMPONENT8"/>
      <sheetName val="HB_CEC_schd_4_29"/>
      <sheetName val="HB_CEC_schd_4_39"/>
      <sheetName val="HB_CEC_schd_5_29"/>
      <sheetName val="HB_CEC_schd_6_29"/>
      <sheetName val="HB_CEC_schd_7_29"/>
      <sheetName val="HB_CEC_schd_9_29"/>
      <sheetName val="Doha_Farm9"/>
      <sheetName val="B-3_2_EB8"/>
      <sheetName val="Balance_Sheet8"/>
      <sheetName val="Other_Cost_Norms7"/>
      <sheetName val="[SHOPLIST_xls]/VWVU))tÏØ0_201"/>
      <sheetName val="[SHOPLIST_xls]/VWVU))tÏØ0_202"/>
      <sheetName val="[SHOPLIST_xls]/VWVU))tÏØ0_203"/>
      <sheetName val="AOP_Summary-210"/>
      <sheetName val="Estimate_for_approval8"/>
      <sheetName val="New_Rates8"/>
      <sheetName val="Labour_Rates8"/>
      <sheetName val="Status_8"/>
      <sheetName val="CLIENT_BUDGET8"/>
      <sheetName val="Reco-June_20198"/>
      <sheetName val="REMINING_PROGRESS8"/>
      <sheetName val="OS&amp;E__IT8"/>
      <sheetName val="PAID_AMOUNT8"/>
      <sheetName val="IPA_218"/>
      <sheetName val="Order_by_owner8"/>
      <sheetName val="PERLIM__Sammary8"/>
      <sheetName val="RECOVER_OF_DOUBLE_PAYMENT8"/>
      <sheetName val="rathath_al_matar8"/>
      <sheetName val="INTERNAL_LINE_8"/>
      <sheetName val="MINOVA_AL_DEYAR8"/>
      <sheetName val="BLUE_RHINE8"/>
      <sheetName val="NATIONAL_PAINT8"/>
      <sheetName val="FIRE_RATED8"/>
      <sheetName val="CIF_COST_ITEM7"/>
      <sheetName val="Rates_for_public_areas7"/>
      <sheetName val="[SHOPLIST_xls]/VWVU))tÏØ0_204"/>
      <sheetName val="[SHOPLIST_xls]/VWVU))tÏØ0_205"/>
      <sheetName val="MAIN_SUMMARY7"/>
      <sheetName val="[SHOPLIST_xls][SHOPLIST_xls]/V7"/>
      <sheetName val="Sec__A-PQ9"/>
      <sheetName val="Preamble_B9"/>
      <sheetName val="Sec__C-Dayworks9"/>
      <sheetName val="d5_9"/>
      <sheetName val="Tender_Docs8"/>
      <sheetName val="Miral_Emails8"/>
      <sheetName val="LOAs_(061619)8"/>
      <sheetName val="Contract_Conditions_(Tender)8"/>
      <sheetName val="Contract_Qualifications8"/>
      <sheetName val="YVPI_&amp;_GII8"/>
      <sheetName val="LOA_(live_sheet)8"/>
      <sheetName val="LOA_Log_(082419)8"/>
      <sheetName val="Key_Docs_Ref_8"/>
      <sheetName val="To_Mr__Boota_(072519)8"/>
      <sheetName val="Core_Data7"/>
      <sheetName val="Abs_PMRL7"/>
      <sheetName val="B2-DV_No_027"/>
      <sheetName val="TB_ALJADA7"/>
      <sheetName val="Plot_Area7"/>
      <sheetName val="Closing_entries7"/>
      <sheetName val="Executive_Summary7"/>
      <sheetName val="Sales_Tracking_Report_(STR)7"/>
      <sheetName val="Blocking_Tracking_Report_(BTR)7"/>
      <sheetName val="Bill_No_17"/>
      <sheetName val="[SHOPLIST_xls]70,/0s«iÆøí¬8"/>
      <sheetName val="[SHOPLIST_xls][SH8"/>
      <sheetName val="[SHOPLIST_xls]70_8"/>
      <sheetName val="MASTER_RATE_ANALYSIS8"/>
      <sheetName val="Basic_Rate8"/>
      <sheetName val="P-Ins_&amp;_Bonds8"/>
      <sheetName val="Recon_Template7"/>
      <sheetName val="DIV_01_General_Requirements7"/>
      <sheetName val="Bill_(1)_Main_Building7"/>
      <sheetName val="Bill_(2)_General_Site_&amp;_Parkin7"/>
      <sheetName val="wd_points7"/>
      <sheetName val="Bill_(3)_Guest_House7"/>
      <sheetName val="Bill_(4)_Family_Buildings7"/>
      <sheetName val="Bill_(5)_Villa_Buildings7"/>
      <sheetName val="Bill_(6)_Entrance_Building7"/>
      <sheetName val="Bill_(7)_Masjid7"/>
      <sheetName val="Bill_(8)_Auditorium7"/>
      <sheetName val="Bill_(9)_Site_Prep__&amp;_Roadway7"/>
      <sheetName val="Summary_Cost7"/>
      <sheetName val="lighting_points7"/>
      <sheetName val="ESTIMATE_(2)7"/>
      <sheetName val="COM_Summary7"/>
      <sheetName val="Comp_equip7"/>
      <sheetName val="SITE_WORKS7"/>
      <sheetName val="WOOD_WORK7"/>
      <sheetName val="THERMAL_&amp;_MOISTURE_7"/>
      <sheetName val="DOORS_&amp;_WINDOWS7"/>
      <sheetName val="Additional_Items7"/>
      <sheetName val="P15_Cost_Implications7"/>
      <sheetName val="P15_uPVC_ducts-Rate_Summary7"/>
      <sheetName val="P13_uPVC_ducts7"/>
      <sheetName val="P13_Mass_Concrete7"/>
      <sheetName val="P13_Imported_Fill7"/>
      <sheetName val="P14_uPVC_ducts7"/>
      <sheetName val="P14_Mass_Concrete7"/>
      <sheetName val="P14_Imported_Fill7"/>
      <sheetName val="P14_Sand_bed_to_cable7"/>
      <sheetName val="P15_uPVC_ducts7"/>
      <sheetName val="Master_data7"/>
      <sheetName val="[SHOPLIST_xls]/VWVU))tÏØ0_206"/>
      <sheetName val="[SHOPLIST_xls]/VWVU))tÏØ0_207"/>
      <sheetName val="Quotation_FM_administration7"/>
      <sheetName val="Quotation_Visitor_and_Sec7"/>
      <sheetName val="Service_Charge7"/>
      <sheetName val="CABLES_7"/>
      <sheetName val="Quotation_Offices_108,9,10,11)7"/>
      <sheetName val="Quotation_modification7"/>
      <sheetName val="L_(4)7"/>
      <sheetName val="P1926-H2B_Pkg_2A&amp;2B7"/>
      <sheetName val="P1940-H2B_Pkg_1_Guestrooms7"/>
      <sheetName val="BOQ_1_927"/>
      <sheetName val="Ref_Arch7"/>
      <sheetName val="Portfolio_List7"/>
      <sheetName val="[SHOPLIST_xls]/VWVU))tÏØ0_208"/>
      <sheetName val="Staff_OLD_7"/>
      <sheetName val="개시대사_(2)7"/>
      <sheetName val="Appendix-A_-GRAND_SUMMARY7"/>
      <sheetName val="D9_(New_Rate)7"/>
      <sheetName val="WATER_DUCT_-_IC_217"/>
      <sheetName val="Initial_Data7"/>
      <sheetName val="Package_Status7"/>
      <sheetName val="Asset_Desc7"/>
      <sheetName val="Cumulative_Rail_7"/>
      <sheetName val="Data_7"/>
      <sheetName val="6_2_Floor_Finishes7"/>
      <sheetName val="BUAs_and_Sales_Forecast7"/>
      <sheetName val="Lagoons_Breakdown_Prices7"/>
      <sheetName val="Cover_HW_Z2_7"/>
      <sheetName val="TOTAL_WORK7"/>
      <sheetName val="part_37"/>
      <sheetName val="pile_Length_for_Easter_fence7"/>
      <sheetName val="Div_10-Specialities_7"/>
      <sheetName val="MALE_&amp;_FEMALE_7"/>
      <sheetName val="Div_Summary7"/>
      <sheetName val="_Estimate__7"/>
      <sheetName val="Equip_7"/>
      <sheetName val="[SHOPLIST_xls]70,/0s«i_x7"/>
      <sheetName val="Contractor_Application6"/>
      <sheetName val="08_MEP_Summary6"/>
      <sheetName val="Addnl_works6"/>
      <sheetName val="B3__Material_on_Site-Detail6"/>
      <sheetName val="[SHOPLIST_xls]70_x005f_x0000_,/0_x005"/>
      <sheetName val="[SHOPLIST_xls]/VWVU))tÏØ0_209"/>
      <sheetName val="[SHOPLIST_xls]/VWVU))tÏØ0_210"/>
      <sheetName val="[SHOPLIST_xls]/VWVU))tÏØ0_211"/>
      <sheetName val="[SHOPLIST_xls]/VWVU))tÏØ0_212"/>
      <sheetName val="[SHOPLIST_xls]/VWVU))tÏØ0_213"/>
      <sheetName val="[SHOPLIST_xls]/VWVU))tÏØ0_214"/>
      <sheetName val="[SHOPLIST_xls]/VWVU))tÏØ0_215"/>
      <sheetName val="[SHOPLIST_xls]/VWVU))tÏØ0_216"/>
      <sheetName val="Drop_down5"/>
      <sheetName val="[SHOPLIST_xls][SHOPLIST_xls]647"/>
      <sheetName val="[SHOPLIST_xls][SHOPLIST_xls]648"/>
      <sheetName val="[SHOPLIST_xls][SHOPLIST_xls]649"/>
      <sheetName val="[SHOPLIST_xls][SHOPLIST_xls]650"/>
      <sheetName val="[SHOPLIST_xls][SHOPLIST_xls]651"/>
      <sheetName val="[SHOPLIST_xls][SHOPLIST_xls]652"/>
      <sheetName val="[SHOPLIST_xls][SHOPLIST_xls]653"/>
      <sheetName val="[SHOPLIST_xls][SHOPLIST_xls]654"/>
      <sheetName val="[SHOPLIST_xls][SHOPLIST_xls]655"/>
      <sheetName val="[SHOPLIST_xls][SHOPLIST_xls]656"/>
      <sheetName val="[SHOPLIST_xls][SHOPLIST_xls]657"/>
      <sheetName val="[SHOPLIST_xls][SHOPLIST_xls]658"/>
      <sheetName val="[SHOPLIST_xls][SHOPLIST_xls]659"/>
      <sheetName val="[SHOPLIST_xls][SHOPLIST_xls]660"/>
      <sheetName val="[SHOPLIST_xls][SHOPLIST_xls]661"/>
      <sheetName val="[SHOPLIST_xls][SHOPLIST_xls]662"/>
      <sheetName val="[SHOPLIST_xls][SHOPLIST_xls]663"/>
      <sheetName val="[SHOPLIST_xls][SHOPLIST_xls]664"/>
      <sheetName val="[SHOPLIST_xls][SHOPLIST_xls]665"/>
      <sheetName val="[SHOPLIST_xls][SHOPLIST_xls]666"/>
      <sheetName val="[SHOPLIST_xls][SHOPLIST_xls]667"/>
      <sheetName val="[SHOPLIST_xls][SHOPLIST_xls]668"/>
      <sheetName val="[SHOPLIST_xls][SHOPLIST_xls]669"/>
      <sheetName val="[SHOPLIST_xls][SHOPLIST_xls]670"/>
      <sheetName val="[SHOPLIST_xls][SHOPLIST_xls]671"/>
      <sheetName val="[SHOPLIST_xls][SHOPLIST_xls]672"/>
      <sheetName val="[SHOPLIST_xls][SHOPLIST_xls]673"/>
      <sheetName val="[SHOPLIST_xls][SHOPLIST_xls]674"/>
      <sheetName val="[SHOPLIST_xls][SHOPLIST_xls]675"/>
      <sheetName val="[SHOPLIST_xls][SHOPLIST_xls]676"/>
      <sheetName val="[SHOPLIST_xls][SHOPLIST_xls]677"/>
      <sheetName val="[SHOPLIST_xls][SHOPLIST_xls]678"/>
      <sheetName val="[SHOPLIST_xls][SHOPLIST_xls]679"/>
      <sheetName val="[SHOPLIST_xls][SHOPLIST_xls]680"/>
      <sheetName val="[SHOPLIST_xls][SHOPLIST_xls]681"/>
      <sheetName val="[SHOPLIST_xls][SHOPLIST_xls]682"/>
      <sheetName val="[SHOPLIST_xls][SHOPLIST_xls]683"/>
      <sheetName val="[SHOPLIST_xls][SHOPLIST_xls]684"/>
      <sheetName val="[SHOPLIST_xls][SHOPLIST_xls]685"/>
      <sheetName val="[SHOPLIST_xls][SHOPLIST_xls]686"/>
      <sheetName val="[SHOPLIST_xls][SHOPLIST_xls]687"/>
      <sheetName val="[SHOPLIST_xls][SHOPLIST_xls]688"/>
      <sheetName val="[SHOPLIST_xls][SHOPLIST_xls]689"/>
      <sheetName val="[SHOPLIST_xls][SHOPLIST_xls]690"/>
      <sheetName val="[SHOPLIST_xls][SHOPLIST_xls]691"/>
      <sheetName val="[SHOPLIST_xls][SHOPLIST_xls]692"/>
      <sheetName val="[SHOPLIST_xls][SHOPLIST_xls]693"/>
      <sheetName val="[SHOPLIST_xls][SHOPLIST_xls]694"/>
      <sheetName val="[SHOPLIST_xls][SHOPLIST_xls]695"/>
      <sheetName val="[SHOPLIST_xls][SHOPLIST_xls]696"/>
      <sheetName val="[SHOPLIST_xls][SHOPLIST_xls]697"/>
      <sheetName val="[SHOPLIST_xls][SHOPLIST_xls]698"/>
      <sheetName val="[SHOPLIST_xls][SHOPLIST_xls]699"/>
      <sheetName val="[SHOPLIST_xls][SHOPLIST_xls]700"/>
      <sheetName val="[SHOPLIST_xls][SHOPLIST_xls]800"/>
      <sheetName val="[SHOPLIST_xls][SHOPLIST_xls]801"/>
      <sheetName val="[SHOPLIST_xls][SHOPLIST_xls]802"/>
      <sheetName val="[SHOPLIST_xls][SHOPLIST_xls]803"/>
      <sheetName val="[SHOPLIST_xls][SHOPLIST_xls]804"/>
      <sheetName val="[SHOPLIST_xls][SHOPLIST_xls]805"/>
      <sheetName val="[SHOPLIST_xls][SHOPLIST_xls]806"/>
      <sheetName val="[SHOPLIST_xls][SHOPLIST_xls]807"/>
      <sheetName val="[SHOPLIST_xls][SHOPLIST_xls]808"/>
      <sheetName val="[SHOPLIST_xls][SHOPLIST_xls]809"/>
      <sheetName val="[SHOPLIST_xls][SHOPLIST_xls]810"/>
      <sheetName val="[SHOPLIST_xls][SHOPLIST_xls]811"/>
      <sheetName val="[SHOPLIST_xls][SHOPLIST_xls]812"/>
      <sheetName val="[SHOPLIST_xls][SHOPLIST_xls]813"/>
      <sheetName val="[SHOPLIST_xls][SHOPLIST_xls]814"/>
      <sheetName val="[SHOPLIST_xls][SHOPLIST_xls]815"/>
      <sheetName val="[SHOPLIST_xls][SHOPLIST_xls]816"/>
      <sheetName val="[SHOPLIST_xls][SHOPLIST_xls]817"/>
      <sheetName val="[SHOPLIST_xls][SHOPLIST_xls]818"/>
      <sheetName val="[SHOPLIST_xls][SHOPLIST_xls]819"/>
      <sheetName val="[SHOPLIST_xls][SHOPLIST_xls]820"/>
      <sheetName val="[SHOPLIST_xls][SHOPLIST_xls]821"/>
      <sheetName val="[SHOPLIST_xls][SHOPLIST_xls]822"/>
      <sheetName val="[SHOPLIST_xls][SHOPLIST_xls]823"/>
      <sheetName val="[SHOPLIST_xls][SHOPLIST_xls]824"/>
      <sheetName val="[SHOPLIST_xls][SHOPLIST_xls]825"/>
      <sheetName val="[SHOPLIST_xls][SHOPLIST_xls]826"/>
      <sheetName val="[SHOPLIST_xls][SHOPLIST_xls]827"/>
      <sheetName val="[SHOPLIST_xls][SHOPLIST_xls]828"/>
      <sheetName val="[SHOPLIST_xls][SHOPLIST_xls]829"/>
      <sheetName val="[SHOPLIST_xls][SHOPLIST_xls]830"/>
      <sheetName val="[SHOPLIST_xls][SHOPLIST_xls]831"/>
      <sheetName val="[SHOPLIST_xls][SHOPLIST_xls]832"/>
      <sheetName val="[SHOPLIST_xls][SHOPLIST_xls]833"/>
      <sheetName val="[SHOPLIST_xls][SHOPLIST_xls]834"/>
      <sheetName val="[SHOPLIST_xls][SHOPLIST_xls]835"/>
      <sheetName val="[SHOPLIST_xls][SHOPLIST_xls]836"/>
      <sheetName val="[SHOPLIST_xls][SHOPLIST_xls]837"/>
      <sheetName val="[SHOPLIST_xls][SHOPLIST_xls]838"/>
      <sheetName val="[SHOPLIST_xls][SHOPLIST_xls]839"/>
      <sheetName val="[SHOPLIST_xls][SHOPLIST_xls]840"/>
      <sheetName val="[SHOPLIST_xls][SHOPLIST_xls]841"/>
      <sheetName val="[SHOPLIST_xls][SHOPLIST_xls]842"/>
      <sheetName val="[SHOPLIST_xls][SHOPLIST_xls]843"/>
      <sheetName val="[SHOPLIST_xls][SHOPLIST_xls]844"/>
      <sheetName val="[SHOPLIST_xls][SHOPLIST_xls]845"/>
      <sheetName val="[SHOPLIST_xls][SHOPLIST_xls]846"/>
      <sheetName val="[SHOPLIST_xls][SHOPLIST_xls]847"/>
      <sheetName val="[SHOPLIST_xls][SHOPLIST_xls]848"/>
      <sheetName val="[SHOPLIST_xls][SHOPLIST_xls]849"/>
      <sheetName val="[SHOPLIST_xls][SHOPLIST_xls]850"/>
      <sheetName val="[SHOPLIST_xls][SHOPLIST_xls]851"/>
      <sheetName val="[SHOPLIST_xls][SHOPLIST_xls]852"/>
      <sheetName val="[SHOPLIST_xls][SHOPLIST_xls]853"/>
      <sheetName val="[SHOPLIST_xls][SHOPLIST_xls]854"/>
      <sheetName val="[SHOPLIST_xls][SHOPLIST_xls]855"/>
      <sheetName val="[SHOPLIST_xls][SHOPLIST_xls]856"/>
      <sheetName val="[SHOPLIST_xls][SHOPLIST_xls]857"/>
      <sheetName val="[SHOPLIST_xls][SHOPLIST_xls]858"/>
      <sheetName val="[SHOPLIST_xls][SHOPLIST_xls]859"/>
      <sheetName val="[SHOPLIST_xls][SHOPLIST_xls]860"/>
      <sheetName val="[SHOPLIST_xls][SHOPLIST_xls]861"/>
      <sheetName val="[SHOPLIST_xls][SHOPLIST_xls]862"/>
      <sheetName val="[SHOPLIST_xls][SHOPLIST_xls]863"/>
      <sheetName val="[SHOPLIST_xls][SHOPLIST_xls]864"/>
      <sheetName val="[SHOPLIST_xls][SHOPLIST_xls]865"/>
      <sheetName val="[SHOPLIST_xls][SHOPLIST_xls]866"/>
      <sheetName val="[SHOPLIST_xls][SHOPLIST_xls]867"/>
      <sheetName val="[SHOPLIST_xls][SHOPLIST_xls]868"/>
      <sheetName val="[SHOPLIST_xls][SHOPLIST_xls]869"/>
      <sheetName val="[SHOPLIST_xls][SHOPLIST_xls]870"/>
      <sheetName val="[SHOPLIST_xls][SHOPLIST_xls]871"/>
      <sheetName val="[SHOPLIST_xls][SHOPLIST_xls]872"/>
      <sheetName val="[SHOPLIST_xls][SHOPLIST_xls]873"/>
      <sheetName val="[SHOPLIST_xls]70,/0s«iÆøí¬i114"/>
      <sheetName val="[SHOPLIST_xls]70,/0s«_iÆø_í¬6"/>
      <sheetName val="[SHOPLIST_xls]70,/0s«iÆøí¬i210"/>
      <sheetName val="[SHOPLIST_xls]70,/0s«iÆøí¬i36"/>
      <sheetName val="[SHOPLIST_xls][SHOPLIST_xls]874"/>
      <sheetName val="S-Curve_Update5"/>
      <sheetName val="VESSELS_5"/>
      <sheetName val="FLOOR_AND_CEILING5"/>
      <sheetName val="area_comp_2011_01_18_(2)5"/>
      <sheetName val="drop_down_lists5"/>
      <sheetName val="PH_55"/>
      <sheetName val="Admin_TAKE_OFF5"/>
      <sheetName val="[SHOPLIST_xls][SHOPLIST_xls]875"/>
      <sheetName val="[SHOPLIST_xls][SHOPLIST_xls]876"/>
      <sheetName val="[SHOPLIST_xls][SHOPLIST_xls]877"/>
      <sheetName val="[SHOPLIST_xls][SHOPLIST_xls]878"/>
      <sheetName val="[SHOPLIST_xls][SHOPLIST_xls]879"/>
      <sheetName val="[SHOPLIST_xls][SHOPLIST_xls]880"/>
      <sheetName val="[SHOPLIST_xls][SHOPLIST_xls]881"/>
      <sheetName val="[SHOPLIST_xls][SHOPLIST_xls]882"/>
      <sheetName val="Spacing_of_Delineators4"/>
      <sheetName val="EATON_SUMMARY5"/>
      <sheetName val="Outline_Cost_-_Five_star_Hotel5"/>
      <sheetName val="Schedules_PL4"/>
      <sheetName val="Schedules_BS4"/>
      <sheetName val="[SHOPLIST_xls][SHOPLIST_xls]883"/>
      <sheetName val="[SHOPLIST_xls]/VWVU))6"/>
      <sheetName val="_boaboard_(1)2"/>
      <sheetName val="[SHOPLIST_xls][SHOPLIST_xls]884"/>
      <sheetName val="[SHOPLIST_xls][SHOPLIST_xls]885"/>
      <sheetName val="[SHOPLIST_xls][SHOPLIST_xls]886"/>
      <sheetName val="[SHOPLIST_xls][SHOPLIST_xls]887"/>
      <sheetName val="[SHOPLIST_xls][SHOPLIST_xls]888"/>
      <sheetName val="[SHOPLIST_xls][SHOPLIST_xls]889"/>
      <sheetName val="[SHOPLIST_xls][SHOPLIST_xls]890"/>
      <sheetName val="[SHOPLIST_xls][SHOPLIST_xls]891"/>
      <sheetName val="[SHOPLIST_xls][SHOPLIST_xls]892"/>
      <sheetName val="[SHOPLIST_xls][SHOPLIST_xls]893"/>
      <sheetName val="[SHOPLIST_xls][SHOPLIST_xls]894"/>
      <sheetName val="[SHOPLIST_xls][SHOPLIST_xls]895"/>
      <sheetName val="[SHOPLIST_xls][SHOPLIST_xls]896"/>
      <sheetName val="[SHOPLIST_xls][SHOPLIST_xls]897"/>
      <sheetName val="[SHOPLIST_xls][SHOPLIST_xls]898"/>
      <sheetName val="[SHOPLIST_xls][SHOPLIST_xls]899"/>
      <sheetName val="[SHOPLIST_xls][SHOPLIST_xls]900"/>
      <sheetName val="[SHOPLIST_xls][SHOPLIST_xls]901"/>
      <sheetName val="[SHOPLIST_xls][SHOPLIST_xls]902"/>
      <sheetName val="[SHOPLIST_xls][SHOPLIST_xls]903"/>
      <sheetName val="[SHOPLIST_xls][SHOPLIST_xls]904"/>
      <sheetName val="[SHOPLIST_xls][SHOPLIST_xls]905"/>
      <sheetName val="[SHOPLIST_xls][SHOPLIST_xls]906"/>
      <sheetName val="[SHOPLIST_xls][SHOPLIST_xls]907"/>
      <sheetName val="[SHOPLIST_xls][SHOPLIST_xls]908"/>
      <sheetName val="[SHOPLIST_xls][SHOPLIST_xls]909"/>
      <sheetName val="[SHOPLIST_xls][SHOPLIST_xls]910"/>
      <sheetName val="[SHOPLIST_xls][SHOPLIST_xls]911"/>
      <sheetName val="[SHOPLIST_xls][SHOPLIST_xls]912"/>
      <sheetName val="[SHOPLIST_xls][SHOPLIST_xls]913"/>
      <sheetName val="[SHOPLIST_xls][SHOPLIST_xls]914"/>
      <sheetName val="[SHOPLIST_xls][SHOPLIST_xls]915"/>
      <sheetName val="[SHOPLIST_xls][SHOPLIST_xls]916"/>
      <sheetName val="[SHOPLIST_xls][SHOPLIST_xls]917"/>
      <sheetName val="[SHOPLIST_xls][SHOPLIST_xls]918"/>
      <sheetName val="[SHOPLIST_xls][SHOPLIST_xls]919"/>
      <sheetName val="[SHOPLIST_xls][SHOPLIST_xls]920"/>
      <sheetName val="[SHOPLIST_xls][SHOPLIST_xls]921"/>
      <sheetName val="II손익관리"/>
      <sheetName val="목표세부명세"/>
      <sheetName val="[SHOPLIST.xls]70?,/0?"/>
      <sheetName val="[SHOPLIST.xls]70?,/0?s«i_x"/>
      <sheetName val="[SHOPLIST.xls]70,/0"/>
      <sheetName val="Structural BOQ"/>
      <sheetName val="Masonry &amp; Plaster"/>
      <sheetName val="Advance_Recovery"/>
      <sheetName val="SC_Cost_FEB_03"/>
      <sheetName val="DVM_Sizing_Calculator-_10_ips_"/>
      <sheetName val="[SHOPLIST_xls]/VWVU))tÏØ0_217"/>
      <sheetName val="[SHOPLIST_xls]/VWVU))tÏØ0_218"/>
      <sheetName val="[SHOPLIST_xls]/VWVU))tÏØ0_219"/>
      <sheetName val="[SHOPLIST_xls]/VWVU))tÏØ0_220"/>
      <sheetName val="[SHOPLIST_xls]/VWVU))tÏØ0_221"/>
      <sheetName val="[SHOPLIST_xls]/VWVU))tÏØ0_222"/>
      <sheetName val="[SHOPLIST_xls]/VWVU))tÏØ0_223"/>
      <sheetName val="Fee_Rate_Summary"/>
      <sheetName val="P_Staff_fac"/>
      <sheetName val="Summary_year_Plan"/>
      <sheetName val="BS_"/>
      <sheetName val="Geneí¬_x005f_x0008_i??_x005f_x0014_?0_"/>
      <sheetName val="Geneí¬_x005f_x0008_i___x005f_x0014__0_"/>
      <sheetName val="Goc_CC"/>
      <sheetName val="Room_Type"/>
      <sheetName val="Basement2_DB"/>
      <sheetName val="_SHOPLIST_xls__VWVU))tÏØ0_101"/>
      <sheetName val="_SHOPLIST_xls__VWVU))tÏØ0_102"/>
      <sheetName val="_SHOPLIST_xls__VWVU))tÏØ0_103"/>
      <sheetName val="[SHOPLIST_xls]70___0_s__i____28"/>
      <sheetName val="footing_for_SP"/>
      <sheetName val="Macro_custom_function"/>
      <sheetName val="_N_Finansal_Eğri"/>
      <sheetName val="[SHOPLIST_xls]_VW__VU________19"/>
      <sheetName val="[SHOPLIST_xls]70_x005f_x0000___0_x_10"/>
      <sheetName val="[SHOPLIST_xls]70___0_s__i____29"/>
      <sheetName val="[SHOPLIST_xls]_VW__VU________20"/>
      <sheetName val="[SHOPLIST_xls]70___0_s__i____30"/>
      <sheetName val="[SHOPLIST_xls]_SHOPLIST_xl_1080"/>
      <sheetName val="[SHOPLIST_xls]_SHOPLIST_xl_1081"/>
      <sheetName val="[SHOPLIST_xls]_SHOPLIST_xl_1082"/>
      <sheetName val="[SHOPLIST_xls]_SHOPLIST_xl_1083"/>
      <sheetName val="[SHOPLIST_xls]_SHOPLIST_xl_1084"/>
      <sheetName val="[SHOPLIST_xls]_SHOPLIST_xl_1085"/>
      <sheetName val="[SHOPLIST_xls]_SHOPLIST_xl_1086"/>
      <sheetName val="[SHOPLIST_xls]_SHOPLIST_xl_1087"/>
      <sheetName val="[SHOPLIST_xls]_SHOPLIST_xl_1088"/>
      <sheetName val="[SHOPLIST_xls]_SHOPLIST_xl_1089"/>
      <sheetName val="[SHOPLIST_xls]_SHOPLIST_xl_1090"/>
      <sheetName val="[SHOPLIST_xls]_SHOPLIST_xl_1091"/>
      <sheetName val="[SHOPLIST_xls]_SHOPLIST_xl_1092"/>
      <sheetName val="[SHOPLIST_xls]_SHOPLIST_xl_1093"/>
      <sheetName val="[SHOPLIST_xls]_SHOPLIST_xl_1094"/>
      <sheetName val="[SHOPLIST_xls]_SHOPLIST_xl_1095"/>
      <sheetName val="[SHOPLIST_xls]_SHOPLIST_xl_1096"/>
      <sheetName val="[SHOPLIST_xls]_SHOPLIST_xl_1097"/>
      <sheetName val="[SHOPLIST_xls]_SHOPLIST_xl_1098"/>
      <sheetName val="[SHOPLIST_xls]_SHOPLIST_xl_1099"/>
      <sheetName val="[SHOPLIST_xls]_SHOPLIST_xl_1100"/>
      <sheetName val="[SHOPLIST_xls]_SHOPLIST_xl_1101"/>
      <sheetName val="[SHOPLIST_xls]_SHOPLIST_xl_1102"/>
      <sheetName val="[SHOPLIST_xls]_SHOPLIST_xl_1103"/>
      <sheetName val="[SHOPLIST_xls]_SHOPLIST_xl_1104"/>
      <sheetName val="[SHOPLIST_xls]_SHOPLIST_xl_1105"/>
      <sheetName val="[SHOPLIST_xls]_SHOPLIST_xl_1106"/>
      <sheetName val="[SHOPLIST_xls]_SHOPLIST_xl_1107"/>
      <sheetName val="[SHOPLIST_xls]_SHOPLIST_xl_1108"/>
      <sheetName val="[SHOPLIST_xls]_SHOPLIST_xl_1109"/>
      <sheetName val="[SHOPLIST_xls]_SHOPLIST_xl_1110"/>
      <sheetName val="[SHOPLIST_xls]_SHOPLIST_xl_1111"/>
      <sheetName val="[SHOPLIST_xls]_SHOPLIST_xl_1112"/>
      <sheetName val="[SHOPLIST_xls]_SHOPLIST_xl_1113"/>
      <sheetName val="[SHOPLIST_xls]_SHOPLIST_xl_1114"/>
      <sheetName val="[SHOPLIST_xls]_SHOPLIST_xl_1115"/>
      <sheetName val="[SHOPLIST_xls]_SHOPLIST_xl_1116"/>
      <sheetName val="[SHOPLIST_xls]_SHOPLIST_xl_1117"/>
      <sheetName val="[SHOPLIST_xls]_SHOPLIST_xl_1118"/>
      <sheetName val="[SHOPLIST_xls]_SHOPLIST_xl_1119"/>
      <sheetName val="[SHOPLIST_xls]_SHOPLIST_xl_1120"/>
      <sheetName val="[SHOPLIST_xls]_SHOPLIST_xl_1121"/>
      <sheetName val="[SHOPLIST_xls]_SHOPLIST_xl_1122"/>
      <sheetName val="[SHOPLIST_xls]_SHOPLIST_xl_1123"/>
      <sheetName val="[SHOPLIST_xls]_SHOPLIST_xl_1124"/>
      <sheetName val="[SHOPLIST_xls]_SHOPLIST_xl_1125"/>
      <sheetName val="[SHOPLIST_xls]_SHOPLIST_xl_1126"/>
      <sheetName val="[SHOPLIST_xls]_SHOPLIST_xl_1127"/>
      <sheetName val="[SHOPLIST_xls]_SHOPLIST_xl_1128"/>
      <sheetName val="[SHOPLIST_xls]_SHOPLIST_xl_1129"/>
      <sheetName val="[SHOPLIST_xls]_SHOPLIST_xl_1130"/>
      <sheetName val="[SHOPLIST_xls]_SHOPLIST_xl_1131"/>
      <sheetName val="[SHOPLIST_xls]_SHOPLIST_xl_1132"/>
      <sheetName val="[SHOPLIST_xls]_SHOPLIST_xl_1133"/>
      <sheetName val="[SHOPLIST_xls]_SHOPLIST_xl_1134"/>
      <sheetName val="[SHOPLIST_xls]_SHOPLIST_xl_1135"/>
      <sheetName val="[SHOPLIST_xls]_SHOPLIST_xl_1136"/>
      <sheetName val="[SHOPLIST_xls]_SHOPLIST_xl_1137"/>
      <sheetName val="[SHOPLIST_xls]_SHOPLIST_xl_1138"/>
      <sheetName val="[SHOPLIST_xls]_SHOPLIST_xl_1139"/>
      <sheetName val="[SHOPLIST_xls]_SHOPLIST_xl_1140"/>
      <sheetName val="[SHOPLIST_xls]_SHOPLIST_xl_1141"/>
      <sheetName val="Project Details"/>
      <sheetName val="Working"/>
      <sheetName val="Cont-1-Pipeline Civil Working"/>
      <sheetName val="List of Materials"/>
      <sheetName val="Project Flow Diagram"/>
      <sheetName val="CPM"/>
      <sheetName val="TOTAL COST OF PROJECT"/>
      <sheetName val="Rate Analysis for Civil Works"/>
      <sheetName val="Schedule info"/>
      <sheetName val="Total  Amount"/>
      <sheetName val="PMP"/>
      <sheetName val="ConferenceCentre______________2"/>
      <sheetName val="Back"/>
      <sheetName val="jobhist"/>
      <sheetName val="ProjInfo"/>
      <sheetName val="Rate (2)"/>
      <sheetName val="CERT.NO 1"/>
      <sheetName val="org"/>
      <sheetName val="Bill 2K"/>
      <sheetName val="1) COMMON FACILITIES"/>
      <sheetName val="Bldg Brkdown"/>
      <sheetName val="参数"/>
      <sheetName val="D.5 Bid statement"/>
      <sheetName val="计算表"/>
      <sheetName val="03定额库"/>
      <sheetName val="94定额库"/>
      <sheetName val="清单库"/>
      <sheetName val="工程量汇总表"/>
      <sheetName val="D.MAKAN"/>
      <sheetName val="Superstruc"/>
      <sheetName val="Data Input-A"/>
      <sheetName val="Sum cost"/>
      <sheetName val="#3E1_GCR"/>
      <sheetName val="Joseph_Record4"/>
      <sheetName val="_boaboard_(1)3"/>
      <sheetName val="DGG"/>
      <sheetName val="골조시행"/>
      <sheetName val="실행철강하도"/>
      <sheetName val="Kian Wan"/>
      <sheetName val="RT1_conc"/>
      <sheetName val="RT2_fmk"/>
      <sheetName val="RT2_conc"/>
      <sheetName val="S3_fmk"/>
      <sheetName val="S3_conc"/>
      <sheetName val="RT1_rebar"/>
      <sheetName val="RT2_rebar"/>
      <sheetName val="S3_rebar"/>
      <sheetName val="110 cs EW"/>
      <sheetName val="2851"/>
      <sheetName val="Blk A"/>
      <sheetName val="Bill  No. 4"/>
      <sheetName val="KỲ TT"/>
      <sheetName val="Joinery works"/>
      <sheetName val="Geneí¬_x005f_x005f_x005f_x005f_x005f_x005f_x005f_x005f_"/>
      <sheetName val="01. DATA"/>
      <sheetName val="_SHOPLIST.xls__SHOPLIST.xls_7_7"/>
      <sheetName val="_SHOPLIST.xls__SHOPLIST.xls___7"/>
      <sheetName val="_SHOPLIST.xls__SHOPLIST.xls___8"/>
      <sheetName val="_SHOPLIST.xls__SHOPLIST.xls___9"/>
      <sheetName val="_SHOPLIST.xls__SHOPLIST.xls__10"/>
      <sheetName val="_SHOPLIST.xls__SHOPLIST.xls_7_8"/>
      <sheetName val="_SHOPLIST.xls__SHOPLIST.xls_7_9"/>
      <sheetName val="_SHOPLIST.xls__SHOPLIST.xls__11"/>
      <sheetName val="_SHOPLIST.xls__SHOPLIST.xls__12"/>
      <sheetName val="_SHOPLIST.xls__SHOPLIST.xls__13"/>
      <sheetName val="_SHOPLIST.xls__SHOPLIST.xls__14"/>
      <sheetName val="_SHOPLIST.xls__SHOPLIST.xls__15"/>
      <sheetName val="_SHOPLIST.xls__SHOPLIST.xls__16"/>
      <sheetName val="_SHOPLIST.xls__SHOPLIST.xls__17"/>
      <sheetName val="DGchitiet "/>
      <sheetName val="Guneí¬_x005f_x0008_i_x005f_x0000__x005f_x0000__x0"/>
      <sheetName val="BOQ LT"/>
      <sheetName val="BP"/>
      <sheetName val="Abstract-2"/>
      <sheetName val="Shor &amp; Shuter"/>
      <sheetName val="nVision"/>
      <sheetName val="STR-Var"/>
      <sheetName val="Structure Progress"/>
      <sheetName val="Structure Exec Qty"/>
      <sheetName val="Structure Sub"/>
      <sheetName val="Structure Approval"/>
      <sheetName val="Structure BBS Qty"/>
      <sheetName val="Structure BBS Sub"/>
      <sheetName val="Structure BBS Approval"/>
      <sheetName val="Arch Approval"/>
      <sheetName val="Arch Qty"/>
      <sheetName val="Elec Qty"/>
      <sheetName val="Elec Progress"/>
      <sheetName val="Arch-Var"/>
      <sheetName val="Elec-Var"/>
      <sheetName val="Mech-Var"/>
      <sheetName val="Mech Qty"/>
      <sheetName val="Mech SUB"/>
      <sheetName val="Mech Progress"/>
      <sheetName val="Section(0)Preliminaries"/>
      <sheetName val="Section(1)Demolition"/>
      <sheetName val="Section(2)Exca "/>
      <sheetName val="Slide 6 - Returns &amp; NWC"/>
      <sheetName val="PE-F-42 Rev 01 Manpower"/>
      <sheetName val="GEN-TEC-02"/>
      <sheetName val="EPI Directo"/>
      <sheetName val="INSTRUCTIVO"/>
      <sheetName val="0-Datos de la Obra"/>
      <sheetName val="Gastos Generales"/>
      <sheetName val="1.1. Manpower(Data Ref)"/>
      <sheetName val="2.0 Section 2 Cover"/>
      <sheetName val="(COV)"/>
      <sheetName val="PCSum"/>
      <sheetName val="OSM"/>
      <sheetName val="ตารางส่วนลด EE."/>
      <sheetName val="FR"/>
      <sheetName val="frais VS BBI"/>
      <sheetName val="DB1"/>
      <sheetName val="DB10"/>
      <sheetName val="DB11"/>
      <sheetName val="DB12"/>
      <sheetName val="DB13"/>
      <sheetName val="DB14"/>
      <sheetName val="DB15"/>
      <sheetName val="DB16"/>
      <sheetName val="DB17"/>
      <sheetName val="DB18"/>
      <sheetName val="DB19"/>
      <sheetName val="DB2"/>
      <sheetName val="DB3"/>
      <sheetName val="DB4"/>
      <sheetName val="DB5"/>
      <sheetName val="DB6"/>
      <sheetName val="DB7"/>
      <sheetName val="DB8"/>
      <sheetName val="DB9"/>
      <sheetName val="PARAMETERS"/>
      <sheetName val="4300 UTILITY BLDG (2)"/>
      <sheetName val="JOB COSTING SHEET HVAC"/>
      <sheetName val="SUBCON OR OTHER"/>
      <sheetName val="CASH"/>
      <sheetName val="SSuppliers"/>
      <sheetName val="Supp of General Ledger"/>
      <sheetName val="3-1 GRN costing step 2"/>
      <sheetName val="LPO Compliment"/>
      <sheetName val="SUMMARYMCA"/>
      <sheetName val="IQAMA"/>
      <sheetName val="JULY19"/>
      <sheetName val="JULY26"/>
      <sheetName val="JULY5"/>
      <sheetName val="NOV1"/>
      <sheetName val="NOV15"/>
      <sheetName val="NOV22"/>
      <sheetName val="NOV23"/>
      <sheetName val="NOV29"/>
      <sheetName val="NOV7"/>
      <sheetName val="NOV8"/>
      <sheetName val="19"/>
      <sheetName val="20"/>
      <sheetName val="22"/>
      <sheetName val="23"/>
      <sheetName val="24"/>
      <sheetName val="25"/>
      <sheetName val="26"/>
      <sheetName val="Drop Down List"/>
      <sheetName val="Controls"/>
      <sheetName val="Planned"/>
      <sheetName val="Plants_Shrubs_Trees"/>
      <sheetName val="Planting_Data"/>
      <sheetName val="标号库"/>
      <sheetName val="单位库"/>
      <sheetName val="位置库"/>
      <sheetName val="Structure Bills Qty"/>
      <sheetName val="材料"/>
      <sheetName val="21"/>
      <sheetName val="Sheet366"/>
      <sheetName val="Sheet367"/>
      <sheetName val="Sheet370"/>
      <sheetName val="Sheet371"/>
      <sheetName val="Sheet372"/>
      <sheetName val="Sheet373"/>
      <sheetName val="Sheet374"/>
      <sheetName val="Sheet375"/>
      <sheetName val="Sheet359"/>
      <sheetName val="Sheet361"/>
      <sheetName val="Sheet378"/>
      <sheetName val="Sheet379"/>
      <sheetName val="Sheet380"/>
      <sheetName val="Sheet111"/>
      <sheetName val="5_1-AB"/>
      <sheetName val="Sheet388"/>
      <sheetName val="Mus &amp; DC"/>
      <sheetName val="SUM(D2)"/>
      <sheetName val="Workdone_MFI"/>
      <sheetName val="BIF"/>
      <sheetName val="Flr.Fin"/>
      <sheetName val="Inter unit set off"/>
      <sheetName val="Consolidated"/>
      <sheetName val="Bill No. 3 Podium"/>
      <sheetName val="ATD"/>
      <sheetName val="Op"/>
      <sheetName val="Details"/>
      <sheetName val="Proj Cost Sumry"/>
      <sheetName val="INS"/>
      <sheetName val="JUNE14"/>
      <sheetName val="JUNE16"/>
      <sheetName val="JUNE21"/>
      <sheetName val="JUNE28"/>
      <sheetName val="JUNE10"/>
      <sheetName val="JUNE3"/>
      <sheetName val="Sales &amp; Prod"/>
      <sheetName val="FORM-16"/>
      <sheetName val="SD Log"/>
      <sheetName val="Currency"/>
      <sheetName val="TOTAL MPR"/>
      <sheetName val="Mat_Cost1"/>
      <sheetName val="Cost_Any_"/>
      <sheetName val="12__Ins_&amp;_Bonds"/>
      <sheetName val="3__Staff_Facilities"/>
      <sheetName val="11__Clients_Requirements"/>
      <sheetName val="Legal_Risk_Analysis"/>
      <sheetName val="Measurment"/>
      <sheetName val="Parameter-Country codes"/>
      <sheetName val="[SHOPLIST.xls]70___0_s__i____52"/>
      <sheetName val="[SHOPLIST.xls]_VW__VU________30"/>
      <sheetName val="[SHOPLIST.xls]_VW__VU________31"/>
      <sheetName val="[SHOPLIST.xls]70_x005f_x0000___0_x_16"/>
      <sheetName val="[SHOPLIST.xls]70___0_s__i____53"/>
      <sheetName val="[SHOPLIST.xls]70___0_s__i____54"/>
      <sheetName val="[SHOPLIST.xls]_SHOPLIST_xl_3795"/>
      <sheetName val="[SHOPLIST.xls]_SHOPLIST_xl_3796"/>
      <sheetName val="[SHOPLIST.xls]_SHOPLIST_xl_3797"/>
      <sheetName val="[SHOPLIST.xls]_SHOPLIST_xl_3798"/>
      <sheetName val="[SHOPLIST.xls]_SHOPLIST_xl_3799"/>
      <sheetName val="[SHOPLIST.xls]_SHOPLIST_xl_3800"/>
      <sheetName val="[SHOPLIST.xls]_SHOPLIST_xl_3801"/>
      <sheetName val="[SHOPLIST.xls]_SHOPLIST_xl_3802"/>
      <sheetName val="[SHOPLIST.xls]_SHOPLIST_xl_3803"/>
      <sheetName val="[SHOPLIST.xls]_SHOPLIST_xl_3804"/>
      <sheetName val="[SHOPLIST.xls]_SHOPLIST_xl_3805"/>
      <sheetName val="[SHOPLIST.xls]_SHOPLIST_xl_3806"/>
      <sheetName val="[SHOPLIST.xls]_SHOPLIST_xl_3807"/>
      <sheetName val="[SHOPLIST.xls]_SHOPLIST_xl_3808"/>
      <sheetName val="[SHOPLIST.xls]_SHOPLIST_xl_3809"/>
      <sheetName val="[SHOPLIST.xls]_SHOPLIST_xl_3810"/>
      <sheetName val="[SHOPLIST.xls]_SHOPLIST_xl_3811"/>
      <sheetName val="[SHOPLIST.xls]_SHOPLIST_xl_3812"/>
      <sheetName val="[SHOPLIST.xls]_SHOPLIST_xl_3813"/>
      <sheetName val="[SHOPLIST.xls]_SHOPLIST_xl_3814"/>
      <sheetName val="[SHOPLIST.xls]_SHOPLIST_xl_3815"/>
      <sheetName val="[SHOPLIST.xls]_SHOPLIST_xl_3816"/>
      <sheetName val="[SHOPLIST.xls]_SHOPLIST_xl_3817"/>
      <sheetName val="[SHOPLIST.xls]_SHOPLIST_xl_3818"/>
      <sheetName val="[SHOPLIST.xls]_SHOPLIST_xl_3819"/>
      <sheetName val="[SHOPLIST.xls]_SHOPLIST_xl_3820"/>
      <sheetName val="[SHOPLIST.xls]_SHOPLIST_xl_3821"/>
      <sheetName val="[SHOPLIST.xls]_SHOPLIST_xl_3822"/>
      <sheetName val="[SHOPLIST.xls]_SHOPLIST_xl_3823"/>
      <sheetName val="[SHOPLIST.xls]_SHOPLIST_xl_3824"/>
      <sheetName val="[SHOPLIST.xls]_SHOPLIST_xl_3825"/>
      <sheetName val="[SHOPLIST.xls]_SHOPLIST_xl_3826"/>
      <sheetName val="[SHOPLIST.xls]_SHOPLIST_xl_3827"/>
      <sheetName val="[SHOPLIST.xls]_SHOPLIST_xl_3828"/>
      <sheetName val="[SHOPLIST.xls]_SHOPLIST_xl_3829"/>
      <sheetName val="[SHOPLIST.xls]_SHOPLIST_xl_3830"/>
      <sheetName val="[SHOPLIST.xls]_SHOPLIST_xl_3831"/>
      <sheetName val="[SHOPLIST.xls]_SHOPLIST_xl_3832"/>
      <sheetName val="[SHOPLIST.xls]_SHOPLIST_xl_3833"/>
      <sheetName val="[SHOPLIST.xls]_SHOPLIST_xl_3834"/>
      <sheetName val="[SHOPLIST.xls]_SHOPLIST_xl_3835"/>
      <sheetName val="[SHOPLIST.xls]_SHOPLIST_xl_3836"/>
      <sheetName val="[SHOPLIST.xls]_SHOPLIST_xl_3837"/>
      <sheetName val="[SHOPLIST.xls]_SHOPLIST_xl_3838"/>
      <sheetName val="[SHOPLIST.xls]_SHOPLIST_xl_3839"/>
      <sheetName val="[SHOPLIST.xls]_SHOPLIST_xl_3840"/>
      <sheetName val="[SHOPLIST.xls]_SHOPLIST_xl_3841"/>
      <sheetName val="[SHOPLIST.xls]_SHOPLIST_xl_3842"/>
      <sheetName val="[SHOPLIST.xls]_SHOPLIST_xl_3843"/>
      <sheetName val="[SHOPLIST.xls]_SHOPLIST_xl_3844"/>
      <sheetName val="[SHOPLIST.xls]_SHOPLIST_xl_3845"/>
      <sheetName val="[SHOPLIST.xls]_SHOPLIST_xl_3846"/>
      <sheetName val="[SHOPLIST.xls]_SHOPLIST_xl_3847"/>
      <sheetName val="[SHOPLIST.xls]_SHOPLIST_xl_3848"/>
      <sheetName val="[SHOPLIST.xls]_SHOPLIST_xl_3849"/>
      <sheetName val="[SHOPLIST.xls]_SHOPLIST_xl_3850"/>
      <sheetName val="[SHOPLIST.xls]_SHOPLIST_xl_3851"/>
      <sheetName val="[SHOPLIST.xls]_SHOPLIST_xl_3852"/>
      <sheetName val="[SHOPLIST.xls]_SHOPLIST_xl_3853"/>
      <sheetName val="[SHOPLIST.xls]_SHOPLIST_xl_3854"/>
      <sheetName val="[SHOPLIST.xls]_SHOPLIST_xl_3855"/>
      <sheetName val="[SHOPLIST.xls]_SHOPLIST_xl_3856"/>
      <sheetName val="[SHOPLIST.xls]_SHOPLIST_xl_3857"/>
      <sheetName val="[SHOPLIST.xls]_SHOPLIST_xl_3858"/>
      <sheetName val="[SHOPLIST.xls]_SHOPLIST_xl_3859"/>
      <sheetName val="[SHOPLIST.xls]_SHOPLIST_xl_3860"/>
      <sheetName val="[SHOPLIST.xls]_SHOPLIST_xl_3861"/>
      <sheetName val="[SHOPLIST.xls]_SHOPLIST_xl_3862"/>
      <sheetName val="[SHOPLIST.xls]_SHOPLIST_xl_3863"/>
      <sheetName val="[SHOPLIST.xls]_SHOPLIST_xl_3864"/>
      <sheetName val="[SHOPLIST.xls]_SHOPLIST_xl_3865"/>
      <sheetName val="[SHOPLIST.xls]_SHOPLIST_xl_3866"/>
      <sheetName val="[SHOPLIST.xls]_SHOPLIST_xl_3867"/>
      <sheetName val="[SHOPLIST.xls]_SHOPLIST_xl_3868"/>
      <sheetName val="[SHOPLIST.xls]_SHOPLIST_xl_3869"/>
      <sheetName val="[SHOPLIST.xls]_SHOPLIST_xl_3870"/>
      <sheetName val="[SHOPLIST.xls]_SHOPLIST_xl_3871"/>
      <sheetName val="[SHOPLIST.xls]_SHOPLIST_xl_3872"/>
      <sheetName val="[SHOPLIST.xls]_SHOPLIST_xl_3873"/>
      <sheetName val="[SHOPLIST.xls]_SHOPLIST_xl_3874"/>
      <sheetName val="[SHOPLIST.xls]_SHOPLIST_xl_3875"/>
      <sheetName val="[SHOPLIST.xls]_SHOPLIST_xl_3876"/>
      <sheetName val="[SHOPLIST.xls]_SHOPLIST_xl_3877"/>
      <sheetName val="[SHOPLIST.xls]_SHOPLIST_xl_3878"/>
      <sheetName val="[SHOPLIST.xls]_SHOPLIST_xl_3879"/>
      <sheetName val="[SHOPLIST.xls]_SHOPLIST_xl_3880"/>
      <sheetName val="[SHOPLIST.xls]_SHOPLIST_xl_3881"/>
      <sheetName val="[SHOPLIST.xls]_SHOPLIST_xl_3882"/>
      <sheetName val="[SHOPLIST.xls]_SHOPLIST_xl_3883"/>
      <sheetName val="[SHOPLIST.xls]_SHOPLIST_xl_3884"/>
      <sheetName val="[SHOPLIST.xls]_SHOPLIST_xl_3885"/>
      <sheetName val="[SHOPLIST.xls]_SHOPLIST_xl_3886"/>
      <sheetName val="[SHOPLIST.xls]_SHOPLIST_xl_3887"/>
      <sheetName val="[SHOPLIST.xls]_SHOPLIST_xl_3888"/>
      <sheetName val="[SHOPLIST.xls]_SHOPLIST_xl_3889"/>
      <sheetName val="[SHOPLIST.xls]_SHOPLIST_xl_3890"/>
      <sheetName val="[SHOPLIST.xls]_SHOPLIST_xl_3891"/>
      <sheetName val="[SHOPLIST.xls]_SHOPLIST_xl_3892"/>
      <sheetName val="[SHOPLIST.xls]_SHOPLIST_xl_3893"/>
      <sheetName val="[SHOPLIST.xls]_SHOPLIST_xl_3894"/>
      <sheetName val="[SHOPLIST.xls]_SHOPLIST_xl_3895"/>
      <sheetName val="[SHOPLIST.xls]_SHOPLIST_xl_3896"/>
      <sheetName val="[SHOPLIST.xls]_SHOPLIST_xl_3897"/>
      <sheetName val="[SHOPLIST.xls]_SHOPLIST_xl_3898"/>
      <sheetName val="[SHOPLIST.xls]_SHOPLIST_xl_3899"/>
      <sheetName val="[SHOPLIST.xls]_SHOPLIST_xl_3900"/>
      <sheetName val="[SHOPLIST.xls]_SHOPLIST_xl_3901"/>
      <sheetName val="[SHOPLIST.xls]_SHOPLIST_xl_3902"/>
      <sheetName val="[SHOPLIST.xls]_SHOPLIST_xl_3903"/>
      <sheetName val="[SHOPLIST.xls]_SHOPLIST_xl_3904"/>
      <sheetName val="[SHOPLIST.xls]_SHOPLIST_xl_3905"/>
      <sheetName val="[SHOPLIST.xls]_SHOPLIST_xl_3906"/>
      <sheetName val="[SHOPLIST.xls]_SHOPLIST_xl_3907"/>
      <sheetName val="[SHOPLIST.xls]_SHOPLIST_xl_3908"/>
      <sheetName val="[SHOPLIST.xls]_SHOPLIST_xl_3909"/>
      <sheetName val="[SHOPLIST.xls]_SHOPLIST_xl_3910"/>
      <sheetName val="[SHOPLIST.xls]_SHOPLIST_xl_3911"/>
      <sheetName val="[SHOPLIST.xls]_SHOPLIST_xl_3912"/>
      <sheetName val="[SHOPLIST.xls]_SHOPLIST_xl_3913"/>
      <sheetName val="[SHOPLIST.xls]_SHOPLIST_xl_3914"/>
      <sheetName val="[SHOPLIST.xls]_SHOPLIST_xl_3915"/>
      <sheetName val="[SHOPLIST.xls]_SHOPLIST_xl_3916"/>
      <sheetName val="[SHOPLIST.xls]_SHOPLIST_xl_3917"/>
      <sheetName val="[SHOPLIST.xls]_SHOPLIST_xl_3918"/>
      <sheetName val="[SHOPLIST.xls]_SHOPLIST_xl_3919"/>
      <sheetName val="[SHOPLIST.xls]_SHOPLIST_xl_3920"/>
      <sheetName val="[SHOPLIST.xls]_SHOPLIST_xl_3921"/>
      <sheetName val="[SHOPLIST.xls]70_x005f_x005f_x005f_x0000_15"/>
      <sheetName val="[SHOPLIST.xls]_SHOPLIST_xl_3922"/>
      <sheetName val="[SHOPLIST.xls]_SHOPLIST_xl_3923"/>
      <sheetName val="[SHOPLIST.xls]_SHOPLIST_xl_3924"/>
      <sheetName val="[SHOPLIST.xls]_SHOPLIST_xl_3925"/>
      <sheetName val="[SHOPLIST.xls]_SHOPLIST_xl_3926"/>
      <sheetName val="[SHOPLIST.xls]_SHOPLIST_xl_3927"/>
      <sheetName val="[SHOPLIST.xls]70___0_s__i____55"/>
      <sheetName val="[SHOPLIST.xls]_SHOPLIST_xl_3928"/>
      <sheetName val="[SHOPLIST.xls]_SHOPLIST_xl_3929"/>
      <sheetName val="[SHOPLIST.xls]_SHOPLIST_xl_3930"/>
      <sheetName val="[SHOPLIST.xls]_SHOPLIST_xl_3931"/>
      <sheetName val="[SHOPLIST.xls]_SHOPLIST_xl_3932"/>
      <sheetName val="[SHOPLIST.xls]_SHOPLIST_xl_3933"/>
      <sheetName val="[SHOPLIST.xls]_SHOPLIST_xl_3934"/>
      <sheetName val="[SHOPLIST.xls]_SHOPLIST_xl_3935"/>
      <sheetName val="[SHOPLIST.xls]_SHOPLIST_xl_3936"/>
      <sheetName val="[SHOPLIST.xls]_SHOPLIST_xl_3937"/>
      <sheetName val="[SHOPLIST.xls]_SHOPLIST_xl_3938"/>
      <sheetName val="[SHOPLIST.xls]_SHOPLIST_xl_3939"/>
      <sheetName val="[SHOPLIST.xls]_SHOPLIST_xl_3940"/>
      <sheetName val="[SHOPLIST.xls]_SHOPLIST_xl_3941"/>
      <sheetName val="[SHOPLIST.xls]_SHOPLIST_xl_3942"/>
      <sheetName val="[SHOPLIST.xls]_SHOPLIST_xl_3943"/>
      <sheetName val="[SHOPLIST.xls]_SHOPLIST_xl_3944"/>
      <sheetName val="[SHOPLIST.xls]_SHOPLIST_xl_3945"/>
      <sheetName val="[SHOPLIST.xls]_SHOPLIST_xl_3946"/>
      <sheetName val="[SHOPLIST.xls]_SHOPLIST_xl_3947"/>
      <sheetName val="[SHOPLIST.xls]_SHOPLIST_xl_3948"/>
      <sheetName val="[SHOPLIST.xls]_SHOPLIST_xl_3949"/>
      <sheetName val="[SHOPLIST.xls]_SHOPLIST_xl_3950"/>
      <sheetName val="[SHOPLIST.xls]_SHOPLIST_xl_3951"/>
      <sheetName val="[SHOPLIST.xls]_SHOPLIST_xl_3952"/>
      <sheetName val="[SHOPLIST.xls]_SHOPLIST_xl_3953"/>
      <sheetName val="[SHOPLIST.xls]_SHOPLIST_xl_3954"/>
      <sheetName val="[SHOPLIST.xls]_SHOPLIST_xl_3955"/>
      <sheetName val="[SHOPLIST.xls]_SHOPLIST_xl_3956"/>
      <sheetName val="[SHOPLIST.xls]_SHOPLIST_xl_3957"/>
      <sheetName val="[SHOPLIST.xls]_SHOPLIST_xl_3958"/>
      <sheetName val="[SHOPLIST.xls]_SHOPLIST_xl_3959"/>
      <sheetName val="[SHOPLIST.xls]_SHOPLIST_xl_3960"/>
      <sheetName val="[SHOPLIST.xls]_SHOPLIST_xl_3961"/>
      <sheetName val="[SHOPLIST.xls]_SHOPLIST_xl_3962"/>
      <sheetName val="[SHOPLIST.xls]_SHOPLIST_xl_3963"/>
      <sheetName val="[SHOPLIST.xls]_SHOPLIST_xl_3964"/>
      <sheetName val="[SHOPLIST.xls]_SHOPLIST_xl_3965"/>
      <sheetName val="[SHOPLIST.xls]_SHOPLIST_xl_3966"/>
      <sheetName val="[SHOPLIST.xls]_SHOPLIST_xl_3967"/>
      <sheetName val="[SHOPLIST.xls]_SHOPLIST_xl_3968"/>
      <sheetName val="[SHOPLIST.xls]_SHOPLIST_xl_3969"/>
      <sheetName val="[SHOPLIST.xls]_SHOPLIST_xl_3970"/>
      <sheetName val="[SHOPLIST.xls]_SHOPLIST_xl_3971"/>
      <sheetName val="[SHOPLIST.xls]_SHOPLIST_xl_3972"/>
      <sheetName val="[SHOPLIST.xls]_SHOPLIST_xl_3973"/>
      <sheetName val="[SHOPLIST.xls]_SHOPLIST_xl_3974"/>
      <sheetName val="[SHOPLIST.xls]_SHOPLIST_xl_3975"/>
      <sheetName val="[SHOPLIST.xls]_SHOPLIST_xl_3976"/>
      <sheetName val="[SHOPLIST.xls]_SHOPLIST_xl_3977"/>
      <sheetName val="[SHOPLIST.xls]_SHOPLIST_xl_3978"/>
      <sheetName val="[SHOPLIST.xls]_SHOPLIST_xl_3979"/>
      <sheetName val="[SHOPLIST.xls]_SHOPLIST_xl_3980"/>
      <sheetName val="[SHOPLIST.xls]_SHOPLIST_xl_3981"/>
      <sheetName val="[SHOPLIST.xls]_SHOPLIST_xl_3982"/>
      <sheetName val="[SHOPLIST.xls]_SHOPLIST_xl_3983"/>
      <sheetName val="[SHOPLIST.xls]_SHOPLIST_xl_3984"/>
      <sheetName val="[SHOPLIST.xls]_SHOPLIST_xl_3985"/>
      <sheetName val="[SHOPLIST.xls]_SHOPLIST_xl_3986"/>
      <sheetName val="[SHOPLIST.xls]_SHOPLIST_xl_3987"/>
      <sheetName val="[SHOPLIST.xls]_SHOPLIST_xl_3988"/>
      <sheetName val="[SHOPLIST.xls]_SHOPLIST_xl_3989"/>
      <sheetName val="[SHOPLIST.xls]_SHOPLIST_xl_3990"/>
      <sheetName val="[SHOPLIST.xls]_SHOPLIST_xl_3991"/>
      <sheetName val="[SHOPLIST.xls]_SHOPLIST_xl_3992"/>
      <sheetName val="[SHOPLIST.xls]_SHOPLIST_xl_3993"/>
      <sheetName val="[SHOPLIST.xls]_SHOPLIST_xl_3994"/>
      <sheetName val="[SHOPLIST.xls]_SHOPLIST_xl_3995"/>
      <sheetName val="[SHOPLIST.xls]_SHOPLIST_xl_3996"/>
      <sheetName val="[SHOPLIST.xls]_SHOPLIST_xl_3997"/>
      <sheetName val="[SHOPLIST.xls]_SHOPLIST_xl_3998"/>
      <sheetName val="[SHOPLIST.xls]_SHOPLIST_xl_3999"/>
      <sheetName val="[SHOPLIST.xls]_SHOPLIST_xl_4000"/>
      <sheetName val="[SHOPLIST.xls]_SHOPLIST_xl_4001"/>
      <sheetName val="[SHOPLIST.xls]_SHOPLIST_xl_4002"/>
      <sheetName val="[SHOPLIST.xls]_SHOPLIST_xl_4003"/>
      <sheetName val="[SHOPLIST.xls]_SHOPLIST_xl_4004"/>
      <sheetName val="[SHOPLIST.xls]_SHOPLIST_xl_4005"/>
      <sheetName val="[SHOPLIST.xls]_SHOPLIST_xl_4006"/>
      <sheetName val="[SHOPLIST.xls]_SHOPLIST_xl_4007"/>
      <sheetName val="[SHOPLIST.xls]_SHOPLIST_xl_4008"/>
      <sheetName val="[SHOPLIST.xls]_SHOPLIST_xl_4009"/>
      <sheetName val="[SHOPLIST.xls]_SHOPLIST_xl_4010"/>
      <sheetName val="[SHOPLIST.xls]_SHOPLIST_xl_4011"/>
      <sheetName val="[SHOPLIST.xls]_SHOPLIST_xl_4012"/>
      <sheetName val="[SHOPLIST.xls]_SHOPLIST_xl_4013"/>
      <sheetName val="[SHOPLIST.xls]_SHOPLIST_xl_4014"/>
      <sheetName val="[SHOPLIST.xls]_SHOPLIST_xl_4015"/>
      <sheetName val="[SHOPLIST.xls]_SHOPLIST_xl_4016"/>
      <sheetName val="[SHOPLIST.xls]_SHOPLIST_xl_4017"/>
      <sheetName val="[SHOPLIST.xls]_SHOPLIST_xl_4018"/>
      <sheetName val="[SHOPLIST.xls]_SHOPLIST_xl_4019"/>
      <sheetName val="[SHOPLIST.xls]_SHOPLIST_xl_4020"/>
      <sheetName val="[SHOPLIST.xls]_SHOPLIST_xl_4021"/>
      <sheetName val="[SHOPLIST.xls]_SHOPLIST_xl_4022"/>
      <sheetName val="[SHOPLIST.xls]_SHOPLIST_xl_4023"/>
      <sheetName val="[SHOPLIST.xls]_SHOPLIST_xl_4024"/>
      <sheetName val="[SHOPLIST.xls]_SHOPLIST_xl_4025"/>
      <sheetName val="[SHOPLIST.xls]_SHOPLIST_xl_4026"/>
      <sheetName val="[SHOPLIST.xls]_SHOPLIST_xl_4027"/>
      <sheetName val="[SHOPLIST.xls]_SHOPLIST_xl_4028"/>
      <sheetName val="[SHOPLIST.xls]_SHOPLIST_xl_4029"/>
      <sheetName val="[SHOPLIST.xls]_SHOPLIST_xl_4030"/>
      <sheetName val="[SHOPLIST.xls]_SHOPLIST_xl_4031"/>
      <sheetName val="[SHOPLIST.xls]_SHOPLIST_xl_4032"/>
      <sheetName val="[SHOPLIST.xls]_SHOPLIST_xl_4033"/>
      <sheetName val="[SHOPLIST.xls]_SHOPLIST_xl_4034"/>
      <sheetName val="[SHOPLIST.xls]_SHOPLIST_xl_4035"/>
      <sheetName val="[SHOPLIST.xls]_SHOPLIST_xl_4036"/>
      <sheetName val="[SHOPLIST.xls]_SHOPLIST_xl_4037"/>
      <sheetName val="[SHOPLIST.xls]_SHOPLIST_xl_4038"/>
      <sheetName val="[SHOPLIST.xls]_SHOPLIST_xl_4039"/>
      <sheetName val="[SHOPLIST.xls]_SHOPLIST_xl_4040"/>
      <sheetName val="[SHOPLIST.xls]_SHOPLIST_xl_4041"/>
      <sheetName val="[SHOPLIST.xls]_SHOPLIST_xl_4042"/>
      <sheetName val="[SHOPLIST.xls]_SHOPLIST_xl_4043"/>
      <sheetName val="[SHOPLIST.xls]_SHOPLIST_xl_4044"/>
      <sheetName val="[SHOPLIST.xls]_SHOPLIST_xl_4045"/>
      <sheetName val="[SHOPLIST.xls]_SHOPLIST_xl_4046"/>
      <sheetName val="[SHOPLIST.xls]_SHOPLIST_xl_4047"/>
      <sheetName val="[SHOPLIST.xls]_SHOPLIST_xl_4048"/>
      <sheetName val="[SHOPLIST.xls]_SHOPLIST_xl_4049"/>
      <sheetName val="[SHOPLIST.xls]_SHOPLIST_xl_4050"/>
      <sheetName val="[SHOPLIST.xls]_SHOPLIST_xl_4051"/>
      <sheetName val="[SHOPLIST.xls]_SHOPLIST_xl_4052"/>
      <sheetName val="[SHOPLIST.xls]_SHOPLIST_xl_4053"/>
      <sheetName val="[SHOPLIST.xls]_SHOPLIST_xl_4054"/>
      <sheetName val="[SHOPLIST.xls]_SHOPLIST_xl_4055"/>
      <sheetName val="[SHOPLIST.xls]_SHOPLIST_xl_4056"/>
      <sheetName val="[SHOPLIST.xls]_SHOPLIST_xl_4057"/>
      <sheetName val="[SHOPLIST.xls]_SHOPLIST_xl_4058"/>
      <sheetName val="[SHOPLIST.xls]_SHOPLIST_xl_4059"/>
      <sheetName val="[SHOPLIST.xls]_SHOPLIST_xl_4060"/>
      <sheetName val="[SHOPLIST.xls]_SHOPLIST_xl_4061"/>
      <sheetName val="[SHOPLIST.xls]_SHOPLIST_xl_4062"/>
      <sheetName val="[SHOPLIST.xls]_SHOPLIST_xl_4063"/>
      <sheetName val="[SHOPLIST.xls]_SHOPLIST_xl_4064"/>
      <sheetName val="[SHOPLIST.xls]_SHOPLIST_xl_4065"/>
      <sheetName val="[SHOPLIST.xls]_SHOPLIST_xl_4066"/>
      <sheetName val="[SHOPLIST.xls]_SHOPLIST_xl_4067"/>
      <sheetName val="[SHOPLIST.xls]_SHOPLIST_xl_4068"/>
      <sheetName val="[SHOPLIST.xls]_SHOPLIST_xl_4069"/>
      <sheetName val="[SHOPLIST.xls]_SHOPLIST_xl_4070"/>
      <sheetName val="[SHOPLIST.xls]_SHOPLIST_xl_4071"/>
      <sheetName val="[SHOPLIST.xls]_SHOPLIST_xl_4072"/>
      <sheetName val="[SHOPLIST.xls]_SHOPLIST_xl_4073"/>
      <sheetName val="[SHOPLIST.xls]_SHOPLIST_xl_4074"/>
      <sheetName val="[SHOPLIST.xls]_SHOPLIST_xl_4075"/>
      <sheetName val="[SHOPLIST.xls]_SHOPLIST_xl_4076"/>
      <sheetName val="[SHOPLIST.xls]_SHOPLIST_xl_4077"/>
      <sheetName val="[SHOPLIST.xls]_SHOPLIST_xl_4078"/>
      <sheetName val="[SHOPLIST.xls]_SHOPLIST_xl_4079"/>
      <sheetName val="[SHOPLIST.xls]_SHOPLIST_xl_4080"/>
      <sheetName val="[SHOPLIST.xls]_SHOPLIST_xl_4081"/>
      <sheetName val="[SHOPLIST.xls]_SHOPLIST_xl_4082"/>
      <sheetName val="[SHOPLIST.xls]_SHOPLIST_xl_4083"/>
      <sheetName val="[SHOPLIST.xls]_SHOPLIST_xl_4084"/>
      <sheetName val="[SHOPLIST.xls]_SHOPLIST_xl_4085"/>
      <sheetName val="[SHOPLIST.xls]_SHOPLIST_xl_4086"/>
      <sheetName val="[SHOPLIST.xls]_SHOPLIST_xl_4087"/>
      <sheetName val="[SHOPLIST.xls]_SHOPLIST_xl_4088"/>
      <sheetName val="[SHOPLIST.xls]_SHOPLIST_xl_4089"/>
      <sheetName val="[SHOPLIST.xls]_SHOPLIST_xl_4090"/>
      <sheetName val="[SHOPLIST.xls]_SHOPLIST_xl_4091"/>
      <sheetName val="[SHOPLIST.xls]_SHOPLIST_xl_4092"/>
      <sheetName val="[SHOPLIST.xls]_SHOPLIST_xl_4093"/>
      <sheetName val="[SHOPLIST.xls]_SHOPLIST_xl_4094"/>
      <sheetName val="[SHOPLIST.xls]_SHOPLIST_xl_4095"/>
      <sheetName val="[SHOPLIST.xls]_SHOPLIST_xl_4096"/>
      <sheetName val="[SHOPLIST.xls]_SHOPLIST_xl_4097"/>
      <sheetName val="[SHOPLIST.xls]_SHOPLIST_xl_4098"/>
      <sheetName val="[SHOPLIST.xls]_SHOPLIST_xl_4099"/>
      <sheetName val="[SHOPLIST.xls]_SHOPLIST_xl_4100"/>
      <sheetName val="[SHOPLIST.xls]_SHOPLIST_xl_4101"/>
      <sheetName val="[SHOPLIST.xls]_SHOPLIST_xl_4102"/>
      <sheetName val="[SHOPLIST.xls]_SHOPLIST_xl_4103"/>
      <sheetName val="[SHOPLIST.xls]_SHOPLIST_xl_4104"/>
      <sheetName val="[SHOPLIST.xls]_SHOPLIST_xl_4105"/>
      <sheetName val="[SHOPLIST.xls]_SHOPLIST_xl_4106"/>
      <sheetName val="[SHOPLIST.xls]_SHOPLIST_xl_4107"/>
      <sheetName val="[SHOPLIST.xls]_SHOPLIST_xl_4108"/>
      <sheetName val="[SHOPLIST.xls]_SHOPLIST_xl_4109"/>
      <sheetName val="[SHOPLIST.xls]_SHOPLIST_xl_4110"/>
      <sheetName val="[SHOPLIST.xls]_SHOPLIST_xl_4111"/>
      <sheetName val="[SHOPLIST.xls]_SHOPLIST_xl_4112"/>
      <sheetName val="[SHOPLIST.xls]_SHOPLIST_xl_4113"/>
      <sheetName val="[SHOPLIST.xls]_SHOPLIST_xl_4114"/>
      <sheetName val="[SHOPLIST.xls]_SHOPLIST_xl_4115"/>
      <sheetName val="[SHOPLIST.xls]_SHOPLIST_xl_4116"/>
      <sheetName val="[SHOPLIST.xls]_SHOPLIST_xl_4117"/>
      <sheetName val="[SHOPLIST.xls]_SHOPLIST_xl_4118"/>
      <sheetName val="[SHOPLIST.xls]_SHOPLIST_xl_4119"/>
      <sheetName val="[SHOPLIST.xls]_SHOPLIST_xl_4120"/>
      <sheetName val="[SHOPLIST.xls]_SHOPLIST_xl_4121"/>
      <sheetName val="[SHOPLIST.xls]_SHOPLIST_xl_4122"/>
      <sheetName val="[SHOPLIST.xls]_SHOPLIST_xl_4123"/>
      <sheetName val="[SHOPLIST.xls]_SHOPLIST_xl_4124"/>
      <sheetName val="[SHOPLIST.xls]_SHOPLIST_xl_4125"/>
      <sheetName val="[SHOPLIST.xls]_SHOPLIST_xl_4126"/>
      <sheetName val="[SHOPLIST.xls]_SHOPLIST_xl_4127"/>
      <sheetName val="[SHOPLIST.xls]_SHOPLIST_xl_4128"/>
      <sheetName val="[SHOPLIST.xls]_SHOPLIST_xl_4129"/>
      <sheetName val="[SHOPLIST.xls]_SHOPLIST_xl_4130"/>
      <sheetName val="[SHOPLIST.xls]_SHOPLIST_xl_4131"/>
      <sheetName val="[SHOPLIST.xls]_SHOPLIST_xl_4132"/>
      <sheetName val="[SHOPLIST.xls]_SHOPLIST_xl_4133"/>
      <sheetName val="[SHOPLIST.xls]_SHOPLIST_xl_4134"/>
      <sheetName val="[SHOPLIST.xls]_SHOPLIST_xl_4135"/>
      <sheetName val="[SHOPLIST.xls]_SHOPLIST_xl_4136"/>
      <sheetName val="[SHOPLIST.xls]_SHOPLIST_xl_4137"/>
      <sheetName val="[SHOPLIST.xls]_SHOPLIST_xl_4138"/>
      <sheetName val="[SHOPLIST.xls]_SHOPLIST_xl_4139"/>
      <sheetName val="[SHOPLIST.xls]_SHOPLIST_xl_4140"/>
      <sheetName val="[SHOPLIST.xls]_SHOPLIST_xl_4141"/>
      <sheetName val="[SHOPLIST.xls]_SHOPLIST_xl_4142"/>
      <sheetName val="[SHOPLIST.xls]_SHOPLIST_xl_4143"/>
      <sheetName val="[SHOPLIST.xls]_SHOPLIST_xl_4144"/>
      <sheetName val="[SHOPLIST.xls]_SHOPLIST_xl_4145"/>
      <sheetName val="[SHOPLIST.xls]_SHOPLIST_xl_4146"/>
      <sheetName val="[SHOPLIST.xls]_SHOPLIST_xl_4147"/>
      <sheetName val="[SHOPLIST.xls]_SHOPLIST_xl_4148"/>
      <sheetName val="[SHOPLIST.xls]_SHOPLIST_xl_4149"/>
      <sheetName val="[SHOPLIST.xls]_SHOPLIST_xl_4150"/>
      <sheetName val="[SHOPLIST.xls]_SHOPLIST_xl_4151"/>
      <sheetName val="[SHOPLIST.xls]_SHOPLIST_xl_4152"/>
      <sheetName val="[SHOPLIST.xls]_SHOPLIST_xl_4153"/>
      <sheetName val="[SHOPLIST.xls]_SHOPLIST_xl_4154"/>
      <sheetName val="[SHOPLIST.xls]_SHOPLIST_xl_4155"/>
      <sheetName val="[SHOPLIST.xls]_SHOPLIST_xl_4156"/>
      <sheetName val="[SHOPLIST.xls]_SHOPLIST_xl_4157"/>
      <sheetName val="[SHOPLIST.xls]_SHOPLIST_xl_4158"/>
      <sheetName val="[SHOPLIST.xls]_SHOPLIST_xl_4159"/>
      <sheetName val="[SHOPLIST.xls]_SHOPLIST_xl_4160"/>
      <sheetName val="[SHOPLIST.xls]_SHOPLIST_xl_4161"/>
      <sheetName val="[SHOPLIST.xls]_SHOPLIST_xl_4162"/>
      <sheetName val="[SHOPLIST.xls]_SHOPLIST_xl_4163"/>
      <sheetName val="[SHOPLIST.xls]_SHOPLIST_xl_4164"/>
      <sheetName val="[SHOPLIST.xls]_SHOPLIST_xl_4165"/>
      <sheetName val="[SHOPLIST.xls]_SHOPLIST_xl_4166"/>
      <sheetName val="[SHOPLIST.xls]_SHOPLIST_xl_4167"/>
      <sheetName val="[SHOPLIST.xls]_SHOPLIST_xl_4168"/>
      <sheetName val="[SHOPLIST.xls]_SHOPLIST_xl_4169"/>
      <sheetName val="[SHOPLIST.xls]_SHOPLIST_xl_4170"/>
      <sheetName val="[SHOPLIST.xls]_SHOPLIST_xl_4171"/>
      <sheetName val="[SHOPLIST.xls]_SHOPLIST_xl_4172"/>
      <sheetName val="[SHOPLIST.xls]_SHOPLIST_xl_4173"/>
      <sheetName val="[SHOPLIST.xls]_SHOPLIST_xl_4174"/>
      <sheetName val="[SHOPLIST.xls]_SHOPLIST_xl_4175"/>
      <sheetName val="[SHOPLIST.xls]_SHOPLIST_xl_4176"/>
      <sheetName val="[SHOPLIST.xls]_SHOPLIST_xl_4177"/>
      <sheetName val="[SHOPLIST.xls]_SHOPLIST_xl_4178"/>
      <sheetName val="[SHOPLIST.xls]_SHOPLIST_xl_4179"/>
      <sheetName val="[SHOPLIST.xls]_SHOPLIST_xl_4180"/>
      <sheetName val="[SHOPLIST.xls]_SHOPLIST_xl_4181"/>
      <sheetName val="[SHOPLIST.xls]_SHOPLIST_xl_4182"/>
      <sheetName val="[SHOPLIST.xls]_SHOPLIST_xl_4183"/>
      <sheetName val="[SHOPLIST.xls]_SHOPLIST_xl_4184"/>
      <sheetName val="[SHOPLIST.xls]70_x005f_x0000___0_x_17"/>
      <sheetName val="[SHOPLIST.xls]_SHOPLIST_xl_3551"/>
      <sheetName val="[SHOPLIST.xls]_SHOPLIST_xl_3552"/>
      <sheetName val="[SHOPLIST.xls]_SHOPLIST_xl_3553"/>
      <sheetName val="[SHOPLIST.xls]_SHOPLIST_xl_3554"/>
      <sheetName val="[SHOPLIST.xls]_SHOPLIST_xl_3555"/>
      <sheetName val="[SHOPLIST.xls]_SHOPLIST_xl_3556"/>
      <sheetName val="[SHOPLIST.xls]_SHOPLIST_xl_3557"/>
      <sheetName val="[SHOPLIST.xls]_SHOPLIST_xl_3558"/>
      <sheetName val="[SHOPLIST.xls]_SHOPLIST_xl_3559"/>
      <sheetName val="[SHOPLIST.xls]_SHOPLIST_xl_3560"/>
      <sheetName val="[SHOPLIST.xls]_SHOPLIST_xl_3561"/>
      <sheetName val="[SHOPLIST.xls]_SHOPLIST_xl_3562"/>
      <sheetName val="[SHOPLIST.xls]_SHOPLIST_xl_3563"/>
      <sheetName val="[SHOPLIST.xls]_SHOPLIST_xl_3564"/>
      <sheetName val="[SHOPLIST.xls]_SHOPLIST_xl_3565"/>
      <sheetName val="[SHOPLIST.xls]_SHOPLIST_xl_3566"/>
      <sheetName val="[SHOPLIST.xls]_SHOPLIST_xl_3567"/>
      <sheetName val="[SHOPLIST.xls]_SHOPLIST_xl_3568"/>
      <sheetName val="[SHOPLIST.xls]_SHOPLIST_xl_3569"/>
      <sheetName val="[SHOPLIST.xls]_SHOPLIST_xl_3570"/>
      <sheetName val="[SHOPLIST.xls]_SHOPLIST_xl_3571"/>
      <sheetName val="[SHOPLIST.xls]_SHOPLIST_xl_3572"/>
      <sheetName val="[SHOPLIST.xls]_SHOPLIST_xl_3573"/>
      <sheetName val="[SHOPLIST.xls]_SHOPLIST_xl_3574"/>
      <sheetName val="[SHOPLIST.xls]_SHOPLIST_xl_3575"/>
      <sheetName val="[SHOPLIST.xls]_SHOPLIST_xl_3576"/>
      <sheetName val="[SHOPLIST.xls]_SHOPLIST_xl_3577"/>
      <sheetName val="[SHOPLIST.xls]_SHOPLIST_xl_3578"/>
      <sheetName val="[SHOPLIST.xls]_SHOPLIST_xl_3579"/>
      <sheetName val="[SHOPLIST.xls]_SHOPLIST_xl_3580"/>
      <sheetName val="[SHOPLIST.xls]_SHOPLIST_xl_3581"/>
      <sheetName val="[SHOPLIST.xls]_SHOPLIST_xl_3582"/>
      <sheetName val="[SHOPLIST.xls]_SHOPLIST_xl_3583"/>
      <sheetName val="[SHOPLIST.xls]_SHOPLIST_xl_3584"/>
      <sheetName val="[SHOPLIST.xls]_SHOPLIST_xl_3585"/>
      <sheetName val="[SHOPLIST.xls]_SHOPLIST_xl_3586"/>
      <sheetName val="[SHOPLIST.xls]_SHOPLIST_xl_3587"/>
      <sheetName val="[SHOPLIST.xls]_SHOPLIST_xl_3588"/>
      <sheetName val="[SHOPLIST.xls]_SHOPLIST_xl_3589"/>
      <sheetName val="[SHOPLIST.xls]_SHOPLIST_xl_3590"/>
      <sheetName val="[SHOPLIST.xls]_SHOPLIST_xl_3591"/>
      <sheetName val="[SHOPLIST.xls]_SHOPLIST_xl_3592"/>
      <sheetName val="[SHOPLIST.xls]_SHOPLIST_xl_3593"/>
      <sheetName val="[SHOPLIST.xls]_SHOPLIST_xl_3594"/>
      <sheetName val="[SHOPLIST.xls]_SHOPLIST_xl_3595"/>
      <sheetName val="[SHOPLIST.xls]_SHOPLIST_xl_3596"/>
      <sheetName val="[SHOPLIST.xls]_SHOPLIST_xl_3597"/>
      <sheetName val="[SHOPLIST.xls]_SHOPLIST_xl_3598"/>
      <sheetName val="[SHOPLIST.xls]_SHOPLIST_xl_3599"/>
      <sheetName val="[SHOPLIST.xls]_SHOPLIST_xl_3600"/>
      <sheetName val="[SHOPLIST.xls]_SHOPLIST_xl_3601"/>
      <sheetName val="[SHOPLIST.xls]_SHOPLIST_xl_3602"/>
      <sheetName val="[SHOPLIST.xls]_SHOPLIST_xl_3603"/>
      <sheetName val="[SHOPLIST.xls]_SHOPLIST_xl_3604"/>
      <sheetName val="[SHOPLIST.xls]_SHOPLIST_xl_3605"/>
      <sheetName val="[SHOPLIST.xls]_SHOPLIST_xl_3606"/>
      <sheetName val="[SHOPLIST.xls]_SHOPLIST_xl_3607"/>
      <sheetName val="[SHOPLIST.xls]_SHOPLIST_xl_3608"/>
      <sheetName val="[SHOPLIST.xls]_SHOPLIST_xl_3609"/>
      <sheetName val="[SHOPLIST.xls]_SHOPLIST_xl_3610"/>
      <sheetName val="[SHOPLIST.xls]_SHOPLIST_xl_3611"/>
      <sheetName val="[SHOPLIST.xls]_SHOPLIST_xl_3612"/>
      <sheetName val="[SHOPLIST.xls]_SHOPLIST_xl_3613"/>
      <sheetName val="[SHOPLIST.xls]_SHOPLIST_xl_3614"/>
      <sheetName val="[SHOPLIST.xls]_SHOPLIST_xl_3615"/>
      <sheetName val="[SHOPLIST.xls]_SHOPLIST_xl_3616"/>
      <sheetName val="[SHOPLIST.xls]_SHOPLIST_xl_3617"/>
      <sheetName val="[SHOPLIST.xls]_SHOPLIST_xl_3618"/>
      <sheetName val="[SHOPLIST.xls]_SHOPLIST_xl_3619"/>
      <sheetName val="[SHOPLIST.xls]_SHOPLIST_xl_3620"/>
      <sheetName val="[SHOPLIST.xls]_SHOPLIST_xl_3621"/>
      <sheetName val="[SHOPLIST.xls]_SHOPLIST_xl_3622"/>
      <sheetName val="[SHOPLIST.xls]_SHOPLIST_xl_3623"/>
      <sheetName val="[SHOPLIST.xls]_SHOPLIST_xl_3624"/>
      <sheetName val="[SHOPLIST.xls]_SHOPLIST_xl_3625"/>
      <sheetName val="[SHOPLIST.xls]_SHOPLIST_xl_3626"/>
      <sheetName val="[SHOPLIST.xls]_SHOPLIST_xl_3627"/>
      <sheetName val="[SHOPLIST.xls]_SHOPLIST_xl_3628"/>
      <sheetName val="[SHOPLIST.xls]_SHOPLIST_xl_3629"/>
      <sheetName val="[SHOPLIST.xls]_SHOPLIST_xl_3630"/>
      <sheetName val="[SHOPLIST.xls]_SHOPLIST_xl_3631"/>
      <sheetName val="[SHOPLIST.xls]_SHOPLIST_xl_3632"/>
      <sheetName val="[SHOPLIST.xls]_SHOPLIST_xl_3633"/>
      <sheetName val="[SHOPLIST.xls]_SHOPLIST_xl_3634"/>
      <sheetName val="[SHOPLIST.xls]_SHOPLIST_xl_3635"/>
      <sheetName val="[SHOPLIST.xls]_SHOPLIST_xl_3636"/>
      <sheetName val="[SHOPLIST.xls]_SHOPLIST_xl_3637"/>
      <sheetName val="[SHOPLIST.xls]_SHOPLIST_xl_3638"/>
      <sheetName val="[SHOPLIST.xls]_SHOPLIST_xl_3639"/>
      <sheetName val="[SHOPLIST.xls]_SHOPLIST_xl_3640"/>
      <sheetName val="[SHOPLIST.xls]_SHOPLIST_xl_3641"/>
      <sheetName val="[SHOPLIST.xls]_SHOPLIST_xl_3642"/>
      <sheetName val="[SHOPLIST.xls]_SHOPLIST_xl_3643"/>
      <sheetName val="[SHOPLIST.xls]_SHOPLIST_xl_3644"/>
      <sheetName val="[SHOPLIST.xls]_SHOPLIST_xl_3645"/>
      <sheetName val="[SHOPLIST.xls]_SHOPLIST_xl_3646"/>
      <sheetName val="[SHOPLIST.xls]_SHOPLIST_xl_3647"/>
      <sheetName val="[SHOPLIST.xls]_SHOPLIST_xl_3648"/>
      <sheetName val="[SHOPLIST.xls]_SHOPLIST_xl_3649"/>
      <sheetName val="[SHOPLIST.xls]_SHOPLIST_xl_3650"/>
      <sheetName val="[SHOPLIST.xls]_SHOPLIST_xl_3651"/>
      <sheetName val="[SHOPLIST.xls]_SHOPLIST_xl_3652"/>
      <sheetName val="[SHOPLIST.xls]_SHOPLIST_xl_3653"/>
      <sheetName val="[SHOPLIST.xls]_SHOPLIST_xl_3654"/>
      <sheetName val="[SHOPLIST.xls]_SHOPLIST_xl_3655"/>
      <sheetName val="[SHOPLIST.xls]_SHOPLIST_xl_3656"/>
      <sheetName val="[SHOPLIST.xls]_SHOPLIST_xl_3657"/>
      <sheetName val="[SHOPLIST.xls]_SHOPLIST_xl_3658"/>
      <sheetName val="[SHOPLIST.xls]_SHOPLIST_xl_3659"/>
      <sheetName val="[SHOPLIST.xls]_SHOPLIST_xl_3660"/>
      <sheetName val="[SHOPLIST.xls]_SHOPLIST_xl_3661"/>
      <sheetName val="[SHOPLIST.xls]_SHOPLIST_xl_3681"/>
      <sheetName val="[SHOPLIST.xls]_SHOPLIST_xl_3662"/>
      <sheetName val="[SHOPLIST.xls]_SHOPLIST_xl_3663"/>
      <sheetName val="[SHOPLIST.xls]_SHOPLIST_xl_3664"/>
      <sheetName val="[SHOPLIST.xls]_SHOPLIST_xl_3665"/>
      <sheetName val="[SHOPLIST.xls]_SHOPLIST_xl_3666"/>
      <sheetName val="[SHOPLIST.xls]_SHOPLIST_xl_3667"/>
      <sheetName val="[SHOPLIST.xls]_SHOPLIST_xl_3668"/>
      <sheetName val="[SHOPLIST.xls]_SHOPLIST_xl_3669"/>
      <sheetName val="[SHOPLIST.xls]_SHOPLIST_xl_3670"/>
      <sheetName val="[SHOPLIST.xls]_SHOPLIST_xl_3671"/>
      <sheetName val="[SHOPLIST.xls]_SHOPLIST_xl_3672"/>
      <sheetName val="[SHOPLIST.xls]_SHOPLIST_xl_3673"/>
      <sheetName val="[SHOPLIST.xls]_SHOPLIST_xl_3674"/>
      <sheetName val="[SHOPLIST.xls]_SHOPLIST_xl_3675"/>
      <sheetName val="[SHOPLIST.xls]_SHOPLIST_xl_3676"/>
      <sheetName val="[SHOPLIST.xls]_SHOPLIST_xl_3677"/>
      <sheetName val="[SHOPLIST.xls]_SHOPLIST_xl_3678"/>
      <sheetName val="[SHOPLIST.xls]_SHOPLIST_xl_3679"/>
      <sheetName val="[SHOPLIST.xls]_SHOPLIST_xl_3680"/>
      <sheetName val="[SHOPLIST.xls]_SHOPLIST_xl_3682"/>
      <sheetName val="[SHOPLIST.xls]_SHOPLIST_xl_3683"/>
      <sheetName val="[SHOPLIST.xls]_SHOPLIST_xl_3684"/>
      <sheetName val="[SHOPLIST.xls]_SHOPLIST_xl_3685"/>
      <sheetName val="[SHOPLIST.xls]_SHOPLIST_xl_3686"/>
      <sheetName val="[SHOPLIST.xls]_SHOPLIST_xl_3687"/>
      <sheetName val="[SHOPLIST.xls]_SHOPLIST_xl_3688"/>
      <sheetName val="[SHOPLIST.xls]_SHOPLIST_xl_3689"/>
      <sheetName val="[SHOPLIST.xls]_SHOPLIST_xl_3690"/>
      <sheetName val="[SHOPLIST.xls]_SHOPLIST_xl_3691"/>
      <sheetName val="[SHOPLIST.xls]_SHOPLIST_xl_3692"/>
      <sheetName val="[SHOPLIST.xls]_SHOPLIST_xl_3693"/>
      <sheetName val="[SHOPLIST.xls]_SHOPLIST_xl_3694"/>
      <sheetName val="[SHOPLIST.xls]_SHOPLIST_xl_3695"/>
      <sheetName val="[SHOPLIST.xls]_SHOPLIST_xl_3696"/>
      <sheetName val="[SHOPLIST.xls]_SHOPLIST_xl_3697"/>
      <sheetName val="[SHOPLIST.xls]_SHOPLIST_xl_3698"/>
      <sheetName val="[SHOPLIST.xls]_SHOPLIST_xl_3699"/>
      <sheetName val="[SHOPLIST.xls]_SHOPLIST_xl_3700"/>
      <sheetName val="[SHOPLIST.xls]_SHOPLIST_xl_3701"/>
      <sheetName val="[SHOPLIST.xls]_SHOPLIST_xl_3702"/>
      <sheetName val="[SHOPLIST.xls]_SHOPLIST_xl_3703"/>
      <sheetName val="[SHOPLIST.xls]_SHOPLIST_xl_3704"/>
      <sheetName val="[SHOPLIST.xls]_SHOPLIST_xl_3705"/>
      <sheetName val="[SHOPLIST.xls]_SHOPLIST_xl_3706"/>
      <sheetName val="[SHOPLIST.xls]_SHOPLIST_xl_3707"/>
      <sheetName val="[SHOPLIST.xls]_SHOPLIST_xl_3708"/>
      <sheetName val="[SHOPLIST.xls]_SHOPLIST_xl_3709"/>
      <sheetName val="[SHOPLIST.xls]_SHOPLIST_xl_3710"/>
      <sheetName val="[SHOPLIST.xls]_SHOPLIST_xl_3711"/>
      <sheetName val="[SHOPLIST.xls]_SHOPLIST_xl_3712"/>
      <sheetName val="[SHOPLIST.xls]_SHOPLIST_xl_3713"/>
      <sheetName val="[SHOPLIST.xls]_SHOPLIST_xl_3714"/>
      <sheetName val="[SHOPLIST.xls]_SHOPLIST_xl_3715"/>
      <sheetName val="[SHOPLIST.xls]_SHOPLIST_xl_3716"/>
      <sheetName val="[SHOPLIST.xls]_SHOPLIST_xl_3717"/>
      <sheetName val="[SHOPLIST.xls]_SHOPLIST_xl_3718"/>
      <sheetName val="[SHOPLIST.xls]_SHOPLIST_xl_3719"/>
      <sheetName val="[SHOPLIST.xls]_SHOPLIST_xl_3720"/>
      <sheetName val="[SHOPLIST.xls]_SHOPLIST_xl_3721"/>
      <sheetName val="[SHOPLIST.xls]_SHOPLIST_xl_3722"/>
      <sheetName val="[SHOPLIST.xls]_SHOPLIST_xl_3723"/>
      <sheetName val="[SHOPLIST.xls]_SHOPLIST_xl_3724"/>
      <sheetName val="[SHOPLIST.xls]_SHOPLIST_xl_3725"/>
      <sheetName val="[SHOPLIST.xls]_SHOPLIST_xl_3726"/>
      <sheetName val="[SHOPLIST.xls]_SHOPLIST_xl_3727"/>
      <sheetName val="[SHOPLIST.xls]_SHOPLIST_xl_3728"/>
      <sheetName val="[SHOPLIST.xls]_SHOPLIST_xl_3729"/>
      <sheetName val="[SHOPLIST.xls]_SHOPLIST_xl_3730"/>
      <sheetName val="[SHOPLIST.xls]_SHOPLIST_xl_3731"/>
      <sheetName val="[SHOPLIST.xls]_SHOPLIST_xl_3732"/>
      <sheetName val="[SHOPLIST.xls]_SHOPLIST_xl_3733"/>
      <sheetName val="[SHOPLIST.xls]_SHOPLIST_xl_3734"/>
      <sheetName val="[SHOPLIST.xls]_SHOPLIST_xl_3735"/>
      <sheetName val="[SHOPLIST.xls]_SHOPLIST_xl_3736"/>
      <sheetName val="[SHOPLIST.xls]_SHOPLIST_xl_3737"/>
      <sheetName val="[SHOPLIST.xls]_SHOPLIST_xl_3738"/>
      <sheetName val="[SHOPLIST.xls]_SHOPLIST_xl_3739"/>
      <sheetName val="[SHOPLIST.xls]_SHOPLIST_xl_3740"/>
      <sheetName val="[SHOPLIST.xls]_SHOPLIST_xl_3741"/>
      <sheetName val="[SHOPLIST.xls]_SHOPLIST_xl_3742"/>
      <sheetName val="[SHOPLIST.xls]_SHOPLIST_xl_3743"/>
      <sheetName val="[SHOPLIST.xls]_SHOPLIST_xl_3744"/>
      <sheetName val="[SHOPLIST.xls]_SHOPLIST_xl_3745"/>
      <sheetName val="[SHOPLIST.xls]_SHOPLIST_xl_3746"/>
      <sheetName val="[SHOPLIST.xls]_SHOPLIST_xl_3747"/>
      <sheetName val="[SHOPLIST.xls]_SHOPLIST_xl_3748"/>
      <sheetName val="[SHOPLIST.xls]_SHOPLIST_xl_3749"/>
      <sheetName val="[SHOPLIST.xls]_SHOPLIST_xl_3750"/>
      <sheetName val="[SHOPLIST.xls]_SHOPLIST_xl_3751"/>
      <sheetName val="[SHOPLIST.xls]_SHOPLIST_xl_3752"/>
      <sheetName val="[SHOPLIST.xls]_SHOPLIST_xl_3753"/>
      <sheetName val="[SHOPLIST.xls]_SHOPLIST_xl_3754"/>
      <sheetName val="[SHOPLIST.xls]_SHOPLIST_xl_3755"/>
      <sheetName val="[SHOPLIST.xls]_SHOPLIST_xl_3756"/>
      <sheetName val="[SHOPLIST.xls]_SHOPLIST_xl_3757"/>
      <sheetName val="[SHOPLIST.xls]_SHOPLIST_xl_3758"/>
      <sheetName val="[SHOPLIST.xls]_SHOPLIST_xl_3759"/>
      <sheetName val="[SHOPLIST.xls]_SHOPLIST_xl_3760"/>
      <sheetName val="[SHOPLIST.xls]_SHOPLIST_xl_3761"/>
      <sheetName val="[SHOPLIST.xls]_SHOPLIST_xl_3762"/>
      <sheetName val="[SHOPLIST.xls]_SHOPLIST_xl_3763"/>
      <sheetName val="[SHOPLIST.xls]_SHOPLIST_xl_3764"/>
      <sheetName val="[SHOPLIST.xls]_SHOPLIST_xl_3765"/>
      <sheetName val="[SHOPLIST.xls]_SHOPLIST_xl_3766"/>
      <sheetName val="[SHOPLIST.xls]_SHOPLIST_xl_3767"/>
      <sheetName val="[SHOPLIST.xls]_SHOPLIST_xl_3768"/>
      <sheetName val="[SHOPLIST.xls]_SHOPLIST_xl_3769"/>
      <sheetName val="[SHOPLIST.xls]_SHOPLIST_xl_3770"/>
      <sheetName val="[SHOPLIST.xls]_SHOPLIST_xl_3771"/>
      <sheetName val="[SHOPLIST.xls]_SHOPLIST_xl_3772"/>
      <sheetName val="[SHOPLIST.xls]_SHOPLIST_xl_3773"/>
      <sheetName val="[SHOPLIST.xls]_SHOPLIST_xl_3774"/>
      <sheetName val="[SHOPLIST.xls]_SHOPLIST_xl_3775"/>
      <sheetName val="[SHOPLIST.xls]_SHOPLIST_xl_3776"/>
      <sheetName val="[SHOPLIST.xls]_SHOPLIST_xl_3777"/>
      <sheetName val="[SHOPLIST.xls]_SHOPLIST_xl_3778"/>
      <sheetName val="[SHOPLIST.xls]_SHOPLIST_xl_3779"/>
      <sheetName val="[SHOPLIST.xls]_SHOPLIST_xl_3780"/>
      <sheetName val="[SHOPLIST.xls]_SHOPLIST_xl_3781"/>
      <sheetName val="[SHOPLIST.xls]_SHOPLIST_xl_3782"/>
      <sheetName val="[SHOPLIST.xls]_SHOPLIST_xl_3783"/>
      <sheetName val="[SHOPLIST.xls]_SHOPLIST_xl_3784"/>
      <sheetName val="[SHOPLIST.xls]_SHOPLIST_xl_3785"/>
      <sheetName val="[SHOPLIST.xls]_SHOPLIST_xl_3786"/>
      <sheetName val="[SHOPLIST.xls]_SHOPLIST_xl_3787"/>
      <sheetName val="[SHOPLIST.xls]_SHOPLIST_xl_3788"/>
      <sheetName val="[SHOPLIST.xls]_SHOPLIST_xl_3789"/>
      <sheetName val="[SHOPLIST.xls]_SHOPLIST_xl_3790"/>
      <sheetName val="[SHOPLIST.xls]_SHOPLIST_xl_3791"/>
      <sheetName val="[SHOPLIST.xls]_SHOPLIST_xl_3792"/>
      <sheetName val="[SHOPLIST.xls]_SHOPLIST_xl_3793"/>
      <sheetName val="[SHOPLIST.xls]_SHOPLIST_xl_3794"/>
      <sheetName val="[SHOPLIST.xls]_SHOPLIST_xl_4185"/>
      <sheetName val="[SHOPLIST.xls]_SHOPLIST_xl_4186"/>
      <sheetName val="[SHOPLIST.xls]_SHOPLIST_xl_4187"/>
      <sheetName val="[SHOPLIST.xls]_SHOPLIST_xl_4188"/>
      <sheetName val="[SHOPLIST.xls]_SHOPLIST_xl_4189"/>
      <sheetName val="[SHOPLIST.xls]_SHOPLIST_xl_4190"/>
      <sheetName val="[SHOPLIST.xls]_SHOPLIST_xl_4191"/>
      <sheetName val="[SHOPLIST.xls]_SHOPLIST_xl_4192"/>
      <sheetName val="[SHOPLIST.xls]_SHOPLIST_xl_4193"/>
      <sheetName val="[SHOPLIST.xls]_SHOPLIST_xl_4194"/>
      <sheetName val="[SHOPLIST.xls]_SHOPLIST_xl_4195"/>
      <sheetName val="[SHOPLIST.xls]_SHOPLIST_xl_4196"/>
      <sheetName val="[SHOPLIST.xls]_SHOPLIST_xl_4197"/>
      <sheetName val="[SHOPLIST.xls]_SHOPLIST_xl_4198"/>
      <sheetName val="[SHOPLIST.xls]_SHOPLIST_xl_4199"/>
      <sheetName val="[SHOPLIST.xls]_SHOPLIST_xl_4200"/>
      <sheetName val="[SHOPLIST.xls]70___0_s__i____56"/>
      <sheetName val="[SHOPLIST.xls]_VW__VU________32"/>
      <sheetName val="[SHOPLIST.xls]_VW__VU________33"/>
      <sheetName val="[SHOPLIST.xls]70_x005f_x0000___0_x_18"/>
      <sheetName val="[SHOPLIST.xls]70___0_s__i____57"/>
      <sheetName val="[SHOPLIST.xls]70___0_s__i____58"/>
      <sheetName val="[SHOPLIST.xls]_SHOPLIST_xl_4201"/>
      <sheetName val="[SHOPLIST.xls]_SHOPLIST_xl_4202"/>
      <sheetName val="[SHOPLIST.xls]_SHOPLIST_xl_4203"/>
      <sheetName val="[SHOPLIST.xls]_SHOPLIST_xl_4204"/>
      <sheetName val="[SHOPLIST.xls]_SHOPLIST_xl_4205"/>
      <sheetName val="[SHOPLIST.xls]_SHOPLIST_xl_4206"/>
      <sheetName val="[SHOPLIST.xls]_SHOPLIST_xl_4207"/>
      <sheetName val="[SHOPLIST.xls]_SHOPLIST_xl_4208"/>
      <sheetName val="[SHOPLIST.xls]_SHOPLIST_xl_4209"/>
      <sheetName val="[SHOPLIST.xls]_SHOPLIST_xl_4210"/>
      <sheetName val="[SHOPLIST.xls]_SHOPLIST_xl_4211"/>
      <sheetName val="[SHOPLIST.xls]_SHOPLIST_xl_4212"/>
      <sheetName val="[SHOPLIST.xls]_SHOPLIST_xl_4213"/>
      <sheetName val="[SHOPLIST.xls]_SHOPLIST_xl_4214"/>
      <sheetName val="[SHOPLIST.xls]_SHOPLIST_xl_4215"/>
      <sheetName val="[SHOPLIST.xls]_SHOPLIST_xl_4216"/>
      <sheetName val="[SHOPLIST.xls]_SHOPLIST_xl_4217"/>
      <sheetName val="[SHOPLIST.xls]_SHOPLIST_xl_4218"/>
      <sheetName val="[SHOPLIST.xls]_SHOPLIST_xl_4219"/>
      <sheetName val="[SHOPLIST.xls]_SHOPLIST_xl_4220"/>
      <sheetName val="[SHOPLIST.xls]_SHOPLIST_xl_4221"/>
      <sheetName val="[SHOPLIST.xls]_SHOPLIST_xl_4222"/>
      <sheetName val="[SHOPLIST.xls]_SHOPLIST_xl_4223"/>
      <sheetName val="[SHOPLIST.xls]_SHOPLIST_xl_4224"/>
      <sheetName val="[SHOPLIST.xls]_SHOPLIST_xl_4225"/>
      <sheetName val="[SHOPLIST.xls]_SHOPLIST_xl_4226"/>
      <sheetName val="[SHOPLIST.xls]_SHOPLIST_xl_4227"/>
      <sheetName val="[SHOPLIST.xls]_SHOPLIST_xl_4228"/>
      <sheetName val="[SHOPLIST.xls]_SHOPLIST_xl_4229"/>
      <sheetName val="[SHOPLIST.xls]_SHOPLIST_xl_4230"/>
      <sheetName val="[SHOPLIST.xls]_SHOPLIST_xl_4231"/>
      <sheetName val="[SHOPLIST.xls]_SHOPLIST_xl_4232"/>
      <sheetName val="[SHOPLIST.xls]_SHOPLIST_xl_4233"/>
      <sheetName val="[SHOPLIST.xls]_SHOPLIST_xl_4234"/>
      <sheetName val="[SHOPLIST.xls]_SHOPLIST_xl_4235"/>
      <sheetName val="[SHOPLIST.xls]_SHOPLIST_xl_4236"/>
      <sheetName val="[SHOPLIST.xls]_SHOPLIST_xl_4237"/>
      <sheetName val="[SHOPLIST.xls]_SHOPLIST_xl_4238"/>
      <sheetName val="[SHOPLIST.xls]_SHOPLIST_xl_4239"/>
      <sheetName val="[SHOPLIST.xls]_SHOPLIST_xl_4240"/>
      <sheetName val="[SHOPLIST.xls]_SHOPLIST_xl_4241"/>
      <sheetName val="[SHOPLIST.xls]_SHOPLIST_xl_4242"/>
      <sheetName val="[SHOPLIST.xls]_SHOPLIST_xl_4243"/>
      <sheetName val="[SHOPLIST.xls]_SHOPLIST_xl_4244"/>
      <sheetName val="[SHOPLIST.xls]_SHOPLIST_xl_4245"/>
      <sheetName val="[SHOPLIST.xls]_SHOPLIST_xl_4246"/>
      <sheetName val="[SHOPLIST.xls]_SHOPLIST_xl_4247"/>
      <sheetName val="[SHOPLIST.xls]_SHOPLIST_xl_4248"/>
      <sheetName val="[SHOPLIST.xls]_SHOPLIST_xl_4249"/>
      <sheetName val="[SHOPLIST.xls]_SHOPLIST_xl_4250"/>
      <sheetName val="[SHOPLIST.xls]_SHOPLIST_xl_4251"/>
      <sheetName val="[SHOPLIST.xls]_SHOPLIST_xl_4252"/>
      <sheetName val="[SHOPLIST.xls]_SHOPLIST_xl_4253"/>
      <sheetName val="[SHOPLIST.xls]_SHOPLIST_xl_4254"/>
      <sheetName val="[SHOPLIST.xls]_SHOPLIST_xl_4255"/>
      <sheetName val="[SHOPLIST.xls]_SHOPLIST_xl_4256"/>
      <sheetName val="[SHOPLIST.xls]_SHOPLIST_xl_4257"/>
      <sheetName val="[SHOPLIST.xls]_SHOPLIST_xl_4258"/>
      <sheetName val="[SHOPLIST.xls]_SHOPLIST_xl_4259"/>
      <sheetName val="[SHOPLIST.xls]_SHOPLIST_xl_4260"/>
      <sheetName val="[SHOPLIST.xls]_SHOPLIST_xl_4261"/>
      <sheetName val="[SHOPLIST.xls]_SHOPLIST_xl_4262"/>
      <sheetName val="[SHOPLIST.xls]_SHOPLIST_xl_4263"/>
      <sheetName val="[SHOPLIST.xls]_SHOPLIST_xl_4264"/>
      <sheetName val="[SHOPLIST.xls]_SHOPLIST_xl_4265"/>
      <sheetName val="[SHOPLIST.xls]_SHOPLIST_xl_4266"/>
      <sheetName val="[SHOPLIST.xls]_SHOPLIST_xl_4267"/>
      <sheetName val="[SHOPLIST.xls]_SHOPLIST_xl_4268"/>
      <sheetName val="[SHOPLIST.xls]_SHOPLIST_xl_4269"/>
      <sheetName val="[SHOPLIST.xls]_SHOPLIST_xl_4270"/>
      <sheetName val="[SHOPLIST.xls]_SHOPLIST_xl_4271"/>
      <sheetName val="[SHOPLIST.xls]_SHOPLIST_xl_4272"/>
      <sheetName val="[SHOPLIST.xls]_SHOPLIST_xl_4273"/>
      <sheetName val="[SHOPLIST.xls]_SHOPLIST_xl_4274"/>
      <sheetName val="[SHOPLIST.xls]_SHOPLIST_xl_4275"/>
      <sheetName val="[SHOPLIST.xls]_SHOPLIST_xl_4276"/>
      <sheetName val="[SHOPLIST.xls]_SHOPLIST_xl_4277"/>
      <sheetName val="[SHOPLIST.xls]_SHOPLIST_xl_4278"/>
      <sheetName val="[SHOPLIST.xls]_SHOPLIST_xl_4279"/>
      <sheetName val="[SHOPLIST.xls]_SHOPLIST_xl_4280"/>
      <sheetName val="[SHOPLIST.xls]_SHOPLIST_xl_4281"/>
      <sheetName val="[SHOPLIST.xls]_SHOPLIST_xl_4282"/>
      <sheetName val="[SHOPLIST.xls]_SHOPLIST_xl_4283"/>
      <sheetName val="[SHOPLIST.xls]_SHOPLIST_xl_4284"/>
      <sheetName val="[SHOPLIST.xls]_SHOPLIST_xl_4285"/>
      <sheetName val="[SHOPLIST.xls]_SHOPLIST_xl_4286"/>
      <sheetName val="[SHOPLIST.xls]_SHOPLIST_xl_4287"/>
      <sheetName val="[SHOPLIST.xls]_SHOPLIST_xl_4288"/>
      <sheetName val="[SHOPLIST.xls]_SHOPLIST_xl_4289"/>
      <sheetName val="[SHOPLIST.xls]_SHOPLIST_xl_4290"/>
      <sheetName val="[SHOPLIST.xls]_SHOPLIST_xl_4291"/>
      <sheetName val="[SHOPLIST.xls]_SHOPLIST_xl_4292"/>
      <sheetName val="[SHOPLIST.xls]_SHOPLIST_xl_4293"/>
      <sheetName val="[SHOPLIST.xls]_SHOPLIST_xl_4294"/>
      <sheetName val="[SHOPLIST.xls]_SHOPLIST_xl_4295"/>
      <sheetName val="[SHOPLIST.xls]_SHOPLIST_xl_4296"/>
      <sheetName val="[SHOPLIST.xls]_SHOPLIST_xl_4297"/>
      <sheetName val="[SHOPLIST.xls]_SHOPLIST_xl_4298"/>
      <sheetName val="[SHOPLIST.xls]_SHOPLIST_xl_4299"/>
      <sheetName val="[SHOPLIST.xls]_SHOPLIST_xl_4300"/>
      <sheetName val="[SHOPLIST.xls]_SHOPLIST_xl_4301"/>
      <sheetName val="[SHOPLIST.xls]_SHOPLIST_xl_4302"/>
      <sheetName val="[SHOPLIST.xls]_SHOPLIST_xl_4303"/>
      <sheetName val="[SHOPLIST.xls]_SHOPLIST_xl_4304"/>
      <sheetName val="[SHOPLIST.xls]_SHOPLIST_xl_4305"/>
      <sheetName val="[SHOPLIST.xls]_SHOPLIST_xl_4306"/>
      <sheetName val="[SHOPLIST.xls]_SHOPLIST_xl_4307"/>
      <sheetName val="[SHOPLIST.xls]_SHOPLIST_xl_4308"/>
      <sheetName val="[SHOPLIST.xls]_SHOPLIST_xl_4309"/>
      <sheetName val="[SHOPLIST.xls]_SHOPLIST_xl_4310"/>
      <sheetName val="[SHOPLIST.xls]_SHOPLIST_xl_4311"/>
      <sheetName val="[SHOPLIST.xls]_SHOPLIST_xl_4312"/>
      <sheetName val="[SHOPLIST.xls]_SHOPLIST_xl_4313"/>
      <sheetName val="[SHOPLIST.xls]_SHOPLIST_xl_4314"/>
      <sheetName val="[SHOPLIST.xls]_SHOPLIST_xl_4315"/>
      <sheetName val="[SHOPLIST.xls]_SHOPLIST_xl_4316"/>
      <sheetName val="[SHOPLIST.xls]_SHOPLIST_xl_4317"/>
      <sheetName val="[SHOPLIST.xls]_SHOPLIST_xl_4318"/>
      <sheetName val="[SHOPLIST.xls]_SHOPLIST_xl_4319"/>
      <sheetName val="[SHOPLIST.xls]_SHOPLIST_xl_4320"/>
      <sheetName val="[SHOPLIST.xls]_SHOPLIST_xl_4321"/>
      <sheetName val="[SHOPLIST.xls]_SHOPLIST_xl_4322"/>
      <sheetName val="[SHOPLIST.xls]_SHOPLIST_xl_4323"/>
      <sheetName val="[SHOPLIST.xls]_SHOPLIST_xl_4324"/>
      <sheetName val="[SHOPLIST.xls]_SHOPLIST_xl_4325"/>
      <sheetName val="[SHOPLIST.xls]_SHOPLIST_xl_4326"/>
      <sheetName val="[SHOPLIST.xls]_SHOPLIST_xl_4327"/>
      <sheetName val="[SHOPLIST.xls]70_x005f_x005f_x005f_x0000_16"/>
      <sheetName val="[SHOPLIST.xls]_SHOPLIST_xl_4328"/>
      <sheetName val="[SHOPLIST.xls]_SHOPLIST_xl_4329"/>
      <sheetName val="[SHOPLIST.xls]_SHOPLIST_xl_4330"/>
      <sheetName val="[SHOPLIST.xls]_SHOPLIST_xl_4331"/>
      <sheetName val="[SHOPLIST.xls]_SHOPLIST_xl_4332"/>
      <sheetName val="[SHOPLIST.xls]_SHOPLIST_xl_4333"/>
      <sheetName val="[SHOPLIST.xls]70___0_s__i____59"/>
      <sheetName val="[SHOPLIST.xls]_SHOPLIST_xl_4334"/>
      <sheetName val="[SHOPLIST.xls]_SHOPLIST_xl_4335"/>
      <sheetName val="[SHOPLIST.xls]_SHOPLIST_xl_4336"/>
      <sheetName val="[SHOPLIST.xls]_SHOPLIST_xl_4337"/>
      <sheetName val="[SHOPLIST.xls]_SHOPLIST_xl_4338"/>
      <sheetName val="[SHOPLIST.xls]_SHOPLIST_xl_4339"/>
      <sheetName val="[SHOPLIST.xls]_SHOPLIST_xl_4340"/>
      <sheetName val="[SHOPLIST.xls]_SHOPLIST_xl_4341"/>
      <sheetName val="[SHOPLIST.xls]_SHOPLIST_xl_4342"/>
      <sheetName val="[SHOPLIST.xls]_SHOPLIST_xl_4343"/>
      <sheetName val="[SHOPLIST.xls]_SHOPLIST_xl_4344"/>
      <sheetName val="[SHOPLIST.xls]_SHOPLIST_xl_4345"/>
      <sheetName val="[SHOPLIST.xls]_SHOPLIST_xl_4346"/>
      <sheetName val="[SHOPLIST.xls]_SHOPLIST_xl_4347"/>
      <sheetName val="[SHOPLIST.xls]_SHOPLIST_xl_4348"/>
      <sheetName val="[SHOPLIST.xls]_SHOPLIST_xl_4349"/>
      <sheetName val="[SHOPLIST.xls]_SHOPLIST_xl_4350"/>
      <sheetName val="[SHOPLIST.xls]_SHOPLIST_xl_4351"/>
      <sheetName val="[SHOPLIST.xls]_SHOPLIST_xl_4352"/>
      <sheetName val="[SHOPLIST.xls]_SHOPLIST_xl_4353"/>
      <sheetName val="[SHOPLIST.xls]_SHOPLIST_xl_4354"/>
      <sheetName val="[SHOPLIST.xls]_SHOPLIST_xl_4355"/>
      <sheetName val="[SHOPLIST.xls]_SHOPLIST_xl_4356"/>
      <sheetName val="[SHOPLIST.xls]_SHOPLIST_xl_4357"/>
      <sheetName val="[SHOPLIST.xls]_SHOPLIST_xl_4358"/>
      <sheetName val="[SHOPLIST.xls]_SHOPLIST_xl_4359"/>
      <sheetName val="[SHOPLIST.xls]_SHOPLIST_xl_4360"/>
      <sheetName val="[SHOPLIST.xls]_SHOPLIST_xl_4361"/>
      <sheetName val="[SHOPLIST.xls]_SHOPLIST_xl_4362"/>
      <sheetName val="[SHOPLIST.xls]_SHOPLIST_xl_4363"/>
      <sheetName val="[SHOPLIST.xls]_SHOPLIST_xl_4364"/>
      <sheetName val="[SHOPLIST.xls]_SHOPLIST_xl_4365"/>
      <sheetName val="[SHOPLIST.xls]_SHOPLIST_xl_4366"/>
      <sheetName val="[SHOPLIST.xls]_SHOPLIST_xl_4367"/>
      <sheetName val="[SHOPLIST.xls]_SHOPLIST_xl_4368"/>
      <sheetName val="[SHOPLIST.xls]_SHOPLIST_xl_4369"/>
      <sheetName val="[SHOPLIST.xls]_SHOPLIST_xl_4370"/>
      <sheetName val="[SHOPLIST.xls]_SHOPLIST_xl_4371"/>
      <sheetName val="[SHOPLIST.xls]_SHOPLIST_xl_4372"/>
      <sheetName val="[SHOPLIST.xls]_SHOPLIST_xl_4373"/>
      <sheetName val="[SHOPLIST.xls]_SHOPLIST_xl_4374"/>
      <sheetName val="[SHOPLIST.xls]_SHOPLIST_xl_4375"/>
      <sheetName val="[SHOPLIST.xls]_SHOPLIST_xl_4376"/>
      <sheetName val="[SHOPLIST.xls]_SHOPLIST_xl_4377"/>
      <sheetName val="[SHOPLIST.xls]_SHOPLIST_xl_4378"/>
      <sheetName val="[SHOPLIST.xls]_SHOPLIST_xl_4379"/>
      <sheetName val="[SHOPLIST.xls]_SHOPLIST_xl_4380"/>
      <sheetName val="[SHOPLIST.xls]_SHOPLIST_xl_4381"/>
      <sheetName val="[SHOPLIST.xls]_SHOPLIST_xl_4382"/>
      <sheetName val="[SHOPLIST.xls]_SHOPLIST_xl_4383"/>
      <sheetName val="[SHOPLIST.xls]_SHOPLIST_xl_4384"/>
      <sheetName val="[SHOPLIST.xls]_SHOPLIST_xl_4385"/>
      <sheetName val="[SHOPLIST.xls]_SHOPLIST_xl_4386"/>
      <sheetName val="[SHOPLIST.xls]_SHOPLIST_xl_4387"/>
      <sheetName val="[SHOPLIST.xls]_SHOPLIST_xl_4388"/>
      <sheetName val="[SHOPLIST.xls]_SHOPLIST_xl_4389"/>
      <sheetName val="[SHOPLIST.xls]_SHOPLIST_xl_4390"/>
      <sheetName val="[SHOPLIST.xls]_SHOPLIST_xl_4391"/>
      <sheetName val="[SHOPLIST.xls]_SHOPLIST_xl_4392"/>
      <sheetName val="[SHOPLIST.xls]_SHOPLIST_xl_4393"/>
      <sheetName val="[SHOPLIST.xls]_SHOPLIST_xl_4394"/>
      <sheetName val="[SHOPLIST.xls]_SHOPLIST_xl_4395"/>
      <sheetName val="[SHOPLIST.xls]_SHOPLIST_xl_4396"/>
      <sheetName val="[SHOPLIST.xls]_SHOPLIST_xl_4397"/>
      <sheetName val="[SHOPLIST.xls]_SHOPLIST_xl_4398"/>
      <sheetName val="[SHOPLIST.xls]_SHOPLIST_xl_4399"/>
      <sheetName val="[SHOPLIST.xls]_SHOPLIST_xl_4400"/>
      <sheetName val="[SHOPLIST.xls]_SHOPLIST_xl_4401"/>
      <sheetName val="[SHOPLIST.xls]_SHOPLIST_xl_4402"/>
      <sheetName val="[SHOPLIST.xls]_SHOPLIST_xl_4403"/>
      <sheetName val="[SHOPLIST.xls]_SHOPLIST_xl_4404"/>
      <sheetName val="[SHOPLIST.xls]_SHOPLIST_xl_4405"/>
      <sheetName val="[SHOPLIST.xls]_SHOPLIST_xl_4406"/>
      <sheetName val="[SHOPLIST.xls]_SHOPLIST_xl_4407"/>
      <sheetName val="[SHOPLIST.xls]_SHOPLIST_xl_4408"/>
      <sheetName val="[SHOPLIST.xls]_SHOPLIST_xl_4409"/>
      <sheetName val="[SHOPLIST.xls]_SHOPLIST_xl_4410"/>
      <sheetName val="[SHOPLIST.xls]_SHOPLIST_xl_4411"/>
      <sheetName val="[SHOPLIST.xls]_SHOPLIST_xl_4412"/>
      <sheetName val="[SHOPLIST.xls]_SHOPLIST_xl_4413"/>
      <sheetName val="[SHOPLIST.xls]_SHOPLIST_xl_4414"/>
      <sheetName val="[SHOPLIST.xls]_SHOPLIST_xl_4415"/>
      <sheetName val="[SHOPLIST.xls]_SHOPLIST_xl_4416"/>
      <sheetName val="[SHOPLIST.xls]_SHOPLIST_xl_4417"/>
      <sheetName val="[SHOPLIST.xls]_SHOPLIST_xl_4418"/>
      <sheetName val="[SHOPLIST.xls]_SHOPLIST_xl_4419"/>
      <sheetName val="[SHOPLIST.xls]_SHOPLIST_xl_4420"/>
      <sheetName val="[SHOPLIST.xls]_SHOPLIST_xl_4421"/>
      <sheetName val="[SHOPLIST.xls]_SHOPLIST_xl_4422"/>
      <sheetName val="[SHOPLIST.xls]_SHOPLIST_xl_4423"/>
      <sheetName val="[SHOPLIST.xls]_SHOPLIST_xl_4424"/>
      <sheetName val="[SHOPLIST.xls]_SHOPLIST_xl_4425"/>
      <sheetName val="[SHOPLIST.xls]_SHOPLIST_xl_4426"/>
      <sheetName val="[SHOPLIST.xls]_SHOPLIST_xl_4427"/>
      <sheetName val="[SHOPLIST.xls]_SHOPLIST_xl_4428"/>
      <sheetName val="[SHOPLIST.xls]_SHOPLIST_xl_4429"/>
      <sheetName val="[SHOPLIST.xls]_SHOPLIST_xl_4430"/>
      <sheetName val="[SHOPLIST.xls]_SHOPLIST_xl_4431"/>
      <sheetName val="[SHOPLIST.xls]_SHOPLIST_xl_4432"/>
      <sheetName val="[SHOPLIST.xls]_SHOPLIST_xl_4433"/>
      <sheetName val="[SHOPLIST.xls]_SHOPLIST_xl_4434"/>
      <sheetName val="[SHOPLIST.xls]_SHOPLIST_xl_4435"/>
      <sheetName val="[SHOPLIST.xls]_SHOPLIST_xl_4436"/>
      <sheetName val="[SHOPLIST.xls]_SHOPLIST_xl_4437"/>
      <sheetName val="[SHOPLIST.xls]_SHOPLIST_xl_4438"/>
      <sheetName val="[SHOPLIST.xls]_SHOPLIST_xl_4439"/>
      <sheetName val="[SHOPLIST.xls]_SHOPLIST_xl_4440"/>
      <sheetName val="[SHOPLIST.xls]_SHOPLIST_xl_4441"/>
      <sheetName val="[SHOPLIST.xls]_SHOPLIST_xl_4442"/>
      <sheetName val="[SHOPLIST.xls]_SHOPLIST_xl_4443"/>
      <sheetName val="[SHOPLIST.xls]_SHOPLIST_xl_4444"/>
      <sheetName val="[SHOPLIST.xls]_SHOPLIST_xl_4445"/>
      <sheetName val="[SHOPLIST.xls]_SHOPLIST_xl_4446"/>
      <sheetName val="[SHOPLIST.xls]_SHOPLIST_xl_4447"/>
      <sheetName val="[SHOPLIST.xls]_SHOPLIST_xl_4448"/>
      <sheetName val="[SHOPLIST.xls]_SHOPLIST_xl_4449"/>
      <sheetName val="[SHOPLIST.xls]_SHOPLIST_xl_4450"/>
      <sheetName val="[SHOPLIST.xls]_SHOPLIST_xl_4451"/>
      <sheetName val="[SHOPLIST.xls]_SHOPLIST_xl_4452"/>
      <sheetName val="[SHOPLIST.xls]_SHOPLIST_xl_4453"/>
      <sheetName val="[SHOPLIST.xls]_SHOPLIST_xl_4454"/>
      <sheetName val="[SHOPLIST.xls]_SHOPLIST_xl_4455"/>
      <sheetName val="[SHOPLIST.xls]_SHOPLIST_xl_4456"/>
      <sheetName val="[SHOPLIST.xls]_SHOPLIST_xl_4457"/>
      <sheetName val="[SHOPLIST.xls]_SHOPLIST_xl_4458"/>
      <sheetName val="[SHOPLIST.xls]_SHOPLIST_xl_4459"/>
      <sheetName val="[SHOPLIST.xls]_SHOPLIST_xl_4460"/>
      <sheetName val="[SHOPLIST.xls]_SHOPLIST_xl_4461"/>
      <sheetName val="[SHOPLIST.xls]_SHOPLIST_xl_4462"/>
      <sheetName val="[SHOPLIST.xls]_SHOPLIST_xl_4463"/>
      <sheetName val="[SHOPLIST.xls]_SHOPLIST_xl_4464"/>
      <sheetName val="[SHOPLIST.xls]_SHOPLIST_xl_4465"/>
      <sheetName val="[SHOPLIST.xls]_SHOPLIST_xl_4466"/>
      <sheetName val="[SHOPLIST.xls]_SHOPLIST_xl_4467"/>
      <sheetName val="[SHOPLIST.xls]_SHOPLIST_xl_4468"/>
      <sheetName val="[SHOPLIST.xls]_SHOPLIST_xl_4469"/>
      <sheetName val="[SHOPLIST.xls]_SHOPLIST_xl_4470"/>
      <sheetName val="[SHOPLIST.xls]_SHOPLIST_xl_4471"/>
      <sheetName val="[SHOPLIST.xls]_SHOPLIST_xl_4472"/>
      <sheetName val="[SHOPLIST.xls]_SHOPLIST_xl_4473"/>
      <sheetName val="[SHOPLIST.xls]_SHOPLIST_xl_4474"/>
      <sheetName val="[SHOPLIST.xls]_SHOPLIST_xl_4475"/>
      <sheetName val="[SHOPLIST.xls]_SHOPLIST_xl_4476"/>
      <sheetName val="[SHOPLIST.xls]_SHOPLIST_xl_4477"/>
      <sheetName val="[SHOPLIST.xls]_SHOPLIST_xl_4478"/>
      <sheetName val="[SHOPLIST.xls]_SHOPLIST_xl_4479"/>
      <sheetName val="[SHOPLIST.xls]_SHOPLIST_xl_4480"/>
      <sheetName val="[SHOPLIST.xls]_SHOPLIST_xl_4481"/>
      <sheetName val="[SHOPLIST.xls]_SHOPLIST_xl_4482"/>
      <sheetName val="[SHOPLIST.xls]_SHOPLIST_xl_4483"/>
      <sheetName val="[SHOPLIST.xls]_SHOPLIST_xl_4484"/>
      <sheetName val="[SHOPLIST.xls]_SHOPLIST_xl_4485"/>
      <sheetName val="[SHOPLIST.xls]_SHOPLIST_xl_4486"/>
      <sheetName val="[SHOPLIST.xls]_SHOPLIST_xl_4487"/>
      <sheetName val="[SHOPLIST.xls]_SHOPLIST_xl_4488"/>
      <sheetName val="[SHOPLIST.xls]_SHOPLIST_xl_4489"/>
      <sheetName val="[SHOPLIST.xls]_SHOPLIST_xl_4490"/>
      <sheetName val="[SHOPLIST.xls]_SHOPLIST_xl_4491"/>
      <sheetName val="[SHOPLIST.xls]_SHOPLIST_xl_4492"/>
      <sheetName val="[SHOPLIST.xls]_SHOPLIST_xl_4493"/>
      <sheetName val="[SHOPLIST.xls]_SHOPLIST_xl_4494"/>
      <sheetName val="[SHOPLIST.xls]_SHOPLIST_xl_4495"/>
      <sheetName val="[SHOPLIST.xls]_SHOPLIST_xl_4496"/>
      <sheetName val="[SHOPLIST.xls]_SHOPLIST_xl_4497"/>
      <sheetName val="[SHOPLIST.xls]_SHOPLIST_xl_4498"/>
      <sheetName val="[SHOPLIST.xls]_SHOPLIST_xl_4499"/>
      <sheetName val="[SHOPLIST.xls]_SHOPLIST_xl_4500"/>
      <sheetName val="[SHOPLIST.xls]_SHOPLIST_xl_4501"/>
      <sheetName val="[SHOPLIST.xls]_SHOPLIST_xl_4502"/>
      <sheetName val="[SHOPLIST.xls]_SHOPLIST_xl_4503"/>
      <sheetName val="[SHOPLIST.xls]_SHOPLIST_xl_4504"/>
      <sheetName val="[SHOPLIST.xls]_SHOPLIST_xl_4505"/>
      <sheetName val="[SHOPLIST.xls]_SHOPLIST_xl_4506"/>
      <sheetName val="[SHOPLIST.xls]_SHOPLIST_xl_4507"/>
      <sheetName val="[SHOPLIST.xls]_SHOPLIST_xl_4508"/>
      <sheetName val="[SHOPLIST.xls]_SHOPLIST_xl_4509"/>
      <sheetName val="[SHOPLIST.xls]_SHOPLIST_xl_4510"/>
      <sheetName val="[SHOPLIST.xls]_SHOPLIST_xl_4511"/>
      <sheetName val="[SHOPLIST.xls]_SHOPLIST_xl_4512"/>
      <sheetName val="[SHOPLIST.xls]_SHOPLIST_xl_4513"/>
      <sheetName val="[SHOPLIST.xls]_SHOPLIST_xl_4514"/>
      <sheetName val="[SHOPLIST.xls]_SHOPLIST_xl_4515"/>
      <sheetName val="[SHOPLIST.xls]_SHOPLIST_xl_4516"/>
      <sheetName val="[SHOPLIST.xls]_SHOPLIST_xl_4517"/>
      <sheetName val="[SHOPLIST.xls]_SHOPLIST_xl_4518"/>
      <sheetName val="[SHOPLIST.xls]_SHOPLIST_xl_4519"/>
      <sheetName val="[SHOPLIST.xls]_SHOPLIST_xl_4520"/>
      <sheetName val="[SHOPLIST.xls]_SHOPLIST_xl_4521"/>
      <sheetName val="[SHOPLIST.xls]_SHOPLIST_xl_4522"/>
      <sheetName val="[SHOPLIST.xls]_SHOPLIST_xl_4523"/>
      <sheetName val="[SHOPLIST.xls]_SHOPLIST_xl_4524"/>
      <sheetName val="[SHOPLIST.xls]_SHOPLIST_xl_4525"/>
      <sheetName val="[SHOPLIST.xls]_SHOPLIST_xl_4526"/>
      <sheetName val="[SHOPLIST.xls]_SHOPLIST_xl_4527"/>
      <sheetName val="[SHOPLIST.xls]_SHOPLIST_xl_4528"/>
      <sheetName val="[SHOPLIST.xls]_SHOPLIST_xl_4529"/>
      <sheetName val="[SHOPLIST.xls]_SHOPLIST_xl_4530"/>
      <sheetName val="[SHOPLIST.xls]_SHOPLIST_xl_4531"/>
      <sheetName val="[SHOPLIST.xls]_SHOPLIST_xl_4532"/>
      <sheetName val="[SHOPLIST.xls]_SHOPLIST_xl_4533"/>
      <sheetName val="[SHOPLIST.xls]_SHOPLIST_xl_4534"/>
      <sheetName val="[SHOPLIST.xls]_SHOPLIST_xl_4535"/>
      <sheetName val="[SHOPLIST.xls]_SHOPLIST_xl_4536"/>
      <sheetName val="[SHOPLIST.xls]_SHOPLIST_xl_4537"/>
      <sheetName val="[SHOPLIST.xls]_SHOPLIST_xl_4538"/>
      <sheetName val="[SHOPLIST.xls]_SHOPLIST_xl_4539"/>
      <sheetName val="[SHOPLIST.xls]_SHOPLIST_xl_4540"/>
      <sheetName val="[SHOPLIST.xls]_SHOPLIST_xl_4541"/>
      <sheetName val="[SHOPLIST.xls]_SHOPLIST_xl_4542"/>
      <sheetName val="[SHOPLIST.xls]_SHOPLIST_xl_4543"/>
      <sheetName val="[SHOPLIST.xls]_SHOPLIST_xl_4544"/>
      <sheetName val="[SHOPLIST.xls]_SHOPLIST_xl_4545"/>
      <sheetName val="[SHOPLIST.xls]_SHOPLIST_xl_4546"/>
      <sheetName val="[SHOPLIST.xls]_SHOPLIST_xl_4547"/>
      <sheetName val="[SHOPLIST.xls]_SHOPLIST_xl_4548"/>
      <sheetName val="[SHOPLIST.xls]_SHOPLIST_xl_4549"/>
      <sheetName val="[SHOPLIST.xls]_SHOPLIST_xl_4550"/>
      <sheetName val="[SHOPLIST.xls]_SHOPLIST_xl_4551"/>
      <sheetName val="[SHOPLIST.xls]_SHOPLIST_xl_4552"/>
      <sheetName val="[SHOPLIST.xls]_SHOPLIST_xl_4553"/>
      <sheetName val="[SHOPLIST.xls]_SHOPLIST_xl_4554"/>
      <sheetName val="[SHOPLIST.xls]_SHOPLIST_xl_4555"/>
      <sheetName val="[SHOPLIST.xls]_SHOPLIST_xl_4556"/>
      <sheetName val="[SHOPLIST.xls]_SHOPLIST_xl_4557"/>
      <sheetName val="[SHOPLIST.xls]_SHOPLIST_xl_4558"/>
      <sheetName val="[SHOPLIST.xls]_SHOPLIST_xl_4559"/>
      <sheetName val="[SHOPLIST.xls]_SHOPLIST_xl_4560"/>
      <sheetName val="[SHOPLIST.xls]_SHOPLIST_xl_4561"/>
      <sheetName val="[SHOPLIST.xls]_SHOPLIST_xl_4562"/>
      <sheetName val="[SHOPLIST.xls]_SHOPLIST_xl_4563"/>
      <sheetName val="[SHOPLIST.xls]_SHOPLIST_xl_4564"/>
      <sheetName val="[SHOPLIST.xls]_SHOPLIST_xl_4565"/>
      <sheetName val="[SHOPLIST.xls]_SHOPLIST_xl_4566"/>
      <sheetName val="[SHOPLIST.xls]_SHOPLIST_xl_4567"/>
      <sheetName val="[SHOPLIST.xls]_SHOPLIST_xl_4568"/>
      <sheetName val="[SHOPLIST.xls]_SHOPLIST_xl_4569"/>
      <sheetName val="[SHOPLIST.xls]_SHOPLIST_xl_4570"/>
      <sheetName val="[SHOPLIST.xls]_SHOPLIST_xl_4571"/>
      <sheetName val="[SHOPLIST.xls]_SHOPLIST_xl_4572"/>
      <sheetName val="[SHOPLIST.xls]_SHOPLIST_xl_4573"/>
      <sheetName val="[SHOPLIST.xls]_SHOPLIST_xl_4574"/>
      <sheetName val="[SHOPLIST.xls]_SHOPLIST_xl_4575"/>
      <sheetName val="[SHOPLIST.xls]_SHOPLIST_xl_4576"/>
      <sheetName val="[SHOPLIST.xls]_SHOPLIST_xl_4577"/>
      <sheetName val="[SHOPLIST.xls]_SHOPLIST_xl_4578"/>
      <sheetName val="[SHOPLIST.xls]_SHOPLIST_xl_4579"/>
      <sheetName val="[SHOPLIST.xls]_SHOPLIST_xl_4580"/>
      <sheetName val="[SHOPLIST.xls]_SHOPLIST_xl_4581"/>
      <sheetName val="[SHOPLIST.xls]_SHOPLIST_xl_4582"/>
      <sheetName val="[SHOPLIST.xls]_SHOPLIST_xl_4583"/>
      <sheetName val="[SHOPLIST.xls]_SHOPLIST_xl_4584"/>
      <sheetName val="[SHOPLIST.xls]_SHOPLIST_xl_4585"/>
      <sheetName val="[SHOPLIST.xls]_SHOPLIST_xl_4586"/>
      <sheetName val="[SHOPLIST.xls]_SHOPLIST_xl_4587"/>
      <sheetName val="[SHOPLIST.xls]_SHOPLIST_xl_4588"/>
      <sheetName val="[SHOPLIST.xls]_SHOPLIST_xl_4589"/>
      <sheetName val="[SHOPLIST.xls]_SHOPLIST_xl_4590"/>
      <sheetName val="[SHOPLIST.xls]70_x005f_x0000___0_x_19"/>
      <sheetName val="[SHOPLIST.xls]_SHOPLIST_xl_4591"/>
      <sheetName val="[SHOPLIST.xls]_SHOPLIST_xl_4592"/>
      <sheetName val="[SHOPLIST.xls]_SHOPLIST_xl_4593"/>
      <sheetName val="[SHOPLIST.xls]_SHOPLIST_xl_4594"/>
      <sheetName val="[SHOPLIST.xls]_SHOPLIST_xl_4595"/>
      <sheetName val="[SHOPLIST.xls]_SHOPLIST_xl_4596"/>
      <sheetName val="[SHOPLIST.xls]_SHOPLIST_xl_4597"/>
      <sheetName val="[SHOPLIST.xls]_SHOPLIST_xl_4598"/>
      <sheetName val="[SHOPLIST.xls]_SHOPLIST_xl_4599"/>
      <sheetName val="[SHOPLIST.xls]_SHOPLIST_xl_4600"/>
      <sheetName val="[SHOPLIST.xls]_SHOPLIST_xl_4601"/>
      <sheetName val="[SHOPLIST.xls]_SHOPLIST_xl_4602"/>
      <sheetName val="[SHOPLIST.xls]_SHOPLIST_xl_4603"/>
      <sheetName val="[SHOPLIST.xls]_SHOPLIST_xl_4604"/>
      <sheetName val="[SHOPLIST.xls]_SHOPLIST_xl_4605"/>
      <sheetName val="[SHOPLIST.xls]_SHOPLIST_xl_4606"/>
      <sheetName val="[SHOPLIST.xls]/VWVU))tÏØ0__72"/>
      <sheetName val="[SHOPLIST.xls]/VWVU))tÏØ0__64"/>
      <sheetName val="[SHOPLIST.xls]/VWVU))tÏØ0__65"/>
      <sheetName val="[SHOPLIST.xls]/VWVU))tÏØ0__66"/>
      <sheetName val="[SHOPLIST.xls]70,/0s«iÆøí¬i17"/>
      <sheetName val="[SHOPLIST.xls]/VW12"/>
      <sheetName val="[SHOPLIST.xls]/VWVU))tÏØ0__67"/>
      <sheetName val="[SHOPLIST.xls]70,/0s«_iÆø_í¬_12"/>
      <sheetName val="[SHOPLIST.xls]70?,/0?s«i?Æøí¬12"/>
      <sheetName val="[SHOPLIST.xls]/VWVU))tÏØ0__68"/>
      <sheetName val="[SHOPLIST.xls]/VWVU))tÏØ0__69"/>
      <sheetName val="[SHOPLIST.xls]/VWVU))tÏØ0__70"/>
      <sheetName val="[SHOPLIST.xls][SHOPLIST_xls]/V1"/>
      <sheetName val="[SHOPLIST.xls]/VWVU))tÏØ0__82"/>
      <sheetName val="[SHOPLIST.xls]/VWVU))tÏØ0__92"/>
      <sheetName val="[SHOPLIST.xls]/VWVU))tÏØ0__73"/>
      <sheetName val="[SHOPLIST.xls]/VWVU))tÏØ0__74"/>
      <sheetName val="[SHOPLIST.xls]/VWVU))tÏØ0__75"/>
      <sheetName val="[SHOPLIST.xls]70,/0s«iÆøí¬1"/>
      <sheetName val="[SHOPLIST.xls]70,/0s«iÆøí¬i18"/>
      <sheetName val="[SHOPLIST.xls]/VW13"/>
      <sheetName val="[SHOPLIST.xls]/VWVU))tÏØ0__76"/>
      <sheetName val="[SHOPLIST.xls]/VWVU))tÏØ0__77"/>
      <sheetName val="[SHOPLIST.xls]/VWVU))tÏØ0__78"/>
      <sheetName val="[SHOPLIST.xls]/VWVU))tÏØ0__79"/>
      <sheetName val="[SHOPLIST.xls]/VWVU))tÏØ0__80"/>
      <sheetName val="[SHOPLIST.xls]70,/0s«_iÆø_í¬_13"/>
      <sheetName val="[SHOPLIST.xls]70?,/0?s«i?Æøí¬13"/>
      <sheetName val="[SHOPLIST.xls]/VWVU))tÏØ0__83"/>
      <sheetName val="[SHOPLIST.xls]/VWVU))tÏØ0__84"/>
      <sheetName val="[SHOPLIST.xls]/VWVU))tÏØ0__85"/>
      <sheetName val="[SHOPLIST.xls]/VWVU))tÏØ0__86"/>
      <sheetName val="[SHOPLIST.xls][SHOPLIST_xls]/V2"/>
      <sheetName val="[SHOPLIST.xls]/VWVU))tÏØ0__87"/>
      <sheetName val="[SHOPLIST.xls]/VWVU))tÏØ0__93"/>
      <sheetName val="[SHOPLIST.xls]/VWVU))tÏØ0__88"/>
      <sheetName val="[SHOPLIST.xls]/VWVU))tÏØ0__89"/>
      <sheetName val="[SHOPLIST.xls]/VWVU))tÏØ0__90"/>
      <sheetName val="[SHOPLIST.xls]70,/0s«iÆøí¬2"/>
      <sheetName val="[SHOPLIST.xls]70,/0s«iÆøí¬i19"/>
      <sheetName val="[SHOPLIST.xls]/VW14"/>
      <sheetName val="[SHOPLIST.xls]/VWVU))tÏØ0__94"/>
      <sheetName val="[SHOPLIST.xls]/VWVU))tÏØ0__95"/>
      <sheetName val="[SHOPLIST.xls]/VWVU))tÏØ0__96"/>
      <sheetName val="[SHOPLIST.xls]/VWVU))tÏØ0__97"/>
      <sheetName val="[SHOPLIST.xls]/VWVU))tÏØ0__98"/>
      <sheetName val="[SHOPLIST.xls]70,/0s«_iÆø_í¬_14"/>
      <sheetName val="[SHOPLIST.xls]70?,/0?s«i?Æøí¬14"/>
      <sheetName val="[SHOPLIST.xls]/VWVU))tÏØ0__99"/>
      <sheetName val="[SHOPLIST.xls]/VWVU))tÏØ0_100"/>
      <sheetName val="[SHOPLIST.xls]/VWVU))tÏØ0_101"/>
      <sheetName val="[SHOPLIST.xls]/VWVU))tÏØ0_102"/>
      <sheetName val="[SHOPLIST.xls][SHOPLIST_xls]/V3"/>
      <sheetName val="[SHOPLIST.xls]/VWVU))tÏØ0_103"/>
      <sheetName val="[SHOPLIST.xls]/VWVU))tÏØ0_104"/>
      <sheetName val="[SHOPLIST.xls]/VWVU))tÏØ0_105"/>
      <sheetName val="[SHOPLIST.xls]/VWVU))tÏØ0_106"/>
      <sheetName val="[SHOPLIST.xls]/VWVU))tÏØ0_107"/>
      <sheetName val="[SHOPLIST.xls]70,/0s«iÆøí¬3"/>
      <sheetName val="[SHOPLIST.xls]_SHOPLIST_xl_4607"/>
      <sheetName val="[SHOPLIST.xls]_SHOPLIST_xl_4608"/>
      <sheetName val="[SHOPLIST.xls]_SHOPLIST_xl_4609"/>
      <sheetName val="[SHOPLIST.xls]_SHOPLIST_xl_4610"/>
      <sheetName val="[SHOPLIST.xls]_SHOPLIST_xl_4611"/>
      <sheetName val="[SHOPLIST.xls]_SHOPLIST_xl_4612"/>
      <sheetName val="[SHOPLIST.xls]_SHOPLIST_xl_4613"/>
      <sheetName val="[SHOPLIST.xls]_SHOPLIST_xl_4614"/>
      <sheetName val="[SHOPLIST.xls]_SHOPLIST_xl_4615"/>
      <sheetName val="[SHOPLIST.xls]_SHOPLIST_xl_4616"/>
      <sheetName val="[SHOPLIST.xls]_SHOPLIST_xl_4617"/>
      <sheetName val="[SHOPLIST.xls]_SHOPLIST_xl_4618"/>
      <sheetName val="[SHOPLIST.xls]_SHOPLIST_xl_4619"/>
      <sheetName val="[SHOPLIST.xls]_SHOPLIST_xl_4620"/>
      <sheetName val="[SHOPLIST.xls]_SHOPLIST_xl_4621"/>
      <sheetName val="[SHOPLIST.xls]_SHOPLIST_xl_4622"/>
      <sheetName val="[SHOPLIST.xls]_SHOPLIST_xl_4623"/>
      <sheetName val="[SHOPLIST.xls]_SHOPLIST_xl_4624"/>
      <sheetName val="[SHOPLIST.xls]_SHOPLIST_xl_4625"/>
      <sheetName val="[SHOPLIST.xls]_SHOPLIST_xl_4626"/>
      <sheetName val="[SHOPLIST.xls]_SHOPLIST_xl_4627"/>
      <sheetName val="[SHOPLIST.xls]_SHOPLIST_xl_4628"/>
      <sheetName val="[SHOPLIST.xls]_SHOPLIST_xl_4629"/>
      <sheetName val="[SHOPLIST.xls]_SHOPLIST_xl_4630"/>
      <sheetName val="[SHOPLIST.xls]_SHOPLIST_xl_4631"/>
      <sheetName val="[SHOPLIST.xls]_VW__VU________34"/>
      <sheetName val="[SHOPLIST.xls]_VW__VU________35"/>
      <sheetName val="[SHOPLIST.xls]_SHOPLIST_xl_4632"/>
      <sheetName val="[SHOPLIST.xls]_SHOPLIST_xl_4633"/>
      <sheetName val="[SHOPLIST.xls]70___0_s__i____60"/>
      <sheetName val="[SHOPLIST.xls]_SHOPLIST_xl_4634"/>
      <sheetName val="[SHOPLIST.xls]_SHOPLIST_xl_4635"/>
      <sheetName val="[SHOPLIST.xls]_VW__VU________36"/>
      <sheetName val="[SHOPLIST.xls]_VW__VU________37"/>
      <sheetName val="[SHOPLIST.xls]_SHOPLIST_xl_4636"/>
      <sheetName val="[SHOPLIST.xls]_SHOPLIST_xl_4637"/>
      <sheetName val="[SHOPLIST.xls]70___0_s__i____61"/>
      <sheetName val="[SHOPLIST.xls]_SHOPLIST_xl_4638"/>
      <sheetName val="[SHOPLIST.xls]_SHOPLIST_xl_4639"/>
      <sheetName val="[SHOPLIST.xls]_SHOPLIST_xl_4640"/>
      <sheetName val="[SHOPLIST.xls]70___0_s__i____62"/>
      <sheetName val="[SHOPLIST.xls]_SHOPLIST_xl_4641"/>
      <sheetName val="[SHOPLIST.xls]_SHOPLIST_xl_4642"/>
      <sheetName val="[SHOPLIST.xls]_SHOPLIST_xl_4643"/>
      <sheetName val="[SHOPLIST.xls]_VW__VU________38"/>
      <sheetName val="[SHOPLIST.xls]70___0_s__i____63"/>
      <sheetName val="[SHOPLIST.xls]_VW__VU________39"/>
      <sheetName val="[SHOPLIST.xls]_VW__VU________40"/>
      <sheetName val="[SHOPLIST.xls]70_x005f_x0000___0_x_20"/>
      <sheetName val="[SHOPLIST.xls]70___0_s__i____64"/>
      <sheetName val="[SHOPLIST.xls]_SHOPLIST_xl_4644"/>
      <sheetName val="[SHOPLIST.xls]_SHOPLIST_xl_4645"/>
      <sheetName val="[SHOPLIST.xls]70___0_s__i____65"/>
      <sheetName val="[SHOPLIST.xls]_SHOPLIST_xl_4646"/>
      <sheetName val="[SHOPLIST.xls]_SHOPLIST_xl_4647"/>
      <sheetName val="[SHOPLIST.xls]_SHOPLIST_xl_4648"/>
      <sheetName val="[SHOPLIST.xls]_SHOPLIST_xl_4649"/>
      <sheetName val="[SHOPLIST.xls]_SHOPLIST_xl_4650"/>
      <sheetName val="[SHOPLIST.xls]_SHOPLIST_xl_4651"/>
      <sheetName val="[SHOPLIST.xls]_SHOPLIST_xl_4652"/>
      <sheetName val="[SHOPLIST.xls]_SHOPLIST_xl_4653"/>
      <sheetName val="[SHOPLIST.xls]_SHOPLIST_xl_4654"/>
      <sheetName val="[SHOPLIST.xls]_SHOPLIST_xl_4655"/>
      <sheetName val="[SHOPLIST.xls]_SHOPLIST_xl_4656"/>
      <sheetName val="[SHOPLIST.xls]_SHOPLIST_xl_4657"/>
      <sheetName val="[SHOPLIST.xls]_SHOPLIST_xl_4658"/>
      <sheetName val="[SHOPLIST.xls]_SHOPLIST_xl_4659"/>
      <sheetName val="[SHOPLIST.xls]_SHOPLIST_xl_4660"/>
      <sheetName val="[SHOPLIST.xls]_SHOPLIST_xl_4661"/>
      <sheetName val="[SHOPLIST.xls]_SHOPLIST_xl_4662"/>
      <sheetName val="[SHOPLIST.xls]_SHOPLIST_xl_4663"/>
      <sheetName val="[SHOPLIST.xls]_SHOPLIST_xl_4664"/>
      <sheetName val="[SHOPLIST.xls]_SHOPLIST_xl_4665"/>
      <sheetName val="[SHOPLIST.xls]_SHOPLIST_xl_4666"/>
      <sheetName val="[SHOPLIST.xls]_SHOPLIST_xl_4667"/>
      <sheetName val="[SHOPLIST.xls]_SHOPLIST_xl_4668"/>
      <sheetName val="[SHOPLIST.xls]_SHOPLIST_xl_4669"/>
      <sheetName val="[SHOPLIST.xls]_SHOPLIST_xl_4670"/>
      <sheetName val="[SHOPLIST.xls]_SHOPLIST_xl_4671"/>
      <sheetName val="[SHOPLIST.xls]_SHOPLIST_xl_4672"/>
      <sheetName val="[SHOPLIST.xls]_SHOPLIST_xl_4673"/>
      <sheetName val="[SHOPLIST.xls]_SHOPLIST_xl_4674"/>
      <sheetName val="[SHOPLIST.xls]_SHOPLIST_xl_4675"/>
      <sheetName val="[SHOPLIST.xls]_SHOPLIST_xl_4676"/>
      <sheetName val="[SHOPLIST.xls]_SHOPLIST_xl_4677"/>
      <sheetName val="[SHOPLIST.xls]_SHOPLIST_xl_4678"/>
      <sheetName val="[SHOPLIST.xls]_SHOPLIST_xl_4679"/>
      <sheetName val="[SHOPLIST.xls]_SHOPLIST_xl_4680"/>
      <sheetName val="[SHOPLIST.xls]_SHOPLIST_xl_4681"/>
      <sheetName val="[SHOPLIST.xls]_SHOPLIST_xl_4682"/>
      <sheetName val="[SHOPLIST.xls]_SHOPLIST_xl_4683"/>
      <sheetName val="[SHOPLIST.xls]_SHOPLIST_xl_4684"/>
      <sheetName val="[SHOPLIST.xls]_SHOPLIST_xl_4685"/>
      <sheetName val="[SHOPLIST.xls]_SHOPLIST_xl_4686"/>
      <sheetName val="[SHOPLIST.xls]_SHOPLIST_xl_4687"/>
      <sheetName val="[SHOPLIST.xls]_SHOPLIST_xl_4688"/>
      <sheetName val="[SHOPLIST.xls]_SHOPLIST_xl_4689"/>
      <sheetName val="[SHOPLIST.xls]_SHOPLIST_xl_4690"/>
      <sheetName val="[SHOPLIST.xls]_SHOPLIST_xl_4691"/>
      <sheetName val="[SHOPLIST.xls]_SHOPLIST_xl_4692"/>
      <sheetName val="[SHOPLIST.xls]_SHOPLIST_xl_4693"/>
      <sheetName val="[SHOPLIST.xls]_SHOPLIST_xl_4694"/>
      <sheetName val="[SHOPLIST.xls]_SHOPLIST_xl_4695"/>
      <sheetName val="[SHOPLIST.xls]_SHOPLIST_xl_4696"/>
      <sheetName val="[SHOPLIST.xls]_SHOPLIST_xl_4697"/>
      <sheetName val="[SHOPLIST.xls]_SHOPLIST_xl_4698"/>
      <sheetName val="[SHOPLIST.xls]_SHOPLIST_xl_4699"/>
      <sheetName val="[SHOPLIST.xls]_SHOPLIST_xl_4700"/>
      <sheetName val="[SHOPLIST.xls]_SHOPLIST_xl_4701"/>
      <sheetName val="[SHOPLIST.xls]_SHOPLIST_xl_4702"/>
      <sheetName val="[SHOPLIST.xls]_SHOPLIST_xl_4703"/>
      <sheetName val="[SHOPLIST.xls]_SHOPLIST_xl_4704"/>
      <sheetName val="[SHOPLIST.xls]_SHOPLIST_xl_4705"/>
      <sheetName val="[SHOPLIST.xls]_SHOPLIST_xl_4706"/>
      <sheetName val="[SHOPLIST.xls]_SHOPLIST_xl_4707"/>
      <sheetName val="[SHOPLIST.xls]_SHOPLIST_xl_4708"/>
      <sheetName val="[SHOPLIST.xls]_SHOPLIST_xl_4709"/>
      <sheetName val="[SHOPLIST.xls]_SHOPLIST_xl_4710"/>
      <sheetName val="[SHOPLIST.xls]_SHOPLIST_xl_4711"/>
      <sheetName val="[SHOPLIST.xls]_SHOPLIST_xl_4712"/>
      <sheetName val="[SHOPLIST.xls]_SHOPLIST_xl_4713"/>
      <sheetName val="[SHOPLIST.xls]_SHOPLIST_xl_4714"/>
      <sheetName val="[SHOPLIST.xls]_SHOPLIST_xl_4715"/>
      <sheetName val="[SHOPLIST.xls]_SHOPLIST_xl_4716"/>
      <sheetName val="[SHOPLIST.xls]_SHOPLIST_xl_4717"/>
      <sheetName val="[SHOPLIST.xls]_SHOPLIST_xl_4718"/>
      <sheetName val="[SHOPLIST.xls]_SHOPLIST_xl_4719"/>
      <sheetName val="[SHOPLIST.xls]_SHOPLIST_xl_4720"/>
      <sheetName val="[SHOPLIST.xls]_SHOPLIST_xl_4721"/>
      <sheetName val="[SHOPLIST.xls]_SHOPLIST_xl_4722"/>
      <sheetName val="[SHOPLIST.xls]_SHOPLIST_xl_4723"/>
      <sheetName val="[SHOPLIST.xls]_SHOPLIST_xl_4724"/>
      <sheetName val="[SHOPLIST.xls]_SHOPLIST_xl_4725"/>
      <sheetName val="[SHOPLIST.xls]_SHOPLIST_xl_4726"/>
      <sheetName val="[SHOPLIST.xls]_SHOPLIST_xl_4727"/>
      <sheetName val="[SHOPLIST.xls]_SHOPLIST_xl_4728"/>
      <sheetName val="[SHOPLIST.xls]_SHOPLIST_xl_4729"/>
      <sheetName val="[SHOPLIST.xls]_SHOPLIST_xl_4730"/>
      <sheetName val="[SHOPLIST.xls]_SHOPLIST_xl_4731"/>
      <sheetName val="[SHOPLIST.xls]_SHOPLIST_xl_4732"/>
      <sheetName val="[SHOPLIST.xls]_SHOPLIST_xl_4733"/>
      <sheetName val="[SHOPLIST.xls]_SHOPLIST_xl_4734"/>
      <sheetName val="[SHOPLIST.xls]_SHOPLIST_xl_4735"/>
      <sheetName val="[SHOPLIST.xls]_SHOPLIST_xl_4736"/>
      <sheetName val="[SHOPLIST.xls]_SHOPLIST_xl_4737"/>
      <sheetName val="[SHOPLIST.xls]_SHOPLIST_xl_4738"/>
      <sheetName val="[SHOPLIST.xls]_SHOPLIST_xl_4739"/>
      <sheetName val="[SHOPLIST.xls]_SHOPLIST_xl_4740"/>
      <sheetName val="[SHOPLIST.xls]_SHOPLIST_xl_4741"/>
      <sheetName val="[SHOPLIST.xls]_SHOPLIST_xl_4742"/>
      <sheetName val="[SHOPLIST.xls]_SHOPLIST_xl_4743"/>
      <sheetName val="[SHOPLIST.xls]_SHOPLIST_xl_4744"/>
      <sheetName val="[SHOPLIST.xls]_SHOPLIST_xl_4745"/>
      <sheetName val="[SHOPLIST.xls]_SHOPLIST_xl_4746"/>
      <sheetName val="[SHOPLIST.xls]_SHOPLIST_xl_4747"/>
      <sheetName val="[SHOPLIST.xls]_SHOPLIST_xl_4748"/>
      <sheetName val="[SHOPLIST.xls]_SHOPLIST_xl_4749"/>
      <sheetName val="[SHOPLIST.xls]70_x005f_x005f_x005f_x0000_17"/>
      <sheetName val="[SHOPLIST.xls]_SHOPLIST_xl_4750"/>
      <sheetName val="[SHOPLIST.xls]_SHOPLIST_xl_4751"/>
      <sheetName val="[SHOPLIST.xls]_SHOPLIST_xl_4752"/>
      <sheetName val="[SHOPLIST.xls]_SHOPLIST_xl_4753"/>
      <sheetName val="[SHOPLIST.xls]_SHOPLIST_xl_4754"/>
      <sheetName val="[SHOPLIST.xls]_SHOPLIST_xl_4755"/>
      <sheetName val="[SHOPLIST.xls]_SHOPLIST_xl_4756"/>
      <sheetName val="[SHOPLIST.xls]_SHOPLIST_xl_4757"/>
      <sheetName val="[SHOPLIST.xls]_SHOPLIST_xl_4758"/>
      <sheetName val="[SHOPLIST.xls]_SHOPLIST_xl_4759"/>
      <sheetName val="[SHOPLIST.xls]_SHOPLIST_xl_4760"/>
      <sheetName val="[SHOPLIST.xls]_SHOPLIST_xl_4761"/>
      <sheetName val="[SHOPLIST.xls]_SHOPLIST_xl_4762"/>
      <sheetName val="[SHOPLIST.xls]_SHOPLIST_xl_4763"/>
      <sheetName val="[SHOPLIST.xls]_SHOPLIST_xl_4764"/>
      <sheetName val="[SHOPLIST.xls]_SHOPLIST_xl_4765"/>
      <sheetName val="[SHOPLIST.xls]_SHOPLIST_xl_4766"/>
      <sheetName val="[SHOPLIST.xls]_SHOPLIST_xl_4767"/>
      <sheetName val="[SHOPLIST.xls]_SHOPLIST_xl_4768"/>
      <sheetName val="[SHOPLIST.xls]_SHOPLIST_xl_4769"/>
      <sheetName val="[SHOPLIST.xls]_SHOPLIST_xl_4770"/>
      <sheetName val="[SHOPLIST.xls]_SHOPLIST_xl_4771"/>
      <sheetName val="[SHOPLIST.xls]_SHOPLIST_xl_4772"/>
      <sheetName val="[SHOPLIST.xls]_SHOPLIST_xl_4773"/>
      <sheetName val="[SHOPLIST.xls]_SHOPLIST_xl_4774"/>
      <sheetName val="[SHOPLIST.xls]_SHOPLIST_xl_4775"/>
      <sheetName val="[SHOPLIST.xls]_SHOPLIST_xl_4776"/>
      <sheetName val="[SHOPLIST.xls]70___0_s__i____66"/>
      <sheetName val="[SHOPLIST.xls]_SHOPLIST_xl_4777"/>
      <sheetName val="[SHOPLIST.xls]_SHOPLIST_xl_4778"/>
      <sheetName val="[SHOPLIST.xls]_SHOPLIST_xl_4779"/>
      <sheetName val="[SHOPLIST.xls]_SHOPLIST_xl_4780"/>
      <sheetName val="[SHOPLIST.xls]_SHOPLIST_xl_4781"/>
      <sheetName val="[SHOPLIST.xls]_SHOPLIST_xl_4782"/>
      <sheetName val="[SHOPLIST.xls]_SHOPLIST_xl_4783"/>
      <sheetName val="[SHOPLIST.xls]_SHOPLIST_xl_4784"/>
      <sheetName val="[SHOPLIST.xls]_SHOPLIST_xl_4785"/>
      <sheetName val="[SHOPLIST.xls]_SHOPLIST_xl_4786"/>
      <sheetName val="[SHOPLIST.xls]_SHOPLIST_xl_4787"/>
      <sheetName val="[SHOPLIST.xls]_SHOPLIST_xl_4788"/>
      <sheetName val="[SHOPLIST.xls]_SHOPLIST_xl_4789"/>
      <sheetName val="[SHOPLIST.xls]_SHOPLIST_xl_4790"/>
      <sheetName val="[SHOPLIST.xls]_SHOPLIST_xl_4791"/>
      <sheetName val="[SHOPLIST.xls]_SHOPLIST_xl_4792"/>
      <sheetName val="[SHOPLIST.xls]_SHOPLIST_xl_4793"/>
      <sheetName val="[SHOPLIST.xls]_SHOPLIST_xl_4794"/>
      <sheetName val="[SHOPLIST.xls]_SHOPLIST_xl_4795"/>
      <sheetName val="[SHOPLIST.xls]_SHOPLIST_xl_4796"/>
      <sheetName val="[SHOPLIST.xls]_SHOPLIST_xl_4797"/>
      <sheetName val="[SHOPLIST.xls]_SHOPLIST_xl_4798"/>
      <sheetName val="[SHOPLIST.xls]_SHOPLIST_xl_4799"/>
      <sheetName val="[SHOPLIST.xls]_SHOPLIST_xl_4800"/>
      <sheetName val="[SHOPLIST.xls]_SHOPLIST_xl_4801"/>
      <sheetName val="[SHOPLIST.xls]_SHOPLIST_xl_4802"/>
      <sheetName val="[SHOPLIST.xls]_SHOPLIST_xl_4803"/>
      <sheetName val="[SHOPLIST.xls]_SHOPLIST_xl_4804"/>
      <sheetName val="[SHOPLIST.xls]_SHOPLIST_xl_4805"/>
      <sheetName val="[SHOPLIST.xls]_SHOPLIST_xl_4806"/>
      <sheetName val="[SHOPLIST.xls]_SHOPLIST_xl_4807"/>
      <sheetName val="[SHOPLIST.xls]_SHOPLIST_xl_4808"/>
      <sheetName val="[SHOPLIST.xls]_SHOPLIST_xl_4809"/>
      <sheetName val="[SHOPLIST.xls]_SHOPLIST_xl_4810"/>
      <sheetName val="[SHOPLIST.xls]_SHOPLIST_xl_4811"/>
      <sheetName val="[SHOPLIST.xls]_SHOPLIST_xl_4812"/>
      <sheetName val="[SHOPLIST.xls]_SHOPLIST_xl_4813"/>
      <sheetName val="[SHOPLIST.xls]_SHOPLIST_xl_4814"/>
      <sheetName val="[SHOPLIST.xls]_SHOPLIST_xl_4815"/>
      <sheetName val="[SHOPLIST.xls]_SHOPLIST_xl_4816"/>
      <sheetName val="[SHOPLIST.xls]_SHOPLIST_xl_4817"/>
      <sheetName val="[SHOPLIST.xls]_SHOPLIST_xl_4818"/>
      <sheetName val="[SHOPLIST.xls]_SHOPLIST_xl_4819"/>
      <sheetName val="[SHOPLIST.xls]_SHOPLIST_xl_4820"/>
      <sheetName val="[SHOPLIST.xls]_SHOPLIST_xl_4821"/>
      <sheetName val="[SHOPLIST.xls]_SHOPLIST_xl_4822"/>
      <sheetName val="[SHOPLIST.xls]_SHOPLIST_xl_4823"/>
      <sheetName val="[SHOPLIST.xls]_SHOPLIST_xl_4824"/>
      <sheetName val="[SHOPLIST.xls]_SHOPLIST_xl_4825"/>
      <sheetName val="[SHOPLIST.xls]_SHOPLIST_xl_4826"/>
      <sheetName val="[SHOPLIST.xls]_SHOPLIST_xl_4827"/>
      <sheetName val="[SHOPLIST.xls]_SHOPLIST_xl_4828"/>
      <sheetName val="[SHOPLIST.xls]_SHOPLIST_xl_4829"/>
      <sheetName val="[SHOPLIST.xls]_SHOPLIST_xl_4830"/>
      <sheetName val="[SHOPLIST.xls]_SHOPLIST_xl_4831"/>
      <sheetName val="[SHOPLIST.xls]_SHOPLIST_xl_4832"/>
      <sheetName val="[SHOPLIST.xls]_SHOPLIST_xl_4833"/>
      <sheetName val="[SHOPLIST.xls]_SHOPLIST_xl_4834"/>
      <sheetName val="[SHOPLIST.xls]_SHOPLIST_xl_4835"/>
      <sheetName val="[SHOPLIST.xls]_SHOPLIST_xl_4836"/>
      <sheetName val="[SHOPLIST.xls]_SHOPLIST_xl_4837"/>
      <sheetName val="[SHOPLIST.xls]_SHOPLIST_xl_4838"/>
      <sheetName val="[SHOPLIST.xls]_SHOPLIST_xl_4839"/>
      <sheetName val="[SHOPLIST.xls]_SHOPLIST_xl_4840"/>
      <sheetName val="[SHOPLIST.xls]_SHOPLIST_xl_4841"/>
      <sheetName val="[SHOPLIST.xls]_SHOPLIST_xl_4842"/>
      <sheetName val="[SHOPLIST.xls]_SHOPLIST_xl_4843"/>
      <sheetName val="[SHOPLIST.xls]_SHOPLIST_xl_4844"/>
      <sheetName val="[SHOPLIST.xls]_SHOPLIST_xl_4845"/>
      <sheetName val="[SHOPLIST.xls]_SHOPLIST_xl_4846"/>
      <sheetName val="[SHOPLIST.xls]_SHOPLIST_xl_4847"/>
      <sheetName val="[SHOPLIST.xls]_SHOPLIST_xl_4848"/>
      <sheetName val="[SHOPLIST.xls]_SHOPLIST_xl_4849"/>
      <sheetName val="[SHOPLIST.xls]_SHOPLIST_xl_4850"/>
      <sheetName val="[SHOPLIST.xls]_SHOPLIST_xl_4851"/>
      <sheetName val="[SHOPLIST.xls]_SHOPLIST_xl_4852"/>
      <sheetName val="[SHOPLIST.xls]_SHOPLIST_xl_4853"/>
      <sheetName val="[SHOPLIST.xls]_SHOPLIST_xl_4854"/>
      <sheetName val="[SHOPLIST.xls]_SHOPLIST_xl_4855"/>
      <sheetName val="[SHOPLIST.xls]_SHOPLIST_xl_4856"/>
      <sheetName val="[SHOPLIST.xls]_SHOPLIST_xl_4857"/>
      <sheetName val="[SHOPLIST.xls]_SHOPLIST_xl_4858"/>
      <sheetName val="[SHOPLIST.xls]_SHOPLIST_xl_4859"/>
      <sheetName val="[SHOPLIST.xls]_SHOPLIST_xl_4860"/>
      <sheetName val="[SHOPLIST.xls]_SHOPLIST_xl_4861"/>
      <sheetName val="[SHOPLIST.xls]_SHOPLIST_xl_4862"/>
      <sheetName val="[SHOPLIST.xls]_SHOPLIST_xl_4863"/>
      <sheetName val="[SHOPLIST.xls]_SHOPLIST_xl_4864"/>
      <sheetName val="[SHOPLIST.xls]_SHOPLIST_xl_4865"/>
      <sheetName val="[SHOPLIST.xls]_SHOPLIST_xl_4866"/>
      <sheetName val="[SHOPLIST.xls]_SHOPLIST_xl_4867"/>
      <sheetName val="[SHOPLIST.xls]_SHOPLIST_xl_4868"/>
      <sheetName val="[SHOPLIST.xls]_SHOPLIST_xl_4869"/>
      <sheetName val="[SHOPLIST.xls]_SHOPLIST_xl_4870"/>
      <sheetName val="[SHOPLIST.xls]_SHOPLIST_xl_4871"/>
      <sheetName val="[SHOPLIST.xls]_SHOPLIST_xl_4872"/>
      <sheetName val="[SHOPLIST.xls]_SHOPLIST_xl_4873"/>
      <sheetName val="[SHOPLIST.xls]_SHOPLIST_xl_4874"/>
      <sheetName val="[SHOPLIST.xls]_SHOPLIST_xl_4875"/>
      <sheetName val="[SHOPLIST.xls]_SHOPLIST_xl_4876"/>
      <sheetName val="[SHOPLIST.xls]_SHOPLIST_xl_4877"/>
      <sheetName val="[SHOPLIST.xls]_SHOPLIST_xl_4878"/>
      <sheetName val="[SHOPLIST.xls]_SHOPLIST_xl_4879"/>
      <sheetName val="[SHOPLIST.xls]_SHOPLIST_xl_4880"/>
      <sheetName val="[SHOPLIST.xls]_SHOPLIST_xl_4881"/>
      <sheetName val="[SHOPLIST.xls]_SHOPLIST_xl_4882"/>
      <sheetName val="[SHOPLIST.xls]_SHOPLIST_xl_4883"/>
      <sheetName val="[SHOPLIST.xls]_SHOPLIST_xl_4884"/>
      <sheetName val="[SHOPLIST.xls]_SHOPLIST_xl_4885"/>
      <sheetName val="[SHOPLIST.xls]_SHOPLIST_xl_4886"/>
      <sheetName val="[SHOPLIST.xls]_SHOPLIST_xl_4887"/>
      <sheetName val="[SHOPLIST.xls]_SHOPLIST_xl_4888"/>
      <sheetName val="[SHOPLIST.xls]_SHOPLIST_xl_4889"/>
      <sheetName val="[SHOPLIST.xls]_SHOPLIST_xl_4890"/>
      <sheetName val="[SHOPLIST.xls]_SHOPLIST_xl_4891"/>
      <sheetName val="[SHOPLIST.xls]_SHOPLIST_xl_4892"/>
      <sheetName val="[SHOPLIST.xls]_SHOPLIST_xl_4893"/>
      <sheetName val="[SHOPLIST.xls]_SHOPLIST_xl_4894"/>
      <sheetName val="[SHOPLIST.xls]_SHOPLIST_xl_4895"/>
      <sheetName val="[SHOPLIST.xls]_SHOPLIST_xl_4896"/>
      <sheetName val="[SHOPLIST.xls]_SHOPLIST_xl_4897"/>
      <sheetName val="[SHOPLIST.xls]_SHOPLIST_xl_4898"/>
      <sheetName val="[SHOPLIST.xls]_SHOPLIST_xl_4899"/>
      <sheetName val="[SHOPLIST.xls]_SHOPLIST_xl_4900"/>
      <sheetName val="[SHOPLIST.xls]_SHOPLIST_xl_4901"/>
      <sheetName val="[SHOPLIST.xls]_SHOPLIST_xl_4902"/>
      <sheetName val="[SHOPLIST.xls]_SHOPLIST_xl_4903"/>
      <sheetName val="[SHOPLIST.xls]_SHOPLIST_xl_4904"/>
      <sheetName val="[SHOPLIST.xls]_SHOPLIST_xl_4905"/>
      <sheetName val="[SHOPLIST.xls]_SHOPLIST_xl_4906"/>
      <sheetName val="[SHOPLIST.xls]_SHOPLIST_xl_4907"/>
      <sheetName val="[SHOPLIST.xls]_SHOPLIST_xl_4908"/>
      <sheetName val="[SHOPLIST.xls]_SHOPLIST_xl_4909"/>
      <sheetName val="[SHOPLIST.xls]_SHOPLIST_xl_4910"/>
      <sheetName val="[SHOPLIST.xls]_SHOPLIST_xl_4911"/>
      <sheetName val="[SHOPLIST.xls]_SHOPLIST_xl_4912"/>
      <sheetName val="[SHOPLIST.xls]_SHOPLIST_xl_4913"/>
      <sheetName val="[SHOPLIST.xls]_SHOPLIST_xl_4914"/>
      <sheetName val="[SHOPLIST.xls]_SHOPLIST_xl_4915"/>
      <sheetName val="[SHOPLIST.xls]_SHOPLIST_xl_4916"/>
      <sheetName val="[SHOPLIST.xls]_SHOPLIST_xl_4917"/>
      <sheetName val="[SHOPLIST.xls]_SHOPLIST_xl_4918"/>
      <sheetName val="[SHOPLIST.xls]_SHOPLIST_xl_4919"/>
      <sheetName val="[SHOPLIST.xls]_SHOPLIST_xl_4920"/>
      <sheetName val="[SHOPLIST.xls]_SHOPLIST_xl_4921"/>
      <sheetName val="[SHOPLIST.xls]_SHOPLIST_xl_4922"/>
      <sheetName val="[SHOPLIST.xls]_SHOPLIST_xl_4923"/>
      <sheetName val="[SHOPLIST.xls]_SHOPLIST_xl_4924"/>
      <sheetName val="[SHOPLIST.xls]_SHOPLIST_xl_4925"/>
      <sheetName val="[SHOPLIST.xls]_SHOPLIST_xl_4926"/>
      <sheetName val="[SHOPLIST.xls]_SHOPLIST_xl_4927"/>
      <sheetName val="[SHOPLIST.xls]_SHOPLIST_xl_4928"/>
      <sheetName val="[SHOPLIST.xls]_SHOPLIST_xl_4929"/>
      <sheetName val="[SHOPLIST.xls]_SHOPLIST_xl_4930"/>
      <sheetName val="[SHOPLIST.xls]_SHOPLIST_xl_4931"/>
      <sheetName val="[SHOPLIST.xls]_SHOPLIST_xl_4932"/>
      <sheetName val="[SHOPLIST.xls]_SHOPLIST_xl_4933"/>
      <sheetName val="[SHOPLIST.xls]_SHOPLIST_xl_4934"/>
      <sheetName val="[SHOPLIST.xls]_SHOPLIST_xl_4935"/>
      <sheetName val="[SHOPLIST.xls]_SHOPLIST_xl_4936"/>
      <sheetName val="[SHOPLIST.xls]_SHOPLIST_xl_4937"/>
      <sheetName val="[SHOPLIST.xls]_SHOPLIST_xl_4938"/>
      <sheetName val="[SHOPLIST.xls]_SHOPLIST_xl_4939"/>
      <sheetName val="[SHOPLIST.xls]_SHOPLIST_xl_4940"/>
      <sheetName val="[SHOPLIST.xls]_SHOPLIST_xl_4941"/>
      <sheetName val="[SHOPLIST.xls]_SHOPLIST_xl_4942"/>
      <sheetName val="[SHOPLIST.xls]_SHOPLIST_xl_4943"/>
      <sheetName val="[SHOPLIST.xls]_SHOPLIST_xl_4944"/>
      <sheetName val="[SHOPLIST.xls]_SHOPLIST_xl_4945"/>
      <sheetName val="[SHOPLIST.xls]_SHOPLIST_xl_4946"/>
      <sheetName val="[SHOPLIST.xls]_SHOPLIST_xl_4947"/>
      <sheetName val="[SHOPLIST.xls]_SHOPLIST_xl_4948"/>
      <sheetName val="[SHOPLIST.xls]_SHOPLIST_xl_4949"/>
      <sheetName val="[SHOPLIST.xls]_SHOPLIST_xl_4950"/>
      <sheetName val="[SHOPLIST.xls]_SHOPLIST_xl_4951"/>
      <sheetName val="[SHOPLIST.xls]_SHOPLIST_xl_4952"/>
      <sheetName val="[SHOPLIST.xls]_SHOPLIST_xl_4953"/>
      <sheetName val="[SHOPLIST.xls]_SHOPLIST_xl_4954"/>
      <sheetName val="[SHOPLIST.xls]_SHOPLIST_xl_4955"/>
      <sheetName val="[SHOPLIST.xls]_SHOPLIST_xl_4956"/>
      <sheetName val="[SHOPLIST.xls]_SHOPLIST_xl_4957"/>
      <sheetName val="[SHOPLIST.xls]_SHOPLIST_xl_4958"/>
      <sheetName val="[SHOPLIST.xls]_SHOPLIST_xl_4959"/>
      <sheetName val="[SHOPLIST.xls]_SHOPLIST_xl_4960"/>
      <sheetName val="[SHOPLIST.xls]_SHOPLIST_xl_4961"/>
      <sheetName val="[SHOPLIST.xls]_SHOPLIST_xl_4962"/>
      <sheetName val="[SHOPLIST.xls]_SHOPLIST_xl_4963"/>
      <sheetName val="[SHOPLIST.xls]_SHOPLIST_xl_4964"/>
      <sheetName val="[SHOPLIST.xls]_SHOPLIST_xl_4965"/>
      <sheetName val="[SHOPLIST.xls]_SHOPLIST_xl_4966"/>
      <sheetName val="[SHOPLIST.xls]_SHOPLIST_xl_4967"/>
      <sheetName val="[SHOPLIST.xls]_SHOPLIST_xl_4968"/>
      <sheetName val="[SHOPLIST.xls]_SHOPLIST_xl_4969"/>
      <sheetName val="[SHOPLIST.xls]_SHOPLIST_xl_4970"/>
      <sheetName val="[SHOPLIST.xls]_SHOPLIST_xl_4971"/>
      <sheetName val="[SHOPLIST.xls]_SHOPLIST_xl_4972"/>
      <sheetName val="[SHOPLIST.xls]_SHOPLIST_xl_4973"/>
      <sheetName val="[SHOPLIST.xls]_SHOPLIST_xl_4974"/>
      <sheetName val="[SHOPLIST.xls]_SHOPLIST_xl_4975"/>
      <sheetName val="[SHOPLIST.xls]_SHOPLIST_xl_4976"/>
      <sheetName val="[SHOPLIST.xls]_SHOPLIST_xl_4977"/>
      <sheetName val="[SHOPLIST.xls]_SHOPLIST_xl_4978"/>
      <sheetName val="[SHOPLIST.xls]_SHOPLIST_xl_4979"/>
      <sheetName val="[SHOPLIST.xls]_SHOPLIST_xl_4980"/>
      <sheetName val="[SHOPLIST.xls]_SHOPLIST_xl_4981"/>
      <sheetName val="[SHOPLIST.xls]_SHOPLIST_xl_4982"/>
      <sheetName val="[SHOPLIST.xls]_SHOPLIST_xl_4983"/>
      <sheetName val="[SHOPLIST.xls]_SHOPLIST_xl_4984"/>
      <sheetName val="[SHOPLIST.xls]_SHOPLIST_xl_4985"/>
      <sheetName val="[SHOPLIST.xls]_SHOPLIST_xl_4986"/>
      <sheetName val="[SHOPLIST.xls]_SHOPLIST_xl_4987"/>
      <sheetName val="[SHOPLIST.xls]_SHOPLIST_xl_4988"/>
      <sheetName val="[SHOPLIST.xls]_SHOPLIST_xl_4989"/>
      <sheetName val="[SHOPLIST.xls]_SHOPLIST_xl_4990"/>
      <sheetName val="[SHOPLIST.xls]_SHOPLIST_xl_4991"/>
      <sheetName val="[SHOPLIST.xls]_SHOPLIST_xl_4992"/>
      <sheetName val="[SHOPLIST.xls]_SHOPLIST_xl_4993"/>
      <sheetName val="[SHOPLIST.xls]_SHOPLIST_xl_4994"/>
      <sheetName val="[SHOPLIST.xls]_SHOPLIST_xl_4995"/>
      <sheetName val="[SHOPLIST.xls]_SHOPLIST_xl_4996"/>
      <sheetName val="[SHOPLIST.xls]_SHOPLIST_xl_4997"/>
      <sheetName val="[SHOPLIST.xls]_SHOPLIST_xl_4998"/>
      <sheetName val="[SHOPLIST.xls]_SHOPLIST_xl_4999"/>
      <sheetName val="[SHOPLIST.xls]_SHOPLIST_xl_5000"/>
      <sheetName val="[SHOPLIST.xls]_SHOPLIST_xl_5001"/>
      <sheetName val="[SHOPLIST.xls]_SHOPLIST_xl_5002"/>
      <sheetName val="[SHOPLIST.xls]_SHOPLIST_xl_5003"/>
      <sheetName val="[SHOPLIST.xls]_SHOPLIST_xl_5004"/>
      <sheetName val="[SHOPLIST.xls]_SHOPLIST_xl_5005"/>
      <sheetName val="[SHOPLIST.xls]_SHOPLIST_xl_5006"/>
      <sheetName val="[SHOPLIST.xls]_SHOPLIST_xl_5007"/>
      <sheetName val="[SHOPLIST.xls]_SHOPLIST_xl_5008"/>
      <sheetName val="[SHOPLIST.xls]_SHOPLIST_xl_5009"/>
      <sheetName val="[SHOPLIST.xls]_SHOPLIST_xl_5010"/>
      <sheetName val="[SHOPLIST.xls]_SHOPLIST_xl_5011"/>
      <sheetName val="[SHOPLIST.xls]_SHOPLIST_xl_5012"/>
      <sheetName val="[SHOPLIST.xls]_SHOPLIST_xl_5013"/>
      <sheetName val="[SHOPLIST.xls]_SHOPLIST_xl_5014"/>
      <sheetName val="[SHOPLIST.xls]_SHOPLIST_xl_5015"/>
      <sheetName val="[SHOPLIST.xls]_SHOPLIST_xl_5016"/>
      <sheetName val="[SHOPLIST.xls]_SHOPLIST_xl_5017"/>
      <sheetName val="[SHOPLIST.xls]_SHOPLIST_xl_5018"/>
      <sheetName val="[SHOPLIST.xls]_SHOPLIST_xl_5019"/>
      <sheetName val="[SHOPLIST.xls]_SHOPLIST_xl_5020"/>
      <sheetName val="[SHOPLIST.xls]_SHOPLIST_xl_5021"/>
      <sheetName val="[SHOPLIST.xls]_SHOPLIST_xl_5022"/>
      <sheetName val="[SHOPLIST.xls]_SHOPLIST_xl_5023"/>
      <sheetName val="[SHOPLIST.xls]_SHOPLIST_xl_5024"/>
      <sheetName val="[SHOPLIST.xls]_SHOPLIST_xl_5025"/>
      <sheetName val="[SHOPLIST.xls]_SHOPLIST_xl_5026"/>
      <sheetName val="[SHOPLIST.xls]_SHOPLIST_xl_5027"/>
      <sheetName val="[SHOPLIST.xls]_SHOPLIST_xl_5028"/>
      <sheetName val="[SHOPLIST.xls]_SHOPLIST_xl_5029"/>
      <sheetName val="[SHOPLIST.xls]_SHOPLIST_xl_5030"/>
      <sheetName val="[SHOPLIST.xls]_SHOPLIST_xl_5031"/>
      <sheetName val="[SHOPLIST.xls]_SHOPLIST_xl_5032"/>
      <sheetName val="[SHOPLIST.xls]_SHOPLIST_xl_5033"/>
      <sheetName val="[SHOPLIST.xls]_SHOPLIST_xl_5034"/>
      <sheetName val="[SHOPLIST.xls]_SHOPLIST_xl_5035"/>
      <sheetName val="[SHOPLIST.xls]_SHOPLIST_xl_5036"/>
      <sheetName val="[SHOPLIST.xls]_SHOPLIST_xl_5037"/>
      <sheetName val="[SHOPLIST.xls]_SHOPLIST_xl_5038"/>
      <sheetName val="[SHOPLIST.xls]_SHOPLIST_xl_5039"/>
      <sheetName val="[SHOPLIST.xls]_SHOPLIST_xl_5040"/>
      <sheetName val="[SHOPLIST.xls]_SHOPLIST_xl_5041"/>
      <sheetName val="[SHOPLIST.xls]_SHOPLIST_xl_5042"/>
      <sheetName val="[SHOPLIST.xls]_SHOPLIST_xl_5043"/>
      <sheetName val="[SHOPLIST.xls]_SHOPLIST_xl_5044"/>
      <sheetName val="[SHOPLIST.xls]_SHOPLIST_xl_5045"/>
      <sheetName val="[SHOPLIST.xls]_SHOPLIST_xl_5046"/>
      <sheetName val="[SHOPLIST.xls]_SHOPLIST_xl_5047"/>
      <sheetName val="[SHOPLIST.xls]_SHOPLIST_xl_5048"/>
      <sheetName val="[SHOPLIST.xls]_SHOPLIST_xl_5049"/>
      <sheetName val="[SHOPLIST.xls]70_x005f_x0000___0_x_21"/>
      <sheetName val="[SHOPLIST.xls]_SHOPLIST_xl_5050"/>
      <sheetName val="[SHOPLIST.xls]_SHOPLIST_xl_5051"/>
      <sheetName val="[SHOPLIST.xls]_SHOPLIST_xl_5052"/>
      <sheetName val="[SHOPLIST.xls]_SHOPLIST_xl_5053"/>
      <sheetName val="[SHOPLIST.xls]_SHOPLIST_xl_5054"/>
      <sheetName val="[SHOPLIST.xls]_SHOPLIST_xl_5055"/>
      <sheetName val="[SHOPLIST.xls]_SHOPLIST_xl_5056"/>
      <sheetName val="[SHOPLIST.xls]_SHOPLIST_xl_5057"/>
      <sheetName val="[SHOPLIST.xls]_SHOPLIST_xl_5058"/>
      <sheetName val="[SHOPLIST.xls]_SHOPLIST_xl_5059"/>
      <sheetName val="[SHOPLIST.xls]_SHOPLIST_xl_5060"/>
      <sheetName val="[SHOPLIST.xls]_SHOPLIST_xl_5061"/>
      <sheetName val="[SHOPLIST.xls]_SHOPLIST_xl_5062"/>
      <sheetName val="[SHOPLIST.xls]_SHOPLIST_xl_5063"/>
      <sheetName val="[SHOPLIST.xls]_SHOPLIST_xl_5064"/>
      <sheetName val="[SHOPLIST.xls]_SHOPLIST_xl_5065"/>
      <sheetName val="[SHOPLIST.xls]_SHOPLIST_xl_5066"/>
      <sheetName val="[SHOPLIST.xls]_SHOPLIST_xl_5067"/>
      <sheetName val="[SHOPLIST.xls]_SHOPLIST_xl_5068"/>
      <sheetName val="[SHOPLIST.xls]_SHOPLIST_xl_5069"/>
      <sheetName val="[SHOPLIST.xls]_SHOPLIST_xl_5070"/>
      <sheetName val="[SHOPLIST.xls]_SHOPLIST_xl_5071"/>
      <sheetName val="[SHOPLIST.xls]_SHOPLIST_xl_5072"/>
      <sheetName val="[SHOPLIST.xls]_SHOPLIST_xl_5073"/>
      <sheetName val="[SHOPLIST.xls]_SHOPLIST_xl_5074"/>
      <sheetName val="[SHOPLIST.xls]_VW__VU________41"/>
      <sheetName val="[SHOPLIST.xls]_VW__VU________42"/>
      <sheetName val="[SHOPLIST.xls]_SHOPLIST_xl_5075"/>
      <sheetName val="[SHOPLIST.xls]_SHOPLIST_xl_5076"/>
      <sheetName val="[SHOPLIST.xls]70___0_s__i____67"/>
      <sheetName val="[SHOPLIST.xls]_SHOPLIST_xl_5077"/>
      <sheetName val="[SHOPLIST.xls]_SHOPLIST_xl_5078"/>
      <sheetName val="[SHOPLIST.xls]_VW__VU________43"/>
      <sheetName val="[SHOPLIST.xls]_VW__VU________44"/>
      <sheetName val="[SHOPLIST.xls]_SHOPLIST_xl_5079"/>
      <sheetName val="[SHOPLIST.xls]_SHOPLIST_xl_5080"/>
      <sheetName val="[SHOPLIST.xls]70___0_s__i____68"/>
      <sheetName val="[SHOPLIST.xls]_SHOPLIST_xl_5081"/>
      <sheetName val="[SHOPLIST.xls]_SHOPLIST_xl_5082"/>
      <sheetName val="[SHOPLIST.xls]_SHOPLIST_xl_5083"/>
      <sheetName val="[SHOPLIST.xls]70___0_s__i____69"/>
      <sheetName val="[SHOPLIST.xls]_SHOPLIST_xl_5084"/>
      <sheetName val="[SHOPLIST.xls]_SHOPLIST_xl_5085"/>
      <sheetName val="[SHOPLIST.xls]_SHOPLIST_xl_5086"/>
      <sheetName val="[SHOPLIST.xls]_VW__VU________45"/>
      <sheetName val="[SHOPLIST.xls]_SHOPLIST_xl_5087"/>
      <sheetName val="[SHOPLIST.xls]_SHOPLIST_xl_5088"/>
      <sheetName val="[SHOPLIST.xls]_SHOPLIST_xl_5089"/>
      <sheetName val="[SHOPLIST.xls]_SHOPLIST_xl_5090"/>
      <sheetName val="[SHOPLIST.xls]_SHOPLIST_xl_5091"/>
      <sheetName val="[SHOPLIST.xls]_SHOPLIST_xl_5092"/>
      <sheetName val="[SHOPLIST.xls]_SHOPLIST_xl_5093"/>
      <sheetName val="[SHOPLIST.xls]_SHOPLIST_xl_5094"/>
      <sheetName val="[SHOPLIST.xls]_SHOPLIST_xl_5095"/>
      <sheetName val="[SHOPLIST.xls]_SHOPLIST_xl_5096"/>
      <sheetName val="[SHOPLIST.xls]_SHOPLIST_xl_5097"/>
      <sheetName val="[SHOPLIST.xls]_SHOPLIST_xl_5098"/>
      <sheetName val="[SHOPLIST.xls]_SHOPLIST_xl_5099"/>
      <sheetName val="[SHOPLIST.xls]_SHOPLIST_xl_5100"/>
      <sheetName val="[SHOPLIST.xls]_SHOPLIST_xl_5101"/>
      <sheetName val="[SHOPLIST.xls]_SHOPLIST_xl_5102"/>
      <sheetName val="[SHOPLIST.xls]_SHOPLIST_xl_5103"/>
      <sheetName val="[SHOPLIST.xls]_SHOPLIST_xl_5104"/>
      <sheetName val="[SHOPLIST.xls]_SHOPLIST_xl_5105"/>
      <sheetName val="[SHOPLIST.xls]_SHOPLIST_xl_5106"/>
      <sheetName val="[SHOPLIST.xls]_SHOPLIST_xl_5107"/>
      <sheetName val="[SHOPLIST.xls]_SHOPLIST_xl_5108"/>
      <sheetName val="[SHOPLIST.xls]_SHOPLIST_xl_5109"/>
      <sheetName val="[SHOPLIST.xls]_SHOPLIST_xl_5110"/>
      <sheetName val="[SHOPLIST.xls]_SHOPLIST_xl_5111"/>
      <sheetName val="[SHOPLIST.xls]_SHOPLIST_xl_5112"/>
      <sheetName val="[SHOPLIST.xls]_SHOPLIST_xl_5113"/>
      <sheetName val="[SHOPLIST.xls]_SHOPLIST_xl_5114"/>
      <sheetName val="[SHOPLIST.xls]_SHOPLIST_xl_5115"/>
      <sheetName val="[SHOPLIST.xls]_SHOPLIST_xl_5116"/>
      <sheetName val="[SHOPLIST.xls]_SHOPLIST_xl_5117"/>
      <sheetName val="[SHOPLIST.xls]_SHOPLIST_xl_5118"/>
      <sheetName val="[SHOPLIST.xls]_SHOPLIST_xl_5119"/>
      <sheetName val="[SHOPLIST.xls]_SHOPLIST_xl_5120"/>
      <sheetName val="[SHOPLIST.xls]_SHOPLIST_xl_5121"/>
      <sheetName val="[SHOPLIST.xls]_SHOPLIST_xl_5122"/>
      <sheetName val="[SHOPLIST.xls]_SHOPLIST_xl_5123"/>
      <sheetName val="[SHOPLIST.xls]_SHOPLIST_xl_5124"/>
      <sheetName val="[SHOPLIST.xls]_SHOPLIST_xl_5125"/>
      <sheetName val="[SHOPLIST.xls]_SHOPLIST_xl_5126"/>
      <sheetName val="[SHOPLIST.xls]_SHOPLIST_xl_5127"/>
      <sheetName val="[SHOPLIST.xls]_SHOPLIST_xl_5128"/>
      <sheetName val="[SHOPLIST.xls]_SHOPLIST_xl_5129"/>
      <sheetName val="[SHOPLIST.xls]_SHOPLIST_xl_5130"/>
      <sheetName val="[SHOPLIST.xls]_SHOPLIST_xl_5131"/>
      <sheetName val="[SHOPLIST.xls]_SHOPLIST_xl_5132"/>
      <sheetName val="[SHOPLIST.xls]_SHOPLIST_xl_5133"/>
      <sheetName val="[SHOPLIST.xls]_SHOPLIST_xl_5134"/>
      <sheetName val="[SHOPLIST.xls]_SHOPLIST_xl_5135"/>
      <sheetName val="[SHOPLIST.xls]_SHOPLIST_xl_5136"/>
      <sheetName val="[SHOPLIST.xls]_SHOPLIST_xl_5137"/>
      <sheetName val="[SHOPLIST.xls]_SHOPLIST_xl_5138"/>
      <sheetName val="[SHOPLIST.xls]_SHOPLIST_xl_5139"/>
      <sheetName val="[SHOPLIST.xls]_SHOPLIST_xl_5140"/>
      <sheetName val="[SHOPLIST.xls]_SHOPLIST_xl_5141"/>
      <sheetName val="[SHOPLIST.xls]_SHOPLIST_xl_5142"/>
      <sheetName val="[SHOPLIST.xls]_SHOPLIST_xl_5143"/>
      <sheetName val="[SHOPLIST.xls]_SHOPLIST_xl_5144"/>
      <sheetName val="[SHOPLIST.xls]_SHOPLIST_xl_5145"/>
      <sheetName val="[SHOPLIST.xls]_SHOPLIST_xl_5146"/>
      <sheetName val="[SHOPLIST.xls]_SHOPLIST_xl_5147"/>
      <sheetName val="Values"/>
      <sheetName val="S3 Architectural"/>
      <sheetName val="[SHOPLIST.xls]70_x005f_x005f_x005f_x0000_18"/>
      <sheetName val="[SHOPLIST.xls]70_x005f_x005f_x005f_x0000_19"/>
      <sheetName val="[SHOPLIST.xls]70_x005f_x005f_x005f_x0000_20"/>
      <sheetName val="[SHOPLIST.xls]70_x005f_x005f_x005f_x0000_21"/>
      <sheetName val="Customer_Master_Data"/>
      <sheetName val="ZED_Inventory_Phase_1"/>
      <sheetName val="5%_5%_&amp;_7Years"/>
      <sheetName val="10%_5%_6Y"/>
      <sheetName val="Data_validation_1"/>
      <sheetName val="Data_Validation_2"/>
      <sheetName val="Receipt_manual"/>
      <sheetName val="pivot-summary_(2)"/>
      <sheetName val="Updated_Sales_Report"/>
      <sheetName val="A1-2_&amp;_B1-2_"/>
      <sheetName val="Deleted_Buildings"/>
      <sheetName val="MOTO"/>
      <sheetName val="WB"/>
      <sheetName val="BOQ_Revenue_&amp;_Cost"/>
      <sheetName val="Invoice_Certification"/>
      <sheetName val="Direct_Labour"/>
      <sheetName val="Cap__Exp__(Depreciation)"/>
      <sheetName val="Mobaliziation_&amp;_Consultancy"/>
      <sheetName val="Staff_Cost"/>
      <sheetName val="Running_Cost"/>
      <sheetName val="Finance,_BG_&amp;_Insurance"/>
      <sheetName val="Risk_&amp;_Contingency"/>
      <sheetName val="BOQ건축"/>
      <sheetName val="Income_Statement2"/>
      <sheetName val="ASD_Sum_of_Parts1"/>
      <sheetName val="SUBS_SUM1"/>
      <sheetName val="tower_and_monopoles_1"/>
      <sheetName val="Administrative_Prices1"/>
      <sheetName val="11B_1"/>
      <sheetName val="Field_Values1"/>
      <sheetName val="CFForecast_detail1"/>
      <sheetName val="ACAD_Finishes1"/>
      <sheetName val="Site_Details1"/>
      <sheetName val="Site_Area_Statement1"/>
      <sheetName val="GM_&amp;_TA1"/>
      <sheetName val="10__&amp;_11__Rate_Code_&amp;_BQ1"/>
      <sheetName val="key_dates1"/>
      <sheetName val="Basement_Budget1"/>
      <sheetName val="US_Ship_Repair_Industry_Growth"/>
      <sheetName val="Market_Overview"/>
      <sheetName val="US_Shipyard_Repair_Output"/>
      <sheetName val="Summary_Financials"/>
      <sheetName val="LOUVERS"/>
      <sheetName val="Ironmongery"/>
      <sheetName val="vendor"/>
      <sheetName val="[SHOPLIST_xls]70_x005f_x0000___0_x010"/>
      <sheetName val="Beamsked"/>
      <sheetName val="Columnsked"/>
      <sheetName val="Prelim"/>
      <sheetName val="Mosque"/>
      <sheetName val="SS_A"/>
      <sheetName val="Ext_works_A"/>
      <sheetName val="Site_works_B"/>
      <sheetName val="Pontoons"/>
      <sheetName val="F_Acco"/>
      <sheetName val="SS_B"/>
      <sheetName val="Ext_works_B"/>
      <sheetName val="Dayworks"/>
      <sheetName val="Prov_sum"/>
      <sheetName val="Site_works_A"/>
      <sheetName val="Dredging"/>
      <sheetName val="BreakWater"/>
      <sheetName val="Earthworks"/>
      <sheetName val="Quay_A"/>
      <sheetName val="Quay_B"/>
      <sheetName val="Cafe"/>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ENG_prog"/>
      <sheetName val="Schedule(4)"/>
      <sheetName val="Maliyet Kodu"/>
      <sheetName val="configuration"/>
      <sheetName val="Geneí¬_x0008_i_x0014_0."/>
      <sheetName val="70,/0s«_x0008_iÆø_x0003_í¬_x0008_i"/>
      <sheetName val="Gra¦_x0004_)VW U"/>
      <sheetName val="/VWVU))_x0001_tÏØ0 _x0008_ _x0008_"/>
      <sheetName val="Geneí¬ i 0."/>
      <sheetName val="70,/0s« iÆø í¬ i"/>
      <sheetName val="[SHOPLIST.xls]70,/0s«_x0008_iÆø_x0003_í¬"/>
      <sheetName val="Geneí¬_x0008_i_x0"/>
      <sheetName val="70,_0s«_x0008_i_x"/>
      <sheetName val="[SHOPLIST.xls]70,/0s« iÆø í¬"/>
      <sheetName val="Gra¦_x0004_)_x0"/>
      <sheetName val="70,/0s«_x0008_i_x"/>
      <sheetName val="_SHOPLIST.xls_70,_0_x000"/>
      <sheetName val="[SHOPLIST.xls]70,/0s«_x0008_i_x"/>
      <sheetName val="Geneí¬ i 0"/>
      <sheetName val="70,_0s« iÆ"/>
      <sheetName val="_SHOPLIST.xls__VWVU_x0"/>
      <sheetName val="Gene��_x0008_i_x0014_0."/>
      <sheetName val="70,/0s�_x0008_i��_x0003_��_x0008_i"/>
      <sheetName val="Top_sh_x0001_Ԁ"/>
      <sheetName val="[SHOPLIST.xls]70,/0_x000"/>
      <sheetName val="Original"/>
      <sheetName val="ICO_budzet_97"/>
      <sheetName val="Old_Bars"/>
      <sheetName val="Variations (2)"/>
      <sheetName val="[SHOPLIST.xls]70_x0000___0_x0_2"/>
      <sheetName val="[SHOPLIST.xls]70_x005f_x0000__2"/>
      <sheetName val="[SHOPLIST.xls]70_x0000___0_x0_3"/>
      <sheetName val="[SHOPLIST.xls]70_x0000___0_x0_4"/>
      <sheetName val="[SHOPLIST.xls]70_x0000___0_x0_5"/>
      <sheetName val="[SHOPLIST.xls]70_x005f_x0000__4"/>
      <sheetName val="[SHOPLIST.xls]70_x005f_x0000__3"/>
      <sheetName val="Geneí¬_"/>
      <sheetName val="70_x005"/>
      <sheetName val="[SHOPLIST_xls]70_x0000___0_x0_2"/>
      <sheetName val="[SHOPLIST.xls]70_x0000___0_x0_6"/>
      <sheetName val="[SHOPLIST.xls]70_x005f_x0000__5"/>
      <sheetName val="[SHOPLIST_xls]70_x0000_,/0_x000"/>
      <sheetName val="[SHOPLIST.xls]70_x0000___0_x0_7"/>
      <sheetName val="[SHOPLIST.xls]70_x0000___0_x0_8"/>
      <sheetName val="[SHOPLIST.xls]70_x005f_x0000__6"/>
      <sheetName val="[SHOPLIST.xls]70_x0000___0_x0_9"/>
      <sheetName val="[SHOPLIST.xls]70_x005f_x0000__7"/>
      <sheetName val="[SHOPLIST.xls]70_x005f_x0000__8"/>
      <sheetName val="70_x0000_,/0_x000"/>
      <sheetName val="General Information"/>
      <sheetName val="Qty_SR1"/>
      <sheetName val="EW_SR1"/>
      <sheetName val="Summary-margin_calc1"/>
      <sheetName val="Materials_Cost1"/>
      <sheetName val="SC_Cost_FEB_031"/>
      <sheetName val="BS_1"/>
      <sheetName val="Order-book"/>
      <sheetName val="CONTRACTING P&amp;L"/>
      <sheetName val="Idustry Ratio"/>
      <sheetName val="[SHOPLIST.xls]70___0_s__i____70"/>
      <sheetName val="[SHOPLIST.xls]_VW__VU________46"/>
      <sheetName val="[SHOPLIST.xls]_VW__VU________47"/>
      <sheetName val="[SHOPLIST.xls]70_x005f_x0000___0_x_22"/>
      <sheetName val="[SHOPLIST.xls]70___0_s__i____71"/>
      <sheetName val="[SHOPLIST.xls]_SHOPLIST_xl_5148"/>
      <sheetName val="[SHOPLIST.xls]_SHOPLIST_xl_5149"/>
      <sheetName val="[SHOPLIST.xls]70___0_s__i____72"/>
      <sheetName val="[SHOPLIST.xls]_SHOPLIST_xl_5150"/>
      <sheetName val="[SHOPLIST.xls]_SHOPLIST_xl_5151"/>
      <sheetName val="[SHOPLIST.xls]_SHOPLIST_xl_5152"/>
      <sheetName val="[SHOPLIST.xls]_SHOPLIST_xl_5153"/>
      <sheetName val="[SHOPLIST.xls]_SHOPLIST_xl_5154"/>
      <sheetName val="[SHOPLIST.xls]_SHOPLIST_xl_5155"/>
      <sheetName val="[SHOPLIST.xls]_SHOPLIST_xl_5156"/>
      <sheetName val="[SHOPLIST.xls]_SHOPLIST_xl_5157"/>
      <sheetName val="[SHOPLIST.xls]_SHOPLIST_xl_5158"/>
      <sheetName val="[SHOPLIST.xls]_SHOPLIST_xl_5159"/>
      <sheetName val="[SHOPLIST.xls]_SHOPLIST_xl_5160"/>
      <sheetName val="[SHOPLIST.xls]_SHOPLIST_xl_5161"/>
      <sheetName val="[SHOPLIST.xls]_SHOPLIST_xl_5162"/>
      <sheetName val="[SHOPLIST.xls]_SHOPLIST_xl_5163"/>
      <sheetName val="[SHOPLIST.xls]_SHOPLIST_xl_5164"/>
      <sheetName val="[SHOPLIST.xls]_SHOPLIST_xl_5165"/>
      <sheetName val="[SHOPLIST.xls]_SHOPLIST_xl_5166"/>
      <sheetName val="[SHOPLIST.xls]_SHOPLIST_xl_5167"/>
      <sheetName val="[SHOPLIST.xls]_SHOPLIST_xl_5168"/>
      <sheetName val="[SHOPLIST.xls]_SHOPLIST_xl_5169"/>
      <sheetName val="[SHOPLIST.xls]_SHOPLIST_xl_5170"/>
      <sheetName val="[SHOPLIST.xls]_SHOPLIST_xl_5171"/>
      <sheetName val="[SHOPLIST.xls]_SHOPLIST_xl_5172"/>
      <sheetName val="[SHOPLIST.xls]_SHOPLIST_xl_5173"/>
      <sheetName val="[SHOPLIST.xls]_SHOPLIST_xl_5174"/>
      <sheetName val="[SHOPLIST.xls]_SHOPLIST_xl_5175"/>
      <sheetName val="[SHOPLIST.xls]_SHOPLIST_xl_5176"/>
      <sheetName val="[SHOPLIST.xls]_SHOPLIST_xl_5177"/>
      <sheetName val="[SHOPLIST.xls]_SHOPLIST_xl_5178"/>
      <sheetName val="[SHOPLIST.xls]_SHOPLIST_xl_5179"/>
      <sheetName val="[SHOPLIST.xls]_SHOPLIST_xl_5180"/>
      <sheetName val="[SHOPLIST.xls]_SHOPLIST_xl_5181"/>
      <sheetName val="[SHOPLIST.xls]_SHOPLIST_xl_5182"/>
      <sheetName val="[SHOPLIST.xls]_SHOPLIST_xl_5183"/>
      <sheetName val="[SHOPLIST.xls]_SHOPLIST_xl_5184"/>
      <sheetName val="[SHOPLIST.xls]_SHOPLIST_xl_5185"/>
      <sheetName val="[SHOPLIST.xls]_SHOPLIST_xl_5186"/>
      <sheetName val="[SHOPLIST.xls]_SHOPLIST_xl_5187"/>
      <sheetName val="[SHOPLIST.xls]_SHOPLIST_xl_5188"/>
      <sheetName val="[SHOPLIST.xls]_SHOPLIST_xl_5189"/>
      <sheetName val="[SHOPLIST.xls]_SHOPLIST_xl_5190"/>
      <sheetName val="[SHOPLIST.xls]_SHOPLIST_xl_5191"/>
      <sheetName val="[SHOPLIST.xls]_SHOPLIST_xl_5192"/>
      <sheetName val="[SHOPLIST.xls]_SHOPLIST_xl_5193"/>
      <sheetName val="[SHOPLIST.xls]_SHOPLIST_xl_5194"/>
      <sheetName val="[SHOPLIST.xls]_SHOPLIST_xl_5195"/>
      <sheetName val="[SHOPLIST.xls]_SHOPLIST_xl_5196"/>
      <sheetName val="[SHOPLIST.xls]_SHOPLIST_xl_5197"/>
      <sheetName val="[SHOPLIST.xls]_SHOPLIST_xl_5198"/>
      <sheetName val="[SHOPLIST.xls]_SHOPLIST_xl_5199"/>
      <sheetName val="[SHOPLIST.xls]_SHOPLIST_xl_5200"/>
      <sheetName val="[SHOPLIST.xls]_SHOPLIST_xl_5201"/>
      <sheetName val="[SHOPLIST.xls]_SHOPLIST_xl_5202"/>
      <sheetName val="[SHOPLIST.xls]_SHOPLIST_xl_5203"/>
      <sheetName val="[SHOPLIST.xls]_SHOPLIST_xl_5204"/>
      <sheetName val="[SHOPLIST.xls]_SHOPLIST_xl_5205"/>
      <sheetName val="[SHOPLIST.xls]_SHOPLIST_xl_5206"/>
      <sheetName val="[SHOPLIST.xls]_SHOPLIST_xl_5207"/>
      <sheetName val="[SHOPLIST.xls]_SHOPLIST_xl_5208"/>
      <sheetName val="[SHOPLIST.xls]_SHOPLIST_xl_5209"/>
      <sheetName val="[SHOPLIST.xls]_SHOPLIST_xl_5210"/>
      <sheetName val="[SHOPLIST.xls]_SHOPLIST_xl_5211"/>
      <sheetName val="[SHOPLIST.xls]_SHOPLIST_xl_5212"/>
      <sheetName val="[SHOPLIST.xls]_SHOPLIST_xl_5213"/>
      <sheetName val="[SHOPLIST.xls]_SHOPLIST_xl_5214"/>
      <sheetName val="[SHOPLIST.xls]_SHOPLIST_xl_5215"/>
      <sheetName val="[SHOPLIST.xls]_SHOPLIST_xl_5216"/>
      <sheetName val="[SHOPLIST.xls]_SHOPLIST_xl_5217"/>
      <sheetName val="[SHOPLIST.xls]_SHOPLIST_xl_5218"/>
      <sheetName val="[SHOPLIST.xls]_SHOPLIST_xl_5219"/>
      <sheetName val="[SHOPLIST.xls]_SHOPLIST_xl_5220"/>
      <sheetName val="[SHOPLIST.xls]_SHOPLIST_xl_5221"/>
      <sheetName val="[SHOPLIST.xls]_SHOPLIST_xl_5222"/>
      <sheetName val="[SHOPLIST.xls]_SHOPLIST_xl_5223"/>
      <sheetName val="[SHOPLIST.xls]_SHOPLIST_xl_5224"/>
      <sheetName val="[SHOPLIST.xls]_SHOPLIST_xl_5225"/>
      <sheetName val="[SHOPLIST.xls]_SHOPLIST_xl_5226"/>
      <sheetName val="[SHOPLIST.xls]_SHOPLIST_xl_5227"/>
      <sheetName val="[SHOPLIST.xls]_SHOPLIST_xl_5228"/>
      <sheetName val="[SHOPLIST.xls]_SHOPLIST_xl_5229"/>
      <sheetName val="[SHOPLIST.xls]_SHOPLIST_xl_5230"/>
      <sheetName val="[SHOPLIST.xls]_SHOPLIST_xl_5231"/>
      <sheetName val="[SHOPLIST.xls]_SHOPLIST_xl_5232"/>
      <sheetName val="[SHOPLIST.xls]_SHOPLIST_xl_5233"/>
      <sheetName val="[SHOPLIST.xls]_SHOPLIST_xl_5234"/>
      <sheetName val="[SHOPLIST.xls]_SHOPLIST_xl_5235"/>
      <sheetName val="[SHOPLIST.xls]_SHOPLIST_xl_5236"/>
      <sheetName val="[SHOPLIST.xls]_SHOPLIST_xl_5237"/>
      <sheetName val="[SHOPLIST.xls]_SHOPLIST_xl_5238"/>
      <sheetName val="[SHOPLIST.xls]_SHOPLIST_xl_5239"/>
      <sheetName val="[SHOPLIST.xls]_SHOPLIST_xl_5240"/>
      <sheetName val="[SHOPLIST.xls]_SHOPLIST_xl_5241"/>
      <sheetName val="[SHOPLIST.xls]_SHOPLIST_xl_5242"/>
      <sheetName val="[SHOPLIST.xls]_SHOPLIST_xl_5243"/>
      <sheetName val="[SHOPLIST.xls]_SHOPLIST_xl_5244"/>
      <sheetName val="[SHOPLIST.xls]_SHOPLIST_xl_5245"/>
      <sheetName val="[SHOPLIST.xls]_SHOPLIST_xl_5246"/>
      <sheetName val="[SHOPLIST.xls]_SHOPLIST_xl_5247"/>
      <sheetName val="[SHOPLIST.xls]_SHOPLIST_xl_5248"/>
      <sheetName val="[SHOPLIST.xls]_SHOPLIST_xl_5249"/>
      <sheetName val="[SHOPLIST.xls]_SHOPLIST_xl_5250"/>
      <sheetName val="[SHOPLIST.xls]_SHOPLIST_xl_5251"/>
      <sheetName val="[SHOPLIST.xls]_SHOPLIST_xl_5252"/>
      <sheetName val="[SHOPLIST.xls]_SHOPLIST_xl_5253"/>
      <sheetName val="[SHOPLIST.xls]_SHOPLIST_xl_5254"/>
      <sheetName val="[SHOPLIST.xls]_SHOPLIST_xl_5255"/>
      <sheetName val="[SHOPLIST.xls]_SHOPLIST_xl_5256"/>
      <sheetName val="[SHOPLIST.xls]_SHOPLIST_xl_5257"/>
      <sheetName val="[SHOPLIST.xls]_SHOPLIST_xl_5258"/>
      <sheetName val="[SHOPLIST.xls]_SHOPLIST_xl_5259"/>
      <sheetName val="[SHOPLIST.xls]_SHOPLIST_xl_5260"/>
      <sheetName val="[SHOPLIST.xls]_SHOPLIST_xl_5261"/>
      <sheetName val="[SHOPLIST.xls]_SHOPLIST_xl_5262"/>
      <sheetName val="[SHOPLIST.xls]_SHOPLIST_xl_5263"/>
      <sheetName val="[SHOPLIST.xls]_SHOPLIST_xl_5264"/>
      <sheetName val="[SHOPLIST.xls]_SHOPLIST_xl_5265"/>
      <sheetName val="[SHOPLIST.xls]_SHOPLIST_xl_5266"/>
      <sheetName val="[SHOPLIST.xls]_SHOPLIST_xl_5267"/>
      <sheetName val="[SHOPLIST.xls]_SHOPLIST_xl_5268"/>
      <sheetName val="[SHOPLIST.xls]_SHOPLIST_xl_5269"/>
      <sheetName val="[SHOPLIST.xls]_SHOPLIST_xl_5270"/>
      <sheetName val="[SHOPLIST.xls]_SHOPLIST_xl_5271"/>
      <sheetName val="[SHOPLIST.xls]_SHOPLIST_xl_5272"/>
      <sheetName val="[SHOPLIST.xls]_SHOPLIST_xl_5273"/>
      <sheetName val="[SHOPLIST.xls]_SHOPLIST_xl_5274"/>
      <sheetName val="[SHOPLIST.xls]_SHOPLIST_xl_5275"/>
      <sheetName val="[SHOPLIST.xls]_SHOPLIST_xl_5276"/>
      <sheetName val="[SHOPLIST.xls]_SHOPLIST_xl_5277"/>
      <sheetName val="[SHOPLIST.xls]_SHOPLIST_xl_5278"/>
      <sheetName val="[SHOPLIST.xls]_SHOPLIST_xl_5279"/>
      <sheetName val="[SHOPLIST.xls]_SHOPLIST_xl_5280"/>
      <sheetName val="[SHOPLIST.xls]70___0_s__i____73"/>
      <sheetName val="[SHOPLIST.xls]_SHOPLIST_xl_5281"/>
      <sheetName val="[SHOPLIST.xls]_SHOPLIST_xl_5282"/>
      <sheetName val="[SHOPLIST.xls]_SHOPLIST_xl_5283"/>
      <sheetName val="[SHOPLIST.xls]_SHOPLIST_xl_5284"/>
      <sheetName val="[SHOPLIST.xls]_SHOPLIST_xl_5285"/>
      <sheetName val="[SHOPLIST.xls]_SHOPLIST_xl_5286"/>
      <sheetName val="[SHOPLIST.xls]_SHOPLIST_xl_5287"/>
      <sheetName val="[SHOPLIST.xls]_SHOPLIST_xl_5288"/>
      <sheetName val="[SHOPLIST.xls]_SHOPLIST_xl_5289"/>
      <sheetName val="[SHOPLIST.xls]_SHOPLIST_xl_5290"/>
      <sheetName val="[SHOPLIST.xls]_SHOPLIST_xl_5291"/>
      <sheetName val="[SHOPLIST.xls]_SHOPLIST_xl_5292"/>
      <sheetName val="[SHOPLIST.xls]_SHOPLIST_xl_5293"/>
      <sheetName val="[SHOPLIST.xls]_SHOPLIST_xl_5294"/>
      <sheetName val="[SHOPLIST.xls]_SHOPLIST_xl_5295"/>
      <sheetName val="[SHOPLIST.xls]_SHOPLIST_xl_5296"/>
      <sheetName val="[SHOPLIST.xls]_SHOPLIST_xl_5297"/>
      <sheetName val="[SHOPLIST.xls]_SHOPLIST_xl_5298"/>
      <sheetName val="[SHOPLIST.xls]_SHOPLIST_xl_5299"/>
      <sheetName val="[SHOPLIST.xls]_SHOPLIST_xl_5300"/>
      <sheetName val="[SHOPLIST.xls]_SHOPLIST_xl_5301"/>
      <sheetName val="[SHOPLIST.xls]_SHOPLIST_xl_5302"/>
      <sheetName val="[SHOPLIST.xls]_SHOPLIST_xl_5303"/>
      <sheetName val="[SHOPLIST.xls]_SHOPLIST_xl_5304"/>
      <sheetName val="[SHOPLIST.xls]_SHOPLIST_xl_5305"/>
      <sheetName val="[SHOPLIST.xls]_SHOPLIST_xl_5306"/>
      <sheetName val="[SHOPLIST.xls]_SHOPLIST_xl_5307"/>
      <sheetName val="[SHOPLIST.xls]_SHOPLIST_xl_5308"/>
      <sheetName val="[SHOPLIST.xls]_SHOPLIST_xl_5309"/>
      <sheetName val="[SHOPLIST.xls]_SHOPLIST_xl_5310"/>
      <sheetName val="[SHOPLIST.xls]_SHOPLIST_xl_5311"/>
      <sheetName val="[SHOPLIST.xls]_SHOPLIST_xl_5312"/>
      <sheetName val="[SHOPLIST.xls]_SHOPLIST_xl_5313"/>
      <sheetName val="[SHOPLIST.xls]_SHOPLIST_xl_5314"/>
      <sheetName val="[SHOPLIST.xls]_SHOPLIST_xl_5315"/>
      <sheetName val="[SHOPLIST.xls]_SHOPLIST_xl_5316"/>
      <sheetName val="[SHOPLIST.xls]_SHOPLIST_xl_5317"/>
      <sheetName val="[SHOPLIST.xls]_SHOPLIST_xl_5318"/>
      <sheetName val="[SHOPLIST.xls]_SHOPLIST_xl_5319"/>
      <sheetName val="[SHOPLIST.xls]_SHOPLIST_xl_5320"/>
      <sheetName val="[SHOPLIST.xls]_SHOPLIST_xl_5321"/>
      <sheetName val="[SHOPLIST.xls]_SHOPLIST_xl_5322"/>
      <sheetName val="[SHOPLIST.xls]_SHOPLIST_xl_5323"/>
      <sheetName val="[SHOPLIST.xls]_SHOPLIST_xl_5324"/>
      <sheetName val="[SHOPLIST.xls]_SHOPLIST_xl_5325"/>
      <sheetName val="[SHOPLIST.xls]_SHOPLIST_xl_5326"/>
      <sheetName val="[SHOPLIST.xls]_SHOPLIST_xl_5327"/>
      <sheetName val="[SHOPLIST.xls]_SHOPLIST_xl_5328"/>
      <sheetName val="[SHOPLIST.xls]_SHOPLIST_xl_5329"/>
      <sheetName val="[SHOPLIST.xls]_SHOPLIST_xl_5330"/>
      <sheetName val="[SHOPLIST.xls]_SHOPLIST_xl_5331"/>
      <sheetName val="[SHOPLIST.xls]_SHOPLIST_xl_5332"/>
      <sheetName val="[SHOPLIST.xls]_SHOPLIST_xl_5333"/>
      <sheetName val="[SHOPLIST.xls]_SHOPLIST_xl_5334"/>
      <sheetName val="[SHOPLIST.xls]_SHOPLIST_xl_5335"/>
      <sheetName val="[SHOPLIST.xls]_SHOPLIST_xl_5336"/>
      <sheetName val="[SHOPLIST.xls]_SHOPLIST_xl_5337"/>
      <sheetName val="[SHOPLIST.xls]_SHOPLIST_xl_5338"/>
      <sheetName val="[SHOPLIST.xls]_SHOPLIST_xl_5339"/>
      <sheetName val="[SHOPLIST.xls]_SHOPLIST_xl_5340"/>
      <sheetName val="[SHOPLIST.xls]_SHOPLIST_xl_5341"/>
      <sheetName val="[SHOPLIST.xls]_SHOPLIST_xl_5342"/>
      <sheetName val="[SHOPLIST.xls]_SHOPLIST_xl_5343"/>
      <sheetName val="[SHOPLIST.xls]_SHOPLIST_xl_5344"/>
      <sheetName val="[SHOPLIST.xls]_SHOPLIST_xl_5345"/>
      <sheetName val="[SHOPLIST.xls]_SHOPLIST_xl_5346"/>
      <sheetName val="[SHOPLIST.xls]_SHOPLIST_xl_5347"/>
      <sheetName val="[SHOPLIST.xls]_SHOPLIST_xl_5348"/>
      <sheetName val="[SHOPLIST.xls]_SHOPLIST_xl_5349"/>
      <sheetName val="[SHOPLIST.xls]_SHOPLIST_xl_5350"/>
      <sheetName val="[SHOPLIST.xls]_SHOPLIST_xl_5351"/>
      <sheetName val="[SHOPLIST.xls]_SHOPLIST_xl_5352"/>
      <sheetName val="[SHOPLIST.xls]_SHOPLIST_xl_5353"/>
      <sheetName val="[SHOPLIST.xls]_SHOPLIST_xl_5354"/>
      <sheetName val="[SHOPLIST.xls]_SHOPLIST_xl_5355"/>
      <sheetName val="[SHOPLIST.xls]_SHOPLIST_xl_5356"/>
      <sheetName val="[SHOPLIST.xls]_SHOPLIST_xl_5357"/>
      <sheetName val="[SHOPLIST.xls]_SHOPLIST_xl_5358"/>
      <sheetName val="[SHOPLIST.xls]_SHOPLIST_xl_5359"/>
      <sheetName val="[SHOPLIST.xls]_SHOPLIST_xl_5360"/>
      <sheetName val="[SHOPLIST.xls]_SHOPLIST_xl_5361"/>
      <sheetName val="[SHOPLIST.xls]_SHOPLIST_xl_5362"/>
      <sheetName val="[SHOPLIST.xls]_SHOPLIST_xl_5363"/>
      <sheetName val="[SHOPLIST.xls]_SHOPLIST_xl_5364"/>
      <sheetName val="[SHOPLIST.xls]_SHOPLIST_xl_5365"/>
      <sheetName val="[SHOPLIST.xls]_SHOPLIST_xl_5366"/>
      <sheetName val="[SHOPLIST.xls]_SHOPLIST_xl_5367"/>
      <sheetName val="[SHOPLIST.xls]_SHOPLIST_xl_5368"/>
      <sheetName val="[SHOPLIST.xls]_SHOPLIST_xl_5369"/>
      <sheetName val="[SHOPLIST.xls]_SHOPLIST_xl_5370"/>
      <sheetName val="[SHOPLIST.xls]_SHOPLIST_xl_5371"/>
      <sheetName val="[SHOPLIST.xls]_SHOPLIST_xl_5372"/>
      <sheetName val="[SHOPLIST.xls]_SHOPLIST_xl_5373"/>
      <sheetName val="[SHOPLIST.xls]_SHOPLIST_xl_5374"/>
      <sheetName val="[SHOPLIST.xls]_SHOPLIST_xl_5375"/>
      <sheetName val="[SHOPLIST.xls]_SHOPLIST_xl_5376"/>
      <sheetName val="[SHOPLIST.xls]_SHOPLIST_xl_5377"/>
      <sheetName val="[SHOPLIST.xls]_SHOPLIST_xl_5378"/>
      <sheetName val="[SHOPLIST.xls]_SHOPLIST_xl_5379"/>
      <sheetName val="[SHOPLIST.xls]_SHOPLIST_xl_5380"/>
      <sheetName val="[SHOPLIST.xls]_SHOPLIST_xl_5381"/>
      <sheetName val="[SHOPLIST.xls]_SHOPLIST_xl_5382"/>
      <sheetName val="[SHOPLIST.xls]_SHOPLIST_xl_5383"/>
      <sheetName val="[SHOPLIST.xls]_SHOPLIST_xl_5384"/>
      <sheetName val="[SHOPLIST.xls]_SHOPLIST_xl_5385"/>
      <sheetName val="[SHOPLIST.xls]_SHOPLIST_xl_5386"/>
      <sheetName val="[SHOPLIST.xls]_SHOPLIST_xl_5387"/>
      <sheetName val="[SHOPLIST.xls]_SHOPLIST_xl_5388"/>
      <sheetName val="[SHOPLIST.xls]_SHOPLIST_xl_5389"/>
      <sheetName val="[SHOPLIST.xls]_SHOPLIST_xl_5390"/>
      <sheetName val="[SHOPLIST.xls]_SHOPLIST_xl_5391"/>
      <sheetName val="[SHOPLIST.xls]_SHOPLIST_xl_5392"/>
      <sheetName val="[SHOPLIST.xls]_SHOPLIST_xl_5393"/>
      <sheetName val="[SHOPLIST.xls]_SHOPLIST_xl_5394"/>
      <sheetName val="[SHOPLIST.xls]_SHOPLIST_xl_5395"/>
      <sheetName val="[SHOPLIST.xls]_SHOPLIST_xl_5396"/>
      <sheetName val="[SHOPLIST.xls]_SHOPLIST_xl_5397"/>
      <sheetName val="[SHOPLIST.xls]_SHOPLIST_xl_5398"/>
      <sheetName val="[SHOPLIST.xls]_SHOPLIST_xl_5399"/>
      <sheetName val="[SHOPLIST.xls]_SHOPLIST_xl_5400"/>
      <sheetName val="[SHOPLIST.xls]_SHOPLIST_xl_5401"/>
      <sheetName val="[SHOPLIST.xls]_SHOPLIST_xl_5402"/>
      <sheetName val="[SHOPLIST.xls]_SHOPLIST_xl_5403"/>
      <sheetName val="[SHOPLIST.xls]_SHOPLIST_xl_5404"/>
      <sheetName val="[SHOPLIST.xls]_SHOPLIST_xl_5405"/>
      <sheetName val="[SHOPLIST.xls]_SHOPLIST_xl_5406"/>
      <sheetName val="[SHOPLIST.xls]_SHOPLIST_xl_5407"/>
      <sheetName val="[SHOPLIST.xls]_SHOPLIST_xl_5408"/>
      <sheetName val="[SHOPLIST.xls]_SHOPLIST_xl_5409"/>
      <sheetName val="[SHOPLIST.xls]_SHOPLIST_xl_5410"/>
      <sheetName val="[SHOPLIST.xls]_SHOPLIST_xl_5411"/>
      <sheetName val="[SHOPLIST.xls]_SHOPLIST_xl_5412"/>
      <sheetName val="[SHOPLIST.xls]_SHOPLIST_xl_5413"/>
      <sheetName val="[SHOPLIST.xls]_SHOPLIST_xl_5414"/>
      <sheetName val="[SHOPLIST.xls]_SHOPLIST_xl_5415"/>
      <sheetName val="[SHOPLIST.xls]_SHOPLIST_xl_5416"/>
      <sheetName val="[SHOPLIST.xls]_SHOPLIST_xl_5417"/>
      <sheetName val="[SHOPLIST.xls]_SHOPLIST_xl_5418"/>
      <sheetName val="[SHOPLIST.xls]_SHOPLIST_xl_5419"/>
      <sheetName val="[SHOPLIST.xls]_SHOPLIST_xl_5420"/>
      <sheetName val="[SHOPLIST.xls]_SHOPLIST_xl_5421"/>
      <sheetName val="[SHOPLIST.xls]_SHOPLIST_xl_5422"/>
      <sheetName val="[SHOPLIST.xls]_SHOPLIST_xl_5423"/>
      <sheetName val="[SHOPLIST.xls]_SHOPLIST_xl_5424"/>
      <sheetName val="[SHOPLIST.xls]_SHOPLIST_xl_5425"/>
      <sheetName val="[SHOPLIST.xls]_SHOPLIST_xl_5426"/>
      <sheetName val="[SHOPLIST.xls]_SHOPLIST_xl_5427"/>
      <sheetName val="[SHOPLIST.xls]_SHOPLIST_xl_5428"/>
      <sheetName val="[SHOPLIST.xls]_SHOPLIST_xl_5429"/>
      <sheetName val="[SHOPLIST.xls]_SHOPLIST_xl_5430"/>
      <sheetName val="[SHOPLIST.xls]_SHOPLIST_xl_5431"/>
      <sheetName val="[SHOPLIST.xls]_SHOPLIST_xl_5432"/>
      <sheetName val="[SHOPLIST.xls]_SHOPLIST_xl_5433"/>
      <sheetName val="[SHOPLIST.xls]_SHOPLIST_xl_5434"/>
      <sheetName val="[SHOPLIST.xls]_SHOPLIST_xl_5435"/>
      <sheetName val="[SHOPLIST.xls]_SHOPLIST_xl_5436"/>
      <sheetName val="[SHOPLIST.xls]_SHOPLIST_xl_5437"/>
      <sheetName val="[SHOPLIST.xls]_SHOPLIST_xl_5438"/>
      <sheetName val="[SHOPLIST.xls]_SHOPLIST_xl_5439"/>
      <sheetName val="[SHOPLIST.xls]_SHOPLIST_xl_5440"/>
      <sheetName val="[SHOPLIST.xls]_SHOPLIST_xl_5441"/>
      <sheetName val="[SHOPLIST.xls]_SHOPLIST_xl_5442"/>
      <sheetName val="[SHOPLIST.xls]_SHOPLIST_xl_5443"/>
      <sheetName val="[SHOPLIST.xls]_SHOPLIST_xl_5444"/>
      <sheetName val="[SHOPLIST.xls]_SHOPLIST_xl_5445"/>
      <sheetName val="[SHOPLIST.xls]_SHOPLIST_xl_5446"/>
      <sheetName val="[SHOPLIST.xls]_SHOPLIST_xl_5447"/>
      <sheetName val="[SHOPLIST.xls]_SHOPLIST_xl_5448"/>
      <sheetName val="[SHOPLIST.xls]_SHOPLIST_xl_5449"/>
      <sheetName val="[SHOPLIST.xls]_SHOPLIST_xl_5450"/>
      <sheetName val="[SHOPLIST.xls]_SHOPLIST_xl_5451"/>
      <sheetName val="[SHOPLIST.xls]_SHOPLIST_xl_5452"/>
      <sheetName val="[SHOPLIST.xls]_SHOPLIST_xl_5453"/>
      <sheetName val="[SHOPLIST.xls]_SHOPLIST_xl_5454"/>
      <sheetName val="[SHOPLIST.xls]_SHOPLIST_xl_5455"/>
      <sheetName val="[SHOPLIST.xls]_SHOPLIST_xl_5456"/>
      <sheetName val="[SHOPLIST.xls]_SHOPLIST_xl_5457"/>
      <sheetName val="[SHOPLIST.xls]_SHOPLIST_xl_5458"/>
      <sheetName val="[SHOPLIST.xls]_SHOPLIST_xl_5459"/>
      <sheetName val="[SHOPLIST.xls]_SHOPLIST_xl_5460"/>
      <sheetName val="[SHOPLIST.xls]_SHOPLIST_xl_5461"/>
      <sheetName val="[SHOPLIST.xls]_SHOPLIST_xl_5462"/>
      <sheetName val="[SHOPLIST.xls]_SHOPLIST_xl_5463"/>
      <sheetName val="[SHOPLIST.xls]_SHOPLIST_xl_5464"/>
      <sheetName val="[SHOPLIST.xls]_SHOPLIST_xl_5465"/>
      <sheetName val="[SHOPLIST.xls]_SHOPLIST_xl_5466"/>
      <sheetName val="[SHOPLIST.xls]_SHOPLIST_xl_5467"/>
      <sheetName val="[SHOPLIST.xls]_SHOPLIST_xl_5468"/>
      <sheetName val="[SHOPLIST.xls]_SHOPLIST_xl_5469"/>
      <sheetName val="[SHOPLIST.xls]_SHOPLIST_xl_5470"/>
      <sheetName val="[SHOPLIST.xls]_SHOPLIST_xl_5471"/>
      <sheetName val="[SHOPLIST.xls]_SHOPLIST_xl_5472"/>
      <sheetName val="[SHOPLIST.xls]_SHOPLIST_xl_5473"/>
      <sheetName val="[SHOPLIST.xls]_SHOPLIST_xl_5474"/>
      <sheetName val="[SHOPLIST.xls]_SHOPLIST_xl_5475"/>
      <sheetName val="[SHOPLIST.xls]_SHOPLIST_xl_5476"/>
      <sheetName val="[SHOPLIST.xls]_SHOPLIST_xl_5477"/>
      <sheetName val="[SHOPLIST.xls]_SHOPLIST_xl_5478"/>
      <sheetName val="[SHOPLIST.xls]_SHOPLIST_xl_5479"/>
      <sheetName val="[SHOPLIST.xls]_SHOPLIST_xl_5480"/>
      <sheetName val="[SHOPLIST.xls]_SHOPLIST_xl_5481"/>
      <sheetName val="[SHOPLIST.xls]_SHOPLIST_xl_5482"/>
      <sheetName val="[SHOPLIST.xls]_SHOPLIST_xl_5483"/>
      <sheetName val="[SHOPLIST.xls]_SHOPLIST_xl_5484"/>
      <sheetName val="[SHOPLIST.xls]_SHOPLIST_xl_5485"/>
      <sheetName val="[SHOPLIST.xls]_SHOPLIST_xl_5486"/>
      <sheetName val="[SHOPLIST.xls]_SHOPLIST_xl_5487"/>
      <sheetName val="[SHOPLIST.xls]_SHOPLIST_xl_5488"/>
      <sheetName val="[SHOPLIST.xls]_SHOPLIST_xl_5489"/>
      <sheetName val="[SHOPLIST.xls]_SHOPLIST_xl_5490"/>
      <sheetName val="[SHOPLIST.xls]_SHOPLIST_xl_5491"/>
      <sheetName val="[SHOPLIST.xls]_SHOPLIST_xl_5492"/>
      <sheetName val="[SHOPLIST.xls]_SHOPLIST_xl_5493"/>
      <sheetName val="[SHOPLIST.xls]_SHOPLIST_xl_5494"/>
      <sheetName val="[SHOPLIST.xls]_SHOPLIST_xl_5495"/>
      <sheetName val="[SHOPLIST.xls]_SHOPLIST_xl_5496"/>
      <sheetName val="[SHOPLIST.xls]_SHOPLIST_xl_5497"/>
      <sheetName val="[SHOPLIST.xls]_SHOPLIST_xl_5498"/>
      <sheetName val="[SHOPLIST.xls]_SHOPLIST_xl_5499"/>
      <sheetName val="[SHOPLIST.xls]_SHOPLIST_xl_5500"/>
      <sheetName val="[SHOPLIST.xls]_SHOPLIST_xl_5501"/>
      <sheetName val="[SHOPLIST.xls]_SHOPLIST_xl_5502"/>
      <sheetName val="[SHOPLIST.xls]_SHOPLIST_xl_5503"/>
      <sheetName val="[SHOPLIST.xls]_SHOPLIST_xl_5504"/>
      <sheetName val="[SHOPLIST.xls]_SHOPLIST_xl_5505"/>
      <sheetName val="[SHOPLIST.xls]_SHOPLIST_xl_5506"/>
      <sheetName val="[SHOPLIST.xls]_SHOPLIST_xl_5507"/>
      <sheetName val="[SHOPLIST.xls]_SHOPLIST_xl_5508"/>
      <sheetName val="[SHOPLIST.xls]_SHOPLIST_xl_5509"/>
      <sheetName val="[SHOPLIST.xls]_SHOPLIST_xl_5510"/>
      <sheetName val="[SHOPLIST.xls]_SHOPLIST_xl_5511"/>
      <sheetName val="[SHOPLIST.xls]_SHOPLIST_xl_5512"/>
      <sheetName val="[SHOPLIST.xls]_SHOPLIST_xl_5513"/>
      <sheetName val="[SHOPLIST.xls]_SHOPLIST_xl_5514"/>
      <sheetName val="[SHOPLIST.xls]_SHOPLIST_xl_5515"/>
      <sheetName val="[SHOPLIST.xls]_SHOPLIST_xl_5516"/>
      <sheetName val="[SHOPLIST.xls]_SHOPLIST_xl_5517"/>
      <sheetName val="[SHOPLIST.xls]_SHOPLIST_xl_5518"/>
      <sheetName val="[SHOPLIST.xls]_SHOPLIST_xl_5519"/>
      <sheetName val="[SHOPLIST.xls]_SHOPLIST_xl_5520"/>
      <sheetName val="[SHOPLIST.xls]_SHOPLIST_xl_5521"/>
      <sheetName val="[SHOPLIST.xls]_SHOPLIST_xl_5522"/>
      <sheetName val="[SHOPLIST.xls]_SHOPLIST_xl_5523"/>
      <sheetName val="[SHOPLIST.xls]_SHOPLIST_xl_5524"/>
      <sheetName val="[SHOPLIST.xls]_SHOPLIST_xl_5525"/>
      <sheetName val="[SHOPLIST.xls]_SHOPLIST_xl_5526"/>
      <sheetName val="[SHOPLIST.xls]_SHOPLIST_xl_5527"/>
      <sheetName val="[SHOPLIST.xls]_SHOPLIST_xl_5528"/>
      <sheetName val="[SHOPLIST.xls]_SHOPLIST_xl_5529"/>
      <sheetName val="[SHOPLIST.xls]_SHOPLIST_xl_5530"/>
      <sheetName val="[SHOPLIST.xls]_SHOPLIST_xl_5531"/>
      <sheetName val="[SHOPLIST.xls]_SHOPLIST_xl_5532"/>
      <sheetName val="[SHOPLIST.xls]_SHOPLIST_xl_5533"/>
      <sheetName val="[SHOPLIST.xls]_SHOPLIST_xl_5534"/>
      <sheetName val="[SHOPLIST.xls]_SHOPLIST_xl_5535"/>
      <sheetName val="[SHOPLIST.xls]_SHOPLIST_xl_5536"/>
      <sheetName val="[SHOPLIST.xls]_SHOPLIST_xl_5537"/>
      <sheetName val="[SHOPLIST.xls]_SHOPLIST_xl_5538"/>
      <sheetName val="[SHOPLIST.xls]_SHOPLIST_xl_5539"/>
      <sheetName val="[SHOPLIST.xls]_SHOPLIST_xl_5540"/>
      <sheetName val="[SHOPLIST.xls]_SHOPLIST_xl_5541"/>
      <sheetName val="[SHOPLIST.xls]_SHOPLIST_xl_5542"/>
      <sheetName val="[SHOPLIST.xls]_SHOPLIST_xl_5543"/>
      <sheetName val="[SHOPLIST.xls]_SHOPLIST_xl_5544"/>
      <sheetName val="[SHOPLIST.xls]_SHOPLIST_xl_5545"/>
      <sheetName val="[SHOPLIST.xls]_SHOPLIST_xl_5546"/>
      <sheetName val="[SHOPLIST.xls]_SHOPLIST_xl_5547"/>
      <sheetName val="[SHOPLIST.xls]_SHOPLIST_xl_5548"/>
      <sheetName val="[SHOPLIST.xls]_SHOPLIST_xl_5549"/>
      <sheetName val="[SHOPLIST.xls]_SHOPLIST_xl_5550"/>
      <sheetName val="[SHOPLIST.xls]_SHOPLIST_xl_5551"/>
      <sheetName val="[SHOPLIST.xls]_SHOPLIST_xl_5552"/>
      <sheetName val="[SHOPLIST.xls]_SHOPLIST_xl_5553"/>
      <sheetName val="[SHOPLIST.xls]70_x005f_x0000___0_x_23"/>
      <sheetName val="[SHOPLIST.xls]_SHOPLIST_xl_5554"/>
      <sheetName val="[SHOPLIST.xls]_SHOPLIST_xl_5555"/>
      <sheetName val="[SHOPLIST.xls]_SHOPLIST_xl_5556"/>
      <sheetName val="[SHOPLIST.xls]_SHOPLIST_xl_5557"/>
      <sheetName val="[SHOPLIST.xls]_SHOPLIST_xl_5558"/>
      <sheetName val="[SHOPLIST.xls]_SHOPLIST_xl_5559"/>
      <sheetName val="[SHOPLIST.xls]_SHOPLIST_xl_5560"/>
      <sheetName val="[SHOPLIST.xls]_SHOPLIST_xl_5561"/>
      <sheetName val="[SHOPLIST.xls]_SHOPLIST_xl_5562"/>
      <sheetName val="[SHOPLIST.xls]_SHOPLIST_xl_5563"/>
      <sheetName val="[SHOPLIST.xls]_SHOPLIST_xl_5564"/>
      <sheetName val="[SHOPLIST.xls]_SHOPLIST_xl_5565"/>
      <sheetName val="[SHOPLIST.xls]_SHOPLIST_xl_5566"/>
      <sheetName val="[SHOPLIST.xls]_SHOPLIST_xl_5567"/>
      <sheetName val="[SHOPLIST.xls]_SHOPLIST_xl_5568"/>
      <sheetName val="[SHOPLIST.xls]_SHOPLIST_xl_5569"/>
      <sheetName val="[SHOPLIST.xls]_SHOPLIST_xl_5570"/>
      <sheetName val="[SHOPLIST.xls]_SHOPLIST_xl_5571"/>
      <sheetName val="[SHOPLIST.xls]_SHOPLIST_xl_5572"/>
      <sheetName val="[SHOPLIST.xls]_SHOPLIST_xl_5573"/>
      <sheetName val="[SHOPLIST.xls]_SHOPLIST_xl_5574"/>
      <sheetName val="[SHOPLIST.xls]_SHOPLIST_xl_5575"/>
      <sheetName val="[SHOPLIST.xls]_SHOPLIST_xl_5576"/>
      <sheetName val="[SHOPLIST.xls]_SHOPLIST_xl_5577"/>
      <sheetName val="[SHOPLIST.xls]_SHOPLIST_xl_5578"/>
      <sheetName val="[SHOPLIST.xls]_VW__VU________48"/>
      <sheetName val="[SHOPLIST.xls]_VW__VU________49"/>
      <sheetName val="[SHOPLIST.xls]_SHOPLIST_xl_5579"/>
      <sheetName val="[SHOPLIST.xls]_SHOPLIST_xl_5580"/>
      <sheetName val="[SHOPLIST.xls]70___0_s__i____74"/>
      <sheetName val="[SHOPLIST.xls]_SHOPLIST_xl_5581"/>
      <sheetName val="[SHOPLIST.xls]_SHOPLIST_xl_5582"/>
      <sheetName val="[SHOPLIST.xls]_VW__VU________50"/>
      <sheetName val="[SHOPLIST.xls]_VW__VU________51"/>
      <sheetName val="[SHOPLIST.xls]_SHOPLIST_xl_5583"/>
      <sheetName val="[SHOPLIST.xls]_SHOPLIST_xl_5584"/>
      <sheetName val="[SHOPLIST.xls]70___0_s__i____75"/>
      <sheetName val="[SHOPLIST.xls]_SHOPLIST_xl_5585"/>
      <sheetName val="[SHOPLIST.xls]_SHOPLIST_xl_5586"/>
      <sheetName val="[SHOPLIST.xls]_SHOPLIST_xl_5587"/>
      <sheetName val="[SHOPLIST.xls]70___0_s__i____76"/>
      <sheetName val="[SHOPLIST.xls]_SHOPLIST_xl_5588"/>
      <sheetName val="[SHOPLIST.xls]_SHOPLIST_xl_5589"/>
      <sheetName val="[SHOPLIST.xls]_SHOPLIST_xl_5590"/>
      <sheetName val="[SHOPLIST.xls]_VW__VU________52"/>
      <sheetName val="[SHOPLIST.xls]_SHOPLIST_xl_5591"/>
      <sheetName val="[SHOPLIST.xls]_SHOPLIST_xl_5592"/>
      <sheetName val="[SHOPLIST.xls]_SHOPLIST_xl_5593"/>
      <sheetName val="[SHOPLIST.xls]_SHOPLIST_xl_5594"/>
      <sheetName val="[SHOPLIST.xls]_SHOPLIST_xl_5595"/>
      <sheetName val="[SHOPLIST.xls]_SHOPLIST_xl_5596"/>
      <sheetName val="[SHOPLIST.xls]_SHOPLIST_xl_5597"/>
      <sheetName val="[SHOPLIST.xls]_SHOPLIST_xl_5598"/>
      <sheetName val="[SHOPLIST.xls]_SHOPLIST_xl_5599"/>
      <sheetName val="[SHOPLIST.xls]_SHOPLIST_xl_5600"/>
      <sheetName val="[SHOPLIST.xls]_SHOPLIST_xl_5601"/>
      <sheetName val="[SHOPLIST.xls]_SHOPLIST_xl_5602"/>
      <sheetName val="[SHOPLIST.xls]_SHOPLIST_xl_5603"/>
      <sheetName val="[SHOPLIST.xls]_SHOPLIST_xl_5604"/>
      <sheetName val="[SHOPLIST.xls]_SHOPLIST_xl_5605"/>
      <sheetName val="[SHOPLIST.xls]_SHOPLIST_xl_5606"/>
      <sheetName val="[SHOPLIST.xls]_SHOPLIST_xl_5607"/>
      <sheetName val="[SHOPLIST.xls]_SHOPLIST_xl_5608"/>
      <sheetName val="[SHOPLIST.xls]_SHOPLIST_xl_5609"/>
      <sheetName val="[SHOPLIST.xls]_SHOPLIST_xl_5610"/>
      <sheetName val="[SHOPLIST.xls]_SHOPLIST_xl_5611"/>
      <sheetName val="[SHOPLIST.xls]_SHOPLIST_xl_5612"/>
      <sheetName val="[SHOPLIST.xls]_SHOPLIST_xl_5613"/>
      <sheetName val="[SHOPLIST.xls]_SHOPLIST_xl_5614"/>
      <sheetName val="[SHOPLIST.xls]_SHOPLIST_xl_5615"/>
      <sheetName val="[SHOPLIST.xls]_SHOPLIST_xl_5616"/>
      <sheetName val="[SHOPLIST.xls]_SHOPLIST_xl_5617"/>
      <sheetName val="[SHOPLIST.xls]_SHOPLIST_xl_5618"/>
      <sheetName val="[SHOPLIST.xls]_SHOPLIST_xl_5619"/>
      <sheetName val="[SHOPLIST.xls]_SHOPLIST_xl_5620"/>
      <sheetName val="[SHOPLIST.xls]_SHOPLIST_xl_5621"/>
      <sheetName val="[SHOPLIST.xls]_SHOPLIST_xl_5622"/>
      <sheetName val="[SHOPLIST.xls]_SHOPLIST_xl_5623"/>
      <sheetName val="[SHOPLIST.xls]_SHOPLIST_xl_5624"/>
      <sheetName val="[SHOPLIST.xls]_SHOPLIST_xl_5625"/>
      <sheetName val="[SHOPLIST.xls]_SHOPLIST_xl_5626"/>
      <sheetName val="[SHOPLIST.xls]_SHOPLIST_xl_5627"/>
      <sheetName val="[SHOPLIST.xls]_SHOPLIST_xl_5628"/>
      <sheetName val="[SHOPLIST.xls]_SHOPLIST_xl_5629"/>
      <sheetName val="[SHOPLIST.xls]_SHOPLIST_xl_5630"/>
      <sheetName val="[SHOPLIST.xls]_SHOPLIST_xl_5631"/>
      <sheetName val="[SHOPLIST.xls]_SHOPLIST_xl_5632"/>
      <sheetName val="[SHOPLIST.xls]_SHOPLIST_xl_5633"/>
      <sheetName val="[SHOPLIST.xls]_SHOPLIST_xl_5634"/>
      <sheetName val="[SHOPLIST.xls]_SHOPLIST_xl_5635"/>
      <sheetName val="[SHOPLIST.xls]_SHOPLIST_xl_5636"/>
      <sheetName val="[SHOPLIST.xls]_SHOPLIST_xl_5637"/>
      <sheetName val="[SHOPLIST.xls]_SHOPLIST_xl_5638"/>
      <sheetName val="[SHOPLIST.xls]_SHOPLIST_xl_5639"/>
      <sheetName val="[SHOPLIST.xls]_SHOPLIST_xl_5640"/>
      <sheetName val="[SHOPLIST.xls]_SHOPLIST_xl_5641"/>
      <sheetName val="[SHOPLIST.xls]_SHOPLIST_xl_5642"/>
      <sheetName val="[SHOPLIST.xls]_SHOPLIST_xl_5643"/>
      <sheetName val="[SHOPLIST.xls]_SHOPLIST_xl_5644"/>
      <sheetName val="[SHOPLIST.xls]_SHOPLIST_xl_5645"/>
      <sheetName val="[SHOPLIST.xls]_SHOPLIST_xl_5646"/>
      <sheetName val="[SHOPLIST.xls]_SHOPLIST_xl_5647"/>
      <sheetName val="[SHOPLIST.xls]_SHOPLIST_xl_5648"/>
      <sheetName val="[SHOPLIST.xls]_SHOPLIST_xl_5649"/>
      <sheetName val="[SHOPLIST.xls]_SHOPLIST_xl_5650"/>
      <sheetName val="[SHOPLIST.xls]_SHOPLIST_xl_5651"/>
      <sheetName val="Rev3"/>
      <sheetName val="Rev3-modifications"/>
      <sheetName val="chart"/>
      <sheetName val="summary 1A"/>
      <sheetName val="1A-1"/>
      <sheetName val="1A-2"/>
      <sheetName val="1A-3"/>
      <sheetName val="1A-4"/>
      <sheetName val="1A-5"/>
      <sheetName val="1A-6"/>
      <sheetName val="1A-7"/>
      <sheetName val="1A-8"/>
      <sheetName val="1A-9"/>
      <sheetName val="1A-10"/>
      <sheetName val="1A-11"/>
      <sheetName val="1A-12"/>
      <sheetName val="[SHOPLIST.xls]70,/0s«iÆøí¬i20"/>
      <sheetName val="[SHOPLIST.xls]/VWVU))tÏØ0_108"/>
      <sheetName val="[SHOPLIST.xls]/VWVU))tÏØ0_109"/>
      <sheetName val="[SHOPLIST.xls]/VWVU))tÏØ0_110"/>
      <sheetName val="[SHOPLIST.xls]/VWVU))tÏØ0_111"/>
      <sheetName val="[SHOPLIST.xls]/VWVU))tÏØ0_112"/>
      <sheetName val="[SHOPLIST.xls]/VWVU))tÏØ0_113"/>
      <sheetName val="[SHOPLIST.xls]/VWVU))tÏØ0_114"/>
      <sheetName val="[SHOPLIST.xls]/VWVU))tÏØ0_115"/>
      <sheetName val="[SHOPLIST.xls]/VWVU))tÏØ0_116"/>
      <sheetName val="[SHOPLIST.xls]/VWVU))tÏØ0_117"/>
      <sheetName val="[SHOPLIST.xls]70,/0s«iÆøí¬4"/>
      <sheetName val="[SHOPLIST.xls]/VWVU))tÏØ0_118"/>
      <sheetName val="[SHOPLIST.xls]/VWVU))tÏØ0_119"/>
      <sheetName val="[SHOPLIST.xls]/VWVU))tÏØ0_120"/>
      <sheetName val="[SHOPLIST.xls]70,/0s«i_x3"/>
      <sheetName val="[SHOPLIST.xls]70_x005f_x0000_,/0_x001"/>
      <sheetName val="[SHOPLIST.xls]/VWVU))tÏØ0_121"/>
      <sheetName val="[SHOPLIST.xls]/VWVU))tÏØ0_122"/>
      <sheetName val="[SHOPLIST.xls]/VWVU))tÏØ0_123"/>
      <sheetName val="[SHOPLIST.xls]/VWVU))tÏØ0_124"/>
      <sheetName val="[SHOPLIST.xls]/VWVU))tÏØ0_125"/>
      <sheetName val="[SHOPLIST.xls]/VWVU))tÏØ0_126"/>
      <sheetName val="[SHOPLIST.xls]/VWVU))tÏØ0_127"/>
      <sheetName val="[SHOPLIST.xls]/VWVU))tÏØ0_128"/>
      <sheetName val="[SHOPLIST.xls]70,/0s«iÆøí¬i110"/>
      <sheetName val="[SHOPLIST.xls]70,/0s«_iÆø_í¬2"/>
      <sheetName val="[SHOPLIST.xls]70,/0s«iÆøí¬i22"/>
      <sheetName val="[SHOPLIST.xls]70,/0s«iÆøí¬i32"/>
      <sheetName val="[SHOPLIST.xls]/VWVU))2"/>
      <sheetName val="[SHOPLIST.xls]70,/0s«i_x1"/>
      <sheetName val="[SHOPLIST.xls]70,/0s«_iÆø_í¬1"/>
      <sheetName val="[SHOPLIST.xls]70,/0s«iÆøí¬i21"/>
      <sheetName val="[SHOPLIST.xls]70,/0s«iÆøí¬i31"/>
      <sheetName val="[SHOPLIST.xls]/VWVU))1"/>
      <sheetName val="[SHOPLIST.xls]70,/0s«i_x2"/>
      <sheetName val="[SHOPLIST.xls]70,/0s«iÆøí¬i23"/>
      <sheetName val="[SHOPLIST.xls]/VW15"/>
      <sheetName val="[SHOPLIST.xls]/VWVU))tÏØ0_129"/>
      <sheetName val="[SHOPLIST.xls]/VWVU))tÏØ0_130"/>
      <sheetName val="[SHOPLIST.xls]/VWVU))tÏØ0_131"/>
      <sheetName val="[SHOPLIST.xls]/VWVU))tÏØ0_132"/>
      <sheetName val="[SHOPLIST.xls]/VWVU))tÏØ0_133"/>
      <sheetName val="[SHOPLIST.xls]70,/0s«_iÆø_í¬_15"/>
      <sheetName val="[SHOPLIST.xls]70?,/0?s«i?Æøí¬15"/>
      <sheetName val="[SHOPLIST.xls]/VWVU))tÏØ0_134"/>
      <sheetName val="[SHOPLIST.xls]/VWVU))tÏØ0_135"/>
      <sheetName val="[SHOPLIST.xls]/VWVU))tÏØ0_136"/>
      <sheetName val="[SHOPLIST.xls]/VWVU))tÏØ0_137"/>
      <sheetName val="[SHOPLIST.xls]/VWVU))tÏØ0_138"/>
      <sheetName val="[SHOPLIST.xls]/VWVU))tÏØ0_139"/>
      <sheetName val="[SHOPLIST.xls][SHOPLIST_xls]/V4"/>
      <sheetName val="[SHOPLIST.xls]70,/0s«iÆøí¬5"/>
      <sheetName val="[SHOPLIST.xls]/VWVU))tÏØ0_140"/>
      <sheetName val="[SHOPLIST.xls]/VWVU))tÏØ0_141"/>
      <sheetName val="[SHOPLIST.xls]/VWVU))tÏØ0_142"/>
      <sheetName val="[SHOPLIST.xls]70,/0s«i_x4"/>
      <sheetName val="[SHOPLIST.xls]70_x005f_x0000_,/0_x002"/>
      <sheetName val="[SHOPLIST.xls]/VWVU))tÏØ0_143"/>
      <sheetName val="[SHOPLIST.xls]/VWVU))tÏØ0_144"/>
      <sheetName val="[SHOPLIST.xls]/VWVU))tÏØ0_145"/>
      <sheetName val="[SHOPLIST.xls]/VWVU))tÏØ0_146"/>
      <sheetName val="[SHOPLIST.xls]/VWVU))tÏØ0_147"/>
      <sheetName val="[SHOPLIST.xls]/VWVU))tÏØ0_148"/>
      <sheetName val="[SHOPLIST.xls]/VWVU))tÏØ0_149"/>
      <sheetName val="[SHOPLIST.xls]/VWVU))tÏØ0_150"/>
      <sheetName val="[SHOPLIST.xls]70,/0s«iÆøí¬i111"/>
      <sheetName val="[SHOPLIST.xls]70,/0s«_iÆø_í¬3"/>
      <sheetName val="[SHOPLIST.xls]70,/0s«iÆøí¬i24"/>
      <sheetName val="[SHOPLIST.xls]70,/0s«iÆøí¬i33"/>
      <sheetName val="[SHOPLIST.xls]/VWVU))3"/>
      <sheetName val="[SHOPLIST.xls]/V1"/>
      <sheetName val="[SHOPLIST.xls]/V3"/>
      <sheetName val="[SHOPLIST.xls]/V2"/>
      <sheetName val="[SHOPLIST.xls]/V4"/>
      <sheetName val="[SHOPLIST.xls][SHOPLIST.xls]/V1"/>
      <sheetName val="[SHOPLIST.xls][SHOPLIST.xls]/V3"/>
      <sheetName val="[SHOPLIST.xls][SHOPLIST.xls]/V2"/>
      <sheetName val="[SHOPLIST.xls][SHOPLIST.xls]/V4"/>
      <sheetName val="[SHOPLIST.xls]_VW__VU________53"/>
      <sheetName val="[SHOPLIST.xls]_VW__VU________54"/>
      <sheetName val="[SHOPLIST.xls]_VW__VU________55"/>
      <sheetName val="[SHOPLIST.xls]_VW__VU________56"/>
      <sheetName val="[SHOPLIST.xls]_SHOPLIST_xl_5652"/>
      <sheetName val="[SHOPLIST.xls]_SHOPLIST_xl_5653"/>
      <sheetName val="[SHOPLIST.xls]_SHOPLIST_xl_5654"/>
      <sheetName val="[SHOPLIST.xls]_SHOPLIST_xl_5655"/>
      <sheetName val="[SHOPLIST.xls]_SHOPLIST_xl_5656"/>
      <sheetName val="[SHOPLIST.xls]_SHOPLIST_xl_5657"/>
      <sheetName val="[SHOPLIST.xls]_SHOPLIST_xl_5658"/>
      <sheetName val="[SHOPLIST.xls]_SHOPLIST_xl_5659"/>
      <sheetName val="[SHOPLIST.xls]_SHOPLIST_xl_5660"/>
      <sheetName val="[SHOPLIST.xls]_SHOPLIST_xl_5661"/>
      <sheetName val="[SHOPLIST.xls]_SHOPLIST_xl_5662"/>
      <sheetName val="[SHOPLIST.xls]_SHOPLIST_xl_5663"/>
      <sheetName val="[SHOPLIST.xls]_SHOPLIST_xl_5664"/>
      <sheetName val="[SHOPLIST.xls]_SHOPLIST_xl_5665"/>
      <sheetName val="[SHOPLIST.xls]_SHOPLIST_xl_5666"/>
      <sheetName val="[SHOPLIST.xls]_SHOPLIST_xl_5667"/>
      <sheetName val="[SHOPLIST.xls]_SHOPLIST_xl_5668"/>
      <sheetName val="[SHOPLIST.xls]_SHOPLIST_xl_5669"/>
      <sheetName val="[SHOPLIST.xls]_SHOPLIST_xl_5670"/>
      <sheetName val="[SHOPLIST.xls]_SHOPLIST_xl_5671"/>
      <sheetName val="[SHOPLIST.xls]_SHOPLIST_xl_5672"/>
      <sheetName val="[SHOPLIST.xls]_SHOPLIST_xl_5673"/>
      <sheetName val="[SHOPLIST.xls]_SHOPLIST_xl_5674"/>
      <sheetName val="[SHOPLIST.xls]_SHOPLIST_xl_5675"/>
      <sheetName val="[SHOPLIST.xls]_SHOPLIST_xl_5676"/>
      <sheetName val="[SHOPLIST.xls]_SHOPLIST_xl_5677"/>
      <sheetName val="[SHOPLIST.xls]_SHOPLIST_xl_5678"/>
      <sheetName val="[SHOPLIST.xls]_SHOPLIST_xl_5679"/>
      <sheetName val="[SHOPLIST.xls]_SHOPLIST_xl_5680"/>
      <sheetName val="[SHOPLIST.xls]_SHOPLIST_xl_5681"/>
      <sheetName val="[SHOPLIST.xls]_SHOPLIST_xl_5682"/>
      <sheetName val="[SHOPLIST.xls]_SHOPLIST_xl_5683"/>
      <sheetName val="[SHOPLIST.xls]_SHOPLIST_xl_5684"/>
      <sheetName val="[SHOPLIST.xls]_SHOPLIST_xl_5685"/>
      <sheetName val="[SHOPLIST.xls]_SHOPLIST_xl_5686"/>
      <sheetName val="[SHOPLIST.xls]_SHOPLIST_xl_5687"/>
      <sheetName val="[SHOPLIST.xls]_SHOPLIST_xl_5688"/>
      <sheetName val="[SHOPLIST.xls]_SHOPLIST_xl_5689"/>
      <sheetName val="[SHOPLIST.xls]_SHOPLIST_xl_5690"/>
      <sheetName val="[SHOPLIST.xls]_SHOPLIST_xl_5691"/>
      <sheetName val="[SHOPLIST.xls]_SHOPLIST_xl_5692"/>
      <sheetName val="[SHOPLIST.xls]_SHOPLIST_xl_5693"/>
      <sheetName val="[SHOPLIST.xls]_SHOPLIST_xl_5694"/>
      <sheetName val="[SHOPLIST.xls]_SHOPLIST_xl_5695"/>
      <sheetName val="[SHOPLIST.xls]_SHOPLIST_xl_5696"/>
      <sheetName val="[SHOPLIST.xls]_SHOPLIST_xl_5697"/>
      <sheetName val="[SHOPLIST.xls]_SHOPLIST_xl_5698"/>
      <sheetName val="[SHOPLIST.xls]_SHOPLIST_xl_5699"/>
      <sheetName val="[SHOPLIST.xls]_SHOPLIST_xl_5700"/>
      <sheetName val="[SHOPLIST.xls]_SHOPLIST_xl_5701"/>
      <sheetName val="[SHOPLIST.xls]_SHOPLIST_xl_5702"/>
      <sheetName val="[SHOPLIST.xls]_SHOPLIST_xl_5703"/>
      <sheetName val="[SHOPLIST.xls]_SHOPLIST_xl_5704"/>
      <sheetName val="[SHOPLIST.xls]_SHOPLIST_xl_5705"/>
      <sheetName val="[SHOPLIST.xls]_SHOPLIST_xl_5706"/>
      <sheetName val="[SHOPLIST.xls]_SHOPLIST_xl_5707"/>
      <sheetName val="[SHOPLIST.xls]_SHOPLIST_xl_5708"/>
      <sheetName val="[SHOPLIST.xls]_SHOPLIST_xl_5709"/>
      <sheetName val="[SHOPLIST.xls]_SHOPLIST_xl_5710"/>
      <sheetName val="[SHOPLIST.xls]_SHOPLIST_xl_5711"/>
      <sheetName val="[SHOPLIST.xls]_SHOPLIST_xl_5712"/>
      <sheetName val="[SHOPLIST.xls]_SHOPLIST_xl_5713"/>
      <sheetName val="[SHOPLIST.xls]_SHOPLIST_xl_5714"/>
      <sheetName val="[SHOPLIST.xls]_SHOPLIST_xl_5715"/>
      <sheetName val="[SHOPLIST.xls]_SHOPLIST_xl_5716"/>
      <sheetName val="[SHOPLIST.xls]_SHOPLIST_xl_5717"/>
      <sheetName val="[SHOPLIST.xls]_SHOPLIST_xl_5718"/>
      <sheetName val="[SHOPLIST.xls]_SHOPLIST_xl_5719"/>
      <sheetName val="[SHOPLIST.xls]_SHOPLIST_xl_5720"/>
      <sheetName val="[SHOPLIST.xls]_SHOPLIST_xl_5721"/>
      <sheetName val="[SHOPLIST.xls]_SHOPLIST_xl_5722"/>
      <sheetName val="[SHOPLIST.xls]_SHOPLIST_xl_5723"/>
      <sheetName val="[SHOPLIST.xls]_SHOPLIST_xl_5724"/>
      <sheetName val="[SHOPLIST.xls]_SHOPLIST_xl_5725"/>
      <sheetName val="[SHOPLIST.xls]_SHOPLIST_xl_5726"/>
      <sheetName val="[SHOPLIST.xls]_SHOPLIST_xl_5727"/>
      <sheetName val="[SHOPLIST.xls]_SHOPLIST_xl_5728"/>
      <sheetName val="[SHOPLIST.xls]_SHOPLIST_xl_5729"/>
      <sheetName val="[SHOPLIST.xls]_SHOPLIST_xl_5730"/>
      <sheetName val="[SHOPLIST.xls]_SHOPLIST_xl_5731"/>
      <sheetName val="[SHOPLIST.xls]_SHOPLIST_xl_5732"/>
      <sheetName val="[SHOPLIST.xls]_SHOPLIST_xl_5733"/>
      <sheetName val="[SHOPLIST.xls]_SHOPLIST_xl_5734"/>
      <sheetName val="[SHOPLIST.xls]_SHOPLIST_xl_5735"/>
      <sheetName val="[SHOPLIST.xls]_SHOPLIST_xl_5736"/>
      <sheetName val="[SHOPLIST.xls]_SHOPLIST_xl_5737"/>
      <sheetName val="[SHOPLIST.xls]_SHOPLIST_xl_5738"/>
      <sheetName val="[SHOPLIST.xls]_SHOPLIST_xl_5739"/>
      <sheetName val="[SHOPLIST.xls]_SHOPLIST_xl_5740"/>
      <sheetName val="[SHOPLIST.xls]_SHOPLIST_xl_5741"/>
      <sheetName val="[SHOPLIST.xls]_SHOPLIST_xl_5742"/>
      <sheetName val="[SHOPLIST.xls]_SHOPLIST_xl_5743"/>
      <sheetName val="[SHOPLIST.xls]_SHOPLIST_xl_5744"/>
      <sheetName val="[SHOPLIST.xls]_SHOPLIST_xl_5745"/>
      <sheetName val="[SHOPLIST.xls]_SHOPLIST_xl_5746"/>
      <sheetName val="[SHOPLIST.xls]_SHOPLIST_xl_5747"/>
      <sheetName val="[SHOPLIST.xls]_SHOPLIST_xl_5748"/>
      <sheetName val="[SHOPLIST.xls]_SHOPLIST_xl_5749"/>
      <sheetName val="[SHOPLIST.xls]_SHOPLIST_xl_5750"/>
      <sheetName val="[SHOPLIST.xls]_SHOPLIST_xl_5751"/>
      <sheetName val="[SHOPLIST.xls]_SHOPLIST_xl_5752"/>
      <sheetName val="[SHOPLIST.xls]_SHOPLIST_xl_5753"/>
      <sheetName val="[SHOPLIST.xls]_SHOPLIST_xl_5754"/>
      <sheetName val="[SHOPLIST.xls]_SHOPLIST_xl_5755"/>
      <sheetName val="[SHOPLIST.xls]_SHOPLIST_xl_5756"/>
      <sheetName val="[SHOPLIST.xls]_SHOPLIST_xl_5757"/>
      <sheetName val="[SHOPLIST.xls]_SHOPLIST_xl_5758"/>
      <sheetName val="[SHOPLIST.xls]_SHOPLIST_xl_5759"/>
      <sheetName val="[SHOPLIST.xls]_SHOPLIST_xl_5760"/>
      <sheetName val="[SHOPLIST.xls]_SHOPLIST_xl_5761"/>
      <sheetName val="[SHOPLIST.xls]_SHOPLIST_xl_5762"/>
      <sheetName val="[SHOPLIST.xls]_SHOPLIST_xl_5763"/>
      <sheetName val="[SHOPLIST.xls]_SHOPLIST_xl_5764"/>
      <sheetName val="[SHOPLIST.xls]_SHOPLIST_xl_5765"/>
      <sheetName val="[SHOPLIST.xls]_SHOPLIST_xl_5766"/>
      <sheetName val="[SHOPLIST.xls]_SHOPLIST_xl_5767"/>
      <sheetName val="[SHOPLIST.xls]_SHOPLIST_xl_5768"/>
      <sheetName val="[SHOPLIST.xls]_SHOPLIST_xl_5769"/>
      <sheetName val="[SHOPLIST.xls]_SHOPLIST_xl_5770"/>
      <sheetName val="[SHOPLIST.xls]_SHOPLIST_xl_5771"/>
      <sheetName val="[SHOPLIST.xls]_SHOPLIST_xl_5772"/>
      <sheetName val="[SHOPLIST.xls]_SHOPLIST_xl_5773"/>
      <sheetName val="[SHOPLIST.xls]_SHOPLIST_xl_5774"/>
      <sheetName val="[SHOPLIST.xls]_SHOPLIST_xl_5775"/>
      <sheetName val="[SHOPLIST.xls]_SHOPLIST_xl_5776"/>
      <sheetName val="[SHOPLIST.xls]_SHOPLIST_xl_5777"/>
      <sheetName val="[SHOPLIST.xls]_SHOPLIST_xl_5778"/>
      <sheetName val="[SHOPLIST.xls]_SHOPLIST_xl_5779"/>
      <sheetName val="[SHOPLIST.xls]_SHOPLIST_xl_5780"/>
      <sheetName val="[SHOPLIST.xls]_SHOPLIST_xl_5781"/>
      <sheetName val="[SHOPLIST.xls]_SHOPLIST_xl_5782"/>
      <sheetName val="[SHOPLIST.xls]_SHOPLIST_xl_5783"/>
      <sheetName val="[SHOPLIST.xls]_SHOPLIST_xl_5784"/>
      <sheetName val="[SHOPLIST.xls]_SHOPLIST_xl_5785"/>
      <sheetName val="[SHOPLIST.xls]_SHOPLIST_xl_5786"/>
      <sheetName val="[SHOPLIST.xls]_SHOPLIST_xl_5787"/>
      <sheetName val="[SHOPLIST.xls]_SHOPLIST_xl_5788"/>
      <sheetName val="[SHOPLIST.xls]_SHOPLIST_xl_5789"/>
      <sheetName val="[SHOPLIST.xls]_SHOPLIST_xl_5790"/>
      <sheetName val="[SHOPLIST.xls]_SHOPLIST_xl_5791"/>
      <sheetName val="[SHOPLIST.xls]_SHOPLIST_xl_5792"/>
      <sheetName val="[SHOPLIST.xls]_SHOPLIST_xl_5793"/>
      <sheetName val="[SHOPLIST.xls]_SHOPLIST_xl_5794"/>
      <sheetName val="[SHOPLIST.xls]_SHOPLIST_xl_5795"/>
      <sheetName val="[SHOPLIST.xls]_SHOPLIST_xl_5796"/>
      <sheetName val="[SHOPLIST.xls]_SHOPLIST_xl_5797"/>
      <sheetName val="[SHOPLIST.xls]_SHOPLIST_xl_5798"/>
      <sheetName val="[SHOPLIST.xls]_SHOPLIST_xl_5799"/>
      <sheetName val="[SHOPLIST.xls]_SHOPLIST_xl_5800"/>
      <sheetName val="[SHOPLIST.xls]_SHOPLIST_xl_5801"/>
      <sheetName val="[SHOPLIST.xls]_SHOPLIST_xl_5802"/>
      <sheetName val="[SHOPLIST.xls]_SHOPLIST_xl_5803"/>
      <sheetName val="[SHOPLIST.xls]_SHOPLIST_xl_5804"/>
      <sheetName val="[SHOPLIST.xls]_SHOPLIST_xl_5805"/>
      <sheetName val="[SHOPLIST.xls]_SHOPLIST_xl_5806"/>
      <sheetName val="[SHOPLIST.xls]_SHOPLIST_xl_5807"/>
      <sheetName val="[SHOPLIST.xls]_SHOPLIST_xl_5808"/>
      <sheetName val="[SHOPLIST.xls]_SHOPLIST_xl_5809"/>
      <sheetName val="[SHOPLIST.xls]_SHOPLIST_xl_5810"/>
      <sheetName val="[SHOPLIST.xls]_SHOPLIST_xl_5811"/>
      <sheetName val="[SHOPLIST.xls]_SHOPLIST_xl_5812"/>
      <sheetName val="[SHOPLIST.xls]_SHOPLIST_xl_5813"/>
      <sheetName val="[SHOPLIST.xls]_SHOPLIST_xl_5814"/>
      <sheetName val="[SHOPLIST.xls]_SHOPLIST_xl_5815"/>
      <sheetName val="[SHOPLIST.xls]_SHOPLIST_xl_5816"/>
      <sheetName val="[SHOPLIST.xls]_SHOPLIST_xl_5817"/>
      <sheetName val="[SHOPLIST.xls]_SHOPLIST_xl_5818"/>
      <sheetName val="[SHOPLIST.xls]_SHOPLIST_xl_5819"/>
      <sheetName val="[SHOPLIST.xls]_SHOPLIST_xl_5820"/>
      <sheetName val="[SHOPLIST.xls]_SHOPLIST_xl_5821"/>
      <sheetName val="[SHOPLIST.xls]_SHOPLIST_xl_5822"/>
      <sheetName val="[SHOPLIST.xls]_SHOPLIST_xl_5823"/>
      <sheetName val="[SHOPLIST.xls]_SHOPLIST_xl_5824"/>
      <sheetName val="[SHOPLIST.xls]_SHOPLIST_xl_5825"/>
      <sheetName val="[SHOPLIST.xls]_SHOPLIST_xl_5826"/>
      <sheetName val="[SHOPLIST.xls]_SHOPLIST_xl_5827"/>
      <sheetName val="[SHOPLIST.xls]_SHOPLIST_xl_5828"/>
      <sheetName val="[SHOPLIST.xls]_SHOPLIST_xl_5829"/>
      <sheetName val="[SHOPLIST.xls]_SHOPLIST_xl_5830"/>
      <sheetName val="[SHOPLIST.xls]_SHOPLIST_xl_5831"/>
      <sheetName val="[SHOPLIST.xls]_SHOPLIST_xl_5832"/>
      <sheetName val="[SHOPLIST.xls]_SHOPLIST_xl_5833"/>
      <sheetName val="[SHOPLIST.xls]_SHOPLIST_xl_5834"/>
      <sheetName val="[SHOPLIST.xls]_SHOPLIST_xl_5835"/>
      <sheetName val="[SHOPLIST.xls]_SHOPLIST_xl_5836"/>
      <sheetName val="[SHOPLIST.xls]_SHOPLIST_xl_5837"/>
      <sheetName val="[SHOPLIST.xls]_SHOPLIST_xl_5838"/>
      <sheetName val="[SHOPLIST.xls]_SHOPLIST_xl_5839"/>
      <sheetName val="[SHOPLIST.xls]_SHOPLIST_xl_5840"/>
      <sheetName val="[SHOPLIST.xls]_SHOPLIST_xl_5841"/>
      <sheetName val="[SHOPLIST.xls]_SHOPLIST_xl_5842"/>
      <sheetName val="[SHOPLIST.xls]_SHOPLIST_xl_5843"/>
      <sheetName val="[SHOPLIST.xls]_SHOPLIST_xl_5844"/>
      <sheetName val="[SHOPLIST.xls]_SHOPLIST_xl_5845"/>
      <sheetName val="[SHOPLIST.xls]_SHOPLIST_xl_5846"/>
      <sheetName val="[SHOPLIST.xls]_SHOPLIST_xl_5847"/>
      <sheetName val="[SHOPLIST.xls]_SHOPLIST_xl_5848"/>
      <sheetName val="[SHOPLIST.xls]_SHOPLIST_xl_5849"/>
      <sheetName val="[SHOPLIST.xls]_SHOPLIST_xl_5850"/>
      <sheetName val="[SHOPLIST.xls]_SHOPLIST_xl_5851"/>
      <sheetName val="[SHOPLIST.xls]_SHOPLIST_xl_5852"/>
      <sheetName val="[SHOPLIST.xls]_SHOPLIST_xl_5853"/>
      <sheetName val="[SHOPLIST.xls]_SHOPLIST_xl_5854"/>
      <sheetName val="[SHOPLIST.xls]_SHOPLIST_xl_5855"/>
      <sheetName val="[SHOPLIST.xls]_SHOPLIST_xl_5856"/>
      <sheetName val="[SHOPLIST.xls]_SHOPLIST_xl_5857"/>
      <sheetName val="[SHOPLIST.xls]_SHOPLIST_xl_5858"/>
      <sheetName val="[SHOPLIST.xls]_SHOPLIST_xl_5859"/>
      <sheetName val="[SHOPLIST.xls]_SHOPLIST_xl_5860"/>
      <sheetName val="[SHOPLIST.xls]_SHOPLIST_xl_5861"/>
      <sheetName val="[SHOPLIST.xls]_SHOPLIST_xl_5862"/>
      <sheetName val="[SHOPLIST.xls]_SHOPLIST_xl_5863"/>
      <sheetName val="[SHOPLIST.xls]_SHOPLIST_xl_5864"/>
      <sheetName val="[SHOPLIST.xls]_SHOPLIST_xl_5865"/>
      <sheetName val="[SHOPLIST.xls]_SHOPLIST_xl_5866"/>
      <sheetName val="[SHOPLIST.xls]_SHOPLIST_xl_5867"/>
      <sheetName val="[SHOPLIST.xls]_SHOPLIST_xl_5868"/>
      <sheetName val="[SHOPLIST.xls]_SHOPLIST_xl_5869"/>
      <sheetName val="[SHOPLIST.xls]_SHOPLIST_xl_5870"/>
      <sheetName val="[SHOPLIST.xls]_SHOPLIST_xl_5871"/>
      <sheetName val="[SHOPLIST.xls]_SHOPLIST_xl_5872"/>
      <sheetName val="[SHOPLIST.xls]_SHOPLIST_xl_5873"/>
      <sheetName val="[SHOPLIST.xls]_SHOPLIST_xl_5874"/>
      <sheetName val="[SHOPLIST.xls]_SHOPLIST_xl_5875"/>
      <sheetName val="[SHOPLIST.xls]_SHOPLIST_xl_5876"/>
      <sheetName val="[SHOPLIST.xls]_SHOPLIST_xl_5877"/>
      <sheetName val="[SHOPLIST.xls]_SHOPLIST_xl_5878"/>
      <sheetName val="[SHOPLIST.xls]_SHOPLIST_xl_5879"/>
      <sheetName val="[SHOPLIST.xls]_SHOPLIST_xl_5880"/>
      <sheetName val="[SHOPLIST.xls]_SHOPLIST_xl_5881"/>
      <sheetName val="[SHOPLIST.xls]_SHOPLIST_xl_5882"/>
      <sheetName val="[SHOPLIST.xls]_SHOPLIST_xl_5883"/>
      <sheetName val="[SHOPLIST.xls]_SHOPLIST_xl_5884"/>
      <sheetName val="[SHOPLIST.xls]_SHOPLIST_xl_5885"/>
      <sheetName val="[SHOPLIST.xls]_SHOPLIST_xl_5886"/>
      <sheetName val="[SHOPLIST.xls]_SHOPLIST_xl_5887"/>
      <sheetName val="[SHOPLIST.xls]_SHOPLIST_xl_5888"/>
      <sheetName val="[SHOPLIST.xls]_SHOPLIST_xl_5889"/>
      <sheetName val="[SHOPLIST.xls]_SHOPLIST_xl_5890"/>
      <sheetName val="[SHOPLIST.xls]_SHOPLIST_xl_5891"/>
      <sheetName val="[SHOPLIST.xls]_SHOPLIST_xl_5892"/>
      <sheetName val="[SHOPLIST.xls]_SHOPLIST_xl_5893"/>
      <sheetName val="[SHOPLIST.xls]_SHOPLIST_xl_5894"/>
      <sheetName val="[SHOPLIST.xls]_SHOPLIST_xl_5895"/>
      <sheetName val="[SHOPLIST.xls]_SHOPLIST_xl_5896"/>
      <sheetName val="[SHOPLIST.xls]_SHOPLIST_xl_5897"/>
      <sheetName val="[SHOPLIST.xls]_SHOPLIST_xl_5898"/>
      <sheetName val="[SHOPLIST.xls]_SHOPLIST_xl_5899"/>
      <sheetName val="[SHOPLIST.xls]_SHOPLIST_xl_5900"/>
      <sheetName val="[SHOPLIST.xls]_SHOPLIST_xl_5901"/>
      <sheetName val="[SHOPLIST.xls]_SHOPLIST_xl_5902"/>
      <sheetName val="[SHOPLIST.xls]_SHOPLIST_xl_5903"/>
      <sheetName val="[SHOPLIST.xls]_SHOPLIST_xl_5904"/>
      <sheetName val="[SHOPLIST.xls]_SHOPLIST_xl_5905"/>
      <sheetName val="[SHOPLIST.xls]_SHOPLIST_xl_5906"/>
      <sheetName val="[SHOPLIST.xls]_SHOPLIST_xl_5907"/>
      <sheetName val="[SHOPLIST.xls]_SHOPLIST_xl_5908"/>
      <sheetName val="[SHOPLIST.xls]_SHOPLIST_xl_5909"/>
      <sheetName val="[SHOPLIST.xls]_SHOPLIST_xl_5910"/>
      <sheetName val="[SHOPLIST.xls]_SHOPLIST_xl_5911"/>
      <sheetName val="[SHOPLIST.xls]_SHOPLIST_xl_5912"/>
      <sheetName val="[SHOPLIST.xls]_SHOPLIST_xl_5913"/>
      <sheetName val="[SHOPLIST.xls]70_x005f_x0000___0_x_24"/>
      <sheetName val="[SHOPLIST.xls]_SHOPLIST_xl_5914"/>
      <sheetName val="[SHOPLIST.xls]_SHOPLIST_xl_5915"/>
      <sheetName val="[SHOPLIST.xls]_SHOPLIST_xl_5916"/>
      <sheetName val="[SHOPLIST.xls]_SHOPLIST_xl_5917"/>
      <sheetName val="[SHOPLIST.xls]_SHOPLIST_xl_5918"/>
      <sheetName val="[SHOPLIST.xls]_SHOPLIST_xl_5919"/>
      <sheetName val="[SHOPLIST.xls]_SHOPLIST_xl_5920"/>
      <sheetName val="[SHOPLIST.xls]_SHOPLIST_xl_5921"/>
      <sheetName val="[SHOPLIST.xls]_SHOPLIST_xl_5922"/>
      <sheetName val="[SHOPLIST.xls]_SHOPLIST_xl_5923"/>
      <sheetName val="[SHOPLIST.xls]_SHOPLIST_xl_5924"/>
      <sheetName val="[SHOPLIST.xls]_SHOPLIST_xl_5925"/>
      <sheetName val="[SHOPLIST.xls]_SHOPLIST_xl_5926"/>
      <sheetName val="[SHOPLIST.xls]_SHOPLIST_xl_5927"/>
      <sheetName val="[SHOPLIST.xls]_SHOPLIST_xl_5928"/>
      <sheetName val="[SHOPLIST.xls]_SHOPLIST_xl_5929"/>
      <sheetName val="[SHOPLIST.xls]_SHOPLIST_xl_5930"/>
      <sheetName val="[SHOPLIST.xls]_SHOPLIST_xl_5931"/>
      <sheetName val="[SHOPLIST.xls]_SHOPLIST_xl_5932"/>
      <sheetName val="[SHOPLIST.xls]_SHOPLIST_xl_5933"/>
      <sheetName val="[SHOPLIST.xls]_SHOPLIST_xl_5934"/>
      <sheetName val="[SHOPLIST.xls]_SHOPLIST_xl_5935"/>
      <sheetName val="[SHOPLIST.xls]_SHOPLIST_xl_5936"/>
      <sheetName val="[SHOPLIST.xls]_SHOPLIST_xl_5937"/>
      <sheetName val="[SHOPLIST.xls]_SHOPLIST_xl_5938"/>
      <sheetName val="[SHOPLIST.xls]_SHOPLIST_xl_5939"/>
      <sheetName val="[SHOPLIST.xls]_SHOPLIST_xl_5940"/>
      <sheetName val="[SHOPLIST.xls]_SHOPLIST_xl_5941"/>
      <sheetName val="[SHOPLIST.xls]_SHOPLIST_xl_5942"/>
      <sheetName val="[SHOPLIST.xls]_SHOPLIST_xl_5943"/>
      <sheetName val="[SHOPLIST.xls]_SHOPLIST_xl_5944"/>
      <sheetName val="[SHOPLIST.xls]_SHOPLIST_xl_5945"/>
      <sheetName val="[SHOPLIST.xls]_SHOPLIST_xl_5946"/>
      <sheetName val="[SHOPLIST.xls]_SHOPLIST_xl_5947"/>
      <sheetName val="[SHOPLIST.xls]_SHOPLIST_xl_5948"/>
      <sheetName val="[SHOPLIST.xls]_SHOPLIST_xl_5949"/>
      <sheetName val="[SHOPLIST.xls]_SHOPLIST_xl_5950"/>
      <sheetName val="[SHOPLIST.xls]_SHOPLIST_xl_5951"/>
      <sheetName val="[SHOPLIST.xls]_SHOPLIST_xl_5952"/>
      <sheetName val="[SHOPLIST.xls]_SHOPLIST_xl_5953"/>
      <sheetName val="[SHOPLIST.xls]_SHOPLIST_xl_5954"/>
      <sheetName val="[SHOPLIST.xls]_SHOPLIST_xl_5955"/>
      <sheetName val="[SHOPLIST.xls]_SHOPLIST_xl_5956"/>
      <sheetName val="[SHOPLIST.xls]_SHOPLIST_xl_5957"/>
      <sheetName val="[SHOPLIST.xls]_SHOPLIST_xl_5958"/>
      <sheetName val="[SHOPLIST.xls]_SHOPLIST_xl_5959"/>
      <sheetName val="[SHOPLIST.xls]_SHOPLIST_xl_5960"/>
      <sheetName val="[SHOPLIST.xls]_SHOPLIST_xl_5961"/>
      <sheetName val="[SHOPLIST.xls]_SHOPLIST_xl_5962"/>
      <sheetName val="[SHOPLIST.xls]_SHOPLIST_xl_5963"/>
      <sheetName val="[SHOPLIST.xls]_SHOPLIST_xl_5964"/>
      <sheetName val="[SHOPLIST.xls]_SHOPLIST_xl_5965"/>
      <sheetName val="[SHOPLIST.xls]_SHOPLIST_xl_5966"/>
      <sheetName val="[SHOPLIST.xls]_SHOPLIST_xl_5967"/>
      <sheetName val="[SHOPLIST.xls]_SHOPLIST_xl_5968"/>
      <sheetName val="[SHOPLIST.xls]_SHOPLIST_xl_5969"/>
      <sheetName val="[SHOPLIST.xls]_SHOPLIST_xl_5970"/>
      <sheetName val="[SHOPLIST.xls]_SHOPLIST_xl_5971"/>
      <sheetName val="[SHOPLIST.xls]_SHOPLIST_xl_5972"/>
      <sheetName val="[SHOPLIST.xls]_SHOPLIST_xl_5973"/>
      <sheetName val="[SHOPLIST.xls]_SHOPLIST_xl_5974"/>
      <sheetName val="[SHOPLIST.xls]_SHOPLIST_xl_5975"/>
      <sheetName val="[SHOPLIST.xls]_SHOPLIST_xl_5976"/>
      <sheetName val="[SHOPLIST.xls]_SHOPLIST_xl_5977"/>
      <sheetName val="[SHOPLIST.xls]_SHOPLIST_xl_5978"/>
      <sheetName val="[SHOPLIST.xls]_SHOPLIST_xl_5979"/>
      <sheetName val="[SHOPLIST.xls]_SHOPLIST_xl_5980"/>
      <sheetName val="[SHOPLIST.xls]_SHOPLIST_xl_5981"/>
      <sheetName val="[SHOPLIST.xls]_SHOPLIST_xl_5982"/>
      <sheetName val="[SHOPLIST.xls]_SHOPLIST_xl_5983"/>
      <sheetName val="[SHOPLIST.xls]_SHOPLIST_xl_5984"/>
      <sheetName val="[SHOPLIST.xls]_SHOPLIST_xl_5985"/>
      <sheetName val="[SHOPLIST.xls]_SHOPLIST_xl_5986"/>
      <sheetName val="[SHOPLIST.xls]_SHOPLIST_xl_5987"/>
      <sheetName val="[SHOPLIST.xls]_SHOPLIST_xl_5988"/>
      <sheetName val="[SHOPLIST.xls]_SHOPLIST_xl_5989"/>
      <sheetName val="[SHOPLIST.xls]_SHOPLIST_xl_5990"/>
      <sheetName val="[SHOPLIST.xls]_SHOPLIST_xl_5991"/>
      <sheetName val="[SHOPLIST.xls]_SHOPLIST_xl_5992"/>
      <sheetName val="[SHOPLIST.xls]_SHOPLIST_xl_5993"/>
      <sheetName val="[SHOPLIST.xls]_SHOPLIST_xl_5994"/>
      <sheetName val="[SHOPLIST.xls]_SHOPLIST_xl_5995"/>
      <sheetName val="[SHOPLIST.xls]_SHOPLIST_xl_5996"/>
      <sheetName val="[SHOPLIST.xls]_SHOPLIST_xl_5997"/>
      <sheetName val="[SHOPLIST.xls]_SHOPLIST_xl_5998"/>
      <sheetName val="[SHOPLIST.xls]_SHOPLIST_xl_5999"/>
      <sheetName val="[SHOPLIST.xls]_SHOPLIST_xl_6000"/>
      <sheetName val="[SHOPLIST.xls]_SHOPLIST_xl_6001"/>
      <sheetName val="[SHOPLIST.xls]_VW__VU________57"/>
      <sheetName val="[SHOPLIST.xls]_VW__VU________58"/>
      <sheetName val="[SHOPLIST.xls]_SHOPLIST_xl_6002"/>
      <sheetName val="[SHOPLIST.xls]_SHOPLIST_xl_6003"/>
      <sheetName val="[SHOPLIST.xls]70___0_s__i____77"/>
      <sheetName val="[SHOPLIST.xls]_SHOPLIST_xl_6004"/>
      <sheetName val="[SHOPLIST.xls]_SHOPLIST_xl_6005"/>
      <sheetName val="[SHOPLIST.xls]_SHOPLIST_xl_6006"/>
      <sheetName val="[SHOPLIST.xls]_VW__VU________59"/>
      <sheetName val="[SHOPLIST.xls]_VW__VU________60"/>
      <sheetName val="[SHOPLIST.xls]_SHOPLIST_xl_6007"/>
      <sheetName val="[SHOPLIST.xls]_SHOPLIST_xl_6008"/>
      <sheetName val="[SHOPLIST.xls]70___0_s__i____78"/>
      <sheetName val="[SHOPLIST.xls]_SHOPLIST_xl_6009"/>
      <sheetName val="[SHOPLIST.xls]_SHOPLIST_xl_6010"/>
      <sheetName val="[SHOPLIST.xls]_SHOPLIST_xl_6011"/>
      <sheetName val="[SHOPLIST.xls]_SHOPLIST_xl_6012"/>
      <sheetName val="[SHOPLIST.xls]_SHOPLIST_xl_6013"/>
      <sheetName val="[SHOPLIST.xls]_SHOPLIST_xl_6014"/>
      <sheetName val="[SHOPLIST.xls]_SHOPLIST_xl_6015"/>
      <sheetName val="[SHOPLIST.xls]_SHOPLIST_xl_6016"/>
      <sheetName val="[SHOPLIST.xls]_SHOPLIST_xl_6017"/>
      <sheetName val="[SHOPLIST.xls]_SHOPLIST_xl_6018"/>
      <sheetName val="[SHOPLIST.xls]_SHOPLIST_xl_6019"/>
      <sheetName val="[SHOPLIST.xls]_SHOPLIST_xl_6020"/>
      <sheetName val="[SHOPLIST.xls]_SHOPLIST_xl_6021"/>
      <sheetName val="[SHOPLIST.xls]_SHOPLIST_xl_6022"/>
      <sheetName val="[SHOPLIST.xls]_SHOPLIST_xl_6023"/>
      <sheetName val="[SHOPLIST.xls]_SHOPLIST_xl_6024"/>
      <sheetName val="[SHOPLIST.xls]_SHOPLIST_xl_6025"/>
      <sheetName val="[SHOPLIST.xls]_SHOPLIST_xl_6026"/>
      <sheetName val="[SHOPLIST.xls]_SHOPLIST_xl_6027"/>
      <sheetName val="[SHOPLIST.xls]_SHOPLIST_xl_6028"/>
      <sheetName val="[SHOPLIST.xls]_SHOPLIST_xl_6029"/>
      <sheetName val="[SHOPLIST.xls]_SHOPLIST_xl_6030"/>
      <sheetName val="[SHOPLIST.xls]_SHOPLIST_xl_6031"/>
      <sheetName val="[SHOPLIST.xls]_SHOPLIST_xl_6032"/>
      <sheetName val="[SHOPLIST.xls]_SHOPLIST_xl_6033"/>
      <sheetName val="[SHOPLIST.xls]_SHOPLIST_xl_6034"/>
      <sheetName val="[SHOPLIST.xls]_SHOPLIST_xl_6035"/>
      <sheetName val="[SHOPLIST.xls]_SHOPLIST_xl_6036"/>
      <sheetName val="[SHOPLIST.xls]_SHOPLIST_xl_6037"/>
      <sheetName val="[SHOPLIST.xls]_SHOPLIST_xl_6038"/>
      <sheetName val="[SHOPLIST.xls]_SHOPLIST_xl_6039"/>
      <sheetName val="[SHOPLIST.xls]_SHOPLIST_xl_6040"/>
      <sheetName val="[SHOPLIST.xls]_SHOPLIST_xl_6041"/>
      <sheetName val="[SHOPLIST.xls]_SHOPLIST_xl_6042"/>
      <sheetName val="[SHOPLIST.xls]_SHOPLIST_xl_6043"/>
      <sheetName val="[SHOPLIST.xls]_SHOPLIST_xl_6044"/>
      <sheetName val="[SHOPLIST.xls]_SHOPLIST_xl_6045"/>
      <sheetName val="[SHOPLIST.xls]_SHOPLIST_xl_6046"/>
      <sheetName val="[SHOPLIST.xls]_SHOPLIST_xl_6047"/>
      <sheetName val="[SHOPLIST.xls]_SHOPLIST_xl_6048"/>
      <sheetName val="[SHOPLIST.xls]_SHOPLIST_xl_6049"/>
      <sheetName val="[SHOPLIST.xls]_SHOPLIST_xl_6050"/>
      <sheetName val="[SHOPLIST.xls]_SHOPLIST_xl_6051"/>
      <sheetName val="[SHOPLIST.xls]_SHOPLIST_xl_6052"/>
      <sheetName val="[SHOPLIST.xls]_SHOPLIST_xl_6053"/>
      <sheetName val="[SHOPLIST.xls]_SHOPLIST_xl_6054"/>
      <sheetName val="[SHOPLIST.xls]_SHOPLIST_xl_6055"/>
      <sheetName val="[SHOPLIST.xls]_SHOPLIST_xl_6056"/>
      <sheetName val="[SHOPLIST.xls]_SHOPLIST_xl_6057"/>
      <sheetName val="[SHOPLIST.xls]_SHOPLIST_xl_6058"/>
      <sheetName val="[SHOPLIST.xls]_SHOPLIST_xl_6059"/>
      <sheetName val="[SHOPLIST.xls]_SHOPLIST_xl_6060"/>
      <sheetName val="[SHOPLIST.xls]_SHOPLIST_xl_6061"/>
      <sheetName val="[SHOPLIST.xls]_SHOPLIST_xl_6062"/>
      <sheetName val="[SHOPLIST.xls]_SHOPLIST_xl_6063"/>
      <sheetName val="[SHOPLIST.xls]_SHOPLIST_xl_6064"/>
      <sheetName val="[SHOPLIST.xls]_SHOPLIST_xl_6065"/>
      <sheetName val="[SHOPLIST.xls]_SHOPLIST_xl_6066"/>
      <sheetName val="[SHOPLIST.xls]_SHOPLIST_xl_6067"/>
      <sheetName val="[SHOPLIST.xls]_SHOPLIST_xl_6068"/>
      <sheetName val="[SHOPLIST.xls]_SHOPLIST_xl_6069"/>
      <sheetName val="[SHOPLIST.xls]_SHOPLIST_xl_6070"/>
      <sheetName val="[SHOPLIST.xls]_SHOPLIST_xl_6071"/>
      <sheetName val="[SHOPLIST.xls]_SHOPLIST_xl_6072"/>
      <sheetName val="[SHOPLIST.xls]_SHOPLIST_xl_6073"/>
      <sheetName val="[SHOPLIST.xls]_SHOPLIST_xl_6074"/>
      <sheetName val="[SHOPLIST.xls]_SHOPLIST_xl_6075"/>
      <sheetName val="[SHOPLIST.xls]_SHOPLIST_xl_6076"/>
      <sheetName val="[SHOPLIST.xls]_SHOPLIST_xl_6077"/>
      <sheetName val="[SHOPLIST.xls]_SHOPLIST_xl_6078"/>
      <sheetName val="[SHOPLIST.xls]_SHOPLIST_xl_6079"/>
      <sheetName val="[SHOPLIST.xls]_SHOPLIST_xl_6080"/>
      <sheetName val="[SHOPLIST.xls]_SHOPLIST_xl_6081"/>
      <sheetName val="[SHOPLIST.xls]_SHOPLIST_xl_6082"/>
      <sheetName val="[SHOPLIST.xls]_SHOPLIST_xl_6083"/>
      <sheetName val="[SHOPLIST.xls]_SHOPLIST_xl_6084"/>
      <sheetName val="[SHOPLIST.xls]_SHOPLIST_xl_6085"/>
      <sheetName val="[SHOPLIST.xls]_SHOPLIST_xl_6086"/>
      <sheetName val="[SHOPLIST.xls]_SHOPLIST_xl_6087"/>
      <sheetName val="[SHOPLIST.xls]_SHOPLIST_xl_6088"/>
      <sheetName val="[SHOPLIST.xls]_SHOPLIST_xl_6089"/>
      <sheetName val="[SHOPLIST.xls]_SHOPLIST_xl_6090"/>
      <sheetName val="[SHOPLIST.xls]_SHOPLIST_xl_6091"/>
      <sheetName val="[SHOPLIST.xls]_SHOPLIST_xl_6092"/>
      <sheetName val="[SHOPLIST.xls]_SHOPLIST_xl_6093"/>
      <sheetName val="[SHOPLIST.xls]_SHOPLIST_xl_6094"/>
      <sheetName val="[SHOPLIST.xls]_SHOPLIST_xl_6095"/>
      <sheetName val="[SHOPLIST.xls]_SHOPLIST_xl_6096"/>
      <sheetName val="[SHOPLIST.xls]_SHOPLIST_xl_6097"/>
      <sheetName val="[SHOPLIST.xls]_SHOPLIST_xl_6098"/>
      <sheetName val="[SHOPLIST.xls]_SHOPLIST_xl_6099"/>
      <sheetName val="[SHOPLIST.xls]_SHOPLIST_xl_6100"/>
      <sheetName val="[SHOPLIST.xls]_SHOPLIST_xl_6101"/>
      <sheetName val="[SHOPLIST.xls]_SHOPLIST_xl_6102"/>
      <sheetName val="[SHOPLIST.xls]_SHOPLIST_xl_6103"/>
      <sheetName val="[SHOPLIST.xls]_SHOPLIST_xl_6104"/>
      <sheetName val="[SHOPLIST.xls]_SHOPLIST_xl_6105"/>
      <sheetName val="[SHOPLIST.xls]_SHOPLIST_xl_6106"/>
      <sheetName val="[SHOPLIST.xls]_SHOPLIST_xl_6107"/>
      <sheetName val="[SHOPLIST.xls]_SHOPLIST_xl_6108"/>
      <sheetName val="[SHOPLIST.xls]_SHOPLIST_xl_6109"/>
      <sheetName val="[SHOPLIST.xls]_SHOPLIST_xl_6110"/>
      <sheetName val="[SHOPLIST.xls]_SHOPLIST_xl_6111"/>
      <sheetName val="[SHOPLIST.xls]_SHOPLIST_xl_6112"/>
      <sheetName val="[SHOPLIST.xls]_SHOPLIST_xl_6113"/>
      <sheetName val="[SHOPLIST.xls]_SHOPLIST_xl_6114"/>
      <sheetName val="[SHOPLIST.xls]_SHOPLIST_xl_6115"/>
      <sheetName val="[SHOPLIST.xls]_SHOPLIST_xl_6116"/>
      <sheetName val="[SHOPLIST.xls]_SHOPLIST_xl_6117"/>
      <sheetName val="[SHOPLIST.xls]_SHOPLIST_xl_6118"/>
      <sheetName val="[SHOPLIST.xls]_SHOPLIST_xl_6119"/>
      <sheetName val="[SHOPLIST.xls]_SHOPLIST_xl_6120"/>
      <sheetName val="[SHOPLIST.xls]_SHOPLIST_xl_6121"/>
      <sheetName val="[SHOPLIST.xls]_SHOPLIST_xl_6122"/>
      <sheetName val="[SHOPLIST.xls]_SHOPLIST_xl_6123"/>
      <sheetName val="[SHOPLIST.xls]_SHOPLIST_xl_6124"/>
      <sheetName val="[SHOPLIST.xls]_SHOPLIST_xl_6125"/>
      <sheetName val="[SHOPLIST.xls]_SHOPLIST_xl_6126"/>
      <sheetName val="[SHOPLIST.xls]_SHOPLIST_xl_6127"/>
      <sheetName val="[SHOPLIST.xls]_SHOPLIST_xl_6128"/>
      <sheetName val="[SHOPLIST.xls]_SHOPLIST_xl_6129"/>
      <sheetName val="[SHOPLIST.xls]_SHOPLIST_xl_6130"/>
      <sheetName val="[SHOPLIST.xls]_SHOPLIST_xl_6131"/>
      <sheetName val="[SHOPLIST.xls]_SHOPLIST_xl_6132"/>
      <sheetName val="[SHOPLIST.xls]_SHOPLIST_xl_6133"/>
      <sheetName val="[SHOPLIST.xls]_SHOPLIST_xl_6134"/>
      <sheetName val="[SHOPLIST.xls]_SHOPLIST_xl_6135"/>
      <sheetName val="[SHOPLIST.xls]_SHOPLIST_xl_6136"/>
      <sheetName val="[SHOPLIST.xls]_SHOPLIST_xl_6137"/>
      <sheetName val="[SHOPLIST.xls]_SHOPLIST_xl_6138"/>
      <sheetName val="[SHOPLIST.xls]70___0_s__i____79"/>
      <sheetName val="[SHOPLIST.xls]_SHOPLIST_xl_6139"/>
      <sheetName val="[SHOPLIST.xls]_SHOPLIST_xl_6140"/>
      <sheetName val="[SHOPLIST.xls]_SHOPLIST_xl_6141"/>
      <sheetName val="[SHOPLIST.xls]_VW__VU________61"/>
      <sheetName val="[SHOPLIST.xls]_SHOPLIST_xl_6142"/>
      <sheetName val="[SHOPLIST.xls]_SHOPLIST_xl_6143"/>
      <sheetName val="[SHOPLIST.xls]_SHOPLIST_xl_6144"/>
      <sheetName val="[SHOPLIST.xls]_SHOPLIST_xl_6145"/>
      <sheetName val="[SHOPLIST.xls]_SHOPLIST_xl_6146"/>
      <sheetName val="[SHOPLIST.xls]_SHOPLIST_xl_6147"/>
      <sheetName val="[SHOPLIST.xls]_SHOPLIST_xl_6148"/>
      <sheetName val="[SHOPLIST.xls]_SHOPLIST_xl_6149"/>
      <sheetName val="[SHOPLIST.xls]_SHOPLIST_xl_6150"/>
      <sheetName val="[SHOPLIST.xls]_SHOPLIST_xl_6151"/>
      <sheetName val="[SHOPLIST.xls]_SHOPLIST_xl_6152"/>
      <sheetName val="[SHOPLIST.xls]_SHOPLIST_xl_6153"/>
      <sheetName val="[SHOPLIST.xls]_SHOPLIST_xl_6154"/>
      <sheetName val="[SHOPLIST.xls]_SHOPLIST_xl_6155"/>
      <sheetName val="[SHOPLIST.xls]_SHOPLIST_xl_6156"/>
      <sheetName val="[SHOPLIST.xls]_SHOPLIST_xl_6157"/>
      <sheetName val="[SHOPLIST.xls]_SHOPLIST_xl_6158"/>
      <sheetName val="[SHOPLIST.xls]_SHOPLIST_xl_6159"/>
      <sheetName val="[SHOPLIST.xls]_SHOPLIST_xl_6160"/>
      <sheetName val="[SHOPLIST.xls]_SHOPLIST_xl_6161"/>
      <sheetName val="[SHOPLIST.xls]_SHOPLIST_xl_6162"/>
      <sheetName val="[SHOPLIST.xls]_SHOPLIST_xl_6163"/>
      <sheetName val="[SHOPLIST.xls]_SHOPLIST_xl_6164"/>
      <sheetName val="[SHOPLIST.xls]_SHOPLIST_xl_6165"/>
      <sheetName val="[SHOPLIST.xls]_SHOPLIST_xl_6166"/>
      <sheetName val="[SHOPLIST.xls]_SHOPLIST_xl_6167"/>
      <sheetName val="[SHOPLIST.xls]_SHOPLIST_xl_6168"/>
      <sheetName val="[SHOPLIST.xls]_SHOPLIST_xl_6169"/>
      <sheetName val="[SHOPLIST.xls]_SHOPLIST_xl_6170"/>
      <sheetName val="[SHOPLIST.xls]_SHOPLIST_xl_6171"/>
      <sheetName val="[SHOPLIST.xls]_SHOPLIST_xl_6172"/>
      <sheetName val="[SHOPLIST.xls]_SHOPLIST_xl_6173"/>
      <sheetName val="[SHOPLIST.xls]_SHOPLIST_xl_6174"/>
      <sheetName val="[SHOPLIST.xls]_SHOPLIST_xl_6175"/>
      <sheetName val="[SHOPLIST.xls]_SHOPLIST_xl_6176"/>
      <sheetName val="[SHOPLIST.xls]_SHOPLIST_xl_6177"/>
      <sheetName val="[SHOPLIST.xls]_SHOPLIST_xl_6178"/>
      <sheetName val="[SHOPLIST.xls]_SHOPLIST_xl_6179"/>
      <sheetName val="[SHOPLIST.xls]_SHOPLIST_xl_6180"/>
      <sheetName val="[SHOPLIST.xls]_SHOPLIST_xl_6181"/>
      <sheetName val="[SHOPLIST.xls]_SHOPLIST_xl_6182"/>
      <sheetName val="[SHOPLIST.xls]_SHOPLIST_xl_6183"/>
      <sheetName val="[SHOPLIST.xls]_SHOPLIST_xl_6184"/>
      <sheetName val="[SHOPLIST.xls]_SHOPLIST_xl_6185"/>
      <sheetName val="[SHOPLIST.xls]_SHOPLIST_xl_6186"/>
      <sheetName val="[SHOPLIST.xls]_SHOPLIST_xl_6187"/>
      <sheetName val="[SHOPLIST.xls]_SHOPLIST_xl_6188"/>
      <sheetName val="[SHOPLIST.xls]_SHOPLIST_xl_6189"/>
      <sheetName val="[SHOPLIST.xls]_SHOPLIST_xl_6190"/>
      <sheetName val="[SHOPLIST.xls]_SHOPLIST_xl_6191"/>
      <sheetName val="[SHOPLIST.xls]_SHOPLIST_xl_6192"/>
      <sheetName val="[SHOPLIST.xls]_SHOPLIST_xl_6193"/>
      <sheetName val="[SHOPLIST.xls]_SHOPLIST_xl_6194"/>
      <sheetName val="[SHOPLIST.xls]_SHOPLIST_xl_6195"/>
      <sheetName val="[SHOPLIST.xls]_SHOPLIST_xl_6196"/>
      <sheetName val="[SHOPLIST.xls]_SHOPLIST_xl_6197"/>
      <sheetName val="[SHOPLIST.xls]_SHOPLIST_xl_6198"/>
      <sheetName val="[SHOPLIST.xls]_SHOPLIST_xl_6199"/>
      <sheetName val="[SHOPLIST.xls]_SHOPLIST_xl_6200"/>
      <sheetName val="[SHOPLIST.xls]_SHOPLIST_xl_6201"/>
      <sheetName val="[SHOPLIST.xls]_SHOPLIST_xl_6202"/>
      <sheetName val="[SHOPLIST.xls]_SHOPLIST_xl_6203"/>
      <sheetName val="[SHOPLIST.xls]_SHOPLIST_xl_6204"/>
      <sheetName val="[SHOPLIST.xls]_SHOPLIST_xl_6205"/>
      <sheetName val="[SHOPLIST.xls]_SHOPLIST_xl_6206"/>
      <sheetName val="[SHOPLIST.xls]_SHOPLIST_xl_6207"/>
      <sheetName val="[SHOPLIST.xls]_SHOPLIST_xl_6208"/>
      <sheetName val="[SHOPLIST.xls]_SHOPLIST_xl_6209"/>
      <sheetName val="[SHOPLIST.xls]_SHOPLIST_xl_6210"/>
      <sheetName val="[SHOPLIST.xls]_SHOPLIST_xl_6211"/>
      <sheetName val="[SHOPLIST.xls]_SHOPLIST_xl_6212"/>
      <sheetName val="[SHOPLIST.xls]_SHOPLIST_xl_6213"/>
      <sheetName val="[SHOPLIST.xls]_SHOPLIST_xl_6214"/>
      <sheetName val="[SHOPLIST.xls]_SHOPLIST_xl_6215"/>
      <sheetName val="[SHOPLIST.xls]_SHOPLIST_xl_6216"/>
      <sheetName val="[SHOPLIST.xls]_SHOPLIST_xl_6217"/>
      <sheetName val="[SHOPLIST.xls]_SHOPLIST_xl_6218"/>
      <sheetName val="[SHOPLIST.xls]_SHOPLIST_xl_6219"/>
      <sheetName val="[SHOPLIST.xls]_SHOPLIST_xl_6220"/>
      <sheetName val="[SHOPLIST.xls]_SHOPLIST_xl_6221"/>
      <sheetName val="[SHOPLIST.xls]_SHOPLIST_xl_6222"/>
      <sheetName val="[SHOPLIST.xls]_SHOPLIST_xl_6223"/>
      <sheetName val="[SHOPLIST.xls]_SHOPLIST_xl_6224"/>
      <sheetName val="[SHOPLIST.xls]_SHOPLIST_xl_6225"/>
      <sheetName val="[SHOPLIST.xls]_SHOPLIST_xl_6226"/>
      <sheetName val="[SHOPLIST.xls]_SHOPLIST_xl_6227"/>
      <sheetName val="[SHOPLIST.xls]_SHOPLIST_xl_6228"/>
      <sheetName val="[SHOPLIST.xls]_SHOPLIST_xl_6229"/>
      <sheetName val="[SHOPLIST.xls]_SHOPLIST_xl_6230"/>
      <sheetName val="[SHOPLIST.xls]_SHOPLIST_xl_6231"/>
      <sheetName val="[SHOPLIST.xls]_SHOPLIST_xl_6232"/>
      <sheetName val="[SHOPLIST.xls]_SHOPLIST_xl_6233"/>
      <sheetName val="[SHOPLIST.xls]_SHOPLIST_xl_6234"/>
      <sheetName val="[SHOPLIST.xls]_SHOPLIST_xl_6235"/>
      <sheetName val="[SHOPLIST.xls]_SHOPLIST_xl_6236"/>
      <sheetName val="[SHOPLIST.xls]_SHOPLIST_xl_6237"/>
      <sheetName val="[SHOPLIST.xls]_SHOPLIST_xl_6238"/>
      <sheetName val="[SHOPLIST.xls]_SHOPLIST_xl_6239"/>
      <sheetName val="[SHOPLIST.xls]_SHOPLIST_xl_6240"/>
      <sheetName val="[SHOPLIST.xls]_SHOPLIST_xl_6241"/>
      <sheetName val="[SHOPLIST.xls]_SHOPLIST_xl_6242"/>
      <sheetName val="[SHOPLIST.xls]_SHOPLIST_xl_6243"/>
      <sheetName val="[SHOPLIST.xls]_SHOPLIST_xl_6244"/>
      <sheetName val="[SHOPLIST.xls]_SHOPLIST_xl_6245"/>
      <sheetName val="[SHOPLIST.xls]_SHOPLIST_xl_6246"/>
      <sheetName val="[SHOPLIST.xls]_SHOPLIST_xl_6247"/>
      <sheetName val="[SHOPLIST.xls]_SHOPLIST_xl_6248"/>
      <sheetName val="[SHOPLIST.xls]_SHOPLIST_xl_6249"/>
      <sheetName val="[SHOPLIST.xls]_SHOPLIST_xl_6250"/>
      <sheetName val="[SHOPLIST.xls]_SHOPLIST_xl_6251"/>
      <sheetName val="[SHOPLIST.xls]_SHOPLIST_xl_6252"/>
      <sheetName val="[SHOPLIST.xls]_SHOPLIST_xl_6253"/>
      <sheetName val="[SHOPLIST.xls]_SHOPLIST_xl_6254"/>
      <sheetName val="[SHOPLIST.xls]_SHOPLIST_xl_6255"/>
      <sheetName val="[SHOPLIST.xls]_SHOPLIST_xl_6256"/>
      <sheetName val="[SHOPLIST.xls]_SHOPLIST_xl_6257"/>
      <sheetName val="[SHOPLIST.xls]_SHOPLIST_xl_6258"/>
      <sheetName val="[SHOPLIST.xls]_SHOPLIST_xl_6259"/>
      <sheetName val="[SHOPLIST.xls]_SHOPLIST_xl_6260"/>
      <sheetName val="[SHOPLIST.xls]_SHOPLIST_xl_6261"/>
      <sheetName val="[SHOPLIST.xls]_SHOPLIST_xl_6262"/>
      <sheetName val="[SHOPLIST.xls]_SHOPLIST_xl_6263"/>
      <sheetName val="[SHOPLIST.xls]_SHOPLIST_xl_6264"/>
      <sheetName val="[SHOPLIST.xls]_SHOPLIST_xl_6265"/>
      <sheetName val="[SHOPLIST.xls]_SHOPLIST_xl_6266"/>
      <sheetName val="[SHOPLIST.xls]_SHOPLIST_xl_6267"/>
      <sheetName val="[SHOPLIST.xls]_SHOPLIST_xl_6268"/>
      <sheetName val="[SHOPLIST.xls]_SHOPLIST_xl_6269"/>
      <sheetName val="[SHOPLIST.xls]_SHOPLIST_xl_6270"/>
      <sheetName val="[SHOPLIST.xls]_SHOPLIST_xl_6271"/>
      <sheetName val="[SHOPLIST.xls]_SHOPLIST_xl_6272"/>
      <sheetName val="[SHOPLIST.xls]_SHOPLIST_xl_6273"/>
      <sheetName val="[SHOPLIST.xls]_SHOPLIST_xl_6274"/>
      <sheetName val="[SHOPLIST.xls]_SHOPLIST_xl_6275"/>
      <sheetName val="[SHOPLIST.xls]_SHOPLIST_xl_6276"/>
      <sheetName val="[SHOPLIST.xls]_SHOPLIST_xl_6277"/>
      <sheetName val="[SHOPLIST.xls]_SHOPLIST_xl_6278"/>
      <sheetName val="[SHOPLIST.xls]_SHOPLIST_xl_6279"/>
      <sheetName val="Geneí¬ i?? ?0"/>
      <sheetName val="70?,_0?s« i?Æ"/>
      <sheetName val="_SHOPLIST.xls__VW?VU_x0"/>
      <sheetName val="Gene��_x0008_i??_x0014_?0."/>
      <sheetName val="70?,/0?s�_x0008_i?��_x0003_��_x0008_i?"/>
      <sheetName val="Top_sh??_x0001_Ԁ"/>
      <sheetName val="Top_s๨ꫝ??퀀"/>
      <sheetName val="intr_stool_brkup?"/>
      <sheetName val="[SHOPLIST.xls]70?,/0_x000"/>
      <sheetName val="foot-slab_rein??"/>
      <sheetName val="[SHOPLIST_xls]70_x005f_x0000__2"/>
      <sheetName val="[SHOPLIST_xls]70_x005f_x0000__1"/>
      <sheetName val="70_x005f_x0000__2"/>
      <sheetName val="70_x005f_x0000__3"/>
      <sheetName val="70_x005f_x0000__4"/>
      <sheetName val="70_x005f_x0000__5"/>
      <sheetName val="70_x005f_x0000__6"/>
      <sheetName val="70_x005f_x0000__7"/>
      <sheetName val="[SHOPLIST_xls]70_x005f_x0000__4"/>
      <sheetName val="[SHOPLIST_xls]70_x005f_x0000__3"/>
      <sheetName val="[SHOPLIST.xls]70_x005f_x0000__9"/>
      <sheetName val="[SHOPLIST.xls]70_x005f_x0000_10"/>
      <sheetName val="[SHOPLIST.xls]70_x005f_x0000_11"/>
      <sheetName val="[SHOPLIST.xls]70_x005f_x0000_13"/>
      <sheetName val="[SHOPLIST.xls]70_x005f_x0000_12"/>
      <sheetName val="[SHOPLIST_xls]70_x005f_x0000__5"/>
      <sheetName val="[SHOPLIST_xls]70_x005f_x0000__6"/>
      <sheetName val="[SHOPLIST_xls]70_x005f_x0000__7"/>
      <sheetName val="_SHOPLIST.xls_70_x005f_x0000__2"/>
      <sheetName val="[SHOPLIST_xls]70_x005f_x0000__8"/>
      <sheetName val="_VWVU))"/>
      <sheetName val="_SHOPLIST_xls__S1"/>
      <sheetName val="_SHOPLIST_xls__S2"/>
      <sheetName val="_SH"/>
      <sheetName val="70,_0s«iÆøí¬i4"/>
      <sheetName val="_SHOPLIST.xls__VW"/>
      <sheetName val="70,_0s«iÆøí¬i5"/>
      <sheetName val="Prev_Pay_Cert3"/>
      <sheetName val="Base__x0003_ourse"/>
      <sheetName val="entitlements"/>
      <sheetName val="Cost of O &amp; O"/>
      <sheetName val="Worksheet"/>
      <sheetName val="Curves"/>
      <sheetName val="Heads"/>
      <sheetName val="Dbase"/>
      <sheetName val="Page 2"/>
      <sheetName val="Fee_Rate_Summary1"/>
      <sheetName val="HVAC QS"/>
      <sheetName val="Excel Format"/>
      <sheetName val="C.F"/>
      <sheetName val="Bid Tab"/>
      <sheetName val="Bid-Comp"/>
      <sheetName val="BILL3 R"/>
      <sheetName val="bill 4 (Orig)"/>
      <sheetName val="bill 8"/>
      <sheetName val="bill 9"/>
      <sheetName val="bill 11"/>
      <sheetName val="bill 12 Gal. Pipe"/>
      <sheetName val="bill 13 Dye Pen"/>
      <sheetName val="GRP Installation"/>
      <sheetName val="GRP Support"/>
      <sheetName val="EOT"/>
      <sheetName val="bill 10 (4 plant)"/>
      <sheetName val="bill 4 (Revised)"/>
      <sheetName val="bill 3 Old"/>
      <sheetName val="A &amp; B (2)"/>
      <sheetName val="Cost Summary Breakdown"/>
      <sheetName val="Kidtrans Per Phase Code"/>
      <sheetName val="P2P"/>
      <sheetName val="Bid_Tab"/>
      <sheetName val="BILL3_R"/>
      <sheetName val="bill_4_(Orig)"/>
      <sheetName val="bill_8"/>
      <sheetName val="bill_9"/>
      <sheetName val="bill_12_Gal__Pipe"/>
      <sheetName val="bill_13_Dye_Pen"/>
      <sheetName val="GRP_Installation"/>
      <sheetName val="GRP_Support"/>
      <sheetName val="bill_10_(4_plant)"/>
      <sheetName val="bill_4_(Revised)"/>
      <sheetName val="bill_3_Old"/>
      <sheetName val="A_&amp;_B_(2)"/>
      <sheetName val="Cost_Summary_Breakdown"/>
      <sheetName val="derive"/>
      <sheetName val="Land Dev't. Ph-1"/>
      <sheetName val="4-Lane bridge"/>
      <sheetName val="RFP Codes"/>
      <sheetName val="subcon sched"/>
      <sheetName val="MU1"/>
      <sheetName val="OPT1"/>
      <sheetName val="afis"/>
      <sheetName val="D&amp;W"/>
      <sheetName val="Derv"/>
      <sheetName val="COST-EST LTI P5C"/>
      <sheetName val="EQUIPMENT"/>
      <sheetName val="EquipList"/>
      <sheetName val="BOQ-P"/>
      <sheetName val="QTO"/>
      <sheetName val="quitangquil"/>
      <sheetName val="Civilwks.Deriv"/>
      <sheetName val="Main Bldg."/>
      <sheetName val="ewrks-deriv"/>
      <sheetName val="L(2)"/>
      <sheetName val="Summary of Qty2"/>
      <sheetName val="Main Works"/>
      <sheetName val="Bill of Quantity"/>
      <sheetName val="BM-Stairs"/>
      <sheetName val="NSC"/>
      <sheetName val="str. deriv"/>
      <sheetName val="Installation"/>
      <sheetName val="derivation"/>
      <sheetName val="L(1)"/>
      <sheetName val="L(3)"/>
      <sheetName val="L(4)"/>
      <sheetName val="masonry works"/>
      <sheetName val="Labor"/>
      <sheetName val="Bill 10 - Specialties"/>
      <sheetName val="Lookup Table"/>
      <sheetName val="CD_LC"/>
      <sheetName val="GenReq"/>
      <sheetName val="DERIV"/>
      <sheetName val="CWDerivation"/>
      <sheetName val="UCRef1"/>
      <sheetName val="9.1"/>
      <sheetName val="Bidsum"/>
      <sheetName val="BOQ3"/>
      <sheetName val="Bill summary of cost"/>
      <sheetName val="GFA"/>
      <sheetName val="BILLING SUMMARY"/>
      <sheetName val="f-pm-04-12-03A-AWPH6-LD"/>
      <sheetName val="S-Curve"/>
      <sheetName val="Job Data"/>
      <sheetName val="ICA2007-BOQ-Revised (5-7-2007)"/>
      <sheetName val="ph2B cnstrction sched."/>
      <sheetName val="Phase 2A - REvised"/>
      <sheetName val="BOQ - for submission"/>
      <sheetName val="Summary (overall)"/>
      <sheetName val="Footing Tie Beam"/>
      <sheetName val="bi-mnthly rep Villa"/>
      <sheetName val="UCRef3"/>
      <sheetName val="takeoff2"/>
      <sheetName val="Section"/>
      <sheetName val="Bid Form A-2"/>
      <sheetName val="Bid_Tab1"/>
      <sheetName val="BILL3_R1"/>
      <sheetName val="bill_4_(Orig)1"/>
      <sheetName val="bill_81"/>
      <sheetName val="bill_91"/>
      <sheetName val="bill_12_Gal__Pipe1"/>
      <sheetName val="bill_13_Dye_Pen1"/>
      <sheetName val="GRP_Installation1"/>
      <sheetName val="GRP_Support1"/>
      <sheetName val="bill_10_(4_plant)1"/>
      <sheetName val="bill_4_(Revised)1"/>
      <sheetName val="bill_3_Old1"/>
      <sheetName val="A_&amp;_B_(2)1"/>
      <sheetName val="Cost_Summary_Breakdown1"/>
      <sheetName val="Kidtrans_Per_Phase_Code"/>
      <sheetName val="Land_Dev't__Ph-1"/>
      <sheetName val="4-Lane_bridge"/>
      <sheetName val="RFP_Codes"/>
      <sheetName val="subcon_sched"/>
      <sheetName val="COST-EST_LTI_P5C"/>
      <sheetName val="Civilwks_Deriv"/>
      <sheetName val="Main_Bldg_"/>
      <sheetName val="Summary_of_Qty2"/>
      <sheetName val="Main_Works"/>
      <sheetName val="Bill_of_Quantity"/>
      <sheetName val="str__deriv"/>
      <sheetName val="masonry_works"/>
      <sheetName val="Bill_10_-_Specialties"/>
      <sheetName val="Lookup_Table"/>
      <sheetName val="9_1"/>
      <sheetName val="Bill_summary_of_cost"/>
      <sheetName val="BILLING_SUMMARY"/>
      <sheetName val="Job_Data"/>
      <sheetName val="ICA2007-BOQ-Revised_(5-7-2007)"/>
      <sheetName val="ph2B_cnstrction_sched_"/>
      <sheetName val="Phase_2A_-_REvised"/>
      <sheetName val="BOQ_-_for_submission"/>
      <sheetName val="Summary_(overall)"/>
      <sheetName val="Footing_Tie_Beam"/>
      <sheetName val="bi-mnthly_rep_Villa"/>
      <sheetName val="Bid_Form_A-2"/>
      <sheetName val="COMP-consolidated1"/>
      <sheetName val="doorshardwares"/>
      <sheetName val="derive mep"/>
      <sheetName val="MATERIAL'S PRICE"/>
      <sheetName val="INDENTIFICATION"/>
      <sheetName val="look up"/>
      <sheetName val="Dir-Conc "/>
      <sheetName val="DERIVE DI"/>
      <sheetName val="DI"/>
      <sheetName val="BOQ (L)"/>
      <sheetName val="5-Digit"/>
      <sheetName val="203 Eqpt r1"/>
      <sheetName val="bar chart-rev"/>
      <sheetName val="Bill 3 -BPO1"/>
      <sheetName val="Bill 3 -BPO2"/>
      <sheetName val="BM-Substructure"/>
      <sheetName val="Bill 2 -RETAIL"/>
      <sheetName val="Insulation_Utl_Off"/>
      <sheetName val="[SHOPLIST_xls]70?,/0?"/>
      <sheetName val="STR"/>
      <sheetName val="MTL$-INTER"/>
      <sheetName val="유림골조"/>
      <sheetName val="TH"/>
      <sheetName val="HS"/>
      <sheetName val="Thiet bi"/>
      <sheetName val="Vat tu"/>
      <sheetName val="DM.ChiPhi"/>
      <sheetName val="May TC"/>
      <sheetName val="Bang KL"/>
      <sheetName val="Cac_HS_hieu_chinh"/>
      <sheetName val="Cước_CG"/>
      <sheetName val="gia_tri_theo_phong"/>
      <sheetName val="Isolasi Luar Dalam"/>
      <sheetName val="Isolasi Luar"/>
      <sheetName val="tonghop"/>
      <sheetName val="Code 07"/>
      <sheetName val="Code 09"/>
      <sheetName val="C-18"/>
      <sheetName val="COA-17"/>
      <sheetName val="表二"/>
      <sheetName val="기준액"/>
      <sheetName val="최적단면"/>
      <sheetName val="FEEDER"/>
      <sheetName val="Settings"/>
      <sheetName val="Points"/>
      <sheetName val="Summary of Glands &amp; Lugs"/>
      <sheetName val="Expiration"/>
      <sheetName val="MacroBook_April_2020"/>
      <sheetName val="MARGE"/>
      <sheetName val="合成単価作成・-BLDG"/>
      <sheetName val="MONTH"/>
      <sheetName val="Name-list"/>
      <sheetName val="CHK"/>
      <sheetName val="cFYF"/>
      <sheetName val="cBUD"/>
      <sheetName val="base"/>
      <sheetName val="Bang khoi luong"/>
      <sheetName val="REMARKS"/>
      <sheetName val="MEMBERS CATAGORY"/>
      <sheetName val="DESIGNATION"/>
      <sheetName val="PROJECT NAME LIST "/>
      <sheetName val="Bill 3 - Site Works"/>
      <sheetName val="Mec  BOQ"/>
      <sheetName val="Flowthrough"/>
      <sheetName val="int. pla."/>
      <sheetName val="_SHOPLIST.xls__VWVU))tÏØ0__12"/>
      <sheetName val="_SHOPLIST.xls__VWVU))tÏØ0__17"/>
      <sheetName val="_SHOPLIST.xls__VWVU))tÏØ0__16"/>
      <sheetName val="_SHOPLIST.xls__VWVU))tÏØ0__14"/>
      <sheetName val="_SHOPLIST.xls__VWVU))tÏØ0__13"/>
      <sheetName val="_SHOPLIST.xls__VWVU))tÏØ0__15"/>
      <sheetName val="_SHOPLIST.xls__VWVU))tÏØ0__18"/>
      <sheetName val="_SHOPLIST.xls__VWVU))tÏØ0__19"/>
      <sheetName val="70,_0s�i����i"/>
      <sheetName val="_SHOPLIST.xls_70,_0s«iÆøí¬i1"/>
      <sheetName val="_SHOPLIST.xls_70,_0s«_iÆø_í¬"/>
      <sheetName val="_SHOPLIST.xls_70,_0s«iÆøí¬i2"/>
      <sheetName val="_SHOPLIST.xls_70,_0s«iÆøí¬i3"/>
      <sheetName val="_SHOPLIST.xls__SHOPLIST_xls_7_6"/>
      <sheetName val="_SHOPLIST.xls__SHOPLIST_xls_7_7"/>
      <sheetName val="_SHOPLIST.xls__SHOPLIST_xls_7_8"/>
      <sheetName val="_SHOPLIST.xls__SHOPLIST_xls_7_9"/>
      <sheetName val="_SHOPLIST.xls__SHOPLIST_xls___6"/>
      <sheetName val="_SHOPLIST.xls__SHOPLIST_xls___7"/>
      <sheetName val="_SHOPLIST.xls__SHOPLIST_xls___8"/>
      <sheetName val="_SHOPLIST.xls__SHOPLIST_xls__10"/>
      <sheetName val="_SHOPLIST.xls__SHOPLIST_xls__11"/>
      <sheetName val="_SHOPLIST.xls__SHOPLIST_xls__12"/>
      <sheetName val="_SHOPLIST.xls__SHOPLIST_xls___9"/>
      <sheetName val="_SHOPLIST.xls__SHOPLIST_xls__13"/>
      <sheetName val="_SHOPLIST.xls__SHOPLIST_xls__14"/>
      <sheetName val="_SHOPLIST.xls__SHOPLIST_xls__15"/>
      <sheetName val="_SHOPLIST.xls__SHOPLIST_xls__16"/>
      <sheetName val="_SHOPLIST.xls__SHOPLIST_xls__17"/>
      <sheetName val="_SHOPLIST.xls__SHOPLIST_xls__18"/>
      <sheetName val="_SHOPLIST.xls__SHOPLIST_xls__19"/>
      <sheetName val="_SHOPLIST.xls__SHOPLIST_xls__20"/>
      <sheetName val="_SHOPLIST.xls__SHOPLIST_xls__21"/>
      <sheetName val="_SHOPLIST.xls__SHOPLIST_xls__22"/>
      <sheetName val="_SHOPLIST.xls__SHOPLIST_xls__23"/>
      <sheetName val="_SHOPLIST.xls__SHOPLIST_xls__24"/>
      <sheetName val="_SHOPLIST.xls__SHOPLIST_xls__25"/>
      <sheetName val="_SHOPLIST.xls__SHOPLIST_xls__26"/>
      <sheetName val="_SHOPLIST.xls__SHOPLIST_xls__27"/>
      <sheetName val="_SHOPLIST.xls__SHOPLIST_xls__28"/>
      <sheetName val="_SHOPLIST.xls__SHOPLIST_xls__29"/>
      <sheetName val="_SHOPLIST.xls__SHOPLIST_xls__30"/>
      <sheetName val="_SHOPLIST.xls__SHOPLIST_xls__31"/>
      <sheetName val="_SHOPLIST.xls__SHOPLIST_xls__32"/>
      <sheetName val="_SHOPLIST.xls__SHOPLIST_xls__33"/>
      <sheetName val="_SHOPLIST.xls__SHOPLIST_xls__34"/>
      <sheetName val="_SHOPLIST.xls__SHOPLIST_xls__35"/>
      <sheetName val="_SHOPLIST.xls__SHOPLIST_xls__36"/>
      <sheetName val="_SHOPLIST.xls__SHOPLIST_xls__37"/>
      <sheetName val="_SHOPLIST.xls__SHOPLIST_xls__38"/>
      <sheetName val="_SHOPLIST.xls__SHOPLIST_xls__39"/>
      <sheetName val="_SHOPLIST.xls__SHOPLIST_xls__40"/>
      <sheetName val="_SHOPLIST.xls__SHOPLIST_xls__41"/>
      <sheetName val="_SHOPLIST.xls__SHOPLIST_xls__42"/>
      <sheetName val="_SHOPLIST.xls__SHOPLIST_xls__43"/>
      <sheetName val="_SHOPLIST.xls__SHOPLIST_xls__44"/>
      <sheetName val="_SHOPLIST.xls__SHOPLIST_xls__45"/>
      <sheetName val="_SHOPLIST.xls__SHOPLIST_xls__46"/>
      <sheetName val="_SHOPLIST.xls__SHOPLIST_xls__47"/>
      <sheetName val="_SHOPLIST.xls__SHOPLIST_xls__48"/>
      <sheetName val="_SHOPLIST.xls__SHOPLIST_xls__49"/>
      <sheetName val="_SHOPLIST.xls__SHOPLIST_xls__50"/>
      <sheetName val="_SHOPLIST.xls__SHOPLIST_xls__51"/>
      <sheetName val="_SHOPLIST.xls__SHOPLIST_xls__52"/>
      <sheetName val="_SHOPLIST.xls__SHOPLIST_xls__53"/>
      <sheetName val="_SHOPLIST.xls__SHOPLIST_xls__54"/>
      <sheetName val="_SHOPLIST.xls__SHOPLIST_xls__55"/>
      <sheetName val="_SHOPLIST.xls__SHOPLIST_xls__56"/>
      <sheetName val="_SHOPLIST.xls__SHOPLIST_xls__57"/>
      <sheetName val="_SHOPLIST.xls__SHOPLIST_xls__58"/>
      <sheetName val="_SHOPLIST.xls__SHOPLIST_xls__59"/>
      <sheetName val="_SHOPLIST.xls__SHOPLIST_xls__60"/>
      <sheetName val="_SHOPLIST.xls__SHOPLIST_xls__61"/>
      <sheetName val="_SHOPLIST.xls__SHOPLIST_xls__62"/>
      <sheetName val="_SHOPLIST.xls__SHOPLIST_xls__63"/>
      <sheetName val="_SHOPLIST.xls__SHOPLIST_xls__64"/>
      <sheetName val="_SHOPLIST.xls__SHOPLIST_xls__65"/>
      <sheetName val="_SHOPLIST.xls__SHOPLIST_xls__66"/>
      <sheetName val="_SHOPLIST.xls__SHOPLIST_xls__67"/>
      <sheetName val="_SHOPLIST.xls__SHOPLIST_xls__68"/>
      <sheetName val="_SHOPLIST.xls__SHOPLIST_xls__69"/>
      <sheetName val="_SHOPLIST.xls__SHOPLIST_xls__70"/>
      <sheetName val="_SHOPLIST.xls__SHOPLIST_xls__71"/>
      <sheetName val="_SHOPLIST.xls__SHOPLIST_xls__72"/>
      <sheetName val="_SHOPLIST.xls__SHOPLIST_xls__73"/>
      <sheetName val="_SHOPLIST.xls__SHOPLIST_xls__74"/>
      <sheetName val="_SHOPLIST.xls__SHOPLIST_xls__75"/>
      <sheetName val="_SHOPLIST.xls__SHOPLIST_xls__76"/>
      <sheetName val="_SHOPLIST.xls__SHOPLIST_xls__77"/>
      <sheetName val="_SHOPLIST.xls__SHOPLIST_xls__78"/>
      <sheetName val="_SHOPLIST.xls__SHOPLIST_xls__79"/>
      <sheetName val="_SHOPLIST.xls__SHOPLIST_xls__80"/>
      <sheetName val="_SHOPLIST.xls__SHOPLIST_xls__81"/>
      <sheetName val="_SHOPLIST.xls__SHOPLIST_xls__82"/>
      <sheetName val="_SHOPLIST.xls__SHOPLIST_xls__83"/>
      <sheetName val="_SHOPLIST.xls__SHOPLIST_xls__84"/>
      <sheetName val="_SHOPLIST.xls__SHOPLIST_xls__85"/>
      <sheetName val="_SHOPLIST.xls__SHOPLIST_xls__86"/>
      <sheetName val="_SHOPLIST.xls__SHOPLIST_xls__87"/>
      <sheetName val="_SHOPLIST.xls__SHOPLIST_xls__88"/>
      <sheetName val="_SHOPLIST.xls__SHOPLIST_xls__89"/>
      <sheetName val="_SHOPLIST.xls__SHOPLIST_xls__90"/>
      <sheetName val="_SHOPLIST.xls__SHOPLIST_xls__91"/>
      <sheetName val="_SHOPLIST.xls__SHOPLIST_xls__92"/>
      <sheetName val="_SHOPLIST.xls__SHOPLIST_xls__93"/>
      <sheetName val="_SHOPLIST.xls__SHOPLIST_xls__94"/>
      <sheetName val="_SHOPLIST.xls__SHOPLIST_xls__95"/>
      <sheetName val="_SHOPLIST.xls__SHOPLIST_xls__96"/>
      <sheetName val="_SHOPLIST.xls__SHOPLIST_xls__97"/>
      <sheetName val="_SHOPLIST.xls__SHOPLIST_xls__98"/>
      <sheetName val="_SHOPLIST.xls__SHOPLIST_xls__99"/>
      <sheetName val="_SHOPLIST.xls__SHOPLIST_xls_100"/>
      <sheetName val="_SHOPLIST.xls__SHOPLIST_xls_101"/>
      <sheetName val="_SHOPLIST.xls__SHOPLIST_xls_102"/>
      <sheetName val="_SHOPLIST.xls__SHOPLIST.xls__18"/>
      <sheetName val="_SHOPLIST.xls__SHOPLIST.xls__19"/>
      <sheetName val="_SHOPLIST.xls__SHOPLIST.xls__20"/>
      <sheetName val="_SHOPLIST.xls__SHOPLIST.xls__21"/>
      <sheetName val="_SHOPLIST.xls__SHOPLIST.xls__22"/>
      <sheetName val="_SHOPLIST.xls__SHOPLIST.xls__23"/>
      <sheetName val="_SHOPLIST.xls__SHOPLIST.xls__24"/>
      <sheetName val="_SHOPLIST.xls__SHOPLIST.xls__25"/>
      <sheetName val="_SHOPLIST.xls__SHOPLIST.xls__26"/>
      <sheetName val="_SHOPLIST.xls__SHOPLIST.xls__27"/>
      <sheetName val="_SHOPLIST.xls__SHOPLIST.xls__28"/>
      <sheetName val="_SHOPLIST.xls__SHOPLIST.xls__29"/>
      <sheetName val="70,_0s«iÆøí¬i6"/>
      <sheetName val="_VW1"/>
      <sheetName val="70,_0s«iÆøí¬i7"/>
      <sheetName val="_VW2"/>
      <sheetName val="_VWVU))tÏØ0__31"/>
      <sheetName val="70,_0s«_iÆø_í¬_i1"/>
      <sheetName val="70_,_0_s«i_Æøí¬i1"/>
      <sheetName val="_VWVU))tÏØ0__32"/>
      <sheetName val="70,_0s«_iÆø_í¬_i2"/>
      <sheetName val="70_,_0_s«i_Æøí¬i2"/>
      <sheetName val="_S1"/>
      <sheetName val="_S2"/>
      <sheetName val="70,_0s«iÆøí¬i8"/>
      <sheetName val="_VW3"/>
      <sheetName val="_SHOPLIST_xls__S3"/>
      <sheetName val="_VWVU))tÏØ0__33"/>
      <sheetName val="70,_0s«_iÆø_í¬_i3"/>
      <sheetName val="70_,_0_s«i_Æøí¬i3"/>
      <sheetName val="70,_0s«iÆøí¬i13"/>
      <sheetName val="_VW8"/>
      <sheetName val="_VWVU))tÏØ0__40"/>
      <sheetName val="_VWVU))tÏØ0__41"/>
      <sheetName val="_SHOPLIST_xls__S8"/>
      <sheetName val="_VWVU))tÏØ0__42"/>
      <sheetName val="_VWVU))tÏØ0__43"/>
      <sheetName val="_VWVU))tÏØ0__44"/>
      <sheetName val="70,_0s«_iÆø_í¬_i8"/>
      <sheetName val="70_,_0_s«i_Æøí¬i8"/>
      <sheetName val="70,_0s«iÆøí¬i10"/>
      <sheetName val="_VW5"/>
      <sheetName val="_SHOPLIST_xls__S5"/>
      <sheetName val="_VWVU))tÏØ0__25"/>
      <sheetName val="_VWVU))tÏØ0__35"/>
      <sheetName val="70,_0s«_iÆø_í¬_i5"/>
      <sheetName val="70_,_0_s«i_Æøí¬i5"/>
      <sheetName val="70,_0s«iÆøí¬i9"/>
      <sheetName val="_VW4"/>
      <sheetName val="_SHOPLIST_xls__S4"/>
      <sheetName val="_VWVU))tÏØ0__24"/>
      <sheetName val="_VWVU))tÏØ0__34"/>
      <sheetName val="70,_0s«_iÆø_í¬_i4"/>
      <sheetName val="70_,_0_s«i_Æøí¬i4"/>
      <sheetName val="70,_0s«iÆøí¬i12"/>
      <sheetName val="_VW7"/>
      <sheetName val="_VWVU))tÏØ0__29"/>
      <sheetName val="_VWVU))tÏØ0__30"/>
      <sheetName val="_SHOPLIST_xls__S7"/>
      <sheetName val="_VWVU))tÏØ0__37"/>
      <sheetName val="_VWVU))tÏØ0__38"/>
      <sheetName val="_VWVU))tÏØ0__39"/>
      <sheetName val="70,_0s«_iÆø_í¬_i7"/>
      <sheetName val="70_,_0_s«i_Æøí¬i7"/>
      <sheetName val="70,_0s«iÆøí¬i11"/>
      <sheetName val="_VW6"/>
      <sheetName val="_VWVU))tÏØ0__26"/>
      <sheetName val="_SHOPLIST_xls__S6"/>
      <sheetName val="_VWVU))tÏØ0__27"/>
      <sheetName val="_VWVU))tÏØ0__28"/>
      <sheetName val="_VWVU))tÏØ0__36"/>
      <sheetName val="70,_0s«_iÆø_í¬_i6"/>
      <sheetName val="70_,_0_s«i_Æøí¬i6"/>
      <sheetName val="70,_0s«iÆøí¬i14"/>
      <sheetName val="_VW9"/>
      <sheetName val="_VWVU))tÏØ0__45"/>
      <sheetName val="_VWVU))tÏØ0__46"/>
      <sheetName val="_SHOPLIST_xls__S9"/>
      <sheetName val="_VWVU))tÏØ0__47"/>
      <sheetName val="_VWVU))tÏØ0__48"/>
      <sheetName val="_VWVU))tÏØ0__49"/>
      <sheetName val="70,_0s«_iÆø_í¬_i9"/>
      <sheetName val="70_,_0_s«i_Æøí¬i9"/>
      <sheetName val="70,_0s«iÆøí¬i15"/>
      <sheetName val="_VW10"/>
      <sheetName val="_VWVU))tÏØ0__50"/>
      <sheetName val="_VWVU))tÏØ0__51"/>
      <sheetName val="_SHOPLIST_xls__10"/>
      <sheetName val="_VWVU))tÏØ0__52"/>
      <sheetName val="_VWVU))tÏØ0__53"/>
      <sheetName val="_VWVU))tÏØ0__54"/>
      <sheetName val="70,_0s«_iÆø_í¬_10"/>
      <sheetName val="70_,_0_s«i_Æøí¬10"/>
      <sheetName val="_VW"/>
      <sheetName val="_SHOPLIST.xls__VWVU))"/>
      <sheetName val="_SHOPLIST.xls__SHOPLIST_xls_103"/>
      <sheetName val="_SHOPLIST.xls_70___0_s__i_____5"/>
      <sheetName val="_SHOPLIST.xls__VW__VU_________4"/>
      <sheetName val="_SHOPLIST.xls__VW__VU_________5"/>
      <sheetName val="_SHOPLIST.xls_70___0_s__i_____6"/>
      <sheetName val="_SHOPLIST.xls_70___0_s__i_____7"/>
      <sheetName val="_SHOPLIST.xls__SHOPLIST_xls_104"/>
      <sheetName val="_SHOPLIST.xls__SHOPLIST_xls_105"/>
      <sheetName val="_SHOPLIST.xls__SHOPLIST_xls_106"/>
      <sheetName val="_SHOPLIST.xls__SHOPLIST_xls_107"/>
      <sheetName val="_SHOPLIST.xls__SHOPLIST.xls__30"/>
      <sheetName val="_SHOPLIST.xls__SHOPLIST.xls__31"/>
      <sheetName val="_SHOPLIST.xls__SHOPLIST.xls__32"/>
      <sheetName val="_SHOPLIST.xls__SHOPLIST.xls__33"/>
      <sheetName val="_SHOPLIST.xls__SHOPLIST.xls__34"/>
      <sheetName val="_SHOPLIST.xls__SHOPLIST.xls__35"/>
      <sheetName val="_SHOPLIST.xls__SHOPLIST.xls__36"/>
      <sheetName val="_SHOPLIST.xls__SHOPLIST.xls__37"/>
      <sheetName val="_SHOPLIST.xls__SHOPLIST.xls__38"/>
      <sheetName val="_SHOPLIST.xls__SHOPLIST.xls__39"/>
      <sheetName val="_SHOPLIST.xls__SHOPLIST.xls__40"/>
      <sheetName val="_SHOPLIST.xls__SHOPLIST.xls__41"/>
      <sheetName val="_SHOPLIST.xls__SHOPLIST_xls_108"/>
      <sheetName val="_SHOPLIST.xls__SHOPLIST_xls_109"/>
      <sheetName val="_SHOPLIST.xls__SHOPLIST_xls_110"/>
      <sheetName val="_SHOPLIST.xls__SHOPLIST_xls_111"/>
      <sheetName val="_SHOPLIST.xls__SHOPLIST_xls_112"/>
      <sheetName val="_SHOPLIST.xls__SHOPLIST_xls_113"/>
      <sheetName val="_SHOPLIST.xls__SHOPLIST_xls_114"/>
      <sheetName val="_SHOPLIST.xls__SHOPLIST_xls_115"/>
      <sheetName val="_SHOPLIST.xls__SHOPLIST_xls_116"/>
      <sheetName val="_SHOPLIST.xls__SHOPLIST_xls_117"/>
      <sheetName val="_SHOPLIST.xls__SHOPLIST_xls_118"/>
      <sheetName val="_SHOPLIST.xls__SHOPLIST.xls__42"/>
      <sheetName val="_SHOPLIST.xls__SHOPLIST.xls__43"/>
      <sheetName val="_SHOPLIST.xls__SHOPLIST.xls__44"/>
      <sheetName val="_SHOPLIST.xls__SHOPLIST_xls_119"/>
      <sheetName val="_SHOPLIST.xls__SHOPLIST_xls_120"/>
      <sheetName val="_SHOPLIST.xls__SHOPLIST_xls_121"/>
      <sheetName val="_SHOPLIST.xls__SHOPLIST_xls_122"/>
      <sheetName val="_SHOPLIST.xls__SHOPLIST_xls_123"/>
      <sheetName val="_SHOPLIST.xls__SHOPLIST_xls_124"/>
      <sheetName val="_SHOPLIST.xls__SHOPLIST_xls_125"/>
      <sheetName val="_SHOPLIST.xls__SHOPLIST_xls_126"/>
      <sheetName val="_SHOPLIST.xls__SHOPLIST_xls_127"/>
      <sheetName val="_SHOPLIST.xls__SHOPLIST_xls_128"/>
      <sheetName val="_SHOPLIST.xls__SHOPLIST_xls_129"/>
      <sheetName val="_SHOPLIST.xls__SHOPLIST.xls__45"/>
      <sheetName val="_SHOPLIST.xls__SHOPLIST_xls_130"/>
      <sheetName val="_SHOPLIST.xls__SHOPLIST_xls_131"/>
      <sheetName val="_SHOPLIST.xls__SHOPLIST_xls_132"/>
      <sheetName val="_SHOPLIST.xls__SHOPLIST_xls_133"/>
      <sheetName val="_SHOPLIST.xls__SHOPLIST_xls_134"/>
      <sheetName val="_SHOPLIST.xls__SHOPLIST_xls_135"/>
      <sheetName val="_SHOPLIST.xls__SHOPLIST_xls_136"/>
      <sheetName val="_SHOPLIST.xls__SHOPLIST_xls_137"/>
      <sheetName val="_SHOPLIST.xls__SHOPLIST_xls_138"/>
      <sheetName val="_SHOPLIST.xls__SHOPLIST_xls_139"/>
      <sheetName val="_SHOPLIST.xls__SHOPLIST_xls_140"/>
      <sheetName val="_SHOPLIST.xls__SHOPLIST_xls_141"/>
      <sheetName val="_SHOPLIST.xls__SHOPLIST_xls_142"/>
      <sheetName val="_SHOPLIST.xls__SHOPLIST.xls__46"/>
      <sheetName val="_SHOPLIST.xls__SHOPLIST.xls__47"/>
      <sheetName val="_SHOPLIST.xls__SHOPLIST.xls__48"/>
      <sheetName val="_SHOPLIST.xls__SHOPLIST.xls__49"/>
      <sheetName val="_SHOPLIST.xls__SHOPLIST_xls_143"/>
      <sheetName val="_SHOPLIST.xls__SHOPLIST_xls_144"/>
      <sheetName val="_SHOPLIST.xls__SHOPLIST_xls_145"/>
      <sheetName val="_SHOPLIST.xls__SHOPLIST_xls_146"/>
      <sheetName val="_SHOPLIST.xls__SHOPLIST_xls_147"/>
      <sheetName val="_SHOPLIST.xls__SHOPLIST_xls_148"/>
      <sheetName val="_SHOPLIST.xls__SHOPLIST_xls_149"/>
      <sheetName val="_SHOPLIST.xls__SHOPLIST_xls_150"/>
      <sheetName val="_SHOPLIST.xls__SHOPLIST_xls_151"/>
      <sheetName val="_SHOPLIST.xls__SHOPLIST_xls_152"/>
      <sheetName val="_SHOPLIST.xls__SHOPLIST_xls_153"/>
      <sheetName val="_SHOPLIST.xls__SHOPLIST_xls_154"/>
      <sheetName val="_SHOPLIST.xls__SHOPLIST_xls_155"/>
      <sheetName val="_SHOPLIST.xls__SHOPLIST_xls_156"/>
      <sheetName val="_SHOPLIST.xls__SHOPLIST_xls_157"/>
      <sheetName val="_SHOPLIST.xls__SHOPLIST_xls_158"/>
      <sheetName val="_SHOPLIST.xls__SHOPLIST_xls_159"/>
      <sheetName val="_SHOPLIST.xls__SHOPLIST_xls_160"/>
      <sheetName val="_SHOPLIST.xls__SHOPLIST_xls_161"/>
      <sheetName val="_SHOPLIST.xls__SHOPLIST_xls_162"/>
      <sheetName val="_SHOPLIST.xls__SHOPLIST_xls_163"/>
      <sheetName val="_SHOPLIST.xls__SHOPLIST_xls_164"/>
      <sheetName val="_SHOPLIST.xls__SHOPLIST_xls_165"/>
      <sheetName val="_SHOPLIST.xls__SHOPLIST_xls_166"/>
      <sheetName val="_SHOPLIST.xls__SHOPLIST_xls_167"/>
      <sheetName val="_SHOPLIST.xls__SHOPLIST_xls_168"/>
      <sheetName val="_SHOPLIST.xls__SHOPLIST_xls_169"/>
      <sheetName val="_SHOPLIST.xls__SHOPLIST_xls_170"/>
      <sheetName val="_SHOPLIST.xls__SHOPLIST_xls_171"/>
      <sheetName val="_SHOPLIST.xls__SHOPLIST_xls_172"/>
      <sheetName val="_SHOPLIST.xls__SHOPLIST_xls_173"/>
      <sheetName val="_SHOPLIST.xls__SHOPLIST_xls_174"/>
      <sheetName val="_SHOPLIST.xls__SHOPLIST_xls_175"/>
      <sheetName val="_SHOPLIST.xls__SHOPLIST_xls_176"/>
      <sheetName val="_SHOPLIST.xls__SHOPLIST_xls_177"/>
      <sheetName val="_SHOPLIST.xls__SHOPLIST_xls_178"/>
      <sheetName val="_SHOPLIST.xls__SHOPLIST_xls_179"/>
      <sheetName val="_SHOPLIST.xls__SHOPLIST_xls_180"/>
      <sheetName val="_SHOPLIST.xls__SHOPLIST_xls_181"/>
      <sheetName val="_SHOPLIST.xls__SHOPLIST_xls_182"/>
      <sheetName val="_SHOPLIST.xls__SHOPLIST_xls_183"/>
      <sheetName val="_SHOPLIST.xls__SHOPLIST_xls_184"/>
      <sheetName val="_SHOPLIST.xls__SHOPLIST_xls_185"/>
      <sheetName val="_SHOPLIST.xls__SHOPLIST_xls_186"/>
      <sheetName val="_SHOPLIST.xls__SHOPLIST_xls_187"/>
      <sheetName val="_SHOPLIST.xls__SHOPLIST_xls_188"/>
      <sheetName val="_SHOPLIST.xls__SHOPLIST_xls_189"/>
      <sheetName val="_SHOPLIST.xls__SHOPLIST_xls_190"/>
      <sheetName val="_SHOPLIST.xls__SHOPLIST_xls_191"/>
      <sheetName val="_SHOPLIST.xls__SHOPLIST_xls_192"/>
      <sheetName val="_SHOPLIST.xls__SHOPLIST_xls_193"/>
      <sheetName val="_SHOPLIST.xls__SHOPLIST_xls_194"/>
      <sheetName val="_SHOPLIST.xls__SHOPLIST_xls_195"/>
      <sheetName val="_SHOPLIST.xls__SHOPLIST_xls_196"/>
      <sheetName val="_SHOPLIST.xls__SHOPLIST_xls_197"/>
      <sheetName val="_SHOPLIST.xls__SHOPLIST_xls_198"/>
      <sheetName val="_SHOPLIST.xls__SHOPLIST_xls_199"/>
      <sheetName val="_SHOPLIST.xls__SHOPLIST_xls_200"/>
      <sheetName val="_SHOPLIST.xls__SHOPLIST_xls_201"/>
      <sheetName val="_SHOPLIST.xls__SHOPLIST_xls_202"/>
      <sheetName val="_SHOPLIST.xls__SHOPLIST_xls_203"/>
      <sheetName val="_SHOPLIST.xls__SHOPLIST_xls_204"/>
      <sheetName val="_SHOPLIST.xls__SHOPLIST_xls_205"/>
      <sheetName val="_SHOPLIST.xls__SHOPLIST_xls_206"/>
      <sheetName val="_SHOPLIST.xls__SHOPLIST_xls_207"/>
      <sheetName val="_SHOPLIST.xls__SHOPLIST_xls_208"/>
      <sheetName val="_SHOPLIST.xls__SHOPLIST_xls_209"/>
      <sheetName val="_SHOPLIST.xls__SHOPLIST.xls__50"/>
      <sheetName val="_SHOPLIST.xls__SHOPLIST.xls__51"/>
      <sheetName val="_SHOPLIST.xls__SHOPLIST.xls__52"/>
      <sheetName val="_SHOPLIST.xls__SHOPLIST.xls__53"/>
      <sheetName val="_SHOPLIST.xls__SHOPLIST.xls__54"/>
      <sheetName val="_SHOPLIST.xls__SHOPLIST.xls__55"/>
      <sheetName val="_SHOPLIST.xls__SHOPLIST.xls__56"/>
      <sheetName val="_SHOPLIST.xls__SHOPLIST.xls__57"/>
      <sheetName val="_SHOPLIST.xls__SHOPLIST.xls__58"/>
      <sheetName val="_SHOPLIST.xls__SHOPLIST.xls__59"/>
      <sheetName val="_SHOPLIST.xls__SHOPLIST.xls__60"/>
      <sheetName val="_SHOPLIST.xls__SHOPLIST.xls__61"/>
      <sheetName val="_SHOPLIST.xls__SHOPLIST.xls__62"/>
      <sheetName val="_SHOPLIST.xls__SHOPLIST.xls__63"/>
      <sheetName val="_SHOPLIST.xls__SHOPLIST.xls__64"/>
      <sheetName val="_SHOPLIST.xls__SHOPLIST.xls__65"/>
      <sheetName val="_SHOPLIST.xls__SHOPLIST.xls__66"/>
      <sheetName val="_SHOPLIST.xls__SHOPLIST.xls__67"/>
      <sheetName val="_SHOPLIST.xls__SHOPLIST.xls__68"/>
      <sheetName val="_SHOPLIST.xls__SHOPLIST.xls__69"/>
      <sheetName val="_SHOPLIST.xls__SHOPLIST.xls__70"/>
      <sheetName val="_SHOPLIST.xls__SHOPLIST.xls__71"/>
      <sheetName val="_SHOPLIST.xls__SHOPLIST.xls__72"/>
      <sheetName val="_SHOPLIST.xls__SHOPLIST.xls__73"/>
      <sheetName val="_SHOPLIST.xls__SHOPLIST.xls__74"/>
      <sheetName val="_SHOPLIST.xls__SHOPLIST.xls__75"/>
      <sheetName val="_SHOPLIST.xls__SHOPLIST.xls__76"/>
      <sheetName val="_SHOPLIST.xls__SHOPLIST.xls__77"/>
      <sheetName val="_SHOPLIST.xls__SHOPLIST.xls__78"/>
      <sheetName val="_SHOPLIST.xls__SHOPLIST.xls__79"/>
      <sheetName val="_SHOPLIST.xls__SHOPLIST.xls__80"/>
      <sheetName val="_SHOPLIST.xls__SHOPLIST.xls__81"/>
      <sheetName val="_SHOPLIST.xls__SHOPLIST.xls__82"/>
      <sheetName val="_SHOPLIST.xls__SHOPLIST.xls__83"/>
      <sheetName val="_SHOPLIST.xls__SHOPLIST.xls__84"/>
      <sheetName val="_SHOPLIST.xls__SHOPLIST.xls__85"/>
      <sheetName val="_SHOPLIST.xls__SHOPLIST.xls__86"/>
      <sheetName val="_SHOPLIST.xls__SHOPLIST.xls__87"/>
      <sheetName val="_SHOPLIST.xls__SHOPLIST.xls__88"/>
      <sheetName val="_SHOPLIST.xls__SHOPLIST.xls__89"/>
      <sheetName val="_SHOPLIST.xls__SHOPLIST.xls__90"/>
      <sheetName val="_SHOPLIST.xls__SHOPLIST.xls__91"/>
      <sheetName val="_SHOPLIST.xls__SHOPLIST.xls__92"/>
      <sheetName val="_SHOPLIST.xls__SHOPLIST.xls__93"/>
      <sheetName val="_SHOPLIST.xls_70___0_s__i_____8"/>
      <sheetName val="_SHOPLIST.xls__VW__VU_________6"/>
      <sheetName val="_SHOPLIST.xls__VW__VU_________7"/>
      <sheetName val="_SHOPLIST.xls_70___0_s__i_____9"/>
      <sheetName val="_SHOPLIST.xls_70_x005f_x0000___0_x0_4"/>
      <sheetName val="_SHOPLIST.xls__SHOPLIST.xls__94"/>
      <sheetName val="_SHOPLIST.xls_70___0_s__i____10"/>
      <sheetName val="_SHOPLIST.xls__SHOPLIST_xls_210"/>
      <sheetName val="_SHOPLIST.xls__SHOPLIST_xls_211"/>
      <sheetName val="_SHOPLIST.xls__SHOPLIST.xls__95"/>
      <sheetName val="_SHOPLIST.xls__SHOPLIST.xls__96"/>
      <sheetName val="_SHOPLIST.xls__SHOPLIST_xls_212"/>
      <sheetName val="_SHOPLIST.xls__SHOPLIST_xls_213"/>
      <sheetName val="_SHOPLIST.xls__SHOPLIST_xls_214"/>
      <sheetName val="_SHOPLIST.xls__SHOPLIST_xls_215"/>
      <sheetName val="_SHOPLIST.xls__SHOPLIST_xls_216"/>
      <sheetName val="_SHOPLIST.xls__SHOPLIST_xls_217"/>
      <sheetName val="_SHOPLIST.xls__SHOPLIST_xls_218"/>
      <sheetName val="_SHOPLIST.xls__SHOPLIST_xls_219"/>
      <sheetName val="_SHOPLIST.xls__SHOPLIST_xls_220"/>
      <sheetName val="_SHOPLIST.xls__SHOPLIST_xls_221"/>
      <sheetName val="_SHOPLIST.xls__SHOPLIST_xls_222"/>
      <sheetName val="_SHOPLIST.xls__SHOPLIST_xls_223"/>
      <sheetName val="_SHOPLIST.xls__SHOPLIST_xls_224"/>
      <sheetName val="_SHOPLIST.xls__SHOPLIST_xls_225"/>
      <sheetName val="_SHOPLIST.xls__SHOPLIST_xls_226"/>
      <sheetName val="_SHOPLIST.xls__SHOPLIST_xls_227"/>
      <sheetName val="_SHOPLIST.xls__SHOPLIST_xls_228"/>
      <sheetName val="_SHOPLIST.xls__SHOPLIST_xls_229"/>
      <sheetName val="_SHOPLIST.xls__SHOPLIST_xls_230"/>
      <sheetName val="_SHOPLIST.xls__SHOPLIST_xls_231"/>
      <sheetName val="_SHOPLIST.xls__SHOPLIST_xls_232"/>
      <sheetName val="_SHOPLIST.xls__SHOPLIST_xls_233"/>
      <sheetName val="_SHOPLIST.xls__SHOPLIST_xls_234"/>
      <sheetName val="_SHOPLIST.xls__SHOPLIST_xls_235"/>
      <sheetName val="_SHOPLIST.xls__SHOPLIST_xls_236"/>
      <sheetName val="_SHOPLIST.xls__SHOPLIST_xls_237"/>
      <sheetName val="_SHOPLIST.xls__SHOPLIST_xls_238"/>
      <sheetName val="_SHOPLIST.xls__SHOPLIST_xls_239"/>
      <sheetName val="_SHOPLIST.xls__SHOPLIST_xls_240"/>
      <sheetName val="_SHOPLIST.xls__SHOPLIST_xls_241"/>
      <sheetName val="_SHOPLIST.xls__SHOPLIST_xls_242"/>
      <sheetName val="_SHOPLIST.xls__SHOPLIST_xls_243"/>
      <sheetName val="_SHOPLIST.xls__SHOPLIST_xls_244"/>
      <sheetName val="_SHOPLIST.xls__SHOPLIST_xls_245"/>
      <sheetName val="_SHOPLIST.xls__SHOPLIST_xls_246"/>
      <sheetName val="_SHOPLIST.xls__SHOPLIST_xls_247"/>
      <sheetName val="_SHOPLIST.xls__SHOPLIST_xls_248"/>
      <sheetName val="_SHOPLIST.xls__SHOPLIST_xls_249"/>
      <sheetName val="_SHOPLIST.xls__SHOPLIST_xls_250"/>
      <sheetName val="_SHOPLIST.xls__SHOPLIST.xls__97"/>
      <sheetName val="_SHOPLIST.xls__SHOPLIST_xls_251"/>
      <sheetName val="_SHOPLIST.xls__SHOPLIST_xls_252"/>
      <sheetName val="_SHOPLIST.xls__SHOPLIST_xls_253"/>
      <sheetName val="_SHOPLIST.xls__SHOPLIST_xls_254"/>
      <sheetName val="_SHOPLIST.xls__SHOPLIST_xls_255"/>
      <sheetName val="_SHOPLIST.xls__SHOPLIST_xls_256"/>
      <sheetName val="_SHOPLIST.xls__SHOPLIST_xls_257"/>
      <sheetName val="_SHOPLIST.xls__SHOPLIST_xls_258"/>
      <sheetName val="_SHOPLIST.xls__SHOPLIST_xls_259"/>
      <sheetName val="_SHOPLIST.xls__SHOPLIST_xls_260"/>
      <sheetName val="_SHOPLIST.xls__SHOPLIST_xls_261"/>
      <sheetName val="_SHOPLIST.xls__SHOPLIST_xls_262"/>
      <sheetName val="_SHOPLIST.xls__SHOPLIST_xls_263"/>
      <sheetName val="_SHOPLIST.xls__SHOPLIST_xls_264"/>
      <sheetName val="_SHOPLIST.xls__SHOPLIST_xls_265"/>
      <sheetName val="_SHOPLIST.xls__SHOPLIST_xls_266"/>
      <sheetName val="_SHOPLIST.xls__SHOPLIST_xls_267"/>
      <sheetName val="_SHOPLIST.xls__SHOPLIST_xls_268"/>
      <sheetName val="_SHOPLIST.xls__SHOPLIST_xls_269"/>
      <sheetName val="_SHOPLIST.xls__SHOPLIST_xls_270"/>
      <sheetName val="_SHOPLIST.xls__SHOPLIST_xls_271"/>
      <sheetName val="_SHOPLIST.xls__SHOPLIST_xls_272"/>
      <sheetName val="_SHOPLIST.xls__SHOPLIST_xls_273"/>
      <sheetName val="_SHOPLIST.xls__SHOPLIST_xls_274"/>
      <sheetName val="_SHOPLIST.xls__SHOPLIST_xls_275"/>
      <sheetName val="_SHOPLIST.xls__SHOPLIST_xls_276"/>
      <sheetName val="_SHOPLIST.xls__SHOPLIST_xls_277"/>
      <sheetName val="_SHOPLIST.xls__SHOPLIST_xls_278"/>
      <sheetName val="_SHOPLIST.xls__SHOPLIST_xls_279"/>
      <sheetName val="_SHOPLIST.xls__SHOPLIST_xls_280"/>
      <sheetName val="_SHOPLIST.xls__SHOPLIST_xls_281"/>
      <sheetName val="_SHOPLIST.xls__SHOPLIST_xls_282"/>
      <sheetName val="_SHOPLIST.xls__SHOPLIST_xls_283"/>
      <sheetName val="_SHOPLIST.xls__SHOPLIST_xls_284"/>
      <sheetName val="_SHOPLIST.xls__SHOPLIST_xls_285"/>
      <sheetName val="_SHOPLIST.xls__SHOPLIST_xls_286"/>
      <sheetName val="_SHOPLIST.xls__SHOPLIST_xls_287"/>
      <sheetName val="_SHOPLIST.xls__SHOPLIST_xls_288"/>
      <sheetName val="_SHOPLIST.xls__SHOPLIST_xls_289"/>
      <sheetName val="_SHOPLIST.xls__SHOPLIST_xls_290"/>
      <sheetName val="_SHOPLIST.xls__SHOPLIST_xls_291"/>
      <sheetName val="_SHOPLIST.xls__SHOPLIST_xls_292"/>
      <sheetName val="_SHOPLIST.xls__SHOPLIST_xls_293"/>
      <sheetName val="_SHOPLIST.xls__SHOPLIST_xls_294"/>
      <sheetName val="_SHOPLIST.xls__SHOPLIST_xls_295"/>
      <sheetName val="_SHOPLIST.xls__SHOPLIST_xls_296"/>
      <sheetName val="_SHOPLIST.xls__SHOPLIST_xls_297"/>
      <sheetName val="_SHOPLIST.xls__SHOPLIST_xls_298"/>
      <sheetName val="_SHOPLIST.xls__SHOPLIST_xls_299"/>
      <sheetName val="_SHOPLIST.xls__SHOPLIST_xls_300"/>
      <sheetName val="_SHOPLIST.xls__SHOPLIST_xls_301"/>
      <sheetName val="_SHOPLIST.xls__SHOPLIST_xls_302"/>
      <sheetName val="_SHOPLIST.xls__SHOPLIST_xls_303"/>
      <sheetName val="_SHOPLIST.xls__SHOPLIST_xls_304"/>
      <sheetName val="_SHOPLIST.xls__SHOPLIST_xls_305"/>
      <sheetName val="_SHOPLIST.xls__SHOPLIST_xls_306"/>
      <sheetName val="_SHOPLIST.xls__SHOPLIST_xls_307"/>
      <sheetName val="_SHOPLIST.xls__SHOPLIST_xls_308"/>
      <sheetName val="_SHOPLIST.xls__SHOPLIST_xls_309"/>
      <sheetName val="_SHOPLIST.xls__SHOPLIST_xls_310"/>
      <sheetName val="_SHOPLIST.xls__SHOPLIST_xls_311"/>
      <sheetName val="_SHOPLIST.xls__SHOPLIST_xls_312"/>
      <sheetName val="_SHOPLIST.xls__SHOPLIST_xls_313"/>
      <sheetName val="_SHOPLIST.xls__SHOPLIST_xls_314"/>
      <sheetName val="_SHOPLIST.xls__SHOPLIST_xls_315"/>
      <sheetName val="_SHOPLIST.xls__SHOPLIST_xls_316"/>
      <sheetName val="_SHOPLIST.xls__SHOPLIST_xls_317"/>
      <sheetName val="_SHOPLIST.xls__SHOPLIST.xls__98"/>
      <sheetName val="_SHOPLIST.xls__SHOPLIST.xls__99"/>
      <sheetName val="_SHOPLIST.xls__SHOPLIST_xls_320"/>
      <sheetName val="_SHOPLIST.xls__SHOPLIST_xls_321"/>
      <sheetName val="_SHOPLIST.xls__SHOPLIST_xls_322"/>
      <sheetName val="_SHOPLIST.xls__SHOPLIST_xls_323"/>
      <sheetName val="_SHOPLIST.xls__SHOPLIST_xls_324"/>
      <sheetName val="_SHOPLIST.xls__SHOPLIST_xls_325"/>
      <sheetName val="_SHOPLIST.xls__SHOPLIST_xls_326"/>
      <sheetName val="_SHOPLIST.xls__SHOPLIST_xls_327"/>
      <sheetName val="_SHOPLIST.xls__SHOPLIST_xls_328"/>
      <sheetName val="_SHOPLIST.xls__SHOPLIST_xls_329"/>
      <sheetName val="_SHOPLIST.xls__SHOPLIST_xls_330"/>
      <sheetName val="_SHOPLIST.xls__SHOPLIST_xls_331"/>
      <sheetName val="_SHOPLIST.xls__SHOPLIST_xls_332"/>
      <sheetName val="_SHOPLIST.xls__SHOPLIST_xls_333"/>
      <sheetName val="_SHOPLIST.xls__SHOPLIST_xls_334"/>
      <sheetName val="_SHOPLIST.xls__SHOPLIST_xls_335"/>
      <sheetName val="_SHOPLIST.xls__SHOPLIST_xls_336"/>
      <sheetName val="_SHOPLIST.xls__SHOPLIST_xls_337"/>
      <sheetName val="_SHOPLIST.xls__SHOPLIST_xls_338"/>
      <sheetName val="_SHOPLIST.xls__SHOPLIST_xls_339"/>
      <sheetName val="_SHOPLIST.xls__SHOPLIST_xls_340"/>
      <sheetName val="_SHOPLIST.xls__SHOPLIST_xls_341"/>
      <sheetName val="_SHOPLIST.xls__SHOPLIST_xls_342"/>
      <sheetName val="_SHOPLIST.xls__SHOPLIST_xls_343"/>
      <sheetName val="_SHOPLIST.xls__SHOPLIST_xls_344"/>
      <sheetName val="_SHOPLIST.xls__SHOPLIST_xls_345"/>
      <sheetName val="_SHOPLIST.xls__SHOPLIST_xls_346"/>
      <sheetName val="_SHOPLIST.xls__SHOPLIST_xls_347"/>
      <sheetName val="_SHOPLIST.xls__SHOPLIST_xls_348"/>
      <sheetName val="_SHOPLIST.xls__SHOPLIST_xls_349"/>
      <sheetName val="_SHOPLIST.xls_70___0_s__i____11"/>
      <sheetName val="_SHOPLIST.xls__VW__VU_________8"/>
      <sheetName val="_SHOPLIST.xls__VW__VU_________9"/>
      <sheetName val="_SHOPLIST.xls_70___0_s__i____12"/>
      <sheetName val="_SHOPLIST.xls_70_x005f_x0000___0_x0_5"/>
      <sheetName val="_SHOPLIST.xls__SHOPLIST_xls_350"/>
      <sheetName val="_SHOPLIST.xls_70___0_s__i____13"/>
      <sheetName val="_SHOPLIST.xls__SHOPLIST_xls_351"/>
      <sheetName val="_SHOPLIST.xls__SHOPLIST_xls_352"/>
      <sheetName val="_SHOPLIST.xls__SHOPLIST_xls_353"/>
      <sheetName val="_SHOPLIST.xls__SHOPLIST_xls_354"/>
      <sheetName val="_SHOPLIST.xls__SHOPLIST_xls_355"/>
      <sheetName val="_SHOPLIST.xls__SHOPLIST_xls_356"/>
      <sheetName val="_SHOPLIST.xls__SHOPLIST_xls_357"/>
      <sheetName val="_SHOPLIST.xls__SHOPLIST_xls_358"/>
      <sheetName val="_SHOPLIST.xls__SHOPLIST_xls_359"/>
      <sheetName val="_SHOPLIST.xls__SHOPLIST_xls_360"/>
      <sheetName val="_SHOPLIST.xls__SHOPLIST_xls_361"/>
      <sheetName val="_SHOPLIST.xls__SHOPLIST_xls_362"/>
      <sheetName val="_SHOPLIST.xls__SHOPLIST_xls_363"/>
      <sheetName val="_SHOPLIST.xls__SHOPLIST_xls_364"/>
      <sheetName val="_SHOPLIST.xls__SHOPLIST_xls_365"/>
      <sheetName val="_SHOPLIST.xls__SHOPLIST_xls_366"/>
      <sheetName val="_SHOPLIST.xls__SHOPLIST_xls_367"/>
      <sheetName val="_SHOPLIST.xls__SHOPLIST_xls_368"/>
      <sheetName val="_SHOPLIST.xls__SHOPLIST_xls_369"/>
      <sheetName val="_SHOPLIST.xls__SHOPLIST_xls_370"/>
      <sheetName val="_SHOPLIST.xls__SHOPLIST_xls_371"/>
      <sheetName val="_SHOPLIST.xls__SHOPLIST_xls_372"/>
      <sheetName val="_SHOPLIST.xls__SHOPLIST_xls_373"/>
      <sheetName val="_SHOPLIST.xls__SHOPLIST_xls_374"/>
      <sheetName val="_SHOPLIST.xls__SHOPLIST_xls_375"/>
      <sheetName val="_SHOPLIST.xls__SHOPLIST_xls_376"/>
      <sheetName val="_SHOPLIST.xls__SHOPLIST_xls_377"/>
      <sheetName val="_SHOPLIST.xls__SHOPLIST_xls_378"/>
      <sheetName val="_SHOPLIST.xls__SHOPLIST_xls_379"/>
      <sheetName val="_SHOPLIST.xls__SHOPLIST_xls_380"/>
      <sheetName val="_SHOPLIST.xls__SHOPLIST_xls_381"/>
      <sheetName val="_SHOPLIST.xls__SHOPLIST_xls_382"/>
      <sheetName val="_SHOPLIST.xls__SHOPLIST_xls_383"/>
      <sheetName val="_SHOPLIST.xls__SHOPLIST_xls_384"/>
      <sheetName val="_SHOPLIST.xls__SHOPLIST_xls_385"/>
      <sheetName val="_SHOPLIST.xls__SHOPLIST_xls_386"/>
      <sheetName val="_SHOPLIST.xls__SHOPLIST_xls_387"/>
      <sheetName val="_SHOPLIST.xls__SHOPLIST_xls_388"/>
      <sheetName val="_SHOPLIST.xls__SHOPLIST_xls_389"/>
      <sheetName val="_SHOPLIST.xls__SHOPLIST_xls_390"/>
      <sheetName val="_SHOPLIST.xls__SHOPLIST_xls_391"/>
      <sheetName val="_SHOPLIST.xls__SHOPLIST_xls_392"/>
      <sheetName val="_SHOPLIST.xls__SHOPLIST_xls_393"/>
      <sheetName val="_SHOPLIST.xls__SHOPLIST_xls_394"/>
      <sheetName val="_SHOPLIST.xls__SHOPLIST_xls_395"/>
      <sheetName val="_SHOPLIST.xls__SHOPLIST_xls_396"/>
      <sheetName val="_SHOPLIST.xls__SHOPLIST_xls_397"/>
      <sheetName val="_SHOPLIST.xls__SHOPLIST_xls_398"/>
      <sheetName val="_SHOPLIST.xls__SHOPLIST_xls_399"/>
      <sheetName val="_SHOPLIST.xls__SHOPLIST_xls_400"/>
      <sheetName val="_SHOPLIST.xls__SHOPLIST_xls_401"/>
      <sheetName val="_SHOPLIST.xls__SHOPLIST_xls_402"/>
      <sheetName val="_SHOPLIST.xls__SHOPLIST_xls_403"/>
      <sheetName val="_SHOPLIST.xls__SHOPLIST_xls_404"/>
      <sheetName val="_SHOPLIST.xls__SHOPLIST_xls_405"/>
      <sheetName val="_SHOPLIST.xls__SHOPLIST_xls_406"/>
      <sheetName val="_SHOPLIST.xls__SHOPLIST_xls_407"/>
      <sheetName val="_SHOPLIST.xls__SHOPLIST_xls_408"/>
      <sheetName val="_SHOPLIST.xls__SHOPLIST_xls_409"/>
      <sheetName val="_SHOPLIST.xls__SHOPLIST_xls_410"/>
      <sheetName val="_SHOPLIST.xls__SHOPLIST_xls_411"/>
      <sheetName val="_SHOPLIST.xls__SHOPLIST_xls_412"/>
      <sheetName val="_SHOPLIST.xls__SHOPLIST_xls_413"/>
      <sheetName val="_SHOPLIST.xls__SHOPLIST_xls_414"/>
      <sheetName val="_SHOPLIST.xls__SHOPLIST_xls_415"/>
      <sheetName val="_SHOPLIST.xls__SHOPLIST_xls_416"/>
      <sheetName val="_SHOPLIST.xls__SHOPLIST_xls_417"/>
      <sheetName val="_SHOPLIST.xls__SHOPLIST_xls_418"/>
      <sheetName val="_SHOPLIST.xls__SHOPLIST_xls_419"/>
      <sheetName val="_SHOPLIST.xls__SHOPLIST_xls_420"/>
      <sheetName val="_SHOPLIST.xls__SHOPLIST_xls_421"/>
      <sheetName val="_SHOPLIST.xls__SHOPLIST_xls_422"/>
      <sheetName val="_SHOPLIST.xls__SHOPLIST_xls_423"/>
      <sheetName val="_SHOPLIST.xls__SHOPLIST_xls_424"/>
      <sheetName val="_SHOPLIST.xls__SHOPLIST_xls_425"/>
      <sheetName val="_SHOPLIST.xls__SHOPLIST_xls_426"/>
      <sheetName val="_SHOPLIST.xls__SHOPLIST_xls_427"/>
      <sheetName val="_SHOPLIST.xls__SHOPLIST_xls_428"/>
      <sheetName val="_SHOPLIST.xls__SHOPLIST_xls_429"/>
      <sheetName val="_SHOPLIST.xls__SHOPLIST_xls_430"/>
      <sheetName val="_SHOPLIST.xls__SHOPLIST_xls_431"/>
      <sheetName val="_SHOPLIST.xls__SHOPLIST_xls_432"/>
      <sheetName val="_SHOPLIST.xls__SHOPLIST_xls_433"/>
      <sheetName val="_SHOPLIST.xls__SHOPLIST_xls_434"/>
      <sheetName val="_SHOPLIST.xls__SHOPLIST_xls_435"/>
      <sheetName val="_SHOPLIST.xls__SHOPLIST_xls_436"/>
      <sheetName val="_SHOPLIST.xls__SHOPLIST_xls_437"/>
      <sheetName val="_SHOPLIST.xls__SHOPLIST_xls_438"/>
      <sheetName val="_SHOPLIST.xls__SHOPLIST_xls_439"/>
      <sheetName val="_SHOPLIST.xls__SHOPLIST_xls_440"/>
      <sheetName val="_SHOPLIST.xls__SHOPLIST_xls_441"/>
      <sheetName val="_SHOPLIST.xls__SHOPLIST_xls_442"/>
      <sheetName val="_SHOPLIST.xls__SHOPLIST_xls_443"/>
      <sheetName val="_SHOPLIST.xls__SHOPLIST_xls_444"/>
      <sheetName val="_SHOPLIST.xls__SHOPLIST_xls_445"/>
      <sheetName val="_SHOPLIST.xls__SHOPLIST_xls_446"/>
      <sheetName val="_SHOPLIST.xls__SHOPLIST_xls_447"/>
      <sheetName val="_SHOPLIST.xls__SHOPLIST_xls_448"/>
      <sheetName val="_SHOPLIST.xls__SHOPLIST_xls_449"/>
      <sheetName val="_SHOPLIST.xls__SHOPLIST_xls_450"/>
      <sheetName val="_SHOPLIST.xls__SHOPLIST_xls_451"/>
      <sheetName val="_SHOPLIST.xls__SHOPLIST_xls_452"/>
      <sheetName val="_SHOPLIST.xls__SHOPLIST_xls_453"/>
      <sheetName val="_SHOPLIST.xls__SHOPLIST_xls_454"/>
      <sheetName val="_SHOPLIST.xls__SHOPLIST_xls_455"/>
      <sheetName val="_SHOPLIST.xls__SHOPLIST_xls_456"/>
      <sheetName val="_SHOPLIST.xls__SHOPLIST_xls_457"/>
      <sheetName val="_SHOPLIST.xls__SHOPLIST_xls_458"/>
      <sheetName val="_SHOPLIST.xls__SHOPLIST_xls_459"/>
      <sheetName val="_SHOPLIST.xls__SHOPLIST_xls_460"/>
      <sheetName val="_SHOPLIST.xls__SHOPLIST_xls_461"/>
      <sheetName val="_SHOPLIST.xls_70_x005f_x005f_x005f_x0000__4"/>
      <sheetName val="_SHOPLIST.xls__SHOPLIST_xls_462"/>
      <sheetName val="_SHOPLIST.xls__SHOPLIST_xls_463"/>
      <sheetName val="_SHOPLIST.xls_70_x005f_x005f_x005f_x0000__3"/>
      <sheetName val="_SHOPLIST.xls__SHOPLIST_xls_318"/>
      <sheetName val="_SHOPLIST.xls__SHOPLIST_xls_319"/>
      <sheetName val="_SHOPLIST.xls__VWVU))tÏØ0__20"/>
      <sheetName val="_SHOPLIST_xls__SH2"/>
      <sheetName val="_SHOPLIST_xls_70_2"/>
      <sheetName val="_SHOPLIST_xls__VWVU))tÏØ0_104"/>
      <sheetName val="_SHOPLIST_xls__SH3"/>
      <sheetName val="_SHOPLIST_xls_70_3"/>
      <sheetName val="_SHOPLIST_xls__VWVU))tÏØ0_105"/>
      <sheetName val="_SHOPLIST_xls__VWVU))tÏØ0_106"/>
      <sheetName val="_SHOPLIST_xls__VWVU))tÏØ0_107"/>
      <sheetName val="_SHOPLIST_xls_70,_0s«iÆøí¬3"/>
      <sheetName val="_SHOPLIST_xls__VW"/>
      <sheetName val="_SHOPLIST.xls_70,_0s«iÆøí¬i4"/>
      <sheetName val="_SHOPLIST.xls_70,_0s«iÆøí¬i5"/>
      <sheetName val="_SHOPLIST_xls_70___0_s__i_____2"/>
      <sheetName val="_SHOPLIST_xls__VW__VU_________2"/>
      <sheetName val="_SHOPLIST_xls__VW__VU_________3"/>
      <sheetName val="_SHOPLIST_xls_70___0_s__i_____3"/>
      <sheetName val="_SHOPLIST.xls_70___0_s__i____14"/>
      <sheetName val="_SHOPLIST.xls__VW__VU________10"/>
      <sheetName val="_SHOPLIST.xls__VW__VU________11"/>
      <sheetName val="_SHOPLIST.xls_70_x005f_x0000___0_x0_6"/>
      <sheetName val="_SHOPLIST.xls_70___0_s__i____15"/>
      <sheetName val="_SHOPLIST.xls__SHOPLIST_xls_464"/>
      <sheetName val="_SHOPLIST.xls__SHOPLIST_xls_465"/>
      <sheetName val="_SHOPLIST.xls_70___0_s__i____16"/>
      <sheetName val="_SHOPLIST.xls__SHOPLIST_xls_466"/>
      <sheetName val="_SHOPLIST.xls__SHOPLIST_xls_467"/>
      <sheetName val="_SHOPLIST.xls__SHOPLIST_xls_468"/>
      <sheetName val="_SHOPLIST.xls__SHOPLIST_xls_469"/>
      <sheetName val="_SHOPLIST.xls__SHOPLIST_xls_470"/>
      <sheetName val="_SHOPLIST.xls__SHOPLIST_xls_471"/>
      <sheetName val="_SHOPLIST.xls__SHOPLIST_xls_472"/>
      <sheetName val="_SHOPLIST.xls__SHOPLIST_xls_473"/>
      <sheetName val="_SHOPLIST.xls__SHOPLIST_xls_474"/>
      <sheetName val="_SHOPLIST.xls__SHOPLIST_xls_475"/>
      <sheetName val="_SHOPLIST.xls__SHOPLIST_xls_476"/>
      <sheetName val="_SHOPLIST.xls__SHOPLIST_xls_477"/>
      <sheetName val="_SHOPLIST.xls__SHOPLIST_xls_478"/>
      <sheetName val="_SHOPLIST.xls__SHOPLIST_xls_479"/>
      <sheetName val="_SHOPLIST.xls__SHOPLIST_xls_480"/>
      <sheetName val="_SHOPLIST.xls__SHOPLIST_xls_481"/>
      <sheetName val="_SHOPLIST.xls__SHOPLIST_xls_482"/>
      <sheetName val="_SHOPLIST.xls__SHOPLIST_xls_483"/>
      <sheetName val="_SHOPLIST.xls__SHOPLIST_xls_484"/>
      <sheetName val="_SHOPLIST.xls__SHOPLIST_xls_485"/>
      <sheetName val="_SHOPLIST.xls__SHOPLIST_xls_486"/>
      <sheetName val="_SHOPLIST.xls__SHOPLIST_xls_487"/>
      <sheetName val="_SHOPLIST.xls__SHOPLIST_xls_488"/>
      <sheetName val="_SHOPLIST.xls__SHOPLIST_xls_489"/>
      <sheetName val="_SHOPLIST.xls__SHOPLIST_xls_490"/>
      <sheetName val="_SHOPLIST.xls__SHOPLIST_xls_491"/>
      <sheetName val="_SHOPLIST.xls__SHOPLIST_xls_492"/>
      <sheetName val="_SHOPLIST.xls__SHOPLIST_xls_493"/>
      <sheetName val="_SHOPLIST.xls__SHOPLIST_xls_494"/>
      <sheetName val="_SHOPLIST.xls__SHOPLIST_xls_495"/>
      <sheetName val="_SHOPLIST.xls__SHOPLIST_xls_496"/>
      <sheetName val="_SHOPLIST.xls__SHOPLIST_xls_497"/>
      <sheetName val="_SHOPLIST.xls__SHOPLIST_xls_498"/>
      <sheetName val="_SHOPLIST.xls__SHOPLIST_xls_499"/>
      <sheetName val="_SHOPLIST.xls__SHOPLIST_xls_500"/>
      <sheetName val="_SHOPLIST.xls__SHOPLIST_xls_501"/>
      <sheetName val="_SHOPLIST.xls__SHOPLIST_xls_502"/>
      <sheetName val="_SHOPLIST.xls__SHOPLIST_xls_503"/>
      <sheetName val="_SHOPLIST.xls__SHOPLIST_xls_504"/>
      <sheetName val="_SHOPLIST.xls__SHOPLIST_xls_505"/>
      <sheetName val="_SHOPLIST.xls__SHOPLIST_xls_506"/>
      <sheetName val="_SHOPLIST.xls__SHOPLIST_xls_507"/>
      <sheetName val="_SHOPLIST.xls__SHOPLIST_xls_508"/>
      <sheetName val="_SHOPLIST.xls__SHOPLIST_xls_509"/>
      <sheetName val="_SHOPLIST.xls__SHOPLIST_xls_510"/>
      <sheetName val="_SHOPLIST.xls__SHOPLIST_xls_511"/>
      <sheetName val="_SHOPLIST.xls__SHOPLIST_xls_512"/>
      <sheetName val="_SHOPLIST.xls__SHOPLIST_xls_513"/>
      <sheetName val="_SHOPLIST.xls__SHOPLIST_xls_514"/>
      <sheetName val="_SHOPLIST.xls__SHOPLIST_xls_515"/>
      <sheetName val="_SHOPLIST.xls__SHOPLIST_xls_516"/>
      <sheetName val="_SHOPLIST.xls__SHOPLIST_xls_517"/>
      <sheetName val="_SHOPLIST.xls__SHOPLIST_xls_518"/>
      <sheetName val="_SHOPLIST.xls__SHOPLIST_xls_519"/>
      <sheetName val="_SHOPLIST.xls__SHOPLIST_xls_520"/>
      <sheetName val="_SHOPLIST.xls__SHOPLIST_xls_521"/>
      <sheetName val="_SHOPLIST.xls__SHOPLIST_xls_522"/>
      <sheetName val="_SHOPLIST.xls__SHOPLIST_xls_523"/>
      <sheetName val="_SHOPLIST.xls__SHOPLIST_xls_524"/>
      <sheetName val="_SHOPLIST.xls__SHOPLIST_xls_525"/>
      <sheetName val="_SHOPLIST.xls__SHOPLIST_xls_526"/>
      <sheetName val="_SHOPLIST.xls__SHOPLIST_xls_527"/>
      <sheetName val="_SHOPLIST.xls__SHOPLIST_xls_528"/>
      <sheetName val="_SHOPLIST.xls__SHOPLIST_xls_529"/>
      <sheetName val="_SHOPLIST.xls__SHOPLIST_xls_530"/>
      <sheetName val="_SHOPLIST.xls__SHOPLIST_xls_531"/>
      <sheetName val="_SHOPLIST.xls__SHOPLIST_xls_532"/>
      <sheetName val="_SHOPLIST.xls__SHOPLIST_xls_533"/>
      <sheetName val="_SHOPLIST.xls__SHOPLIST_xls_534"/>
      <sheetName val="_SHOPLIST.xls__SHOPLIST_xls_535"/>
      <sheetName val="_SHOPLIST.xls__SHOPLIST_xls_536"/>
      <sheetName val="_SHOPLIST.xls__SHOPLIST_xls_537"/>
      <sheetName val="_SHOPLIST.xls__SHOPLIST_xls_538"/>
      <sheetName val="_SHOPLIST.xls__SHOPLIST_xls_539"/>
      <sheetName val="_SHOPLIST.xls__SHOPLIST_xls_540"/>
      <sheetName val="_SHOPLIST.xls__SHOPLIST_xls_541"/>
      <sheetName val="_SHOPLIST.xls__SHOPLIST_xls_542"/>
      <sheetName val="_SHOPLIST.xls__SHOPLIST_xls_543"/>
      <sheetName val="_SHOPLIST.xls__SHOPLIST_xls_544"/>
      <sheetName val="_SHOPLIST.xls__SHOPLIST_xls_545"/>
      <sheetName val="_SHOPLIST.xls__SHOPLIST_xls_546"/>
      <sheetName val="_SHOPLIST.xls__SHOPLIST_xls_547"/>
      <sheetName val="_SHOPLIST.xls__SHOPLIST_xls_548"/>
      <sheetName val="_SHOPLIST.xls__SHOPLIST_xls_549"/>
      <sheetName val="_SHOPLIST.xls__SHOPLIST_xls_550"/>
      <sheetName val="_SHOPLIST.xls__SHOPLIST_xls_551"/>
      <sheetName val="_SHOPLIST.xls__SHOPLIST_xls_552"/>
      <sheetName val="_SHOPLIST.xls__SHOPLIST_xls_553"/>
      <sheetName val="_SHOPLIST.xls__SHOPLIST_xls_554"/>
      <sheetName val="_SHOPLIST.xls__SHOPLIST_xls_555"/>
      <sheetName val="_SHOPLIST.xls__SHOPLIST_xls_556"/>
      <sheetName val="_SHOPLIST.xls__SHOPLIST_xls_557"/>
      <sheetName val="_SHOPLIST.xls__SHOPLIST_xls_558"/>
      <sheetName val="_SHOPLIST.xls__SHOPLIST_xls_559"/>
      <sheetName val="_SHOPLIST.xls__SHOPLIST_xls_560"/>
      <sheetName val="_SHOPLIST.xls__SHOPLIST_xls_561"/>
      <sheetName val="_SHOPLIST.xls__SHOPLIST_xls_562"/>
      <sheetName val="_SHOPLIST.xls__SHOPLIST_xls_563"/>
      <sheetName val="_SHOPLIST.xls__SHOPLIST_xls_564"/>
      <sheetName val="_SHOPLIST.xls__SHOPLIST_xls_565"/>
      <sheetName val="_SHOPLIST.xls__SHOPLIST_xls_566"/>
      <sheetName val="_SHOPLIST.xls__SHOPLIST_xls_567"/>
      <sheetName val="_SHOPLIST.xls__SHOPLIST_xls_568"/>
      <sheetName val="_SHOPLIST.xls__SHOPLIST_xls_569"/>
      <sheetName val="_SHOPLIST.xls__SHOPLIST_xls_570"/>
      <sheetName val="_SHOPLIST.xls__SHOPLIST_xls_571"/>
      <sheetName val="_SHOPLIST.xls__SHOPLIST_xls_572"/>
      <sheetName val="_SHOPLIST.xls__SHOPLIST_xls_573"/>
      <sheetName val="_SHOPLIST.xls__SHOPLIST_xls_574"/>
      <sheetName val="_SHOPLIST.xls__SHOPLIST_xls_575"/>
      <sheetName val="_SHOPLIST.xls__SHOPLIST_xls_576"/>
      <sheetName val="_SHOPLIST.xls__SHOPLIST_xls_577"/>
      <sheetName val="_SHOPLIST.xls__SHOPLIST_xls_578"/>
      <sheetName val="_SHOPLIST.xls__SHOPLIST_xls_579"/>
      <sheetName val="_SHOPLIST.xls__SHOPLIST_xls_580"/>
      <sheetName val="_SHOPLIST.xls__SHOPLIST_xls_581"/>
      <sheetName val="_SHOPLIST.xls__SHOPLIST_xls_582"/>
      <sheetName val="_SHOPLIST.xls__SHOPLIST_xls_583"/>
      <sheetName val="_SHOPLIST.xls__SHOPLIST_xls_584"/>
      <sheetName val="_SHOPLIST.xls__SHOPLIST_xls_585"/>
      <sheetName val="_SHOPLIST.xls__SHOPLIST_xls_586"/>
      <sheetName val="_SHOPLIST.xls__SHOPLIST_xls_587"/>
      <sheetName val="_SHOPLIST.xls__SHOPLIST_xls_588"/>
      <sheetName val="_SHOPLIST.xls__SHOPLIST_xls_589"/>
      <sheetName val="_SHOPLIST.xls__SHOPLIST_xls_590"/>
      <sheetName val="_SHOPLIST.xls__SHOPLIST_xls_591"/>
      <sheetName val="_SHOPLIST.xls__SHOPLIST_xls_592"/>
      <sheetName val="_SHOPLIST.xls__SHOPLIST_xls_593"/>
      <sheetName val="_SHOPLIST.xls__SHOPLIST_xls_594"/>
      <sheetName val="_SHOPLIST.xls__SHOPLIST_xls_595"/>
      <sheetName val="_SHOPLIST.xls__SHOPLIST_xls_596"/>
      <sheetName val="_SHOPLIST.xls__SHOPLIST_xls_597"/>
      <sheetName val="_SHOPLIST.xls__SHOPLIST_xls_598"/>
      <sheetName val="_SHOPLIST.xls__SHOPLIST_xls_599"/>
      <sheetName val="_SHOPLIST.xls__SHOPLIST_xls_600"/>
      <sheetName val="_SHOPLIST.xls__SHOPLIST_xls_601"/>
      <sheetName val="_SHOPLIST.xls__SHOPLIST_xls_602"/>
      <sheetName val="_SHOPLIST.xls__SHOPLIST_xls_603"/>
      <sheetName val="_SHOPLIST.xls_70_x005f_x005f_x005f_x0000__5"/>
      <sheetName val="_SHOPLIST.xls__SHOPLIST_xls_604"/>
      <sheetName val="_SHOPLIST.xls__SHOPLIST_xls_605"/>
      <sheetName val="_SHOPLIST.xls__SHOPLIST_xls_606"/>
      <sheetName val="_SHOPLIST.xls__SHOPLIST_xls_607"/>
      <sheetName val="_SHOPLIST.xls__SHOPLIST_xls_608"/>
      <sheetName val="_SHOPLIST.xls__SHOPLIST_xls_609"/>
      <sheetName val="_SHOPLIST.xls_70___0_s__i____17"/>
      <sheetName val="_SHOPLIST.xls__SHOPLIST_xls_756"/>
      <sheetName val="_SHOPLIST.xls__VW__VU________12"/>
      <sheetName val="_SHOPLIST.xls__VW__VU________13"/>
      <sheetName val="_SHOPLIST.xls__SHOPLIST_xls_757"/>
      <sheetName val="_SHOPLIST.xls__SHOPLIST_xls_758"/>
      <sheetName val="_SHOPLIST.xls__SHOPLIST_xls_759"/>
      <sheetName val="_SHOPLIST.xls__SHOPLIST_xls_760"/>
      <sheetName val="_SHOPLIST.xls__SHOPLIST_xls_761"/>
      <sheetName val="_SHOPLIST.xls_70___0_s__i____18"/>
      <sheetName val="_SHOPLIST.xls_70_x005f_x0000___0_x0_7"/>
      <sheetName val="_SHOPLIST.xls__SHOPLIST_xls_610"/>
      <sheetName val="_SHOPLIST.xls__SHOPLIST_xls_611"/>
      <sheetName val="_SHOPLIST.xls_70___0_s__i____19"/>
      <sheetName val="_SHOPLIST.xls__SHOPLIST_xls_762"/>
      <sheetName val="_SHOPLIST.xls__SHOPLIST_xls_763"/>
      <sheetName val="_SHOPLIST.xls__SHOPLIST_xls_612"/>
      <sheetName val="_SHOPLIST.xls__SHOPLIST_xls_613"/>
      <sheetName val="_SHOPLIST.xls__SHOPLIST_xls_764"/>
      <sheetName val="_SHOPLIST.xls__SHOPLIST_xls_614"/>
      <sheetName val="_SHOPLIST.xls__SHOPLIST_xls_615"/>
      <sheetName val="_SHOPLIST.xls__SHOPLIST_xls_616"/>
      <sheetName val="_SHOPLIST.xls__SHOPLIST_xls_617"/>
      <sheetName val="_SHOPLIST.xls__SHOPLIST_xls_618"/>
      <sheetName val="_SHOPLIST.xls__SHOPLIST_xls_619"/>
      <sheetName val="_SHOPLIST.xls__SHOPLIST_xls_620"/>
      <sheetName val="_SHOPLIST.xls__SHOPLIST_xls_621"/>
      <sheetName val="_SHOPLIST.xls__SHOPLIST_xls_622"/>
      <sheetName val="_SHOPLIST.xls__SHOPLIST_xls_623"/>
      <sheetName val="_SHOPLIST.xls__SHOPLIST_xls_765"/>
      <sheetName val="_SHOPLIST.xls__SHOPLIST_xls_624"/>
      <sheetName val="_SHOPLIST.xls__SHOPLIST_xls_625"/>
      <sheetName val="_SHOPLIST.xls__SHOPLIST_xls_766"/>
      <sheetName val="_SHOPLIST.xls__SHOPLIST_xls_626"/>
      <sheetName val="_SHOPLIST.xls__SHOPLIST_xls_767"/>
      <sheetName val="_SHOPLIST.xls__SHOPLIST_xls_627"/>
      <sheetName val="_SHOPLIST.xls__SHOPLIST_xls_628"/>
      <sheetName val="_SHOPLIST.xls__SHOPLIST_xls_629"/>
      <sheetName val="_SHOPLIST.xls__SHOPLIST_xls_630"/>
      <sheetName val="_SHOPLIST.xls__SHOPLIST_xls_768"/>
      <sheetName val="_SHOPLIST.xls__SHOPLIST_xls_769"/>
      <sheetName val="_SHOPLIST.xls__SHOPLIST_xls_631"/>
      <sheetName val="_SHOPLIST.xls__SHOPLIST_xls_770"/>
      <sheetName val="_SHOPLIST.xls__SHOPLIST_xls_632"/>
      <sheetName val="_SHOPLIST.xls__SHOPLIST_xls_633"/>
      <sheetName val="_SHOPLIST.xls__SHOPLIST_xls_634"/>
      <sheetName val="_SHOPLIST.xls__SHOPLIST_xls_635"/>
      <sheetName val="_SHOPLIST.xls__SHOPLIST_xls_636"/>
      <sheetName val="_SHOPLIST.xls__SHOPLIST_xls_637"/>
      <sheetName val="_SHOPLIST.xls__SHOPLIST_xls_638"/>
      <sheetName val="_SHOPLIST.xls__SHOPLIST_xls_639"/>
      <sheetName val="_SHOPLIST.xls__SHOPLIST_xls_640"/>
      <sheetName val="_SHOPLIST.xls__SHOPLIST_xls_641"/>
      <sheetName val="_SHOPLIST.xls__SHOPLIST_xls_642"/>
      <sheetName val="_SHOPLIST.xls__SHOPLIST_xls_643"/>
      <sheetName val="_SHOPLIST.xls__SHOPLIST_xls_771"/>
      <sheetName val="_SHOPLIST.xls__SHOPLIST_xls_772"/>
      <sheetName val="_SHOPLIST.xls__SHOPLIST_xls_644"/>
      <sheetName val="_SHOPLIST.xls__SHOPLIST_xls_645"/>
      <sheetName val="_SHOPLIST.xls__SHOPLIST_xls_646"/>
      <sheetName val="_SHOPLIST.xls__SHOPLIST_xls_647"/>
      <sheetName val="_SHOPLIST.xls__SHOPLIST_xls_648"/>
      <sheetName val="_SHOPLIST.xls__SHOPLIST_xls_649"/>
      <sheetName val="_SHOPLIST.xls__SHOPLIST_xls_650"/>
      <sheetName val="_SHOPLIST.xls__SHOPLIST_xls_651"/>
      <sheetName val="_SHOPLIST.xls__SHOPLIST_xls_652"/>
      <sheetName val="_SHOPLIST.xls__SHOPLIST_xls_653"/>
      <sheetName val="_SHOPLIST.xls__SHOPLIST_xls_654"/>
      <sheetName val="_SHOPLIST.xls__SHOPLIST_xls_655"/>
      <sheetName val="_SHOPLIST.xls__SHOPLIST_xls_656"/>
      <sheetName val="_SHOPLIST.xls__SHOPLIST_xls_773"/>
      <sheetName val="_SHOPLIST.xls__SHOPLIST_xls_657"/>
      <sheetName val="_SHOPLIST.xls__SHOPLIST_xls_774"/>
      <sheetName val="_SHOPLIST.xls__SHOPLIST_xls_658"/>
      <sheetName val="_SHOPLIST.xls__SHOPLIST_xls_659"/>
      <sheetName val="_SHOPLIST.xls__SHOPLIST_xls_660"/>
      <sheetName val="_SHOPLIST.xls__SHOPLIST_xls_661"/>
      <sheetName val="_SHOPLIST.xls__SHOPLIST_xls_662"/>
      <sheetName val="_SHOPLIST.xls__SHOPLIST_xls_663"/>
      <sheetName val="_SHOPLIST.xls__SHOPLIST_xls_664"/>
      <sheetName val="_SHOPLIST.xls__SHOPLIST_xls_665"/>
      <sheetName val="_SHOPLIST.xls__SHOPLIST_xls_666"/>
      <sheetName val="_SHOPLIST.xls__SHOPLIST_xls_667"/>
      <sheetName val="_SHOPLIST.xls__SHOPLIST_xls_668"/>
      <sheetName val="_SHOPLIST.xls__SHOPLIST_xls_669"/>
      <sheetName val="_SHOPLIST.xls__SHOPLIST_xls_670"/>
      <sheetName val="_SHOPLIST.xls__SHOPLIST_xls_775"/>
      <sheetName val="_SHOPLIST.xls__SHOPLIST_xls_671"/>
      <sheetName val="_SHOPLIST.xls__SHOPLIST_xls_672"/>
      <sheetName val="_SHOPLIST.xls__SHOPLIST_xls_673"/>
      <sheetName val="_SHOPLIST.xls__SHOPLIST_xls_674"/>
      <sheetName val="_SHOPLIST.xls__SHOPLIST_xls_776"/>
      <sheetName val="_SHOPLIST.xls__SHOPLIST_xls_675"/>
      <sheetName val="_SHOPLIST.xls__SHOPLIST_xls_676"/>
      <sheetName val="_SHOPLIST.xls__SHOPLIST_xls_677"/>
      <sheetName val="_SHOPLIST.xls__SHOPLIST_xls_678"/>
      <sheetName val="_SHOPLIST.xls__SHOPLIST_xls_679"/>
      <sheetName val="_SHOPLIST.xls__SHOPLIST_xls_680"/>
      <sheetName val="_SHOPLIST.xls__SHOPLIST_xls_681"/>
      <sheetName val="_SHOPLIST.xls__SHOPLIST_xls_682"/>
      <sheetName val="_SHOPLIST.xls__SHOPLIST_xls_777"/>
      <sheetName val="_SHOPLIST.xls__SHOPLIST_xls_683"/>
      <sheetName val="_SHOPLIST.xls__SHOPLIST_xls_684"/>
      <sheetName val="_SHOPLIST.xls__SHOPLIST_xls_685"/>
      <sheetName val="_SHOPLIST.xls__SHOPLIST_xls_686"/>
      <sheetName val="_SHOPLIST.xls__SHOPLIST_xls_687"/>
      <sheetName val="_SHOPLIST.xls__SHOPLIST_xls_688"/>
      <sheetName val="_SHOPLIST.xls__SHOPLIST_xls_689"/>
      <sheetName val="_SHOPLIST.xls__SHOPLIST_xls_778"/>
      <sheetName val="_SHOPLIST.xls__SHOPLIST_xls_779"/>
      <sheetName val="_SHOPLIST.xls__SHOPLIST_xls_690"/>
      <sheetName val="_SHOPLIST.xls__SHOPLIST_xls_691"/>
      <sheetName val="_SHOPLIST.xls__SHOPLIST_xls_692"/>
      <sheetName val="_SHOPLIST.xls__SHOPLIST_xls_693"/>
      <sheetName val="_SHOPLIST.xls__SHOPLIST_xls_694"/>
      <sheetName val="_SHOPLIST.xls__SHOPLIST_xls_695"/>
      <sheetName val="_SHOPLIST.xls__SHOPLIST_xls_696"/>
      <sheetName val="_SHOPLIST.xls__SHOPLIST_xls_697"/>
      <sheetName val="_SHOPLIST.xls__SHOPLIST_xls_698"/>
      <sheetName val="_SHOPLIST.xls__SHOPLIST_xls_780"/>
      <sheetName val="_SHOPLIST.xls__SHOPLIST_xls_699"/>
      <sheetName val="_SHOPLIST.xls__SHOPLIST_xls_700"/>
      <sheetName val="_SHOPLIST.xls__SHOPLIST_xls_701"/>
      <sheetName val="_SHOPLIST.xls__SHOPLIST_xls_702"/>
      <sheetName val="_SHOPLIST.xls__SHOPLIST_xls_703"/>
      <sheetName val="_SHOPLIST.xls__SHOPLIST_xls_704"/>
      <sheetName val="_SHOPLIST.xls__SHOPLIST_xls_705"/>
      <sheetName val="_SHOPLIST.xls__SHOPLIST_xls_706"/>
      <sheetName val="_SHOPLIST.xls__SHOPLIST_xls_707"/>
      <sheetName val="_SHOPLIST.xls__SHOPLIST_xls_708"/>
      <sheetName val="_SHOPLIST.xls__SHOPLIST_xls_709"/>
      <sheetName val="_SHOPLIST.xls__SHOPLIST_xls_710"/>
      <sheetName val="_SHOPLIST.xls__SHOPLIST_xls_711"/>
      <sheetName val="_SHOPLIST.xls__SHOPLIST_xls_712"/>
      <sheetName val="_SHOPLIST.xls__SHOPLIST_xls_713"/>
      <sheetName val="_SHOPLIST.xls__SHOPLIST_xls_714"/>
      <sheetName val="_SHOPLIST.xls__SHOPLIST_xls_715"/>
      <sheetName val="_SHOPLIST.xls__SHOPLIST_xls_716"/>
      <sheetName val="_SHOPLIST.xls__SHOPLIST_xls_781"/>
      <sheetName val="_SHOPLIST.xls__SHOPLIST_xls_717"/>
      <sheetName val="_SHOPLIST.xls__SHOPLIST_xls_718"/>
      <sheetName val="_SHOPLIST.xls__SHOPLIST_xls_719"/>
      <sheetName val="_SHOPLIST.xls__SHOPLIST_xls_720"/>
      <sheetName val="_SHOPLIST.xls__SHOPLIST_xls_721"/>
      <sheetName val="_SHOPLIST.xls__SHOPLIST_xls_722"/>
      <sheetName val="_SHOPLIST.xls__SHOPLIST_xls_723"/>
      <sheetName val="_SHOPLIST.xls__SHOPLIST_xls_724"/>
      <sheetName val="_SHOPLIST.xls__SHOPLIST_xls_725"/>
      <sheetName val="_SHOPLIST.xls__SHOPLIST_xls_782"/>
      <sheetName val="_SHOPLIST.xls__SHOPLIST_xls_726"/>
      <sheetName val="_SHOPLIST.xls__SHOPLIST_xls_727"/>
      <sheetName val="_SHOPLIST.xls__SHOPLIST_xls_728"/>
      <sheetName val="_SHOPLIST.xls__SHOPLIST_xls_729"/>
      <sheetName val="_SHOPLIST.xls__SHOPLIST_xls_730"/>
      <sheetName val="_SHOPLIST.xls__SHOPLIST_xls_731"/>
      <sheetName val="_SHOPLIST.xls__SHOPLIST_xls_732"/>
      <sheetName val="_SHOPLIST.xls__SHOPLIST_xls_733"/>
      <sheetName val="_SHOPLIST.xls__SHOPLIST_xls_734"/>
      <sheetName val="_SHOPLIST.xls__SHOPLIST_xls_783"/>
      <sheetName val="_SHOPLIST.xls__SHOPLIST_xls_735"/>
      <sheetName val="_SHOPLIST.xls__SHOPLIST_xls_736"/>
      <sheetName val="_SHOPLIST.xls__SHOPLIST_xls_737"/>
      <sheetName val="_SHOPLIST.xls__SHOPLIST_xls_738"/>
      <sheetName val="_SHOPLIST.xls__SHOPLIST_xls_739"/>
      <sheetName val="_SHOPLIST.xls__SHOPLIST_xls_740"/>
      <sheetName val="_SHOPLIST.xls__SHOPLIST_xls_741"/>
      <sheetName val="_SHOPLIST.xls__SHOPLIST_xls_742"/>
      <sheetName val="_SHOPLIST.xls__SHOPLIST_xls_743"/>
      <sheetName val="_SHOPLIST.xls__SHOPLIST_xls_744"/>
      <sheetName val="_SHOPLIST.xls__SHOPLIST_xls_745"/>
      <sheetName val="_SHOPLIST.xls__SHOPLIST_xls_746"/>
      <sheetName val="_SHOPLIST.xls__SHOPLIST_xls_747"/>
      <sheetName val="_SHOPLIST.xls__SHOPLIST_xls_748"/>
      <sheetName val="_SHOPLIST.xls__SHOPLIST_xls_749"/>
      <sheetName val="_SHOPLIST.xls__SHOPLIST_xls_784"/>
      <sheetName val="_SHOPLIST.xls__SHOPLIST_xls_785"/>
      <sheetName val="_SHOPLIST.xls__SHOPLIST_xls_786"/>
      <sheetName val="_SHOPLIST.xls__SHOPLIST_xls_787"/>
      <sheetName val="_SHOPLIST.xls_70_x005f_x005f_x005f_x0000__6"/>
      <sheetName val="_SHOPLIST.xls__SHOPLIST_xls_750"/>
      <sheetName val="_SHOPLIST.xls__SHOPLIST_xls_751"/>
      <sheetName val="_SHOPLIST.xls__SHOPLIST_xls_752"/>
      <sheetName val="_SHOPLIST.xls__SHOPLIST_xls_753"/>
      <sheetName val="_SHOPLIST.xls__SHOPLIST_xls_754"/>
      <sheetName val="_SHOPLIST.xls__SHOPLIST_xls_755"/>
      <sheetName val="_SHOPLIST.xls_70___0_s__i____20"/>
      <sheetName val="_SHOPLIST.xls__SHOPLIST_xls_788"/>
      <sheetName val="_SHOPLIST.xls_70___0_s__i____21"/>
      <sheetName val="_SHOPLIST.xls__VW__VU________14"/>
      <sheetName val="_SHOPLIST.xls__VW__VU________15"/>
      <sheetName val="_SHOPLIST.xls_70_x005f_x0000___0_x0_8"/>
      <sheetName val="_SHOPLIST.xls_70___0_s__i____22"/>
      <sheetName val="_SHOPLIST.xls__SHOPLIST_xls_789"/>
      <sheetName val="_SHOPLIST.xls_70___0_s__i____23"/>
      <sheetName val="_SHOPLIST.xls__SHOPLIST_xls_790"/>
      <sheetName val="_SHOPLIST.xls__SHOPLIST_xls_791"/>
      <sheetName val="_SHOPLIST.xls__SHOPLIST_xls_792"/>
      <sheetName val="_SHOPLIST.xls__SHOPLIST_xls_793"/>
      <sheetName val="_SHOPLIST.xls__SHOPLIST_xls_794"/>
      <sheetName val="_SHOPLIST.xls__SHOPLIST_xls_795"/>
      <sheetName val="_SHOPLIST.xls__SHOPLIST_xls_796"/>
      <sheetName val="_SHOPLIST.xls__SHOPLIST_xls_797"/>
      <sheetName val="_SHOPLIST.xls__SHOPLIST_xls_798"/>
      <sheetName val="_SHOPLIST.xls__SHOPLIST_xls_799"/>
      <sheetName val="_SHOPLIST.xls__SHOPLIST_xls_800"/>
      <sheetName val="_SHOPLIST.xls__SHOPLIST_xls_801"/>
      <sheetName val="_SHOPLIST.xls__SHOPLIST_xls_802"/>
      <sheetName val="_SHOPLIST.xls__SHOPLIST_xls_803"/>
      <sheetName val="_SHOPLIST.xls__SHOPLIST_xls_804"/>
      <sheetName val="_SHOPLIST.xls__SHOPLIST_xls_805"/>
      <sheetName val="_SHOPLIST.xls__SHOPLIST_xls_806"/>
      <sheetName val="_SHOPLIST.xls__SHOPLIST_xls_807"/>
      <sheetName val="_SHOPLIST.xls__SHOPLIST_xls_808"/>
      <sheetName val="_SHOPLIST.xls__SHOPLIST_xls_809"/>
      <sheetName val="_SHOPLIST.xls__SHOPLIST_xls_810"/>
      <sheetName val="_SHOPLIST.xls__SHOPLIST_xls_811"/>
      <sheetName val="_SHOPLIST.xls__SHOPLIST_xls_812"/>
      <sheetName val="_SHOPLIST.xls__SHOPLIST_xls_813"/>
      <sheetName val="_SHOPLIST.xls__SHOPLIST_xls_814"/>
      <sheetName val="_SHOPLIST.xls__SHOPLIST_xls_815"/>
      <sheetName val="_SHOPLIST.xls__SHOPLIST_xls_816"/>
      <sheetName val="_SHOPLIST.xls__SHOPLIST_xls_817"/>
      <sheetName val="_SHOPLIST.xls__SHOPLIST_xls_818"/>
      <sheetName val="_SHOPLIST.xls__SHOPLIST_xls_819"/>
      <sheetName val="_SHOPLIST.xls__SHOPLIST_xls_820"/>
      <sheetName val="_SHOPLIST.xls__SHOPLIST_xls_821"/>
      <sheetName val="_SHOPLIST.xls__SHOPLIST_xls_822"/>
      <sheetName val="_SHOPLIST.xls__SHOPLIST_xls_823"/>
      <sheetName val="_SHOPLIST.xls__SHOPLIST_xls_824"/>
      <sheetName val="_SHOPLIST.xls__SHOPLIST_xls_825"/>
      <sheetName val="_SHOPLIST.xls__SHOPLIST_xls_826"/>
      <sheetName val="_SHOPLIST.xls__SHOPLIST_xls_827"/>
      <sheetName val="_SHOPLIST.xls__SHOPLIST_xls_828"/>
      <sheetName val="_SHOPLIST.xls__SHOPLIST_xls_829"/>
      <sheetName val="_SHOPLIST.xls__SHOPLIST_xls_830"/>
      <sheetName val="_SHOPLIST.xls__SHOPLIST_xls_831"/>
      <sheetName val="_SHOPLIST.xls__SHOPLIST_xls_832"/>
      <sheetName val="_SHOPLIST.xls__SHOPLIST_xls_833"/>
      <sheetName val="_SHOPLIST.xls__SHOPLIST_xls_834"/>
      <sheetName val="_SHOPLIST.xls__SHOPLIST_xls_835"/>
      <sheetName val="_SHOPLIST.xls__SHOPLIST_xls_836"/>
      <sheetName val="_SHOPLIST.xls__SHOPLIST_xls_837"/>
      <sheetName val="_SHOPLIST.xls__SHOPLIST_xls_838"/>
      <sheetName val="_SHOPLIST.xls__SHOPLIST_xls_839"/>
      <sheetName val="_SHOPLIST.xls__SHOPLIST_xls_840"/>
      <sheetName val="_SHOPLIST.xls__SHOPLIST_xls_841"/>
      <sheetName val="_SHOPLIST.xls__SHOPLIST_xls_842"/>
      <sheetName val="_SHOPLIST.xls__SHOPLIST_xls_843"/>
      <sheetName val="_SHOPLIST.xls__SHOPLIST_xls_844"/>
      <sheetName val="_SHOPLIST.xls__SHOPLIST_xls_845"/>
      <sheetName val="_SHOPLIST.xls__SHOPLIST_xls_846"/>
      <sheetName val="_SHOPLIST.xls__SHOPLIST_xls_847"/>
      <sheetName val="_SHOPLIST.xls__SHOPLIST_xls_848"/>
      <sheetName val="_SHOPLIST.xls__SHOPLIST_xls_849"/>
      <sheetName val="_SHOPLIST.xls__SHOPLIST_xls_850"/>
      <sheetName val="_SHOPLIST.xls__SHOPLIST_xls_851"/>
      <sheetName val="_SHOPLIST.xls__SHOPLIST_xls_852"/>
      <sheetName val="_SHOPLIST.xls__SHOPLIST_xls_853"/>
      <sheetName val="_SHOPLIST.xls__SHOPLIST_xls_854"/>
      <sheetName val="_SHOPLIST.xls__SHOPLIST_xls_855"/>
      <sheetName val="_SHOPLIST.xls__SHOPLIST_xls_856"/>
      <sheetName val="_SHOPLIST.xls__SHOPLIST_xls_857"/>
      <sheetName val="_SHOPLIST.xls__SHOPLIST_xls_858"/>
      <sheetName val="_SHOPLIST.xls__SHOPLIST_xls_859"/>
      <sheetName val="_SHOPLIST.xls__SHOPLIST_xls_860"/>
      <sheetName val="_SHOPLIST.xls__SHOPLIST_xls_861"/>
      <sheetName val="_SHOPLIST.xls__SHOPLIST_xls_862"/>
      <sheetName val="_SHOPLIST.xls__SHOPLIST_xls_863"/>
      <sheetName val="_SHOPLIST.xls__SHOPLIST_xls_864"/>
      <sheetName val="_SHOPLIST.xls__SHOPLIST_xls_865"/>
      <sheetName val="_SHOPLIST.xls__SHOPLIST_xls_866"/>
      <sheetName val="_SHOPLIST.xls__SHOPLIST_xls_867"/>
      <sheetName val="_SHOPLIST.xls__SHOPLIST_xls_868"/>
      <sheetName val="_SHOPLIST.xls__SHOPLIST_xls_869"/>
      <sheetName val="_SHOPLIST.xls__SHOPLIST_xls_870"/>
      <sheetName val="_SHOPLIST.xls__SHOPLIST_xls_871"/>
      <sheetName val="_SHOPLIST.xls__SHOPLIST_xls_872"/>
      <sheetName val="_SHOPLIST.xls__SHOPLIST_xls_873"/>
      <sheetName val="_SHOPLIST.xls__SHOPLIST_xls_874"/>
      <sheetName val="_SHOPLIST.xls__SHOPLIST_xls_875"/>
      <sheetName val="_SHOPLIST.xls__SHOPLIST_xls_876"/>
      <sheetName val="_SHOPLIST.xls__SHOPLIST_xls_877"/>
      <sheetName val="_SHOPLIST.xls__SHOPLIST_xls_878"/>
      <sheetName val="_SHOPLIST.xls__SHOPLIST_xls_879"/>
      <sheetName val="_SHOPLIST.xls__SHOPLIST_xls_880"/>
      <sheetName val="_SHOPLIST.xls__SHOPLIST_xls_881"/>
      <sheetName val="_SHOPLIST.xls__SHOPLIST_xls_882"/>
      <sheetName val="_SHOPLIST.xls__SHOPLIST_xls_883"/>
      <sheetName val="_SHOPLIST.xls__SHOPLIST_xls_884"/>
      <sheetName val="_SHOPLIST.xls__SHOPLIST_xls_885"/>
      <sheetName val="_SHOPLIST.xls__SHOPLIST_xls_886"/>
      <sheetName val="_SHOPLIST.xls__SHOPLIST_xls_887"/>
      <sheetName val="_SHOPLIST.xls__SHOPLIST_xls_888"/>
      <sheetName val="_SHOPLIST.xls__SHOPLIST_xls_889"/>
      <sheetName val="_SHOPLIST.xls__SHOPLIST_xls_890"/>
      <sheetName val="_SHOPLIST.xls__SHOPLIST_xls_891"/>
      <sheetName val="_SHOPLIST.xls__SHOPLIST_xls_892"/>
      <sheetName val="_SHOPLIST.xls__SHOPLIST_xls_893"/>
      <sheetName val="_SHOPLIST.xls__SHOPLIST_xls_894"/>
      <sheetName val="_SHOPLIST.xls__SHOPLIST_xls_895"/>
      <sheetName val="_SHOPLIST.xls__SHOPLIST_xls_896"/>
      <sheetName val="_SHOPLIST.xls__SHOPLIST_xls_897"/>
      <sheetName val="_SHOPLIST.xls__SHOPLIST_xls_898"/>
      <sheetName val="_SHOPLIST.xls__SHOPLIST_xls_899"/>
      <sheetName val="_SHOPLIST.xls__SHOPLIST_xls_900"/>
      <sheetName val="_SHOPLIST.xls_70_x005f_x005f_x005f_x0000__7"/>
      <sheetName val="_SHOPLIST.xls__SHOPLIST_xls_901"/>
      <sheetName val="_SHOPLIST.xls__SHOPLIST_xls_902"/>
      <sheetName val="_SHOPLIST.xls_70___0_s__i____24"/>
      <sheetName val="_SHOPLIST_xls_70_x005f_x0000___0_x0_2"/>
      <sheetName val="_SHOPLIST_xls_70,_0s«i_x1"/>
      <sheetName val="_SHOPLIST_xls__VWVU))tÏØ0_108"/>
      <sheetName val="_SHOPLIST_xls__VWVU))tÏØ0_109"/>
      <sheetName val="_SHOPLIST_xls__VWVU))tÏØ0_110"/>
      <sheetName val="_SHOPLIST_xls__VWVU))tÏØ0_111"/>
      <sheetName val="_SHOPLIST_xls__VWVU))tÏØ0_112"/>
      <sheetName val="_SHOPLIST_xls__VWVU))tÏØ0_113"/>
      <sheetName val="_SHOPLIST_xls__VWVU))tÏØ0_114"/>
      <sheetName val="_SHOPLIST_xls_70,_0s«i_x2"/>
      <sheetName val="_SHOPLIST_xls__VWVU))tÏØ0_115"/>
      <sheetName val="_SHOPLIST_xls__VWVU))tÏØ0_116"/>
      <sheetName val="_SHOPLIST_xls__VWVU))tÏØ0_117"/>
      <sheetName val="_SHOPLIST_xls__VWVU))tÏØ0_118"/>
      <sheetName val="_SHOPLIST_xls__VWVU))tÏØ0_119"/>
      <sheetName val="_SHOPLIST_xls__VWVU))tÏØ0_120"/>
      <sheetName val="_SHOPLIST_xls__VWVU))tÏØ0_121"/>
      <sheetName val="_SHOPLIST_xls__VWVU))tÏØ0_122"/>
      <sheetName val="_SHOPLIST_xls__SHOPLIST_xls_7_2"/>
      <sheetName val="_SHOPLIST_xls__SHOPLIST_xls___2"/>
      <sheetName val="_SHOPLIST_xls__SHOPLIST_xls___3"/>
      <sheetName val="_SHOPLIST_xls__SHOPLIST_xls___4"/>
      <sheetName val="_SHOPLIST_xls__SHOPLIST_xls___5"/>
      <sheetName val="_SHOPLIST_xls__SHOPLIST_xls___6"/>
      <sheetName val="_SHOPLIST_xls__SHOPLIST_xls___7"/>
      <sheetName val="_SHOPLIST_xls__SHOPLIST_xls_7_3"/>
      <sheetName val="_SHOPLIST_xls__SHOPLIST_xls_7_4"/>
      <sheetName val="_SHOPLIST_xls__SHOPLIST_xls___8"/>
      <sheetName val="_SHOPLIST_xls__SHOPLIST_xls___9"/>
      <sheetName val="_SHOPLIST_xls__SHOPLIST_xls_7_5"/>
      <sheetName val="_SHOPLIST_xls__SHOPLIST_xls_7_6"/>
      <sheetName val="_SHOPLIST_xls__SHOPLIST_xls_7_7"/>
      <sheetName val="_SHOPLIST_xls__SHOPLIST_xls__15"/>
      <sheetName val="_SHOPLIST_xls__VWVU))tÏØ0_123"/>
      <sheetName val="_SHOPLIST_xls__VWVU))tÏØ0_124"/>
      <sheetName val="_SHOPLIST_xls__VWVU))tÏØ0_125"/>
      <sheetName val="_SHOPLIST_xls__VWVU))tÏØ0_126"/>
      <sheetName val="_SHOPLIST_xls__VWVU))tÏØ0_127"/>
      <sheetName val="_SHOPLIST_xls__VWVU))tÏØ0_128"/>
      <sheetName val="_SHOPLIST_xls__VWVU))tÏØ0_129"/>
      <sheetName val="_SHOPLIST_xls__VWVU))tÏØ0_130"/>
      <sheetName val="_SHOPLIST_xls__VWVU))tÏØ0_131"/>
      <sheetName val="_SHOPLIST_xls_70,_0s«iÆøí¬4"/>
      <sheetName val="_SHOPLIST_xls__VWVU))tÏØ0_132"/>
      <sheetName val="_SHOPLIST_xls__VWVU))tÏØ0_133"/>
      <sheetName val="_SHOPLIST_xls__VWVU))tÏØ0_134"/>
      <sheetName val="_SHOPLIST_xls__VWVU))tÏØ0_135"/>
      <sheetName val="_SHOPLIST_xls__SH4"/>
      <sheetName val="_SHOPLIST_xls_70_4"/>
      <sheetName val="_SHOPLIST_xls__VWVU))tÏØ0_136"/>
      <sheetName val="_SHOPLIST_xls_70,_0s«i_x3"/>
      <sheetName val="_SHOPLIST_xls__VWVU))tÏØ0_137"/>
      <sheetName val="_SHOPLIST_xls__VWVU))tÏØ0_138"/>
      <sheetName val="_SHOPLIST_xls__VWVU))tÏØ0_139"/>
      <sheetName val="_SHOPLIST_xls__VWVU))tÏØ0_140"/>
      <sheetName val="_SHOPLIST_xls__VWVU))tÏØ0_141"/>
      <sheetName val="_SHOPLIST_xls__VWVU))tÏØ0_142"/>
      <sheetName val="_SHOPLIST_xls__VWVU))tÏØ0_143"/>
      <sheetName val="_SHOPLIST_xls__VWVU))tÏØ0_144"/>
      <sheetName val="_SHOPLIST_xls__SHOPLIST_xls_7_1"/>
      <sheetName val="_SHOPLIST_xls__SHOPLIST_xls___1"/>
      <sheetName val="_SHOPLIST_xls__SHOPLIST_xls__16"/>
      <sheetName val="_SHOPLIST_xls__SHOPLIST_xls__17"/>
      <sheetName val="_SHOPLIST_xls__SHOPLIST_xls__18"/>
      <sheetName val="_SHOPLIST_xls__SHOPLIST_xls__19"/>
      <sheetName val="_SHOPLIST_xls__SHOPLIST_xls__20"/>
      <sheetName val="_SHOPLIST_xls__SHOPLIST_xls_7_8"/>
      <sheetName val="_SHOPLIST_xls__SHOPLIST_xls_7_9"/>
      <sheetName val="_SHOPLIST_xls__SHOPLIST_xls__21"/>
      <sheetName val="_SHOPLIST_xls__SHOPLIST_xls__22"/>
      <sheetName val="_SHOPLIST_xls__SHOPLIST_xls__23"/>
      <sheetName val="_SHOPLIST_xls__SHOPLIST_xls_738"/>
      <sheetName val="_SHOPLIST_xls__SHOPLIST_xls__24"/>
      <sheetName val="_SHOPLIST_xls__SHOPLIST_xls__25"/>
      <sheetName val="_SHOPLIST_xls__SHOPLIST_xls_739"/>
      <sheetName val="_SHOPLIST_xls__SHOPLIST_xls__26"/>
      <sheetName val="_SHOPLIST_xls__SHOPLIST_xls_740"/>
      <sheetName val="_SHOPLIST_xls__SHOPLIST_xls__27"/>
      <sheetName val="_SHOPLIST_xls__SHOPLIST_xls__28"/>
      <sheetName val="_SHOPLIST_xls_70_x005f_x0000_,_0_x001"/>
      <sheetName val="___________20"/>
      <sheetName val="_SHOPLIST_xls__SHOPLIST_xls_741"/>
      <sheetName val="_SHOPLIST_xls_70,_0s«iÆøí¬i20"/>
      <sheetName val="_SHOPLIST_xls__SHOPLIST_xls_742"/>
      <sheetName val="_SHOPLIST_xls__VW15"/>
      <sheetName val="_SHOPLIST_xls__VWVU))tÏØ0_145"/>
      <sheetName val="_SHOPLIST_xls__VWVU))tÏØ0_146"/>
      <sheetName val="_SHOPLIST_xls_70,15"/>
      <sheetName val="_SHOPLIST_xls__VWVU))tÏØ0_147"/>
      <sheetName val="_SHOPLIST_xls__VWVU))tÏØ0_148"/>
      <sheetName val="_SHOPLIST_xls__VWVU))tÏØ0_149"/>
      <sheetName val="_SHOPLIST_xls_70,_0s«_iÆø_í¬_15"/>
      <sheetName val="_SHOPLIST_xls_70_,_0_s«i_Æøí¬15"/>
      <sheetName val="_SHOPLIST_xls__VWVU))tÏØ0_150"/>
      <sheetName val="_SHOPLIST_xls__SHOPLIST_xls_743"/>
      <sheetName val="_SHOPLIST_xls__VWVU))tÏØ0_151"/>
      <sheetName val="_SHOPLIST_xls__VWVU))tÏØ0_152"/>
      <sheetName val="_SHOPLIST_xls__VWVU))tÏØ0_153"/>
      <sheetName val="_SHOPLIST_xls__SHOPLIST_xls__V4"/>
      <sheetName val="_SHOPLIST_xls_70,_0s«iÆøí¬5"/>
      <sheetName val="_SHOPLIST_xls__VWVU))tÏØ0_154"/>
      <sheetName val="_SHOPLIST_xls__VWVU))tÏØ0_155"/>
      <sheetName val="_SHOPLIST_xls__VWVU))tÏØ0_156"/>
      <sheetName val="_SHOPLIST_xls__VWVU))tÏØ0_157"/>
      <sheetName val="_SHOPLIST_xls__SH5"/>
      <sheetName val="_SHOPLIST_xls_70_5"/>
      <sheetName val="_SHOPLIST_xls__VWVU))tÏØ0_158"/>
      <sheetName val="_SHOPLIST_xls_70,_0s«i_x4"/>
      <sheetName val="_SHOPLIST_xls__VWVU))tÏØ0_159"/>
      <sheetName val="_SHOPLIST_xls__VWVU))tÏØ0_160"/>
      <sheetName val="_SHOPLIST_xls__VWVU))tÏØ0_161"/>
      <sheetName val="_SHOPLIST_xls__VWVU))tÏØ0_162"/>
      <sheetName val="_SHOPLIST_xls__VWVU))tÏØ0_163"/>
      <sheetName val="_SHOPLIST_xls__VWVU))tÏØ0_164"/>
      <sheetName val="_SHOPLIST_xls__VWVU))tÏØ0_165"/>
      <sheetName val="_SHOPLIST_xls__VWVU))tÏØ0_166"/>
      <sheetName val="_SHOPLIST_xls__SHOPLIST_xls_744"/>
      <sheetName val="_SHOPLIST_xls__SHOPLIST_xls__29"/>
      <sheetName val="_SHOPLIST_xls__SHOPLIST_xls__30"/>
      <sheetName val="_SHOPLIST_xls__SHOPLIST_xls__31"/>
      <sheetName val="_SHOPLIST_xls__SHOPLIST_xls__32"/>
      <sheetName val="_SHOPLIST_xls__SHOPLIST_xls__33"/>
      <sheetName val="_SHOPLIST_xls__SHOPLIST_xls__34"/>
      <sheetName val="_SHOPLIST_xls__SHOPLIST_xls_745"/>
      <sheetName val="_SHOPLIST_xls__SHOPLIST_xls_746"/>
      <sheetName val="_SHOPLIST_xls__SHOPLIST_xls__35"/>
      <sheetName val="_SHOPLIST_xls__SHOPLIST_xls__36"/>
      <sheetName val="_SHOPLIST_xls__SHOPLIST_xls__37"/>
      <sheetName val="_SHOPLIST_xls__SHOPLIST_xls_747"/>
      <sheetName val="_SHOPLIST_xls__SHOPLIST_xls__38"/>
      <sheetName val="_SHOPLIST_xls__SHOPLIST_xls__39"/>
      <sheetName val="_SHOPLIST_xls__SHOPLIST_xls_748"/>
      <sheetName val="_SHOPLIST_xls__SHOPLIST_xls__40"/>
      <sheetName val="_SHOPLIST_xls__SHOPLIST_xls_749"/>
      <sheetName val="_SHOPLIST_xls__SHOPLIST_xls__41"/>
      <sheetName val="_SHOPLIST_xls__SHOPLIST_xls__42"/>
      <sheetName val="_SHOPLIST_xls_70_x005f_x0000_,_0_x002"/>
      <sheetName val="_SHOPLIST.xls__VW__VU________16"/>
      <sheetName val="_SHOPLIST.xls_70_x005f_x0000___0_x0_9"/>
      <sheetName val="_SHOPLIST.xls_70___0_s__i____25"/>
      <sheetName val="_SHOPLIST.xls__VW__VU________17"/>
      <sheetName val="_SHOPLIST.xls__SHOPLIST_xls_903"/>
      <sheetName val="_SHOPLIST.xls__SHOPLIST_xls_904"/>
      <sheetName val="_SHOPLIST.xls__SHOPLIST_xls_905"/>
      <sheetName val="_SHOPLIST.xls__SHOPLIST_xls_906"/>
      <sheetName val="_SHOPLIST.xls__SHOPLIST_xls_907"/>
      <sheetName val="_SHOPLIST.xls__SHOPLIST_xls_908"/>
      <sheetName val="_SHOPLIST.xls__SHOPLIST_xls_909"/>
      <sheetName val="_SHOPLIST.xls__SHOPLIST_xls_910"/>
      <sheetName val="_SHOPLIST.xls__SHOPLIST_xls_911"/>
      <sheetName val="_SHOPLIST.xls__SHOPLIST_xls_912"/>
      <sheetName val="_SHOPLIST.xls__SHOPLIST_xls_913"/>
      <sheetName val="_SHOPLIST.xls__SHOPLIST_xls_914"/>
      <sheetName val="_SHOPLIST.xls__SHOPLIST_xls_915"/>
      <sheetName val="_SHOPLIST.xls__SHOPLIST_xls_916"/>
      <sheetName val="_SHOPLIST.xls__SHOPLIST_xls_917"/>
      <sheetName val="_SHOPLIST.xls__SHOPLIST_xls_918"/>
      <sheetName val="_SHOPLIST.xls__SHOPLIST_xls_919"/>
      <sheetName val="_SHOPLIST.xls__SHOPLIST_xls_920"/>
      <sheetName val="_SHOPLIST.xls__SHOPLIST_xls_921"/>
      <sheetName val="_SHOPLIST.xls__SHOPLIST_xls_922"/>
      <sheetName val="_SHOPLIST.xls__SHOPLIST_xls_923"/>
      <sheetName val="_SHOPLIST.xls__SHOPLIST_xls_924"/>
      <sheetName val="_SHOPLIST.xls__SHOPLIST_xls_925"/>
      <sheetName val="_SHOPLIST.xls__SHOPLIST_xls_926"/>
      <sheetName val="_SHOPLIST.xls__SHOPLIST_xls_927"/>
      <sheetName val="_SHOPLIST.xls__SHOPLIST_xls_928"/>
      <sheetName val="_SHOPLIST.xls__SHOPLIST_xls_929"/>
      <sheetName val="_SHOPLIST.xls__SHOPLIST_xls_930"/>
      <sheetName val="_SHOPLIST.xls__SHOPLIST_xls_931"/>
      <sheetName val="_SHOPLIST.xls__SHOPLIST_xls_932"/>
      <sheetName val="_SHOPLIST.xls__SHOPLIST_xls_933"/>
      <sheetName val="_SHOPLIST.xls__SHOPLIST_xl_1048"/>
      <sheetName val="_SHOPLIST.xls__SHOPLIST_xl_1049"/>
      <sheetName val="_SHOPLIST.xls__SHOPLIST_xl_1050"/>
      <sheetName val="_SHOPLIST.xls__SHOPLIST_xl_1051"/>
      <sheetName val="_SHOPLIST.xls__SHOPLIST_xl_1052"/>
      <sheetName val="_SHOPLIST.xls__SHOPLIST_xl_1053"/>
      <sheetName val="_SHOPLIST.xls_70___0_s__i____26"/>
      <sheetName val="_SHOPLIST.xls__SHOPLIST_xls_934"/>
      <sheetName val="_SHOPLIST.xls__SHOPLIST_xl_1054"/>
      <sheetName val="_SHOPLIST.xls__SHOPLIST_xl_1055"/>
      <sheetName val="_SHOPLIST.xls__SHOPLIST_xl_1056"/>
      <sheetName val="_SHOPLIST.xls__SHOPLIST_xls_935"/>
      <sheetName val="_SHOPLIST.xls__SHOPLIST_xls_936"/>
      <sheetName val="_SHOPLIST.xls__SHOPLIST_xls_937"/>
      <sheetName val="_SHOPLIST.xls__SHOPLIST_xls_938"/>
      <sheetName val="_SHOPLIST.xls__SHOPLIST_xl_1057"/>
      <sheetName val="_SHOPLIST.xls__SHOPLIST_xls_939"/>
      <sheetName val="_SHOPLIST.xls__SHOPLIST_xls_940"/>
      <sheetName val="_SHOPLIST.xls__SHOPLIST_xl_1058"/>
      <sheetName val="_SHOPLIST.xls__SHOPLIST_xls_941"/>
      <sheetName val="_SHOPLIST.xls__SHOPLIST_xl_1059"/>
      <sheetName val="_SHOPLIST.xls__SHOPLIST_xls_942"/>
      <sheetName val="_SHOPLIST.xls__SHOPLIST_xl_1060"/>
      <sheetName val="_SHOPLIST.xls__SHOPLIST_xl_1061"/>
      <sheetName val="_SHOPLIST.xls__SHOPLIST_xls_943"/>
      <sheetName val="_SHOPLIST.xls__SHOPLIST_xls_944"/>
      <sheetName val="_SHOPLIST.xls__SHOPLIST_xls_945"/>
      <sheetName val="_SHOPLIST.xls__SHOPLIST_xls_946"/>
      <sheetName val="_SHOPLIST.xls__SHOPLIST_xls_947"/>
      <sheetName val="_SHOPLIST.xls__SHOPLIST_xls_948"/>
      <sheetName val="_SHOPLIST.xls__SHOPLIST_xls_949"/>
      <sheetName val="_SHOPLIST.xls__SHOPLIST_xls_950"/>
      <sheetName val="_SHOPLIST.xls__SHOPLIST_xls_951"/>
      <sheetName val="_SHOPLIST.xls__SHOPLIST_xls_952"/>
      <sheetName val="_SHOPLIST.xls__SHOPLIST_xl_1062"/>
      <sheetName val="_SHOPLIST.xls__SHOPLIST_xls_953"/>
      <sheetName val="_SHOPLIST.xls__SHOPLIST_xl_1063"/>
      <sheetName val="_SHOPLIST.xls__SHOPLIST_xl_1064"/>
      <sheetName val="_SHOPLIST.xls__SHOPLIST_xls_954"/>
      <sheetName val="_SHOPLIST.xls__SHOPLIST_xls_955"/>
      <sheetName val="_SHOPLIST.xls__SHOPLIST_xls_956"/>
      <sheetName val="_SHOPLIST.xls__SHOPLIST_xls_957"/>
      <sheetName val="_SHOPLIST.xls__SHOPLIST_xls_958"/>
      <sheetName val="_SHOPLIST.xls__SHOPLIST_xls_959"/>
      <sheetName val="_SHOPLIST.xls__SHOPLIST_xls_960"/>
      <sheetName val="_SHOPLIST.xls__SHOPLIST_xls_961"/>
      <sheetName val="_SHOPLIST.xls__SHOPLIST_xls_962"/>
      <sheetName val="_SHOPLIST.xls__SHOPLIST_xls_963"/>
      <sheetName val="_SHOPLIST.xls__SHOPLIST_xls_964"/>
      <sheetName val="_SHOPLIST.xls__SHOPLIST_xl_1065"/>
      <sheetName val="_SHOPLIST.xls__SHOPLIST_xl_1066"/>
      <sheetName val="_SHOPLIST.xls__SHOPLIST_xls_965"/>
      <sheetName val="_SHOPLIST.xls__SHOPLIST_xls_966"/>
      <sheetName val="_SHOPLIST.xls__SHOPLIST_xls_967"/>
      <sheetName val="_SHOPLIST.xls__SHOPLIST_xls_968"/>
      <sheetName val="_SHOPLIST.xls__SHOPLIST_xls_969"/>
      <sheetName val="_SHOPLIST.xls__SHOPLIST_xls_970"/>
      <sheetName val="_SHOPLIST.xls__SHOPLIST_xls_971"/>
      <sheetName val="_SHOPLIST.xls__SHOPLIST_xls_972"/>
      <sheetName val="_SHOPLIST.xls__SHOPLIST_xls_973"/>
      <sheetName val="_SHOPLIST.xls__SHOPLIST_xls_974"/>
      <sheetName val="_SHOPLIST.xls__SHOPLIST_xls_975"/>
      <sheetName val="_SHOPLIST.xls__SHOPLIST_xls_976"/>
      <sheetName val="_SHOPLIST.xls__SHOPLIST_xls_977"/>
      <sheetName val="_SHOPLIST.xls__SHOPLIST_xl_1067"/>
      <sheetName val="_SHOPLIST.xls__SHOPLIST_xls_978"/>
      <sheetName val="_SHOPLIST.xls__SHOPLIST_xl_1068"/>
      <sheetName val="_SHOPLIST.xls__SHOPLIST_xl_1069"/>
      <sheetName val="_SHOPLIST.xls__SHOPLIST_xl_1070"/>
      <sheetName val="_SHOPLIST.xls__SHOPLIST_xl_1071"/>
      <sheetName val="_SHOPLIST.xls__SHOPLIST_xls_979"/>
      <sheetName val="_SHOPLIST.xls__SHOPLIST_xl_1072"/>
      <sheetName val="_SHOPLIST.xls__SHOPLIST_xls_980"/>
      <sheetName val="_SHOPLIST.xls__SHOPLIST_xls_981"/>
      <sheetName val="_SHOPLIST.xls__SHOPLIST_xls_982"/>
      <sheetName val="_SHOPLIST.xls__SHOPLIST_xls_983"/>
      <sheetName val="_SHOPLIST.xls__SHOPLIST_xls_984"/>
      <sheetName val="_SHOPLIST.xls__SHOPLIST_xls_985"/>
      <sheetName val="_SHOPLIST.xls__SHOPLIST_xls_986"/>
      <sheetName val="_SHOPLIST.xls__SHOPLIST_xl_1073"/>
      <sheetName val="_SHOPLIST.xls__SHOPLIST_xl_1074"/>
      <sheetName val="_SHOPLIST.xls__SHOPLIST_xls_987"/>
      <sheetName val="_SHOPLIST.xls__SHOPLIST_xls_988"/>
      <sheetName val="_SHOPLIST.xls__SHOPLIST_xls_989"/>
      <sheetName val="_SHOPLIST.xls__SHOPLIST_xls_990"/>
      <sheetName val="_SHOPLIST.xls__SHOPLIST_xls_991"/>
      <sheetName val="_SHOPLIST.xls__SHOPLIST_xls_992"/>
      <sheetName val="_SHOPLIST.xls__SHOPLIST_xls_993"/>
      <sheetName val="_SHOPLIST.xls__SHOPLIST_xls_994"/>
      <sheetName val="_SHOPLIST.xls__SHOPLIST_xls_995"/>
      <sheetName val="_SHOPLIST.xls__SHOPLIST_xl_1075"/>
      <sheetName val="_SHOPLIST.xls__SHOPLIST_xls_996"/>
      <sheetName val="_SHOPLIST.xls__SHOPLIST_xls_997"/>
      <sheetName val="_SHOPLIST.xls__SHOPLIST_xls_998"/>
      <sheetName val="_SHOPLIST.xls__SHOPLIST_xls_999"/>
      <sheetName val="_SHOPLIST.xls__SHOPLIST_xl_1000"/>
      <sheetName val="_SHOPLIST.xls__SHOPLIST_xl_1001"/>
      <sheetName val="_SHOPLIST.xls__SHOPLIST_xl_1002"/>
      <sheetName val="_SHOPLIST.xls__SHOPLIST_xl_1076"/>
      <sheetName val="_SHOPLIST.xls__SHOPLIST_xl_1003"/>
      <sheetName val="_SHOPLIST.xls__SHOPLIST_xl_1004"/>
      <sheetName val="_SHOPLIST.xls__SHOPLIST_xl_1005"/>
      <sheetName val="_SHOPLIST.xls__SHOPLIST_xl_1006"/>
      <sheetName val="_SHOPLIST.xls__SHOPLIST_xl_1007"/>
      <sheetName val="_SHOPLIST.xls__SHOPLIST_xl_1008"/>
      <sheetName val="_SHOPLIST.xls__SHOPLIST_xl_1009"/>
      <sheetName val="_SHOPLIST.xls__SHOPLIST_xl_1010"/>
      <sheetName val="_SHOPLIST.xls__SHOPLIST_xl_1011"/>
      <sheetName val="_SHOPLIST.xls__SHOPLIST_xl_1012"/>
      <sheetName val="_SHOPLIST.xls__SHOPLIST_xl_1013"/>
      <sheetName val="_SHOPLIST.xls__SHOPLIST_xl_1014"/>
      <sheetName val="_SHOPLIST.xls__SHOPLIST_xl_1015"/>
      <sheetName val="_SHOPLIST.xls__SHOPLIST_xl_1016"/>
      <sheetName val="_SHOPLIST.xls__SHOPLIST_xl_1017"/>
      <sheetName val="_SHOPLIST.xls__SHOPLIST_xl_1018"/>
      <sheetName val="_SHOPLIST.xls__SHOPLIST_xl_1019"/>
      <sheetName val="_SHOPLIST.xls__SHOPLIST_xl_1020"/>
      <sheetName val="_SHOPLIST.xls__SHOPLIST_xl_1077"/>
      <sheetName val="_SHOPLIST.xls__SHOPLIST_xl_1021"/>
      <sheetName val="_SHOPLIST.xls__SHOPLIST_xl_1022"/>
      <sheetName val="_SHOPLIST.xls__SHOPLIST_xl_1023"/>
      <sheetName val="_SHOPLIST.xls__SHOPLIST_xl_1024"/>
      <sheetName val="_SHOPLIST.xls__SHOPLIST_xl_1025"/>
      <sheetName val="_SHOPLIST.xls__SHOPLIST_xl_1026"/>
      <sheetName val="_SHOPLIST.xls__SHOPLIST_xl_1027"/>
      <sheetName val="_SHOPLIST.xls__SHOPLIST_xl_1028"/>
      <sheetName val="_SHOPLIST.xls__SHOPLIST_xl_1029"/>
      <sheetName val="_SHOPLIST.xls__SHOPLIST_xl_1078"/>
      <sheetName val="_SHOPLIST.xls__SHOPLIST_xl_1030"/>
      <sheetName val="_SHOPLIST.xls__SHOPLIST_xl_1031"/>
      <sheetName val="_SHOPLIST.xls__SHOPLIST_xl_1032"/>
      <sheetName val="_SHOPLIST.xls__SHOPLIST_xl_1033"/>
      <sheetName val="_SHOPLIST.xls__SHOPLIST_xl_1034"/>
      <sheetName val="_SHOPLIST.xls__SHOPLIST_xl_1035"/>
      <sheetName val="_SHOPLIST.xls__SHOPLIST_xl_1036"/>
      <sheetName val="_SHOPLIST.xls__SHOPLIST_xl_1037"/>
      <sheetName val="_SHOPLIST.xls__SHOPLIST_xl_1038"/>
      <sheetName val="_SHOPLIST.xls__SHOPLIST_xl_1079"/>
      <sheetName val="_SHOPLIST.xls__SHOPLIST_xl_1039"/>
      <sheetName val="_SHOPLIST.xls__SHOPLIST_xl_1040"/>
      <sheetName val="_SHOPLIST.xls__SHOPLIST_xl_1041"/>
      <sheetName val="_SHOPLIST.xls__SHOPLIST_xl_1042"/>
      <sheetName val="_SHOPLIST.xls__SHOPLIST_xl_1043"/>
      <sheetName val="_SHOPLIST.xls__SHOPLIST_xl_1044"/>
      <sheetName val="_SHOPLIST.xls__SHOPLIST_xl_1045"/>
      <sheetName val="_SHOPLIST.xls_70_x005f_x005f_x005f_x0000__8"/>
      <sheetName val="_SHOPLIST.xls__SHOPLIST_xl_1046"/>
      <sheetName val="_SHOPLIST.xls__SHOPLIST_xl_1047"/>
      <sheetName val="_SHOPLIST.xls_70___0_s__i____27"/>
      <sheetName val="_SHOPLIST.xls__VWVU))tÏØ0__21"/>
      <sheetName val="_SHOPLIST.xls__VWVU))tÏØ0__22"/>
      <sheetName val="_SHOPLIST.xls__VWVU))tÏØ0__23"/>
      <sheetName val="_SHOPLIST.xls_70,_0s«iÆøí¬i6"/>
      <sheetName val="_SHOPLIST.xls__VW1"/>
      <sheetName val="_SHOPLIST.xls_70,_0s«iÆøí¬i7"/>
      <sheetName val="_SHOPLIST.xls__VW2"/>
      <sheetName val="_SHOPLIST.xls__VWVU))tÏØ0__31"/>
      <sheetName val="_SHOPLIST.xls_70,_0s«_iÆø_í¬_i1"/>
      <sheetName val="_SHOPLIST.xls_70_,_0_s«i_Æøí¬i1"/>
      <sheetName val="_SHOPLIST.xls__VWVU))tÏØ0__32"/>
      <sheetName val="_SHOPLIST.xls_70,_0s«_iÆø_í¬_i2"/>
      <sheetName val="_SHOPLIST.xls_70_,_0_s«i_Æøí¬i2"/>
      <sheetName val="_SHOPLIST.xls_70,_0s«iÆøí¬i8"/>
      <sheetName val="_SHOPLIST.xls__VW3"/>
      <sheetName val="_SHOPLIST.xls__VWVU))tÏØ0__33"/>
      <sheetName val="_SHOPLIST.xls_70,_0s«_iÆø_í¬_i3"/>
      <sheetName val="_SHOPLIST.xls_70_,_0_s«i_Æøí¬i3"/>
      <sheetName val="_SHOPLIST.xls_70,_0s«iÆøí¬i13"/>
      <sheetName val="_SHOPLIST.xls__VW8"/>
      <sheetName val="_SHOPLIST.xls__VWVU))tÏØ0__40"/>
      <sheetName val="_SHOPLIST.xls__VWVU))tÏØ0__41"/>
      <sheetName val="_SHOPLIST.xls__VWVU))tÏØ0__42"/>
      <sheetName val="_SHOPLIST.xls__VWVU))tÏØ0__43"/>
      <sheetName val="_SHOPLIST.xls__VWVU))tÏØ0__44"/>
      <sheetName val="_SHOPLIST.xls_70,_0s«_iÆø_í¬_i8"/>
      <sheetName val="_SHOPLIST.xls_70_,_0_s«i_Æøí¬i8"/>
      <sheetName val="_SHOPLIST.xls_70,_0s«iÆøí¬i10"/>
      <sheetName val="_SHOPLIST.xls__VW5"/>
      <sheetName val="_SHOPLIST.xls__VWVU))tÏØ0__25"/>
      <sheetName val="_SHOPLIST.xls__VWVU))tÏØ0__35"/>
      <sheetName val="_SHOPLIST.xls_70,_0s«_iÆø_í¬_i5"/>
      <sheetName val="_SHOPLIST.xls_70_,_0_s«i_Æøí¬i5"/>
      <sheetName val="_SHOPLIST.xls_70,_0s«iÆøí¬i9"/>
      <sheetName val="_SHOPLIST.xls__VW4"/>
      <sheetName val="_SHOPLIST.xls__VWVU))tÏØ0__24"/>
      <sheetName val="_SHOPLIST.xls__VWVU))tÏØ0__34"/>
      <sheetName val="_SHOPLIST.xls_70,_0s«_iÆø_í¬_i4"/>
      <sheetName val="_SHOPLIST.xls_70_,_0_s«i_Æøí¬i4"/>
      <sheetName val="_SHOPLIST.xls_70,_0s«iÆøí¬i12"/>
      <sheetName val="_SHOPLIST.xls__VW7"/>
      <sheetName val="_SHOPLIST.xls__VWVU))tÏØ0__29"/>
      <sheetName val="_SHOPLIST.xls__VWVU))tÏØ0__30"/>
      <sheetName val="_SHOPLIST.xls__VWVU))tÏØ0__37"/>
      <sheetName val="_SHOPLIST.xls__VWVU))tÏØ0__38"/>
      <sheetName val="_SHOPLIST.xls__VWVU))tÏØ0__39"/>
      <sheetName val="_SHOPLIST.xls_70,_0s«_iÆø_í¬_i7"/>
      <sheetName val="_SHOPLIST.xls_70_,_0_s«i_Æøí¬i7"/>
      <sheetName val="_SHOPLIST.xls_70,_0s«iÆøí¬i11"/>
      <sheetName val="_SHOPLIST.xls__VW6"/>
      <sheetName val="_SHOPLIST.xls__VWVU))tÏØ0__26"/>
      <sheetName val="_SHOPLIST.xls__VWVU))tÏØ0__27"/>
      <sheetName val="_SHOPLIST.xls__VWVU))tÏØ0__28"/>
      <sheetName val="_SHOPLIST.xls__VWVU))tÏØ0__36"/>
      <sheetName val="_SHOPLIST.xls_70,_0s«_iÆø_í¬_i6"/>
      <sheetName val="_SHOPLIST.xls_70_,_0_s«i_Æøí¬i6"/>
      <sheetName val="_SHOPLIST.xls_70,_0s«iÆøí¬i14"/>
      <sheetName val="_SHOPLIST.xls__VW9"/>
      <sheetName val="_SHOPLIST.xls__VWVU))tÏØ0__45"/>
      <sheetName val="_SHOPLIST.xls__VWVU))tÏØ0__46"/>
      <sheetName val="_SHOPLIST.xls__VWVU))tÏØ0__47"/>
      <sheetName val="_SHOPLIST.xls__VWVU))tÏØ0__48"/>
      <sheetName val="_SHOPLIST.xls__VWVU))tÏØ0__49"/>
      <sheetName val="_SHOPLIST.xls_70,_0s«_iÆø_í¬_i9"/>
      <sheetName val="_SHOPLIST.xls_70_,_0_s«i_Æøí¬i9"/>
      <sheetName val="_SHOPLIST.xls_70,_0s«iÆøí¬i15"/>
      <sheetName val="_SHOPLIST.xls__VW10"/>
      <sheetName val="_SHOPLIST.xls__VWVU))tÏØ0__50"/>
      <sheetName val="_SHOPLIST.xls__VWVU))tÏØ0__51"/>
      <sheetName val="_SHOPLIST.xls__VWVU))tÏØ0__52"/>
      <sheetName val="_SHOPLIST.xls__VWVU))tÏØ0__53"/>
      <sheetName val="_SHOPLIST.xls__VWVU))tÏØ0__54"/>
      <sheetName val="_SHOPLIST.xls_70,_0s«_iÆø_í¬_10"/>
      <sheetName val="_SHOPLIST.xls_70_,_0_s«i_Æøí¬10"/>
      <sheetName val="___________21"/>
      <sheetName val="_SHOPLIST_xls_70,_0s«iÆøí¬i21"/>
      <sheetName val="_SHOPLIST_xls__VW16"/>
      <sheetName val="_SHOPLIST_xls_7016"/>
      <sheetName val="_SHOPLIST_xls_70,16"/>
      <sheetName val="_SHOPLIST_xls_70,_0s«_iÆø_í¬_16"/>
      <sheetName val="_SHOPLIST_xls_70_,_0_s«i_Æøí¬16"/>
      <sheetName val="_SHOPLIST_xls__SHOPLIST_xls__V5"/>
      <sheetName val="_S3"/>
      <sheetName val="_S8"/>
      <sheetName val="_S5"/>
      <sheetName val="_S4"/>
      <sheetName val="_S7"/>
      <sheetName val="_S6"/>
      <sheetName val="_S9"/>
      <sheetName val="_VWVU))tÏØ0__61"/>
      <sheetName val="_VWVU))tÏØ0__71"/>
      <sheetName val="70_x005f_x0000_,_0_x000"/>
      <sheetName val="70,_0s«iÆøí¬i16"/>
      <sheetName val="_VW11"/>
      <sheetName val="_VWVU))tÏØ0__55"/>
      <sheetName val="_VWVU))tÏØ0__56"/>
      <sheetName val="_VWVU))tÏØ0__57"/>
      <sheetName val="_VWVU))tÏØ0__58"/>
      <sheetName val="_VWVU))tÏØ0__59"/>
      <sheetName val="70,_0s«_iÆø_í¬_11"/>
      <sheetName val="70_,_0_s«i_Æøí¬11"/>
      <sheetName val="_VWVU))tÏØ0__60"/>
      <sheetName val="_VWVU))tÏØ0__62"/>
      <sheetName val="_VWVU))tÏØ0__63"/>
      <sheetName val="_VWVU))tÏØ0__81"/>
      <sheetName val="_VWVU))tÏØ0__91"/>
      <sheetName val="_SHOPLIST_xls__11"/>
      <sheetName val="F4.13"/>
      <sheetName val="HOTEL_ann"/>
      <sheetName val="5.Cost Curve"/>
      <sheetName val="Cashflow Analysis"/>
      <sheetName val="Basicrates"/>
      <sheetName val="Bill-1A"/>
      <sheetName val="Bill-1B"/>
      <sheetName val="Bill 6-1"/>
      <sheetName val="Bill 7-1"/>
      <sheetName val="Bill 8 (1)"/>
      <sheetName val="9oo dia"/>
      <sheetName val="12oo dia"/>
      <sheetName val="Break down for OH"/>
      <sheetName val="Bill-9-1"/>
      <sheetName val="Bill-9-2"/>
      <sheetName val="Bill-9-3"/>
      <sheetName val="LOCAL RATES"/>
      <sheetName val="PE-F-42 rev 00"/>
      <sheetName val="PE-F-37 Rev 00"/>
      <sheetName val="Open"/>
      <sheetName val="Formula Sheet"/>
      <sheetName val="Part-A"/>
      <sheetName val="Margin Sheet"/>
      <sheetName val="CCNs"/>
      <sheetName val="_SHOPLIST.xls_70,_0s�i����i"/>
      <sheetName val="_SHOPLIST_xls_70,_0s«_iÆø_í¬1"/>
      <sheetName val="_SHOPLIST_xls_70,_0s«iÆøí¬i31"/>
      <sheetName val="_SHOPLIST_xls_70,_0s«_iÆø_í¬2"/>
      <sheetName val="_SHOPLIST_xls_70,_0s«iÆøí¬i22"/>
      <sheetName val="_SHOPLIST_xls_70,_0s«iÆøí¬i32"/>
      <sheetName val="Bill 1 - Preliminaries"/>
      <sheetName val="SUP-DET"/>
      <sheetName val="Communication "/>
      <sheetName val="주식"/>
      <sheetName val="[SHOPLIST.xls]70_x005f_x005f_x005f_x0000_22"/>
      <sheetName val="Price Comparison"/>
      <sheetName val="Bank Guarantee"/>
      <sheetName val="Assumption Inputs"/>
      <sheetName val="Q&amp;pl-V"/>
      <sheetName val="Costing-blk-B"/>
      <sheetName val="Main-Material"/>
      <sheetName val="Break up Sheet"/>
      <sheetName val="S1BOQ"/>
      <sheetName val="NOT FULL RESTRAINT"/>
      <sheetName val="BEARING &amp; BUCKLING"/>
      <sheetName val="PFC"/>
      <sheetName val="UC"/>
      <sheetName val="RSJ"/>
      <sheetName val="선수금"/>
      <sheetName val="Item-wise summary"/>
      <sheetName val="Office Twrs"/>
      <sheetName val="Trial Bal "/>
      <sheetName val="BILL-3-Alt 1"/>
      <sheetName val="Financ. Overview"/>
      <sheetName val="B2-Basement"/>
      <sheetName val="B7-N04-Apartment"/>
      <sheetName val="B14-U07-Apartment"/>
      <sheetName val="RCC,Ret. Wall"/>
      <sheetName val="H.Satuan"/>
      <sheetName val="Plot 1"/>
      <sheetName val="Dropdown_Attributes"/>
      <sheetName val="stld (2)"/>
      <sheetName val="PE-F-42_R"/>
      <sheetName val="rdamdata"/>
      <sheetName val="方案1表二"/>
      <sheetName val="1500空分管道"/>
      <sheetName val="XREF"/>
      <sheetName val="Price Working -SRP"/>
      <sheetName val="Ratios"/>
      <sheetName val="Detail_In_Door_Stad"/>
      <sheetName val="Site facilities"/>
      <sheetName val="Ins &amp; Bonds"/>
      <sheetName val="Clients Requirements"/>
      <sheetName val="_SHOPLIST.xls_70_x0000___0_x0_2"/>
      <sheetName val="_SHOPLIST.xls_70_x0000___0_x0_3"/>
      <sheetName val="_SHOPLIST.xls_70_x005f_x0000__3"/>
      <sheetName val="_SHOPLIST.xls_70_x0000___0_x0_7"/>
      <sheetName val="_SHOPLIST.xls_70_x005f_x0000__5"/>
      <sheetName val="_SHOPLIST.xls_70_x0000___0_x0_4"/>
      <sheetName val="_SHOPLIST.xls_70_x0000___0_x0_5"/>
      <sheetName val="_SHOPLIST.xls_70_x0000___0_x0_6"/>
      <sheetName val="_SHOPLIST.xls_70_x005f_x0000__4"/>
      <sheetName val="_SHOPLIST.xls_70_x0000___0_x0_8"/>
      <sheetName val="_SHOPLIST.xls_70_x005f_x0000__6"/>
      <sheetName val="_SHOPLIST_xls_70_x0000_,_0_x000"/>
      <sheetName val="Earnings model"/>
      <sheetName val="Devco Cashflow"/>
      <sheetName val="Westin FOH &amp; BOH Split"/>
      <sheetName val="El Fenoon"/>
      <sheetName val="U-RATE"/>
      <sheetName val="CASHFLOW CODES"/>
      <sheetName val="Sheet8"/>
      <sheetName val="Electricity"/>
      <sheetName val="R&amp;M"/>
      <sheetName val="BOQ CIVIL"/>
      <sheetName val="ABB"/>
      <sheetName val="GE"/>
      <sheetName val="PriceCalculation"/>
      <sheetName val="[SHOPLIST.xls]70__0_x0_2"/>
      <sheetName val="[SHOPLIST.xls]70__0_x0_3"/>
      <sheetName val="[SHOPLIST.xls]70__0_x0_4"/>
      <sheetName val="[SHOPLIST.xls]70__0_x0_5"/>
      <sheetName val="[SHOPLIST_xls]70__0_x0_2"/>
      <sheetName val="[SHOPLIST.xls]70__0_x0_6"/>
      <sheetName val="[SHOPLIST.xls]70__0_x0_7"/>
      <sheetName val="[SHOPLIST.xls]70__0_x0_8"/>
      <sheetName val="[SHOPLIST.xls]70__0_x0_9"/>
      <sheetName val="70,/0_x000"/>
      <sheetName val="CONS. PROJECT HITS"/>
      <sheetName val="Guard House #1; D,E,F"/>
      <sheetName val="Spread"/>
      <sheetName val="schedule nos"/>
      <sheetName val="Schedule Activities"/>
      <sheetName val="Ref. Tables"/>
      <sheetName val="Risk Impact Table"/>
      <sheetName val="RBS"/>
      <sheetName val="ATC RIW-MIR"/>
      <sheetName val="DB Fed From"/>
      <sheetName val="VO Log"/>
      <sheetName val="2-Cash Flow"/>
      <sheetName val="OOC Form"/>
      <sheetName val="Malaysia incl. RET"/>
      <sheetName val="JV PA"/>
      <sheetName val="JV LW"/>
      <sheetName val="JV 318"/>
      <sheetName val="JV RO"/>
      <sheetName val="JV VO"/>
      <sheetName val="SUMMARY OFFSHORE"/>
      <sheetName val="COMPARISON OF PRICES Lowest"/>
      <sheetName val="Channel - final template"/>
      <sheetName val="sch"/>
      <sheetName val="FCPBS"/>
      <sheetName val="MakDB"/>
      <sheetName val="General"/>
      <sheetName val="محطة الرفع (11)mep"/>
      <sheetName val="FOOTING"/>
      <sheetName val="공사비집계"/>
      <sheetName val="TEXT"/>
      <sheetName val="[SHOPLIST.xls]70___0_s__i____80"/>
      <sheetName val="[SHOPLIST.xls]_VW__VU________62"/>
      <sheetName val="[SHOPLIST.xls]_VW__VU________63"/>
      <sheetName val="[SHOPLIST.xls]70_x005f_x0000___0_x_25"/>
      <sheetName val="[SHOPLIST.xls]70___0_s__i____81"/>
      <sheetName val="[SHOPLIST.xls]70___0_s__i____82"/>
      <sheetName val="[SHOPLIST.xls]_SHOPLIST_xl_6280"/>
      <sheetName val="[SHOPLIST.xls]_SHOPLIST_xl_6281"/>
      <sheetName val="[SHOPLIST.xls]_SHOPLIST_xl_6282"/>
      <sheetName val="[SHOPLIST.xls]_SHOPLIST_xl_6283"/>
      <sheetName val="[SHOPLIST.xls]_SHOPLIST_xl_6284"/>
      <sheetName val="[SHOPLIST.xls]_SHOPLIST_xl_6285"/>
      <sheetName val="[SHOPLIST.xls]_SHOPLIST_xl_6286"/>
      <sheetName val="[SHOPLIST.xls]_SHOPLIST_xl_6287"/>
      <sheetName val="[SHOPLIST.xls]_SHOPLIST_xl_6288"/>
      <sheetName val="[SHOPLIST.xls]_SHOPLIST_xl_6289"/>
      <sheetName val="[SHOPLIST.xls]_SHOPLIST_xl_6290"/>
      <sheetName val="[SHOPLIST.xls]_SHOPLIST_xl_6291"/>
      <sheetName val="[SHOPLIST.xls]_SHOPLIST_xl_6292"/>
      <sheetName val="[SHOPLIST.xls]_SHOPLIST_xl_6293"/>
      <sheetName val="[SHOPLIST.xls]_SHOPLIST_xl_6294"/>
      <sheetName val="[SHOPLIST.xls]_SHOPLIST_xl_6295"/>
      <sheetName val="[SHOPLIST.xls]_SHOPLIST_xl_6296"/>
      <sheetName val="[SHOPLIST.xls]_SHOPLIST_xl_6297"/>
      <sheetName val="[SHOPLIST.xls]_SHOPLIST_xl_6298"/>
      <sheetName val="[SHOPLIST.xls]_SHOPLIST_xl_6299"/>
      <sheetName val="[SHOPLIST.xls]_SHOPLIST_xl_6300"/>
      <sheetName val="[SHOPLIST.xls]_SHOPLIST_xl_6301"/>
      <sheetName val="[SHOPLIST.xls]_SHOPLIST_xl_6302"/>
      <sheetName val="[SHOPLIST.xls]_SHOPLIST_xl_6303"/>
      <sheetName val="[SHOPLIST.xls]_SHOPLIST_xl_6304"/>
      <sheetName val="[SHOPLIST.xls]_SHOPLIST_xl_6305"/>
      <sheetName val="[SHOPLIST.xls]_SHOPLIST_xl_6306"/>
      <sheetName val="[SHOPLIST.xls]_SHOPLIST_xl_6307"/>
      <sheetName val="[SHOPLIST.xls]_SHOPLIST_xl_6308"/>
      <sheetName val="[SHOPLIST.xls]_SHOPLIST_xl_6309"/>
      <sheetName val="[SHOPLIST.xls]_SHOPLIST_xl_6310"/>
      <sheetName val="[SHOPLIST.xls]_SHOPLIST_xl_6311"/>
      <sheetName val="[SHOPLIST.xls]_SHOPLIST_xl_6312"/>
      <sheetName val="[SHOPLIST.xls]_SHOPLIST_xl_6313"/>
      <sheetName val="[SHOPLIST.xls]_SHOPLIST_xl_6314"/>
      <sheetName val="[SHOPLIST.xls]_SHOPLIST_xl_6315"/>
      <sheetName val="[SHOPLIST.xls]_SHOPLIST_xl_6316"/>
      <sheetName val="[SHOPLIST.xls]_SHOPLIST_xl_6317"/>
      <sheetName val="[SHOPLIST.xls]_SHOPLIST_xl_6318"/>
      <sheetName val="[SHOPLIST.xls]_SHOPLIST_xl_6319"/>
      <sheetName val="[SHOPLIST.xls]_SHOPLIST_xl_6320"/>
      <sheetName val="[SHOPLIST.xls]_SHOPLIST_xl_6321"/>
      <sheetName val="[SHOPLIST.xls]_SHOPLIST_xl_6322"/>
      <sheetName val="[SHOPLIST.xls]_SHOPLIST_xl_6323"/>
      <sheetName val="[SHOPLIST.xls]_SHOPLIST_xl_6324"/>
      <sheetName val="[SHOPLIST.xls]_SHOPLIST_xl_6325"/>
      <sheetName val="[SHOPLIST.xls]_SHOPLIST_xl_6326"/>
      <sheetName val="[SHOPLIST.xls]_SHOPLIST_xl_6327"/>
      <sheetName val="[SHOPLIST.xls]_SHOPLIST_xl_6328"/>
      <sheetName val="[SHOPLIST.xls]_SHOPLIST_xl_6329"/>
      <sheetName val="[SHOPLIST.xls]_SHOPLIST_xl_6330"/>
      <sheetName val="[SHOPLIST.xls]_SHOPLIST_xl_6331"/>
      <sheetName val="[SHOPLIST.xls]_SHOPLIST_xl_6332"/>
      <sheetName val="[SHOPLIST.xls]_SHOPLIST_xl_6333"/>
      <sheetName val="[SHOPLIST.xls]_SHOPLIST_xl_6334"/>
      <sheetName val="[SHOPLIST.xls]_SHOPLIST_xl_6335"/>
      <sheetName val="[SHOPLIST.xls]_SHOPLIST_xl_6336"/>
      <sheetName val="[SHOPLIST.xls]_SHOPLIST_xl_6337"/>
      <sheetName val="[SHOPLIST.xls]_SHOPLIST_xl_6338"/>
      <sheetName val="[SHOPLIST.xls]_SHOPLIST_xl_6339"/>
      <sheetName val="[SHOPLIST.xls]_SHOPLIST_xl_6340"/>
      <sheetName val="[SHOPLIST.xls]_SHOPLIST_xl_6341"/>
      <sheetName val="[SHOPLIST.xls]_SHOPLIST_xl_6342"/>
      <sheetName val="[SHOPLIST.xls]_SHOPLIST_xl_6343"/>
      <sheetName val="[SHOPLIST.xls]_SHOPLIST_xl_6344"/>
      <sheetName val="[SHOPLIST.xls]_SHOPLIST_xl_6345"/>
      <sheetName val="[SHOPLIST.xls]_SHOPLIST_xl_6346"/>
      <sheetName val="[SHOPLIST.xls]_SHOPLIST_xl_6347"/>
      <sheetName val="[SHOPLIST.xls]_SHOPLIST_xl_6348"/>
      <sheetName val="[SHOPLIST.xls]_SHOPLIST_xl_6349"/>
      <sheetName val="[SHOPLIST.xls]_SHOPLIST_xl_6350"/>
      <sheetName val="[SHOPLIST.xls]_SHOPLIST_xl_6351"/>
      <sheetName val="[SHOPLIST.xls]_SHOPLIST_xl_6352"/>
      <sheetName val="[SHOPLIST.xls]_SHOPLIST_xl_6353"/>
      <sheetName val="[SHOPLIST.xls]_SHOPLIST_xl_6354"/>
      <sheetName val="[SHOPLIST.xls]_SHOPLIST_xl_6355"/>
      <sheetName val="[SHOPLIST.xls]_SHOPLIST_xl_6356"/>
      <sheetName val="[SHOPLIST.xls]_SHOPLIST_xl_6357"/>
      <sheetName val="[SHOPLIST.xls]_SHOPLIST_xl_6358"/>
      <sheetName val="[SHOPLIST.xls]_SHOPLIST_xl_6359"/>
      <sheetName val="[SHOPLIST.xls]_SHOPLIST_xl_6360"/>
      <sheetName val="[SHOPLIST.xls]_SHOPLIST_xl_6361"/>
      <sheetName val="[SHOPLIST.xls]_SHOPLIST_xl_6362"/>
      <sheetName val="[SHOPLIST.xls]_SHOPLIST_xl_6363"/>
      <sheetName val="[SHOPLIST.xls]_SHOPLIST_xl_6364"/>
      <sheetName val="[SHOPLIST.xls]_SHOPLIST_xl_6365"/>
      <sheetName val="[SHOPLIST.xls]_SHOPLIST_xl_6366"/>
      <sheetName val="[SHOPLIST.xls]_SHOPLIST_xl_6367"/>
      <sheetName val="[SHOPLIST.xls]_SHOPLIST_xl_6368"/>
      <sheetName val="[SHOPLIST.xls]_SHOPLIST_xl_6369"/>
      <sheetName val="[SHOPLIST.xls]_SHOPLIST_xl_6370"/>
      <sheetName val="[SHOPLIST.xls]_SHOPLIST_xl_6371"/>
      <sheetName val="[SHOPLIST.xls]_SHOPLIST_xl_6372"/>
      <sheetName val="[SHOPLIST.xls]_SHOPLIST_xl_6373"/>
      <sheetName val="[SHOPLIST.xls]_SHOPLIST_xl_6374"/>
      <sheetName val="[SHOPLIST.xls]_SHOPLIST_xl_6375"/>
      <sheetName val="[SHOPLIST.xls]_SHOPLIST_xl_6376"/>
      <sheetName val="[SHOPLIST.xls]_SHOPLIST_xl_6377"/>
      <sheetName val="[SHOPLIST.xls]_SHOPLIST_xl_6378"/>
      <sheetName val="[SHOPLIST.xls]_SHOPLIST_xl_6379"/>
      <sheetName val="[SHOPLIST.xls]_SHOPLIST_xl_6380"/>
      <sheetName val="[SHOPLIST.xls]_SHOPLIST_xl_6381"/>
      <sheetName val="[SHOPLIST.xls]_SHOPLIST_xl_6382"/>
      <sheetName val="[SHOPLIST.xls]_SHOPLIST_xl_6383"/>
      <sheetName val="[SHOPLIST.xls]_SHOPLIST_xl_6384"/>
      <sheetName val="[SHOPLIST.xls]_SHOPLIST_xl_6385"/>
      <sheetName val="[SHOPLIST.xls]_SHOPLIST_xl_6386"/>
      <sheetName val="[SHOPLIST.xls]_SHOPLIST_xl_6387"/>
      <sheetName val="[SHOPLIST.xls]_SHOPLIST_xl_6388"/>
      <sheetName val="[SHOPLIST.xls]_SHOPLIST_xl_6389"/>
      <sheetName val="[SHOPLIST.xls]_SHOPLIST_xl_6390"/>
      <sheetName val="[SHOPLIST.xls]_SHOPLIST_xl_6391"/>
      <sheetName val="[SHOPLIST.xls]_SHOPLIST_xl_6392"/>
      <sheetName val="[SHOPLIST.xls]_SHOPLIST_xl_6393"/>
      <sheetName val="[SHOPLIST.xls]_SHOPLIST_xl_6394"/>
      <sheetName val="[SHOPLIST.xls]_SHOPLIST_xl_6395"/>
      <sheetName val="[SHOPLIST.xls]_SHOPLIST_xl_6396"/>
      <sheetName val="[SHOPLIST.xls]_SHOPLIST_xl_6397"/>
      <sheetName val="[SHOPLIST.xls]_SHOPLIST_xl_6398"/>
      <sheetName val="[SHOPLIST.xls]_SHOPLIST_xl_6399"/>
      <sheetName val="[SHOPLIST.xls]_SHOPLIST_xl_6400"/>
      <sheetName val="[SHOPLIST.xls]_SHOPLIST_xl_6401"/>
      <sheetName val="[SHOPLIST.xls]_SHOPLIST_xl_6402"/>
      <sheetName val="[SHOPLIST.xls]_SHOPLIST_xl_6403"/>
      <sheetName val="[SHOPLIST.xls]_SHOPLIST_xl_6404"/>
      <sheetName val="[SHOPLIST.xls]_SHOPLIST_xl_6405"/>
      <sheetName val="[SHOPLIST.xls]_SHOPLIST_xl_6406"/>
      <sheetName val="[SHOPLIST.xls]_SHOPLIST_xl_6407"/>
      <sheetName val="[SHOPLIST.xls]_SHOPLIST_xl_6408"/>
      <sheetName val="[SHOPLIST.xls]_SHOPLIST_xl_6409"/>
      <sheetName val="[SHOPLIST.xls]_SHOPLIST_xl_6410"/>
      <sheetName val="[SHOPLIST.xls]_SHOPLIST_xl_6411"/>
      <sheetName val="[SHOPLIST.xls]_SHOPLIST_xl_6412"/>
      <sheetName val="[SHOPLIST.xls]_SHOPLIST_xl_6413"/>
      <sheetName val="[SHOPLIST.xls]_SHOPLIST_xl_6414"/>
      <sheetName val="[SHOPLIST.xls]_SHOPLIST_xl_6415"/>
      <sheetName val="[SHOPLIST.xls]_SHOPLIST_xl_6416"/>
      <sheetName val="[SHOPLIST.xls]_SHOPLIST_xl_6417"/>
      <sheetName val="[SHOPLIST.xls]_SHOPLIST_xl_6418"/>
      <sheetName val="[SHOPLIST.xls]70___0_s__i____83"/>
      <sheetName val="[SHOPLIST.xls]_SHOPLIST_xl_6419"/>
      <sheetName val="[SHOPLIST.xls]_SHOPLIST_xl_6420"/>
      <sheetName val="[SHOPLIST.xls]_SHOPLIST_xl_6421"/>
      <sheetName val="[SHOPLIST.xls]_SHOPLIST_xl_6422"/>
      <sheetName val="[SHOPLIST.xls]_SHOPLIST_xl_6423"/>
      <sheetName val="[SHOPLIST.xls]_SHOPLIST_xl_6424"/>
      <sheetName val="[SHOPLIST.xls]_SHOPLIST_xl_6425"/>
      <sheetName val="[SHOPLIST.xls]_SHOPLIST_xl_6426"/>
      <sheetName val="[SHOPLIST.xls]_SHOPLIST_xl_6427"/>
      <sheetName val="[SHOPLIST.xls]_SHOPLIST_xl_6428"/>
      <sheetName val="[SHOPLIST.xls]_SHOPLIST_xl_6429"/>
      <sheetName val="[SHOPLIST.xls]_SHOPLIST_xl_6430"/>
      <sheetName val="[SHOPLIST.xls]_SHOPLIST_xl_6431"/>
      <sheetName val="[SHOPLIST.xls]_SHOPLIST_xl_6432"/>
      <sheetName val="[SHOPLIST.xls]_SHOPLIST_xl_6433"/>
      <sheetName val="[SHOPLIST.xls]_SHOPLIST_xl_6434"/>
      <sheetName val="[SHOPLIST.xls]_SHOPLIST_xl_6435"/>
      <sheetName val="[SHOPLIST.xls]_SHOPLIST_xl_6436"/>
      <sheetName val="[SHOPLIST.xls]_SHOPLIST_xl_6437"/>
      <sheetName val="[SHOPLIST.xls]_SHOPLIST_xl_6438"/>
      <sheetName val="[SHOPLIST.xls]_SHOPLIST_xl_6439"/>
      <sheetName val="[SHOPLIST.xls]_SHOPLIST_xl_6440"/>
      <sheetName val="[SHOPLIST.xls]_SHOPLIST_xl_6441"/>
      <sheetName val="[SHOPLIST.xls]_SHOPLIST_xl_6442"/>
      <sheetName val="[SHOPLIST.xls]_SHOPLIST_xl_6443"/>
      <sheetName val="[SHOPLIST.xls]_SHOPLIST_xl_6444"/>
      <sheetName val="[SHOPLIST.xls]_SHOPLIST_xl_6445"/>
      <sheetName val="[SHOPLIST.xls]_SHOPLIST_xl_6446"/>
      <sheetName val="[SHOPLIST.xls]_SHOPLIST_xl_6447"/>
      <sheetName val="[SHOPLIST.xls]_SHOPLIST_xl_6448"/>
      <sheetName val="[SHOPLIST.xls]_SHOPLIST_xl_6449"/>
      <sheetName val="[SHOPLIST.xls]_SHOPLIST_xl_6450"/>
      <sheetName val="[SHOPLIST.xls]_SHOPLIST_xl_6451"/>
      <sheetName val="[SHOPLIST.xls]_SHOPLIST_xl_6452"/>
      <sheetName val="[SHOPLIST.xls]_SHOPLIST_xl_6453"/>
      <sheetName val="[SHOPLIST.xls]_SHOPLIST_xl_6454"/>
      <sheetName val="[SHOPLIST.xls]_SHOPLIST_xl_6455"/>
      <sheetName val="[SHOPLIST.xls]_SHOPLIST_xl_6456"/>
      <sheetName val="[SHOPLIST.xls]_SHOPLIST_xl_6457"/>
      <sheetName val="[SHOPLIST.xls]_SHOPLIST_xl_6458"/>
      <sheetName val="[SHOPLIST.xls]_SHOPLIST_xl_6459"/>
      <sheetName val="[SHOPLIST.xls]_SHOPLIST_xl_6460"/>
      <sheetName val="[SHOPLIST.xls]_SHOPLIST_xl_6461"/>
      <sheetName val="[SHOPLIST.xls]_SHOPLIST_xl_6462"/>
      <sheetName val="[SHOPLIST.xls]_SHOPLIST_xl_6463"/>
      <sheetName val="[SHOPLIST.xls]_SHOPLIST_xl_6464"/>
      <sheetName val="[SHOPLIST.xls]_SHOPLIST_xl_6465"/>
      <sheetName val="[SHOPLIST.xls]_SHOPLIST_xl_6466"/>
      <sheetName val="[SHOPLIST.xls]_SHOPLIST_xl_6467"/>
      <sheetName val="[SHOPLIST.xls]_SHOPLIST_xl_6468"/>
      <sheetName val="[SHOPLIST.xls]_SHOPLIST_xl_6469"/>
      <sheetName val="[SHOPLIST.xls]_SHOPLIST_xl_6470"/>
      <sheetName val="[SHOPLIST.xls]_SHOPLIST_xl_6471"/>
      <sheetName val="[SHOPLIST.xls]_SHOPLIST_xl_6472"/>
      <sheetName val="[SHOPLIST.xls]_SHOPLIST_xl_6473"/>
      <sheetName val="[SHOPLIST.xls]_SHOPLIST_xl_6474"/>
      <sheetName val="[SHOPLIST.xls]_SHOPLIST_xl_6475"/>
      <sheetName val="[SHOPLIST.xls]_SHOPLIST_xl_6476"/>
      <sheetName val="[SHOPLIST.xls]_SHOPLIST_xl_6477"/>
      <sheetName val="[SHOPLIST.xls]_SHOPLIST_xl_6478"/>
      <sheetName val="[SHOPLIST.xls]_SHOPLIST_xl_6479"/>
      <sheetName val="[SHOPLIST.xls]_SHOPLIST_xl_6480"/>
      <sheetName val="[SHOPLIST.xls]_SHOPLIST_xl_6481"/>
      <sheetName val="[SHOPLIST.xls]_SHOPLIST_xl_6482"/>
      <sheetName val="[SHOPLIST.xls]_SHOPLIST_xl_6483"/>
      <sheetName val="[SHOPLIST.xls]_SHOPLIST_xl_6484"/>
      <sheetName val="[SHOPLIST.xls]_SHOPLIST_xl_6485"/>
      <sheetName val="[SHOPLIST.xls]_SHOPLIST_xl_6486"/>
      <sheetName val="[SHOPLIST.xls]_SHOPLIST_xl_6487"/>
      <sheetName val="[SHOPLIST.xls]_SHOPLIST_xl_6488"/>
      <sheetName val="[SHOPLIST.xls]_SHOPLIST_xl_6489"/>
      <sheetName val="[SHOPLIST.xls]_SHOPLIST_xl_6490"/>
      <sheetName val="[SHOPLIST.xls]_SHOPLIST_xl_6491"/>
      <sheetName val="[SHOPLIST.xls]_SHOPLIST_xl_6492"/>
      <sheetName val="[SHOPLIST.xls]_SHOPLIST_xl_6493"/>
      <sheetName val="[SHOPLIST.xls]_SHOPLIST_xl_6494"/>
      <sheetName val="[SHOPLIST.xls]_SHOPLIST_xl_6495"/>
      <sheetName val="[SHOPLIST.xls]_SHOPLIST_xl_6496"/>
      <sheetName val="[SHOPLIST.xls]_SHOPLIST_xl_6497"/>
      <sheetName val="[SHOPLIST.xls]_SHOPLIST_xl_6498"/>
      <sheetName val="[SHOPLIST.xls]_SHOPLIST_xl_6499"/>
      <sheetName val="[SHOPLIST.xls]_SHOPLIST_xl_6500"/>
      <sheetName val="[SHOPLIST.xls]_SHOPLIST_xl_6501"/>
      <sheetName val="[SHOPLIST.xls]_SHOPLIST_xl_6502"/>
      <sheetName val="[SHOPLIST.xls]_SHOPLIST_xl_6503"/>
      <sheetName val="[SHOPLIST.xls]_SHOPLIST_xl_6504"/>
      <sheetName val="[SHOPLIST.xls]_SHOPLIST_xl_6505"/>
      <sheetName val="[SHOPLIST.xls]_SHOPLIST_xl_6506"/>
      <sheetName val="[SHOPLIST.xls]_SHOPLIST_xl_6507"/>
      <sheetName val="[SHOPLIST.xls]_SHOPLIST_xl_6508"/>
      <sheetName val="[SHOPLIST.xls]_SHOPLIST_xl_6509"/>
      <sheetName val="[SHOPLIST.xls]_SHOPLIST_xl_6510"/>
      <sheetName val="[SHOPLIST.xls]_SHOPLIST_xl_6511"/>
      <sheetName val="[SHOPLIST.xls]_SHOPLIST_xl_6512"/>
      <sheetName val="[SHOPLIST.xls]_SHOPLIST_xl_6513"/>
      <sheetName val="[SHOPLIST.xls]_SHOPLIST_xl_6514"/>
      <sheetName val="[SHOPLIST.xls]_SHOPLIST_xl_6515"/>
      <sheetName val="[SHOPLIST.xls]_SHOPLIST_xl_6516"/>
      <sheetName val="[SHOPLIST.xls]_SHOPLIST_xl_6517"/>
      <sheetName val="[SHOPLIST.xls]_SHOPLIST_xl_6518"/>
      <sheetName val="[SHOPLIST.xls]_SHOPLIST_xl_6519"/>
      <sheetName val="[SHOPLIST.xls]_SHOPLIST_xl_6520"/>
      <sheetName val="[SHOPLIST.xls]_SHOPLIST_xl_6521"/>
      <sheetName val="[SHOPLIST.xls]_SHOPLIST_xl_6522"/>
      <sheetName val="[SHOPLIST.xls]_SHOPLIST_xl_6523"/>
      <sheetName val="[SHOPLIST.xls]_SHOPLIST_xl_6524"/>
      <sheetName val="[SHOPLIST.xls]_SHOPLIST_xl_6525"/>
      <sheetName val="[SHOPLIST.xls]_SHOPLIST_xl_6526"/>
      <sheetName val="[SHOPLIST.xls]_SHOPLIST_xl_6527"/>
      <sheetName val="[SHOPLIST.xls]_SHOPLIST_xl_6528"/>
      <sheetName val="[SHOPLIST.xls]_SHOPLIST_xl_6529"/>
      <sheetName val="[SHOPLIST.xls]_SHOPLIST_xl_6530"/>
      <sheetName val="[SHOPLIST.xls]_SHOPLIST_xl_6531"/>
      <sheetName val="[SHOPLIST.xls]_SHOPLIST_xl_6532"/>
      <sheetName val="[SHOPLIST.xls]_SHOPLIST_xl_6533"/>
      <sheetName val="[SHOPLIST.xls]_SHOPLIST_xl_6534"/>
      <sheetName val="[SHOPLIST.xls]_SHOPLIST_xl_6535"/>
      <sheetName val="[SHOPLIST.xls]_SHOPLIST_xl_6536"/>
      <sheetName val="[SHOPLIST.xls]_SHOPLIST_xl_6537"/>
      <sheetName val="[SHOPLIST.xls]_SHOPLIST_xl_6538"/>
      <sheetName val="[SHOPLIST.xls]_SHOPLIST_xl_6539"/>
      <sheetName val="[SHOPLIST.xls]_SHOPLIST_xl_6540"/>
      <sheetName val="[SHOPLIST.xls]_SHOPLIST_xl_6541"/>
      <sheetName val="[SHOPLIST.xls]_SHOPLIST_xl_6542"/>
      <sheetName val="[SHOPLIST.xls]_SHOPLIST_xl_6543"/>
      <sheetName val="[SHOPLIST.xls]_SHOPLIST_xl_6544"/>
      <sheetName val="[SHOPLIST.xls]_SHOPLIST_xl_6545"/>
      <sheetName val="[SHOPLIST.xls]_SHOPLIST_xl_6546"/>
      <sheetName val="[SHOPLIST.xls]_SHOPLIST_xl_6547"/>
      <sheetName val="[SHOPLIST.xls]_SHOPLIST_xl_6548"/>
      <sheetName val="[SHOPLIST.xls]_SHOPLIST_xl_6549"/>
      <sheetName val="[SHOPLIST.xls]_SHOPLIST_xl_6550"/>
      <sheetName val="[SHOPLIST.xls]_SHOPLIST_xl_6551"/>
      <sheetName val="[SHOPLIST.xls]_SHOPLIST_xl_6552"/>
      <sheetName val="[SHOPLIST.xls]_SHOPLIST_xl_6553"/>
      <sheetName val="[SHOPLIST.xls]_SHOPLIST_xl_6554"/>
      <sheetName val="[SHOPLIST.xls]_SHOPLIST_xl_6555"/>
      <sheetName val="[SHOPLIST.xls]_SHOPLIST_xl_6556"/>
      <sheetName val="[SHOPLIST.xls]_SHOPLIST_xl_6557"/>
      <sheetName val="[SHOPLIST.xls]_SHOPLIST_xl_6558"/>
      <sheetName val="[SHOPLIST.xls]_SHOPLIST_xl_6559"/>
      <sheetName val="[SHOPLIST.xls]_SHOPLIST_xl_6560"/>
      <sheetName val="[SHOPLIST.xls]_SHOPLIST_xl_6561"/>
      <sheetName val="[SHOPLIST.xls]_SHOPLIST_xl_6562"/>
      <sheetName val="[SHOPLIST.xls]_SHOPLIST_xl_6563"/>
      <sheetName val="[SHOPLIST.xls]_SHOPLIST_xl_6564"/>
      <sheetName val="[SHOPLIST.xls]_SHOPLIST_xl_6565"/>
      <sheetName val="[SHOPLIST.xls]_SHOPLIST_xl_6566"/>
      <sheetName val="[SHOPLIST.xls]_SHOPLIST_xl_6567"/>
      <sheetName val="[SHOPLIST.xls]_SHOPLIST_xl_6568"/>
      <sheetName val="[SHOPLIST.xls]_SHOPLIST_xl_6569"/>
      <sheetName val="[SHOPLIST.xls]_SHOPLIST_xl_6570"/>
      <sheetName val="[SHOPLIST.xls]_SHOPLIST_xl_6571"/>
      <sheetName val="[SHOPLIST.xls]_SHOPLIST_xl_6572"/>
      <sheetName val="[SHOPLIST.xls]_SHOPLIST_xl_6573"/>
      <sheetName val="[SHOPLIST.xls]_SHOPLIST_xl_6574"/>
      <sheetName val="[SHOPLIST.xls]_SHOPLIST_xl_6575"/>
      <sheetName val="[SHOPLIST.xls]_SHOPLIST_xl_6576"/>
      <sheetName val="[SHOPLIST.xls]_SHOPLIST_xl_6577"/>
      <sheetName val="[SHOPLIST.xls]_SHOPLIST_xl_6578"/>
      <sheetName val="[SHOPLIST.xls]_SHOPLIST_xl_6579"/>
      <sheetName val="[SHOPLIST.xls]_SHOPLIST_xl_6580"/>
      <sheetName val="[SHOPLIST.xls]_SHOPLIST_xl_6581"/>
      <sheetName val="[SHOPLIST.xls]_SHOPLIST_xl_6582"/>
      <sheetName val="[SHOPLIST.xls]_SHOPLIST_xl_6583"/>
      <sheetName val="[SHOPLIST.xls]_SHOPLIST_xl_6584"/>
      <sheetName val="[SHOPLIST.xls]_SHOPLIST_xl_6585"/>
      <sheetName val="[SHOPLIST.xls]_SHOPLIST_xl_6586"/>
      <sheetName val="[SHOPLIST.xls]_SHOPLIST_xl_6587"/>
      <sheetName val="[SHOPLIST.xls]_SHOPLIST_xl_6588"/>
      <sheetName val="[SHOPLIST.xls]_SHOPLIST_xl_6589"/>
      <sheetName val="[SHOPLIST.xls]_SHOPLIST_xl_6590"/>
      <sheetName val="[SHOPLIST.xls]_SHOPLIST_xl_6591"/>
      <sheetName val="[SHOPLIST.xls]_SHOPLIST_xl_6592"/>
      <sheetName val="[SHOPLIST.xls]_SHOPLIST_xl_6593"/>
      <sheetName val="[SHOPLIST.xls]_SHOPLIST_xl_6594"/>
      <sheetName val="[SHOPLIST.xls]_SHOPLIST_xl_6595"/>
      <sheetName val="[SHOPLIST.xls]_SHOPLIST_xl_6596"/>
      <sheetName val="[SHOPLIST.xls]_SHOPLIST_xl_6597"/>
      <sheetName val="[SHOPLIST.xls]_SHOPLIST_xl_6598"/>
      <sheetName val="[SHOPLIST.xls]_SHOPLIST_xl_6599"/>
      <sheetName val="[SHOPLIST.xls]_SHOPLIST_xl_6600"/>
      <sheetName val="[SHOPLIST.xls]_SHOPLIST_xl_6601"/>
      <sheetName val="[SHOPLIST.xls]_SHOPLIST_xl_6602"/>
      <sheetName val="[SHOPLIST.xls]_SHOPLIST_xl_6603"/>
      <sheetName val="[SHOPLIST.xls]_SHOPLIST_xl_6604"/>
      <sheetName val="[SHOPLIST.xls]_SHOPLIST_xl_6605"/>
      <sheetName val="[SHOPLIST.xls]_SHOPLIST_xl_6606"/>
      <sheetName val="[SHOPLIST.xls]_SHOPLIST_xl_6607"/>
      <sheetName val="[SHOPLIST.xls]_SHOPLIST_xl_6608"/>
      <sheetName val="[SHOPLIST.xls]_SHOPLIST_xl_6609"/>
      <sheetName val="[SHOPLIST.xls]_SHOPLIST_xl_6610"/>
      <sheetName val="[SHOPLIST.xls]_SHOPLIST_xl_6611"/>
      <sheetName val="[SHOPLIST.xls]_SHOPLIST_xl_6612"/>
      <sheetName val="[SHOPLIST.xls]_SHOPLIST_xl_6613"/>
      <sheetName val="[SHOPLIST.xls]_SHOPLIST_xl_6614"/>
      <sheetName val="[SHOPLIST.xls]_SHOPLIST_xl_6615"/>
      <sheetName val="[SHOPLIST.xls]_SHOPLIST_xl_6616"/>
      <sheetName val="[SHOPLIST.xls]70_x005f_x0000___0_x_26"/>
      <sheetName val="[SHOPLIST.xls]_SHOPLIST_xl_6617"/>
      <sheetName val="[SHOPLIST.xls]_SHOPLIST_xl_6618"/>
      <sheetName val="[SHOPLIST.xls]_SHOPLIST_xl_6619"/>
      <sheetName val="[SHOPLIST.xls]_SHOPLIST_xl_6620"/>
      <sheetName val="[SHOPLIST.xls]_SHOPLIST_xl_6621"/>
      <sheetName val="[SHOPLIST.xls]_SHOPLIST_xl_6622"/>
      <sheetName val="[SHOPLIST.xls]_SHOPLIST_xl_6623"/>
      <sheetName val="[SHOPLIST.xls]_SHOPLIST_xl_6624"/>
      <sheetName val="[SHOPLIST.xls]_SHOPLIST_xl_6625"/>
      <sheetName val="[SHOPLIST.xls]_SHOPLIST_xl_6626"/>
      <sheetName val="[SHOPLIST.xls]_SHOPLIST_xl_6627"/>
      <sheetName val="[SHOPLIST.xls]_SHOPLIST_xl_6628"/>
      <sheetName val="[SHOPLIST.xls]_SHOPLIST_xl_6629"/>
      <sheetName val="[SHOPLIST.xls]_SHOPLIST_xl_6630"/>
      <sheetName val="[SHOPLIST.xls]_SHOPLIST_xl_6631"/>
      <sheetName val="[SHOPLIST.xls]_SHOPLIST_xl_6632"/>
      <sheetName val="[SHOPLIST.xls]_SHOPLIST_xl_6633"/>
      <sheetName val="[SHOPLIST.xls]_SHOPLIST_xl_6634"/>
      <sheetName val="[SHOPLIST.xls]_SHOPLIST_xl_6635"/>
      <sheetName val="[SHOPLIST.xls]_SHOPLIST_xl_6636"/>
      <sheetName val="[SHOPLIST.xls]_SHOPLIST_xl_6637"/>
      <sheetName val="[SHOPLIST.xls]_SHOPLIST_xl_6638"/>
      <sheetName val="[SHOPLIST.xls]_SHOPLIST_xl_6639"/>
      <sheetName val="[SHOPLIST.xls]_SHOPLIST_xl_6640"/>
      <sheetName val="[SHOPLIST.xls]_SHOPLIST_xl_6641"/>
      <sheetName val="[SHOPLIST.xls]_SHOPLIST_xl_6642"/>
      <sheetName val="[SHOPLIST.xls]_SHOPLIST_xl_6643"/>
      <sheetName val="[SHOPLIST.xls]_SHOPLIST_xl_6644"/>
      <sheetName val="[SHOPLIST.xls]_SHOPLIST_xl_6645"/>
      <sheetName val="[SHOPLIST.xls]_SHOPLIST_xl_6646"/>
      <sheetName val="[SHOPLIST.xls]_SHOPLIST_xl_6647"/>
      <sheetName val="[SHOPLIST.xls]_SHOPLIST_xl_6648"/>
      <sheetName val="[SHOPLIST.xls]_SHOPLIST_xl_6649"/>
      <sheetName val="[SHOPLIST.xls]_SHOPLIST_xl_6650"/>
      <sheetName val="[SHOPLIST.xls]_SHOPLIST_xl_6651"/>
      <sheetName val="[SHOPLIST.xls]_SHOPLIST_xl_6652"/>
      <sheetName val="[SHOPLIST.xls]_SHOPLIST_xl_6653"/>
      <sheetName val="[SHOPLIST.xls]_SHOPLIST_xl_6654"/>
      <sheetName val="[SHOPLIST.xls]_SHOPLIST_xl_6655"/>
      <sheetName val="[SHOPLIST.xls]_SHOPLIST_xl_6656"/>
      <sheetName val="[SHOPLIST.xls]_SHOPLIST_xl_6657"/>
      <sheetName val="[SHOPLIST.xls]_SHOPLIST_xl_6658"/>
      <sheetName val="[SHOPLIST.xls]_SHOPLIST_xl_6659"/>
      <sheetName val="[SHOPLIST.xls]_SHOPLIST_xl_6660"/>
      <sheetName val="[SHOPLIST.xls]_SHOPLIST_xl_6661"/>
      <sheetName val="[SHOPLIST.xls]_SHOPLIST_xl_6662"/>
      <sheetName val="[SHOPLIST.xls]_SHOPLIST_xl_6663"/>
      <sheetName val="[SHOPLIST.xls]_SHOPLIST_xl_6664"/>
      <sheetName val="[SHOPLIST.xls]_SHOPLIST_xl_6665"/>
      <sheetName val="[SHOPLIST.xls]_SHOPLIST_xl_6666"/>
      <sheetName val="[SHOPLIST.xls]_SHOPLIST_xl_6667"/>
      <sheetName val="[SHOPLIST.xls]_SHOPLIST_xl_6668"/>
      <sheetName val="[SHOPLIST.xls]_SHOPLIST_xl_6669"/>
      <sheetName val="[SHOPLIST.xls]_SHOPLIST_xl_6670"/>
      <sheetName val="[SHOPLIST.xls]_SHOPLIST_xl_6671"/>
      <sheetName val="[SHOPLIST.xls]_SHOPLIST_xl_6672"/>
      <sheetName val="[SHOPLIST.xls]_SHOPLIST_xl_6673"/>
      <sheetName val="[SHOPLIST.xls]_SHOPLIST_xl_6674"/>
      <sheetName val="[SHOPLIST.xls]_SHOPLIST_xl_6675"/>
      <sheetName val="[SHOPLIST.xls]_SHOPLIST_xl_6676"/>
      <sheetName val="[SHOPLIST.xls]_SHOPLIST_xl_6677"/>
      <sheetName val="[SHOPLIST.xls]_SHOPLIST_xl_6678"/>
      <sheetName val="[SHOPLIST.xls]_SHOPLIST_xl_6679"/>
      <sheetName val="[SHOPLIST.xls]_SHOPLIST_xl_6680"/>
      <sheetName val="[SHOPLIST.xls]_SHOPLIST_xl_6681"/>
      <sheetName val="[SHOPLIST.xls]_SHOPLIST_xl_6682"/>
      <sheetName val="[SHOPLIST.xls]_SHOPLIST_xl_6683"/>
      <sheetName val="[SHOPLIST.xls]_SHOPLIST_xl_6684"/>
      <sheetName val="[SHOPLIST.xls]_SHOPLIST_xl_6685"/>
      <sheetName val="[SHOPLIST.xls]_SHOPLIST_xl_6686"/>
      <sheetName val="[SHOPLIST.xls]_SHOPLIST_xl_6687"/>
      <sheetName val="[SHOPLIST.xls]_SHOPLIST_xl_6688"/>
      <sheetName val="[SHOPLIST.xls]_SHOPLIST_xl_6689"/>
      <sheetName val="[SHOPLIST.xls]_SHOPLIST_xl_6690"/>
      <sheetName val="[SHOPLIST.xls]_SHOPLIST_xl_6691"/>
      <sheetName val="[SHOPLIST.xls]_SHOPLIST_xl_6692"/>
      <sheetName val="[SHOPLIST.xls]_SHOPLIST_xl_6693"/>
      <sheetName val="[SHOPLIST.xls]_SHOPLIST_xl_6694"/>
      <sheetName val="[SHOPLIST.xls]_SHOPLIST_xl_6695"/>
      <sheetName val="[SHOPLIST.xls]_SHOPLIST_xl_6696"/>
      <sheetName val="[SHOPLIST.xls]_SHOPLIST_xl_6697"/>
      <sheetName val="[SHOPLIST.xls]_SHOPLIST_xl_6698"/>
      <sheetName val="[SHOPLIST.xls]_SHOPLIST_xl_6699"/>
      <sheetName val="[SHOPLIST.xls]_SHOPLIST_xl_6700"/>
      <sheetName val="[SHOPLIST.xls]_SHOPLIST_xl_6701"/>
      <sheetName val="[SHOPLIST.xls]_SHOPLIST_xl_6702"/>
      <sheetName val="[SHOPLIST.xls]_SHOPLIST_xl_6703"/>
      <sheetName val="[SHOPLIST.xls]_SHOPLIST_xl_6704"/>
      <sheetName val="[SHOPLIST.xls]_VW__VU________64"/>
      <sheetName val="[SHOPLIST.xls]_VW__VU________65"/>
      <sheetName val="[SHOPLIST.xls]_SHOPLIST_xl_6705"/>
      <sheetName val="[SHOPLIST.xls]_SHOPLIST_xl_6706"/>
      <sheetName val="[SHOPLIST.xls]70___0_s__i____84"/>
      <sheetName val="[SHOPLIST.xls]_SHOPLIST_xl_6707"/>
      <sheetName val="[SHOPLIST.xls]_SHOPLIST_xl_6708"/>
      <sheetName val="[SHOPLIST.xls]_SHOPLIST_xl_6709"/>
      <sheetName val="[SHOPLIST.xls]_VW__VU________66"/>
      <sheetName val="[SHOPLIST.xls]_VW__VU________67"/>
      <sheetName val="[SHOPLIST.xls]_SHOPLIST_xl_6710"/>
      <sheetName val="[SHOPLIST.xls]_SHOPLIST_xl_6711"/>
      <sheetName val="[SHOPLIST.xls]70___0_s__i____85"/>
      <sheetName val="[SHOPLIST.xls]_SHOPLIST_xl_6712"/>
      <sheetName val="[SHOPLIST.xls]_SHOPLIST_xl_6713"/>
      <sheetName val="[SHOPLIST.xls]_SHOPLIST_xl_6714"/>
      <sheetName val="[SHOPLIST.xls]_SHOPLIST_xl_6715"/>
      <sheetName val="[SHOPLIST.xls]_SHOPLIST_xl_6716"/>
      <sheetName val="[SHOPLIST.xls]_SHOPLIST_xl_6717"/>
      <sheetName val="[SHOPLIST.xls]_SHOPLIST_xl_6718"/>
      <sheetName val="[SHOPLIST.xls]_SHOPLIST_xl_6719"/>
      <sheetName val="[SHOPLIST.xls]_SHOPLIST_xl_6720"/>
      <sheetName val="[SHOPLIST.xls]_SHOPLIST_xl_6721"/>
      <sheetName val="[SHOPLIST.xls]_SHOPLIST_xl_6722"/>
      <sheetName val="[SHOPLIST.xls]_SHOPLIST_xl_6723"/>
      <sheetName val="[SHOPLIST.xls]_SHOPLIST_xl_6724"/>
      <sheetName val="[SHOPLIST.xls]_SHOPLIST_xl_6725"/>
      <sheetName val="[SHOPLIST.xls]_SHOPLIST_xl_6726"/>
      <sheetName val="[SHOPLIST.xls]_SHOPLIST_xl_6727"/>
      <sheetName val="[SHOPLIST.xls]_SHOPLIST_xl_6728"/>
      <sheetName val="[SHOPLIST.xls]_SHOPLIST_xl_6729"/>
      <sheetName val="[SHOPLIST.xls]_SHOPLIST_xl_6730"/>
      <sheetName val="[SHOPLIST.xls]_SHOPLIST_xl_6731"/>
      <sheetName val="[SHOPLIST.xls]_SHOPLIST_xl_6732"/>
      <sheetName val="[SHOPLIST.xls]_SHOPLIST_xl_6733"/>
      <sheetName val="[SHOPLIST.xls]_SHOPLIST_xl_6734"/>
      <sheetName val="[SHOPLIST.xls]_SHOPLIST_xl_6735"/>
      <sheetName val="[SHOPLIST.xls]_SHOPLIST_xl_6736"/>
      <sheetName val="[SHOPLIST.xls]_SHOPLIST_xl_6737"/>
      <sheetName val="[SHOPLIST.xls]_SHOPLIST_xl_6738"/>
      <sheetName val="[SHOPLIST.xls]_SHOPLIST_xl_6739"/>
      <sheetName val="[SHOPLIST.xls]_SHOPLIST_xl_6740"/>
      <sheetName val="[SHOPLIST.xls]_SHOPLIST_xl_6741"/>
      <sheetName val="[SHOPLIST.xls]_SHOPLIST_xl_6742"/>
      <sheetName val="[SHOPLIST.xls]_SHOPLIST_xl_6743"/>
      <sheetName val="[SHOPLIST.xls]_SHOPLIST_xl_6744"/>
      <sheetName val="[SHOPLIST.xls]_SHOPLIST_xl_6745"/>
      <sheetName val="[SHOPLIST.xls]_SHOPLIST_xl_6746"/>
      <sheetName val="[SHOPLIST.xls]_SHOPLIST_xl_6747"/>
      <sheetName val="[SHOPLIST.xls]_SHOPLIST_xl_6748"/>
      <sheetName val="[SHOPLIST.xls]_SHOPLIST_xl_6749"/>
      <sheetName val="[SHOPLIST.xls]_SHOPLIST_xl_6750"/>
      <sheetName val="[SHOPLIST.xls]_SHOPLIST_xl_6751"/>
      <sheetName val="[SHOPLIST.xls]_SHOPLIST_xl_6752"/>
      <sheetName val="[SHOPLIST.xls]_SHOPLIST_xl_6753"/>
      <sheetName val="[SHOPLIST.xls]_SHOPLIST_xl_6754"/>
      <sheetName val="[SHOPLIST.xls]_SHOPLIST_xl_6755"/>
      <sheetName val="[SHOPLIST.xls]_SHOPLIST_xl_6756"/>
      <sheetName val="[SHOPLIST.xls]_SHOPLIST_xl_6757"/>
      <sheetName val="[SHOPLIST.xls]_SHOPLIST_xl_6758"/>
      <sheetName val="[SHOPLIST.xls]_SHOPLIST_xl_6759"/>
      <sheetName val="[SHOPLIST.xls]_SHOPLIST_xl_6760"/>
      <sheetName val="[SHOPLIST.xls]_SHOPLIST_xl_6761"/>
      <sheetName val="[SHOPLIST.xls]_SHOPLIST_xl_6762"/>
      <sheetName val="[SHOPLIST.xls]_SHOPLIST_xl_6763"/>
      <sheetName val="[SHOPLIST.xls]_SHOPLIST_xl_6764"/>
      <sheetName val="[SHOPLIST.xls]_SHOPLIST_xl_6765"/>
      <sheetName val="[SHOPLIST.xls]_SHOPLIST_xl_6766"/>
      <sheetName val="[SHOPLIST.xls]_SHOPLIST_xl_6767"/>
      <sheetName val="[SHOPLIST.xls]_SHOPLIST_xl_6768"/>
      <sheetName val="[SHOPLIST.xls]_SHOPLIST_xl_6769"/>
      <sheetName val="[SHOPLIST.xls]_SHOPLIST_xl_6770"/>
      <sheetName val="[SHOPLIST.xls]_SHOPLIST_xl_6771"/>
      <sheetName val="[SHOPLIST.xls]_SHOPLIST_xl_6772"/>
      <sheetName val="[SHOPLIST.xls]_SHOPLIST_xl_6773"/>
      <sheetName val="[SHOPLIST.xls]_SHOPLIST_xl_6774"/>
      <sheetName val="[SHOPLIST.xls]_SHOPLIST_xl_6775"/>
      <sheetName val="[SHOPLIST.xls]_SHOPLIST_xl_6776"/>
      <sheetName val="[SHOPLIST.xls]_SHOPLIST_xl_6777"/>
      <sheetName val="[SHOPLIST.xls]_SHOPLIST_xl_6778"/>
      <sheetName val="[SHOPLIST.xls]_SHOPLIST_xl_6779"/>
      <sheetName val="[SHOPLIST.xls]_SHOPLIST_xl_6780"/>
      <sheetName val="[SHOPLIST.xls]_SHOPLIST_xl_6781"/>
      <sheetName val="[SHOPLIST.xls]_SHOPLIST_xl_6782"/>
      <sheetName val="[SHOPLIST.xls]_SHOPLIST_xl_6783"/>
      <sheetName val="[SHOPLIST.xls]_SHOPLIST_xl_6784"/>
      <sheetName val="[SHOPLIST.xls]_SHOPLIST_xl_6785"/>
      <sheetName val="[SHOPLIST.xls]_SHOPLIST_xl_6786"/>
      <sheetName val="[SHOPLIST.xls]_SHOPLIST_xl_6787"/>
      <sheetName val="[SHOPLIST.xls]_SHOPLIST_xl_6788"/>
      <sheetName val="[SHOPLIST.xls]_SHOPLIST_xl_6789"/>
      <sheetName val="[SHOPLIST.xls]_SHOPLIST_xl_6790"/>
      <sheetName val="[SHOPLIST.xls]_SHOPLIST_xl_6791"/>
      <sheetName val="[SHOPLIST.xls]_SHOPLIST_xl_6792"/>
      <sheetName val="[SHOPLIST.xls]_SHOPLIST_xl_6793"/>
      <sheetName val="[SHOPLIST.xls]_SHOPLIST_xl_6794"/>
      <sheetName val="[SHOPLIST.xls]_SHOPLIST_xl_6795"/>
      <sheetName val="[SHOPLIST.xls]_SHOPLIST_xl_6796"/>
      <sheetName val="[SHOPLIST.xls]_SHOPLIST_xl_6797"/>
      <sheetName val="[SHOPLIST.xls]_SHOPLIST_xl_6798"/>
      <sheetName val="[SHOPLIST.xls]_SHOPLIST_xl_6799"/>
      <sheetName val="[SHOPLIST.xls]_SHOPLIST_xl_6800"/>
      <sheetName val="[SHOPLIST.xls]_SHOPLIST_xl_6801"/>
      <sheetName val="[SHOPLIST.xls]_SHOPLIST_xl_6802"/>
      <sheetName val="[SHOPLIST.xls]_SHOPLIST_xl_6803"/>
      <sheetName val="[SHOPLIST.xls]_SHOPLIST_xl_6804"/>
      <sheetName val="[SHOPLIST.xls]_SHOPLIST_xl_6805"/>
      <sheetName val="[SHOPLIST.xls]_SHOPLIST_xl_6806"/>
      <sheetName val="[SHOPLIST.xls]_SHOPLIST_xl_6807"/>
      <sheetName val="[SHOPLIST.xls]_SHOPLIST_xl_6808"/>
      <sheetName val="[SHOPLIST.xls]_SHOPLIST_xl_6809"/>
      <sheetName val="[SHOPLIST.xls]_SHOPLIST_xl_6810"/>
      <sheetName val="[SHOPLIST.xls]_SHOPLIST_xl_6811"/>
      <sheetName val="[SHOPLIST.xls]_SHOPLIST_xl_6812"/>
      <sheetName val="[SHOPLIST.xls]_SHOPLIST_xl_6813"/>
      <sheetName val="[SHOPLIST.xls]_SHOPLIST_xl_6814"/>
      <sheetName val="[SHOPLIST.xls]_SHOPLIST_xl_6815"/>
      <sheetName val="[SHOPLIST.xls]_SHOPLIST_xl_6816"/>
      <sheetName val="[SHOPLIST.xls]_SHOPLIST_xl_6817"/>
      <sheetName val="[SHOPLIST.xls]_SHOPLIST_xl_6818"/>
      <sheetName val="[SHOPLIST.xls]_SHOPLIST_xl_6819"/>
      <sheetName val="[SHOPLIST.xls]_SHOPLIST_xl_6820"/>
      <sheetName val="[SHOPLIST.xls]_SHOPLIST_xl_6821"/>
      <sheetName val="[SHOPLIST.xls]_SHOPLIST_xl_6822"/>
      <sheetName val="[SHOPLIST.xls]_SHOPLIST_xl_6823"/>
      <sheetName val="[SHOPLIST.xls]_SHOPLIST_xl_6824"/>
      <sheetName val="[SHOPLIST.xls]_SHOPLIST_xl_6825"/>
      <sheetName val="[SHOPLIST.xls]_SHOPLIST_xl_6826"/>
      <sheetName val="[SHOPLIST.xls]_SHOPLIST_xl_6827"/>
      <sheetName val="[SHOPLIST.xls]_SHOPLIST_xl_6828"/>
      <sheetName val="[SHOPLIST.xls]_SHOPLIST_xl_6829"/>
      <sheetName val="[SHOPLIST.xls]_SHOPLIST_xl_6830"/>
      <sheetName val="[SHOPLIST.xls]_SHOPLIST_xl_6831"/>
      <sheetName val="[SHOPLIST.xls]_SHOPLIST_xl_6832"/>
      <sheetName val="[SHOPLIST.xls]_SHOPLIST_xl_6833"/>
      <sheetName val="[SHOPLIST.xls]_SHOPLIST_xl_6834"/>
      <sheetName val="[SHOPLIST.xls]_SHOPLIST_xl_6835"/>
      <sheetName val="[SHOPLIST.xls]_SHOPLIST_xl_6836"/>
      <sheetName val="[SHOPLIST.xls]_SHOPLIST_xl_6837"/>
      <sheetName val="[SHOPLIST.xls]_SHOPLIST_xl_6838"/>
      <sheetName val="[SHOPLIST.xls]_SHOPLIST_xl_6839"/>
      <sheetName val="[SHOPLIST.xls]_SHOPLIST_xl_6840"/>
      <sheetName val="[SHOPLIST.xls]_SHOPLIST_xl_6841"/>
      <sheetName val="[SHOPLIST.xls]70___0_s__i____86"/>
      <sheetName val="[SHOPLIST.xls]_SHOPLIST_xl_6842"/>
      <sheetName val="[SHOPLIST.xls]_SHOPLIST_xl_6843"/>
      <sheetName val="[SHOPLIST.xls]_SHOPLIST_xl_6844"/>
      <sheetName val="[SHOPLIST.xls]_VW__VU________68"/>
      <sheetName val="[SHOPLIST.xls]_SHOPLIST_xl_6845"/>
      <sheetName val="[SHOPLIST.xls]_SHOPLIST_xl_6846"/>
      <sheetName val="[SHOPLIST.xls]_SHOPLIST_xl_6847"/>
      <sheetName val="[SHOPLIST.xls]_SHOPLIST_xl_6848"/>
      <sheetName val="[SHOPLIST.xls]_SHOPLIST_xl_6849"/>
      <sheetName val="[SHOPLIST.xls]_SHOPLIST_xl_6850"/>
      <sheetName val="[SHOPLIST.xls]_SHOPLIST_xl_6851"/>
      <sheetName val="[SHOPLIST.xls]_SHOPLIST_xl_6852"/>
      <sheetName val="[SHOPLIST.xls]_SHOPLIST_xl_6853"/>
      <sheetName val="[SHOPLIST.xls]_SHOPLIST_xl_6854"/>
      <sheetName val="[SHOPLIST.xls]_SHOPLIST_xl_6855"/>
      <sheetName val="[SHOPLIST.xls]_SHOPLIST_xl_6856"/>
      <sheetName val="[SHOPLIST.xls]_SHOPLIST_xl_6857"/>
      <sheetName val="[SHOPLIST.xls]_SHOPLIST_xl_6858"/>
      <sheetName val="[SHOPLIST.xls]_SHOPLIST_xl_6859"/>
      <sheetName val="[SHOPLIST.xls]_SHOPLIST_xl_6860"/>
      <sheetName val="[SHOPLIST.xls]_SHOPLIST_xl_6861"/>
      <sheetName val="[SHOPLIST.xls]_SHOPLIST_xl_6862"/>
      <sheetName val="[SHOPLIST.xls]_SHOPLIST_xl_6863"/>
      <sheetName val="[SHOPLIST.xls]_SHOPLIST_xl_6864"/>
      <sheetName val="[SHOPLIST.xls]_SHOPLIST_xl_6865"/>
      <sheetName val="[SHOPLIST.xls]_SHOPLIST_xl_6866"/>
      <sheetName val="[SHOPLIST.xls]_SHOPLIST_xl_6867"/>
      <sheetName val="[SHOPLIST.xls]_SHOPLIST_xl_6868"/>
      <sheetName val="[SHOPLIST.xls]_SHOPLIST_xl_6869"/>
      <sheetName val="[SHOPLIST.xls]_SHOPLIST_xl_6870"/>
      <sheetName val="[SHOPLIST.xls]_SHOPLIST_xl_6871"/>
      <sheetName val="[SHOPLIST.xls]_SHOPLIST_xl_6872"/>
      <sheetName val="[SHOPLIST.xls]_SHOPLIST_xl_6873"/>
      <sheetName val="[SHOPLIST.xls]_SHOPLIST_xl_6874"/>
      <sheetName val="[SHOPLIST.xls]_SHOPLIST_xl_6875"/>
      <sheetName val="[SHOPLIST.xls]_SHOPLIST_xl_6876"/>
      <sheetName val="[SHOPLIST.xls]_SHOPLIST_xl_6877"/>
      <sheetName val="[SHOPLIST.xls]_SHOPLIST_xl_6878"/>
      <sheetName val="[SHOPLIST.xls]_SHOPLIST_xl_6879"/>
      <sheetName val="[SHOPLIST.xls]_SHOPLIST_xl_6880"/>
      <sheetName val="[SHOPLIST.xls]_SHOPLIST_xl_6881"/>
      <sheetName val="[SHOPLIST.xls]_SHOPLIST_xl_6882"/>
      <sheetName val="[SHOPLIST.xls]_SHOPLIST_xl_6883"/>
      <sheetName val="[SHOPLIST.xls]_SHOPLIST_xl_6884"/>
      <sheetName val="[SHOPLIST.xls]_SHOPLIST_xl_6885"/>
      <sheetName val="[SHOPLIST.xls]_SHOPLIST_xl_6886"/>
      <sheetName val="[SHOPLIST.xls]_SHOPLIST_xl_6887"/>
      <sheetName val="[SHOPLIST.xls]_SHOPLIST_xl_6888"/>
      <sheetName val="[SHOPLIST.xls]_SHOPLIST_xl_6889"/>
      <sheetName val="[SHOPLIST.xls]_SHOPLIST_xl_6890"/>
      <sheetName val="[SHOPLIST.xls]_SHOPLIST_xl_6891"/>
      <sheetName val="[SHOPLIST.xls]_SHOPLIST_xl_6892"/>
      <sheetName val="[SHOPLIST.xls]_SHOPLIST_xl_6893"/>
      <sheetName val="[SHOPLIST.xls]_SHOPLIST_xl_6894"/>
      <sheetName val="[SHOPLIST.xls]_SHOPLIST_xl_6895"/>
      <sheetName val="[SHOPLIST.xls]_SHOPLIST_xl_6896"/>
      <sheetName val="[SHOPLIST.xls]_SHOPLIST_xl_6897"/>
      <sheetName val="[SHOPLIST.xls]_SHOPLIST_xl_6898"/>
      <sheetName val="[SHOPLIST.xls]_SHOPLIST_xl_6899"/>
      <sheetName val="[SHOPLIST.xls]_SHOPLIST_xl_6900"/>
      <sheetName val="[SHOPLIST.xls]_SHOPLIST_xl_6901"/>
      <sheetName val="[SHOPLIST.xls]_SHOPLIST_xl_6902"/>
      <sheetName val="[SHOPLIST.xls]_SHOPLIST_xl_6903"/>
      <sheetName val="[SHOPLIST.xls]_SHOPLIST_xl_6904"/>
      <sheetName val="[SHOPLIST.xls]_SHOPLIST_xl_6905"/>
      <sheetName val="[SHOPLIST.xls]_SHOPLIST_xl_6906"/>
      <sheetName val="[SHOPLIST.xls]_SHOPLIST_xl_6907"/>
      <sheetName val="[SHOPLIST.xls]_SHOPLIST_xl_6908"/>
      <sheetName val="[SHOPLIST.xls]_SHOPLIST_xl_6909"/>
      <sheetName val="[SHOPLIST.xls]_SHOPLIST_xl_6910"/>
      <sheetName val="[SHOPLIST.xls]_SHOPLIST_xl_6911"/>
      <sheetName val="[SHOPLIST.xls]_SHOPLIST_xl_6912"/>
      <sheetName val="[SHOPLIST.xls]_SHOPLIST_xl_6913"/>
      <sheetName val="[SHOPLIST.xls]_SHOPLIST_xl_6914"/>
      <sheetName val="[SHOPLIST.xls]_SHOPLIST_xl_6915"/>
      <sheetName val="[SHOPLIST.xls]_SHOPLIST_xl_6916"/>
      <sheetName val="[SHOPLIST.xls]_SHOPLIST_xl_6917"/>
      <sheetName val="[SHOPLIST.xls]_SHOPLIST_xl_6918"/>
      <sheetName val="[SHOPLIST.xls]_SHOPLIST_xl_6919"/>
      <sheetName val="[SHOPLIST.xls]_SHOPLIST_xl_6920"/>
      <sheetName val="[SHOPLIST.xls]_SHOPLIST_xl_6921"/>
      <sheetName val="[SHOPLIST.xls]_SHOPLIST_xl_6922"/>
      <sheetName val="[SHOPLIST.xls]_SHOPLIST_xl_6923"/>
      <sheetName val="[SHOPLIST.xls]_SHOPLIST_xl_6924"/>
      <sheetName val="[SHOPLIST.xls]_SHOPLIST_xl_6925"/>
      <sheetName val="[SHOPLIST.xls]_SHOPLIST_xl_6926"/>
      <sheetName val="[SHOPLIST.xls]_SHOPLIST_xl_6927"/>
      <sheetName val="[SHOPLIST.xls]_SHOPLIST_xl_6928"/>
      <sheetName val="[SHOPLIST.xls]_SHOPLIST_xl_6929"/>
      <sheetName val="[SHOPLIST.xls]_SHOPLIST_xl_6930"/>
      <sheetName val="[SHOPLIST.xls]_SHOPLIST_xl_6931"/>
      <sheetName val="[SHOPLIST.xls]_SHOPLIST_xl_6932"/>
      <sheetName val="[SHOPLIST.xls]_SHOPLIST_xl_6933"/>
      <sheetName val="[SHOPLIST.xls]_SHOPLIST_xl_6934"/>
      <sheetName val="[SHOPLIST.xls]_SHOPLIST_xl_6935"/>
      <sheetName val="[SHOPLIST.xls]_SHOPLIST_xl_6936"/>
      <sheetName val="[SHOPLIST.xls]_SHOPLIST_xl_6937"/>
      <sheetName val="[SHOPLIST.xls]_SHOPLIST_xl_6938"/>
      <sheetName val="[SHOPLIST.xls]_SHOPLIST_xl_6939"/>
      <sheetName val="[SHOPLIST.xls]_SHOPLIST_xl_6940"/>
      <sheetName val="[SHOPLIST.xls]_SHOPLIST_xl_6941"/>
      <sheetName val="[SHOPLIST.xls]_SHOPLIST_xl_6942"/>
      <sheetName val="[SHOPLIST.xls]_SHOPLIST_xl_6943"/>
      <sheetName val="[SHOPLIST.xls]_SHOPLIST_xl_6944"/>
      <sheetName val="[SHOPLIST.xls]_SHOPLIST_xl_6945"/>
      <sheetName val="[SHOPLIST.xls]_SHOPLIST_xl_6946"/>
      <sheetName val="[SHOPLIST.xls]_SHOPLIST_xl_6947"/>
      <sheetName val="[SHOPLIST.xls]_SHOPLIST_xl_6948"/>
      <sheetName val="[SHOPLIST.xls]_SHOPLIST_xl_6949"/>
      <sheetName val="[SHOPLIST.xls]_SHOPLIST_xl_6950"/>
      <sheetName val="[SHOPLIST.xls]_SHOPLIST_xl_6951"/>
      <sheetName val="[SHOPLIST.xls]_SHOPLIST_xl_6952"/>
      <sheetName val="[SHOPLIST.xls]_SHOPLIST_xl_6953"/>
      <sheetName val="[SHOPLIST.xls]_SHOPLIST_xl_6954"/>
      <sheetName val="[SHOPLIST.xls]_SHOPLIST_xl_6955"/>
      <sheetName val="[SHOPLIST.xls]_SHOPLIST_xl_6956"/>
      <sheetName val="[SHOPLIST.xls]_SHOPLIST_xl_6957"/>
      <sheetName val="[SHOPLIST.xls]_SHOPLIST_xl_6958"/>
      <sheetName val="[SHOPLIST.xls]_SHOPLIST_xl_6959"/>
      <sheetName val="[SHOPLIST.xls]_SHOPLIST_xl_6960"/>
      <sheetName val="[SHOPLIST.xls]_SHOPLIST_xl_6961"/>
      <sheetName val="[SHOPLIST.xls]_SHOPLIST_xl_6962"/>
      <sheetName val="[SHOPLIST.xls]_SHOPLIST_xl_6963"/>
      <sheetName val="[SHOPLIST.xls]_SHOPLIST_xl_6964"/>
      <sheetName val="[SHOPLIST.xls]_SHOPLIST_xl_6965"/>
      <sheetName val="[SHOPLIST.xls]_SHOPLIST_xl_6966"/>
      <sheetName val="[SHOPLIST.xls]_SHOPLIST_xl_6967"/>
      <sheetName val="[SHOPLIST.xls]_SHOPLIST_xl_6968"/>
      <sheetName val="[SHOPLIST.xls]_SHOPLIST_xl_6969"/>
      <sheetName val="[SHOPLIST.xls]_SHOPLIST_xl_6970"/>
      <sheetName val="[SHOPLIST.xls]_SHOPLIST_xl_6971"/>
      <sheetName val="[SHOPLIST.xls]_SHOPLIST_xl_6972"/>
      <sheetName val="[SHOPLIST.xls]_SHOPLIST_xl_6973"/>
      <sheetName val="[SHOPLIST.xls]_SHOPLIST_xl_6974"/>
      <sheetName val="[SHOPLIST.xls]_SHOPLIST_xl_6975"/>
      <sheetName val="[SHOPLIST.xls]_SHOPLIST_xl_6976"/>
      <sheetName val="[SHOPLIST.xls]_SHOPLIST_xl_6977"/>
      <sheetName val="[SHOPLIST.xls]_SHOPLIST_xl_6978"/>
      <sheetName val="[SHOPLIST.xls]_SHOPLIST_xl_6979"/>
      <sheetName val="[SHOPLIST.xls]_SHOPLIST_xl_6980"/>
      <sheetName val="[SHOPLIST.xls]_SHOPLIST_xl_6981"/>
      <sheetName val="[SHOPLIST.xls]_SHOPLIST_xl_6982"/>
      <sheetName val="[SHOPLIST.xls]70___0_s__i____87"/>
      <sheetName val="[SHOPLIST.xls]_SHOPLIST_xl_6983"/>
      <sheetName val="CCTV_EST1"/>
      <sheetName val="Admin"/>
      <sheetName val="Prior_CM"/>
      <sheetName val="Price"/>
      <sheetName val="3C"/>
      <sheetName val="BK Unit Rate"/>
      <sheetName val="BoQ-TOWER 1_IKUSI"/>
      <sheetName val="(t2)sup &amp; Installation"/>
      <sheetName val="OLD PRICES"/>
      <sheetName val="F031-3(ANLZ)"/>
      <sheetName val="Contract BOQ"/>
      <sheetName val="[SHOPLIST.xls]_SHOPLIST_xl_6984"/>
      <sheetName val="[SHOPLIST.xls]_SHOPLIST_xl_6985"/>
      <sheetName val="[SHOPLIST.xls]_SHOPLIST_xl_6986"/>
      <sheetName val="[SHOPLIST.xls]_SHOPLIST_xl_6987"/>
      <sheetName val="[SHOPLIST.xls]_SHOPLIST_xl_6988"/>
      <sheetName val="[SHOPLIST.xls]_SHOPLIST_xl_6989"/>
      <sheetName val="[SHOPLIST.xls]_SHOPLIST_xl_6990"/>
      <sheetName val="[SHOPLIST.xls]_SHOPLIST_xl_6991"/>
      <sheetName val="[SHOPLIST.xls]_SHOPLIST_xl_6992"/>
      <sheetName val="[SHOPLIST.xls]_SHOPLIST_xl_6993"/>
      <sheetName val="[SHOPLIST.xls]_SHOPLIST_xl_6994"/>
      <sheetName val="[SHOPLIST.xls]_SHOPLIST_xl_6995"/>
      <sheetName val="[SHOPLIST.xls]_SHOPLIST_xl_6996"/>
      <sheetName val="[SHOPLIST.xls]_SHOPLIST_xl_6997"/>
      <sheetName val="[SHOPLIST.xls]_SHOPLIST_xl_6998"/>
      <sheetName val="[SHOPLIST.xls]_SHOPLIST_xl_6999"/>
      <sheetName val="[SHOPLIST.xls]_SHOPLIST_xl_7000"/>
      <sheetName val="[SHOPLIST.xls]_SHOPLIST_xl_7001"/>
      <sheetName val="[SHOPLIST.xls]_SHOPLIST_xl_7002"/>
      <sheetName val="[SHOPLIST.xls]_SHOPLIST_xl_7003"/>
      <sheetName val="[SHOPLIST.xls]_SHOPLIST_xl_7004"/>
      <sheetName val="[SHOPLIST.xls]_SHOPLIST_xl_7005"/>
      <sheetName val="[SHOPLIST.xls]_SHOPLIST_xl_7006"/>
      <sheetName val="[SHOPLIST.xls]_SHOPLIST_xl_7007"/>
      <sheetName val="[SHOPLIST.xls]_SHOPLIST_xl_7008"/>
      <sheetName val="[SHOPLIST.xls]_SHOPLIST_xl_7009"/>
      <sheetName val="[SHOPLIST.xls]_SHOPLIST_xl_7010"/>
      <sheetName val="[SHOPLIST.xls]_SHOPLIST_xl_7011"/>
      <sheetName val="[SHOPLIST.xls]_SHOPLIST_xl_7012"/>
      <sheetName val="[SHOPLIST.xls]_SHOPLIST_xl_7013"/>
      <sheetName val="[SHOPLIST.xls]_SHOPLIST_xl_7014"/>
      <sheetName val="[SHOPLIST.xls]_SHOPLIST_xl_7015"/>
      <sheetName val="[SHOPLIST.xls]_SHOPLIST_xl_7016"/>
      <sheetName val="[SHOPLIST.xls]_SHOPLIST_xl_7017"/>
      <sheetName val="[SHOPLIST.xls]_SHOPLIST_xl_7018"/>
      <sheetName val="[SHOPLIST.xls]_SHOPLIST_xl_7019"/>
      <sheetName val="[SHOPLIST.xls]_SHOPLIST_xl_7020"/>
      <sheetName val="[SHOPLIST.xls]_SHOPLIST_xl_7021"/>
      <sheetName val="[SHOPLIST.xls]_SHOPLIST_xl_7022"/>
      <sheetName val="[SHOPLIST.xls]_SHOPLIST_xl_7023"/>
      <sheetName val="[SHOPLIST.xls]_SHOPLIST_xl_7024"/>
      <sheetName val="[SHOPLIST.xls]_SHOPLIST_xl_7025"/>
      <sheetName val="[SHOPLIST.xls]_SHOPLIST_xl_7026"/>
      <sheetName val="[SHOPLIST.xls]_SHOPLIST_xl_7027"/>
      <sheetName val="[SHOPLIST.xls]_SHOPLIST_xl_7028"/>
      <sheetName val="[SHOPLIST.xls]_SHOPLIST_xl_7029"/>
      <sheetName val="[SHOPLIST.xls]_SHOPLIST_xl_7030"/>
      <sheetName val="[SHOPLIST.xls]_SHOPLIST_xl_7031"/>
      <sheetName val="[SHOPLIST.xls]_SHOPLIST_xl_7032"/>
      <sheetName val="[SHOPLIST.xls]_SHOPLIST_xl_7033"/>
      <sheetName val="[SHOPLIST.xls]_SHOPLIST_xl_7034"/>
      <sheetName val="[SHOPLIST.xls]_SHOPLIST_xl_7035"/>
      <sheetName val="[SHOPLIST.xls]_SHOPLIST_xl_7036"/>
      <sheetName val="[SHOPLIST.xls]_SHOPLIST_xl_7037"/>
      <sheetName val="[SHOPLIST.xls]_SHOPLIST_xl_7038"/>
      <sheetName val="[SHOPLIST.xls]_SHOPLIST_xl_7039"/>
      <sheetName val="[SHOPLIST.xls]_SHOPLIST_xl_7040"/>
      <sheetName val="[SHOPLIST.xls]_SHOPLIST_xl_7041"/>
      <sheetName val="[SHOPLIST.xls]_SHOPLIST_xl_7042"/>
      <sheetName val="[SHOPLIST.xls]_SHOPLIST_xl_7043"/>
      <sheetName val="[SHOPLIST.xls]_SHOPLIST_xl_7044"/>
      <sheetName val="[SHOPLIST.xls]_SHOPLIST_xl_7045"/>
      <sheetName val="[SHOPLIST.xls]_SHOPLIST_xl_7046"/>
      <sheetName val="[SHOPLIST.xls]_SHOPLIST_xl_7047"/>
      <sheetName val="[SHOPLIST.xls]_SHOPLIST_xl_7048"/>
      <sheetName val="[SHOPLIST.xls]_SHOPLIST_xl_7049"/>
      <sheetName val="[SHOPLIST.xls]_SHOPLIST_xl_7050"/>
      <sheetName val="[SHOPLIST.xls]_SHOPLIST_xl_7051"/>
      <sheetName val="[SHOPLIST.xls]_SHOPLIST_xl_7052"/>
      <sheetName val="[SHOPLIST.xls]_SHOPLIST_xl_7053"/>
      <sheetName val="[SHOPLIST.xls]_SHOPLIST_xl_7054"/>
      <sheetName val="[SHOPLIST.xls]_SHOPLIST_xl_7055"/>
      <sheetName val="[SHOPLIST.xls]_SHOPLIST_xl_7056"/>
      <sheetName val="[SHOPLIST.xls]_SHOPLIST_xl_7057"/>
      <sheetName val="[SHOPLIST.xls]_SHOPLIST_xl_7058"/>
      <sheetName val="[SHOPLIST.xls]_SHOPLIST_xl_7059"/>
      <sheetName val="[SHOPLIST.xls]_SHOPLIST_xl_7060"/>
      <sheetName val="[SHOPLIST.xls]_SHOPLIST_xl_7061"/>
      <sheetName val="[SHOPLIST.xls]_SHOPLIST_xl_7062"/>
      <sheetName val="[SHOPLIST.xls]_SHOPLIST_xl_7063"/>
      <sheetName val="[SHOPLIST.xls]_SHOPLIST_xl_7064"/>
      <sheetName val="[SHOPLIST.xls]_SHOPLIST_xl_7065"/>
      <sheetName val="[SHOPLIST.xls]_SHOPLIST_xl_7066"/>
      <sheetName val="[SHOPLIST.xls]_SHOPLIST_xl_7067"/>
      <sheetName val="[SHOPLIST.xls]_SHOPLIST_xl_7068"/>
      <sheetName val="[SHOPLIST.xls]_SHOPLIST_xl_7069"/>
      <sheetName val="[SHOPLIST.xls]_SHOPLIST_xl_7070"/>
      <sheetName val="[SHOPLIST.xls]_SHOPLIST_xl_7071"/>
      <sheetName val="[SHOPLIST.xls]_SHOPLIST_xl_7072"/>
      <sheetName val="[SHOPLIST.xls]_SHOPLIST_xl_7073"/>
      <sheetName val="[SHOPLIST.xls]_SHOPLIST_xl_7074"/>
      <sheetName val="[SHOPLIST.xls]_SHOPLIST_xl_7075"/>
      <sheetName val="[SHOPLIST.xls]_SHOPLIST_xl_7076"/>
      <sheetName val="[SHOPLIST.xls]_SHOPLIST_xl_7077"/>
      <sheetName val="[SHOPLIST.xls]_SHOPLIST_xl_7078"/>
      <sheetName val="[SHOPLIST.xls]_SHOPLIST_xl_7079"/>
      <sheetName val="[SHOPLIST.xls]_SHOPLIST_xl_7080"/>
      <sheetName val="[SHOPLIST.xls]_SHOPLIST_xl_7081"/>
      <sheetName val="[SHOPLIST.xls]_SHOPLIST_xl_7082"/>
      <sheetName val="[SHOPLIST.xls]_SHOPLIST_xl_7083"/>
      <sheetName val="[SHOPLIST.xls]_SHOPLIST_xl_7084"/>
      <sheetName val="[SHOPLIST.xls]_SHOPLIST_xl_7085"/>
      <sheetName val="[SHOPLIST.xls]_SHOPLIST_xl_7086"/>
      <sheetName val="[SHOPLIST.xls]_SHOPLIST_xl_7087"/>
      <sheetName val="[SHOPLIST.xls]_SHOPLIST_xl_7088"/>
      <sheetName val="[SHOPLIST.xls]_SHOPLIST_xl_7089"/>
      <sheetName val="[SHOPLIST.xls]_SHOPLIST_xl_7090"/>
      <sheetName val="[SHOPLIST.xls]_SHOPLIST_xl_7091"/>
      <sheetName val="[SHOPLIST.xls]_SHOPLIST_xl_7092"/>
      <sheetName val="[SHOPLIST.xls]_SHOPLIST_xl_7093"/>
      <sheetName val="[SHOPLIST.xls]_SHOPLIST_xl_7094"/>
      <sheetName val="[SHOPLIST.xls]_SHOPLIST_xl_7095"/>
      <sheetName val="[SHOPLIST.xls]_SHOPLIST_xl_7096"/>
      <sheetName val="[SHOPLIST.xls]_SHOPLIST_xl_7097"/>
      <sheetName val="[SHOPLIST.xls]_SHOPLIST_xl_7098"/>
      <sheetName val="[SHOPLIST.xls]_SHOPLIST_xl_7099"/>
      <sheetName val="[SHOPLIST.xls]_SHOPLIST_xl_7100"/>
      <sheetName val="[SHOPLIST.xls]_SHOPLIST_xl_7101"/>
      <sheetName val="[SHOPLIST.xls]_SHOPLIST_xl_7102"/>
      <sheetName val="[SHOPLIST.xls]_SHOPLIST_xl_7103"/>
      <sheetName val="[SHOPLIST.xls]_SHOPLIST_xl_7104"/>
      <sheetName val="[SHOPLIST.xls]_SHOPLIST_xl_7105"/>
      <sheetName val="[SHOPLIST.xls]_SHOPLIST_xl_7106"/>
      <sheetName val="[SHOPLIST.xls]_SHOPLIST_xl_7107"/>
      <sheetName val="[SHOPLIST.xls]_SHOPLIST_xl_7108"/>
      <sheetName val="[SHOPLIST.xls]_SHOPLIST_xl_7109"/>
      <sheetName val="[SHOPLIST.xls]_SHOPLIST_xl_7110"/>
      <sheetName val="[SHOPLIST.xls]_SHOPLIST_xl_7111"/>
      <sheetName val="[SHOPLIST.xls]_SHOPLIST_xl_7112"/>
      <sheetName val="[SHOPLIST.xls]_SHOPLIST_xl_7113"/>
      <sheetName val="[SHOPLIST.xls]_SHOPLIST_xl_7114"/>
      <sheetName val="[SHOPLIST.xls]_SHOPLIST_xl_7115"/>
      <sheetName val="[SHOPLIST.xls]_SHOPLIST_xl_7116"/>
      <sheetName val="[SHOPLIST.xls]_SHOPLIST_xl_7117"/>
      <sheetName val="[SHOPLIST.xls]_SHOPLIST_xl_7118"/>
      <sheetName val="[SHOPLIST.xls]_SHOPLIST_xl_7119"/>
      <sheetName val="[SHOPLIST.xls]_SHOPLIST_xl_7120"/>
      <sheetName val="[SHOPLIST.xls]_SHOPLIST_xl_7121"/>
      <sheetName val="[SHOPLIST.xls]_SHOPLIST_xl_7122"/>
      <sheetName val="[SHOPLIST.xls]_SHOPLIST_xl_7123"/>
      <sheetName val="[SHOPLIST.xls]_SHOPLIST_xl_7124"/>
      <sheetName val="[SHOPLIST.xls]_SHOPLIST_xl_7125"/>
      <sheetName val="[SHOPLIST.xls]_SHOPLIST_xl_7126"/>
      <sheetName val="[SHOPLIST.xls]_SHOPLIST_xl_7127"/>
      <sheetName val="[SHOPLIST.xls]_SHOPLIST_xl_7128"/>
      <sheetName val="[SHOPLIST.xls]_SHOPLIST_xl_7129"/>
      <sheetName val="[SHOPLIST.xls]_SHOPLIST_xl_7130"/>
      <sheetName val="[SHOPLIST.xls]_SHOPLIST_xl_7131"/>
      <sheetName val="[SHOPLIST.xls]_SHOPLIST_xl_7132"/>
      <sheetName val="[SHOPLIST.xls]_SHOPLIST_xl_7133"/>
      <sheetName val="[SHOPLIST.xls]_SHOPLIST_xl_7134"/>
      <sheetName val="[SHOPLIST.xls]_SHOPLIST_xl_7135"/>
      <sheetName val="[SHOPLIST.xls]_SHOPLIST_xl_7136"/>
      <sheetName val="[SHOPLIST.xls]_SHOPLIST_xl_7137"/>
      <sheetName val="[SHOPLIST.xls]_SHOPLIST_xl_7138"/>
      <sheetName val="[SHOPLIST.xls]_SHOPLIST_xl_7139"/>
      <sheetName val="[SHOPLIST.xls]_SHOPLIST_xl_7140"/>
      <sheetName val="[SHOPLIST.xls]_SHOPLIST_xl_7141"/>
      <sheetName val="[SHOPLIST.xls]_SHOPLIST_xl_7142"/>
      <sheetName val="[SHOPLIST.xls]_SHOPLIST_xl_7143"/>
      <sheetName val="[SHOPLIST.xls]_SHOPLIST_xl_7144"/>
      <sheetName val="[SHOPLIST.xls]_SHOPLIST_xl_7145"/>
      <sheetName val="[SHOPLIST.xls]_SHOPLIST_xl_7146"/>
      <sheetName val="[SHOPLIST.xls]_SHOPLIST_xl_7147"/>
      <sheetName val="[SHOPLIST.xls]_SHOPLIST_xl_7148"/>
      <sheetName val="[SHOPLIST.xls]_SHOPLIST_xl_7149"/>
      <sheetName val="[SHOPLIST.xls]_SHOPLIST_xl_7150"/>
      <sheetName val="[SHOPLIST.xls]_SHOPLIST_xl_7151"/>
      <sheetName val="[SHOPLIST.xls]_SHOPLIST_xl_7152"/>
      <sheetName val="[SHOPLIST.xls]_SHOPLIST_xl_7153"/>
      <sheetName val="[SHOPLIST.xls]_SHOPLIST_xl_7154"/>
      <sheetName val="[SHOPLIST.xls]_SHOPLIST_xl_7155"/>
      <sheetName val="[SHOPLIST.xls]_SHOPLIST_xl_7156"/>
      <sheetName val="[SHOPLIST.xls]_SHOPLIST_xl_7157"/>
      <sheetName val="[SHOPLIST.xls]_SHOPLIST_xl_7158"/>
      <sheetName val="[SHOPLIST.xls]_SHOPLIST_xl_7159"/>
      <sheetName val="[SHOPLIST.xls]_SHOPLIST_xl_7160"/>
      <sheetName val="[SHOPLIST.xls]_SHOPLIST_xl_7161"/>
      <sheetName val="[SHOPLIST.xls]_SHOPLIST_xl_7162"/>
      <sheetName val="[SHOPLIST.xls]_SHOPLIST_xl_7163"/>
      <sheetName val="[SHOPLIST.xls]_SHOPLIST_xl_7164"/>
      <sheetName val="[SHOPLIST.xls]_SHOPLIST_xl_7165"/>
      <sheetName val="[SHOPLIST.xls]_SHOPLIST_xl_7166"/>
      <sheetName val="[SHOPLIST.xls]_SHOPLIST_xl_7167"/>
      <sheetName val="[SHOPLIST.xls]_SHOPLIST_xl_7168"/>
      <sheetName val="[SHOPLIST.xls]_SHOPLIST_xl_7169"/>
      <sheetName val="[SHOPLIST.xls]_SHOPLIST_xl_7170"/>
      <sheetName val="[SHOPLIST.xls]_SHOPLIST_xl_7171"/>
      <sheetName val="[SHOPLIST.xls]_SHOPLIST_xl_7172"/>
      <sheetName val="[SHOPLIST.xls]_SHOPLIST_xl_7173"/>
      <sheetName val="[SHOPLIST.xls]_SHOPLIST_xl_7174"/>
      <sheetName val="[SHOPLIST.xls]_SHOPLIST_xl_7175"/>
      <sheetName val="[SHOPLIST.xls]_SHOPLIST_xl_7176"/>
      <sheetName val="[SHOPLIST.xls]_SHOPLIST_xl_7177"/>
      <sheetName val="[SHOPLIST.xls]_SHOPLIST_xl_7178"/>
      <sheetName val="[SHOPLIST.xls]_SHOPLIST_xl_7179"/>
      <sheetName val="[SHOPLIST.xls]_SHOPLIST_xl_7180"/>
      <sheetName val="[SHOPLIST.xls]_SHOPLIST_xl_7181"/>
      <sheetName val="[SHOPLIST.xls]_SHOPLIST_xl_7182"/>
      <sheetName val="[SHOPLIST.xls]_SHOPLIST_xl_7183"/>
      <sheetName val="[SHOPLIST.xls]_SHOPLIST_xl_7184"/>
      <sheetName val="[SHOPLIST.xls]_SHOPLIST_xl_7185"/>
      <sheetName val="[SHOPLIST.xls]_SHOPLIST_xl_7186"/>
      <sheetName val="[SHOPLIST.xls]_SHOPLIST_xl_7187"/>
      <sheetName val="[SHOPLIST.xls]_SHOPLIST_xl_7188"/>
      <sheetName val="[SHOPLIST.xls]_SHOPLIST_xl_7189"/>
      <sheetName val="[SHOPLIST.xls]_SHOPLIST_xl_7190"/>
      <sheetName val="[SHOPLIST.xls]_SHOPLIST_xl_7191"/>
      <sheetName val="[SHOPLIST.xls]_SHOPLIST_xl_7192"/>
      <sheetName val="[SHOPLIST.xls]_SHOPLIST_xl_7193"/>
      <sheetName val="[SHOPLIST.xls]_SHOPLIST_xl_7194"/>
      <sheetName val="[SHOPLIST.xls]_SHOPLIST_xl_7195"/>
      <sheetName val="[SHOPLIST.xls]_SHOPLIST_xl_7196"/>
      <sheetName val="[SHOPLIST.xls]_SHOPLIST_xl_7197"/>
      <sheetName val="[SHOPLIST.xls]_SHOPLIST_xl_7198"/>
      <sheetName val="[SHOPLIST.xls]_SHOPLIST_xl_7199"/>
      <sheetName val="[SHOPLIST.xls]_SHOPLIST_xl_7200"/>
      <sheetName val="[SHOPLIST.xls]_SHOPLIST_xl_7201"/>
      <sheetName val="[SHOPLIST.xls]_SHOPLIST_xl_7202"/>
      <sheetName val="[SHOPLIST.xls]_SHOPLIST_xl_7203"/>
      <sheetName val="[SHOPLIST.xls]_SHOPLIST_xl_7204"/>
      <sheetName val="[SHOPLIST.xls]_SHOPLIST_xl_7205"/>
      <sheetName val="[SHOPLIST.xls]_SHOPLIST_xl_7206"/>
      <sheetName val="[SHOPLIST.xls]_SHOPLIST_xl_7207"/>
      <sheetName val="[SHOPLIST.xls]_SHOPLIST_xl_7208"/>
      <sheetName val="[SHOPLIST.xls]_SHOPLIST_xl_7209"/>
      <sheetName val="[SHOPLIST.xls]_SHOPLIST_xl_7210"/>
      <sheetName val="[SHOPLIST.xls]_SHOPLIST_xl_7211"/>
      <sheetName val="[SHOPLIST.xls]_SHOPLIST_xl_7212"/>
      <sheetName val="[SHOPLIST.xls]_SHOPLIST_xl_7213"/>
      <sheetName val="[SHOPLIST.xls]_SHOPLIST_xl_7214"/>
      <sheetName val="[SHOPLIST.xls]_SHOPLIST_xl_7215"/>
      <sheetName val="[SHOPLIST.xls]_SHOPLIST_xl_7216"/>
      <sheetName val="[SHOPLIST.xls]_SHOPLIST_xl_7217"/>
      <sheetName val="[SHOPLIST.xls]_SHOPLIST_xl_7218"/>
      <sheetName val="[SHOPLIST.xls]_SHOPLIST_xl_7219"/>
      <sheetName val="[SHOPLIST.xls]_SHOPLIST_xl_7220"/>
      <sheetName val="[SHOPLIST.xls]_SHOPLIST_xl_7221"/>
      <sheetName val="[SHOPLIST.xls]_SHOPLIST_xl_7222"/>
      <sheetName val="[SHOPLIST.xls]_SHOPLIST_xl_7223"/>
      <sheetName val="[SHOPLIST.xls]_SHOPLIST_xl_7224"/>
      <sheetName val="[SHOPLIST.xls]_SHOPLIST_xl_7225"/>
      <sheetName val="[SHOPLIST.xls]_SHOPLIST_xl_7226"/>
      <sheetName val="[SHOPLIST.xls]_SHOPLIST_xl_7227"/>
      <sheetName val="[SHOPLIST.xls]_SHOPLIST_xl_7228"/>
      <sheetName val="[SHOPLIST.xls]_SHOPLIST_xl_7229"/>
      <sheetName val="[SHOPLIST.xls]_SHOPLIST_xl_7230"/>
      <sheetName val="[SHOPLIST.xls]_SHOPLIST_xl_7231"/>
      <sheetName val="[SHOPLIST.xls]_SHOPLIST_xl_7232"/>
      <sheetName val="[SHOPLIST.xls]_SHOPLIST_xl_7233"/>
      <sheetName val="[SHOPLIST.xls]_SHOPLIST_xl_7234"/>
      <sheetName val="[SHOPLIST.xls]_SHOPLIST_xl_7235"/>
      <sheetName val="[SHOPLIST.xls]_SHOPLIST_xl_7236"/>
      <sheetName val="[SHOPLIST.xls]_SHOPLIST_xl_7237"/>
      <sheetName val="[SHOPLIST.xls]_SHOPLIST_xl_7238"/>
      <sheetName val="[SHOPLIST.xls]_SHOPLIST_xl_7239"/>
      <sheetName val="[SHOPLIST.xls]_SHOPLIST_xl_7240"/>
      <sheetName val="[SHOPLIST.xls]_SHOPLIST_xl_7241"/>
      <sheetName val="[SHOPLIST.xls]_SHOPLIST_xl_7242"/>
      <sheetName val="[SHOPLIST.xls]_SHOPLIST_xl_7243"/>
      <sheetName val="[SHOPLIST.xls]_SHOPLIST_xl_7244"/>
      <sheetName val="[SHOPLIST.xls]_SHOPLIST_xl_7245"/>
      <sheetName val="[SHOPLIST.xls]_SHOPLIST_xl_7246"/>
      <sheetName val="[SHOPLIST.xls]_SHOPLIST_xl_7247"/>
      <sheetName val="[SHOPLIST.xls]_SHOPLIST_xl_7248"/>
      <sheetName val="[SHOPLIST.xls]_SHOPLIST_xl_7249"/>
      <sheetName val="[SHOPLIST.xls]_SHOPLIST_xl_7250"/>
      <sheetName val="[SHOPLIST.xls]_SHOPLIST_xl_7251"/>
      <sheetName val="[SHOPLIST.xls]_SHOPLIST_xl_7252"/>
      <sheetName val="[SHOPLIST.xls]_SHOPLIST_xl_7253"/>
      <sheetName val="[SHOPLIST.xls]_SHOPLIST_xl_7254"/>
      <sheetName val="[SHOPLIST.xls]_SHOPLIST_xl_7255"/>
      <sheetName val="[SHOPLIST.xls]_VW__VU________69"/>
      <sheetName val="[SHOPLIST.xls]_VW__VU________70"/>
      <sheetName val="[SHOPLIST.xls]70_x005f_x0000___0_x_27"/>
      <sheetName val="[SHOPLIST.xls]70___0_s__i____88"/>
      <sheetName val="[SHOPLIST.xls]70___0_s__i____89"/>
      <sheetName val="[SHOPLIST.xls]_SHOPLIST_xl_7256"/>
      <sheetName val="[SHOPLIST.xls]_SHOPLIST_xl_7257"/>
      <sheetName val="[SHOPLIST.xls]_SHOPLIST_xl_7258"/>
      <sheetName val="[SHOPLIST.xls]_SHOPLIST_xl_7259"/>
      <sheetName val="[SHOPLIST.xls]_SHOPLIST_xl_7260"/>
      <sheetName val="[SHOPLIST.xls]_SHOPLIST_xl_7261"/>
      <sheetName val="[SHOPLIST.xls]_SHOPLIST_xl_7262"/>
      <sheetName val="[SHOPLIST.xls]_SHOPLIST_xl_7263"/>
      <sheetName val="[SHOPLIST.xls]_SHOPLIST_xl_7264"/>
      <sheetName val="[SHOPLIST.xls]_SHOPLIST_xl_7265"/>
      <sheetName val="[SHOPLIST.xls]_SHOPLIST_xl_7266"/>
      <sheetName val="[SHOPLIST.xls]_SHOPLIST_xl_7267"/>
      <sheetName val="[SHOPLIST.xls]_SHOPLIST_xl_7268"/>
      <sheetName val="[SHOPLIST.xls]_SHOPLIST_xl_7269"/>
      <sheetName val="[SHOPLIST.xls]_SHOPLIST_xl_7270"/>
      <sheetName val="[SHOPLIST.xls]_SHOPLIST_xl_7271"/>
      <sheetName val="[SHOPLIST.xls]_SHOPLIST_xl_7272"/>
      <sheetName val="[SHOPLIST.xls]_SHOPLIST_xl_7273"/>
      <sheetName val="[SHOPLIST.xls]_SHOPLIST_xl_7274"/>
      <sheetName val="[SHOPLIST.xls]_SHOPLIST_xl_7275"/>
      <sheetName val="[SHOPLIST.xls]_SHOPLIST_xl_7276"/>
      <sheetName val="[SHOPLIST.xls]_SHOPLIST_xl_7277"/>
      <sheetName val="[SHOPLIST.xls]_SHOPLIST_xl_7278"/>
      <sheetName val="[SHOPLIST.xls]_SHOPLIST_xl_7279"/>
      <sheetName val="[SHOPLIST.xls]_SHOPLIST_xl_7280"/>
      <sheetName val="[SHOPLIST.xls]_SHOPLIST_xl_7281"/>
      <sheetName val="[SHOPLIST.xls]_SHOPLIST_xl_7282"/>
      <sheetName val="[SHOPLIST.xls]_SHOPLIST_xl_7283"/>
      <sheetName val="[SHOPLIST.xls]_SHOPLIST_xl_7284"/>
      <sheetName val="[SHOPLIST.xls]_SHOPLIST_xl_7285"/>
      <sheetName val="[SHOPLIST.xls]_SHOPLIST_xl_7286"/>
      <sheetName val="[SHOPLIST.xls]_SHOPLIST_xl_7287"/>
      <sheetName val="[SHOPLIST.xls]_SHOPLIST_xl_7288"/>
      <sheetName val="[SHOPLIST.xls]_SHOPLIST_xl_7289"/>
      <sheetName val="[SHOPLIST.xls]_SHOPLIST_xl_7290"/>
      <sheetName val="[SHOPLIST.xls]_SHOPLIST_xl_7291"/>
      <sheetName val="[SHOPLIST.xls]_SHOPLIST_xl_7292"/>
      <sheetName val="[SHOPLIST.xls]_SHOPLIST_xl_7293"/>
      <sheetName val="[SHOPLIST.xls]_SHOPLIST_xl_7294"/>
      <sheetName val="[SHOPLIST.xls]_SHOPLIST_xl_7295"/>
      <sheetName val="[SHOPLIST.xls]_SHOPLIST_xl_7296"/>
      <sheetName val="[SHOPLIST.xls]_SHOPLIST_xl_7297"/>
      <sheetName val="[SHOPLIST.xls]_SHOPLIST_xl_7298"/>
      <sheetName val="[SHOPLIST.xls]_SHOPLIST_xl_7299"/>
      <sheetName val="[SHOPLIST.xls]_SHOPLIST_xl_7300"/>
      <sheetName val="[SHOPLIST.xls]_SHOPLIST_xl_7301"/>
      <sheetName val="[SHOPLIST.xls]_SHOPLIST_xl_7302"/>
      <sheetName val="[SHOPLIST.xls]_SHOPLIST_xl_7303"/>
      <sheetName val="[SHOPLIST.xls]_SHOPLIST_xl_7304"/>
      <sheetName val="[SHOPLIST.xls]_SHOPLIST_xl_7305"/>
      <sheetName val="[SHOPLIST.xls]_SHOPLIST_xl_7306"/>
      <sheetName val="[SHOPLIST.xls]_SHOPLIST_xl_7307"/>
      <sheetName val="[SHOPLIST.xls]_SHOPLIST_xl_7308"/>
      <sheetName val="[SHOPLIST.xls]_SHOPLIST_xl_7309"/>
      <sheetName val="[SHOPLIST.xls]_SHOPLIST_xl_7310"/>
      <sheetName val="[SHOPLIST.xls]_SHOPLIST_xl_7311"/>
      <sheetName val="[SHOPLIST.xls]_SHOPLIST_xl_7312"/>
      <sheetName val="[SHOPLIST.xls]_SHOPLIST_xl_7313"/>
      <sheetName val="[SHOPLIST.xls]_SHOPLIST_xl_7314"/>
      <sheetName val="[SHOPLIST.xls]_SHOPLIST_xl_7315"/>
      <sheetName val="[SHOPLIST.xls]_SHOPLIST_xl_7316"/>
      <sheetName val="[SHOPLIST.xls]_SHOPLIST_xl_7317"/>
      <sheetName val="[SHOPLIST.xls]_SHOPLIST_xl_7318"/>
      <sheetName val="[SHOPLIST.xls]_SHOPLIST_xl_7319"/>
      <sheetName val="[SHOPLIST.xls]_SHOPLIST_xl_7320"/>
      <sheetName val="[SHOPLIST.xls]_SHOPLIST_xl_7321"/>
      <sheetName val="[SHOPLIST.xls]_SHOPLIST_xl_7322"/>
      <sheetName val="[SHOPLIST.xls]_SHOPLIST_xl_7323"/>
      <sheetName val="[SHOPLIST.xls]_SHOPLIST_xl_7324"/>
      <sheetName val="[SHOPLIST.xls]_SHOPLIST_xl_7325"/>
      <sheetName val="[SHOPLIST.xls]_SHOPLIST_xl_7326"/>
      <sheetName val="[SHOPLIST.xls]_SHOPLIST_xl_7327"/>
      <sheetName val="[SHOPLIST.xls]_SHOPLIST_xl_7328"/>
      <sheetName val="[SHOPLIST.xls]_SHOPLIST_xl_7329"/>
      <sheetName val="[SHOPLIST.xls]_SHOPLIST_xl_7330"/>
      <sheetName val="[SHOPLIST.xls]_SHOPLIST_xl_7331"/>
      <sheetName val="[SHOPLIST.xls]_SHOPLIST_xl_7332"/>
      <sheetName val="[SHOPLIST.xls]_SHOPLIST_xl_7333"/>
      <sheetName val="[SHOPLIST.xls]_SHOPLIST_xl_7334"/>
      <sheetName val="[SHOPLIST.xls]_SHOPLIST_xl_7335"/>
      <sheetName val="[SHOPLIST.xls]_SHOPLIST_xl_7336"/>
      <sheetName val="[SHOPLIST.xls]_SHOPLIST_xl_7337"/>
      <sheetName val="[SHOPLIST.xls]_SHOPLIST_xl_7338"/>
      <sheetName val="[SHOPLIST.xls]_SHOPLIST_xl_7339"/>
      <sheetName val="[SHOPLIST.xls]_SHOPLIST_xl_7340"/>
      <sheetName val="[SHOPLIST.xls]_SHOPLIST_xl_7341"/>
      <sheetName val="[SHOPLIST.xls]_SHOPLIST_xl_7342"/>
      <sheetName val="[SHOPLIST.xls]_SHOPLIST_xl_7343"/>
      <sheetName val="[SHOPLIST.xls]_SHOPLIST_xl_7344"/>
      <sheetName val="[SHOPLIST.xls]_SHOPLIST_xl_7345"/>
      <sheetName val="[SHOPLIST.xls]_SHOPLIST_xl_7346"/>
      <sheetName val="[SHOPLIST.xls]_SHOPLIST_xl_7347"/>
      <sheetName val="[SHOPLIST.xls]_SHOPLIST_xl_7348"/>
      <sheetName val="[SHOPLIST.xls]_SHOPLIST_xl_7349"/>
      <sheetName val="[SHOPLIST.xls]_SHOPLIST_xl_7350"/>
      <sheetName val="[SHOPLIST.xls]_SHOPLIST_xl_7351"/>
      <sheetName val="[SHOPLIST.xls]_SHOPLIST_xl_7352"/>
      <sheetName val="[SHOPLIST.xls]_SHOPLIST_xl_7353"/>
      <sheetName val="[SHOPLIST.xls]_SHOPLIST_xl_7354"/>
      <sheetName val="[SHOPLIST.xls]_SHOPLIST_xl_7355"/>
      <sheetName val="[SHOPLIST.xls]_SHOPLIST_xl_7356"/>
      <sheetName val="[SHOPLIST.xls]_SHOPLIST_xl_7357"/>
      <sheetName val="[SHOPLIST.xls]_SHOPLIST_xl_7358"/>
      <sheetName val="[SHOPLIST.xls]_SHOPLIST_xl_7359"/>
      <sheetName val="[SHOPLIST.xls]_SHOPLIST_xl_7360"/>
      <sheetName val="[SHOPLIST.xls]_SHOPLIST_xl_7361"/>
      <sheetName val="[SHOPLIST.xls]_SHOPLIST_xl_7362"/>
      <sheetName val="[SHOPLIST.xls]_SHOPLIST_xl_7363"/>
      <sheetName val="[SHOPLIST.xls]_SHOPLIST_xl_7364"/>
      <sheetName val="[SHOPLIST.xls]_SHOPLIST_xl_7365"/>
      <sheetName val="[SHOPLIST.xls]_SHOPLIST_xl_7366"/>
      <sheetName val="[SHOPLIST.xls]_SHOPLIST_xl_7367"/>
      <sheetName val="[SHOPLIST.xls]_SHOPLIST_xl_7368"/>
      <sheetName val="[SHOPLIST.xls]70___0_s__i____90"/>
      <sheetName val="[SHOPLIST.xls]_SHOPLIST_xl_7369"/>
      <sheetName val="[SHOPLIST.xls]_SHOPLIST_xl_7370"/>
      <sheetName val="[SHOPLIST.xls]_SHOPLIST_xl_7371"/>
      <sheetName val="[SHOPLIST.xls]_SHOPLIST_xl_7372"/>
      <sheetName val="[SHOPLIST.xls]_SHOPLIST_xl_7373"/>
      <sheetName val="[SHOPLIST.xls]_SHOPLIST_xl_7374"/>
      <sheetName val="[SHOPLIST.xls]_SHOPLIST_xl_7375"/>
      <sheetName val="[SHOPLIST.xls]_SHOPLIST_xl_7376"/>
      <sheetName val="[SHOPLIST.xls]_SHOPLIST_xl_7377"/>
      <sheetName val="[SHOPLIST.xls]_SHOPLIST_xl_7378"/>
      <sheetName val="[SHOPLIST.xls]_SHOPLIST_xl_7379"/>
      <sheetName val="[SHOPLIST.xls]_SHOPLIST_xl_7380"/>
      <sheetName val="[SHOPLIST.xls]_SHOPLIST_xl_7381"/>
      <sheetName val="[SHOPLIST.xls]_SHOPLIST_xl_7382"/>
      <sheetName val="[SHOPLIST.xls]_SHOPLIST_xl_7383"/>
      <sheetName val="[SHOPLIST.xls]_SHOPLIST_xl_7384"/>
      <sheetName val="[SHOPLIST.xls]_SHOPLIST_xl_7385"/>
      <sheetName val="[SHOPLIST.xls]_SHOPLIST_xl_7386"/>
      <sheetName val="[SHOPLIST.xls]_SHOPLIST_xl_7387"/>
      <sheetName val="[SHOPLIST.xls]_SHOPLIST_xl_7388"/>
      <sheetName val="[SHOPLIST.xls]_SHOPLIST_xl_7389"/>
      <sheetName val="[SHOPLIST.xls]_SHOPLIST_xl_7390"/>
      <sheetName val="[SHOPLIST.xls]_SHOPLIST_xl_7391"/>
      <sheetName val="[SHOPLIST.xls]_SHOPLIST_xl_7392"/>
      <sheetName val="[SHOPLIST.xls]_SHOPLIST_xl_7393"/>
      <sheetName val="[SHOPLIST.xls]_SHOPLIST_xl_7394"/>
      <sheetName val="[SHOPLIST.xls]_SHOPLIST_xl_7395"/>
      <sheetName val="[SHOPLIST.xls]_SHOPLIST_xl_7396"/>
      <sheetName val="[SHOPLIST.xls]_SHOPLIST_xl_7397"/>
      <sheetName val="[SHOPLIST.xls]_SHOPLIST_xl_7398"/>
      <sheetName val="[SHOPLIST.xls]_SHOPLIST_xl_7399"/>
      <sheetName val="[SHOPLIST.xls]_SHOPLIST_xl_7400"/>
      <sheetName val="[SHOPLIST.xls]_SHOPLIST_xl_7401"/>
      <sheetName val="[SHOPLIST.xls]_SHOPLIST_xl_7402"/>
      <sheetName val="[SHOPLIST.xls]_SHOPLIST_xl_7403"/>
      <sheetName val="[SHOPLIST.xls]_SHOPLIST_xl_7404"/>
      <sheetName val="[SHOPLIST.xls]_SHOPLIST_xl_7405"/>
      <sheetName val="[SHOPLIST.xls]_SHOPLIST_xl_7406"/>
      <sheetName val="[SHOPLIST.xls]_SHOPLIST_xl_7407"/>
      <sheetName val="[SHOPLIST.xls]_SHOPLIST_xl_7408"/>
      <sheetName val="[SHOPLIST.xls]_SHOPLIST_xl_7409"/>
      <sheetName val="[SHOPLIST.xls]_SHOPLIST_xl_7410"/>
      <sheetName val="[SHOPLIST.xls]_SHOPLIST_xl_7411"/>
      <sheetName val="[SHOPLIST.xls]_SHOPLIST_xl_7412"/>
      <sheetName val="[SHOPLIST.xls]_SHOPLIST_xl_7413"/>
      <sheetName val="[SHOPLIST.xls]_SHOPLIST_xl_7414"/>
      <sheetName val="[SHOPLIST.xls]_SHOPLIST_xl_7415"/>
      <sheetName val="[SHOPLIST.xls]_SHOPLIST_xl_7416"/>
      <sheetName val="[SHOPLIST.xls]_SHOPLIST_xl_7417"/>
      <sheetName val="[SHOPLIST.xls]_SHOPLIST_xl_7418"/>
      <sheetName val="[SHOPLIST.xls]_SHOPLIST_xl_7419"/>
      <sheetName val="[SHOPLIST.xls]_SHOPLIST_xl_7420"/>
      <sheetName val="[SHOPLIST.xls]_SHOPLIST_xl_7421"/>
      <sheetName val="[SHOPLIST.xls]_SHOPLIST_xl_7422"/>
      <sheetName val="[SHOPLIST.xls]_SHOPLIST_xl_7423"/>
      <sheetName val="[SHOPLIST.xls]_SHOPLIST_xl_7424"/>
      <sheetName val="[SHOPLIST.xls]_SHOPLIST_xl_7425"/>
      <sheetName val="[SHOPLIST.xls]_SHOPLIST_xl_7426"/>
      <sheetName val="[SHOPLIST.xls]_SHOPLIST_xl_7427"/>
      <sheetName val="[SHOPLIST.xls]_SHOPLIST_xl_7428"/>
      <sheetName val="[SHOPLIST.xls]_SHOPLIST_xl_7429"/>
      <sheetName val="[SHOPLIST.xls]_SHOPLIST_xl_7430"/>
      <sheetName val="[SHOPLIST.xls]_SHOPLIST_xl_7431"/>
      <sheetName val="[SHOPLIST.xls]_SHOPLIST_xl_7432"/>
      <sheetName val="[SHOPLIST.xls]_SHOPLIST_xl_7433"/>
      <sheetName val="[SHOPLIST.xls]_SHOPLIST_xl_7434"/>
      <sheetName val="[SHOPLIST.xls]_SHOPLIST_xl_7435"/>
      <sheetName val="[SHOPLIST.xls]_SHOPLIST_xl_7436"/>
      <sheetName val="[SHOPLIST.xls]_SHOPLIST_xl_7437"/>
      <sheetName val="[SHOPLIST.xls]_SHOPLIST_xl_7438"/>
      <sheetName val="[SHOPLIST.xls]_SHOPLIST_xl_7439"/>
      <sheetName val="[SHOPLIST.xls]_SHOPLIST_xl_7440"/>
      <sheetName val="[SHOPLIST.xls]_SHOPLIST_xl_7441"/>
      <sheetName val="[SHOPLIST.xls]_SHOPLIST_xl_7442"/>
      <sheetName val="[SHOPLIST.xls]_SHOPLIST_xl_7443"/>
      <sheetName val="[SHOPLIST.xls]_SHOPLIST_xl_7444"/>
      <sheetName val="[SHOPLIST.xls]_SHOPLIST_xl_7445"/>
      <sheetName val="[SHOPLIST.xls]_SHOPLIST_xl_7446"/>
      <sheetName val="[SHOPLIST.xls]_SHOPLIST_xl_7447"/>
      <sheetName val="[SHOPLIST.xls]_SHOPLIST_xl_7448"/>
      <sheetName val="[SHOPLIST.xls]_SHOPLIST_xl_7449"/>
      <sheetName val="[SHOPLIST.xls]_SHOPLIST_xl_7450"/>
      <sheetName val="[SHOPLIST.xls]_SHOPLIST_xl_7451"/>
      <sheetName val="[SHOPLIST.xls]_SHOPLIST_xl_7452"/>
      <sheetName val="[SHOPLIST.xls]_SHOPLIST_xl_7453"/>
      <sheetName val="[SHOPLIST.xls]_SHOPLIST_xl_7454"/>
      <sheetName val="[SHOPLIST.xls]_SHOPLIST_xl_7455"/>
      <sheetName val="[SHOPLIST.xls]_SHOPLIST_xl_7456"/>
      <sheetName val="[SHOPLIST.xls]_SHOPLIST_xl_7457"/>
      <sheetName val="[SHOPLIST.xls]_SHOPLIST_xl_7458"/>
      <sheetName val="[SHOPLIST.xls]_SHOPLIST_xl_7459"/>
      <sheetName val="[SHOPLIST.xls]_SHOPLIST_xl_7460"/>
      <sheetName val="[SHOPLIST.xls]_SHOPLIST_xl_7461"/>
      <sheetName val="[SHOPLIST.xls]_SHOPLIST_xl_7462"/>
      <sheetName val="[SHOPLIST.xls]_SHOPLIST_xl_7463"/>
      <sheetName val="[SHOPLIST.xls]_SHOPLIST_xl_7464"/>
      <sheetName val="[SHOPLIST.xls]_SHOPLIST_xl_7465"/>
      <sheetName val="[SHOPLIST.xls]_SHOPLIST_xl_7466"/>
      <sheetName val="[SHOPLIST.xls]_SHOPLIST_xl_7467"/>
      <sheetName val="[SHOPLIST.xls]_SHOPLIST_xl_7468"/>
      <sheetName val="[SHOPLIST.xls]_SHOPLIST_xl_7469"/>
      <sheetName val="[SHOPLIST.xls]_SHOPLIST_xl_7470"/>
      <sheetName val="[SHOPLIST.xls]_SHOPLIST_xl_7471"/>
      <sheetName val="[SHOPLIST.xls]_SHOPLIST_xl_7472"/>
      <sheetName val="[SHOPLIST.xls]_SHOPLIST_xl_7473"/>
      <sheetName val="[SHOPLIST.xls]_SHOPLIST_xl_7474"/>
      <sheetName val="[SHOPLIST.xls]_SHOPLIST_xl_7475"/>
      <sheetName val="[SHOPLIST.xls]_SHOPLIST_xl_7476"/>
      <sheetName val="[SHOPLIST.xls]_SHOPLIST_xl_7477"/>
      <sheetName val="[SHOPLIST.xls]_SHOPLIST_xl_7478"/>
      <sheetName val="[SHOPLIST.xls]70_x005f_x0000___0_x_28"/>
      <sheetName val="[SHOPLIST.xls]_SHOPLIST_xl_7479"/>
      <sheetName val="[SHOPLIST.xls]_SHOPLIST_xl_7480"/>
      <sheetName val="[SHOPLIST.xls]_SHOPLIST_xl_7481"/>
      <sheetName val="[SHOPLIST.xls]_SHOPLIST_xl_7482"/>
      <sheetName val="[SHOPLIST.xls]_SHOPLIST_xl_7483"/>
      <sheetName val="[SHOPLIST.xls]_SHOPLIST_xl_7484"/>
      <sheetName val="[SHOPLIST.xls]_SHOPLIST_xl_7485"/>
      <sheetName val="[SHOPLIST.xls]_SHOPLIST_xl_7486"/>
      <sheetName val="[SHOPLIST.xls]_SHOPLIST_xl_7487"/>
      <sheetName val="[SHOPLIST.xls]_SHOPLIST_xl_7488"/>
      <sheetName val="[SHOPLIST.xls]_SHOPLIST_xl_7489"/>
      <sheetName val="[SHOPLIST.xls]_SHOPLIST_xl_7490"/>
      <sheetName val="[SHOPLIST.xls]_SHOPLIST_xl_7491"/>
      <sheetName val="[SHOPLIST.xls]_SHOPLIST_xl_7492"/>
      <sheetName val="[SHOPLIST.xls]_SHOPLIST_xl_7493"/>
      <sheetName val="[SHOPLIST.xls]_SHOPLIST_xl_7494"/>
      <sheetName val="[SHOPLIST.xls]_SHOPLIST_xl_7495"/>
      <sheetName val="[SHOPLIST.xls]_SHOPLIST_xl_7496"/>
      <sheetName val="[SHOPLIST.xls]_SHOPLIST_xl_7497"/>
      <sheetName val="[SHOPLIST.xls]_SHOPLIST_xl_7498"/>
      <sheetName val="[SHOPLIST.xls]_SHOPLIST_xl_7499"/>
      <sheetName val="[SHOPLIST.xls]_SHOPLIST_xl_7500"/>
      <sheetName val="[SHOPLIST.xls]_SHOPLIST_xl_7501"/>
      <sheetName val="[SHOPLIST.xls]_SHOPLIST_xl_7502"/>
      <sheetName val="[SHOPLIST.xls]_SHOPLIST_xl_7503"/>
      <sheetName val="[SHOPLIST.xls]_SHOPLIST_xl_7504"/>
      <sheetName val="[SHOPLIST.xls]_SHOPLIST_xl_7505"/>
      <sheetName val="[SHOPLIST.xls]_SHOPLIST_xl_7506"/>
      <sheetName val="[SHOPLIST.xls]_SHOPLIST_xl_7507"/>
      <sheetName val="[SHOPLIST.xls]_SHOPLIST_xl_7508"/>
      <sheetName val="[SHOPLIST.xls]_SHOPLIST_xl_7509"/>
      <sheetName val="[SHOPLIST.xls]_SHOPLIST_xl_7510"/>
      <sheetName val="[SHOPLIST.xls]_SHOPLIST_xl_7511"/>
      <sheetName val="[SHOPLIST.xls]_SHOPLIST_xl_7512"/>
      <sheetName val="[SHOPLIST.xls]_SHOPLIST_xl_7513"/>
      <sheetName val="[SHOPLIST.xls]_SHOPLIST_xl_7514"/>
      <sheetName val="[SHOPLIST.xls]_SHOPLIST_xl_7515"/>
      <sheetName val="[SHOPLIST.xls]_SHOPLIST_xl_7516"/>
      <sheetName val="[SHOPLIST.xls]_SHOPLIST_xl_7517"/>
      <sheetName val="[SHOPLIST.xls]_SHOPLIST_xl_7518"/>
      <sheetName val="[SHOPLIST.xls]_SHOPLIST_xl_7519"/>
      <sheetName val="[SHOPLIST.xls]_SHOPLIST_xl_7520"/>
      <sheetName val="[SHOPLIST.xls]_SHOPLIST_xl_7521"/>
      <sheetName val="[SHOPLIST.xls]_SHOPLIST_xl_7522"/>
      <sheetName val="[SHOPLIST.xls]_SHOPLIST_xl_7523"/>
      <sheetName val="[SHOPLIST.xls]_SHOPLIST_xl_7524"/>
      <sheetName val="[SHOPLIST.xls]_SHOPLIST_xl_7525"/>
      <sheetName val="[SHOPLIST.xls]_SHOPLIST_xl_7526"/>
      <sheetName val="[SHOPLIST.xls]_SHOPLIST_xl_7527"/>
      <sheetName val="[SHOPLIST.xls]_SHOPLIST_xl_7528"/>
      <sheetName val="[SHOPLIST.xls]_SHOPLIST_xl_7529"/>
      <sheetName val="[SHOPLIST.xls]_SHOPLIST_xl_7530"/>
      <sheetName val="[SHOPLIST.xls]_SHOPLIST_xl_7531"/>
      <sheetName val="[SHOPLIST.xls]_SHOPLIST_xl_7532"/>
      <sheetName val="[SHOPLIST.xls]_SHOPLIST_xl_7533"/>
      <sheetName val="[SHOPLIST.xls]_SHOPLIST_xl_7534"/>
      <sheetName val="[SHOPLIST.xls]_SHOPLIST_xl_7535"/>
      <sheetName val="[SHOPLIST.xls]_SHOPLIST_xl_7536"/>
      <sheetName val="[SHOPLIST.xls]_SHOPLIST_xl_7537"/>
      <sheetName val="[SHOPLIST.xls]_SHOPLIST_xl_7538"/>
      <sheetName val="[SHOPLIST.xls]_SHOPLIST_xl_7539"/>
      <sheetName val="[SHOPLIST.xls]_SHOPLIST_xl_7540"/>
      <sheetName val="[SHOPLIST.xls]_SHOPLIST_xl_7541"/>
      <sheetName val="[SHOPLIST.xls]_SHOPLIST_xl_7542"/>
      <sheetName val="[SHOPLIST.xls]_SHOPLIST_xl_7543"/>
      <sheetName val="[SHOPLIST.xls]_SHOPLIST_xl_7544"/>
      <sheetName val="[SHOPLIST.xls]_SHOPLIST_xl_7545"/>
      <sheetName val="[SHOPLIST.xls]_SHOPLIST_xl_7546"/>
      <sheetName val="[SHOPLIST.xls]_SHOPLIST_xl_7547"/>
      <sheetName val="[SHOPLIST.xls]_SHOPLIST_xl_7548"/>
      <sheetName val="[SHOPLIST.xls]_SHOPLIST_xl_7549"/>
      <sheetName val="[SHOPLIST.xls]_SHOPLIST_xl_7550"/>
      <sheetName val="[SHOPLIST.xls]_SHOPLIST_xl_7551"/>
      <sheetName val="[SHOPLIST.xls]_SHOPLIST_xl_7552"/>
      <sheetName val="[SHOPLIST.xls]_SHOPLIST_xl_7553"/>
      <sheetName val="[SHOPLIST.xls]_SHOPLIST_xl_7554"/>
      <sheetName val="[SHOPLIST.xls]_SHOPLIST_xl_7555"/>
      <sheetName val="[SHOPLIST.xls]_SHOPLIST_xl_7556"/>
      <sheetName val="[SHOPLIST.xls]_SHOPLIST_xl_7557"/>
      <sheetName val="[SHOPLIST.xls]_SHOPLIST_xl_7558"/>
      <sheetName val="[SHOPLIST.xls]_SHOPLIST_xl_7559"/>
      <sheetName val="[SHOPLIST.xls]_SHOPLIST_xl_7560"/>
      <sheetName val="[SHOPLIST.xls]_SHOPLIST_xl_7561"/>
      <sheetName val="[SHOPLIST.xls]_SHOPLIST_xl_7562"/>
      <sheetName val="[SHOPLIST.xls]_SHOPLIST_xl_7563"/>
      <sheetName val="[SHOPLIST.xls]_SHOPLIST_xl_7564"/>
      <sheetName val="[SHOPLIST.xls]_SHOPLIST_xl_7565"/>
      <sheetName val="[SHOPLIST.xls]_SHOPLIST_xl_7566"/>
      <sheetName val="[SHOPLIST.xls]_VW__VU________71"/>
      <sheetName val="[SHOPLIST.xls]_VW__VU________72"/>
      <sheetName val="[SHOPLIST.xls]_SHOPLIST_xl_7567"/>
      <sheetName val="[SHOPLIST.xls]70___0_s__i____91"/>
      <sheetName val="[SHOPLIST.xls]_SHOPLIST_xl_7568"/>
      <sheetName val="[SHOPLIST.xls]_SHOPLIST_xl_7569"/>
      <sheetName val="[SHOPLIST.xls]_VW__VU________73"/>
      <sheetName val="[SHOPLIST.xls]_VW__VU________74"/>
      <sheetName val="[SHOPLIST.xls]_SHOPLIST_xl_7570"/>
      <sheetName val="[SHOPLIST.xls]_SHOPLIST_xl_7571"/>
      <sheetName val="[SHOPLIST.xls]70___0_s__i____92"/>
      <sheetName val="[SHOPLIST.xls]_SHOPLIST_xl_7572"/>
      <sheetName val="[SHOPLIST.xls]_SHOPLIST_xl_7573"/>
      <sheetName val="[SHOPLIST.xls]_SHOPLIST_xl_7574"/>
      <sheetName val="[SHOPLIST.xls]_SHOPLIST_xl_7575"/>
      <sheetName val="[SHOPLIST.xls]_SHOPLIST_xl_7576"/>
      <sheetName val="[SHOPLIST.xls]_SHOPLIST_xl_7577"/>
      <sheetName val="[SHOPLIST.xls]_SHOPLIST_xl_7578"/>
      <sheetName val="[SHOPLIST.xls]_SHOPLIST_xl_7579"/>
      <sheetName val="[SHOPLIST.xls]_SHOPLIST_xl_7580"/>
      <sheetName val="[SHOPLIST.xls]_SHOPLIST_xl_7581"/>
      <sheetName val="[SHOPLIST.xls]_SHOPLIST_xl_7582"/>
      <sheetName val="[SHOPLIST.xls]_SHOPLIST_xl_7583"/>
      <sheetName val="[SHOPLIST.xls]_SHOPLIST_xl_7584"/>
      <sheetName val="[SHOPLIST.xls]_SHOPLIST_xl_7585"/>
      <sheetName val="[SHOPLIST.xls]_SHOPLIST_xl_7586"/>
      <sheetName val="[SHOPLIST.xls]_SHOPLIST_xl_7587"/>
      <sheetName val="[SHOPLIST.xls]_SHOPLIST_xl_7588"/>
      <sheetName val="[SHOPLIST.xls]_SHOPLIST_xl_7589"/>
      <sheetName val="[SHOPLIST.xls]_SHOPLIST_xl_7590"/>
      <sheetName val="[SHOPLIST.xls]_SHOPLIST_xl_7591"/>
      <sheetName val="[SHOPLIST.xls]_SHOPLIST_xl_7592"/>
      <sheetName val="[SHOPLIST.xls]_SHOPLIST_xl_7593"/>
      <sheetName val="[SHOPLIST.xls]_SHOPLIST_xl_7594"/>
      <sheetName val="[SHOPLIST.xls]_SHOPLIST_xl_7595"/>
      <sheetName val="[SHOPLIST.xls]_SHOPLIST_xl_7596"/>
      <sheetName val="[SHOPLIST.xls]_SHOPLIST_xl_7597"/>
      <sheetName val="[SHOPLIST.xls]_SHOPLIST_xl_7598"/>
      <sheetName val="[SHOPLIST.xls]_SHOPLIST_xl_7599"/>
      <sheetName val="[SHOPLIST.xls]_SHOPLIST_xl_7600"/>
      <sheetName val="[SHOPLIST.xls]_SHOPLIST_xl_7601"/>
      <sheetName val="[SHOPLIST.xls]_SHOPLIST_xl_7602"/>
      <sheetName val="[SHOPLIST.xls]_SHOPLIST_xl_7603"/>
      <sheetName val="[SHOPLIST.xls]_SHOPLIST_xl_7604"/>
      <sheetName val="[SHOPLIST.xls]_SHOPLIST_xl_7605"/>
      <sheetName val="[SHOPLIST.xls]_SHOPLIST_xl_7606"/>
      <sheetName val="[SHOPLIST.xls]_SHOPLIST_xl_7607"/>
      <sheetName val="[SHOPLIST.xls]_SHOPLIST_xl_7608"/>
      <sheetName val="[SHOPLIST.xls]_SHOPLIST_xl_7609"/>
      <sheetName val="[SHOPLIST.xls]_SHOPLIST_xl_7610"/>
      <sheetName val="[SHOPLIST.xls]_SHOPLIST_xl_7611"/>
      <sheetName val="[SHOPLIST.xls]_SHOPLIST_xl_7612"/>
      <sheetName val="[SHOPLIST.xls]_SHOPLIST_xl_7613"/>
      <sheetName val="[SHOPLIST.xls]_SHOPLIST_xl_7614"/>
      <sheetName val="[SHOPLIST.xls]_SHOPLIST_xl_7615"/>
      <sheetName val="[SHOPLIST.xls]_SHOPLIST_xl_7616"/>
      <sheetName val="[SHOPLIST.xls]_SHOPLIST_xl_7617"/>
      <sheetName val="[SHOPLIST.xls]_SHOPLIST_xl_7618"/>
      <sheetName val="[SHOPLIST.xls]_SHOPLIST_xl_7619"/>
      <sheetName val="[SHOPLIST.xls]_SHOPLIST_xl_7620"/>
      <sheetName val="[SHOPLIST.xls]_SHOPLIST_xl_7621"/>
      <sheetName val="[SHOPLIST.xls]_SHOPLIST_xl_7622"/>
      <sheetName val="[SHOPLIST.xls]_SHOPLIST_xl_7623"/>
      <sheetName val="[SHOPLIST.xls]70___0_s__i____93"/>
      <sheetName val="[SHOPLIST.xls]_SHOPLIST_xl_7624"/>
      <sheetName val="[SHOPLIST.xls]_SHOPLIST_xl_7625"/>
      <sheetName val="[SHOPLIST.xls]_SHOPLIST_xl_7626"/>
      <sheetName val="[SHOPLIST.xls]_VW__VU________75"/>
      <sheetName val="[SHOPLIST.xls]_SHOPLIST_xl_7627"/>
      <sheetName val="[SHOPLIST.xls]_SHOPLIST_xl_7628"/>
      <sheetName val="[SHOPLIST.xls]_SHOPLIST_xl_7629"/>
      <sheetName val="[SHOPLIST.xls]_SHOPLIST_xl_7630"/>
      <sheetName val="[SHOPLIST.xls]_SHOPLIST_xl_7631"/>
      <sheetName val="[SHOPLIST.xls]_SHOPLIST_xl_7632"/>
      <sheetName val="[SHOPLIST.xls]_SHOPLIST_xl_7633"/>
      <sheetName val="[SHOPLIST.xls]_SHOPLIST_xl_7634"/>
      <sheetName val="[SHOPLIST.xls]_SHOPLIST_xl_7635"/>
      <sheetName val="[SHOPLIST.xls]_SHOPLIST_xl_7636"/>
      <sheetName val="[SHOPLIST.xls]_SHOPLIST_xl_7637"/>
      <sheetName val="[SHOPLIST.xls]_SHOPLIST_xl_7638"/>
      <sheetName val="[SHOPLIST.xls]_SHOPLIST_xl_7639"/>
      <sheetName val="[SHOPLIST.xls]_SHOPLIST_xl_7640"/>
      <sheetName val="[SHOPLIST.xls]_SHOPLIST_xl_7641"/>
      <sheetName val="[SHOPLIST.xls]_SHOPLIST_xl_7642"/>
      <sheetName val="[SHOPLIST.xls]_SHOPLIST_xl_7643"/>
      <sheetName val="[SHOPLIST.xls]_SHOPLIST_xl_7644"/>
      <sheetName val="[SHOPLIST.xls]_SHOPLIST_xl_7645"/>
      <sheetName val="[SHOPLIST.xls]_SHOPLIST_xl_7646"/>
      <sheetName val="[SHOPLIST.xls]_SHOPLIST_xl_7647"/>
      <sheetName val="[SHOPLIST.xls]_SHOPLIST_xl_7648"/>
      <sheetName val="[SHOPLIST.xls]_SHOPLIST_xl_7649"/>
      <sheetName val="[SHOPLIST.xls]_SHOPLIST_xl_7650"/>
      <sheetName val="[SHOPLIST.xls]_SHOPLIST_xl_7651"/>
      <sheetName val="[SHOPLIST.xls]_SHOPLIST_xl_7652"/>
      <sheetName val="[SHOPLIST.xls]_SHOPLIST_xl_7653"/>
      <sheetName val="[SHOPLIST.xls]_SHOPLIST_xl_7654"/>
      <sheetName val="[SHOPLIST.xls]_SHOPLIST_xl_7655"/>
      <sheetName val="[SHOPLIST.xls]_SHOPLIST_xl_7656"/>
      <sheetName val="[SHOPLIST.xls]_SHOPLIST_xl_7657"/>
      <sheetName val="[SHOPLIST.xls]_SHOPLIST_xl_7658"/>
      <sheetName val="[SHOPLIST.xls]_SHOPLIST_xl_7659"/>
      <sheetName val="[SHOPLIST.xls]_SHOPLIST_xl_7660"/>
      <sheetName val="[SHOPLIST.xls]_SHOPLIST_xl_7661"/>
      <sheetName val="[SHOPLIST.xls]_SHOPLIST_xl_7662"/>
      <sheetName val="[SHOPLIST.xls]_SHOPLIST_xl_7663"/>
      <sheetName val="[SHOPLIST.xls]_SHOPLIST_xl_7664"/>
      <sheetName val="[SHOPLIST.xls]_SHOPLIST_xl_7665"/>
      <sheetName val="[SHOPLIST.xls]_SHOPLIST_xl_7666"/>
      <sheetName val="[SHOPLIST.xls]_SHOPLIST_xl_7667"/>
      <sheetName val="[SHOPLIST.xls]_SHOPLIST_xl_7668"/>
      <sheetName val="[SHOPLIST.xls]_SHOPLIST_xl_7669"/>
      <sheetName val="[SHOPLIST.xls]_SHOPLIST_xl_7670"/>
      <sheetName val="[SHOPLIST.xls]_SHOPLIST_xl_7671"/>
      <sheetName val="[SHOPLIST.xls]_SHOPLIST_xl_7672"/>
      <sheetName val="[SHOPLIST.xls]_SHOPLIST_xl_7673"/>
      <sheetName val="[SHOPLIST.xls]_SHOPLIST_xl_7674"/>
      <sheetName val="[SHOPLIST.xls]_SHOPLIST_xl_7675"/>
      <sheetName val="[SHOPLIST.xls]_SHOPLIST_xl_7676"/>
      <sheetName val="[SHOPLIST.xls]_SHOPLIST_xl_7677"/>
      <sheetName val="[SHOPLIST.xls]_SHOPLIST_xl_7678"/>
      <sheetName val="[SHOPLIST.xls]_SHOPLIST_xl_7679"/>
      <sheetName val="[SHOPLIST.xls]_SHOPLIST_xl_7680"/>
      <sheetName val="[SHOPLIST.xls]_SHOPLIST_xl_7681"/>
      <sheetName val="[SHOPLIST.xls]_SHOPLIST_xl_7682"/>
      <sheetName val="[SHOPLIST.xls]_SHOPLIST_xl_7683"/>
      <sheetName val="[SHOPLIST.xls]_SHOPLIST_xl_7684"/>
      <sheetName val="[SHOPLIST.xls]_SHOPLIST_xl_7685"/>
      <sheetName val="[SHOPLIST.xls]_SHOPLIST_xl_7686"/>
      <sheetName val="[SHOPLIST.xls]_SHOPLIST_xl_7687"/>
      <sheetName val="[SHOPLIST.xls]_SHOPLIST_xl_7688"/>
      <sheetName val="[SHOPLIST.xls]_SHOPLIST_xl_7689"/>
      <sheetName val="[SHOPLIST.xls]_SHOPLIST_xl_7690"/>
      <sheetName val="[SHOPLIST.xls]_SHOPLIST_xl_7691"/>
      <sheetName val="[SHOPLIST.xls]_SHOPLIST_xl_7692"/>
      <sheetName val="[SHOPLIST.xls]_SHOPLIST_xl_7693"/>
      <sheetName val="[SHOPLIST.xls]_SHOPLIST_xl_7694"/>
      <sheetName val="[SHOPLIST.xls]_SHOPLIST_xl_7695"/>
      <sheetName val="[SHOPLIST.xls]_SHOPLIST_xl_7696"/>
      <sheetName val="[SHOPLIST.xls]_SHOPLIST_xl_7697"/>
      <sheetName val="[SHOPLIST.xls]_SHOPLIST_xl_7698"/>
      <sheetName val="[SHOPLIST.xls]_SHOPLIST_xl_7699"/>
      <sheetName val="[SHOPLIST.xls]_SHOPLIST_xl_7700"/>
      <sheetName val="[SHOPLIST.xls]_SHOPLIST_xl_7701"/>
      <sheetName val="[SHOPLIST.xls]_SHOPLIST_xl_7702"/>
      <sheetName val="[SHOPLIST.xls]_SHOPLIST_xl_7703"/>
      <sheetName val="[SHOPLIST.xls]_SHOPLIST_xl_7704"/>
      <sheetName val="[SHOPLIST.xls]_SHOPLIST_xl_7705"/>
      <sheetName val="[SHOPLIST.xls]_SHOPLIST_xl_7706"/>
      <sheetName val="[SHOPLIST.xls]_SHOPLIST_xl_7707"/>
      <sheetName val="[SHOPLIST.xls]_SHOPLIST_xl_7708"/>
      <sheetName val="[SHOPLIST.xls]_SHOPLIST_xl_7709"/>
      <sheetName val="[SHOPLIST.xls]_SHOPLIST_xl_7710"/>
      <sheetName val="[SHOPLIST.xls]_SHOPLIST_xl_7711"/>
      <sheetName val="[SHOPLIST.xls]_SHOPLIST_xl_7712"/>
      <sheetName val="[SHOPLIST.xls]_SHOPLIST_xl_7713"/>
      <sheetName val="[SHOPLIST.xls]_SHOPLIST_xl_7714"/>
      <sheetName val="[SHOPLIST.xls]_SHOPLIST_xl_7715"/>
      <sheetName val="[SHOPLIST.xls]_SHOPLIST_xl_7716"/>
      <sheetName val="[SHOPLIST.xls]_SHOPLIST_xl_7717"/>
      <sheetName val="[SHOPLIST.xls]_SHOPLIST_xl_7718"/>
      <sheetName val="[SHOPLIST.xls]_SHOPLIST_xl_7719"/>
      <sheetName val="[SHOPLIST.xls]_SHOPLIST_xl_7720"/>
      <sheetName val="[SHOPLIST.xls]_SHOPLIST_xl_7721"/>
      <sheetName val="[SHOPLIST.xls]_SHOPLIST_xl_7722"/>
      <sheetName val="[SHOPLIST.xls]_SHOPLIST_xl_7723"/>
      <sheetName val="[SHOPLIST.xls]_SHOPLIST_xl_7724"/>
      <sheetName val="[SHOPLIST.xls]_SHOPLIST_xl_7725"/>
      <sheetName val="[SHOPLIST.xls]_SHOPLIST_xl_7726"/>
      <sheetName val="[SHOPLIST.xls]_SHOPLIST_xl_7727"/>
      <sheetName val="[SHOPLIST.xls]_SHOPLIST_xl_7728"/>
      <sheetName val="[SHOPLIST.xls]_SHOPLIST_xl_7729"/>
      <sheetName val="[SHOPLIST.xls]_SHOPLIST_xl_7730"/>
      <sheetName val="[SHOPLIST.xls]_SHOPLIST_xl_7731"/>
      <sheetName val="[SHOPLIST.xls]_SHOPLIST_xl_7732"/>
      <sheetName val="[SHOPLIST.xls]_SHOPLIST_xl_7733"/>
      <sheetName val="[SHOPLIST.xls]_SHOPLIST_xl_7734"/>
      <sheetName val="[SHOPLIST.xls]_SHOPLIST_xl_7735"/>
      <sheetName val="[SHOPLIST.xls]_SHOPLIST_xl_7736"/>
      <sheetName val="[SHOPLIST.xls]_SHOPLIST_xl_7737"/>
      <sheetName val="[SHOPLIST.xls]_SHOPLIST_xl_7738"/>
      <sheetName val="[SHOPLIST.xls]_SHOPLIST_xl_7739"/>
      <sheetName val="[SHOPLIST.xls]_SHOPLIST_xl_7740"/>
      <sheetName val="[SHOPLIST.xls]_SHOPLIST_xl_7741"/>
      <sheetName val="[SHOPLIST.xls]_SHOPLIST_xl_7742"/>
      <sheetName val="[SHOPLIST.xls]_SHOPLIST_xl_7743"/>
      <sheetName val="[SHOPLIST.xls]_SHOPLIST_xl_7744"/>
      <sheetName val="[SHOPLIST.xls]_SHOPLIST_xl_7745"/>
      <sheetName val="[SHOPLIST.xls]_SHOPLIST_xl_7746"/>
      <sheetName val="[SHOPLIST.xls]_SHOPLIST_xl_7747"/>
      <sheetName val="[SHOPLIST.xls]_SHOPLIST_xl_7748"/>
      <sheetName val="[SHOPLIST.xls]_SHOPLIST_xl_7749"/>
      <sheetName val="[SHOPLIST.xls]_SHOPLIST_xl_7750"/>
      <sheetName val="[SHOPLIST.xls]_SHOPLIST_xl_7751"/>
      <sheetName val="[SHOPLIST.xls]_SHOPLIST_xl_7752"/>
      <sheetName val="[SHOPLIST.xls]_SHOPLIST_xl_7753"/>
      <sheetName val="[SHOPLIST.xls]_SHOPLIST_xl_7754"/>
      <sheetName val="[SHOPLIST.xls]_SHOPLIST_xl_7755"/>
      <sheetName val="[SHOPLIST.xls]_SHOPLIST_xl_7756"/>
      <sheetName val="[SHOPLIST.xls]_SHOPLIST_xl_7757"/>
      <sheetName val="[SHOPLIST.xls]_SHOPLIST_xl_7758"/>
      <sheetName val="[SHOPLIST.xls]_SHOPLIST_xl_7759"/>
      <sheetName val="[SHOPLIST.xls]_SHOPLIST_xl_7760"/>
      <sheetName val="[SHOPLIST.xls]_SHOPLIST_xl_7761"/>
      <sheetName val="[SHOPLIST.xls]_SHOPLIST_xl_7762"/>
      <sheetName val="[SHOPLIST.xls]_SHOPLIST_xl_7763"/>
      <sheetName val="[SHOPLIST.xls]_SHOPLIST_xl_7764"/>
      <sheetName val="[SHOPLIST.xls]_SHOPLIST_xl_7765"/>
      <sheetName val="[SHOPLIST.xls]_SHOPLIST_xl_7766"/>
      <sheetName val="[SHOPLIST.xls]_SHOPLIST_xl_7767"/>
      <sheetName val="[SHOPLIST.xls]_SHOPLIST_xl_7768"/>
      <sheetName val="[SHOPLIST.xls]_SHOPLIST_xl_7769"/>
      <sheetName val="[SHOPLIST.xls]_SHOPLIST_xl_7770"/>
      <sheetName val="[SHOPLIST.xls]_SHOPLIST_xl_7771"/>
      <sheetName val="[SHOPLIST.xls]_SHOPLIST_xl_7772"/>
      <sheetName val="[SHOPLIST.xls]_SHOPLIST_xl_7773"/>
      <sheetName val="[SHOPLIST.xls]_SHOPLIST_xl_7774"/>
      <sheetName val="[SHOPLIST.xls]_SHOPLIST_xl_7775"/>
      <sheetName val="[SHOPLIST.xls]_SHOPLIST_xl_7776"/>
      <sheetName val="[SHOPLIST.xls]_SHOPLIST_xl_7777"/>
      <sheetName val="[SHOPLIST.xls]_SHOPLIST_xl_7778"/>
      <sheetName val="[SHOPLIST.xls]_SHOPLIST_xl_7779"/>
      <sheetName val="[SHOPLIST.xls]_SHOPLIST_xl_7780"/>
      <sheetName val="[SHOPLIST.xls]_SHOPLIST_xl_7781"/>
      <sheetName val="[SHOPLIST.xls]_SHOPLIST_xl_7782"/>
      <sheetName val="[SHOPLIST.xls]_SHOPLIST_xl_7783"/>
      <sheetName val="[SHOPLIST.xls]_SHOPLIST_xl_7784"/>
      <sheetName val="[SHOPLIST.xls]_SHOPLIST_xl_7785"/>
      <sheetName val="[SHOPLIST.xls]_SHOPLIST_xl_7786"/>
      <sheetName val="[SHOPLIST.xls]_SHOPLIST_xl_7787"/>
      <sheetName val="[SHOPLIST.xls]_SHOPLIST_xl_7788"/>
      <sheetName val="[SHOPLIST.xls]_SHOPLIST_xl_7789"/>
      <sheetName val="[SHOPLIST.xls]_SHOPLIST_xl_7790"/>
      <sheetName val="[SHOPLIST.xls]_SHOPLIST_xl_7791"/>
      <sheetName val="[SHOPLIST.xls]_SHOPLIST_xl_7792"/>
      <sheetName val="[SHOPLIST.xls]_SHOPLIST_xl_7793"/>
      <sheetName val="[SHOPLIST.xls]_SHOPLIST_xl_7794"/>
      <sheetName val="[SHOPLIST.xls]_SHOPLIST_xl_7795"/>
      <sheetName val="[SHOPLIST.xls]_SHOPLIST_xl_7796"/>
      <sheetName val="[SHOPLIST.xls]_SHOPLIST_xl_7797"/>
      <sheetName val="[SHOPLIST.xls]_SHOPLIST_xl_7798"/>
      <sheetName val="[SHOPLIST.xls]_SHOPLIST_xl_7799"/>
      <sheetName val="[SHOPLIST.xls]_SHOPLIST_xl_7800"/>
      <sheetName val="[SHOPLIST.xls]_SHOPLIST_xl_7801"/>
      <sheetName val="[SHOPLIST.xls]_SHOPLIST_xl_7802"/>
      <sheetName val="[SHOPLIST.xls]_SHOPLIST_xl_7803"/>
      <sheetName val="[SHOPLIST.xls]_SHOPLIST_xl_7804"/>
      <sheetName val="[SHOPLIST.xls]_SHOPLIST_xl_7805"/>
      <sheetName val="[SHOPLIST.xls]_SHOPLIST_xl_7806"/>
      <sheetName val="[SHOPLIST.xls]_SHOPLIST_xl_7807"/>
      <sheetName val="[SHOPLIST.xls]_SHOPLIST_xl_7808"/>
      <sheetName val="[SHOPLIST.xls]_SHOPLIST_xl_7809"/>
      <sheetName val="[SHOPLIST.xls]_SHOPLIST_xl_7810"/>
      <sheetName val="[SHOPLIST.xls]_SHOPLIST_xl_7811"/>
      <sheetName val="[SHOPLIST.xls]_SHOPLIST_xl_7812"/>
      <sheetName val="[SHOPLIST.xls]_SHOPLIST_xl_7813"/>
      <sheetName val="[SHOPLIST.xls]_SHOPLIST_xl_7814"/>
      <sheetName val="[SHOPLIST.xls]_SHOPLIST_xl_7815"/>
      <sheetName val="[SHOPLIST.xls]_SHOPLIST_xl_7816"/>
      <sheetName val="[SHOPLIST.xls]_SHOPLIST_xl_7817"/>
      <sheetName val="[SHOPLIST.xls]_SHOPLIST_xl_7818"/>
      <sheetName val="[SHOPLIST.xls]_SHOPLIST_xl_7819"/>
      <sheetName val="[SHOPLIST.xls]_SHOPLIST_xl_7820"/>
      <sheetName val="[SHOPLIST.xls]_SHOPLIST_xl_7821"/>
      <sheetName val="[SHOPLIST.xls]_SHOPLIST_xl_7822"/>
      <sheetName val="[SHOPLIST.xls]_SHOPLIST_xl_7823"/>
      <sheetName val="[SHOPLIST.xls]_SHOPLIST_xl_7824"/>
      <sheetName val="[SHOPLIST.xls]_SHOPLIST_xl_7825"/>
      <sheetName val="[SHOPLIST.xls]_SHOPLIST_xl_7826"/>
      <sheetName val="[SHOPLIST.xls]_SHOPLIST_xl_7827"/>
      <sheetName val="[SHOPLIST.xls]_SHOPLIST_xl_7828"/>
      <sheetName val="[SHOPLIST.xls]_SHOPLIST_xl_7829"/>
      <sheetName val="[SHOPLIST.xls]_SHOPLIST_xl_7830"/>
      <sheetName val="[SHOPLIST.xls]_SHOPLIST_xl_7831"/>
      <sheetName val="[SHOPLIST.xls]_SHOPLIST_xl_7832"/>
      <sheetName val="[SHOPLIST.xls]_SHOPLIST_xl_7833"/>
      <sheetName val="[SHOPLIST.xls]_SHOPLIST_xl_7834"/>
      <sheetName val="[SHOPLIST.xls]_SHOPLIST_xl_7835"/>
      <sheetName val="[SHOPLIST.xls]_SHOPLIST_xl_7836"/>
      <sheetName val="[SHOPLIST.xls]_SHOPLIST_xl_7837"/>
      <sheetName val="[SHOPLIST.xls]_SHOPLIST_xl_7838"/>
      <sheetName val="[SHOPLIST.xls]_SHOPLIST_xl_7839"/>
      <sheetName val="[SHOPLIST.xls]_SHOPLIST_xl_7840"/>
      <sheetName val="[SHOPLIST.xls]_SHOPLIST_xl_7841"/>
      <sheetName val="[SHOPLIST.xls]_SHOPLIST_xl_7842"/>
      <sheetName val="[SHOPLIST.xls]_SHOPLIST_xl_7843"/>
      <sheetName val="[SHOPLIST.xls]_SHOPLIST_xl_7844"/>
      <sheetName val="[SHOPLIST.xls]_SHOPLIST_xl_7845"/>
      <sheetName val="[SHOPLIST.xls]_SHOPLIST_xl_7846"/>
      <sheetName val="[SHOPLIST.xls]_SHOPLIST_xl_7847"/>
      <sheetName val="[SHOPLIST.xls]_SHOPLIST_xl_7848"/>
      <sheetName val="[SHOPLIST.xls]_SHOPLIST_xl_7849"/>
      <sheetName val="[SHOPLIST.xls]_SHOPLIST_xl_7850"/>
      <sheetName val="[SHOPLIST.xls]_SHOPLIST_xl_7851"/>
      <sheetName val="[SHOPLIST.xls]_SHOPLIST_xl_7852"/>
      <sheetName val="[SHOPLIST.xls]_SHOPLIST_xl_7853"/>
      <sheetName val="[SHOPLIST.xls]_SHOPLIST_xl_7854"/>
      <sheetName val="[SHOPLIST.xls]_SHOPLIST_xl_7855"/>
      <sheetName val="[SHOPLIST.xls]_SHOPLIST_xl_7856"/>
      <sheetName val="[SHOPLIST.xls]_SHOPLIST_xl_7857"/>
      <sheetName val="[SHOPLIST.xls]_SHOPLIST_xl_7858"/>
      <sheetName val="[SHOPLIST.xls]_SHOPLIST_xl_7859"/>
      <sheetName val="[SHOPLIST.xls]_SHOPLIST_xl_7860"/>
      <sheetName val="[SHOPLIST.xls]_SHOPLIST_xl_7861"/>
      <sheetName val="[SHOPLIST.xls]_SHOPLIST_xl_7862"/>
      <sheetName val="[SHOPLIST.xls]_SHOPLIST_xl_7863"/>
      <sheetName val="[SHOPLIST.xls]_SHOPLIST_xl_7864"/>
      <sheetName val="[SHOPLIST.xls]_SHOPLIST_xl_7865"/>
      <sheetName val="[SHOPLIST.xls]_SHOPLIST_xl_7866"/>
      <sheetName val="[SHOPLIST.xls]_SHOPLIST_xl_7867"/>
      <sheetName val="[SHOPLIST.xls]_SHOPLIST_xl_7868"/>
      <sheetName val="[SHOPLIST.xls]_SHOPLIST_xl_7869"/>
      <sheetName val="[SHOPLIST.xls]_SHOPLIST_xl_7870"/>
      <sheetName val="[SHOPLIST.xls]_SHOPLIST_xl_7871"/>
      <sheetName val="[SHOPLIST.xls]_SHOPLIST_xl_7872"/>
      <sheetName val="[SHOPLIST.xls]_SHOPLIST_xl_7873"/>
      <sheetName val="[SHOPLIST.xls]_SHOPLIST_xl_7874"/>
      <sheetName val="[SHOPLIST.xls]_SHOPLIST_xl_7875"/>
      <sheetName val="[SHOPLIST.xls]_SHOPLIST_xl_7876"/>
      <sheetName val="[SHOPLIST.xls]_SHOPLIST_xl_7877"/>
      <sheetName val="[SHOPLIST.xls]_SHOPLIST_xl_7878"/>
      <sheetName val="[SHOPLIST.xls]_SHOPLIST_xl_7879"/>
      <sheetName val="[SHOPLIST.xls]_SHOPLIST_xl_7880"/>
      <sheetName val="[SHOPLIST.xls]_SHOPLIST_xl_7881"/>
      <sheetName val="[SHOPLIST.xls]_SHOPLIST_xl_7882"/>
      <sheetName val="[SHOPLIST.xls]_SHOPLIST_xl_7883"/>
      <sheetName val="[SHOPLIST.xls]_SHOPLIST_xl_7884"/>
      <sheetName val="[SHOPLIST.xls]_SHOPLIST_xl_7885"/>
      <sheetName val="[SHOPLIST.xls]_SHOPLIST_xl_7886"/>
      <sheetName val="[SHOPLIST.xls]_SHOPLIST_xl_7887"/>
      <sheetName val="[SHOPLIST.xls]_SHOPLIST_xl_7888"/>
      <sheetName val="[SHOPLIST.xls]_SHOPLIST_xl_7889"/>
      <sheetName val="[SHOPLIST.xls]_SHOPLIST_xl_7890"/>
      <sheetName val="[SHOPLIST.xls]_SHOPLIST_xl_7891"/>
      <sheetName val="[SHOPLIST.xls]_SHOPLIST_xl_7892"/>
      <sheetName val="[SHOPLIST.xls]_SHOPLIST_xl_7893"/>
      <sheetName val="[SHOPLIST.xls]_SHOPLIST_xl_7894"/>
      <sheetName val="[SHOPLIST.xls]_SHOPLIST_xl_7895"/>
      <sheetName val="[SHOPLIST.xls]_SHOPLIST_xl_7896"/>
      <sheetName val="[SHOPLIST.xls]_SHOPLIST_xl_7897"/>
      <sheetName val="[SHOPLIST.xls]_SHOPLIST_xl_7898"/>
      <sheetName val="[SHOPLIST.xls]_SHOPLIST_xl_7899"/>
      <sheetName val="[SHOPLIST.xls]_SHOPLIST_xl_7900"/>
      <sheetName val="[SHOPLIST.xls]_SHOPLIST_xl_7901"/>
      <sheetName val="[SHOPLIST.xls]_SHOPLIST_xl_7902"/>
      <sheetName val="[SHOPLIST.xls]_SHOPLIST_xl_7903"/>
      <sheetName val="[SHOPLIST.xls]_SHOPLIST_xl_7904"/>
      <sheetName val="[SHOPLIST.xls]_SHOPLIST_xl_7905"/>
      <sheetName val="[SHOPLIST.xls]_SHOPLIST_xl_7906"/>
      <sheetName val="[SHOPLIST.xls]_SHOPLIST_xl_7907"/>
      <sheetName val="[SHOPLIST.xls]_SHOPLIST_xl_7908"/>
      <sheetName val="[SHOPLIST.xls]_SHOPLIST_xl_7909"/>
      <sheetName val="[SHOPLIST.xls]_SHOPLIST_xl_7910"/>
      <sheetName val="[SHOPLIST.xls]_SHOPLIST_xl_7911"/>
      <sheetName val="[SHOPLIST.xls]_SHOPLIST_xl_7912"/>
      <sheetName val="[SHOPLIST.xls]_SHOPLIST_xl_7913"/>
      <sheetName val="[SHOPLIST.xls]_SHOPLIST_xl_7914"/>
      <sheetName val="[SHOPLIST.xls]_SHOPLIST_xl_7915"/>
      <sheetName val="[SHOPLIST.xls]_SHOPLIST_xl_7916"/>
      <sheetName val="[SHOPLIST.xls]_SHOPLIST_xl_7917"/>
      <sheetName val="[SHOPLIST.xls]_SHOPLIST_xl_7918"/>
      <sheetName val="[SHOPLIST.xls]_SHOPLIST_xl_7919"/>
      <sheetName val="[SHOPLIST.xls]_SHOPLIST_xl_7920"/>
      <sheetName val="[SHOPLIST.xls]_SHOPLIST_xl_7921"/>
      <sheetName val="[SHOPLIST.xls]_SHOPLIST_xl_7922"/>
      <sheetName val="[SHOPLIST.xls]_SHOPLIST_xl_7923"/>
      <sheetName val="[SHOPLIST.xls]_SHOPLIST_xl_7924"/>
      <sheetName val="[SHOPLIST.xls]_SHOPLIST_xl_7925"/>
      <sheetName val="[SHOPLIST.xls]_SHOPLIST_xl_7926"/>
      <sheetName val="[SHOPLIST.xls]_SHOPLIST_xl_7927"/>
      <sheetName val="[SHOPLIST.xls]_SHOPLIST_xl_7928"/>
      <sheetName val="[SHOPLIST.xls]_SHOPLIST_xl_7929"/>
      <sheetName val="[SHOPLIST.xls]_SHOPLIST_xl_7930"/>
      <sheetName val="[SHOPLIST.xls]_SHOPLIST_xl_7931"/>
      <sheetName val="[SHOPLIST.xls]_SHOPLIST_xl_7932"/>
      <sheetName val="[SHOPLIST.xls]_SHOPLIST_xl_7933"/>
      <sheetName val="[SHOPLIST.xls]_SHOPLIST_xl_7934"/>
      <sheetName val="[SHOPLIST.xls]_SHOPLIST_xl_7935"/>
      <sheetName val="[SHOPLIST.xls]_SHOPLIST_xl_7936"/>
      <sheetName val="[SHOPLIST.xls]_SHOPLIST_xl_7937"/>
      <sheetName val="[SHOPLIST.xls]_SHOPLIST_xl_7938"/>
      <sheetName val="[SHOPLIST.xls]_SHOPLIST_xl_7939"/>
      <sheetName val="[SHOPLIST.xls]_SHOPLIST_xl_7940"/>
      <sheetName val="[SHOPLIST.xls]_SHOPLIST_xl_7941"/>
      <sheetName val="[SHOPLIST.xls]_SHOPLIST_xl_7942"/>
      <sheetName val="[SHOPLIST.xls]_SHOPLIST_xl_7943"/>
      <sheetName val="[SHOPLIST.xls]_SHOPLIST_xl_7944"/>
      <sheetName val="[SHOPLIST.xls]_SHOPLIST_xl_7945"/>
      <sheetName val="[SHOPLIST.xls]_SHOPLIST_xl_7946"/>
      <sheetName val="[SHOPLIST.xls]_SHOPLIST_xl_7947"/>
      <sheetName val="[SHOPLIST.xls]_SHOPLIST_xl_7948"/>
      <sheetName val="[SHOPLIST.xls]_SHOPLIST_xl_7949"/>
      <sheetName val="[SHOPLIST.xls]_SHOPLIST_xl_7950"/>
      <sheetName val="[SHOPLIST.xls]_SHOPLIST_xl_7951"/>
      <sheetName val="[SHOPLIST.xls]_SHOPLIST_xl_7952"/>
      <sheetName val="[SHOPLIST.xls]_SHOPLIST_xl_7953"/>
      <sheetName val="[SHOPLIST.xls]_SHOPLIST_xl_7954"/>
      <sheetName val="[SHOPLIST.xls]_SHOPLIST_xl_7955"/>
      <sheetName val="[SHOPLIST.xls]_SHOPLIST_xl_7956"/>
      <sheetName val="[SHOPLIST.xls]_SHOPLIST_xl_7957"/>
      <sheetName val="[SHOPLIST.xls]_SHOPLIST_xl_7958"/>
      <sheetName val="[SHOPLIST.xls]70___0_s__i____94"/>
      <sheetName val="[SHOPLIST.xls]_VW__VU________76"/>
      <sheetName val="[SHOPLIST.xls]_VW__VU________77"/>
      <sheetName val="[SHOPLIST.xls]70_x005f_x0000___0_x_29"/>
      <sheetName val="[SHOPLIST.xls]70___0_s__i____95"/>
      <sheetName val="[SHOPLIST.xls]70___0_s__i____96"/>
      <sheetName val="[SHOPLIST.xls]_SHOPLIST_xl_7959"/>
      <sheetName val="[SHOPLIST.xls]_SHOPLIST_xl_7960"/>
      <sheetName val="[SHOPLIST.xls]_SHOPLIST_xl_7961"/>
      <sheetName val="[SHOPLIST.xls]_SHOPLIST_xl_7962"/>
      <sheetName val="[SHOPLIST.xls]_SHOPLIST_xl_7963"/>
      <sheetName val="[SHOPLIST.xls]_SHOPLIST_xl_7964"/>
      <sheetName val="[SHOPLIST.xls]_SHOPLIST_xl_7965"/>
      <sheetName val="[SHOPLIST.xls]_SHOPLIST_xl_7966"/>
      <sheetName val="[SHOPLIST.xls]_SHOPLIST_xl_7967"/>
      <sheetName val="[SHOPLIST.xls]_SHOPLIST_xl_7968"/>
      <sheetName val="[SHOPLIST.xls]_SHOPLIST_xl_7969"/>
      <sheetName val="[SHOPLIST.xls]_SHOPLIST_xl_7970"/>
      <sheetName val="[SHOPLIST.xls]_SHOPLIST_xl_7971"/>
      <sheetName val="[SHOPLIST.xls]_SHOPLIST_xl_7972"/>
      <sheetName val="[SHOPLIST.xls]_SHOPLIST_xl_7973"/>
      <sheetName val="[SHOPLIST.xls]_SHOPLIST_xl_7974"/>
      <sheetName val="[SHOPLIST.xls]_SHOPLIST_xl_7975"/>
      <sheetName val="[SHOPLIST.xls]_SHOPLIST_xl_7976"/>
      <sheetName val="[SHOPLIST.xls]_SHOPLIST_xl_7977"/>
      <sheetName val="[SHOPLIST.xls]_SHOPLIST_xl_7978"/>
      <sheetName val="[SHOPLIST.xls]_SHOPLIST_xl_7979"/>
      <sheetName val="[SHOPLIST.xls]_SHOPLIST_xl_7980"/>
      <sheetName val="[SHOPLIST.xls]_SHOPLIST_xl_7981"/>
      <sheetName val="[SHOPLIST.xls]_SHOPLIST_xl_7982"/>
      <sheetName val="[SHOPLIST.xls]_SHOPLIST_xl_7983"/>
      <sheetName val="[SHOPLIST.xls]_SHOPLIST_xl_7984"/>
      <sheetName val="[SHOPLIST.xls]_SHOPLIST_xl_7985"/>
      <sheetName val="[SHOPLIST.xls]_SHOPLIST_xl_7986"/>
      <sheetName val="[SHOPLIST.xls]_SHOPLIST_xl_7987"/>
      <sheetName val="[SHOPLIST.xls]_SHOPLIST_xl_7988"/>
      <sheetName val="[SHOPLIST.xls]_SHOPLIST_xl_7989"/>
      <sheetName val="[SHOPLIST.xls]_SHOPLIST_xl_7990"/>
      <sheetName val="[SHOPLIST.xls]_SHOPLIST_xl_7991"/>
      <sheetName val="[SHOPLIST.xls]_SHOPLIST_xl_7992"/>
      <sheetName val="[SHOPLIST.xls]_SHOPLIST_xl_7993"/>
      <sheetName val="[SHOPLIST.xls]_SHOPLIST_xl_7994"/>
      <sheetName val="[SHOPLIST.xls]_SHOPLIST_xl_7995"/>
      <sheetName val="[SHOPLIST.xls]_SHOPLIST_xl_7996"/>
      <sheetName val="[SHOPLIST.xls]_SHOPLIST_xl_7997"/>
      <sheetName val="[SHOPLIST.xls]_SHOPLIST_xl_7998"/>
      <sheetName val="[SHOPLIST.xls]_SHOPLIST_xl_7999"/>
      <sheetName val="[SHOPLIST.xls]_SHOPLIST_xl_8000"/>
      <sheetName val="[SHOPLIST.xls]_SHOPLIST_xl_8001"/>
      <sheetName val="[SHOPLIST.xls]_SHOPLIST_xl_8002"/>
      <sheetName val="[SHOPLIST.xls]_SHOPLIST_xl_8003"/>
      <sheetName val="[SHOPLIST.xls]_SHOPLIST_xl_8004"/>
      <sheetName val="[SHOPLIST.xls]_SHOPLIST_xl_8005"/>
      <sheetName val="[SHOPLIST.xls]_SHOPLIST_xl_8006"/>
      <sheetName val="[SHOPLIST.xls]_SHOPLIST_xl_8007"/>
      <sheetName val="[SHOPLIST.xls]_SHOPLIST_xl_8008"/>
      <sheetName val="[SHOPLIST.xls]_SHOPLIST_xl_8009"/>
      <sheetName val="[SHOPLIST.xls]_SHOPLIST_xl_8010"/>
      <sheetName val="[SHOPLIST.xls]_SHOPLIST_xl_8011"/>
      <sheetName val="[SHOPLIST.xls]_SHOPLIST_xl_8012"/>
      <sheetName val="[SHOPLIST.xls]_SHOPLIST_xl_8013"/>
      <sheetName val="[SHOPLIST.xls]_SHOPLIST_xl_8014"/>
      <sheetName val="[SHOPLIST.xls]_SHOPLIST_xl_8015"/>
      <sheetName val="[SHOPLIST.xls]_SHOPLIST_xl_8016"/>
      <sheetName val="[SHOPLIST.xls]_SHOPLIST_xl_8017"/>
      <sheetName val="[SHOPLIST.xls]_SHOPLIST_xl_8018"/>
      <sheetName val="[SHOPLIST.xls]_SHOPLIST_xl_8019"/>
      <sheetName val="[SHOPLIST.xls]_SHOPLIST_xl_8020"/>
      <sheetName val="[SHOPLIST.xls]_SHOPLIST_xl_8021"/>
      <sheetName val="[SHOPLIST.xls]_SHOPLIST_xl_8022"/>
      <sheetName val="[SHOPLIST.xls]_SHOPLIST_xl_8023"/>
      <sheetName val="[SHOPLIST.xls]_SHOPLIST_xl_8024"/>
      <sheetName val="[SHOPLIST.xls]_SHOPLIST_xl_8025"/>
      <sheetName val="[SHOPLIST.xls]_SHOPLIST_xl_8026"/>
      <sheetName val="[SHOPLIST.xls]_SHOPLIST_xl_8027"/>
      <sheetName val="[SHOPLIST.xls]_SHOPLIST_xl_8028"/>
      <sheetName val="[SHOPLIST.xls]_SHOPLIST_xl_8029"/>
      <sheetName val="[SHOPLIST.xls]_SHOPLIST_xl_8030"/>
      <sheetName val="[SHOPLIST.xls]_SHOPLIST_xl_8031"/>
      <sheetName val="[SHOPLIST.xls]_SHOPLIST_xl_8032"/>
      <sheetName val="[SHOPLIST.xls]_SHOPLIST_xl_8033"/>
      <sheetName val="[SHOPLIST.xls]_SHOPLIST_xl_8034"/>
      <sheetName val="[SHOPLIST.xls]_SHOPLIST_xl_8035"/>
      <sheetName val="[SHOPLIST.xls]_SHOPLIST_xl_8036"/>
      <sheetName val="[SHOPLIST.xls]_SHOPLIST_xl_8037"/>
      <sheetName val="[SHOPLIST.xls]_SHOPLIST_xl_8038"/>
      <sheetName val="[SHOPLIST.xls]_SHOPLIST_xl_8039"/>
      <sheetName val="[SHOPLIST.xls]_SHOPLIST_xl_8040"/>
      <sheetName val="[SHOPLIST.xls]_SHOPLIST_xl_8041"/>
      <sheetName val="[SHOPLIST.xls]_SHOPLIST_xl_8042"/>
      <sheetName val="[SHOPLIST.xls]_SHOPLIST_xl_8043"/>
      <sheetName val="[SHOPLIST.xls]_SHOPLIST_xl_8044"/>
      <sheetName val="[SHOPLIST.xls]_SHOPLIST_xl_8045"/>
      <sheetName val="[SHOPLIST.xls]_SHOPLIST_xl_8046"/>
      <sheetName val="[SHOPLIST.xls]_SHOPLIST_xl_8047"/>
      <sheetName val="[SHOPLIST.xls]_SHOPLIST_xl_8048"/>
      <sheetName val="[SHOPLIST.xls]_SHOPLIST_xl_8049"/>
      <sheetName val="[SHOPLIST.xls]_SHOPLIST_xl_8050"/>
      <sheetName val="[SHOPLIST.xls]_SHOPLIST_xl_8051"/>
      <sheetName val="[SHOPLIST.xls]_SHOPLIST_xl_8052"/>
      <sheetName val="[SHOPLIST.xls]_SHOPLIST_xl_8053"/>
      <sheetName val="[SHOPLIST.xls]_SHOPLIST_xl_8054"/>
      <sheetName val="[SHOPLIST.xls]_SHOPLIST_xl_8055"/>
      <sheetName val="[SHOPLIST.xls]_SHOPLIST_xl_8056"/>
      <sheetName val="[SHOPLIST.xls]_SHOPLIST_xl_8057"/>
      <sheetName val="[SHOPLIST.xls]_SHOPLIST_xl_8058"/>
      <sheetName val="[SHOPLIST.xls]_SHOPLIST_xl_8059"/>
      <sheetName val="[SHOPLIST.xls]_SHOPLIST_xl_8060"/>
      <sheetName val="[SHOPLIST.xls]_SHOPLIST_xl_8061"/>
      <sheetName val="[SHOPLIST.xls]_SHOPLIST_xl_8062"/>
      <sheetName val="[SHOPLIST.xls]_SHOPLIST_xl_8063"/>
      <sheetName val="[SHOPLIST.xls]_SHOPLIST_xl_8064"/>
      <sheetName val="[SHOPLIST.xls]_SHOPLIST_xl_8065"/>
      <sheetName val="[SHOPLIST.xls]_SHOPLIST_xl_8066"/>
      <sheetName val="[SHOPLIST.xls]_SHOPLIST_xl_8067"/>
      <sheetName val="[SHOPLIST.xls]_SHOPLIST_xl_8068"/>
      <sheetName val="[SHOPLIST.xls]_SHOPLIST_xl_8069"/>
      <sheetName val="[SHOPLIST.xls]_SHOPLIST_xl_8070"/>
      <sheetName val="[SHOPLIST.xls]_SHOPLIST_xl_8071"/>
      <sheetName val="[SHOPLIST.xls]70___0_s__i____97"/>
      <sheetName val="[SHOPLIST.xls]_SHOPLIST_xl_8072"/>
      <sheetName val="[SHOPLIST.xls]_SHOPLIST_xl_8073"/>
      <sheetName val="[SHOPLIST.xls]_SHOPLIST_xl_8074"/>
      <sheetName val="[SHOPLIST.xls]_SHOPLIST_xl_8075"/>
      <sheetName val="[SHOPLIST.xls]_SHOPLIST_xl_8076"/>
      <sheetName val="[SHOPLIST.xls]_SHOPLIST_xl_8077"/>
      <sheetName val="[SHOPLIST.xls]_SHOPLIST_xl_8078"/>
      <sheetName val="[SHOPLIST.xls]_SHOPLIST_xl_8079"/>
      <sheetName val="[SHOPLIST.xls]_SHOPLIST_xl_8080"/>
      <sheetName val="[SHOPLIST.xls]_SHOPLIST_xl_8081"/>
      <sheetName val="[SHOPLIST.xls]_SHOPLIST_xl_8082"/>
      <sheetName val="[SHOPLIST.xls]_SHOPLIST_xl_8083"/>
      <sheetName val="[SHOPLIST.xls]_SHOPLIST_xl_8084"/>
      <sheetName val="[SHOPLIST.xls]_SHOPLIST_xl_8085"/>
      <sheetName val="[SHOPLIST.xls]_SHOPLIST_xl_8086"/>
      <sheetName val="[SHOPLIST.xls]_SHOPLIST_xl_8087"/>
      <sheetName val="[SHOPLIST.xls]_SHOPLIST_xl_8088"/>
      <sheetName val="[SHOPLIST.xls]_SHOPLIST_xl_8089"/>
      <sheetName val="[SHOPLIST.xls]_SHOPLIST_xl_8090"/>
      <sheetName val="[SHOPLIST.xls]_SHOPLIST_xl_8091"/>
      <sheetName val="[SHOPLIST.xls]_SHOPLIST_xl_8092"/>
      <sheetName val="[SHOPLIST.xls]_SHOPLIST_xl_8093"/>
      <sheetName val="[SHOPLIST.xls]_SHOPLIST_xl_8094"/>
      <sheetName val="[SHOPLIST.xls]_SHOPLIST_xl_8095"/>
      <sheetName val="[SHOPLIST.xls]_SHOPLIST_xl_8096"/>
      <sheetName val="[SHOPLIST.xls]_SHOPLIST_xl_8097"/>
      <sheetName val="[SHOPLIST.xls]_SHOPLIST_xl_8098"/>
      <sheetName val="[SHOPLIST.xls]_SHOPLIST_xl_8099"/>
      <sheetName val="[SHOPLIST.xls]_SHOPLIST_xl_8100"/>
      <sheetName val="[SHOPLIST.xls]_SHOPLIST_xl_8101"/>
      <sheetName val="[SHOPLIST.xls]_SHOPLIST_xl_8102"/>
      <sheetName val="[SHOPLIST.xls]_SHOPLIST_xl_8103"/>
      <sheetName val="[SHOPLIST.xls]_SHOPLIST_xl_8104"/>
      <sheetName val="[SHOPLIST.xls]_SHOPLIST_xl_8105"/>
      <sheetName val="[SHOPLIST.xls]_SHOPLIST_xl_8106"/>
      <sheetName val="[SHOPLIST.xls]_SHOPLIST_xl_8107"/>
      <sheetName val="[SHOPLIST.xls]_SHOPLIST_xl_8108"/>
      <sheetName val="[SHOPLIST.xls]_SHOPLIST_xl_8109"/>
      <sheetName val="[SHOPLIST.xls]_SHOPLIST_xl_8110"/>
      <sheetName val="[SHOPLIST.xls]_SHOPLIST_xl_8111"/>
      <sheetName val="[SHOPLIST.xls]_SHOPLIST_xl_8112"/>
      <sheetName val="[SHOPLIST.xls]_SHOPLIST_xl_8113"/>
      <sheetName val="[SHOPLIST.xls]_SHOPLIST_xl_8114"/>
      <sheetName val="[SHOPLIST.xls]_SHOPLIST_xl_8115"/>
      <sheetName val="[SHOPLIST.xls]_SHOPLIST_xl_8116"/>
      <sheetName val="[SHOPLIST.xls]_SHOPLIST_xl_8117"/>
      <sheetName val="[SHOPLIST.xls]_SHOPLIST_xl_8118"/>
      <sheetName val="[SHOPLIST.xls]_SHOPLIST_xl_8119"/>
      <sheetName val="[SHOPLIST.xls]_SHOPLIST_xl_8120"/>
      <sheetName val="[SHOPLIST.xls]_SHOPLIST_xl_8121"/>
      <sheetName val="[SHOPLIST.xls]_SHOPLIST_xl_8122"/>
      <sheetName val="[SHOPLIST.xls]_SHOPLIST_xl_8123"/>
      <sheetName val="[SHOPLIST.xls]_SHOPLIST_xl_8124"/>
      <sheetName val="[SHOPLIST.xls]_SHOPLIST_xl_8125"/>
      <sheetName val="[SHOPLIST.xls]_SHOPLIST_xl_8126"/>
      <sheetName val="[SHOPLIST.xls]_SHOPLIST_xl_8127"/>
      <sheetName val="[SHOPLIST.xls]_SHOPLIST_xl_8128"/>
      <sheetName val="[SHOPLIST.xls]_SHOPLIST_xl_8129"/>
      <sheetName val="[SHOPLIST.xls]_SHOPLIST_xl_8130"/>
      <sheetName val="[SHOPLIST.xls]_SHOPLIST_xl_8131"/>
      <sheetName val="[SHOPLIST.xls]_SHOPLIST_xl_8132"/>
      <sheetName val="[SHOPLIST.xls]_SHOPLIST_xl_8133"/>
      <sheetName val="[SHOPLIST.xls]_SHOPLIST_xl_8134"/>
      <sheetName val="[SHOPLIST.xls]_SHOPLIST_xl_8135"/>
      <sheetName val="[SHOPLIST.xls]_SHOPLIST_xl_8136"/>
      <sheetName val="[SHOPLIST.xls]_SHOPLIST_xl_8137"/>
      <sheetName val="[SHOPLIST.xls]_SHOPLIST_xl_8138"/>
      <sheetName val="[SHOPLIST.xls]_SHOPLIST_xl_8139"/>
      <sheetName val="[SHOPLIST.xls]_SHOPLIST_xl_8140"/>
      <sheetName val="[SHOPLIST.xls]_SHOPLIST_xl_8141"/>
      <sheetName val="[SHOPLIST.xls]_SHOPLIST_xl_8142"/>
      <sheetName val="[SHOPLIST.xls]_SHOPLIST_xl_8143"/>
      <sheetName val="[SHOPLIST.xls]_SHOPLIST_xl_8144"/>
      <sheetName val="[SHOPLIST.xls]_SHOPLIST_xl_8145"/>
      <sheetName val="[SHOPLIST.xls]_SHOPLIST_xl_8146"/>
      <sheetName val="[SHOPLIST.xls]_SHOPLIST_xl_8147"/>
      <sheetName val="[SHOPLIST.xls]_SHOPLIST_xl_8148"/>
      <sheetName val="[SHOPLIST.xls]_SHOPLIST_xl_8149"/>
      <sheetName val="[SHOPLIST.xls]_SHOPLIST_xl_8150"/>
      <sheetName val="[SHOPLIST.xls]_SHOPLIST_xl_8151"/>
      <sheetName val="[SHOPLIST.xls]_SHOPLIST_xl_8152"/>
      <sheetName val="[SHOPLIST.xls]_SHOPLIST_xl_8153"/>
      <sheetName val="[SHOPLIST.xls]_SHOPLIST_xl_8154"/>
      <sheetName val="[SHOPLIST.xls]_SHOPLIST_xl_8155"/>
      <sheetName val="[SHOPLIST.xls]_SHOPLIST_xl_8156"/>
      <sheetName val="[SHOPLIST.xls]_SHOPLIST_xl_8157"/>
      <sheetName val="[SHOPLIST.xls]_SHOPLIST_xl_8158"/>
      <sheetName val="[SHOPLIST.xls]_SHOPLIST_xl_8159"/>
      <sheetName val="[SHOPLIST.xls]_SHOPLIST_xl_8160"/>
      <sheetName val="[SHOPLIST.xls]_SHOPLIST_xl_8161"/>
      <sheetName val="[SHOPLIST.xls]_SHOPLIST_xl_8162"/>
      <sheetName val="[SHOPLIST.xls]_SHOPLIST_xl_8163"/>
      <sheetName val="[SHOPLIST.xls]_SHOPLIST_xl_8164"/>
      <sheetName val="[SHOPLIST.xls]_SHOPLIST_xl_8165"/>
      <sheetName val="[SHOPLIST.xls]_SHOPLIST_xl_8166"/>
      <sheetName val="[SHOPLIST.xls]_SHOPLIST_xl_8167"/>
      <sheetName val="[SHOPLIST.xls]_SHOPLIST_xl_8168"/>
      <sheetName val="[SHOPLIST.xls]_SHOPLIST_xl_8169"/>
      <sheetName val="[SHOPLIST.xls]_SHOPLIST_xl_8170"/>
      <sheetName val="[SHOPLIST.xls]_SHOPLIST_xl_8171"/>
      <sheetName val="[SHOPLIST.xls]_SHOPLIST_xl_8172"/>
      <sheetName val="[SHOPLIST.xls]_SHOPLIST_xl_8173"/>
      <sheetName val="[SHOPLIST.xls]_SHOPLIST_xl_8174"/>
      <sheetName val="[SHOPLIST.xls]_SHOPLIST_xl_8175"/>
      <sheetName val="[SHOPLIST.xls]_SHOPLIST_xl_8176"/>
      <sheetName val="[SHOPLIST.xls]_SHOPLIST_xl_8177"/>
      <sheetName val="[SHOPLIST.xls]_SHOPLIST_xl_8178"/>
      <sheetName val="[SHOPLIST.xls]_SHOPLIST_xl_8179"/>
      <sheetName val="[SHOPLIST.xls]_SHOPLIST_xl_8180"/>
      <sheetName val="[SHOPLIST.xls]_SHOPLIST_xl_8181"/>
      <sheetName val="[SHOPLIST.xls]70_x005f_x0000___0_x_30"/>
      <sheetName val="[SHOPLIST.xls]_SHOPLIST_xl_8182"/>
      <sheetName val="[SHOPLIST.xls]_SHOPLIST_xl_8183"/>
      <sheetName val="[SHOPLIST.xls]_SHOPLIST_xl_8184"/>
      <sheetName val="[SHOPLIST.xls]_SHOPLIST_xl_8185"/>
      <sheetName val="[SHOPLIST.xls]_SHOPLIST_xl_8186"/>
      <sheetName val="[SHOPLIST.xls]_SHOPLIST_xl_8187"/>
      <sheetName val="[SHOPLIST.xls]_SHOPLIST_xl_8188"/>
      <sheetName val="[SHOPLIST.xls]_SHOPLIST_xl_8189"/>
      <sheetName val="[SHOPLIST.xls]_SHOPLIST_xl_8190"/>
      <sheetName val="[SHOPLIST.xls]_SHOPLIST_xl_8191"/>
      <sheetName val="[SHOPLIST.xls]_SHOPLIST_xl_8192"/>
      <sheetName val="[SHOPLIST.xls]_SHOPLIST_xl_8193"/>
      <sheetName val="[SHOPLIST.xls]_SHOPLIST_xl_8194"/>
      <sheetName val="[SHOPLIST.xls]_SHOPLIST_xl_8195"/>
      <sheetName val="[SHOPLIST.xls]_SHOPLIST_xl_8196"/>
      <sheetName val="[SHOPLIST.xls]_SHOPLIST_xl_8197"/>
      <sheetName val="[SHOPLIST.xls]_SHOPLIST_xl_8198"/>
      <sheetName val="[SHOPLIST.xls]_SHOPLIST_xl_8199"/>
      <sheetName val="[SHOPLIST.xls]_SHOPLIST_xl_8200"/>
      <sheetName val="[SHOPLIST.xls]_SHOPLIST_xl_8201"/>
      <sheetName val="[SHOPLIST.xls]_SHOPLIST_xl_8202"/>
      <sheetName val="[SHOPLIST.xls]_SHOPLIST_xl_8203"/>
      <sheetName val="[SHOPLIST.xls]_SHOPLIST_xl_8204"/>
      <sheetName val="[SHOPLIST.xls]_SHOPLIST_xl_8205"/>
      <sheetName val="[SHOPLIST.xls]_SHOPLIST_xl_8206"/>
      <sheetName val="[SHOPLIST.xls]_SHOPLIST_xl_8207"/>
      <sheetName val="[SHOPLIST.xls]_SHOPLIST_xl_8208"/>
      <sheetName val="[SHOPLIST.xls]_SHOPLIST_xl_8209"/>
      <sheetName val="[SHOPLIST.xls]_SHOPLIST_xl_8210"/>
      <sheetName val="[SHOPLIST.xls]_SHOPLIST_xl_8211"/>
      <sheetName val="[SHOPLIST.xls]_SHOPLIST_xl_8212"/>
      <sheetName val="[SHOPLIST.xls]_SHOPLIST_xl_8213"/>
      <sheetName val="[SHOPLIST.xls]_SHOPLIST_xl_8214"/>
      <sheetName val="[SHOPLIST.xls]_SHOPLIST_xl_8215"/>
      <sheetName val="[SHOPLIST.xls]_SHOPLIST_xl_8216"/>
      <sheetName val="[SHOPLIST.xls]_SHOPLIST_xl_8217"/>
      <sheetName val="[SHOPLIST.xls]_SHOPLIST_xl_8218"/>
      <sheetName val="[SHOPLIST.xls]_SHOPLIST_xl_8219"/>
      <sheetName val="[SHOPLIST.xls]_SHOPLIST_xl_8220"/>
      <sheetName val="[SHOPLIST.xls]_SHOPLIST_xl_8221"/>
      <sheetName val="[SHOPLIST.xls]_SHOPLIST_xl_8222"/>
      <sheetName val="[SHOPLIST.xls]_SHOPLIST_xl_8223"/>
      <sheetName val="[SHOPLIST.xls]_SHOPLIST_xl_8224"/>
      <sheetName val="[SHOPLIST.xls]_SHOPLIST_xl_8225"/>
      <sheetName val="[SHOPLIST.xls]_SHOPLIST_xl_8226"/>
      <sheetName val="[SHOPLIST.xls]_SHOPLIST_xl_8227"/>
      <sheetName val="[SHOPLIST.xls]_SHOPLIST_xl_8228"/>
      <sheetName val="[SHOPLIST.xls]_SHOPLIST_xl_8229"/>
      <sheetName val="[SHOPLIST.xls]_SHOPLIST_xl_8230"/>
      <sheetName val="[SHOPLIST.xls]_SHOPLIST_xl_8231"/>
      <sheetName val="[SHOPLIST.xls]_SHOPLIST_xl_8232"/>
      <sheetName val="[SHOPLIST.xls]_SHOPLIST_xl_8233"/>
      <sheetName val="[SHOPLIST.xls]_SHOPLIST_xl_8234"/>
      <sheetName val="[SHOPLIST.xls]_SHOPLIST_xl_8235"/>
      <sheetName val="[SHOPLIST.xls]_SHOPLIST_xl_8236"/>
      <sheetName val="[SHOPLIST.xls]_SHOPLIST_xl_8237"/>
      <sheetName val="[SHOPLIST.xls]_SHOPLIST_xl_8238"/>
      <sheetName val="[SHOPLIST.xls]_SHOPLIST_xl_8239"/>
      <sheetName val="[SHOPLIST.xls]_SHOPLIST_xl_8240"/>
      <sheetName val="[SHOPLIST.xls]_SHOPLIST_xl_8241"/>
      <sheetName val="[SHOPLIST.xls]_SHOPLIST_xl_8242"/>
      <sheetName val="[SHOPLIST.xls]_SHOPLIST_xl_8243"/>
      <sheetName val="[SHOPLIST.xls]_SHOPLIST_xl_8244"/>
      <sheetName val="[SHOPLIST.xls]_SHOPLIST_xl_8245"/>
      <sheetName val="[SHOPLIST.xls]_SHOPLIST_xl_8246"/>
      <sheetName val="[SHOPLIST.xls]_SHOPLIST_xl_8247"/>
      <sheetName val="[SHOPLIST.xls]_SHOPLIST_xl_8248"/>
      <sheetName val="[SHOPLIST.xls]_SHOPLIST_xl_8249"/>
      <sheetName val="[SHOPLIST.xls]_SHOPLIST_xl_8250"/>
      <sheetName val="[SHOPLIST.xls]_SHOPLIST_xl_8251"/>
      <sheetName val="[SHOPLIST.xls]_SHOPLIST_xl_8252"/>
      <sheetName val="[SHOPLIST.xls]_SHOPLIST_xl_8253"/>
      <sheetName val="[SHOPLIST.xls]_SHOPLIST_xl_8254"/>
      <sheetName val="[SHOPLIST.xls]_SHOPLIST_xl_8255"/>
      <sheetName val="[SHOPLIST.xls]_SHOPLIST_xl_8256"/>
      <sheetName val="[SHOPLIST.xls]_SHOPLIST_xl_8257"/>
      <sheetName val="[SHOPLIST.xls]_SHOPLIST_xl_8258"/>
      <sheetName val="[SHOPLIST.xls]_SHOPLIST_xl_8259"/>
      <sheetName val="[SHOPLIST.xls]_SHOPLIST_xl_8260"/>
      <sheetName val="[SHOPLIST.xls]_SHOPLIST_xl_8261"/>
      <sheetName val="[SHOPLIST.xls]_SHOPLIST_xl_8262"/>
      <sheetName val="[SHOPLIST.xls]_SHOPLIST_xl_8263"/>
      <sheetName val="[SHOPLIST.xls]_SHOPLIST_xl_8264"/>
      <sheetName val="[SHOPLIST.xls]_SHOPLIST_xl_8265"/>
      <sheetName val="[SHOPLIST.xls]_SHOPLIST_xl_8266"/>
      <sheetName val="[SHOPLIST.xls]_SHOPLIST_xl_8267"/>
      <sheetName val="[SHOPLIST.xls]_SHOPLIST_xl_8268"/>
      <sheetName val="[SHOPLIST.xls]_SHOPLIST_xl_8269"/>
      <sheetName val="[SHOPLIST.xls]_VW__VU________78"/>
      <sheetName val="[SHOPLIST.xls]_VW__VU________79"/>
      <sheetName val="[SHOPLIST.xls]_SHOPLIST_xl_8270"/>
      <sheetName val="[SHOPLIST.xls]70___0_s__i____98"/>
      <sheetName val="[SHOPLIST.xls]_SHOPLIST_xl_8271"/>
      <sheetName val="[SHOPLIST.xls]_SHOPLIST_xl_8272"/>
      <sheetName val="[SHOPLIST.xls]_VW__VU________80"/>
      <sheetName val="[SHOPLIST.xls]_VW__VU________81"/>
      <sheetName val="[SHOPLIST.xls]_SHOPLIST_xl_8273"/>
      <sheetName val="[SHOPLIST.xls]_SHOPLIST_xl_8274"/>
      <sheetName val="[SHOPLIST.xls]70___0_s__i____99"/>
      <sheetName val="[SHOPLIST.xls]_SHOPLIST_xl_8275"/>
      <sheetName val="[SHOPLIST.xls]_SHOPLIST_xl_8276"/>
      <sheetName val="[SHOPLIST.xls]_SHOPLIST_xl_8277"/>
      <sheetName val="[SHOPLIST.xls]_SHOPLIST_xl_8278"/>
      <sheetName val="[SHOPLIST.xls]_SHOPLIST_xl_8279"/>
      <sheetName val="[SHOPLIST.xls]_SHOPLIST_xl_8280"/>
      <sheetName val="[SHOPLIST.xls]_SHOPLIST_xl_8281"/>
      <sheetName val="[SHOPLIST.xls]_SHOPLIST_xl_8282"/>
      <sheetName val="[SHOPLIST.xls]_SHOPLIST_xl_8283"/>
      <sheetName val="[SHOPLIST.xls]_SHOPLIST_xl_8284"/>
      <sheetName val="[SHOPLIST.xls]_SHOPLIST_xl_8285"/>
      <sheetName val="[SHOPLIST.xls]_SHOPLIST_xl_8286"/>
      <sheetName val="[SHOPLIST.xls]_SHOPLIST_xl_8287"/>
      <sheetName val="[SHOPLIST.xls]_SHOPLIST_xl_8288"/>
      <sheetName val="[SHOPLIST.xls]_SHOPLIST_xl_8289"/>
      <sheetName val="[SHOPLIST.xls]_SHOPLIST_xl_8290"/>
      <sheetName val="[SHOPLIST.xls]_SHOPLIST_xl_8291"/>
      <sheetName val="[SHOPLIST.xls]_SHOPLIST_xl_8292"/>
      <sheetName val="[SHOPLIST.xls]_SHOPLIST_xl_8293"/>
      <sheetName val="[SHOPLIST.xls]_SHOPLIST_xl_8294"/>
      <sheetName val="[SHOPLIST.xls]_SHOPLIST_xl_8295"/>
      <sheetName val="[SHOPLIST.xls]_SHOPLIST_xl_8296"/>
      <sheetName val="[SHOPLIST.xls]_SHOPLIST_xl_8297"/>
      <sheetName val="[SHOPLIST.xls]_SHOPLIST_xl_8298"/>
      <sheetName val="[SHOPLIST.xls]_SHOPLIST_xl_8299"/>
      <sheetName val="[SHOPLIST.xls]_SHOPLIST_xl_8300"/>
      <sheetName val="[SHOPLIST.xls]_SHOPLIST_xl_8301"/>
      <sheetName val="[SHOPLIST.xls]_SHOPLIST_xl_8302"/>
      <sheetName val="[SHOPLIST.xls]_SHOPLIST_xl_8303"/>
      <sheetName val="[SHOPLIST.xls]_SHOPLIST_xl_8304"/>
      <sheetName val="[SHOPLIST.xls]_SHOPLIST_xl_8305"/>
      <sheetName val="[SHOPLIST.xls]_SHOPLIST_xl_8306"/>
      <sheetName val="[SHOPLIST.xls]_SHOPLIST_xl_8307"/>
      <sheetName val="[SHOPLIST.xls]_SHOPLIST_xl_8308"/>
      <sheetName val="[SHOPLIST.xls]_SHOPLIST_xl_8309"/>
      <sheetName val="[SHOPLIST.xls]_SHOPLIST_xl_8310"/>
      <sheetName val="[SHOPLIST.xls]_SHOPLIST_xl_8311"/>
      <sheetName val="[SHOPLIST.xls]_SHOPLIST_xl_8312"/>
      <sheetName val="[SHOPLIST.xls]_SHOPLIST_xl_8313"/>
      <sheetName val="[SHOPLIST.xls]_SHOPLIST_xl_8314"/>
      <sheetName val="[SHOPLIST.xls]_SHOPLIST_xl_8315"/>
      <sheetName val="[SHOPLIST.xls]_SHOPLIST_xl_8316"/>
      <sheetName val="[SHOPLIST.xls]_SHOPLIST_xl_8317"/>
      <sheetName val="[SHOPLIST.xls]_SHOPLIST_xl_8318"/>
      <sheetName val="[SHOPLIST.xls]_SHOPLIST_xl_8319"/>
      <sheetName val="[SHOPLIST.xls]_SHOPLIST_xl_8320"/>
      <sheetName val="[SHOPLIST.xls]_SHOPLIST_xl_8321"/>
      <sheetName val="[SHOPLIST.xls]_SHOPLIST_xl_8322"/>
      <sheetName val="[SHOPLIST.xls]_SHOPLIST_xl_8323"/>
      <sheetName val="[SHOPLIST.xls]_SHOPLIST_xl_8324"/>
      <sheetName val="[SHOPLIST.xls]_SHOPLIST_xl_8325"/>
      <sheetName val="[SHOPLIST.xls]_SHOPLIST_xl_8326"/>
      <sheetName val="[SHOPLIST.xls]70___0_s__i___100"/>
      <sheetName val="[SHOPLIST.xls]_SHOPLIST_xl_8327"/>
      <sheetName val="[SHOPLIST.xls]_SHOPLIST_xl_8328"/>
      <sheetName val="[SHOPLIST.xls]_SHOPLIST_xl_8329"/>
      <sheetName val="[SHOPLIST.xls]_VW__VU________82"/>
      <sheetName val="[SHOPLIST.xls]_SHOPLIST_xl_8330"/>
      <sheetName val="[SHOPLIST.xls]_SHOPLIST_xl_8331"/>
      <sheetName val="[SHOPLIST.xls]_SHOPLIST_xl_8332"/>
      <sheetName val="[SHOPLIST.xls]_SHOPLIST_xl_8333"/>
      <sheetName val="[SHOPLIST.xls]_SHOPLIST_xl_8334"/>
      <sheetName val="[SHOPLIST.xls]_SHOPLIST_xl_8335"/>
      <sheetName val="[SHOPLIST.xls]_SHOPLIST_xl_8336"/>
      <sheetName val="[SHOPLIST.xls]_SHOPLIST_xl_8337"/>
      <sheetName val="[SHOPLIST.xls]_SHOPLIST_xl_8338"/>
      <sheetName val="[SHOPLIST.xls]_SHOPLIST_xl_8339"/>
      <sheetName val="[SHOPLIST.xls]_SHOPLIST_xl_8340"/>
      <sheetName val="[SHOPLIST.xls]_SHOPLIST_xl_8341"/>
      <sheetName val="[SHOPLIST.xls]_SHOPLIST_xl_8342"/>
      <sheetName val="[SHOPLIST.xls]_SHOPLIST_xl_8343"/>
      <sheetName val="[SHOPLIST.xls]_SHOPLIST_xl_8344"/>
      <sheetName val="[SHOPLIST.xls]_SHOPLIST_xl_8345"/>
      <sheetName val="[SHOPLIST.xls]_SHOPLIST_xl_8346"/>
      <sheetName val="[SHOPLIST.xls]_SHOPLIST_xl_8347"/>
      <sheetName val="[SHOPLIST.xls]_SHOPLIST_xl_8348"/>
      <sheetName val="[SHOPLIST.xls]_SHOPLIST_xl_8349"/>
      <sheetName val="[SHOPLIST.xls]_SHOPLIST_xl_8350"/>
      <sheetName val="[SHOPLIST.xls]_SHOPLIST_xl_8351"/>
      <sheetName val="[SHOPLIST.xls]_SHOPLIST_xl_8352"/>
      <sheetName val="[SHOPLIST.xls]_SHOPLIST_xl_8353"/>
      <sheetName val="[SHOPLIST.xls]_SHOPLIST_xl_8354"/>
      <sheetName val="[SHOPLIST.xls]_SHOPLIST_xl_8355"/>
      <sheetName val="[SHOPLIST.xls]_SHOPLIST_xl_8356"/>
      <sheetName val="[SHOPLIST.xls]_SHOPLIST_xl_8357"/>
      <sheetName val="[SHOPLIST.xls]_SHOPLIST_xl_8358"/>
      <sheetName val="[SHOPLIST.xls]_SHOPLIST_xl_8359"/>
      <sheetName val="[SHOPLIST.xls]_SHOPLIST_xl_8360"/>
      <sheetName val="[SHOPLIST.xls]_SHOPLIST_xl_8361"/>
      <sheetName val="[SHOPLIST.xls]_SHOPLIST_xl_8362"/>
      <sheetName val="[SHOPLIST.xls]_SHOPLIST_xl_8363"/>
      <sheetName val="[SHOPLIST.xls]_SHOPLIST_xl_8364"/>
      <sheetName val="[SHOPLIST.xls]_SHOPLIST_xl_8365"/>
      <sheetName val="[SHOPLIST.xls]_SHOPLIST_xl_8366"/>
      <sheetName val="[SHOPLIST.xls]_SHOPLIST_xl_8367"/>
      <sheetName val="[SHOPLIST.xls]_SHOPLIST_xl_8368"/>
      <sheetName val="[SHOPLIST.xls]_SHOPLIST_xl_8369"/>
      <sheetName val="[SHOPLIST.xls]_SHOPLIST_xl_8370"/>
      <sheetName val="[SHOPLIST.xls]_SHOPLIST_xl_8371"/>
      <sheetName val="[SHOPLIST.xls]_SHOPLIST_xl_8372"/>
      <sheetName val="[SHOPLIST.xls]_SHOPLIST_xl_8373"/>
      <sheetName val="[SHOPLIST.xls]_SHOPLIST_xl_8374"/>
      <sheetName val="[SHOPLIST.xls]_SHOPLIST_xl_8375"/>
      <sheetName val="[SHOPLIST.xls]_SHOPLIST_xl_8376"/>
      <sheetName val="[SHOPLIST.xls]_SHOPLIST_xl_8377"/>
      <sheetName val="[SHOPLIST.xls]_SHOPLIST_xl_8378"/>
      <sheetName val="[SHOPLIST.xls]_SHOPLIST_xl_8379"/>
      <sheetName val="[SHOPLIST.xls]_SHOPLIST_xl_8380"/>
      <sheetName val="[SHOPLIST.xls]_SHOPLIST_xl_8381"/>
      <sheetName val="[SHOPLIST.xls]_SHOPLIST_xl_8382"/>
      <sheetName val="[SHOPLIST.xls]_SHOPLIST_xl_8383"/>
      <sheetName val="[SHOPLIST.xls]_SHOPLIST_xl_8384"/>
      <sheetName val="[SHOPLIST.xls]_SHOPLIST_xl_8385"/>
      <sheetName val="[SHOPLIST.xls]_SHOPLIST_xl_8386"/>
      <sheetName val="[SHOPLIST.xls]_SHOPLIST_xl_8387"/>
      <sheetName val="[SHOPLIST.xls]_SHOPLIST_xl_8388"/>
      <sheetName val="F-6_COVER1"/>
      <sheetName val="10_Breakdown_1"/>
      <sheetName val="Exc_Adj1"/>
      <sheetName val="Bill_011"/>
      <sheetName val="Bill_021"/>
      <sheetName val="Bill_031"/>
      <sheetName val="Bill_041"/>
      <sheetName val="Bill_051"/>
      <sheetName val="Bill_061"/>
      <sheetName val="Bill_071"/>
      <sheetName val="Bill_081"/>
      <sheetName val="Bill_091"/>
      <sheetName val="NBT_Calculation1"/>
      <sheetName val="Main_VO_Summary1"/>
      <sheetName val="VO_Sum_Non(New)1"/>
      <sheetName val="VO-07_1"/>
      <sheetName val="VO-08_1"/>
      <sheetName val="B.O.Q. Main Villa"/>
      <sheetName val="6PILE  (돌출)"/>
      <sheetName val="INSPECTION REQUEST (IR)"/>
      <sheetName val="INFLATION"/>
      <sheetName val="TEMPS"/>
      <sheetName val="P.C.SUMS"/>
      <sheetName val="PLANT"/>
      <sheetName val="CLIENTS"/>
      <sheetName val="BULD_32"/>
      <sheetName val="BLOCK_K2"/>
      <sheetName val="F-6_COVER2"/>
      <sheetName val="10_Breakdown_2"/>
      <sheetName val="Exc_Adj2"/>
      <sheetName val="Bill_012"/>
      <sheetName val="Bill_022"/>
      <sheetName val="Bill_032"/>
      <sheetName val="Bill_042"/>
      <sheetName val="Bill_052"/>
      <sheetName val="Bill_062"/>
      <sheetName val="Bill_072"/>
      <sheetName val="Bill_082"/>
      <sheetName val="Bill_092"/>
      <sheetName val="NBT_Calculation2"/>
      <sheetName val="Main_VO_Summary2"/>
      <sheetName val="VO_Sum_Non(New)2"/>
      <sheetName val="VO-07_2"/>
      <sheetName val="VO-08_2"/>
      <sheetName val="BULD_33"/>
      <sheetName val="BLOCK_K3"/>
      <sheetName val="F-6_COVER3"/>
      <sheetName val="10_Breakdown_3"/>
      <sheetName val="Exc_Adj3"/>
      <sheetName val="Bill_013"/>
      <sheetName val="Bill_023"/>
      <sheetName val="Bill_033"/>
      <sheetName val="Bill_043"/>
      <sheetName val="Bill_053"/>
      <sheetName val="Bill_063"/>
      <sheetName val="Bill_073"/>
      <sheetName val="Bill_083"/>
      <sheetName val="Bill_093"/>
      <sheetName val="NBT_Calculation3"/>
      <sheetName val="Main_VO_Summary3"/>
      <sheetName val="VO_Sum_Non(New)3"/>
      <sheetName val="VO-07_3"/>
      <sheetName val="VO-08_3"/>
      <sheetName val="B_O_Q__Main_Villa"/>
      <sheetName val="6PILE__(돌출)"/>
      <sheetName val="INSPECTION_REQUEST_(IR)"/>
      <sheetName val="P_C_SUMS"/>
      <sheetName val="Grand_Summary_6"/>
      <sheetName val="Bill_No_01_-_GI_6"/>
      <sheetName val="combined_6"/>
      <sheetName val="summary-Optional_6"/>
      <sheetName val="B14_02_6"/>
      <sheetName val="Prov_Sum_6"/>
      <sheetName val="Cover_Page6"/>
      <sheetName val="Approved_INR_Claimed_Log_(2)6"/>
      <sheetName val="INR_Data6"/>
      <sheetName val="Dec_OCR6"/>
      <sheetName val="OCR_(APR6"/>
      <sheetName val="Survey_6"/>
      <sheetName val="INR_Summary_Sheet6"/>
      <sheetName val="ITR_Form_(Rev0)6"/>
      <sheetName val="ITR_Form_(SS)6"/>
      <sheetName val="ITR_Form_(Rev1)6"/>
      <sheetName val="Method_Statements6"/>
      <sheetName val="SI_226"/>
      <sheetName val="TO_List6"/>
      <sheetName val="CCTV_DATA6"/>
      <sheetName val="General_Summary6"/>
      <sheetName val="FAL_intern6"/>
      <sheetName val="SoW_Assess_Blank_Form3"/>
      <sheetName val="VO_Breakdown3"/>
      <sheetName val="Measurement_Sheet3"/>
      <sheetName val="Schedule_of_Drawings3"/>
      <sheetName val="SI_Schedule3"/>
      <sheetName val="ContraCharge_Schedule3"/>
      <sheetName val="Item_List_OLD3"/>
      <sheetName val="B_Room_W_Done_Progress3"/>
      <sheetName val="SUMMARY_(ROOM)3"/>
      <sheetName val="W_D_Prgress_Public_area3"/>
      <sheetName val="SUMMARY_Public3"/>
      <sheetName val="[SHOPLIST_xls]_VW__VU________21"/>
      <sheetName val="[SHOPLIST_xls]70_x005f_x0000___0_x011"/>
      <sheetName val="[SHOPLIST_xls]70___0_s__i____31"/>
      <sheetName val="[SHOPLIST_xls]_SHOPLIST_xls1000"/>
      <sheetName val="[SHOPLIST_xls]_SHOPLIST_xls1001"/>
      <sheetName val="[SHOPLIST_xls]_SHOPLIST_xls1002"/>
      <sheetName val="[SHOPLIST_xls]_SHOPLIST_xls1003"/>
      <sheetName val="[SHOPLIST_xls]_SHOPLIST_xls1004"/>
      <sheetName val="[SHOPLIST_xls]_SHOPLIST_xls1005"/>
      <sheetName val="[SHOPLIST_xls]_SHOPLIST_xls1006"/>
      <sheetName val="[SHOPLIST_xls]_SHOPLIST_xls1007"/>
      <sheetName val="[SHOPLIST_xls]_SHOPLIST_xls1008"/>
      <sheetName val="[SHOPLIST_xls]_SHOPLIST_xls1009"/>
      <sheetName val="[SHOPLIST_xls]_SHOPLIST_xls1010"/>
      <sheetName val="[SHOPLIST_xls]_SHOPLIST_xls1011"/>
      <sheetName val="[SHOPLIST_xls]_SHOPLIST_xls1012"/>
      <sheetName val="[SHOPLIST_xls]_SHOPLIST_xls1013"/>
      <sheetName val="[SHOPLIST_xls]_SHOPLIST_xls1014"/>
      <sheetName val="[SHOPLIST_xls]_SHOPLIST_xls1015"/>
      <sheetName val="[SHOPLIST_xls]_SHOPLIST_xls1016"/>
      <sheetName val="[SHOPLIST_xls]_SHOPLIST_xls1017"/>
      <sheetName val="[SHOPLIST_xls]_SHOPLIST_xls1018"/>
      <sheetName val="[SHOPLIST_xls]_SHOPLIST_xls1019"/>
      <sheetName val="[SHOPLIST_xls]_SHOPLIST_xls1020"/>
      <sheetName val="[SHOPLIST_xls]_SHOPLIST_xls1021"/>
      <sheetName val="[SHOPLIST_xls]_SHOPLIST_xls1022"/>
      <sheetName val="[SHOPLIST_xls]_SHOPLIST_xls1023"/>
      <sheetName val="[SHOPLIST_xls]_SHOPLIST_xls1024"/>
      <sheetName val="[SHOPLIST_xls]_SHOPLIST_xls1025"/>
      <sheetName val="[SHOPLIST_xls]_SHOPLIST_xls1026"/>
      <sheetName val="[SHOPLIST_xls]_SHOPLIST_xls1027"/>
      <sheetName val="[SHOPLIST_xls]_SHOPLIST_xls1028"/>
      <sheetName val="[SHOPLIST_xls]_SHOPLIST_xls1029"/>
      <sheetName val="[SHOPLIST_xls]_SHOPLIST_xls1030"/>
      <sheetName val="[SHOPLIST_xls]_SHOPLIST_xls1031"/>
      <sheetName val="[SHOPLIST_xls]_SHOPLIST_xls1032"/>
      <sheetName val="[SHOPLIST_xls]_SHOPLIST_xls1033"/>
      <sheetName val="[SHOPLIST_xls]_SHOPLIST_xls1034"/>
      <sheetName val="[SHOPLIST_xls]_SHOPLIST_xls1035"/>
      <sheetName val="[SHOPLIST_xls]_SHOPLIST_xls1036"/>
      <sheetName val="[SHOPLIST_xls]_SHOPLIST_xls1037"/>
      <sheetName val="[SHOPLIST_xls]_SHOPLIST_xls1038"/>
      <sheetName val="[SHOPLIST_xls]_SHOPLIST_xls1039"/>
      <sheetName val="[SHOPLIST_xls]_SHOPLIST_xls1040"/>
      <sheetName val="[SHOPLIST_xls]_SHOPLIST_xls1041"/>
      <sheetName val="[SHOPLIST_xls]_SHOPLIST_xls1042"/>
      <sheetName val="[SHOPLIST_xls]_SHOPLIST_xls1043"/>
      <sheetName val="[SHOPLIST_xls]_SHOPLIST_xls1044"/>
      <sheetName val="[SHOPLIST_xls]_SHOPLIST_xls1045"/>
      <sheetName val="[SHOPLIST_xls]_SHOPLIST_xls1046"/>
      <sheetName val="[SHOPLIST_xls]_SHOPLIST_xls1047"/>
      <sheetName val="[SHOPLIST_xls]_SHOPLIST_xls1048"/>
      <sheetName val="[SHOPLIST_xls]_SHOPLIST_xls1049"/>
      <sheetName val="[SHOPLIST_xls]_SHOPLIST_xls1050"/>
      <sheetName val="[SHOPLIST_xls]_SHOPLIST_xls1051"/>
      <sheetName val="[SHOPLIST_xls]_SHOPLIST_xls1052"/>
      <sheetName val="[SHOPLIST_xls]_SHOPLIST_xls1053"/>
      <sheetName val="[SHOPLIST_xls]_SHOPLIST_xls1054"/>
      <sheetName val="[SHOPLIST_xls]_SHOPLIST_xls1055"/>
      <sheetName val="[SHOPLIST_xls]_SHOPLIST_xls1056"/>
      <sheetName val="[SHOPLIST_xls]_SHOPLIST_xls1057"/>
      <sheetName val="[SHOPLIST_xls]_SHOPLIST_xls1058"/>
      <sheetName val="[SHOPLIST_xls]_SHOPLIST_xls1059"/>
      <sheetName val="[SHOPLIST_xls]_SHOPLIST_xls1060"/>
      <sheetName val="[SHOPLIST_xls]_SHOPLIST_xls1061"/>
      <sheetName val="[SHOPLIST_xls]_SHOPLIST_xls1062"/>
      <sheetName val="[SHOPLIST_xls]_SHOPLIST_xls1063"/>
      <sheetName val="[SHOPLIST_xls]_SHOPLIST_xls1064"/>
      <sheetName val="[SHOPLIST_xls]_SHOPLIST_xls1065"/>
      <sheetName val="[SHOPLIST_xls]_SHOPLIST_xls1066"/>
      <sheetName val="[SHOPLIST_xls]_SHOPLIST_xls1067"/>
      <sheetName val="[SHOPLIST_xls]_SHOPLIST_xls1068"/>
      <sheetName val="[SHOPLIST_xls]_SHOPLIST_xls1069"/>
      <sheetName val="[SHOPLIST_xls]_SHOPLIST_xls1070"/>
      <sheetName val="[SHOPLIST_xls]_SHOPLIST_xls1071"/>
      <sheetName val="[SHOPLIST_xls]_SHOPLIST_xls1072"/>
      <sheetName val="[SHOPLIST_xls]_SHOPLIST_xls1073"/>
      <sheetName val="[SHOPLIST_xls]_SHOPLIST_xls1074"/>
      <sheetName val="[SHOPLIST_xls]_SHOPLIST_xls1075"/>
      <sheetName val="[SHOPLIST_xls]_SHOPLIST_xls1076"/>
      <sheetName val="[SHOPLIST_xls]_SHOPLIST_xls1077"/>
      <sheetName val="[SHOPLIST_xls]_SHOPLIST_xls1078"/>
      <sheetName val="[SHOPLIST_xls]_SHOPLIST_xls1079"/>
      <sheetName val="[SHOPLIST_xls]_SHOPLIST_xls1080"/>
      <sheetName val="[SHOPLIST_xls]_SHOPLIST_xls1081"/>
      <sheetName val="[SHOPLIST_xls]_SHOPLIST_xls1082"/>
      <sheetName val="[SHOPLIST_xls]_SHOPLIST_xls1083"/>
      <sheetName val="[SHOPLIST_xls]_SHOPLIST_xls1084"/>
      <sheetName val="[SHOPLIST_xls]_SHOPLIST_xls1085"/>
      <sheetName val="[SHOPLIST_xls]_SHOPLIST_xls1086"/>
      <sheetName val="[SHOPLIST_xls]_SHOPLIST_xls1087"/>
      <sheetName val="[SHOPLIST_xls]_SHOPLIST_xls1088"/>
      <sheetName val="[SHOPLIST_xls]_SHOPLIST_xls1089"/>
      <sheetName val="[SHOPLIST_xls]_SHOPLIST_xls1090"/>
      <sheetName val="[SHOPLIST_xls]_SHOPLIST_xls1091"/>
      <sheetName val="[SHOPLIST_xls]_SHOPLIST_xls1092"/>
      <sheetName val="[SHOPLIST_xls]_SHOPLIST_xls1093"/>
      <sheetName val="[SHOPLIST_xls]_SHOPLIST_xls1094"/>
      <sheetName val="[SHOPLIST_xls]_SHOPLIST_xls1095"/>
      <sheetName val="[SHOPLIST_xls]_SHOPLIST_xls1096"/>
      <sheetName val="[SHOPLIST_xls]_SHOPLIST_xls1097"/>
      <sheetName val="[SHOPLIST_xls]_SHOPLIST_xls1098"/>
      <sheetName val="[SHOPLIST_xls]_SHOPLIST_xls1099"/>
      <sheetName val="[SHOPLIST_xls]_SHOPLIST_xls1100"/>
      <sheetName val="[SHOPLIST_xls]_SHOPLIST_xls1101"/>
      <sheetName val="[SHOPLIST_xls]_SHOPLIST_xls1102"/>
      <sheetName val="[SHOPLIST_xls]_SHOPLIST_xls1103"/>
      <sheetName val="[SHOPLIST_xls]_SHOPLIST_xls1104"/>
      <sheetName val="[SHOPLIST_xls]_SHOPLIST_xls1105"/>
      <sheetName val="[SHOPLIST_xls]_SHOPLIST_xls1106"/>
      <sheetName val="[SHOPLIST_xls]_SHOPLIST_xls1107"/>
      <sheetName val="[SHOPLIST_xls]_SHOPLIST_xls1108"/>
      <sheetName val="[SHOPLIST_xls]_SHOPLIST_xls1109"/>
      <sheetName val="[SHOPLIST_xls]_SHOPLIST_xls1110"/>
      <sheetName val="[SHOPLIST_xls]_SHOPLIST_xls1111"/>
      <sheetName val="[SHOPLIST_xls]_SHOPLIST_xls1112"/>
      <sheetName val="[SHOPLIST_xls]_SHOPLIST_xls1113"/>
      <sheetName val="[SHOPLIST_xls]70_x005f_x005f_x005f_x0000__9"/>
      <sheetName val="[SHOPLIST_xls]_SHOPLIST_xls1114"/>
      <sheetName val="[SHOPLIST_xls]_SHOPLIST_xls1115"/>
      <sheetName val="[SHOPLIST_xls]_SHOPLIST_xls1116"/>
      <sheetName val="[SHOPLIST_xls]_SHOPLIST_xls1117"/>
      <sheetName val="[SHOPLIST_xls]_SHOPLIST_xls1118"/>
      <sheetName val="[SHOPLIST_xls]_SHOPLIST_xls1119"/>
      <sheetName val="제출내역_(2)2"/>
      <sheetName val="_Structural2"/>
      <sheetName val="Travel_Cranes2"/>
      <sheetName val="Recap_Travel_Crane2"/>
      <sheetName val="Recap_Architect2"/>
      <sheetName val="Recap_External2"/>
      <sheetName val="Recap_Struct2"/>
      <sheetName val="Package_12"/>
      <sheetName val="Recap_Lift2"/>
      <sheetName val="Bill_3_Boutique2"/>
      <sheetName val="Landscape_No_12"/>
      <sheetName val="MEP_No_32"/>
      <sheetName val="Cover_Sheet2"/>
      <sheetName val="Pay_Cert2"/>
      <sheetName val="Reconcilliation_Sheet2"/>
      <sheetName val="EPMS-Total_2"/>
      <sheetName val="EPMS_Earned_-GR2"/>
      <sheetName val="EPMS_Earned_Electrical_Utiliti2"/>
      <sheetName val="EPMS_-_Materials2"/>
      <sheetName val="EPMS_-_Variations2"/>
      <sheetName val="Variations_2"/>
      <sheetName val="EPMS_-_Claims2"/>
      <sheetName val="Advance_d_12"/>
      <sheetName val="Prev_Pay_Certs2"/>
      <sheetName val="Monthly_Summary_01_Aug-25Sept2"/>
      <sheetName val="Bond_calculation_(Verifi)2"/>
      <sheetName val="IPC_10_Prog2"/>
      <sheetName val="Grand_Summary2"/>
      <sheetName val="Comparison_per_subzone2"/>
      <sheetName val="Base_Course2"/>
      <sheetName val="PC_2"/>
      <sheetName val="App_-_A_2"/>
      <sheetName val="App-_B_2"/>
      <sheetName val="App_-_C_2"/>
      <sheetName val="App_-_D_2"/>
      <sheetName val="App_-_E_2"/>
      <sheetName val="App_-_F2"/>
      <sheetName val="App_-_G_2"/>
      <sheetName val="App_-_H2"/>
      <sheetName val="Concrete_Breakdown2"/>
      <sheetName val="Masonry_Breakdown2"/>
      <sheetName val="Mnhr_Book_Updated_11_10_20181"/>
      <sheetName val="Unit_cost-_Drain-Protection-1_1"/>
      <sheetName val="Unit_cost-_Drain-Protection-21"/>
      <sheetName val="[SHOPLIST_xls]70___0_s__i____32"/>
      <sheetName val="[SHOPLIST_xls]_VW__VU________22"/>
      <sheetName val="[SHOPLIST_xls]70___0_s__i____33"/>
      <sheetName val="[SHOPLIST_xls]70_x005f_x0000___0_x012"/>
      <sheetName val="[SHOPLIST_xls]70___0_s__i____34"/>
      <sheetName val="[SHOPLIST_xls]_VW__VU________23"/>
      <sheetName val="[SHOPLIST_xls]70___0_s__i____35"/>
      <sheetName val="[SHOPLIST_xls]_VW__VU________24"/>
      <sheetName val="[SHOPLIST_xls]70___0_s__i____36"/>
      <sheetName val="[SHOPLIST_xls]70_x005f_x0000___0_x013"/>
      <sheetName val="[SHOPLIST_xls]70___0_s__i____37"/>
      <sheetName val="[SHOPLIST_xls]_VW__VU________25"/>
      <sheetName val="[SHOPLIST_xls]_SHOPLIST_xls1120"/>
      <sheetName val="[SHOPLIST_xls]_SHOPLIST_xls1121"/>
      <sheetName val="[SHOPLIST_xls]_SHOPLIST_xls1122"/>
      <sheetName val="[SHOPLIST_xls]_SHOPLIST_xls1123"/>
      <sheetName val="[SHOPLIST_xls]_SHOPLIST_xls1124"/>
      <sheetName val="[SHOPLIST_xls]_SHOPLIST_xls1125"/>
      <sheetName val="[SHOPLIST_xls]_SHOPLIST_xls1126"/>
      <sheetName val="[SHOPLIST_xls]_SHOPLIST_xls1127"/>
      <sheetName val="[SHOPLIST_xls]_SHOPLIST_xls1128"/>
      <sheetName val="[SHOPLIST_xls]_SHOPLIST_xls1129"/>
      <sheetName val="[SHOPLIST_xls]_SHOPLIST_xls1130"/>
      <sheetName val="[SHOPLIST_xls]_SHOPLIST_xls1131"/>
      <sheetName val="[SHOPLIST_xls]_SHOPLIST_xls1132"/>
      <sheetName val="[SHOPLIST_xls]_SHOPLIST_xls1133"/>
      <sheetName val="[SHOPLIST_xls]_SHOPLIST_xls1134"/>
      <sheetName val="[SHOPLIST_xls]_SHOPLIST_xls1135"/>
      <sheetName val="[SHOPLIST_xls]_SHOPLIST_xls1136"/>
      <sheetName val="[SHOPLIST_xls]_SHOPLIST_xls1137"/>
      <sheetName val="[SHOPLIST_xls]_SHOPLIST_xls1138"/>
      <sheetName val="[SHOPLIST_xls]_SHOPLIST_xls1139"/>
      <sheetName val="[SHOPLIST_xls]_SHOPLIST_xls1140"/>
      <sheetName val="[SHOPLIST_xls]_SHOPLIST_xls1141"/>
      <sheetName val="[SHOPLIST_xls]_SHOPLIST_xls1142"/>
      <sheetName val="[SHOPLIST_xls]_SHOPLIST_xls1143"/>
      <sheetName val="[SHOPLIST_xls]_SHOPLIST_xls1144"/>
      <sheetName val="[SHOPLIST_xls]_SHOPLIST_xls1145"/>
      <sheetName val="[SHOPLIST_xls]_SHOPLIST_xls1146"/>
      <sheetName val="[SHOPLIST_xls]_SHOPLIST_xls1147"/>
      <sheetName val="[SHOPLIST_xls]_SHOPLIST_xls1148"/>
      <sheetName val="[SHOPLIST_xls]_SHOPLIST_xls1149"/>
      <sheetName val="[SHOPLIST_xls]_SHOPLIST_xls1150"/>
      <sheetName val="[SHOPLIST_xls]_SHOPLIST_xls1151"/>
      <sheetName val="[SHOPLIST_xls]_SHOPLIST_xls1152"/>
      <sheetName val="[SHOPLIST_xls]_SHOPLIST_xls1153"/>
      <sheetName val="[SHOPLIST_xls]_SHOPLIST_xls1154"/>
      <sheetName val="[SHOPLIST_xls]_SHOPLIST_xls1155"/>
      <sheetName val="[SHOPLIST_xls]_SHOPLIST_xls1156"/>
      <sheetName val="[SHOPLIST_xls]_SHOPLIST_xls1157"/>
      <sheetName val="[SHOPLIST_xls]_SHOPLIST_xls1158"/>
      <sheetName val="[SHOPLIST_xls]_SHOPLIST_xls1159"/>
      <sheetName val="[SHOPLIST_xls]_SHOPLIST_xls1160"/>
      <sheetName val="[SHOPLIST_xls]_SHOPLIST_xls1161"/>
      <sheetName val="[SHOPLIST_xls]_SHOPLIST_xls1162"/>
      <sheetName val="[SHOPLIST_xls]_SHOPLIST_xls1163"/>
      <sheetName val="[SHOPLIST_xls]_SHOPLIST_xls1164"/>
      <sheetName val="[SHOPLIST_xls]_SHOPLIST_xls1165"/>
      <sheetName val="[SHOPLIST_xls]_SHOPLIST_xls1166"/>
      <sheetName val="[SHOPLIST_xls]_SHOPLIST_xls1167"/>
      <sheetName val="[SHOPLIST_xls]_SHOPLIST_xls1168"/>
      <sheetName val="[SHOPLIST_xls]_SHOPLIST_xls1169"/>
      <sheetName val="[SHOPLIST_xls]_SHOPLIST_xls1170"/>
      <sheetName val="[SHOPLIST_xls]_SHOPLIST_xls1171"/>
      <sheetName val="[SHOPLIST_xls]_SHOPLIST_xls1172"/>
      <sheetName val="[SHOPLIST_xls]_SHOPLIST_xls1173"/>
      <sheetName val="[SHOPLIST_xls]_SHOPLIST_xls1174"/>
      <sheetName val="[SHOPLIST_xls]_SHOPLIST_xls1175"/>
      <sheetName val="[SHOPLIST_xls]_SHOPLIST_xls1176"/>
      <sheetName val="[SHOPLIST_xls]_SHOPLIST_xls1177"/>
      <sheetName val="[SHOPLIST_xls]_SHOPLIST_xls1178"/>
      <sheetName val="[SHOPLIST_xls]_SHOPLIST_xls1179"/>
      <sheetName val="[SHOPLIST_xls]_SHOPLIST_xls1180"/>
      <sheetName val="[SHOPLIST_xls]_SHOPLIST_xls1181"/>
      <sheetName val="[SHOPLIST_xls]_SHOPLIST_xls1182"/>
      <sheetName val="[SHOPLIST_xls]_SHOPLIST_xls1183"/>
      <sheetName val="[SHOPLIST_xls]_SHOPLIST_xls1184"/>
      <sheetName val="[SHOPLIST_xls]_SHOPLIST_xls1185"/>
      <sheetName val="[SHOPLIST_xls]_SHOPLIST_xls1186"/>
      <sheetName val="[SHOPLIST_xls]_SHOPLIST_xls1187"/>
      <sheetName val="[SHOPLIST_xls]_SHOPLIST_xls1188"/>
      <sheetName val="[SHOPLIST_xls]_SHOPLIST_xls1189"/>
      <sheetName val="[SHOPLIST_xls]_SHOPLIST_xls1190"/>
      <sheetName val="[SHOPLIST_xls]_SHOPLIST_xls1191"/>
      <sheetName val="[SHOPLIST_xls]_SHOPLIST_xls1192"/>
      <sheetName val="[SHOPLIST_xls]_SHOPLIST_xls1193"/>
      <sheetName val="[SHOPLIST_xls]_SHOPLIST_xls1194"/>
      <sheetName val="[SHOPLIST_xls]_SHOPLIST_xls1195"/>
      <sheetName val="[SHOPLIST_xls]_SHOPLIST_xls1196"/>
      <sheetName val="[SHOPLIST_xls]_SHOPLIST_xls1197"/>
      <sheetName val="[SHOPLIST_xls]_SHOPLIST_xls1198"/>
      <sheetName val="[SHOPLIST_xls]_SHOPLIST_xls1199"/>
      <sheetName val="[SHOPLIST_xls]_SHOPLIST_xls1200"/>
      <sheetName val="[SHOPLIST_xls]_SHOPLIST_xls1201"/>
      <sheetName val="[SHOPLIST_xls]_SHOPLIST_xls1202"/>
      <sheetName val="[SHOPLIST_xls]_SHOPLIST_xls1203"/>
      <sheetName val="[SHOPLIST_xls]_SHOPLIST_xls1204"/>
      <sheetName val="[SHOPLIST_xls]70_x005f_x005f_x005f_x0000_10"/>
      <sheetName val="[SHOPLIST_xls]_SHOPLIST_xls1205"/>
      <sheetName val="[SHOPLIST_xls]_SHOPLIST_xls1206"/>
      <sheetName val="[SHOPLIST_xls]_SHOPLIST_xls1207"/>
      <sheetName val="[SHOPLIST_xls]_SHOPLIST_xls1208"/>
      <sheetName val="[SHOPLIST_xls]_SHOPLIST_xls1209"/>
      <sheetName val="[SHOPLIST_xls]_SHOPLIST_xls1210"/>
      <sheetName val="[SHOPLIST_xls]_SHOPLIST_xls1211"/>
      <sheetName val="[SHOPLIST_xls]_SHOPLIST_xls1212"/>
      <sheetName val="[SHOPLIST_xls]_SHOPLIST_xls1213"/>
      <sheetName val="[SHOPLIST_xls]_SHOPLIST_xls1214"/>
      <sheetName val="[SHOPLIST_xls]_SHOPLIST_xls1215"/>
      <sheetName val="[SHOPLIST_xls]_SHOPLIST_xls1216"/>
      <sheetName val="[SHOPLIST_xls]_SHOPLIST_xls1217"/>
      <sheetName val="[SHOPLIST_xls]_SHOPLIST_xls1218"/>
      <sheetName val="[SHOPLIST_xls]_SHOPLIST_xls1219"/>
      <sheetName val="[SHOPLIST_xls]_SHOPLIST_xls1220"/>
      <sheetName val="[SHOPLIST_xls]_SHOPLIST_xls1221"/>
      <sheetName val="[SHOPLIST_xls]_SHOPLIST_xls1222"/>
      <sheetName val="[SHOPLIST_xls]_SHOPLIST_xls1223"/>
      <sheetName val="[SHOPLIST_xls]_SHOPLIST_xls1224"/>
      <sheetName val="[SHOPLIST_xls]_SHOPLIST_xls1225"/>
      <sheetName val="[SHOPLIST_xls]_SHOPLIST_xls1226"/>
      <sheetName val="[SHOPLIST_xls]_SHOPLIST_xls1227"/>
      <sheetName val="[SHOPLIST_xls]_SHOPLIST_xls1228"/>
      <sheetName val="[SHOPLIST_xls]_SHOPLIST_xls1229"/>
      <sheetName val="[SHOPLIST_xls]_SHOPLIST_xls1230"/>
      <sheetName val="[SHOPLIST_xls]_SHOPLIST_xls1231"/>
      <sheetName val="[SHOPLIST_xls]_SHOPLIST_xls1232"/>
      <sheetName val="[SHOPLIST_xls]_SHOPLIST_xls1233"/>
      <sheetName val="[SHOPLIST_xls]_SHOPLIST_xls1234"/>
      <sheetName val="[SHOPLIST_xls]_SHOPLIST_xls1235"/>
      <sheetName val="[SHOPLIST_xls]_SHOPLIST_xls1236"/>
      <sheetName val="[SHOPLIST_xls]70___0_s__i____38"/>
      <sheetName val="[SHOPLIST_xls]_VW__VU________26"/>
      <sheetName val="[SHOPLIST_xls]70___0_s__i____39"/>
      <sheetName val="[SHOPLIST_xls]70_x005f_x0000___0_x014"/>
      <sheetName val="[SHOPLIST_xls]70___0_s__i____40"/>
      <sheetName val="[SHOPLIST_xls]_SHOPLIST_xls1237"/>
      <sheetName val="[SHOPLIST_xls]_VW__VU________27"/>
      <sheetName val="[SHOPLIST_xls]_SHOPLIST_xls1238"/>
      <sheetName val="[SHOPLIST_xls]_SHOPLIST_xls1239"/>
      <sheetName val="[SHOPLIST_xls]_SHOPLIST_xls1240"/>
      <sheetName val="[SHOPLIST_xls]_SHOPLIST_xls1241"/>
      <sheetName val="[SHOPLIST_xls]_SHOPLIST_xls1242"/>
      <sheetName val="[SHOPLIST_xls]_SHOPLIST_xls1243"/>
      <sheetName val="[SHOPLIST_xls]_SHOPLIST_xls1244"/>
      <sheetName val="[SHOPLIST_xls]_SHOPLIST_xls1245"/>
      <sheetName val="[SHOPLIST_xls]_SHOPLIST_xls1246"/>
      <sheetName val="[SHOPLIST_xls]_SHOPLIST_xls1247"/>
      <sheetName val="[SHOPLIST_xls]_SHOPLIST_xls1248"/>
      <sheetName val="[SHOPLIST_xls]_SHOPLIST_xls1249"/>
      <sheetName val="[SHOPLIST_xls]_SHOPLIST_xls1250"/>
      <sheetName val="[SHOPLIST_xls]_SHOPLIST_xls1251"/>
      <sheetName val="[SHOPLIST_xls]_SHOPLIST_xls1252"/>
      <sheetName val="[SHOPLIST_xls]_SHOPLIST_xls1253"/>
      <sheetName val="[SHOPLIST_xls]_SHOPLIST_xls1254"/>
      <sheetName val="[SHOPLIST_xls]_SHOPLIST_xls1255"/>
      <sheetName val="[SHOPLIST_xls]_SHOPLIST_xls1256"/>
      <sheetName val="[SHOPLIST_xls]_SHOPLIST_xls1257"/>
      <sheetName val="[SHOPLIST_xls]_SHOPLIST_xls1258"/>
      <sheetName val="[SHOPLIST_xls]_SHOPLIST_xls1259"/>
      <sheetName val="[SHOPLIST_xls]_SHOPLIST_xls1260"/>
      <sheetName val="[SHOPLIST_xls]_SHOPLIST_xls1261"/>
      <sheetName val="[SHOPLIST_xls]_SHOPLIST_xls1262"/>
      <sheetName val="[SHOPLIST_xls]_SHOPLIST_xls1263"/>
      <sheetName val="[SHOPLIST_xls]_SHOPLIST_xls1264"/>
      <sheetName val="[SHOPLIST_xls]_SHOPLIST_xls1265"/>
      <sheetName val="[SHOPLIST_xls]_SHOPLIST_xls1266"/>
      <sheetName val="[SHOPLIST_xls]_SHOPLIST_xls1267"/>
      <sheetName val="[SHOPLIST_xls]_SHOPLIST_xls1268"/>
      <sheetName val="[SHOPLIST_xls]_SHOPLIST_xls1269"/>
      <sheetName val="[SHOPLIST_xls]_SHOPLIST_xls1270"/>
      <sheetName val="[SHOPLIST_xls]_SHOPLIST_xls1271"/>
      <sheetName val="[SHOPLIST_xls]_SHOPLIST_xls1272"/>
      <sheetName val="[SHOPLIST_xls]_SHOPLIST_xls1273"/>
      <sheetName val="[SHOPLIST_xls]_SHOPLIST_xls1274"/>
      <sheetName val="[SHOPLIST_xls]_SHOPLIST_xls1275"/>
      <sheetName val="[SHOPLIST_xls]_SHOPLIST_xls1276"/>
      <sheetName val="[SHOPLIST_xls]_SHOPLIST_xls1277"/>
      <sheetName val="[SHOPLIST_xls]_SHOPLIST_xls1278"/>
      <sheetName val="[SHOPLIST_xls]_SHOPLIST_xls1279"/>
      <sheetName val="[SHOPLIST_xls]_SHOPLIST_xls1280"/>
      <sheetName val="[SHOPLIST_xls]_SHOPLIST_xls1281"/>
      <sheetName val="[SHOPLIST_xls]_SHOPLIST_xls1282"/>
      <sheetName val="[SHOPLIST_xls]_SHOPLIST_xls1283"/>
      <sheetName val="[SHOPLIST_xls]_SHOPLIST_xls1284"/>
      <sheetName val="[SHOPLIST_xls]_SHOPLIST_xls1285"/>
      <sheetName val="[SHOPLIST_xls]_SHOPLIST_xls1286"/>
      <sheetName val="[SHOPLIST_xls]_SHOPLIST_xls1287"/>
      <sheetName val="[SHOPLIST_xls]_SHOPLIST_xls1288"/>
      <sheetName val="[SHOPLIST_xls]_SHOPLIST_xls1289"/>
      <sheetName val="[SHOPLIST_xls]_SHOPLIST_xls1290"/>
      <sheetName val="[SHOPLIST_xls]_SHOPLIST_xls1291"/>
      <sheetName val="[SHOPLIST_xls]_SHOPLIST_xls1292"/>
      <sheetName val="[SHOPLIST_xls]_SHOPLIST_xls1293"/>
      <sheetName val="[SHOPLIST_xls]_SHOPLIST_xls1294"/>
      <sheetName val="[SHOPLIST_xls]_SHOPLIST_xls1295"/>
      <sheetName val="[SHOPLIST_xls]_SHOPLIST_xls1296"/>
      <sheetName val="[SHOPLIST_xls]_SHOPLIST_xls1297"/>
      <sheetName val="[SHOPLIST_xls]_SHOPLIST_xls1298"/>
      <sheetName val="[SHOPLIST_xls]_SHOPLIST_xls1299"/>
      <sheetName val="[SHOPLIST_xls]_SHOPLIST_xls1300"/>
      <sheetName val="[SHOPLIST_xls]_SHOPLIST_xls1301"/>
      <sheetName val="[SHOPLIST_xls]_SHOPLIST_xls1302"/>
      <sheetName val="[SHOPLIST_xls]_SHOPLIST_xls1303"/>
      <sheetName val="[SHOPLIST_xls]_SHOPLIST_xls1304"/>
      <sheetName val="[SHOPLIST_xls]_SHOPLIST_xls1305"/>
      <sheetName val="[SHOPLIST_xls]_SHOPLIST_xls1306"/>
      <sheetName val="[SHOPLIST_xls]_SHOPLIST_xls1307"/>
      <sheetName val="[SHOPLIST_xls]_SHOPLIST_xls1308"/>
      <sheetName val="[SHOPLIST_xls]_SHOPLIST_xls1309"/>
      <sheetName val="[SHOPLIST_xls]_SHOPLIST_xls1310"/>
      <sheetName val="[SHOPLIST_xls]_SHOPLIST_xls1311"/>
      <sheetName val="[SHOPLIST_xls]_SHOPLIST_xls1312"/>
      <sheetName val="[SHOPLIST_xls]_SHOPLIST_xls1313"/>
      <sheetName val="[SHOPLIST_xls]_SHOPLIST_xls1314"/>
      <sheetName val="[SHOPLIST_xls]_SHOPLIST_xls1315"/>
      <sheetName val="[SHOPLIST_xls]_SHOPLIST_xls1316"/>
      <sheetName val="[SHOPLIST_xls]_SHOPLIST_xls1317"/>
      <sheetName val="[SHOPLIST_xls]_SHOPLIST_xls1318"/>
      <sheetName val="[SHOPLIST_xls]_SHOPLIST_xls1319"/>
      <sheetName val="[SHOPLIST_xls]_SHOPLIST_xls1320"/>
      <sheetName val="[SHOPLIST_xls]_SHOPLIST_xls1321"/>
      <sheetName val="[SHOPLIST_xls]_SHOPLIST_xls1322"/>
      <sheetName val="[SHOPLIST_xls]_SHOPLIST_xls1323"/>
      <sheetName val="[SHOPLIST_xls]_SHOPLIST_xls1324"/>
      <sheetName val="[SHOPLIST_xls]_SHOPLIST_xls1325"/>
      <sheetName val="[SHOPLIST_xls]_SHOPLIST_xls1326"/>
      <sheetName val="[SHOPLIST_xls]_SHOPLIST_xls1327"/>
      <sheetName val="[SHOPLIST_xls]_SHOPLIST_xls1328"/>
      <sheetName val="[SHOPLIST_xls]_SHOPLIST_xls1329"/>
      <sheetName val="[SHOPLIST_xls]_SHOPLIST_xls1330"/>
      <sheetName val="[SHOPLIST_xls]_SHOPLIST_xls1331"/>
      <sheetName val="[SHOPLIST_xls]_SHOPLIST_xls1332"/>
      <sheetName val="[SHOPLIST_xls]_SHOPLIST_xls1333"/>
      <sheetName val="[SHOPLIST_xls]_SHOPLIST_xls1334"/>
      <sheetName val="[SHOPLIST_xls]_SHOPLIST_xls1335"/>
      <sheetName val="[SHOPLIST_xls]_SHOPLIST_xls1336"/>
      <sheetName val="[SHOPLIST_xls]_SHOPLIST_xls1337"/>
      <sheetName val="[SHOPLIST_xls]_SHOPLIST_xls1338"/>
      <sheetName val="[SHOPLIST_xls]_SHOPLIST_xls1339"/>
      <sheetName val="[SHOPLIST_xls]_SHOPLIST_xls1340"/>
      <sheetName val="[SHOPLIST_xls]_SHOPLIST_xls1341"/>
      <sheetName val="[SHOPLIST_xls]_SHOPLIST_xls1342"/>
      <sheetName val="[SHOPLIST_xls]_SHOPLIST_xls1343"/>
      <sheetName val="[SHOPLIST_xls]_SHOPLIST_xls1344"/>
      <sheetName val="[SHOPLIST_xls]_SHOPLIST_xls1345"/>
      <sheetName val="[SHOPLIST_xls]_SHOPLIST_xls1346"/>
      <sheetName val="[SHOPLIST_xls]_SHOPLIST_xls1347"/>
      <sheetName val="[SHOPLIST_xls]_SHOPLIST_xls1348"/>
      <sheetName val="[SHOPLIST_xls]70_x005f_x005f_x005f_x0000_11"/>
      <sheetName val="Tender_Stage2"/>
      <sheetName val="Delay_Clasifications2"/>
      <sheetName val="PA_Milestones2"/>
      <sheetName val="satış_planı_(2)1"/>
      <sheetName val="Total_PrC-Goldi1"/>
      <sheetName val="[SHOPLIST_xls]_SHOPLIST_xls1349"/>
      <sheetName val="[SHOPLIST_xls]_SHOPLIST_xls1350"/>
      <sheetName val="[SHOPLIST_xls]_SHOPLIST_xls1351"/>
      <sheetName val="[SHOPLIST_xls]_SHOPLIST_xls1352"/>
      <sheetName val="[SHOPLIST_xls]_SHOPLIST_xls1353"/>
      <sheetName val="[SHOPLIST_xls]_SHOPLIST_xls1354"/>
      <sheetName val="[SHOPLIST_xls]_SHOPLIST_xls1355"/>
      <sheetName val="[SHOPLIST_xls]_SHOPLIST_xls1356"/>
      <sheetName val="[SHOPLIST_xls]_SHOPLIST_xls1357"/>
      <sheetName val="[SHOPLIST_xls]_SHOPLIST_xls1358"/>
      <sheetName val="[SHOPLIST_xls]_SHOPLIST_xls1359"/>
      <sheetName val="[SHOPLIST_xls]_SHOPLIST_xls1360"/>
      <sheetName val="[SHOPLIST_xls]_SHOPLIST_xls1361"/>
      <sheetName val="[SHOPLIST_xls]_SHOPLIST_xls1362"/>
      <sheetName val="[SHOPLIST_xls]_SHOPLIST_xls1363"/>
      <sheetName val="[SHOPLIST_xls]_SHOPLIST_xls1364"/>
      <sheetName val="[SHOPLIST_xls]_SHOPLIST_xls1365"/>
      <sheetName val="[SHOPLIST_xls]_SHOPLIST_xls1366"/>
      <sheetName val="[SHOPLIST_xls]_SHOPLIST_xls1367"/>
      <sheetName val="[SHOPLIST_xls]_SHOPLIST_xls1368"/>
      <sheetName val="[SHOPLIST_xls]_SHOPLIST_xls1369"/>
      <sheetName val="[SHOPLIST_xls]_SHOPLIST_xls1370"/>
      <sheetName val="[SHOPLIST_xls]_SHOPLIST_xls1371"/>
      <sheetName val="[SHOPLIST_xls]_SHOPLIST_xls1372"/>
      <sheetName val="[SHOPLIST_xls]_SHOPLIST_xls1373"/>
      <sheetName val="[SHOPLIST_xls]_SHOPLIST_xls1374"/>
      <sheetName val="[SHOPLIST_xls]_SHOPLIST_xls1375"/>
      <sheetName val="[SHOPLIST_xls]_SHOPLIST_xls1376"/>
      <sheetName val="[SHOPLIST_xls]_SHOPLIST_xls1377"/>
      <sheetName val="[SHOPLIST_xls]_SHOPLIST_xls1378"/>
      <sheetName val="[SHOPLIST_xls]_SHOPLIST_xls1379"/>
      <sheetName val="[SHOPLIST_xls]_SHOPLIST_xls1380"/>
      <sheetName val="[SHOPLIST_xls]_SHOPLIST_xls1381"/>
      <sheetName val="[SHOPLIST_xls]_SHOPLIST_xls1382"/>
      <sheetName val="[SHOPLIST_xls]_SHOPLIST_xls1383"/>
      <sheetName val="[SHOPLIST_xls]_SHOPLIST_xls1384"/>
      <sheetName val="[SHOPLIST_xls]_SHOPLIST_xls1385"/>
      <sheetName val="[SHOPLIST_xls]_SHOPLIST_xls1386"/>
      <sheetName val="[SHOPLIST_xls]_SHOPLIST_xls1387"/>
      <sheetName val="[SHOPLIST_xls]_SHOPLIST_xls1388"/>
      <sheetName val="[SHOPLIST_xls]_SHOPLIST_xls1389"/>
      <sheetName val="[SHOPLIST_xls]_SHOPLIST_xls1390"/>
      <sheetName val="[SHOPLIST_xls]_SHOPLIST_xls1391"/>
      <sheetName val="[SHOPLIST_xls]_SHOPLIST_xls1392"/>
      <sheetName val="[SHOPLIST_xls]_SHOPLIST_xls1393"/>
      <sheetName val="[SHOPLIST_xls]_SHOPLIST_xls1394"/>
      <sheetName val="[SHOPLIST_xls]_SHOPLIST_xls1395"/>
      <sheetName val="[SHOPLIST_xls]_SHOPLIST_xls1396"/>
      <sheetName val="[SHOPLIST_xls]_SHOPLIST_xls1397"/>
      <sheetName val="[SHOPLIST_xls]_SHOPLIST_xls1398"/>
      <sheetName val="[SHOPLIST_xls]_SHOPLIST_xls1399"/>
      <sheetName val="[SHOPLIST_xls]_SHOPLIST_xls1400"/>
      <sheetName val="[SHOPLIST_xls]_SHOPLIST_xls1401"/>
      <sheetName val="[SHOPLIST_xls]_SHOPLIST_xls1402"/>
      <sheetName val="[SHOPLIST_xls]_SHOPLIST_xls1403"/>
      <sheetName val="[SHOPLIST_xls]_SHOPLIST_xls1404"/>
      <sheetName val="[SHOPLIST_xls]_SHOPLIST_xls1405"/>
      <sheetName val="[SHOPLIST_xls]_SHOPLIST_xls1406"/>
      <sheetName val="[SHOPLIST_xls]_SHOPLIST_xls1407"/>
      <sheetName val="[SHOPLIST_xls]_SHOPLIST_xls1408"/>
      <sheetName val="[SHOPLIST_xls]_SHOPLIST_xls1409"/>
      <sheetName val="[SHOPLIST_xls]_SHOPLIST_xls1410"/>
      <sheetName val="[SHOPLIST_xls]_SHOPLIST_xls1411"/>
      <sheetName val="[SHOPLIST_xls]_SHOPLIST_xls1412"/>
      <sheetName val="[SHOPLIST_xls]_SHOPLIST_xls1413"/>
      <sheetName val="[SHOPLIST_xls]_SHOPLIST_xls1414"/>
      <sheetName val="[SHOPLIST_xls]_SHOPLIST_xls1415"/>
      <sheetName val="[SHOPLIST_xls]_SHOPLIST_xls1416"/>
      <sheetName val="[SHOPLIST_xls]_SHOPLIST_xls1417"/>
      <sheetName val="[SHOPLIST_xls]_SHOPLIST_xls1418"/>
      <sheetName val="[SHOPLIST_xls]_SHOPLIST_xls1419"/>
      <sheetName val="[SHOPLIST_xls]_SHOPLIST_xls1420"/>
      <sheetName val="[SHOPLIST_xls]_SHOPLIST_xls1421"/>
      <sheetName val="[SHOPLIST_xls]_SHOPLIST_xls1422"/>
      <sheetName val="[SHOPLIST_xls]_SHOPLIST_xls1423"/>
      <sheetName val="[SHOPLIST_xls]_SHOPLIST_xls1424"/>
      <sheetName val="[SHOPLIST_xls]_SHOPLIST_xls1425"/>
      <sheetName val="[SHOPLIST_xls]_SHOPLIST_xls1426"/>
      <sheetName val="[SHOPLIST_xls]_SHOPLIST_xls1427"/>
      <sheetName val="[SHOPLIST_xls]_SHOPLIST_xls1428"/>
      <sheetName val="[SHOPLIST_xls]_SHOPLIST_xls1429"/>
      <sheetName val="[SHOPLIST_xls]_SHOPLIST_xls1430"/>
      <sheetName val="[SHOPLIST_xls]_SHOPLIST_xls1431"/>
      <sheetName val="[SHOPLIST_xls]_SHOPLIST_xls1432"/>
      <sheetName val="[SHOPLIST_xls]_SHOPLIST_xls1433"/>
      <sheetName val="[SHOPLIST_xls]_SHOPLIST_xls1434"/>
      <sheetName val="[SHOPLIST_xls]_SHOPLIST_xls1435"/>
      <sheetName val="[SHOPLIST_xls]_SHOPLIST_xls1436"/>
      <sheetName val="[SHOPLIST_xls]_SHOPLIST_xls1437"/>
      <sheetName val="[SHOPLIST_xls]_SHOPLIST_xls1438"/>
      <sheetName val="[SHOPLIST_xls]_SHOPLIST_xls1439"/>
      <sheetName val="[SHOPLIST_xls]_SHOPLIST_xls1440"/>
      <sheetName val="[SHOPLIST_xls]_SHOPLIST_xls1441"/>
      <sheetName val="[SHOPLIST_xls]_SHOPLIST_xls1442"/>
      <sheetName val="[SHOPLIST_xls]_SHOPLIST_xls1443"/>
      <sheetName val="[SHOPLIST_xls]70___0_s__i____41"/>
      <sheetName val="[SHOPLIST_xls]_SHOPLIST_xls1444"/>
      <sheetName val="[SHOPLIST_xls]_SHOPLIST_xls1445"/>
      <sheetName val="[SHOPLIST_xls]_SHOPLIST_xls1446"/>
      <sheetName val="[SHOPLIST_xls]_SHOPLIST_xls1447"/>
      <sheetName val="[SHOPLIST_xls]_SHOPLIST_xls1448"/>
      <sheetName val="[SHOPLIST_xls]_SHOPLIST_xls1449"/>
      <sheetName val="[SHOPLIST_xls]_SHOPLIST_xls1450"/>
      <sheetName val="[SHOPLIST_xls]_SHOPLIST_xls1451"/>
      <sheetName val="[SHOPLIST_xls]_SHOPLIST_xls1452"/>
      <sheetName val="[SHOPLIST_xls]_SHOPLIST_xls1453"/>
      <sheetName val="[SHOPLIST_xls]_SHOPLIST_xls1454"/>
      <sheetName val="[SHOPLIST_xls]_SHOPLIST_xls1455"/>
      <sheetName val="[SHOPLIST_xls]_SHOPLIST_xls1456"/>
      <sheetName val="[SHOPLIST_xls]_SHOPLIST_xls1457"/>
      <sheetName val="[SHOPLIST_xls]_SHOPLIST_xls1458"/>
      <sheetName val="[SHOPLIST_xls]_SHOPLIST_xls1459"/>
      <sheetName val="[SHOPLIST_xls]_SHOPLIST_xls1460"/>
      <sheetName val="[SHOPLIST_xls]_SHOPLIST_xls1461"/>
      <sheetName val="[SHOPLIST_xls]_SHOPLIST_xls1462"/>
      <sheetName val="[SHOPLIST_xls]_SHOPLIST_xls1463"/>
      <sheetName val="[SHOPLIST_xls]_SHOPLIST_xls1464"/>
      <sheetName val="[SHOPLIST_xls]_SHOPLIST_xls1465"/>
      <sheetName val="[SHOPLIST_xls]_SHOPLIST_xls1466"/>
      <sheetName val="[SHOPLIST_xls]_SHOPLIST_xls1467"/>
      <sheetName val="[SHOPLIST_xls]_SHOPLIST_xls1468"/>
      <sheetName val="[SHOPLIST_xls]_SHOPLIST_xls1469"/>
      <sheetName val="[SHOPLIST_xls]_SHOPLIST_xls1470"/>
      <sheetName val="[SHOPLIST_xls]_SHOPLIST_xls1471"/>
      <sheetName val="[SHOPLIST_xls]_SHOPLIST_xls1472"/>
      <sheetName val="[SHOPLIST_xls]_SHOPLIST_xls1473"/>
      <sheetName val="[SHOPLIST_xls]_SHOPLIST_xls1474"/>
      <sheetName val="[SHOPLIST_xls]_SHOPLIST_xls1475"/>
      <sheetName val="[SHOPLIST_xls]_SHOPLIST_xls1476"/>
      <sheetName val="[SHOPLIST_xls]_SHOPLIST_xls1477"/>
      <sheetName val="[SHOPLIST_xls]_SHOPLIST_xls1478"/>
      <sheetName val="[SHOPLIST_xls]_SHOPLIST_xls1479"/>
      <sheetName val="[SHOPLIST_xls]_SHOPLIST_xls1480"/>
      <sheetName val="[SHOPLIST_xls]_SHOPLIST_xls1481"/>
      <sheetName val="[SHOPLIST_xls]_SHOPLIST_xls1482"/>
      <sheetName val="[SHOPLIST_xls]_SHOPLIST_xls1483"/>
      <sheetName val="[SHOPLIST_xls]_SHOPLIST_xls1484"/>
      <sheetName val="[SHOPLIST_xls]_SHOPLIST_xls1485"/>
      <sheetName val="[SHOPLIST_xls]_SHOPLIST_xls1486"/>
      <sheetName val="[SHOPLIST_xls]_SHOPLIST_xls1487"/>
      <sheetName val="[SHOPLIST_xls]_SHOPLIST_xls1488"/>
      <sheetName val="[SHOPLIST_xls]_SHOPLIST_xls1489"/>
      <sheetName val="[SHOPLIST_xls]_SHOPLIST_xls1490"/>
      <sheetName val="[SHOPLIST_xls]_SHOPLIST_xls1491"/>
      <sheetName val="[SHOPLIST_xls]_SHOPLIST_xls1492"/>
      <sheetName val="[SHOPLIST_xls]_SHOPLIST_xls1493"/>
      <sheetName val="[SHOPLIST_xls]_SHOPLIST_xls1494"/>
      <sheetName val="[SHOPLIST_xls]_SHOPLIST_xls1495"/>
      <sheetName val="[SHOPLIST_xls]_SHOPLIST_xls1496"/>
      <sheetName val="[SHOPLIST_xls]_SHOPLIST_xls1497"/>
      <sheetName val="[SHOPLIST_xls]_SHOPLIST_xls1498"/>
      <sheetName val="[SHOPLIST_xls]_SHOPLIST_xls1499"/>
      <sheetName val="[SHOPLIST_xls]_SHOPLIST_xls1500"/>
      <sheetName val="[SHOPLIST_xls]_SHOPLIST_xls1501"/>
      <sheetName val="[SHOPLIST_xls]_SHOPLIST_xls1502"/>
      <sheetName val="[SHOPLIST_xls]_SHOPLIST_xls1503"/>
      <sheetName val="[SHOPLIST_xls]_SHOPLIST_xls1504"/>
      <sheetName val="[SHOPLIST_xls]_SHOPLIST_xls1505"/>
      <sheetName val="[SHOPLIST_xls]_SHOPLIST_xls1506"/>
      <sheetName val="[SHOPLIST_xls]_SHOPLIST_xls1507"/>
      <sheetName val="[SHOPLIST_xls]_SHOPLIST_xls1508"/>
      <sheetName val="[SHOPLIST_xls]_SHOPLIST_xls1509"/>
      <sheetName val="[SHOPLIST_xls]70_x005f_x005f_x005f_x0000_12"/>
      <sheetName val="[SHOPLIST_xls]70___0_s__i____42"/>
      <sheetName val="Dropdown_Lists"/>
      <sheetName val="[SIOPLIST_yls]_SHOPLIST_xls_491"/>
      <sheetName val="[SIOPLHST_yls]^SHOQLIST_xls_508"/>
      <sheetName val="[SHOPLIST_xls]_SHOQLISU_xlr_524"/>
      <sheetName val="[SIOPLHST_xls]_SHOPLIST_xlr_535"/>
      <sheetName val="[SHOPLIST_xls]^SHOPLIST_xls_537"/>
      <sheetName val="[SHOPLIST_xls]_SHOPLIST_xlr_539"/>
      <sheetName val="شهادة_الدفع"/>
      <sheetName val="[SHOPLIST_xls]_VW__VU________28"/>
      <sheetName val="[SHOPLIST_xls]_VW__VU________29"/>
      <sheetName val="[SHOPLIST_xls]70___0_s__i____43"/>
      <sheetName val="[SHOPLIST_xls]70___0_s__i____44"/>
      <sheetName val="Index_sheet"/>
      <sheetName val="contents_"/>
      <sheetName val="Div_8_-_Opening"/>
      <sheetName val="Div__9-_Finishes"/>
      <sheetName val="Total_"/>
      <sheetName val="All_BGL_List"/>
      <sheetName val="Budget_Config"/>
      <sheetName val="All_Department_List"/>
      <sheetName val="Price_List"/>
      <sheetName val="Cost_Factor_Sheet"/>
      <sheetName val="Load_Sch,_Cable_Sel_&amp;_Qty"/>
      <sheetName val="Factor_Sheet"/>
      <sheetName val="Price_Sheet"/>
      <sheetName val="Beach_Villas"/>
      <sheetName val="Overwater_Villas"/>
      <sheetName val="Presidential_Villa"/>
      <sheetName val="P"/>
      <sheetName val="bill02"/>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sheetData sheetId="172"/>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refreshError="1"/>
      <sheetData sheetId="210" refreshError="1"/>
      <sheetData sheetId="211"/>
      <sheetData sheetId="212"/>
      <sheetData sheetId="213"/>
      <sheetData sheetId="214" refreshError="1"/>
      <sheetData sheetId="215" refreshError="1"/>
      <sheetData sheetId="216" refreshError="1"/>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refreshError="1"/>
      <sheetData sheetId="235" refreshError="1"/>
      <sheetData sheetId="236"/>
      <sheetData sheetId="237"/>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ow r="9">
          <cell r="A9" t="str">
            <v>A</v>
          </cell>
        </row>
      </sheetData>
      <sheetData sheetId="319">
        <row r="9">
          <cell r="A9" t="str">
            <v>A</v>
          </cell>
        </row>
      </sheetData>
      <sheetData sheetId="320">
        <row r="9">
          <cell r="A9" t="str">
            <v>A</v>
          </cell>
        </row>
      </sheetData>
      <sheetData sheetId="321">
        <row r="9">
          <cell r="A9" t="str">
            <v>A</v>
          </cell>
        </row>
      </sheetData>
      <sheetData sheetId="322">
        <row r="9">
          <cell r="A9" t="str">
            <v>A</v>
          </cell>
        </row>
      </sheetData>
      <sheetData sheetId="323">
        <row r="9">
          <cell r="A9" t="str">
            <v>A</v>
          </cell>
        </row>
      </sheetData>
      <sheetData sheetId="324">
        <row r="9">
          <cell r="A9" t="str">
            <v>A</v>
          </cell>
        </row>
      </sheetData>
      <sheetData sheetId="325">
        <row r="9">
          <cell r="A9" t="str">
            <v>A</v>
          </cell>
        </row>
      </sheetData>
      <sheetData sheetId="326">
        <row r="9">
          <cell r="A9" t="str">
            <v>A</v>
          </cell>
        </row>
      </sheetData>
      <sheetData sheetId="327">
        <row r="9">
          <cell r="A9" t="str">
            <v>A</v>
          </cell>
        </row>
      </sheetData>
      <sheetData sheetId="328">
        <row r="9">
          <cell r="A9" t="str">
            <v>A</v>
          </cell>
        </row>
      </sheetData>
      <sheetData sheetId="329">
        <row r="9">
          <cell r="A9" t="str">
            <v>A</v>
          </cell>
        </row>
      </sheetData>
      <sheetData sheetId="330">
        <row r="9">
          <cell r="A9" t="str">
            <v>A</v>
          </cell>
        </row>
      </sheetData>
      <sheetData sheetId="331"/>
      <sheetData sheetId="332">
        <row r="9">
          <cell r="A9" t="str">
            <v>A</v>
          </cell>
        </row>
      </sheetData>
      <sheetData sheetId="333">
        <row r="9">
          <cell r="A9" t="str">
            <v>A</v>
          </cell>
        </row>
      </sheetData>
      <sheetData sheetId="334"/>
      <sheetData sheetId="335">
        <row r="9">
          <cell r="A9" t="str">
            <v>A</v>
          </cell>
        </row>
      </sheetData>
      <sheetData sheetId="336">
        <row r="9">
          <cell r="A9" t="str">
            <v>A</v>
          </cell>
        </row>
      </sheetData>
      <sheetData sheetId="337"/>
      <sheetData sheetId="338"/>
      <sheetData sheetId="339">
        <row r="9">
          <cell r="A9" t="str">
            <v>A</v>
          </cell>
        </row>
      </sheetData>
      <sheetData sheetId="340"/>
      <sheetData sheetId="341"/>
      <sheetData sheetId="342" refreshError="1"/>
      <sheetData sheetId="343" refreshError="1"/>
      <sheetData sheetId="344" refreshError="1"/>
      <sheetData sheetId="345" refreshError="1"/>
      <sheetData sheetId="346" refreshError="1"/>
      <sheetData sheetId="347" refreshError="1"/>
      <sheetData sheetId="348" refreshError="1"/>
      <sheetData sheetId="349">
        <row r="9">
          <cell r="A9" t="str">
            <v>A</v>
          </cell>
        </row>
      </sheetData>
      <sheetData sheetId="350">
        <row r="9">
          <cell r="A9" t="str">
            <v>A</v>
          </cell>
        </row>
      </sheetData>
      <sheetData sheetId="351">
        <row r="9">
          <cell r="A9" t="str">
            <v>A</v>
          </cell>
        </row>
      </sheetData>
      <sheetData sheetId="352">
        <row r="9">
          <cell r="A9" t="str">
            <v>A</v>
          </cell>
        </row>
      </sheetData>
      <sheetData sheetId="353">
        <row r="9">
          <cell r="A9" t="str">
            <v>A</v>
          </cell>
        </row>
      </sheetData>
      <sheetData sheetId="354">
        <row r="9">
          <cell r="A9" t="str">
            <v>A</v>
          </cell>
        </row>
      </sheetData>
      <sheetData sheetId="355">
        <row r="9">
          <cell r="A9" t="str">
            <v>A</v>
          </cell>
        </row>
      </sheetData>
      <sheetData sheetId="356">
        <row r="9">
          <cell r="A9" t="str">
            <v>A</v>
          </cell>
        </row>
      </sheetData>
      <sheetData sheetId="357">
        <row r="9">
          <cell r="A9" t="str">
            <v>A</v>
          </cell>
        </row>
      </sheetData>
      <sheetData sheetId="358">
        <row r="9">
          <cell r="A9" t="str">
            <v>A</v>
          </cell>
        </row>
      </sheetData>
      <sheetData sheetId="359">
        <row r="9">
          <cell r="A9" t="str">
            <v>A</v>
          </cell>
        </row>
      </sheetData>
      <sheetData sheetId="360">
        <row r="9">
          <cell r="A9" t="str">
            <v>A</v>
          </cell>
        </row>
      </sheetData>
      <sheetData sheetId="361">
        <row r="9">
          <cell r="A9" t="str">
            <v>A</v>
          </cell>
        </row>
      </sheetData>
      <sheetData sheetId="362">
        <row r="9">
          <cell r="A9" t="str">
            <v>A</v>
          </cell>
        </row>
      </sheetData>
      <sheetData sheetId="363">
        <row r="9">
          <cell r="A9" t="str">
            <v>A</v>
          </cell>
        </row>
      </sheetData>
      <sheetData sheetId="364">
        <row r="9">
          <cell r="A9" t="str">
            <v>A</v>
          </cell>
        </row>
      </sheetData>
      <sheetData sheetId="365">
        <row r="9">
          <cell r="A9" t="str">
            <v>A</v>
          </cell>
        </row>
      </sheetData>
      <sheetData sheetId="366">
        <row r="9">
          <cell r="A9" t="str">
            <v>A</v>
          </cell>
        </row>
      </sheetData>
      <sheetData sheetId="367">
        <row r="9">
          <cell r="A9" t="str">
            <v>A</v>
          </cell>
        </row>
      </sheetData>
      <sheetData sheetId="368">
        <row r="9">
          <cell r="A9" t="str">
            <v>A</v>
          </cell>
        </row>
      </sheetData>
      <sheetData sheetId="369">
        <row r="9">
          <cell r="A9" t="str">
            <v>A</v>
          </cell>
        </row>
      </sheetData>
      <sheetData sheetId="370">
        <row r="9">
          <cell r="A9" t="str">
            <v>A</v>
          </cell>
        </row>
      </sheetData>
      <sheetData sheetId="371">
        <row r="9">
          <cell r="A9" t="str">
            <v>A</v>
          </cell>
        </row>
      </sheetData>
      <sheetData sheetId="372">
        <row r="9">
          <cell r="A9" t="str">
            <v>A</v>
          </cell>
        </row>
      </sheetData>
      <sheetData sheetId="373">
        <row r="9">
          <cell r="A9" t="str">
            <v>A</v>
          </cell>
        </row>
      </sheetData>
      <sheetData sheetId="374">
        <row r="9">
          <cell r="A9" t="str">
            <v>A</v>
          </cell>
        </row>
      </sheetData>
      <sheetData sheetId="375">
        <row r="9">
          <cell r="A9" t="str">
            <v>A</v>
          </cell>
        </row>
      </sheetData>
      <sheetData sheetId="376">
        <row r="9">
          <cell r="A9" t="str">
            <v>A</v>
          </cell>
        </row>
      </sheetData>
      <sheetData sheetId="377">
        <row r="9">
          <cell r="A9" t="str">
            <v>A</v>
          </cell>
        </row>
      </sheetData>
      <sheetData sheetId="378">
        <row r="9">
          <cell r="A9" t="str">
            <v>A</v>
          </cell>
        </row>
      </sheetData>
      <sheetData sheetId="379">
        <row r="9">
          <cell r="A9" t="str">
            <v>A</v>
          </cell>
        </row>
      </sheetData>
      <sheetData sheetId="380">
        <row r="9">
          <cell r="A9" t="str">
            <v>A</v>
          </cell>
        </row>
      </sheetData>
      <sheetData sheetId="381">
        <row r="9">
          <cell r="A9" t="str">
            <v>A</v>
          </cell>
        </row>
      </sheetData>
      <sheetData sheetId="382">
        <row r="9">
          <cell r="A9" t="str">
            <v>A</v>
          </cell>
        </row>
      </sheetData>
      <sheetData sheetId="383">
        <row r="9">
          <cell r="A9" t="str">
            <v>A</v>
          </cell>
        </row>
      </sheetData>
      <sheetData sheetId="384">
        <row r="9">
          <cell r="A9" t="str">
            <v>A</v>
          </cell>
        </row>
      </sheetData>
      <sheetData sheetId="385">
        <row r="9">
          <cell r="A9" t="str">
            <v>A</v>
          </cell>
        </row>
      </sheetData>
      <sheetData sheetId="386">
        <row r="9">
          <cell r="A9" t="str">
            <v>A</v>
          </cell>
        </row>
      </sheetData>
      <sheetData sheetId="387">
        <row r="9">
          <cell r="A9" t="str">
            <v>A</v>
          </cell>
        </row>
      </sheetData>
      <sheetData sheetId="388">
        <row r="9">
          <cell r="A9" t="str">
            <v>A</v>
          </cell>
        </row>
      </sheetData>
      <sheetData sheetId="389">
        <row r="9">
          <cell r="A9" t="str">
            <v>A</v>
          </cell>
        </row>
      </sheetData>
      <sheetData sheetId="390">
        <row r="9">
          <cell r="A9" t="str">
            <v>A</v>
          </cell>
        </row>
      </sheetData>
      <sheetData sheetId="391">
        <row r="9">
          <cell r="A9" t="str">
            <v>A</v>
          </cell>
        </row>
      </sheetData>
      <sheetData sheetId="392">
        <row r="9">
          <cell r="A9" t="str">
            <v>A</v>
          </cell>
        </row>
      </sheetData>
      <sheetData sheetId="393">
        <row r="9">
          <cell r="A9" t="str">
            <v>A</v>
          </cell>
        </row>
      </sheetData>
      <sheetData sheetId="394">
        <row r="9">
          <cell r="A9" t="str">
            <v>A</v>
          </cell>
        </row>
      </sheetData>
      <sheetData sheetId="395">
        <row r="9">
          <cell r="A9" t="str">
            <v>A</v>
          </cell>
        </row>
      </sheetData>
      <sheetData sheetId="396">
        <row r="9">
          <cell r="A9" t="str">
            <v>A</v>
          </cell>
        </row>
      </sheetData>
      <sheetData sheetId="397">
        <row r="9">
          <cell r="A9" t="str">
            <v>A</v>
          </cell>
        </row>
      </sheetData>
      <sheetData sheetId="398">
        <row r="9">
          <cell r="A9" t="str">
            <v>A</v>
          </cell>
        </row>
      </sheetData>
      <sheetData sheetId="399">
        <row r="9">
          <cell r="A9" t="str">
            <v>A</v>
          </cell>
        </row>
      </sheetData>
      <sheetData sheetId="400">
        <row r="9">
          <cell r="A9" t="str">
            <v>A</v>
          </cell>
        </row>
      </sheetData>
      <sheetData sheetId="401">
        <row r="9">
          <cell r="A9" t="str">
            <v>A</v>
          </cell>
        </row>
      </sheetData>
      <sheetData sheetId="402">
        <row r="9">
          <cell r="A9" t="str">
            <v>A</v>
          </cell>
        </row>
      </sheetData>
      <sheetData sheetId="403">
        <row r="9">
          <cell r="A9" t="str">
            <v>A</v>
          </cell>
        </row>
      </sheetData>
      <sheetData sheetId="404">
        <row r="9">
          <cell r="A9" t="str">
            <v>A</v>
          </cell>
        </row>
      </sheetData>
      <sheetData sheetId="405">
        <row r="9">
          <cell r="A9" t="str">
            <v>A</v>
          </cell>
        </row>
      </sheetData>
      <sheetData sheetId="406">
        <row r="9">
          <cell r="A9" t="str">
            <v>A</v>
          </cell>
        </row>
      </sheetData>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ow r="9">
          <cell r="A9" t="str">
            <v>A</v>
          </cell>
        </row>
      </sheetData>
      <sheetData sheetId="423">
        <row r="9">
          <cell r="A9" t="str">
            <v>A</v>
          </cell>
        </row>
      </sheetData>
      <sheetData sheetId="424">
        <row r="9">
          <cell r="A9" t="str">
            <v>A</v>
          </cell>
        </row>
      </sheetData>
      <sheetData sheetId="425">
        <row r="9">
          <cell r="A9" t="str">
            <v>A</v>
          </cell>
        </row>
      </sheetData>
      <sheetData sheetId="426">
        <row r="9">
          <cell r="A9" t="str">
            <v>A</v>
          </cell>
        </row>
      </sheetData>
      <sheetData sheetId="427">
        <row r="9">
          <cell r="A9" t="str">
            <v>A</v>
          </cell>
        </row>
      </sheetData>
      <sheetData sheetId="428">
        <row r="9">
          <cell r="A9" t="str">
            <v>A</v>
          </cell>
        </row>
      </sheetData>
      <sheetData sheetId="429">
        <row r="9">
          <cell r="A9" t="str">
            <v>A</v>
          </cell>
        </row>
      </sheetData>
      <sheetData sheetId="430">
        <row r="9">
          <cell r="A9" t="str">
            <v>A</v>
          </cell>
        </row>
      </sheetData>
      <sheetData sheetId="431">
        <row r="9">
          <cell r="A9" t="str">
            <v>A</v>
          </cell>
        </row>
      </sheetData>
      <sheetData sheetId="432">
        <row r="9">
          <cell r="A9" t="str">
            <v>A</v>
          </cell>
        </row>
      </sheetData>
      <sheetData sheetId="433">
        <row r="9">
          <cell r="A9" t="str">
            <v>A</v>
          </cell>
        </row>
      </sheetData>
      <sheetData sheetId="434">
        <row r="9">
          <cell r="A9" t="str">
            <v>A</v>
          </cell>
        </row>
      </sheetData>
      <sheetData sheetId="435">
        <row r="9">
          <cell r="A9" t="str">
            <v>A</v>
          </cell>
        </row>
      </sheetData>
      <sheetData sheetId="436">
        <row r="9">
          <cell r="A9" t="str">
            <v>A</v>
          </cell>
        </row>
      </sheetData>
      <sheetData sheetId="437">
        <row r="9">
          <cell r="A9" t="str">
            <v>A</v>
          </cell>
        </row>
      </sheetData>
      <sheetData sheetId="438">
        <row r="9">
          <cell r="A9" t="str">
            <v>A</v>
          </cell>
        </row>
      </sheetData>
      <sheetData sheetId="439">
        <row r="9">
          <cell r="A9" t="str">
            <v>A</v>
          </cell>
        </row>
      </sheetData>
      <sheetData sheetId="440">
        <row r="9">
          <cell r="A9" t="str">
            <v>A</v>
          </cell>
        </row>
      </sheetData>
      <sheetData sheetId="441">
        <row r="9">
          <cell r="A9" t="str">
            <v>A</v>
          </cell>
        </row>
      </sheetData>
      <sheetData sheetId="442">
        <row r="9">
          <cell r="A9" t="str">
            <v>A</v>
          </cell>
        </row>
      </sheetData>
      <sheetData sheetId="443">
        <row r="9">
          <cell r="A9" t="str">
            <v>A</v>
          </cell>
        </row>
      </sheetData>
      <sheetData sheetId="444">
        <row r="9">
          <cell r="A9" t="str">
            <v>A</v>
          </cell>
        </row>
      </sheetData>
      <sheetData sheetId="445">
        <row r="9">
          <cell r="A9" t="str">
            <v>A</v>
          </cell>
        </row>
      </sheetData>
      <sheetData sheetId="446">
        <row r="9">
          <cell r="A9" t="str">
            <v>A</v>
          </cell>
        </row>
      </sheetData>
      <sheetData sheetId="447">
        <row r="9">
          <cell r="A9" t="str">
            <v>A</v>
          </cell>
        </row>
      </sheetData>
      <sheetData sheetId="448">
        <row r="9">
          <cell r="A9" t="str">
            <v>A</v>
          </cell>
        </row>
      </sheetData>
      <sheetData sheetId="449">
        <row r="9">
          <cell r="A9" t="str">
            <v>A</v>
          </cell>
        </row>
      </sheetData>
      <sheetData sheetId="450">
        <row r="9">
          <cell r="A9" t="str">
            <v>A</v>
          </cell>
        </row>
      </sheetData>
      <sheetData sheetId="451">
        <row r="9">
          <cell r="A9" t="str">
            <v>A</v>
          </cell>
        </row>
      </sheetData>
      <sheetData sheetId="452">
        <row r="9">
          <cell r="A9" t="str">
            <v>A</v>
          </cell>
        </row>
      </sheetData>
      <sheetData sheetId="453">
        <row r="9">
          <cell r="A9" t="str">
            <v>A</v>
          </cell>
        </row>
      </sheetData>
      <sheetData sheetId="454">
        <row r="9">
          <cell r="A9" t="str">
            <v>A</v>
          </cell>
        </row>
      </sheetData>
      <sheetData sheetId="455">
        <row r="9">
          <cell r="A9" t="str">
            <v>A</v>
          </cell>
        </row>
      </sheetData>
      <sheetData sheetId="456">
        <row r="9">
          <cell r="A9" t="str">
            <v>A</v>
          </cell>
        </row>
      </sheetData>
      <sheetData sheetId="457">
        <row r="9">
          <cell r="A9" t="str">
            <v>A</v>
          </cell>
        </row>
      </sheetData>
      <sheetData sheetId="458">
        <row r="9">
          <cell r="A9" t="str">
            <v>A</v>
          </cell>
        </row>
      </sheetData>
      <sheetData sheetId="459">
        <row r="9">
          <cell r="A9" t="str">
            <v>A</v>
          </cell>
        </row>
      </sheetData>
      <sheetData sheetId="460">
        <row r="9">
          <cell r="A9" t="str">
            <v>A</v>
          </cell>
        </row>
      </sheetData>
      <sheetData sheetId="461">
        <row r="9">
          <cell r="A9" t="str">
            <v>A</v>
          </cell>
        </row>
      </sheetData>
      <sheetData sheetId="462">
        <row r="9">
          <cell r="A9" t="str">
            <v>A</v>
          </cell>
        </row>
      </sheetData>
      <sheetData sheetId="463">
        <row r="9">
          <cell r="A9" t="str">
            <v>A</v>
          </cell>
        </row>
      </sheetData>
      <sheetData sheetId="464">
        <row r="9">
          <cell r="A9" t="str">
            <v>A</v>
          </cell>
        </row>
      </sheetData>
      <sheetData sheetId="465">
        <row r="9">
          <cell r="A9" t="str">
            <v>A</v>
          </cell>
        </row>
      </sheetData>
      <sheetData sheetId="466">
        <row r="9">
          <cell r="A9" t="str">
            <v>A</v>
          </cell>
        </row>
      </sheetData>
      <sheetData sheetId="467">
        <row r="9">
          <cell r="A9" t="str">
            <v>A</v>
          </cell>
        </row>
      </sheetData>
      <sheetData sheetId="468">
        <row r="9">
          <cell r="A9" t="str">
            <v>A</v>
          </cell>
        </row>
      </sheetData>
      <sheetData sheetId="469">
        <row r="9">
          <cell r="A9" t="str">
            <v>A</v>
          </cell>
        </row>
      </sheetData>
      <sheetData sheetId="470">
        <row r="9">
          <cell r="A9" t="str">
            <v>A</v>
          </cell>
        </row>
      </sheetData>
      <sheetData sheetId="471">
        <row r="9">
          <cell r="A9" t="str">
            <v>A</v>
          </cell>
        </row>
      </sheetData>
      <sheetData sheetId="472">
        <row r="9">
          <cell r="A9" t="str">
            <v>A</v>
          </cell>
        </row>
      </sheetData>
      <sheetData sheetId="473"/>
      <sheetData sheetId="474"/>
      <sheetData sheetId="475"/>
      <sheetData sheetId="476"/>
      <sheetData sheetId="477"/>
      <sheetData sheetId="478">
        <row r="9">
          <cell r="A9" t="str">
            <v>A</v>
          </cell>
        </row>
      </sheetData>
      <sheetData sheetId="479">
        <row r="9">
          <cell r="A9" t="str">
            <v>A</v>
          </cell>
        </row>
      </sheetData>
      <sheetData sheetId="480">
        <row r="9">
          <cell r="A9" t="str">
            <v>A</v>
          </cell>
        </row>
      </sheetData>
      <sheetData sheetId="481">
        <row r="9">
          <cell r="A9" t="str">
            <v>A</v>
          </cell>
        </row>
      </sheetData>
      <sheetData sheetId="482">
        <row r="9">
          <cell r="A9" t="str">
            <v>A</v>
          </cell>
        </row>
      </sheetData>
      <sheetData sheetId="483">
        <row r="9">
          <cell r="A9" t="str">
            <v>A</v>
          </cell>
        </row>
      </sheetData>
      <sheetData sheetId="484">
        <row r="9">
          <cell r="A9" t="str">
            <v>A</v>
          </cell>
        </row>
      </sheetData>
      <sheetData sheetId="485">
        <row r="9">
          <cell r="A9" t="str">
            <v>A</v>
          </cell>
        </row>
      </sheetData>
      <sheetData sheetId="486">
        <row r="9">
          <cell r="A9" t="str">
            <v>A</v>
          </cell>
        </row>
      </sheetData>
      <sheetData sheetId="487">
        <row r="9">
          <cell r="A9" t="str">
            <v>A</v>
          </cell>
        </row>
      </sheetData>
      <sheetData sheetId="488">
        <row r="9">
          <cell r="A9" t="str">
            <v>A</v>
          </cell>
        </row>
      </sheetData>
      <sheetData sheetId="489">
        <row r="9">
          <cell r="A9" t="str">
            <v>A</v>
          </cell>
        </row>
      </sheetData>
      <sheetData sheetId="490">
        <row r="9">
          <cell r="A9" t="str">
            <v>A</v>
          </cell>
        </row>
      </sheetData>
      <sheetData sheetId="491">
        <row r="9">
          <cell r="A9" t="str">
            <v>A</v>
          </cell>
        </row>
      </sheetData>
      <sheetData sheetId="492">
        <row r="9">
          <cell r="A9" t="str">
            <v>A</v>
          </cell>
        </row>
      </sheetData>
      <sheetData sheetId="493">
        <row r="9">
          <cell r="A9" t="str">
            <v>A</v>
          </cell>
        </row>
      </sheetData>
      <sheetData sheetId="494">
        <row r="9">
          <cell r="A9" t="str">
            <v>A</v>
          </cell>
        </row>
      </sheetData>
      <sheetData sheetId="495">
        <row r="9">
          <cell r="A9" t="str">
            <v>A</v>
          </cell>
        </row>
      </sheetData>
      <sheetData sheetId="496">
        <row r="9">
          <cell r="A9" t="str">
            <v>A</v>
          </cell>
        </row>
      </sheetData>
      <sheetData sheetId="497">
        <row r="9">
          <cell r="A9" t="str">
            <v>A</v>
          </cell>
        </row>
      </sheetData>
      <sheetData sheetId="498">
        <row r="9">
          <cell r="A9" t="str">
            <v>A</v>
          </cell>
        </row>
      </sheetData>
      <sheetData sheetId="499">
        <row r="9">
          <cell r="A9" t="str">
            <v>A</v>
          </cell>
        </row>
      </sheetData>
      <sheetData sheetId="500">
        <row r="9">
          <cell r="A9" t="str">
            <v>A</v>
          </cell>
        </row>
      </sheetData>
      <sheetData sheetId="501">
        <row r="9">
          <cell r="A9" t="str">
            <v>A</v>
          </cell>
        </row>
      </sheetData>
      <sheetData sheetId="502">
        <row r="9">
          <cell r="A9" t="str">
            <v>A</v>
          </cell>
        </row>
      </sheetData>
      <sheetData sheetId="503">
        <row r="9">
          <cell r="A9" t="str">
            <v>A</v>
          </cell>
        </row>
      </sheetData>
      <sheetData sheetId="504">
        <row r="9">
          <cell r="A9" t="str">
            <v>A</v>
          </cell>
        </row>
      </sheetData>
      <sheetData sheetId="505">
        <row r="9">
          <cell r="A9" t="str">
            <v>A</v>
          </cell>
        </row>
      </sheetData>
      <sheetData sheetId="506">
        <row r="9">
          <cell r="A9" t="str">
            <v>A</v>
          </cell>
        </row>
      </sheetData>
      <sheetData sheetId="507">
        <row r="9">
          <cell r="A9" t="str">
            <v>A</v>
          </cell>
        </row>
      </sheetData>
      <sheetData sheetId="508">
        <row r="9">
          <cell r="A9" t="str">
            <v>A</v>
          </cell>
        </row>
      </sheetData>
      <sheetData sheetId="509">
        <row r="9">
          <cell r="A9" t="str">
            <v>A</v>
          </cell>
        </row>
      </sheetData>
      <sheetData sheetId="510">
        <row r="9">
          <cell r="A9" t="str">
            <v>A</v>
          </cell>
        </row>
      </sheetData>
      <sheetData sheetId="511">
        <row r="9">
          <cell r="A9" t="str">
            <v>A</v>
          </cell>
        </row>
      </sheetData>
      <sheetData sheetId="512">
        <row r="9">
          <cell r="A9" t="str">
            <v>A</v>
          </cell>
        </row>
      </sheetData>
      <sheetData sheetId="513">
        <row r="9">
          <cell r="A9" t="str">
            <v>A</v>
          </cell>
        </row>
      </sheetData>
      <sheetData sheetId="514">
        <row r="9">
          <cell r="A9" t="str">
            <v>A</v>
          </cell>
        </row>
      </sheetData>
      <sheetData sheetId="515">
        <row r="9">
          <cell r="A9" t="str">
            <v>A</v>
          </cell>
        </row>
      </sheetData>
      <sheetData sheetId="516">
        <row r="9">
          <cell r="A9" t="str">
            <v>A</v>
          </cell>
        </row>
      </sheetData>
      <sheetData sheetId="517">
        <row r="9">
          <cell r="A9" t="str">
            <v>A</v>
          </cell>
        </row>
      </sheetData>
      <sheetData sheetId="518">
        <row r="9">
          <cell r="A9" t="str">
            <v>A</v>
          </cell>
        </row>
      </sheetData>
      <sheetData sheetId="519">
        <row r="9">
          <cell r="A9" t="str">
            <v>A</v>
          </cell>
        </row>
      </sheetData>
      <sheetData sheetId="520">
        <row r="9">
          <cell r="A9" t="str">
            <v>A</v>
          </cell>
        </row>
      </sheetData>
      <sheetData sheetId="521">
        <row r="9">
          <cell r="A9" t="str">
            <v>A</v>
          </cell>
        </row>
      </sheetData>
      <sheetData sheetId="522">
        <row r="9">
          <cell r="A9" t="str">
            <v>A</v>
          </cell>
        </row>
      </sheetData>
      <sheetData sheetId="523">
        <row r="9">
          <cell r="A9" t="str">
            <v>A</v>
          </cell>
        </row>
      </sheetData>
      <sheetData sheetId="524">
        <row r="9">
          <cell r="A9" t="str">
            <v>A</v>
          </cell>
        </row>
      </sheetData>
      <sheetData sheetId="525">
        <row r="9">
          <cell r="A9" t="str">
            <v>A</v>
          </cell>
        </row>
      </sheetData>
      <sheetData sheetId="526"/>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ow r="9">
          <cell r="A9" t="str">
            <v>A</v>
          </cell>
        </row>
      </sheetData>
      <sheetData sheetId="689">
        <row r="9">
          <cell r="A9" t="str">
            <v>A</v>
          </cell>
        </row>
      </sheetData>
      <sheetData sheetId="690">
        <row r="9">
          <cell r="A9" t="str">
            <v>A</v>
          </cell>
        </row>
      </sheetData>
      <sheetData sheetId="691">
        <row r="9">
          <cell r="A9" t="str">
            <v>A</v>
          </cell>
        </row>
      </sheetData>
      <sheetData sheetId="692">
        <row r="9">
          <cell r="A9" t="str">
            <v>A</v>
          </cell>
        </row>
      </sheetData>
      <sheetData sheetId="693">
        <row r="9">
          <cell r="A9" t="str">
            <v>A</v>
          </cell>
        </row>
      </sheetData>
      <sheetData sheetId="694">
        <row r="9">
          <cell r="A9" t="str">
            <v>A</v>
          </cell>
        </row>
      </sheetData>
      <sheetData sheetId="695">
        <row r="9">
          <cell r="A9" t="str">
            <v>A</v>
          </cell>
        </row>
      </sheetData>
      <sheetData sheetId="696">
        <row r="9">
          <cell r="A9" t="str">
            <v>A</v>
          </cell>
        </row>
      </sheetData>
      <sheetData sheetId="697">
        <row r="9">
          <cell r="A9" t="str">
            <v>A</v>
          </cell>
        </row>
      </sheetData>
      <sheetData sheetId="698">
        <row r="9">
          <cell r="A9" t="str">
            <v>A</v>
          </cell>
        </row>
      </sheetData>
      <sheetData sheetId="699">
        <row r="9">
          <cell r="A9" t="str">
            <v>A</v>
          </cell>
        </row>
      </sheetData>
      <sheetData sheetId="700">
        <row r="9">
          <cell r="A9" t="str">
            <v>A</v>
          </cell>
        </row>
      </sheetData>
      <sheetData sheetId="701">
        <row r="9">
          <cell r="A9" t="str">
            <v>A</v>
          </cell>
        </row>
      </sheetData>
      <sheetData sheetId="702">
        <row r="9">
          <cell r="A9" t="str">
            <v>A</v>
          </cell>
        </row>
      </sheetData>
      <sheetData sheetId="703">
        <row r="9">
          <cell r="A9" t="str">
            <v>A</v>
          </cell>
        </row>
      </sheetData>
      <sheetData sheetId="704">
        <row r="9">
          <cell r="A9" t="str">
            <v>A</v>
          </cell>
        </row>
      </sheetData>
      <sheetData sheetId="705">
        <row r="9">
          <cell r="A9" t="str">
            <v>A</v>
          </cell>
        </row>
      </sheetData>
      <sheetData sheetId="706">
        <row r="9">
          <cell r="A9" t="str">
            <v>A</v>
          </cell>
        </row>
      </sheetData>
      <sheetData sheetId="707"/>
      <sheetData sheetId="708">
        <row r="9">
          <cell r="A9" t="str">
            <v>A</v>
          </cell>
        </row>
      </sheetData>
      <sheetData sheetId="709">
        <row r="9">
          <cell r="A9" t="str">
            <v>A</v>
          </cell>
        </row>
      </sheetData>
      <sheetData sheetId="710">
        <row r="9">
          <cell r="A9" t="str">
            <v>A</v>
          </cell>
        </row>
      </sheetData>
      <sheetData sheetId="711">
        <row r="9">
          <cell r="A9" t="str">
            <v>A</v>
          </cell>
        </row>
      </sheetData>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ow r="9">
          <cell r="A9" t="str">
            <v>A</v>
          </cell>
        </row>
      </sheetData>
      <sheetData sheetId="723">
        <row r="9">
          <cell r="A9" t="str">
            <v>A</v>
          </cell>
        </row>
      </sheetData>
      <sheetData sheetId="724">
        <row r="9">
          <cell r="A9" t="str">
            <v>A</v>
          </cell>
        </row>
      </sheetData>
      <sheetData sheetId="725">
        <row r="9">
          <cell r="A9" t="str">
            <v>A</v>
          </cell>
        </row>
      </sheetData>
      <sheetData sheetId="726">
        <row r="9">
          <cell r="A9" t="str">
            <v>A</v>
          </cell>
        </row>
      </sheetData>
      <sheetData sheetId="727">
        <row r="9">
          <cell r="A9" t="str">
            <v>A</v>
          </cell>
        </row>
      </sheetData>
      <sheetData sheetId="728">
        <row r="9">
          <cell r="A9" t="str">
            <v>A</v>
          </cell>
        </row>
      </sheetData>
      <sheetData sheetId="729">
        <row r="9">
          <cell r="A9" t="str">
            <v>A</v>
          </cell>
        </row>
      </sheetData>
      <sheetData sheetId="730">
        <row r="9">
          <cell r="A9" t="str">
            <v>A</v>
          </cell>
        </row>
      </sheetData>
      <sheetData sheetId="731">
        <row r="9">
          <cell r="A9" t="str">
            <v>A</v>
          </cell>
        </row>
      </sheetData>
      <sheetData sheetId="732">
        <row r="9">
          <cell r="A9" t="str">
            <v>A</v>
          </cell>
        </row>
      </sheetData>
      <sheetData sheetId="733">
        <row r="9">
          <cell r="A9" t="str">
            <v>A</v>
          </cell>
        </row>
      </sheetData>
      <sheetData sheetId="734">
        <row r="9">
          <cell r="A9" t="str">
            <v>A</v>
          </cell>
        </row>
      </sheetData>
      <sheetData sheetId="735">
        <row r="9">
          <cell r="A9" t="str">
            <v>A</v>
          </cell>
        </row>
      </sheetData>
      <sheetData sheetId="736">
        <row r="9">
          <cell r="A9" t="str">
            <v>A</v>
          </cell>
        </row>
      </sheetData>
      <sheetData sheetId="737">
        <row r="9">
          <cell r="A9" t="str">
            <v>A</v>
          </cell>
        </row>
      </sheetData>
      <sheetData sheetId="738">
        <row r="9">
          <cell r="A9" t="str">
            <v>A</v>
          </cell>
        </row>
      </sheetData>
      <sheetData sheetId="739">
        <row r="9">
          <cell r="A9" t="str">
            <v>A</v>
          </cell>
        </row>
      </sheetData>
      <sheetData sheetId="740">
        <row r="9">
          <cell r="A9" t="str">
            <v>A</v>
          </cell>
        </row>
      </sheetData>
      <sheetData sheetId="741">
        <row r="9">
          <cell r="A9" t="str">
            <v>A</v>
          </cell>
        </row>
      </sheetData>
      <sheetData sheetId="742">
        <row r="9">
          <cell r="A9" t="str">
            <v>A</v>
          </cell>
        </row>
      </sheetData>
      <sheetData sheetId="743">
        <row r="9">
          <cell r="A9" t="str">
            <v>A</v>
          </cell>
        </row>
      </sheetData>
      <sheetData sheetId="744">
        <row r="9">
          <cell r="A9" t="str">
            <v>A</v>
          </cell>
        </row>
      </sheetData>
      <sheetData sheetId="745">
        <row r="9">
          <cell r="A9" t="str">
            <v>A</v>
          </cell>
        </row>
      </sheetData>
      <sheetData sheetId="746">
        <row r="9">
          <cell r="A9" t="str">
            <v>A</v>
          </cell>
        </row>
      </sheetData>
      <sheetData sheetId="747">
        <row r="9">
          <cell r="A9" t="str">
            <v>A</v>
          </cell>
        </row>
      </sheetData>
      <sheetData sheetId="748">
        <row r="9">
          <cell r="A9" t="str">
            <v>A</v>
          </cell>
        </row>
      </sheetData>
      <sheetData sheetId="749">
        <row r="9">
          <cell r="A9" t="str">
            <v>A</v>
          </cell>
        </row>
      </sheetData>
      <sheetData sheetId="750">
        <row r="9">
          <cell r="A9" t="str">
            <v>A</v>
          </cell>
        </row>
      </sheetData>
      <sheetData sheetId="751">
        <row r="9">
          <cell r="A9" t="str">
            <v>A</v>
          </cell>
        </row>
      </sheetData>
      <sheetData sheetId="752">
        <row r="9">
          <cell r="A9" t="str">
            <v>A</v>
          </cell>
        </row>
      </sheetData>
      <sheetData sheetId="753">
        <row r="9">
          <cell r="A9" t="str">
            <v>A</v>
          </cell>
        </row>
      </sheetData>
      <sheetData sheetId="754">
        <row r="9">
          <cell r="A9" t="str">
            <v>A</v>
          </cell>
        </row>
      </sheetData>
      <sheetData sheetId="755">
        <row r="9">
          <cell r="A9" t="str">
            <v>A</v>
          </cell>
        </row>
      </sheetData>
      <sheetData sheetId="756">
        <row r="9">
          <cell r="A9" t="str">
            <v>A</v>
          </cell>
        </row>
      </sheetData>
      <sheetData sheetId="757">
        <row r="9">
          <cell r="A9" t="str">
            <v>A</v>
          </cell>
        </row>
      </sheetData>
      <sheetData sheetId="758">
        <row r="9">
          <cell r="A9" t="str">
            <v>A</v>
          </cell>
        </row>
      </sheetData>
      <sheetData sheetId="759">
        <row r="9">
          <cell r="A9" t="str">
            <v>A</v>
          </cell>
        </row>
      </sheetData>
      <sheetData sheetId="760">
        <row r="9">
          <cell r="A9" t="str">
            <v>A</v>
          </cell>
        </row>
      </sheetData>
      <sheetData sheetId="761">
        <row r="9">
          <cell r="A9" t="str">
            <v>A</v>
          </cell>
        </row>
      </sheetData>
      <sheetData sheetId="762">
        <row r="9">
          <cell r="A9" t="str">
            <v>A</v>
          </cell>
        </row>
      </sheetData>
      <sheetData sheetId="763">
        <row r="9">
          <cell r="A9" t="str">
            <v>A</v>
          </cell>
        </row>
      </sheetData>
      <sheetData sheetId="764">
        <row r="9">
          <cell r="A9" t="str">
            <v>A</v>
          </cell>
        </row>
      </sheetData>
      <sheetData sheetId="765">
        <row r="9">
          <cell r="A9" t="str">
            <v>A</v>
          </cell>
        </row>
      </sheetData>
      <sheetData sheetId="766">
        <row r="9">
          <cell r="A9" t="str">
            <v>A</v>
          </cell>
        </row>
      </sheetData>
      <sheetData sheetId="767">
        <row r="9">
          <cell r="A9" t="str">
            <v>A</v>
          </cell>
        </row>
      </sheetData>
      <sheetData sheetId="768">
        <row r="9">
          <cell r="A9" t="str">
            <v>A</v>
          </cell>
        </row>
      </sheetData>
      <sheetData sheetId="769">
        <row r="9">
          <cell r="A9" t="str">
            <v>A</v>
          </cell>
        </row>
      </sheetData>
      <sheetData sheetId="770">
        <row r="9">
          <cell r="A9" t="str">
            <v>A</v>
          </cell>
        </row>
      </sheetData>
      <sheetData sheetId="771">
        <row r="9">
          <cell r="A9" t="str">
            <v>A</v>
          </cell>
        </row>
      </sheetData>
      <sheetData sheetId="772">
        <row r="9">
          <cell r="A9" t="str">
            <v>A</v>
          </cell>
        </row>
      </sheetData>
      <sheetData sheetId="773">
        <row r="9">
          <cell r="A9" t="str">
            <v>A</v>
          </cell>
        </row>
      </sheetData>
      <sheetData sheetId="774">
        <row r="9">
          <cell r="A9" t="str">
            <v>A</v>
          </cell>
        </row>
      </sheetData>
      <sheetData sheetId="775">
        <row r="9">
          <cell r="A9" t="str">
            <v>A</v>
          </cell>
        </row>
      </sheetData>
      <sheetData sheetId="776">
        <row r="9">
          <cell r="A9" t="str">
            <v>A</v>
          </cell>
        </row>
      </sheetData>
      <sheetData sheetId="777">
        <row r="9">
          <cell r="A9" t="str">
            <v>A</v>
          </cell>
        </row>
      </sheetData>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ow r="9">
          <cell r="A9" t="str">
            <v>A</v>
          </cell>
        </row>
      </sheetData>
      <sheetData sheetId="787">
        <row r="9">
          <cell r="A9" t="str">
            <v>A</v>
          </cell>
        </row>
      </sheetData>
      <sheetData sheetId="788">
        <row r="9">
          <cell r="A9" t="str">
            <v>A</v>
          </cell>
        </row>
      </sheetData>
      <sheetData sheetId="789">
        <row r="9">
          <cell r="A9" t="str">
            <v>A</v>
          </cell>
        </row>
      </sheetData>
      <sheetData sheetId="790">
        <row r="9">
          <cell r="A9" t="str">
            <v>A</v>
          </cell>
        </row>
      </sheetData>
      <sheetData sheetId="791">
        <row r="9">
          <cell r="A9" t="str">
            <v>A</v>
          </cell>
        </row>
      </sheetData>
      <sheetData sheetId="792">
        <row r="9">
          <cell r="A9" t="str">
            <v>A</v>
          </cell>
        </row>
      </sheetData>
      <sheetData sheetId="793">
        <row r="9">
          <cell r="A9" t="str">
            <v>A</v>
          </cell>
        </row>
      </sheetData>
      <sheetData sheetId="794">
        <row r="9">
          <cell r="A9" t="str">
            <v>A</v>
          </cell>
        </row>
      </sheetData>
      <sheetData sheetId="795">
        <row r="9">
          <cell r="A9" t="str">
            <v>A</v>
          </cell>
        </row>
      </sheetData>
      <sheetData sheetId="796">
        <row r="9">
          <cell r="A9" t="str">
            <v>A</v>
          </cell>
        </row>
      </sheetData>
      <sheetData sheetId="797">
        <row r="9">
          <cell r="A9" t="str">
            <v>A</v>
          </cell>
        </row>
      </sheetData>
      <sheetData sheetId="798">
        <row r="9">
          <cell r="A9" t="str">
            <v>A</v>
          </cell>
        </row>
      </sheetData>
      <sheetData sheetId="799">
        <row r="9">
          <cell r="A9" t="str">
            <v>A</v>
          </cell>
        </row>
      </sheetData>
      <sheetData sheetId="800">
        <row r="9">
          <cell r="A9" t="str">
            <v>A</v>
          </cell>
        </row>
      </sheetData>
      <sheetData sheetId="801">
        <row r="9">
          <cell r="A9" t="str">
            <v>A</v>
          </cell>
        </row>
      </sheetData>
      <sheetData sheetId="802">
        <row r="9">
          <cell r="A9" t="str">
            <v>A</v>
          </cell>
        </row>
      </sheetData>
      <sheetData sheetId="803">
        <row r="9">
          <cell r="A9" t="str">
            <v>A</v>
          </cell>
        </row>
      </sheetData>
      <sheetData sheetId="804">
        <row r="9">
          <cell r="A9" t="str">
            <v>A</v>
          </cell>
        </row>
      </sheetData>
      <sheetData sheetId="805">
        <row r="9">
          <cell r="A9" t="str">
            <v>A</v>
          </cell>
        </row>
      </sheetData>
      <sheetData sheetId="806">
        <row r="9">
          <cell r="A9" t="str">
            <v>A</v>
          </cell>
        </row>
      </sheetData>
      <sheetData sheetId="807">
        <row r="9">
          <cell r="A9" t="str">
            <v>A</v>
          </cell>
        </row>
      </sheetData>
      <sheetData sheetId="808">
        <row r="9">
          <cell r="A9" t="str">
            <v>A</v>
          </cell>
        </row>
      </sheetData>
      <sheetData sheetId="809">
        <row r="9">
          <cell r="A9" t="str">
            <v>A</v>
          </cell>
        </row>
      </sheetData>
      <sheetData sheetId="810">
        <row r="9">
          <cell r="A9" t="str">
            <v>A</v>
          </cell>
        </row>
      </sheetData>
      <sheetData sheetId="811">
        <row r="9">
          <cell r="A9" t="str">
            <v>A</v>
          </cell>
        </row>
      </sheetData>
      <sheetData sheetId="812">
        <row r="9">
          <cell r="A9" t="str">
            <v>A</v>
          </cell>
        </row>
      </sheetData>
      <sheetData sheetId="813">
        <row r="9">
          <cell r="A9" t="str">
            <v>A</v>
          </cell>
        </row>
      </sheetData>
      <sheetData sheetId="814">
        <row r="9">
          <cell r="A9" t="str">
            <v>A</v>
          </cell>
        </row>
      </sheetData>
      <sheetData sheetId="815">
        <row r="9">
          <cell r="A9" t="str">
            <v>A</v>
          </cell>
        </row>
      </sheetData>
      <sheetData sheetId="816">
        <row r="9">
          <cell r="A9" t="str">
            <v>A</v>
          </cell>
        </row>
      </sheetData>
      <sheetData sheetId="817">
        <row r="9">
          <cell r="A9" t="str">
            <v>A</v>
          </cell>
        </row>
      </sheetData>
      <sheetData sheetId="818">
        <row r="9">
          <cell r="A9" t="str">
            <v>A</v>
          </cell>
        </row>
      </sheetData>
      <sheetData sheetId="819">
        <row r="9">
          <cell r="A9" t="str">
            <v>A</v>
          </cell>
        </row>
      </sheetData>
      <sheetData sheetId="820">
        <row r="9">
          <cell r="A9" t="str">
            <v>A</v>
          </cell>
        </row>
      </sheetData>
      <sheetData sheetId="821">
        <row r="9">
          <cell r="A9" t="str">
            <v>A</v>
          </cell>
        </row>
      </sheetData>
      <sheetData sheetId="822">
        <row r="9">
          <cell r="A9" t="str">
            <v>A</v>
          </cell>
        </row>
      </sheetData>
      <sheetData sheetId="823">
        <row r="9">
          <cell r="A9" t="str">
            <v>A</v>
          </cell>
        </row>
      </sheetData>
      <sheetData sheetId="824">
        <row r="9">
          <cell r="A9" t="str">
            <v>A</v>
          </cell>
        </row>
      </sheetData>
      <sheetData sheetId="825">
        <row r="9">
          <cell r="A9" t="str">
            <v>A</v>
          </cell>
        </row>
      </sheetData>
      <sheetData sheetId="826">
        <row r="9">
          <cell r="A9" t="str">
            <v>A</v>
          </cell>
        </row>
      </sheetData>
      <sheetData sheetId="827">
        <row r="9">
          <cell r="A9" t="str">
            <v>A</v>
          </cell>
        </row>
      </sheetData>
      <sheetData sheetId="828">
        <row r="9">
          <cell r="A9" t="str">
            <v>A</v>
          </cell>
        </row>
      </sheetData>
      <sheetData sheetId="829">
        <row r="9">
          <cell r="A9" t="str">
            <v>A</v>
          </cell>
        </row>
      </sheetData>
      <sheetData sheetId="830">
        <row r="9">
          <cell r="A9" t="str">
            <v>A</v>
          </cell>
        </row>
      </sheetData>
      <sheetData sheetId="831">
        <row r="9">
          <cell r="A9" t="str">
            <v>A</v>
          </cell>
        </row>
      </sheetData>
      <sheetData sheetId="832">
        <row r="9">
          <cell r="A9" t="str">
            <v>A</v>
          </cell>
        </row>
      </sheetData>
      <sheetData sheetId="833">
        <row r="9">
          <cell r="A9" t="str">
            <v>A</v>
          </cell>
        </row>
      </sheetData>
      <sheetData sheetId="834">
        <row r="9">
          <cell r="A9" t="str">
            <v>A</v>
          </cell>
        </row>
      </sheetData>
      <sheetData sheetId="835">
        <row r="9">
          <cell r="A9" t="str">
            <v>A</v>
          </cell>
        </row>
      </sheetData>
      <sheetData sheetId="836">
        <row r="9">
          <cell r="A9" t="str">
            <v>A</v>
          </cell>
        </row>
      </sheetData>
      <sheetData sheetId="837">
        <row r="9">
          <cell r="A9" t="str">
            <v>A</v>
          </cell>
        </row>
      </sheetData>
      <sheetData sheetId="838">
        <row r="9">
          <cell r="A9" t="str">
            <v>A</v>
          </cell>
        </row>
      </sheetData>
      <sheetData sheetId="839">
        <row r="9">
          <cell r="A9" t="str">
            <v>A</v>
          </cell>
        </row>
      </sheetData>
      <sheetData sheetId="840">
        <row r="9">
          <cell r="A9" t="str">
            <v>A</v>
          </cell>
        </row>
      </sheetData>
      <sheetData sheetId="841">
        <row r="9">
          <cell r="A9" t="str">
            <v>A</v>
          </cell>
        </row>
      </sheetData>
      <sheetData sheetId="842">
        <row r="9">
          <cell r="A9" t="str">
            <v>A</v>
          </cell>
        </row>
      </sheetData>
      <sheetData sheetId="843">
        <row r="9">
          <cell r="A9" t="str">
            <v>A</v>
          </cell>
        </row>
      </sheetData>
      <sheetData sheetId="844">
        <row r="9">
          <cell r="A9" t="str">
            <v>A</v>
          </cell>
        </row>
      </sheetData>
      <sheetData sheetId="845">
        <row r="9">
          <cell r="A9" t="str">
            <v>A</v>
          </cell>
        </row>
      </sheetData>
      <sheetData sheetId="846">
        <row r="9">
          <cell r="A9" t="str">
            <v>A</v>
          </cell>
        </row>
      </sheetData>
      <sheetData sheetId="847">
        <row r="9">
          <cell r="A9" t="str">
            <v>A</v>
          </cell>
        </row>
      </sheetData>
      <sheetData sheetId="848">
        <row r="9">
          <cell r="A9" t="str">
            <v>A</v>
          </cell>
        </row>
      </sheetData>
      <sheetData sheetId="849">
        <row r="9">
          <cell r="A9" t="str">
            <v>A</v>
          </cell>
        </row>
      </sheetData>
      <sheetData sheetId="850">
        <row r="9">
          <cell r="A9" t="str">
            <v>A</v>
          </cell>
        </row>
      </sheetData>
      <sheetData sheetId="851">
        <row r="9">
          <cell r="A9" t="str">
            <v>A</v>
          </cell>
        </row>
      </sheetData>
      <sheetData sheetId="852">
        <row r="9">
          <cell r="A9" t="str">
            <v>A</v>
          </cell>
        </row>
      </sheetData>
      <sheetData sheetId="853">
        <row r="9">
          <cell r="A9" t="str">
            <v>A</v>
          </cell>
        </row>
      </sheetData>
      <sheetData sheetId="854">
        <row r="9">
          <cell r="A9" t="str">
            <v>A</v>
          </cell>
        </row>
      </sheetData>
      <sheetData sheetId="855">
        <row r="9">
          <cell r="A9" t="str">
            <v>A</v>
          </cell>
        </row>
      </sheetData>
      <sheetData sheetId="856">
        <row r="9">
          <cell r="A9" t="str">
            <v>A</v>
          </cell>
        </row>
      </sheetData>
      <sheetData sheetId="857">
        <row r="9">
          <cell r="A9" t="str">
            <v>A</v>
          </cell>
        </row>
      </sheetData>
      <sheetData sheetId="858" refreshError="1"/>
      <sheetData sheetId="859" refreshError="1"/>
      <sheetData sheetId="860" refreshError="1"/>
      <sheetData sheetId="861" refreshError="1"/>
      <sheetData sheetId="862" refreshError="1"/>
      <sheetData sheetId="863" refreshError="1"/>
      <sheetData sheetId="864"/>
      <sheetData sheetId="865" refreshError="1"/>
      <sheetData sheetId="866" refreshError="1"/>
      <sheetData sheetId="867" refreshError="1"/>
      <sheetData sheetId="868" refreshError="1"/>
      <sheetData sheetId="869" refreshError="1"/>
      <sheetData sheetId="870">
        <row r="9">
          <cell r="A9" t="str">
            <v>A</v>
          </cell>
        </row>
      </sheetData>
      <sheetData sheetId="871">
        <row r="9">
          <cell r="A9" t="str">
            <v>A</v>
          </cell>
        </row>
      </sheetData>
      <sheetData sheetId="872">
        <row r="9">
          <cell r="A9" t="str">
            <v>A</v>
          </cell>
        </row>
      </sheetData>
      <sheetData sheetId="873">
        <row r="9">
          <cell r="A9" t="str">
            <v>A</v>
          </cell>
        </row>
      </sheetData>
      <sheetData sheetId="874">
        <row r="9">
          <cell r="A9" t="str">
            <v>A</v>
          </cell>
        </row>
      </sheetData>
      <sheetData sheetId="875">
        <row r="9">
          <cell r="A9" t="str">
            <v>A</v>
          </cell>
        </row>
      </sheetData>
      <sheetData sheetId="876">
        <row r="9">
          <cell r="A9" t="str">
            <v>A</v>
          </cell>
        </row>
      </sheetData>
      <sheetData sheetId="877">
        <row r="9">
          <cell r="A9" t="str">
            <v>A</v>
          </cell>
        </row>
      </sheetData>
      <sheetData sheetId="878">
        <row r="9">
          <cell r="A9" t="str">
            <v>A</v>
          </cell>
        </row>
      </sheetData>
      <sheetData sheetId="879">
        <row r="9">
          <cell r="A9" t="str">
            <v>A</v>
          </cell>
        </row>
      </sheetData>
      <sheetData sheetId="880">
        <row r="9">
          <cell r="A9" t="str">
            <v>A</v>
          </cell>
        </row>
      </sheetData>
      <sheetData sheetId="881">
        <row r="9">
          <cell r="A9" t="str">
            <v>A</v>
          </cell>
        </row>
      </sheetData>
      <sheetData sheetId="882">
        <row r="9">
          <cell r="A9" t="str">
            <v>A</v>
          </cell>
        </row>
      </sheetData>
      <sheetData sheetId="883">
        <row r="9">
          <cell r="A9" t="str">
            <v>A</v>
          </cell>
        </row>
      </sheetData>
      <sheetData sheetId="884">
        <row r="9">
          <cell r="A9" t="str">
            <v>A</v>
          </cell>
        </row>
      </sheetData>
      <sheetData sheetId="885">
        <row r="9">
          <cell r="A9" t="str">
            <v>A</v>
          </cell>
        </row>
      </sheetData>
      <sheetData sheetId="886">
        <row r="9">
          <cell r="A9" t="str">
            <v>A</v>
          </cell>
        </row>
      </sheetData>
      <sheetData sheetId="887">
        <row r="9">
          <cell r="A9" t="str">
            <v>A</v>
          </cell>
        </row>
      </sheetData>
      <sheetData sheetId="888">
        <row r="9">
          <cell r="A9" t="str">
            <v>A</v>
          </cell>
        </row>
      </sheetData>
      <sheetData sheetId="889">
        <row r="9">
          <cell r="A9" t="str">
            <v>A</v>
          </cell>
        </row>
      </sheetData>
      <sheetData sheetId="890">
        <row r="9">
          <cell r="A9" t="str">
            <v>A</v>
          </cell>
        </row>
      </sheetData>
      <sheetData sheetId="891">
        <row r="9">
          <cell r="A9" t="str">
            <v>A</v>
          </cell>
        </row>
      </sheetData>
      <sheetData sheetId="892">
        <row r="9">
          <cell r="A9" t="str">
            <v>A</v>
          </cell>
        </row>
      </sheetData>
      <sheetData sheetId="893">
        <row r="9">
          <cell r="A9" t="str">
            <v>A</v>
          </cell>
        </row>
      </sheetData>
      <sheetData sheetId="894">
        <row r="9">
          <cell r="A9" t="str">
            <v>A</v>
          </cell>
        </row>
      </sheetData>
      <sheetData sheetId="895">
        <row r="9">
          <cell r="A9" t="str">
            <v>A</v>
          </cell>
        </row>
      </sheetData>
      <sheetData sheetId="896">
        <row r="9">
          <cell r="A9" t="str">
            <v>A</v>
          </cell>
        </row>
      </sheetData>
      <sheetData sheetId="897">
        <row r="9">
          <cell r="A9" t="str">
            <v>A</v>
          </cell>
        </row>
      </sheetData>
      <sheetData sheetId="898">
        <row r="9">
          <cell r="A9" t="str">
            <v>A</v>
          </cell>
        </row>
      </sheetData>
      <sheetData sheetId="899">
        <row r="9">
          <cell r="A9" t="str">
            <v>A</v>
          </cell>
        </row>
      </sheetData>
      <sheetData sheetId="900">
        <row r="9">
          <cell r="A9" t="str">
            <v>A</v>
          </cell>
        </row>
      </sheetData>
      <sheetData sheetId="901">
        <row r="9">
          <cell r="A9" t="str">
            <v>A</v>
          </cell>
        </row>
      </sheetData>
      <sheetData sheetId="902">
        <row r="9">
          <cell r="A9" t="str">
            <v>A</v>
          </cell>
        </row>
      </sheetData>
      <sheetData sheetId="903">
        <row r="9">
          <cell r="A9" t="str">
            <v>A</v>
          </cell>
        </row>
      </sheetData>
      <sheetData sheetId="904">
        <row r="9">
          <cell r="A9" t="str">
            <v>A</v>
          </cell>
        </row>
      </sheetData>
      <sheetData sheetId="905">
        <row r="9">
          <cell r="A9" t="str">
            <v>A</v>
          </cell>
        </row>
      </sheetData>
      <sheetData sheetId="906">
        <row r="9">
          <cell r="A9" t="str">
            <v>A</v>
          </cell>
        </row>
      </sheetData>
      <sheetData sheetId="907">
        <row r="9">
          <cell r="A9" t="str">
            <v>A</v>
          </cell>
        </row>
      </sheetData>
      <sheetData sheetId="908">
        <row r="9">
          <cell r="A9" t="str">
            <v>A</v>
          </cell>
        </row>
      </sheetData>
      <sheetData sheetId="909">
        <row r="9">
          <cell r="A9" t="str">
            <v>A</v>
          </cell>
        </row>
      </sheetData>
      <sheetData sheetId="910">
        <row r="9">
          <cell r="A9" t="str">
            <v>A</v>
          </cell>
        </row>
      </sheetData>
      <sheetData sheetId="911">
        <row r="9">
          <cell r="A9" t="str">
            <v>A</v>
          </cell>
        </row>
      </sheetData>
      <sheetData sheetId="912">
        <row r="9">
          <cell r="A9" t="str">
            <v>A</v>
          </cell>
        </row>
      </sheetData>
      <sheetData sheetId="913">
        <row r="9">
          <cell r="A9" t="str">
            <v>A</v>
          </cell>
        </row>
      </sheetData>
      <sheetData sheetId="914">
        <row r="9">
          <cell r="A9" t="str">
            <v>A</v>
          </cell>
        </row>
      </sheetData>
      <sheetData sheetId="915">
        <row r="9">
          <cell r="A9" t="str">
            <v>A</v>
          </cell>
        </row>
      </sheetData>
      <sheetData sheetId="916">
        <row r="9">
          <cell r="A9" t="str">
            <v>A</v>
          </cell>
        </row>
      </sheetData>
      <sheetData sheetId="917">
        <row r="9">
          <cell r="A9" t="str">
            <v>A</v>
          </cell>
        </row>
      </sheetData>
      <sheetData sheetId="918">
        <row r="9">
          <cell r="A9" t="str">
            <v>A</v>
          </cell>
        </row>
      </sheetData>
      <sheetData sheetId="919">
        <row r="9">
          <cell r="A9" t="str">
            <v>A</v>
          </cell>
        </row>
      </sheetData>
      <sheetData sheetId="920">
        <row r="9">
          <cell r="A9" t="str">
            <v>A</v>
          </cell>
        </row>
      </sheetData>
      <sheetData sheetId="921">
        <row r="9">
          <cell r="A9" t="str">
            <v>A</v>
          </cell>
        </row>
      </sheetData>
      <sheetData sheetId="922">
        <row r="9">
          <cell r="A9" t="str">
            <v>A</v>
          </cell>
        </row>
      </sheetData>
      <sheetData sheetId="923">
        <row r="9">
          <cell r="A9" t="str">
            <v>A</v>
          </cell>
        </row>
      </sheetData>
      <sheetData sheetId="924">
        <row r="9">
          <cell r="A9" t="str">
            <v>A</v>
          </cell>
        </row>
      </sheetData>
      <sheetData sheetId="925">
        <row r="9">
          <cell r="A9" t="str">
            <v>A</v>
          </cell>
        </row>
      </sheetData>
      <sheetData sheetId="926">
        <row r="9">
          <cell r="A9" t="str">
            <v>A</v>
          </cell>
        </row>
      </sheetData>
      <sheetData sheetId="927">
        <row r="9">
          <cell r="A9" t="str">
            <v>A</v>
          </cell>
        </row>
      </sheetData>
      <sheetData sheetId="928">
        <row r="9">
          <cell r="A9" t="str">
            <v>A</v>
          </cell>
        </row>
      </sheetData>
      <sheetData sheetId="929">
        <row r="9">
          <cell r="A9" t="str">
            <v>A</v>
          </cell>
        </row>
      </sheetData>
      <sheetData sheetId="930">
        <row r="9">
          <cell r="A9" t="str">
            <v>A</v>
          </cell>
        </row>
      </sheetData>
      <sheetData sheetId="931">
        <row r="9">
          <cell r="A9" t="str">
            <v>A</v>
          </cell>
        </row>
      </sheetData>
      <sheetData sheetId="932">
        <row r="9">
          <cell r="A9" t="str">
            <v>A</v>
          </cell>
        </row>
      </sheetData>
      <sheetData sheetId="933">
        <row r="9">
          <cell r="A9" t="str">
            <v>A</v>
          </cell>
        </row>
      </sheetData>
      <sheetData sheetId="934">
        <row r="9">
          <cell r="A9" t="str">
            <v>A</v>
          </cell>
        </row>
      </sheetData>
      <sheetData sheetId="935">
        <row r="9">
          <cell r="A9" t="str">
            <v>A</v>
          </cell>
        </row>
      </sheetData>
      <sheetData sheetId="936">
        <row r="9">
          <cell r="A9" t="str">
            <v>A</v>
          </cell>
        </row>
      </sheetData>
      <sheetData sheetId="937">
        <row r="9">
          <cell r="A9" t="str">
            <v>A</v>
          </cell>
        </row>
      </sheetData>
      <sheetData sheetId="938">
        <row r="9">
          <cell r="A9" t="str">
            <v>A</v>
          </cell>
        </row>
      </sheetData>
      <sheetData sheetId="939">
        <row r="9">
          <cell r="A9" t="str">
            <v>A</v>
          </cell>
        </row>
      </sheetData>
      <sheetData sheetId="940">
        <row r="9">
          <cell r="A9" t="str">
            <v>A</v>
          </cell>
        </row>
      </sheetData>
      <sheetData sheetId="941">
        <row r="9">
          <cell r="A9" t="str">
            <v>A</v>
          </cell>
        </row>
      </sheetData>
      <sheetData sheetId="942">
        <row r="9">
          <cell r="A9" t="str">
            <v>A</v>
          </cell>
        </row>
      </sheetData>
      <sheetData sheetId="943">
        <row r="9">
          <cell r="A9" t="str">
            <v>A</v>
          </cell>
        </row>
      </sheetData>
      <sheetData sheetId="944">
        <row r="9">
          <cell r="A9" t="str">
            <v>A</v>
          </cell>
        </row>
      </sheetData>
      <sheetData sheetId="945">
        <row r="9">
          <cell r="A9" t="str">
            <v>A</v>
          </cell>
        </row>
      </sheetData>
      <sheetData sheetId="946">
        <row r="9">
          <cell r="A9" t="str">
            <v>A</v>
          </cell>
        </row>
      </sheetData>
      <sheetData sheetId="947">
        <row r="9">
          <cell r="A9" t="str">
            <v>A</v>
          </cell>
        </row>
      </sheetData>
      <sheetData sheetId="948">
        <row r="9">
          <cell r="A9" t="str">
            <v>A</v>
          </cell>
        </row>
      </sheetData>
      <sheetData sheetId="949">
        <row r="9">
          <cell r="A9" t="str">
            <v>A</v>
          </cell>
        </row>
      </sheetData>
      <sheetData sheetId="950">
        <row r="9">
          <cell r="A9" t="str">
            <v>A</v>
          </cell>
        </row>
      </sheetData>
      <sheetData sheetId="951">
        <row r="9">
          <cell r="A9" t="str">
            <v>A</v>
          </cell>
        </row>
      </sheetData>
      <sheetData sheetId="952">
        <row r="9">
          <cell r="A9" t="str">
            <v>A</v>
          </cell>
        </row>
      </sheetData>
      <sheetData sheetId="953">
        <row r="9">
          <cell r="A9" t="str">
            <v>A</v>
          </cell>
        </row>
      </sheetData>
      <sheetData sheetId="954">
        <row r="9">
          <cell r="A9" t="str">
            <v>A</v>
          </cell>
        </row>
      </sheetData>
      <sheetData sheetId="955">
        <row r="9">
          <cell r="A9" t="str">
            <v>A</v>
          </cell>
        </row>
      </sheetData>
      <sheetData sheetId="956">
        <row r="9">
          <cell r="A9" t="str">
            <v>A</v>
          </cell>
        </row>
      </sheetData>
      <sheetData sheetId="957">
        <row r="9">
          <cell r="A9" t="str">
            <v>A</v>
          </cell>
        </row>
      </sheetData>
      <sheetData sheetId="958">
        <row r="9">
          <cell r="A9" t="str">
            <v>A</v>
          </cell>
        </row>
      </sheetData>
      <sheetData sheetId="959">
        <row r="9">
          <cell r="A9" t="str">
            <v>A</v>
          </cell>
        </row>
      </sheetData>
      <sheetData sheetId="960">
        <row r="9">
          <cell r="A9" t="str">
            <v>A</v>
          </cell>
        </row>
      </sheetData>
      <sheetData sheetId="961">
        <row r="9">
          <cell r="A9" t="str">
            <v>A</v>
          </cell>
        </row>
      </sheetData>
      <sheetData sheetId="962">
        <row r="9">
          <cell r="A9" t="str">
            <v>A</v>
          </cell>
        </row>
      </sheetData>
      <sheetData sheetId="963">
        <row r="9">
          <cell r="A9" t="str">
            <v>A</v>
          </cell>
        </row>
      </sheetData>
      <sheetData sheetId="964">
        <row r="9">
          <cell r="A9" t="str">
            <v>A</v>
          </cell>
        </row>
      </sheetData>
      <sheetData sheetId="965">
        <row r="9">
          <cell r="A9" t="str">
            <v>A</v>
          </cell>
        </row>
      </sheetData>
      <sheetData sheetId="966">
        <row r="9">
          <cell r="A9" t="str">
            <v>A</v>
          </cell>
        </row>
      </sheetData>
      <sheetData sheetId="967">
        <row r="9">
          <cell r="A9" t="str">
            <v>A</v>
          </cell>
        </row>
      </sheetData>
      <sheetData sheetId="968">
        <row r="9">
          <cell r="A9" t="str">
            <v>A</v>
          </cell>
        </row>
      </sheetData>
      <sheetData sheetId="969">
        <row r="9">
          <cell r="A9" t="str">
            <v>A</v>
          </cell>
        </row>
      </sheetData>
      <sheetData sheetId="970">
        <row r="9">
          <cell r="A9" t="str">
            <v>A</v>
          </cell>
        </row>
      </sheetData>
      <sheetData sheetId="971">
        <row r="9">
          <cell r="A9" t="str">
            <v>A</v>
          </cell>
        </row>
      </sheetData>
      <sheetData sheetId="972">
        <row r="9">
          <cell r="A9" t="str">
            <v>A</v>
          </cell>
        </row>
      </sheetData>
      <sheetData sheetId="973">
        <row r="9">
          <cell r="A9" t="str">
            <v>A</v>
          </cell>
        </row>
      </sheetData>
      <sheetData sheetId="974">
        <row r="9">
          <cell r="A9" t="str">
            <v>A</v>
          </cell>
        </row>
      </sheetData>
      <sheetData sheetId="975">
        <row r="9">
          <cell r="A9" t="str">
            <v>A</v>
          </cell>
        </row>
      </sheetData>
      <sheetData sheetId="976">
        <row r="9">
          <cell r="A9" t="str">
            <v>A</v>
          </cell>
        </row>
      </sheetData>
      <sheetData sheetId="977">
        <row r="9">
          <cell r="A9" t="str">
            <v>A</v>
          </cell>
        </row>
      </sheetData>
      <sheetData sheetId="978">
        <row r="9">
          <cell r="A9" t="str">
            <v>A</v>
          </cell>
        </row>
      </sheetData>
      <sheetData sheetId="979">
        <row r="9">
          <cell r="A9" t="str">
            <v>A</v>
          </cell>
        </row>
      </sheetData>
      <sheetData sheetId="980">
        <row r="9">
          <cell r="A9" t="str">
            <v>A</v>
          </cell>
        </row>
      </sheetData>
      <sheetData sheetId="981">
        <row r="9">
          <cell r="A9" t="str">
            <v>A</v>
          </cell>
        </row>
      </sheetData>
      <sheetData sheetId="982">
        <row r="9">
          <cell r="A9" t="str">
            <v>A</v>
          </cell>
        </row>
      </sheetData>
      <sheetData sheetId="983">
        <row r="9">
          <cell r="A9" t="str">
            <v>A</v>
          </cell>
        </row>
      </sheetData>
      <sheetData sheetId="984">
        <row r="9">
          <cell r="A9" t="str">
            <v>A</v>
          </cell>
        </row>
      </sheetData>
      <sheetData sheetId="985">
        <row r="9">
          <cell r="A9" t="str">
            <v>A</v>
          </cell>
        </row>
      </sheetData>
      <sheetData sheetId="986">
        <row r="9">
          <cell r="A9" t="str">
            <v>A</v>
          </cell>
        </row>
      </sheetData>
      <sheetData sheetId="987">
        <row r="9">
          <cell r="A9" t="str">
            <v>A</v>
          </cell>
        </row>
      </sheetData>
      <sheetData sheetId="988">
        <row r="9">
          <cell r="A9" t="str">
            <v>A</v>
          </cell>
        </row>
      </sheetData>
      <sheetData sheetId="989"/>
      <sheetData sheetId="990"/>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ow r="9">
          <cell r="A9" t="str">
            <v>A</v>
          </cell>
        </row>
      </sheetData>
      <sheetData sheetId="1000">
        <row r="9">
          <cell r="A9" t="str">
            <v>A</v>
          </cell>
        </row>
      </sheetData>
      <sheetData sheetId="1001">
        <row r="9">
          <cell r="A9" t="str">
            <v>A</v>
          </cell>
        </row>
      </sheetData>
      <sheetData sheetId="1002">
        <row r="9">
          <cell r="A9" t="str">
            <v>A</v>
          </cell>
        </row>
      </sheetData>
      <sheetData sheetId="1003">
        <row r="9">
          <cell r="A9" t="str">
            <v>A</v>
          </cell>
        </row>
      </sheetData>
      <sheetData sheetId="1004">
        <row r="9">
          <cell r="A9" t="str">
            <v>A</v>
          </cell>
        </row>
      </sheetData>
      <sheetData sheetId="1005">
        <row r="9">
          <cell r="A9" t="str">
            <v>A</v>
          </cell>
        </row>
      </sheetData>
      <sheetData sheetId="1006">
        <row r="9">
          <cell r="A9" t="str">
            <v>A</v>
          </cell>
        </row>
      </sheetData>
      <sheetData sheetId="1007">
        <row r="9">
          <cell r="A9" t="str">
            <v>A</v>
          </cell>
        </row>
      </sheetData>
      <sheetData sheetId="1008">
        <row r="9">
          <cell r="A9" t="str">
            <v>A</v>
          </cell>
        </row>
      </sheetData>
      <sheetData sheetId="1009">
        <row r="9">
          <cell r="A9" t="str">
            <v>A</v>
          </cell>
        </row>
      </sheetData>
      <sheetData sheetId="1010">
        <row r="9">
          <cell r="A9" t="str">
            <v>A</v>
          </cell>
        </row>
      </sheetData>
      <sheetData sheetId="1011">
        <row r="9">
          <cell r="A9" t="str">
            <v>A</v>
          </cell>
        </row>
      </sheetData>
      <sheetData sheetId="1012">
        <row r="9">
          <cell r="A9" t="str">
            <v>A</v>
          </cell>
        </row>
      </sheetData>
      <sheetData sheetId="1013">
        <row r="9">
          <cell r="A9" t="str">
            <v>A</v>
          </cell>
        </row>
      </sheetData>
      <sheetData sheetId="1014">
        <row r="9">
          <cell r="A9" t="str">
            <v>A</v>
          </cell>
        </row>
      </sheetData>
      <sheetData sheetId="1015">
        <row r="9">
          <cell r="A9" t="str">
            <v>A</v>
          </cell>
        </row>
      </sheetData>
      <sheetData sheetId="1016">
        <row r="9">
          <cell r="A9" t="str">
            <v>A</v>
          </cell>
        </row>
      </sheetData>
      <sheetData sheetId="1017">
        <row r="9">
          <cell r="A9" t="str">
            <v>A</v>
          </cell>
        </row>
      </sheetData>
      <sheetData sheetId="1018">
        <row r="9">
          <cell r="A9" t="str">
            <v>A</v>
          </cell>
        </row>
      </sheetData>
      <sheetData sheetId="1019">
        <row r="9">
          <cell r="A9" t="str">
            <v>A</v>
          </cell>
        </row>
      </sheetData>
      <sheetData sheetId="1020">
        <row r="9">
          <cell r="A9" t="str">
            <v>A</v>
          </cell>
        </row>
      </sheetData>
      <sheetData sheetId="1021">
        <row r="9">
          <cell r="A9" t="str">
            <v>A</v>
          </cell>
        </row>
      </sheetData>
      <sheetData sheetId="1022">
        <row r="9">
          <cell r="A9" t="str">
            <v>A</v>
          </cell>
        </row>
      </sheetData>
      <sheetData sheetId="1023">
        <row r="9">
          <cell r="A9" t="str">
            <v>A</v>
          </cell>
        </row>
      </sheetData>
      <sheetData sheetId="1024">
        <row r="9">
          <cell r="A9" t="str">
            <v>A</v>
          </cell>
        </row>
      </sheetData>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ow r="9">
          <cell r="A9" t="str">
            <v>A</v>
          </cell>
        </row>
      </sheetData>
      <sheetData sheetId="1043">
        <row r="9">
          <cell r="A9" t="str">
            <v>A</v>
          </cell>
        </row>
      </sheetData>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row r="9">
          <cell r="A9" t="str">
            <v>A</v>
          </cell>
        </row>
      </sheetData>
      <sheetData sheetId="1084">
        <row r="9">
          <cell r="A9" t="str">
            <v>A</v>
          </cell>
        </row>
      </sheetData>
      <sheetData sheetId="1085">
        <row r="9">
          <cell r="A9" t="str">
            <v>A</v>
          </cell>
        </row>
      </sheetData>
      <sheetData sheetId="1086">
        <row r="9">
          <cell r="A9" t="str">
            <v>A</v>
          </cell>
        </row>
      </sheetData>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sheetData sheetId="1096"/>
      <sheetData sheetId="1097"/>
      <sheetData sheetId="1098">
        <row r="9">
          <cell r="A9" t="str">
            <v>A</v>
          </cell>
        </row>
      </sheetData>
      <sheetData sheetId="1099">
        <row r="9">
          <cell r="A9" t="str">
            <v>A</v>
          </cell>
        </row>
      </sheetData>
      <sheetData sheetId="1100">
        <row r="9">
          <cell r="A9" t="str">
            <v>A</v>
          </cell>
        </row>
      </sheetData>
      <sheetData sheetId="1101">
        <row r="9">
          <cell r="A9" t="str">
            <v>A</v>
          </cell>
        </row>
      </sheetData>
      <sheetData sheetId="1102">
        <row r="9">
          <cell r="A9" t="str">
            <v>A</v>
          </cell>
        </row>
      </sheetData>
      <sheetData sheetId="1103">
        <row r="9">
          <cell r="A9" t="str">
            <v>A</v>
          </cell>
        </row>
      </sheetData>
      <sheetData sheetId="1104">
        <row r="9">
          <cell r="A9" t="str">
            <v>A</v>
          </cell>
        </row>
      </sheetData>
      <sheetData sheetId="1105">
        <row r="9">
          <cell r="A9" t="str">
            <v>A</v>
          </cell>
        </row>
      </sheetData>
      <sheetData sheetId="1106">
        <row r="9">
          <cell r="A9" t="str">
            <v>A</v>
          </cell>
        </row>
      </sheetData>
      <sheetData sheetId="1107">
        <row r="9">
          <cell r="A9" t="str">
            <v>A</v>
          </cell>
        </row>
      </sheetData>
      <sheetData sheetId="1108">
        <row r="9">
          <cell r="A9" t="str">
            <v>A</v>
          </cell>
        </row>
      </sheetData>
      <sheetData sheetId="1109">
        <row r="9">
          <cell r="A9" t="str">
            <v>A</v>
          </cell>
        </row>
      </sheetData>
      <sheetData sheetId="1110">
        <row r="9">
          <cell r="A9" t="str">
            <v>A</v>
          </cell>
        </row>
      </sheetData>
      <sheetData sheetId="1111">
        <row r="9">
          <cell r="A9" t="str">
            <v>A</v>
          </cell>
        </row>
      </sheetData>
      <sheetData sheetId="1112">
        <row r="9">
          <cell r="A9" t="str">
            <v>A</v>
          </cell>
        </row>
      </sheetData>
      <sheetData sheetId="1113">
        <row r="9">
          <cell r="A9" t="str">
            <v>A</v>
          </cell>
        </row>
      </sheetData>
      <sheetData sheetId="1114">
        <row r="9">
          <cell r="A9" t="str">
            <v>A</v>
          </cell>
        </row>
      </sheetData>
      <sheetData sheetId="1115">
        <row r="9">
          <cell r="A9" t="str">
            <v>A</v>
          </cell>
        </row>
      </sheetData>
      <sheetData sheetId="1116">
        <row r="9">
          <cell r="A9" t="str">
            <v>A</v>
          </cell>
        </row>
      </sheetData>
      <sheetData sheetId="1117">
        <row r="9">
          <cell r="A9" t="str">
            <v>A</v>
          </cell>
        </row>
      </sheetData>
      <sheetData sheetId="1118">
        <row r="9">
          <cell r="A9" t="str">
            <v>A</v>
          </cell>
        </row>
      </sheetData>
      <sheetData sheetId="1119">
        <row r="9">
          <cell r="A9" t="str">
            <v>A</v>
          </cell>
        </row>
      </sheetData>
      <sheetData sheetId="1120">
        <row r="9">
          <cell r="A9" t="str">
            <v>A</v>
          </cell>
        </row>
      </sheetData>
      <sheetData sheetId="1121">
        <row r="9">
          <cell r="A9" t="str">
            <v>A</v>
          </cell>
        </row>
      </sheetData>
      <sheetData sheetId="1122">
        <row r="9">
          <cell r="A9" t="str">
            <v>A</v>
          </cell>
        </row>
      </sheetData>
      <sheetData sheetId="1123">
        <row r="9">
          <cell r="A9" t="str">
            <v>A</v>
          </cell>
        </row>
      </sheetData>
      <sheetData sheetId="1124">
        <row r="9">
          <cell r="A9" t="str">
            <v>A</v>
          </cell>
        </row>
      </sheetData>
      <sheetData sheetId="1125">
        <row r="9">
          <cell r="A9" t="str">
            <v>A</v>
          </cell>
        </row>
      </sheetData>
      <sheetData sheetId="1126">
        <row r="9">
          <cell r="A9" t="str">
            <v>A</v>
          </cell>
        </row>
      </sheetData>
      <sheetData sheetId="1127">
        <row r="9">
          <cell r="A9" t="str">
            <v>A</v>
          </cell>
        </row>
      </sheetData>
      <sheetData sheetId="1128">
        <row r="9">
          <cell r="A9" t="str">
            <v>A</v>
          </cell>
        </row>
      </sheetData>
      <sheetData sheetId="1129">
        <row r="9">
          <cell r="A9" t="str">
            <v>A</v>
          </cell>
        </row>
      </sheetData>
      <sheetData sheetId="1130">
        <row r="9">
          <cell r="A9" t="str">
            <v>A</v>
          </cell>
        </row>
      </sheetData>
      <sheetData sheetId="1131">
        <row r="9">
          <cell r="A9" t="str">
            <v>A</v>
          </cell>
        </row>
      </sheetData>
      <sheetData sheetId="1132">
        <row r="9">
          <cell r="A9" t="str">
            <v>A</v>
          </cell>
        </row>
      </sheetData>
      <sheetData sheetId="1133">
        <row r="9">
          <cell r="A9" t="str">
            <v>A</v>
          </cell>
        </row>
      </sheetData>
      <sheetData sheetId="1134">
        <row r="9">
          <cell r="A9" t="str">
            <v>A</v>
          </cell>
        </row>
      </sheetData>
      <sheetData sheetId="1135">
        <row r="9">
          <cell r="A9" t="str">
            <v>A</v>
          </cell>
        </row>
      </sheetData>
      <sheetData sheetId="1136">
        <row r="9">
          <cell r="A9" t="str">
            <v>A</v>
          </cell>
        </row>
      </sheetData>
      <sheetData sheetId="1137">
        <row r="9">
          <cell r="A9" t="str">
            <v>A</v>
          </cell>
        </row>
      </sheetData>
      <sheetData sheetId="1138">
        <row r="9">
          <cell r="A9" t="str">
            <v>A</v>
          </cell>
        </row>
      </sheetData>
      <sheetData sheetId="1139">
        <row r="9">
          <cell r="A9" t="str">
            <v>A</v>
          </cell>
        </row>
      </sheetData>
      <sheetData sheetId="1140">
        <row r="9">
          <cell r="A9" t="str">
            <v>A</v>
          </cell>
        </row>
      </sheetData>
      <sheetData sheetId="1141">
        <row r="9">
          <cell r="A9" t="str">
            <v>A</v>
          </cell>
        </row>
      </sheetData>
      <sheetData sheetId="1142">
        <row r="9">
          <cell r="A9" t="str">
            <v>A</v>
          </cell>
        </row>
      </sheetData>
      <sheetData sheetId="1143">
        <row r="9">
          <cell r="A9" t="str">
            <v>A</v>
          </cell>
        </row>
      </sheetData>
      <sheetData sheetId="1144">
        <row r="9">
          <cell r="A9" t="str">
            <v>A</v>
          </cell>
        </row>
      </sheetData>
      <sheetData sheetId="1145">
        <row r="9">
          <cell r="A9" t="str">
            <v>A</v>
          </cell>
        </row>
      </sheetData>
      <sheetData sheetId="1146">
        <row r="9">
          <cell r="A9" t="str">
            <v>A</v>
          </cell>
        </row>
      </sheetData>
      <sheetData sheetId="1147">
        <row r="9">
          <cell r="A9" t="str">
            <v>A</v>
          </cell>
        </row>
      </sheetData>
      <sheetData sheetId="1148">
        <row r="9">
          <cell r="A9" t="str">
            <v>A</v>
          </cell>
        </row>
      </sheetData>
      <sheetData sheetId="1149">
        <row r="9">
          <cell r="A9" t="str">
            <v>A</v>
          </cell>
        </row>
      </sheetData>
      <sheetData sheetId="1150">
        <row r="9">
          <cell r="A9" t="str">
            <v>A</v>
          </cell>
        </row>
      </sheetData>
      <sheetData sheetId="1151">
        <row r="9">
          <cell r="A9" t="str">
            <v>A</v>
          </cell>
        </row>
      </sheetData>
      <sheetData sheetId="1152">
        <row r="9">
          <cell r="A9" t="str">
            <v>A</v>
          </cell>
        </row>
      </sheetData>
      <sheetData sheetId="1153">
        <row r="9">
          <cell r="A9" t="str">
            <v>A</v>
          </cell>
        </row>
      </sheetData>
      <sheetData sheetId="1154">
        <row r="9">
          <cell r="A9" t="str">
            <v>A</v>
          </cell>
        </row>
      </sheetData>
      <sheetData sheetId="1155">
        <row r="9">
          <cell r="A9" t="str">
            <v>A</v>
          </cell>
        </row>
      </sheetData>
      <sheetData sheetId="1156">
        <row r="9">
          <cell r="A9" t="str">
            <v>A</v>
          </cell>
        </row>
      </sheetData>
      <sheetData sheetId="1157">
        <row r="9">
          <cell r="A9" t="str">
            <v>A</v>
          </cell>
        </row>
      </sheetData>
      <sheetData sheetId="1158">
        <row r="9">
          <cell r="A9" t="str">
            <v>A</v>
          </cell>
        </row>
      </sheetData>
      <sheetData sheetId="1159">
        <row r="9">
          <cell r="A9" t="str">
            <v>A</v>
          </cell>
        </row>
      </sheetData>
      <sheetData sheetId="1160">
        <row r="9">
          <cell r="A9" t="str">
            <v>A</v>
          </cell>
        </row>
      </sheetData>
      <sheetData sheetId="1161">
        <row r="9">
          <cell r="A9" t="str">
            <v>A</v>
          </cell>
        </row>
      </sheetData>
      <sheetData sheetId="1162">
        <row r="9">
          <cell r="A9" t="str">
            <v>A</v>
          </cell>
        </row>
      </sheetData>
      <sheetData sheetId="1163">
        <row r="9">
          <cell r="A9" t="str">
            <v>A</v>
          </cell>
        </row>
      </sheetData>
      <sheetData sheetId="1164">
        <row r="9">
          <cell r="A9" t="str">
            <v>A</v>
          </cell>
        </row>
      </sheetData>
      <sheetData sheetId="1165">
        <row r="9">
          <cell r="A9" t="str">
            <v>A</v>
          </cell>
        </row>
      </sheetData>
      <sheetData sheetId="1166">
        <row r="9">
          <cell r="A9" t="str">
            <v>A</v>
          </cell>
        </row>
      </sheetData>
      <sheetData sheetId="1167">
        <row r="9">
          <cell r="A9" t="str">
            <v>A</v>
          </cell>
        </row>
      </sheetData>
      <sheetData sheetId="1168">
        <row r="9">
          <cell r="A9" t="str">
            <v>A</v>
          </cell>
        </row>
      </sheetData>
      <sheetData sheetId="1169">
        <row r="9">
          <cell r="A9" t="str">
            <v>A</v>
          </cell>
        </row>
      </sheetData>
      <sheetData sheetId="1170">
        <row r="9">
          <cell r="A9" t="str">
            <v>A</v>
          </cell>
        </row>
      </sheetData>
      <sheetData sheetId="1171"/>
      <sheetData sheetId="1172"/>
      <sheetData sheetId="1173"/>
      <sheetData sheetId="1174"/>
      <sheetData sheetId="1175"/>
      <sheetData sheetId="1176">
        <row r="9">
          <cell r="A9" t="str">
            <v>A</v>
          </cell>
        </row>
      </sheetData>
      <sheetData sheetId="1177">
        <row r="9">
          <cell r="A9" t="str">
            <v>A</v>
          </cell>
        </row>
      </sheetData>
      <sheetData sheetId="1178">
        <row r="9">
          <cell r="A9" t="str">
            <v>A</v>
          </cell>
        </row>
      </sheetData>
      <sheetData sheetId="1179">
        <row r="9">
          <cell r="A9" t="str">
            <v>A</v>
          </cell>
        </row>
      </sheetData>
      <sheetData sheetId="1180">
        <row r="9">
          <cell r="A9" t="str">
            <v>A</v>
          </cell>
        </row>
      </sheetData>
      <sheetData sheetId="1181">
        <row r="9">
          <cell r="A9" t="str">
            <v>A</v>
          </cell>
        </row>
      </sheetData>
      <sheetData sheetId="1182">
        <row r="9">
          <cell r="A9" t="str">
            <v>A</v>
          </cell>
        </row>
      </sheetData>
      <sheetData sheetId="1183">
        <row r="9">
          <cell r="A9" t="str">
            <v>A</v>
          </cell>
        </row>
      </sheetData>
      <sheetData sheetId="1184">
        <row r="9">
          <cell r="A9" t="str">
            <v>A</v>
          </cell>
        </row>
      </sheetData>
      <sheetData sheetId="1185">
        <row r="9">
          <cell r="A9" t="str">
            <v>A</v>
          </cell>
        </row>
      </sheetData>
      <sheetData sheetId="1186">
        <row r="9">
          <cell r="A9" t="str">
            <v>A</v>
          </cell>
        </row>
      </sheetData>
      <sheetData sheetId="1187">
        <row r="9">
          <cell r="A9" t="str">
            <v>A</v>
          </cell>
        </row>
      </sheetData>
      <sheetData sheetId="1188">
        <row r="9">
          <cell r="A9" t="str">
            <v>A</v>
          </cell>
        </row>
      </sheetData>
      <sheetData sheetId="1189">
        <row r="9">
          <cell r="A9" t="str">
            <v>A</v>
          </cell>
        </row>
      </sheetData>
      <sheetData sheetId="1190">
        <row r="9">
          <cell r="A9" t="str">
            <v>A</v>
          </cell>
        </row>
      </sheetData>
      <sheetData sheetId="1191">
        <row r="9">
          <cell r="A9" t="str">
            <v>A</v>
          </cell>
        </row>
      </sheetData>
      <sheetData sheetId="1192">
        <row r="9">
          <cell r="A9" t="str">
            <v>A</v>
          </cell>
        </row>
      </sheetData>
      <sheetData sheetId="1193">
        <row r="9">
          <cell r="A9" t="str">
            <v>A</v>
          </cell>
        </row>
      </sheetData>
      <sheetData sheetId="1194">
        <row r="9">
          <cell r="A9" t="str">
            <v>A</v>
          </cell>
        </row>
      </sheetData>
      <sheetData sheetId="1195">
        <row r="9">
          <cell r="A9" t="str">
            <v>A</v>
          </cell>
        </row>
      </sheetData>
      <sheetData sheetId="1196">
        <row r="9">
          <cell r="A9" t="str">
            <v>A</v>
          </cell>
        </row>
      </sheetData>
      <sheetData sheetId="1197">
        <row r="9">
          <cell r="A9" t="str">
            <v>A</v>
          </cell>
        </row>
      </sheetData>
      <sheetData sheetId="1198">
        <row r="9">
          <cell r="A9" t="str">
            <v>A</v>
          </cell>
        </row>
      </sheetData>
      <sheetData sheetId="1199">
        <row r="9">
          <cell r="A9" t="str">
            <v>A</v>
          </cell>
        </row>
      </sheetData>
      <sheetData sheetId="1200">
        <row r="9">
          <cell r="A9" t="str">
            <v>A</v>
          </cell>
        </row>
      </sheetData>
      <sheetData sheetId="1201">
        <row r="9">
          <cell r="A9" t="str">
            <v>A</v>
          </cell>
        </row>
      </sheetData>
      <sheetData sheetId="1202">
        <row r="9">
          <cell r="A9" t="str">
            <v>A</v>
          </cell>
        </row>
      </sheetData>
      <sheetData sheetId="1203">
        <row r="9">
          <cell r="A9" t="str">
            <v>A</v>
          </cell>
        </row>
      </sheetData>
      <sheetData sheetId="1204">
        <row r="9">
          <cell r="A9" t="str">
            <v>A</v>
          </cell>
        </row>
      </sheetData>
      <sheetData sheetId="1205">
        <row r="9">
          <cell r="A9" t="str">
            <v>A</v>
          </cell>
        </row>
      </sheetData>
      <sheetData sheetId="1206">
        <row r="9">
          <cell r="A9" t="str">
            <v>A</v>
          </cell>
        </row>
      </sheetData>
      <sheetData sheetId="1207">
        <row r="9">
          <cell r="A9" t="str">
            <v>A</v>
          </cell>
        </row>
      </sheetData>
      <sheetData sheetId="1208">
        <row r="9">
          <cell r="A9" t="str">
            <v>A</v>
          </cell>
        </row>
      </sheetData>
      <sheetData sheetId="1209">
        <row r="9">
          <cell r="A9" t="str">
            <v>A</v>
          </cell>
        </row>
      </sheetData>
      <sheetData sheetId="1210">
        <row r="9">
          <cell r="A9" t="str">
            <v>A</v>
          </cell>
        </row>
      </sheetData>
      <sheetData sheetId="1211">
        <row r="9">
          <cell r="A9" t="str">
            <v>A</v>
          </cell>
        </row>
      </sheetData>
      <sheetData sheetId="1212">
        <row r="9">
          <cell r="A9" t="str">
            <v>A</v>
          </cell>
        </row>
      </sheetData>
      <sheetData sheetId="1213">
        <row r="9">
          <cell r="A9" t="str">
            <v>A</v>
          </cell>
        </row>
      </sheetData>
      <sheetData sheetId="1214">
        <row r="9">
          <cell r="A9" t="str">
            <v>A</v>
          </cell>
        </row>
      </sheetData>
      <sheetData sheetId="1215">
        <row r="9">
          <cell r="A9" t="str">
            <v>A</v>
          </cell>
        </row>
      </sheetData>
      <sheetData sheetId="1216">
        <row r="9">
          <cell r="A9" t="str">
            <v>A</v>
          </cell>
        </row>
      </sheetData>
      <sheetData sheetId="1217">
        <row r="9">
          <cell r="A9" t="str">
            <v>A</v>
          </cell>
        </row>
      </sheetData>
      <sheetData sheetId="1218">
        <row r="9">
          <cell r="A9" t="str">
            <v>A</v>
          </cell>
        </row>
      </sheetData>
      <sheetData sheetId="1219">
        <row r="9">
          <cell r="A9" t="str">
            <v>A</v>
          </cell>
        </row>
      </sheetData>
      <sheetData sheetId="1220">
        <row r="9">
          <cell r="A9" t="str">
            <v>A</v>
          </cell>
        </row>
      </sheetData>
      <sheetData sheetId="1221">
        <row r="9">
          <cell r="A9" t="str">
            <v>A</v>
          </cell>
        </row>
      </sheetData>
      <sheetData sheetId="1222">
        <row r="9">
          <cell r="A9" t="str">
            <v>A</v>
          </cell>
        </row>
      </sheetData>
      <sheetData sheetId="1223">
        <row r="9">
          <cell r="A9" t="str">
            <v>A</v>
          </cell>
        </row>
      </sheetData>
      <sheetData sheetId="1224">
        <row r="9">
          <cell r="A9" t="str">
            <v>A</v>
          </cell>
        </row>
      </sheetData>
      <sheetData sheetId="1225">
        <row r="9">
          <cell r="A9" t="str">
            <v>A</v>
          </cell>
        </row>
      </sheetData>
      <sheetData sheetId="1226">
        <row r="9">
          <cell r="A9" t="str">
            <v>A</v>
          </cell>
        </row>
      </sheetData>
      <sheetData sheetId="1227">
        <row r="9">
          <cell r="A9" t="str">
            <v>A</v>
          </cell>
        </row>
      </sheetData>
      <sheetData sheetId="1228">
        <row r="9">
          <cell r="A9" t="str">
            <v>A</v>
          </cell>
        </row>
      </sheetData>
      <sheetData sheetId="1229">
        <row r="9">
          <cell r="A9" t="str">
            <v>A</v>
          </cell>
        </row>
      </sheetData>
      <sheetData sheetId="1230">
        <row r="9">
          <cell r="A9" t="str">
            <v>A</v>
          </cell>
        </row>
      </sheetData>
      <sheetData sheetId="1231">
        <row r="9">
          <cell r="A9" t="str">
            <v>A</v>
          </cell>
        </row>
      </sheetData>
      <sheetData sheetId="1232">
        <row r="9">
          <cell r="A9" t="str">
            <v>A</v>
          </cell>
        </row>
      </sheetData>
      <sheetData sheetId="1233">
        <row r="9">
          <cell r="A9" t="str">
            <v>A</v>
          </cell>
        </row>
      </sheetData>
      <sheetData sheetId="1234">
        <row r="9">
          <cell r="A9" t="str">
            <v>A</v>
          </cell>
        </row>
      </sheetData>
      <sheetData sheetId="1235">
        <row r="9">
          <cell r="A9" t="str">
            <v>A</v>
          </cell>
        </row>
      </sheetData>
      <sheetData sheetId="1236">
        <row r="9">
          <cell r="A9" t="str">
            <v>A</v>
          </cell>
        </row>
      </sheetData>
      <sheetData sheetId="1237">
        <row r="9">
          <cell r="A9" t="str">
            <v>A</v>
          </cell>
        </row>
      </sheetData>
      <sheetData sheetId="1238">
        <row r="9">
          <cell r="A9" t="str">
            <v>A</v>
          </cell>
        </row>
      </sheetData>
      <sheetData sheetId="1239">
        <row r="9">
          <cell r="A9" t="str">
            <v>A</v>
          </cell>
        </row>
      </sheetData>
      <sheetData sheetId="1240">
        <row r="9">
          <cell r="A9" t="str">
            <v>A</v>
          </cell>
        </row>
      </sheetData>
      <sheetData sheetId="1241">
        <row r="9">
          <cell r="A9" t="str">
            <v>A</v>
          </cell>
        </row>
      </sheetData>
      <sheetData sheetId="1242">
        <row r="9">
          <cell r="A9" t="str">
            <v>A</v>
          </cell>
        </row>
      </sheetData>
      <sheetData sheetId="1243">
        <row r="9">
          <cell r="A9" t="str">
            <v>A</v>
          </cell>
        </row>
      </sheetData>
      <sheetData sheetId="1244">
        <row r="9">
          <cell r="A9" t="str">
            <v>A</v>
          </cell>
        </row>
      </sheetData>
      <sheetData sheetId="1245">
        <row r="9">
          <cell r="A9" t="str">
            <v>A</v>
          </cell>
        </row>
      </sheetData>
      <sheetData sheetId="1246">
        <row r="9">
          <cell r="A9" t="str">
            <v>A</v>
          </cell>
        </row>
      </sheetData>
      <sheetData sheetId="1247">
        <row r="9">
          <cell r="A9" t="str">
            <v>A</v>
          </cell>
        </row>
      </sheetData>
      <sheetData sheetId="1248">
        <row r="9">
          <cell r="A9" t="str">
            <v>A</v>
          </cell>
        </row>
      </sheetData>
      <sheetData sheetId="1249">
        <row r="9">
          <cell r="A9" t="str">
            <v>A</v>
          </cell>
        </row>
      </sheetData>
      <sheetData sheetId="1250">
        <row r="9">
          <cell r="A9" t="str">
            <v>A</v>
          </cell>
        </row>
      </sheetData>
      <sheetData sheetId="1251">
        <row r="9">
          <cell r="A9" t="str">
            <v>A</v>
          </cell>
        </row>
      </sheetData>
      <sheetData sheetId="1252">
        <row r="9">
          <cell r="A9" t="str">
            <v>A</v>
          </cell>
        </row>
      </sheetData>
      <sheetData sheetId="1253">
        <row r="9">
          <cell r="A9" t="str">
            <v>A</v>
          </cell>
        </row>
      </sheetData>
      <sheetData sheetId="1254">
        <row r="9">
          <cell r="A9" t="str">
            <v>A</v>
          </cell>
        </row>
      </sheetData>
      <sheetData sheetId="1255">
        <row r="9">
          <cell r="A9" t="str">
            <v>A</v>
          </cell>
        </row>
      </sheetData>
      <sheetData sheetId="1256">
        <row r="9">
          <cell r="A9" t="str">
            <v>A</v>
          </cell>
        </row>
      </sheetData>
      <sheetData sheetId="1257">
        <row r="9">
          <cell r="A9" t="str">
            <v>A</v>
          </cell>
        </row>
      </sheetData>
      <sheetData sheetId="1258">
        <row r="9">
          <cell r="A9" t="str">
            <v>A</v>
          </cell>
        </row>
      </sheetData>
      <sheetData sheetId="1259">
        <row r="9">
          <cell r="A9" t="str">
            <v>A</v>
          </cell>
        </row>
      </sheetData>
      <sheetData sheetId="1260">
        <row r="9">
          <cell r="A9" t="str">
            <v>A</v>
          </cell>
        </row>
      </sheetData>
      <sheetData sheetId="1261">
        <row r="9">
          <cell r="A9" t="str">
            <v>A</v>
          </cell>
        </row>
      </sheetData>
      <sheetData sheetId="1262">
        <row r="9">
          <cell r="A9" t="str">
            <v>A</v>
          </cell>
        </row>
      </sheetData>
      <sheetData sheetId="1263">
        <row r="9">
          <cell r="A9" t="str">
            <v>A</v>
          </cell>
        </row>
      </sheetData>
      <sheetData sheetId="1264">
        <row r="9">
          <cell r="A9" t="str">
            <v>A</v>
          </cell>
        </row>
      </sheetData>
      <sheetData sheetId="1265">
        <row r="9">
          <cell r="A9" t="str">
            <v>A</v>
          </cell>
        </row>
      </sheetData>
      <sheetData sheetId="1266">
        <row r="9">
          <cell r="A9" t="str">
            <v>A</v>
          </cell>
        </row>
      </sheetData>
      <sheetData sheetId="1267">
        <row r="9">
          <cell r="A9" t="str">
            <v>A</v>
          </cell>
        </row>
      </sheetData>
      <sheetData sheetId="1268">
        <row r="9">
          <cell r="A9" t="str">
            <v>A</v>
          </cell>
        </row>
      </sheetData>
      <sheetData sheetId="1269">
        <row r="9">
          <cell r="A9" t="str">
            <v>A</v>
          </cell>
        </row>
      </sheetData>
      <sheetData sheetId="1270">
        <row r="9">
          <cell r="A9" t="str">
            <v>A</v>
          </cell>
        </row>
      </sheetData>
      <sheetData sheetId="1271">
        <row r="9">
          <cell r="A9" t="str">
            <v>A</v>
          </cell>
        </row>
      </sheetData>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refreshError="1"/>
      <sheetData sheetId="1292" refreshError="1"/>
      <sheetData sheetId="1293" refreshError="1"/>
      <sheetData sheetId="1294" refreshError="1"/>
      <sheetData sheetId="1295">
        <row r="9">
          <cell r="A9" t="str">
            <v>A</v>
          </cell>
        </row>
      </sheetData>
      <sheetData sheetId="1296">
        <row r="9">
          <cell r="A9" t="str">
            <v>A</v>
          </cell>
        </row>
      </sheetData>
      <sheetData sheetId="1297">
        <row r="9">
          <cell r="A9" t="str">
            <v>A</v>
          </cell>
        </row>
      </sheetData>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sheetData sheetId="1309"/>
      <sheetData sheetId="1310"/>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ow r="9">
          <cell r="A9" t="str">
            <v>A</v>
          </cell>
        </row>
      </sheetData>
      <sheetData sheetId="1320">
        <row r="9">
          <cell r="A9" t="str">
            <v>A</v>
          </cell>
        </row>
      </sheetData>
      <sheetData sheetId="1321">
        <row r="9">
          <cell r="A9" t="str">
            <v>A</v>
          </cell>
        </row>
      </sheetData>
      <sheetData sheetId="1322">
        <row r="9">
          <cell r="A9" t="str">
            <v>A</v>
          </cell>
        </row>
      </sheetData>
      <sheetData sheetId="1323">
        <row r="9">
          <cell r="A9" t="str">
            <v>A</v>
          </cell>
        </row>
      </sheetData>
      <sheetData sheetId="1324" refreshError="1"/>
      <sheetData sheetId="1325" refreshError="1"/>
      <sheetData sheetId="1326" refreshError="1"/>
      <sheetData sheetId="1327" refreshError="1"/>
      <sheetData sheetId="1328" refreshError="1"/>
      <sheetData sheetId="1329" refreshError="1"/>
      <sheetData sheetId="1330" refreshError="1"/>
      <sheetData sheetId="1331">
        <row r="9">
          <cell r="A9" t="str">
            <v>A</v>
          </cell>
        </row>
      </sheetData>
      <sheetData sheetId="1332">
        <row r="9">
          <cell r="A9" t="str">
            <v>A</v>
          </cell>
        </row>
      </sheetData>
      <sheetData sheetId="1333">
        <row r="9">
          <cell r="A9" t="str">
            <v>A</v>
          </cell>
        </row>
      </sheetData>
      <sheetData sheetId="1334">
        <row r="9">
          <cell r="A9" t="str">
            <v>A</v>
          </cell>
        </row>
      </sheetData>
      <sheetData sheetId="1335">
        <row r="9">
          <cell r="A9" t="str">
            <v>A</v>
          </cell>
        </row>
      </sheetData>
      <sheetData sheetId="1336">
        <row r="9">
          <cell r="A9" t="str">
            <v>A</v>
          </cell>
        </row>
      </sheetData>
      <sheetData sheetId="1337">
        <row r="9">
          <cell r="A9" t="str">
            <v>A</v>
          </cell>
        </row>
      </sheetData>
      <sheetData sheetId="1338">
        <row r="9">
          <cell r="A9" t="str">
            <v>A</v>
          </cell>
        </row>
      </sheetData>
      <sheetData sheetId="1339">
        <row r="9">
          <cell r="A9" t="str">
            <v>A</v>
          </cell>
        </row>
      </sheetData>
      <sheetData sheetId="1340">
        <row r="9">
          <cell r="A9" t="str">
            <v>A</v>
          </cell>
        </row>
      </sheetData>
      <sheetData sheetId="1341">
        <row r="9">
          <cell r="A9" t="str">
            <v>A</v>
          </cell>
        </row>
      </sheetData>
      <sheetData sheetId="1342">
        <row r="9">
          <cell r="A9" t="str">
            <v>A</v>
          </cell>
        </row>
      </sheetData>
      <sheetData sheetId="1343">
        <row r="9">
          <cell r="A9" t="str">
            <v>A</v>
          </cell>
        </row>
      </sheetData>
      <sheetData sheetId="1344">
        <row r="9">
          <cell r="A9" t="str">
            <v>A</v>
          </cell>
        </row>
      </sheetData>
      <sheetData sheetId="1345">
        <row r="9">
          <cell r="A9" t="str">
            <v>A</v>
          </cell>
        </row>
      </sheetData>
      <sheetData sheetId="1346">
        <row r="9">
          <cell r="A9" t="str">
            <v>A</v>
          </cell>
        </row>
      </sheetData>
      <sheetData sheetId="1347">
        <row r="9">
          <cell r="A9" t="str">
            <v>A</v>
          </cell>
        </row>
      </sheetData>
      <sheetData sheetId="1348">
        <row r="9">
          <cell r="A9" t="str">
            <v>A</v>
          </cell>
        </row>
      </sheetData>
      <sheetData sheetId="1349">
        <row r="9">
          <cell r="A9" t="str">
            <v>A</v>
          </cell>
        </row>
      </sheetData>
      <sheetData sheetId="1350" refreshError="1"/>
      <sheetData sheetId="1351" refreshError="1"/>
      <sheetData sheetId="1352"/>
      <sheetData sheetId="1353"/>
      <sheetData sheetId="1354">
        <row r="9">
          <cell r="A9" t="str">
            <v>A</v>
          </cell>
        </row>
      </sheetData>
      <sheetData sheetId="1355" refreshError="1"/>
      <sheetData sheetId="1356" refreshError="1"/>
      <sheetData sheetId="1357" refreshError="1"/>
      <sheetData sheetId="1358" refreshError="1"/>
      <sheetData sheetId="1359" refreshError="1"/>
      <sheetData sheetId="1360" refreshError="1"/>
      <sheetData sheetId="1361" refreshError="1"/>
      <sheetData sheetId="1362"/>
      <sheetData sheetId="1363" refreshError="1"/>
      <sheetData sheetId="1364"/>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ow r="9">
          <cell r="A9" t="str">
            <v>A</v>
          </cell>
        </row>
      </sheetData>
      <sheetData sheetId="1376"/>
      <sheetData sheetId="1377"/>
      <sheetData sheetId="1378">
        <row r="9">
          <cell r="A9" t="str">
            <v>A</v>
          </cell>
        </row>
      </sheetData>
      <sheetData sheetId="1379" refreshError="1"/>
      <sheetData sheetId="1380">
        <row r="9">
          <cell r="A9" t="str">
            <v>A</v>
          </cell>
        </row>
      </sheetData>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ow r="9">
          <cell r="A9" t="str">
            <v>A</v>
          </cell>
        </row>
      </sheetData>
      <sheetData sheetId="1391">
        <row r="9">
          <cell r="A9" t="str">
            <v>A</v>
          </cell>
        </row>
      </sheetData>
      <sheetData sheetId="1392" refreshError="1"/>
      <sheetData sheetId="1393" refreshError="1"/>
      <sheetData sheetId="1394" refreshError="1"/>
      <sheetData sheetId="1395">
        <row r="9">
          <cell r="A9" t="str">
            <v>A</v>
          </cell>
        </row>
      </sheetData>
      <sheetData sheetId="1396">
        <row r="9">
          <cell r="A9" t="str">
            <v>A</v>
          </cell>
        </row>
      </sheetData>
      <sheetData sheetId="1397">
        <row r="9">
          <cell r="A9" t="str">
            <v>A</v>
          </cell>
        </row>
      </sheetData>
      <sheetData sheetId="1398">
        <row r="9">
          <cell r="A9" t="str">
            <v>A</v>
          </cell>
        </row>
      </sheetData>
      <sheetData sheetId="1399">
        <row r="9">
          <cell r="A9" t="str">
            <v>A</v>
          </cell>
        </row>
      </sheetData>
      <sheetData sheetId="1400">
        <row r="9">
          <cell r="A9" t="str">
            <v>A</v>
          </cell>
        </row>
      </sheetData>
      <sheetData sheetId="1401">
        <row r="9">
          <cell r="A9" t="str">
            <v>A</v>
          </cell>
        </row>
      </sheetData>
      <sheetData sheetId="1402">
        <row r="9">
          <cell r="A9" t="str">
            <v>A</v>
          </cell>
        </row>
      </sheetData>
      <sheetData sheetId="1403">
        <row r="9">
          <cell r="A9" t="str">
            <v>A</v>
          </cell>
        </row>
      </sheetData>
      <sheetData sheetId="1404">
        <row r="9">
          <cell r="A9" t="str">
            <v>A</v>
          </cell>
        </row>
      </sheetData>
      <sheetData sheetId="1405">
        <row r="9">
          <cell r="A9" t="str">
            <v>A</v>
          </cell>
        </row>
      </sheetData>
      <sheetData sheetId="1406">
        <row r="9">
          <cell r="A9" t="str">
            <v>A</v>
          </cell>
        </row>
      </sheetData>
      <sheetData sheetId="1407">
        <row r="9">
          <cell r="A9" t="str">
            <v>A</v>
          </cell>
        </row>
      </sheetData>
      <sheetData sheetId="1408">
        <row r="9">
          <cell r="A9" t="str">
            <v>A</v>
          </cell>
        </row>
      </sheetData>
      <sheetData sheetId="1409">
        <row r="9">
          <cell r="A9" t="str">
            <v>A</v>
          </cell>
        </row>
      </sheetData>
      <sheetData sheetId="1410">
        <row r="9">
          <cell r="A9" t="str">
            <v>A</v>
          </cell>
        </row>
      </sheetData>
      <sheetData sheetId="1411">
        <row r="9">
          <cell r="A9" t="str">
            <v>A</v>
          </cell>
        </row>
      </sheetData>
      <sheetData sheetId="1412">
        <row r="9">
          <cell r="A9" t="str">
            <v>A</v>
          </cell>
        </row>
      </sheetData>
      <sheetData sheetId="1413">
        <row r="9">
          <cell r="A9" t="str">
            <v>A</v>
          </cell>
        </row>
      </sheetData>
      <sheetData sheetId="1414">
        <row r="9">
          <cell r="A9" t="str">
            <v>A</v>
          </cell>
        </row>
      </sheetData>
      <sheetData sheetId="1415">
        <row r="9">
          <cell r="A9" t="str">
            <v>A</v>
          </cell>
        </row>
      </sheetData>
      <sheetData sheetId="1416">
        <row r="9">
          <cell r="A9" t="str">
            <v>A</v>
          </cell>
        </row>
      </sheetData>
      <sheetData sheetId="1417">
        <row r="9">
          <cell r="A9" t="str">
            <v>A</v>
          </cell>
        </row>
      </sheetData>
      <sheetData sheetId="1418">
        <row r="9">
          <cell r="A9" t="str">
            <v>A</v>
          </cell>
        </row>
      </sheetData>
      <sheetData sheetId="1419">
        <row r="9">
          <cell r="A9" t="str">
            <v>A</v>
          </cell>
        </row>
      </sheetData>
      <sheetData sheetId="1420">
        <row r="9">
          <cell r="A9" t="str">
            <v>A</v>
          </cell>
        </row>
      </sheetData>
      <sheetData sheetId="1421">
        <row r="9">
          <cell r="A9" t="str">
            <v>A</v>
          </cell>
        </row>
      </sheetData>
      <sheetData sheetId="1422">
        <row r="9">
          <cell r="A9" t="str">
            <v>A</v>
          </cell>
        </row>
      </sheetData>
      <sheetData sheetId="1423">
        <row r="9">
          <cell r="A9" t="str">
            <v>A</v>
          </cell>
        </row>
      </sheetData>
      <sheetData sheetId="1424">
        <row r="9">
          <cell r="A9" t="str">
            <v>A</v>
          </cell>
        </row>
      </sheetData>
      <sheetData sheetId="1425">
        <row r="9">
          <cell r="A9" t="str">
            <v>A</v>
          </cell>
        </row>
      </sheetData>
      <sheetData sheetId="1426">
        <row r="9">
          <cell r="A9" t="str">
            <v>A</v>
          </cell>
        </row>
      </sheetData>
      <sheetData sheetId="1427">
        <row r="9">
          <cell r="A9" t="str">
            <v>A</v>
          </cell>
        </row>
      </sheetData>
      <sheetData sheetId="1428">
        <row r="9">
          <cell r="A9" t="str">
            <v>A</v>
          </cell>
        </row>
      </sheetData>
      <sheetData sheetId="1429">
        <row r="9">
          <cell r="A9" t="str">
            <v>A</v>
          </cell>
        </row>
      </sheetData>
      <sheetData sheetId="1430">
        <row r="9">
          <cell r="A9" t="str">
            <v>A</v>
          </cell>
        </row>
      </sheetData>
      <sheetData sheetId="1431">
        <row r="9">
          <cell r="A9" t="str">
            <v>A</v>
          </cell>
        </row>
      </sheetData>
      <sheetData sheetId="1432">
        <row r="9">
          <cell r="A9" t="str">
            <v>A</v>
          </cell>
        </row>
      </sheetData>
      <sheetData sheetId="1433">
        <row r="9">
          <cell r="A9" t="str">
            <v>A</v>
          </cell>
        </row>
      </sheetData>
      <sheetData sheetId="1434">
        <row r="9">
          <cell r="A9" t="str">
            <v>A</v>
          </cell>
        </row>
      </sheetData>
      <sheetData sheetId="1435">
        <row r="9">
          <cell r="A9" t="str">
            <v>A</v>
          </cell>
        </row>
      </sheetData>
      <sheetData sheetId="1436">
        <row r="9">
          <cell r="A9" t="str">
            <v>A</v>
          </cell>
        </row>
      </sheetData>
      <sheetData sheetId="1437">
        <row r="9">
          <cell r="A9" t="str">
            <v>A</v>
          </cell>
        </row>
      </sheetData>
      <sheetData sheetId="1438">
        <row r="9">
          <cell r="A9" t="str">
            <v>A</v>
          </cell>
        </row>
      </sheetData>
      <sheetData sheetId="1439">
        <row r="9">
          <cell r="A9" t="str">
            <v>A</v>
          </cell>
        </row>
      </sheetData>
      <sheetData sheetId="1440">
        <row r="9">
          <cell r="A9" t="str">
            <v>A</v>
          </cell>
        </row>
      </sheetData>
      <sheetData sheetId="1441">
        <row r="9">
          <cell r="A9" t="str">
            <v>A</v>
          </cell>
        </row>
      </sheetData>
      <sheetData sheetId="1442">
        <row r="9">
          <cell r="A9" t="str">
            <v>A</v>
          </cell>
        </row>
      </sheetData>
      <sheetData sheetId="1443">
        <row r="9">
          <cell r="A9" t="str">
            <v>A</v>
          </cell>
        </row>
      </sheetData>
      <sheetData sheetId="1444">
        <row r="9">
          <cell r="A9" t="str">
            <v>A</v>
          </cell>
        </row>
      </sheetData>
      <sheetData sheetId="1445">
        <row r="9">
          <cell r="A9" t="str">
            <v>A</v>
          </cell>
        </row>
      </sheetData>
      <sheetData sheetId="1446">
        <row r="9">
          <cell r="A9" t="str">
            <v>A</v>
          </cell>
        </row>
      </sheetData>
      <sheetData sheetId="1447">
        <row r="9">
          <cell r="A9" t="str">
            <v>A</v>
          </cell>
        </row>
      </sheetData>
      <sheetData sheetId="1448">
        <row r="9">
          <cell r="A9" t="str">
            <v>A</v>
          </cell>
        </row>
      </sheetData>
      <sheetData sheetId="1449">
        <row r="9">
          <cell r="A9" t="str">
            <v>A</v>
          </cell>
        </row>
      </sheetData>
      <sheetData sheetId="1450">
        <row r="9">
          <cell r="A9" t="str">
            <v>A</v>
          </cell>
        </row>
      </sheetData>
      <sheetData sheetId="1451">
        <row r="9">
          <cell r="A9" t="str">
            <v>A</v>
          </cell>
        </row>
      </sheetData>
      <sheetData sheetId="1452">
        <row r="9">
          <cell r="A9" t="str">
            <v>A</v>
          </cell>
        </row>
      </sheetData>
      <sheetData sheetId="1453">
        <row r="9">
          <cell r="A9" t="str">
            <v>A</v>
          </cell>
        </row>
      </sheetData>
      <sheetData sheetId="1454">
        <row r="9">
          <cell r="A9" t="str">
            <v>A</v>
          </cell>
        </row>
      </sheetData>
      <sheetData sheetId="1455">
        <row r="9">
          <cell r="A9" t="str">
            <v>A</v>
          </cell>
        </row>
      </sheetData>
      <sheetData sheetId="1456">
        <row r="9">
          <cell r="A9" t="str">
            <v>A</v>
          </cell>
        </row>
      </sheetData>
      <sheetData sheetId="1457">
        <row r="9">
          <cell r="A9" t="str">
            <v>A</v>
          </cell>
        </row>
      </sheetData>
      <sheetData sheetId="1458">
        <row r="9">
          <cell r="A9" t="str">
            <v>A</v>
          </cell>
        </row>
      </sheetData>
      <sheetData sheetId="1459">
        <row r="9">
          <cell r="A9" t="str">
            <v>A</v>
          </cell>
        </row>
      </sheetData>
      <sheetData sheetId="1460">
        <row r="9">
          <cell r="A9" t="str">
            <v>A</v>
          </cell>
        </row>
      </sheetData>
      <sheetData sheetId="1461">
        <row r="9">
          <cell r="A9" t="str">
            <v>A</v>
          </cell>
        </row>
      </sheetData>
      <sheetData sheetId="1462">
        <row r="9">
          <cell r="A9" t="str">
            <v>A</v>
          </cell>
        </row>
      </sheetData>
      <sheetData sheetId="1463">
        <row r="9">
          <cell r="A9" t="str">
            <v>A</v>
          </cell>
        </row>
      </sheetData>
      <sheetData sheetId="1464">
        <row r="9">
          <cell r="A9" t="str">
            <v>A</v>
          </cell>
        </row>
      </sheetData>
      <sheetData sheetId="1465">
        <row r="9">
          <cell r="A9" t="str">
            <v>A</v>
          </cell>
        </row>
      </sheetData>
      <sheetData sheetId="1466">
        <row r="9">
          <cell r="A9" t="str">
            <v>A</v>
          </cell>
        </row>
      </sheetData>
      <sheetData sheetId="1467">
        <row r="9">
          <cell r="A9" t="str">
            <v>A</v>
          </cell>
        </row>
      </sheetData>
      <sheetData sheetId="1468">
        <row r="9">
          <cell r="A9" t="str">
            <v>A</v>
          </cell>
        </row>
      </sheetData>
      <sheetData sheetId="1469">
        <row r="9">
          <cell r="A9" t="str">
            <v>A</v>
          </cell>
        </row>
      </sheetData>
      <sheetData sheetId="1470">
        <row r="9">
          <cell r="A9" t="str">
            <v>A</v>
          </cell>
        </row>
      </sheetData>
      <sheetData sheetId="1471">
        <row r="9">
          <cell r="A9" t="str">
            <v>A</v>
          </cell>
        </row>
      </sheetData>
      <sheetData sheetId="1472">
        <row r="9">
          <cell r="A9" t="str">
            <v>A</v>
          </cell>
        </row>
      </sheetData>
      <sheetData sheetId="1473">
        <row r="9">
          <cell r="A9" t="str">
            <v>A</v>
          </cell>
        </row>
      </sheetData>
      <sheetData sheetId="1474">
        <row r="9">
          <cell r="A9" t="str">
            <v>A</v>
          </cell>
        </row>
      </sheetData>
      <sheetData sheetId="1475">
        <row r="9">
          <cell r="A9" t="str">
            <v>A</v>
          </cell>
        </row>
      </sheetData>
      <sheetData sheetId="1476">
        <row r="9">
          <cell r="A9" t="str">
            <v>A</v>
          </cell>
        </row>
      </sheetData>
      <sheetData sheetId="1477">
        <row r="9">
          <cell r="A9" t="str">
            <v>A</v>
          </cell>
        </row>
      </sheetData>
      <sheetData sheetId="1478">
        <row r="9">
          <cell r="A9" t="str">
            <v>A</v>
          </cell>
        </row>
      </sheetData>
      <sheetData sheetId="1479">
        <row r="9">
          <cell r="A9" t="str">
            <v>A</v>
          </cell>
        </row>
      </sheetData>
      <sheetData sheetId="1480">
        <row r="9">
          <cell r="A9" t="str">
            <v>A</v>
          </cell>
        </row>
      </sheetData>
      <sheetData sheetId="1481">
        <row r="9">
          <cell r="A9" t="str">
            <v>A</v>
          </cell>
        </row>
      </sheetData>
      <sheetData sheetId="1482">
        <row r="9">
          <cell r="A9" t="str">
            <v>A</v>
          </cell>
        </row>
      </sheetData>
      <sheetData sheetId="1483">
        <row r="9">
          <cell r="A9" t="str">
            <v>A</v>
          </cell>
        </row>
      </sheetData>
      <sheetData sheetId="1484">
        <row r="9">
          <cell r="A9" t="str">
            <v>A</v>
          </cell>
        </row>
      </sheetData>
      <sheetData sheetId="1485">
        <row r="9">
          <cell r="A9" t="str">
            <v>A</v>
          </cell>
        </row>
      </sheetData>
      <sheetData sheetId="1486">
        <row r="9">
          <cell r="A9" t="str">
            <v>A</v>
          </cell>
        </row>
      </sheetData>
      <sheetData sheetId="1487">
        <row r="9">
          <cell r="A9" t="str">
            <v>A</v>
          </cell>
        </row>
      </sheetData>
      <sheetData sheetId="1488">
        <row r="9">
          <cell r="A9" t="str">
            <v>A</v>
          </cell>
        </row>
      </sheetData>
      <sheetData sheetId="1489">
        <row r="9">
          <cell r="A9" t="str">
            <v>A</v>
          </cell>
        </row>
      </sheetData>
      <sheetData sheetId="1490">
        <row r="9">
          <cell r="A9" t="str">
            <v>A</v>
          </cell>
        </row>
      </sheetData>
      <sheetData sheetId="1491">
        <row r="9">
          <cell r="A9" t="str">
            <v>A</v>
          </cell>
        </row>
      </sheetData>
      <sheetData sheetId="1492">
        <row r="9">
          <cell r="A9" t="str">
            <v>A</v>
          </cell>
        </row>
      </sheetData>
      <sheetData sheetId="1493">
        <row r="9">
          <cell r="A9" t="str">
            <v>A</v>
          </cell>
        </row>
      </sheetData>
      <sheetData sheetId="1494">
        <row r="9">
          <cell r="A9" t="str">
            <v>A</v>
          </cell>
        </row>
      </sheetData>
      <sheetData sheetId="1495">
        <row r="9">
          <cell r="A9" t="str">
            <v>A</v>
          </cell>
        </row>
      </sheetData>
      <sheetData sheetId="1496">
        <row r="9">
          <cell r="A9" t="str">
            <v>A</v>
          </cell>
        </row>
      </sheetData>
      <sheetData sheetId="1497">
        <row r="9">
          <cell r="A9" t="str">
            <v>A</v>
          </cell>
        </row>
      </sheetData>
      <sheetData sheetId="1498">
        <row r="9">
          <cell r="A9" t="str">
            <v>A</v>
          </cell>
        </row>
      </sheetData>
      <sheetData sheetId="1499">
        <row r="9">
          <cell r="A9" t="str">
            <v>A</v>
          </cell>
        </row>
      </sheetData>
      <sheetData sheetId="1500">
        <row r="9">
          <cell r="A9" t="str">
            <v>A</v>
          </cell>
        </row>
      </sheetData>
      <sheetData sheetId="1501">
        <row r="9">
          <cell r="A9" t="str">
            <v>A</v>
          </cell>
        </row>
      </sheetData>
      <sheetData sheetId="1502">
        <row r="9">
          <cell r="A9" t="str">
            <v>A</v>
          </cell>
        </row>
      </sheetData>
      <sheetData sheetId="1503">
        <row r="9">
          <cell r="A9" t="str">
            <v>A</v>
          </cell>
        </row>
      </sheetData>
      <sheetData sheetId="1504">
        <row r="9">
          <cell r="A9" t="str">
            <v>A</v>
          </cell>
        </row>
      </sheetData>
      <sheetData sheetId="1505">
        <row r="9">
          <cell r="A9" t="str">
            <v>A</v>
          </cell>
        </row>
      </sheetData>
      <sheetData sheetId="1506">
        <row r="9">
          <cell r="A9" t="str">
            <v>A</v>
          </cell>
        </row>
      </sheetData>
      <sheetData sheetId="1507">
        <row r="9">
          <cell r="A9" t="str">
            <v>A</v>
          </cell>
        </row>
      </sheetData>
      <sheetData sheetId="1508">
        <row r="9">
          <cell r="A9" t="str">
            <v>A</v>
          </cell>
        </row>
      </sheetData>
      <sheetData sheetId="1509">
        <row r="9">
          <cell r="A9" t="str">
            <v>A</v>
          </cell>
        </row>
      </sheetData>
      <sheetData sheetId="1510">
        <row r="9">
          <cell r="A9" t="str">
            <v>A</v>
          </cell>
        </row>
      </sheetData>
      <sheetData sheetId="1511">
        <row r="9">
          <cell r="A9" t="str">
            <v>A</v>
          </cell>
        </row>
      </sheetData>
      <sheetData sheetId="1512">
        <row r="9">
          <cell r="A9" t="str">
            <v>A</v>
          </cell>
        </row>
      </sheetData>
      <sheetData sheetId="1513">
        <row r="9">
          <cell r="A9" t="str">
            <v>A</v>
          </cell>
        </row>
      </sheetData>
      <sheetData sheetId="1514">
        <row r="9">
          <cell r="A9" t="str">
            <v>A</v>
          </cell>
        </row>
      </sheetData>
      <sheetData sheetId="1515">
        <row r="9">
          <cell r="A9" t="str">
            <v>A</v>
          </cell>
        </row>
      </sheetData>
      <sheetData sheetId="1516">
        <row r="9">
          <cell r="A9" t="str">
            <v>A</v>
          </cell>
        </row>
      </sheetData>
      <sheetData sheetId="1517">
        <row r="9">
          <cell r="A9" t="str">
            <v>A</v>
          </cell>
        </row>
      </sheetData>
      <sheetData sheetId="1518">
        <row r="9">
          <cell r="A9" t="str">
            <v>A</v>
          </cell>
        </row>
      </sheetData>
      <sheetData sheetId="1519">
        <row r="9">
          <cell r="A9" t="str">
            <v>A</v>
          </cell>
        </row>
      </sheetData>
      <sheetData sheetId="1520">
        <row r="9">
          <cell r="A9" t="str">
            <v>A</v>
          </cell>
        </row>
      </sheetData>
      <sheetData sheetId="1521">
        <row r="9">
          <cell r="A9" t="str">
            <v>A</v>
          </cell>
        </row>
      </sheetData>
      <sheetData sheetId="1522">
        <row r="9">
          <cell r="A9" t="str">
            <v>A</v>
          </cell>
        </row>
      </sheetData>
      <sheetData sheetId="1523">
        <row r="9">
          <cell r="A9" t="str">
            <v>A</v>
          </cell>
        </row>
      </sheetData>
      <sheetData sheetId="1524">
        <row r="9">
          <cell r="A9" t="str">
            <v>A</v>
          </cell>
        </row>
      </sheetData>
      <sheetData sheetId="1525">
        <row r="9">
          <cell r="A9" t="str">
            <v>A</v>
          </cell>
        </row>
      </sheetData>
      <sheetData sheetId="1526">
        <row r="9">
          <cell r="A9" t="str">
            <v>A</v>
          </cell>
        </row>
      </sheetData>
      <sheetData sheetId="1527">
        <row r="9">
          <cell r="A9" t="str">
            <v>A</v>
          </cell>
        </row>
      </sheetData>
      <sheetData sheetId="1528">
        <row r="9">
          <cell r="A9" t="str">
            <v>A</v>
          </cell>
        </row>
      </sheetData>
      <sheetData sheetId="1529">
        <row r="9">
          <cell r="A9" t="str">
            <v>A</v>
          </cell>
        </row>
      </sheetData>
      <sheetData sheetId="1530">
        <row r="9">
          <cell r="A9" t="str">
            <v>A</v>
          </cell>
        </row>
      </sheetData>
      <sheetData sheetId="1531">
        <row r="9">
          <cell r="A9" t="str">
            <v>A</v>
          </cell>
        </row>
      </sheetData>
      <sheetData sheetId="1532">
        <row r="9">
          <cell r="A9" t="str">
            <v>A</v>
          </cell>
        </row>
      </sheetData>
      <sheetData sheetId="1533">
        <row r="9">
          <cell r="A9" t="str">
            <v>A</v>
          </cell>
        </row>
      </sheetData>
      <sheetData sheetId="1534">
        <row r="9">
          <cell r="A9" t="str">
            <v>A</v>
          </cell>
        </row>
      </sheetData>
      <sheetData sheetId="1535">
        <row r="9">
          <cell r="A9" t="str">
            <v>A</v>
          </cell>
        </row>
      </sheetData>
      <sheetData sheetId="1536">
        <row r="9">
          <cell r="A9" t="str">
            <v>A</v>
          </cell>
        </row>
      </sheetData>
      <sheetData sheetId="1537">
        <row r="9">
          <cell r="A9" t="str">
            <v>A</v>
          </cell>
        </row>
      </sheetData>
      <sheetData sheetId="1538">
        <row r="9">
          <cell r="A9" t="str">
            <v>A</v>
          </cell>
        </row>
      </sheetData>
      <sheetData sheetId="1539">
        <row r="9">
          <cell r="A9" t="str">
            <v>A</v>
          </cell>
        </row>
      </sheetData>
      <sheetData sheetId="1540">
        <row r="9">
          <cell r="A9" t="str">
            <v>A</v>
          </cell>
        </row>
      </sheetData>
      <sheetData sheetId="1541">
        <row r="9">
          <cell r="A9" t="str">
            <v>A</v>
          </cell>
        </row>
      </sheetData>
      <sheetData sheetId="1542">
        <row r="9">
          <cell r="A9" t="str">
            <v>A</v>
          </cell>
        </row>
      </sheetData>
      <sheetData sheetId="1543">
        <row r="9">
          <cell r="A9" t="str">
            <v>A</v>
          </cell>
        </row>
      </sheetData>
      <sheetData sheetId="1544">
        <row r="9">
          <cell r="A9" t="str">
            <v>A</v>
          </cell>
        </row>
      </sheetData>
      <sheetData sheetId="1545">
        <row r="9">
          <cell r="A9" t="str">
            <v>A</v>
          </cell>
        </row>
      </sheetData>
      <sheetData sheetId="1546">
        <row r="9">
          <cell r="A9" t="str">
            <v>A</v>
          </cell>
        </row>
      </sheetData>
      <sheetData sheetId="1547">
        <row r="9">
          <cell r="A9" t="str">
            <v>A</v>
          </cell>
        </row>
      </sheetData>
      <sheetData sheetId="1548">
        <row r="9">
          <cell r="A9" t="str">
            <v>A</v>
          </cell>
        </row>
      </sheetData>
      <sheetData sheetId="1549">
        <row r="9">
          <cell r="A9" t="str">
            <v>A</v>
          </cell>
        </row>
      </sheetData>
      <sheetData sheetId="1550">
        <row r="9">
          <cell r="A9" t="str">
            <v>A</v>
          </cell>
        </row>
      </sheetData>
      <sheetData sheetId="1551">
        <row r="9">
          <cell r="A9" t="str">
            <v>A</v>
          </cell>
        </row>
      </sheetData>
      <sheetData sheetId="1552">
        <row r="9">
          <cell r="A9" t="str">
            <v>A</v>
          </cell>
        </row>
      </sheetData>
      <sheetData sheetId="1553">
        <row r="9">
          <cell r="A9" t="str">
            <v>A</v>
          </cell>
        </row>
      </sheetData>
      <sheetData sheetId="1554">
        <row r="9">
          <cell r="A9" t="str">
            <v>A</v>
          </cell>
        </row>
      </sheetData>
      <sheetData sheetId="1555">
        <row r="9">
          <cell r="A9" t="str">
            <v>A</v>
          </cell>
        </row>
      </sheetData>
      <sheetData sheetId="1556">
        <row r="9">
          <cell r="A9" t="str">
            <v>A</v>
          </cell>
        </row>
      </sheetData>
      <sheetData sheetId="1557">
        <row r="9">
          <cell r="A9" t="str">
            <v>A</v>
          </cell>
        </row>
      </sheetData>
      <sheetData sheetId="1558">
        <row r="9">
          <cell r="A9" t="str">
            <v>A</v>
          </cell>
        </row>
      </sheetData>
      <sheetData sheetId="1559">
        <row r="9">
          <cell r="A9" t="str">
            <v>A</v>
          </cell>
        </row>
      </sheetData>
      <sheetData sheetId="1560">
        <row r="9">
          <cell r="A9" t="str">
            <v>A</v>
          </cell>
        </row>
      </sheetData>
      <sheetData sheetId="1561">
        <row r="9">
          <cell r="A9" t="str">
            <v>A</v>
          </cell>
        </row>
      </sheetData>
      <sheetData sheetId="1562">
        <row r="9">
          <cell r="A9" t="str">
            <v>A</v>
          </cell>
        </row>
      </sheetData>
      <sheetData sheetId="1563">
        <row r="9">
          <cell r="A9" t="str">
            <v>A</v>
          </cell>
        </row>
      </sheetData>
      <sheetData sheetId="1564">
        <row r="9">
          <cell r="A9" t="str">
            <v>A</v>
          </cell>
        </row>
      </sheetData>
      <sheetData sheetId="1565">
        <row r="9">
          <cell r="A9" t="str">
            <v>A</v>
          </cell>
        </row>
      </sheetData>
      <sheetData sheetId="1566">
        <row r="9">
          <cell r="A9" t="str">
            <v>A</v>
          </cell>
        </row>
      </sheetData>
      <sheetData sheetId="1567">
        <row r="9">
          <cell r="A9" t="str">
            <v>A</v>
          </cell>
        </row>
      </sheetData>
      <sheetData sheetId="1568">
        <row r="9">
          <cell r="A9" t="str">
            <v>A</v>
          </cell>
        </row>
      </sheetData>
      <sheetData sheetId="1569">
        <row r="9">
          <cell r="A9" t="str">
            <v>A</v>
          </cell>
        </row>
      </sheetData>
      <sheetData sheetId="1570">
        <row r="9">
          <cell r="A9" t="str">
            <v>A</v>
          </cell>
        </row>
      </sheetData>
      <sheetData sheetId="1571">
        <row r="9">
          <cell r="A9" t="str">
            <v>A</v>
          </cell>
        </row>
      </sheetData>
      <sheetData sheetId="1572">
        <row r="9">
          <cell r="A9" t="str">
            <v>A</v>
          </cell>
        </row>
      </sheetData>
      <sheetData sheetId="1573">
        <row r="9">
          <cell r="A9" t="str">
            <v>A</v>
          </cell>
        </row>
      </sheetData>
      <sheetData sheetId="1574">
        <row r="9">
          <cell r="A9" t="str">
            <v>A</v>
          </cell>
        </row>
      </sheetData>
      <sheetData sheetId="1575">
        <row r="9">
          <cell r="A9" t="str">
            <v>A</v>
          </cell>
        </row>
      </sheetData>
      <sheetData sheetId="1576">
        <row r="9">
          <cell r="A9" t="str">
            <v>A</v>
          </cell>
        </row>
      </sheetData>
      <sheetData sheetId="1577">
        <row r="9">
          <cell r="A9" t="str">
            <v>A</v>
          </cell>
        </row>
      </sheetData>
      <sheetData sheetId="1578">
        <row r="9">
          <cell r="A9" t="str">
            <v>A</v>
          </cell>
        </row>
      </sheetData>
      <sheetData sheetId="1579">
        <row r="9">
          <cell r="A9" t="str">
            <v>A</v>
          </cell>
        </row>
      </sheetData>
      <sheetData sheetId="1580">
        <row r="9">
          <cell r="A9" t="str">
            <v>A</v>
          </cell>
        </row>
      </sheetData>
      <sheetData sheetId="1581">
        <row r="9">
          <cell r="A9" t="str">
            <v>A</v>
          </cell>
        </row>
      </sheetData>
      <sheetData sheetId="1582">
        <row r="9">
          <cell r="A9" t="str">
            <v>A</v>
          </cell>
        </row>
      </sheetData>
      <sheetData sheetId="1583">
        <row r="9">
          <cell r="A9" t="str">
            <v>A</v>
          </cell>
        </row>
      </sheetData>
      <sheetData sheetId="1584">
        <row r="9">
          <cell r="A9" t="str">
            <v>A</v>
          </cell>
        </row>
      </sheetData>
      <sheetData sheetId="1585">
        <row r="9">
          <cell r="A9" t="str">
            <v>A</v>
          </cell>
        </row>
      </sheetData>
      <sheetData sheetId="1586">
        <row r="9">
          <cell r="A9" t="str">
            <v>A</v>
          </cell>
        </row>
      </sheetData>
      <sheetData sheetId="1587">
        <row r="9">
          <cell r="A9" t="str">
            <v>A</v>
          </cell>
        </row>
      </sheetData>
      <sheetData sheetId="1588">
        <row r="9">
          <cell r="A9" t="str">
            <v>A</v>
          </cell>
        </row>
      </sheetData>
      <sheetData sheetId="1589">
        <row r="9">
          <cell r="A9" t="str">
            <v>A</v>
          </cell>
        </row>
      </sheetData>
      <sheetData sheetId="1590">
        <row r="9">
          <cell r="A9" t="str">
            <v>A</v>
          </cell>
        </row>
      </sheetData>
      <sheetData sheetId="1591">
        <row r="9">
          <cell r="A9" t="str">
            <v>A</v>
          </cell>
        </row>
      </sheetData>
      <sheetData sheetId="1592">
        <row r="9">
          <cell r="A9" t="str">
            <v>A</v>
          </cell>
        </row>
      </sheetData>
      <sheetData sheetId="1593">
        <row r="9">
          <cell r="A9" t="str">
            <v>A</v>
          </cell>
        </row>
      </sheetData>
      <sheetData sheetId="1594">
        <row r="9">
          <cell r="A9" t="str">
            <v>A</v>
          </cell>
        </row>
      </sheetData>
      <sheetData sheetId="1595">
        <row r="9">
          <cell r="A9" t="str">
            <v>A</v>
          </cell>
        </row>
      </sheetData>
      <sheetData sheetId="1596">
        <row r="9">
          <cell r="A9" t="str">
            <v>A</v>
          </cell>
        </row>
      </sheetData>
      <sheetData sheetId="1597" refreshError="1"/>
      <sheetData sheetId="1598" refreshError="1"/>
      <sheetData sheetId="1599" refreshError="1"/>
      <sheetData sheetId="1600" refreshError="1"/>
      <sheetData sheetId="1601">
        <row r="9">
          <cell r="A9" t="str">
            <v>A</v>
          </cell>
        </row>
      </sheetData>
      <sheetData sheetId="1602">
        <row r="9">
          <cell r="A9" t="str">
            <v>A</v>
          </cell>
        </row>
      </sheetData>
      <sheetData sheetId="1603">
        <row r="9">
          <cell r="A9" t="str">
            <v>A</v>
          </cell>
        </row>
      </sheetData>
      <sheetData sheetId="1604">
        <row r="9">
          <cell r="A9" t="str">
            <v>A</v>
          </cell>
        </row>
      </sheetData>
      <sheetData sheetId="1605">
        <row r="9">
          <cell r="A9" t="str">
            <v>A</v>
          </cell>
        </row>
      </sheetData>
      <sheetData sheetId="1606">
        <row r="9">
          <cell r="A9" t="str">
            <v>A</v>
          </cell>
        </row>
      </sheetData>
      <sheetData sheetId="1607">
        <row r="9">
          <cell r="A9" t="str">
            <v>A</v>
          </cell>
        </row>
      </sheetData>
      <sheetData sheetId="1608">
        <row r="9">
          <cell r="A9" t="str">
            <v>A</v>
          </cell>
        </row>
      </sheetData>
      <sheetData sheetId="1609">
        <row r="9">
          <cell r="A9" t="str">
            <v>A</v>
          </cell>
        </row>
      </sheetData>
      <sheetData sheetId="1610">
        <row r="9">
          <cell r="A9" t="str">
            <v>A</v>
          </cell>
        </row>
      </sheetData>
      <sheetData sheetId="1611">
        <row r="9">
          <cell r="A9" t="str">
            <v>A</v>
          </cell>
        </row>
      </sheetData>
      <sheetData sheetId="1612">
        <row r="9">
          <cell r="A9" t="str">
            <v>A</v>
          </cell>
        </row>
      </sheetData>
      <sheetData sheetId="1613">
        <row r="9">
          <cell r="A9" t="str">
            <v>A</v>
          </cell>
        </row>
      </sheetData>
      <sheetData sheetId="1614">
        <row r="9">
          <cell r="A9" t="str">
            <v>A</v>
          </cell>
        </row>
      </sheetData>
      <sheetData sheetId="1615">
        <row r="9">
          <cell r="A9" t="str">
            <v>A</v>
          </cell>
        </row>
      </sheetData>
      <sheetData sheetId="1616">
        <row r="9">
          <cell r="A9" t="str">
            <v>A</v>
          </cell>
        </row>
      </sheetData>
      <sheetData sheetId="1617">
        <row r="9">
          <cell r="A9" t="str">
            <v>A</v>
          </cell>
        </row>
      </sheetData>
      <sheetData sheetId="1618">
        <row r="9">
          <cell r="A9" t="str">
            <v>A</v>
          </cell>
        </row>
      </sheetData>
      <sheetData sheetId="1619">
        <row r="9">
          <cell r="A9" t="str">
            <v>A</v>
          </cell>
        </row>
      </sheetData>
      <sheetData sheetId="1620">
        <row r="9">
          <cell r="A9" t="str">
            <v>A</v>
          </cell>
        </row>
      </sheetData>
      <sheetData sheetId="1621">
        <row r="9">
          <cell r="A9" t="str">
            <v>A</v>
          </cell>
        </row>
      </sheetData>
      <sheetData sheetId="1622">
        <row r="9">
          <cell r="A9" t="str">
            <v>A</v>
          </cell>
        </row>
      </sheetData>
      <sheetData sheetId="1623">
        <row r="9">
          <cell r="A9" t="str">
            <v>A</v>
          </cell>
        </row>
      </sheetData>
      <sheetData sheetId="1624">
        <row r="9">
          <cell r="A9" t="str">
            <v>A</v>
          </cell>
        </row>
      </sheetData>
      <sheetData sheetId="1625">
        <row r="9">
          <cell r="A9" t="str">
            <v>A</v>
          </cell>
        </row>
      </sheetData>
      <sheetData sheetId="1626">
        <row r="9">
          <cell r="A9" t="str">
            <v>A</v>
          </cell>
        </row>
      </sheetData>
      <sheetData sheetId="1627">
        <row r="9">
          <cell r="A9" t="str">
            <v>A</v>
          </cell>
        </row>
      </sheetData>
      <sheetData sheetId="1628">
        <row r="9">
          <cell r="A9" t="str">
            <v>A</v>
          </cell>
        </row>
      </sheetData>
      <sheetData sheetId="1629">
        <row r="9">
          <cell r="A9" t="str">
            <v>A</v>
          </cell>
        </row>
      </sheetData>
      <sheetData sheetId="1630">
        <row r="9">
          <cell r="A9" t="str">
            <v>A</v>
          </cell>
        </row>
      </sheetData>
      <sheetData sheetId="1631">
        <row r="9">
          <cell r="A9" t="str">
            <v>A</v>
          </cell>
        </row>
      </sheetData>
      <sheetData sheetId="1632">
        <row r="9">
          <cell r="A9" t="str">
            <v>A</v>
          </cell>
        </row>
      </sheetData>
      <sheetData sheetId="1633">
        <row r="9">
          <cell r="A9" t="str">
            <v>A</v>
          </cell>
        </row>
      </sheetData>
      <sheetData sheetId="1634">
        <row r="9">
          <cell r="A9" t="str">
            <v>A</v>
          </cell>
        </row>
      </sheetData>
      <sheetData sheetId="1635">
        <row r="9">
          <cell r="A9" t="str">
            <v>A</v>
          </cell>
        </row>
      </sheetData>
      <sheetData sheetId="1636">
        <row r="9">
          <cell r="A9" t="str">
            <v>A</v>
          </cell>
        </row>
      </sheetData>
      <sheetData sheetId="1637">
        <row r="9">
          <cell r="A9" t="str">
            <v>A</v>
          </cell>
        </row>
      </sheetData>
      <sheetData sheetId="1638">
        <row r="9">
          <cell r="A9" t="str">
            <v>A</v>
          </cell>
        </row>
      </sheetData>
      <sheetData sheetId="1639">
        <row r="9">
          <cell r="A9" t="str">
            <v>A</v>
          </cell>
        </row>
      </sheetData>
      <sheetData sheetId="1640">
        <row r="9">
          <cell r="A9" t="str">
            <v>A</v>
          </cell>
        </row>
      </sheetData>
      <sheetData sheetId="1641">
        <row r="9">
          <cell r="A9" t="str">
            <v>A</v>
          </cell>
        </row>
      </sheetData>
      <sheetData sheetId="1642">
        <row r="9">
          <cell r="A9" t="str">
            <v>A</v>
          </cell>
        </row>
      </sheetData>
      <sheetData sheetId="1643">
        <row r="9">
          <cell r="A9" t="str">
            <v>A</v>
          </cell>
        </row>
      </sheetData>
      <sheetData sheetId="1644">
        <row r="9">
          <cell r="A9" t="str">
            <v>A</v>
          </cell>
        </row>
      </sheetData>
      <sheetData sheetId="1645">
        <row r="9">
          <cell r="A9" t="str">
            <v>A</v>
          </cell>
        </row>
      </sheetData>
      <sheetData sheetId="1646">
        <row r="9">
          <cell r="A9" t="str">
            <v>A</v>
          </cell>
        </row>
      </sheetData>
      <sheetData sheetId="1647">
        <row r="9">
          <cell r="A9" t="str">
            <v>A</v>
          </cell>
        </row>
      </sheetData>
      <sheetData sheetId="1648">
        <row r="9">
          <cell r="A9" t="str">
            <v>A</v>
          </cell>
        </row>
      </sheetData>
      <sheetData sheetId="1649">
        <row r="9">
          <cell r="A9" t="str">
            <v>A</v>
          </cell>
        </row>
      </sheetData>
      <sheetData sheetId="1650">
        <row r="9">
          <cell r="A9" t="str">
            <v>A</v>
          </cell>
        </row>
      </sheetData>
      <sheetData sheetId="1651">
        <row r="9">
          <cell r="A9" t="str">
            <v>A</v>
          </cell>
        </row>
      </sheetData>
      <sheetData sheetId="1652">
        <row r="9">
          <cell r="A9" t="str">
            <v>A</v>
          </cell>
        </row>
      </sheetData>
      <sheetData sheetId="1653">
        <row r="9">
          <cell r="A9" t="str">
            <v>A</v>
          </cell>
        </row>
      </sheetData>
      <sheetData sheetId="1654">
        <row r="9">
          <cell r="A9" t="str">
            <v>A</v>
          </cell>
        </row>
      </sheetData>
      <sheetData sheetId="1655">
        <row r="9">
          <cell r="A9" t="str">
            <v>A</v>
          </cell>
        </row>
      </sheetData>
      <sheetData sheetId="1656">
        <row r="9">
          <cell r="A9" t="str">
            <v>A</v>
          </cell>
        </row>
      </sheetData>
      <sheetData sheetId="1657">
        <row r="9">
          <cell r="A9" t="str">
            <v>A</v>
          </cell>
        </row>
      </sheetData>
      <sheetData sheetId="1658">
        <row r="9">
          <cell r="A9" t="str">
            <v>A</v>
          </cell>
        </row>
      </sheetData>
      <sheetData sheetId="1659">
        <row r="9">
          <cell r="A9" t="str">
            <v>A</v>
          </cell>
        </row>
      </sheetData>
      <sheetData sheetId="1660">
        <row r="9">
          <cell r="A9" t="str">
            <v>A</v>
          </cell>
        </row>
      </sheetData>
      <sheetData sheetId="1661">
        <row r="9">
          <cell r="A9" t="str">
            <v>A</v>
          </cell>
        </row>
      </sheetData>
      <sheetData sheetId="1662">
        <row r="9">
          <cell r="A9" t="str">
            <v>A</v>
          </cell>
        </row>
      </sheetData>
      <sheetData sheetId="1663">
        <row r="9">
          <cell r="A9" t="str">
            <v>A</v>
          </cell>
        </row>
      </sheetData>
      <sheetData sheetId="1664">
        <row r="9">
          <cell r="A9" t="str">
            <v>A</v>
          </cell>
        </row>
      </sheetData>
      <sheetData sheetId="1665">
        <row r="9">
          <cell r="A9" t="str">
            <v>A</v>
          </cell>
        </row>
      </sheetData>
      <sheetData sheetId="1666">
        <row r="9">
          <cell r="A9" t="str">
            <v>A</v>
          </cell>
        </row>
      </sheetData>
      <sheetData sheetId="1667">
        <row r="9">
          <cell r="A9" t="str">
            <v>A</v>
          </cell>
        </row>
      </sheetData>
      <sheetData sheetId="1668">
        <row r="9">
          <cell r="A9" t="str">
            <v>A</v>
          </cell>
        </row>
      </sheetData>
      <sheetData sheetId="1669">
        <row r="9">
          <cell r="A9" t="str">
            <v>A</v>
          </cell>
        </row>
      </sheetData>
      <sheetData sheetId="1670">
        <row r="9">
          <cell r="A9" t="str">
            <v>A</v>
          </cell>
        </row>
      </sheetData>
      <sheetData sheetId="1671">
        <row r="9">
          <cell r="A9" t="str">
            <v>A</v>
          </cell>
        </row>
      </sheetData>
      <sheetData sheetId="1672">
        <row r="9">
          <cell r="A9" t="str">
            <v>A</v>
          </cell>
        </row>
      </sheetData>
      <sheetData sheetId="1673">
        <row r="9">
          <cell r="A9" t="str">
            <v>A</v>
          </cell>
        </row>
      </sheetData>
      <sheetData sheetId="1674">
        <row r="9">
          <cell r="A9" t="str">
            <v>A</v>
          </cell>
        </row>
      </sheetData>
      <sheetData sheetId="1675">
        <row r="9">
          <cell r="A9" t="str">
            <v>A</v>
          </cell>
        </row>
      </sheetData>
      <sheetData sheetId="1676">
        <row r="9">
          <cell r="A9" t="str">
            <v>A</v>
          </cell>
        </row>
      </sheetData>
      <sheetData sheetId="1677">
        <row r="9">
          <cell r="A9" t="str">
            <v>A</v>
          </cell>
        </row>
      </sheetData>
      <sheetData sheetId="1678">
        <row r="9">
          <cell r="A9" t="str">
            <v>A</v>
          </cell>
        </row>
      </sheetData>
      <sheetData sheetId="1679">
        <row r="9">
          <cell r="A9" t="str">
            <v>A</v>
          </cell>
        </row>
      </sheetData>
      <sheetData sheetId="1680">
        <row r="9">
          <cell r="A9" t="str">
            <v>A</v>
          </cell>
        </row>
      </sheetData>
      <sheetData sheetId="1681">
        <row r="9">
          <cell r="A9" t="str">
            <v>A</v>
          </cell>
        </row>
      </sheetData>
      <sheetData sheetId="1682">
        <row r="9">
          <cell r="A9" t="str">
            <v>A</v>
          </cell>
        </row>
      </sheetData>
      <sheetData sheetId="1683">
        <row r="9">
          <cell r="A9" t="str">
            <v>A</v>
          </cell>
        </row>
      </sheetData>
      <sheetData sheetId="1684">
        <row r="9">
          <cell r="A9" t="str">
            <v>A</v>
          </cell>
        </row>
      </sheetData>
      <sheetData sheetId="1685">
        <row r="9">
          <cell r="A9" t="str">
            <v>A</v>
          </cell>
        </row>
      </sheetData>
      <sheetData sheetId="1686">
        <row r="9">
          <cell r="A9" t="str">
            <v>A</v>
          </cell>
        </row>
      </sheetData>
      <sheetData sheetId="1687">
        <row r="9">
          <cell r="A9" t="str">
            <v>A</v>
          </cell>
        </row>
      </sheetData>
      <sheetData sheetId="1688">
        <row r="9">
          <cell r="A9" t="str">
            <v>A</v>
          </cell>
        </row>
      </sheetData>
      <sheetData sheetId="1689">
        <row r="9">
          <cell r="A9" t="str">
            <v>A</v>
          </cell>
        </row>
      </sheetData>
      <sheetData sheetId="1690">
        <row r="9">
          <cell r="A9" t="str">
            <v>A</v>
          </cell>
        </row>
      </sheetData>
      <sheetData sheetId="1691">
        <row r="9">
          <cell r="A9" t="str">
            <v>A</v>
          </cell>
        </row>
      </sheetData>
      <sheetData sheetId="1692">
        <row r="9">
          <cell r="A9" t="str">
            <v>A</v>
          </cell>
        </row>
      </sheetData>
      <sheetData sheetId="1693">
        <row r="9">
          <cell r="A9" t="str">
            <v>A</v>
          </cell>
        </row>
      </sheetData>
      <sheetData sheetId="1694">
        <row r="9">
          <cell r="A9" t="str">
            <v>A</v>
          </cell>
        </row>
      </sheetData>
      <sheetData sheetId="1695">
        <row r="9">
          <cell r="A9" t="str">
            <v>A</v>
          </cell>
        </row>
      </sheetData>
      <sheetData sheetId="1696">
        <row r="9">
          <cell r="A9" t="str">
            <v>A</v>
          </cell>
        </row>
      </sheetData>
      <sheetData sheetId="1697">
        <row r="9">
          <cell r="A9" t="str">
            <v>A</v>
          </cell>
        </row>
      </sheetData>
      <sheetData sheetId="1698">
        <row r="9">
          <cell r="A9" t="str">
            <v>A</v>
          </cell>
        </row>
      </sheetData>
      <sheetData sheetId="1699">
        <row r="9">
          <cell r="A9" t="str">
            <v>A</v>
          </cell>
        </row>
      </sheetData>
      <sheetData sheetId="1700">
        <row r="9">
          <cell r="A9" t="str">
            <v>A</v>
          </cell>
        </row>
      </sheetData>
      <sheetData sheetId="1701">
        <row r="9">
          <cell r="A9" t="str">
            <v>A</v>
          </cell>
        </row>
      </sheetData>
      <sheetData sheetId="1702">
        <row r="9">
          <cell r="A9" t="str">
            <v>A</v>
          </cell>
        </row>
      </sheetData>
      <sheetData sheetId="1703">
        <row r="9">
          <cell r="A9" t="str">
            <v>A</v>
          </cell>
        </row>
      </sheetData>
      <sheetData sheetId="1704">
        <row r="9">
          <cell r="A9" t="str">
            <v>A</v>
          </cell>
        </row>
      </sheetData>
      <sheetData sheetId="1705">
        <row r="9">
          <cell r="A9" t="str">
            <v>A</v>
          </cell>
        </row>
      </sheetData>
      <sheetData sheetId="1706">
        <row r="9">
          <cell r="A9" t="str">
            <v>A</v>
          </cell>
        </row>
      </sheetData>
      <sheetData sheetId="1707">
        <row r="9">
          <cell r="A9" t="str">
            <v>A</v>
          </cell>
        </row>
      </sheetData>
      <sheetData sheetId="1708">
        <row r="9">
          <cell r="A9" t="str">
            <v>A</v>
          </cell>
        </row>
      </sheetData>
      <sheetData sheetId="1709">
        <row r="9">
          <cell r="A9" t="str">
            <v>A</v>
          </cell>
        </row>
      </sheetData>
      <sheetData sheetId="1710">
        <row r="9">
          <cell r="A9" t="str">
            <v>A</v>
          </cell>
        </row>
      </sheetData>
      <sheetData sheetId="1711">
        <row r="9">
          <cell r="A9" t="str">
            <v>A</v>
          </cell>
        </row>
      </sheetData>
      <sheetData sheetId="1712">
        <row r="9">
          <cell r="A9" t="str">
            <v>A</v>
          </cell>
        </row>
      </sheetData>
      <sheetData sheetId="1713">
        <row r="9">
          <cell r="A9" t="str">
            <v>A</v>
          </cell>
        </row>
      </sheetData>
      <sheetData sheetId="1714">
        <row r="9">
          <cell r="A9" t="str">
            <v>A</v>
          </cell>
        </row>
      </sheetData>
      <sheetData sheetId="1715">
        <row r="9">
          <cell r="A9" t="str">
            <v>A</v>
          </cell>
        </row>
      </sheetData>
      <sheetData sheetId="1716">
        <row r="9">
          <cell r="A9" t="str">
            <v>A</v>
          </cell>
        </row>
      </sheetData>
      <sheetData sheetId="1717">
        <row r="9">
          <cell r="A9" t="str">
            <v>A</v>
          </cell>
        </row>
      </sheetData>
      <sheetData sheetId="1718">
        <row r="9">
          <cell r="A9" t="str">
            <v>A</v>
          </cell>
        </row>
      </sheetData>
      <sheetData sheetId="1719">
        <row r="9">
          <cell r="A9" t="str">
            <v>A</v>
          </cell>
        </row>
      </sheetData>
      <sheetData sheetId="1720">
        <row r="9">
          <cell r="A9" t="str">
            <v>A</v>
          </cell>
        </row>
      </sheetData>
      <sheetData sheetId="1721">
        <row r="9">
          <cell r="A9" t="str">
            <v>A</v>
          </cell>
        </row>
      </sheetData>
      <sheetData sheetId="1722" refreshError="1"/>
      <sheetData sheetId="1723" refreshError="1"/>
      <sheetData sheetId="1724" refreshError="1"/>
      <sheetData sheetId="1725">
        <row r="9">
          <cell r="A9" t="str">
            <v>A</v>
          </cell>
        </row>
      </sheetData>
      <sheetData sheetId="1726" refreshError="1"/>
      <sheetData sheetId="1727">
        <row r="9">
          <cell r="A9" t="str">
            <v>A</v>
          </cell>
        </row>
      </sheetData>
      <sheetData sheetId="1728">
        <row r="9">
          <cell r="A9" t="str">
            <v>A</v>
          </cell>
        </row>
      </sheetData>
      <sheetData sheetId="1729">
        <row r="9">
          <cell r="A9" t="str">
            <v>A</v>
          </cell>
        </row>
      </sheetData>
      <sheetData sheetId="1730" refreshError="1"/>
      <sheetData sheetId="1731" refreshError="1"/>
      <sheetData sheetId="1732" refreshError="1"/>
      <sheetData sheetId="1733" refreshError="1"/>
      <sheetData sheetId="1734" refreshError="1"/>
      <sheetData sheetId="1735" refreshError="1"/>
      <sheetData sheetId="1736" refreshError="1"/>
      <sheetData sheetId="1737">
        <row r="9">
          <cell r="A9" t="str">
            <v>A</v>
          </cell>
        </row>
      </sheetData>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ow r="9">
          <cell r="A9" t="str">
            <v>A</v>
          </cell>
        </row>
      </sheetData>
      <sheetData sheetId="1776">
        <row r="9">
          <cell r="A9" t="str">
            <v>A</v>
          </cell>
        </row>
      </sheetData>
      <sheetData sheetId="1777" refreshError="1"/>
      <sheetData sheetId="1778" refreshError="1"/>
      <sheetData sheetId="1779">
        <row r="9">
          <cell r="A9" t="str">
            <v>A</v>
          </cell>
        </row>
      </sheetData>
      <sheetData sheetId="1780">
        <row r="9">
          <cell r="A9" t="str">
            <v>A</v>
          </cell>
        </row>
      </sheetData>
      <sheetData sheetId="1781">
        <row r="9">
          <cell r="A9" t="str">
            <v>A</v>
          </cell>
        </row>
      </sheetData>
      <sheetData sheetId="1782">
        <row r="9">
          <cell r="A9" t="str">
            <v>A</v>
          </cell>
        </row>
      </sheetData>
      <sheetData sheetId="1783">
        <row r="9">
          <cell r="A9" t="str">
            <v>A</v>
          </cell>
        </row>
      </sheetData>
      <sheetData sheetId="1784">
        <row r="9">
          <cell r="A9" t="str">
            <v>A</v>
          </cell>
        </row>
      </sheetData>
      <sheetData sheetId="1785">
        <row r="9">
          <cell r="A9" t="str">
            <v>A</v>
          </cell>
        </row>
      </sheetData>
      <sheetData sheetId="1786">
        <row r="9">
          <cell r="A9" t="str">
            <v>A</v>
          </cell>
        </row>
      </sheetData>
      <sheetData sheetId="1787">
        <row r="9">
          <cell r="A9" t="str">
            <v>A</v>
          </cell>
        </row>
      </sheetData>
      <sheetData sheetId="1788">
        <row r="9">
          <cell r="A9" t="str">
            <v>A</v>
          </cell>
        </row>
      </sheetData>
      <sheetData sheetId="1789">
        <row r="9">
          <cell r="A9" t="str">
            <v>A</v>
          </cell>
        </row>
      </sheetData>
      <sheetData sheetId="1790">
        <row r="9">
          <cell r="A9" t="str">
            <v>A</v>
          </cell>
        </row>
      </sheetData>
      <sheetData sheetId="1791">
        <row r="9">
          <cell r="A9" t="str">
            <v>A</v>
          </cell>
        </row>
      </sheetData>
      <sheetData sheetId="1792">
        <row r="9">
          <cell r="A9" t="str">
            <v>A</v>
          </cell>
        </row>
      </sheetData>
      <sheetData sheetId="1793">
        <row r="9">
          <cell r="A9" t="str">
            <v>A</v>
          </cell>
        </row>
      </sheetData>
      <sheetData sheetId="1794">
        <row r="9">
          <cell r="A9" t="str">
            <v>A</v>
          </cell>
        </row>
      </sheetData>
      <sheetData sheetId="1795">
        <row r="9">
          <cell r="A9" t="str">
            <v>A</v>
          </cell>
        </row>
      </sheetData>
      <sheetData sheetId="1796">
        <row r="9">
          <cell r="A9" t="str">
            <v>A</v>
          </cell>
        </row>
      </sheetData>
      <sheetData sheetId="1797">
        <row r="9">
          <cell r="A9" t="str">
            <v>A</v>
          </cell>
        </row>
      </sheetData>
      <sheetData sheetId="1798">
        <row r="9">
          <cell r="A9" t="str">
            <v>A</v>
          </cell>
        </row>
      </sheetData>
      <sheetData sheetId="1799">
        <row r="9">
          <cell r="A9" t="str">
            <v>A</v>
          </cell>
        </row>
      </sheetData>
      <sheetData sheetId="1800">
        <row r="9">
          <cell r="A9" t="str">
            <v>A</v>
          </cell>
        </row>
      </sheetData>
      <sheetData sheetId="1801">
        <row r="9">
          <cell r="A9" t="str">
            <v>A</v>
          </cell>
        </row>
      </sheetData>
      <sheetData sheetId="1802">
        <row r="9">
          <cell r="A9" t="str">
            <v>A</v>
          </cell>
        </row>
      </sheetData>
      <sheetData sheetId="1803">
        <row r="9">
          <cell r="A9" t="str">
            <v>A</v>
          </cell>
        </row>
      </sheetData>
      <sheetData sheetId="1804">
        <row r="9">
          <cell r="A9" t="str">
            <v>A</v>
          </cell>
        </row>
      </sheetData>
      <sheetData sheetId="1805">
        <row r="9">
          <cell r="A9" t="str">
            <v>A</v>
          </cell>
        </row>
      </sheetData>
      <sheetData sheetId="1806">
        <row r="9">
          <cell r="A9" t="str">
            <v>A</v>
          </cell>
        </row>
      </sheetData>
      <sheetData sheetId="1807">
        <row r="9">
          <cell r="A9" t="str">
            <v>A</v>
          </cell>
        </row>
      </sheetData>
      <sheetData sheetId="1808">
        <row r="9">
          <cell r="A9" t="str">
            <v>A</v>
          </cell>
        </row>
      </sheetData>
      <sheetData sheetId="1809">
        <row r="9">
          <cell r="A9" t="str">
            <v>A</v>
          </cell>
        </row>
      </sheetData>
      <sheetData sheetId="1810">
        <row r="9">
          <cell r="A9" t="str">
            <v>A</v>
          </cell>
        </row>
      </sheetData>
      <sheetData sheetId="1811">
        <row r="9">
          <cell r="A9" t="str">
            <v>A</v>
          </cell>
        </row>
      </sheetData>
      <sheetData sheetId="1812">
        <row r="9">
          <cell r="A9" t="str">
            <v>A</v>
          </cell>
        </row>
      </sheetData>
      <sheetData sheetId="1813">
        <row r="9">
          <cell r="A9" t="str">
            <v>A</v>
          </cell>
        </row>
      </sheetData>
      <sheetData sheetId="1814">
        <row r="9">
          <cell r="A9" t="str">
            <v>A</v>
          </cell>
        </row>
      </sheetData>
      <sheetData sheetId="1815">
        <row r="9">
          <cell r="A9" t="str">
            <v>A</v>
          </cell>
        </row>
      </sheetData>
      <sheetData sheetId="1816">
        <row r="9">
          <cell r="A9" t="str">
            <v>A</v>
          </cell>
        </row>
      </sheetData>
      <sheetData sheetId="1817">
        <row r="9">
          <cell r="A9" t="str">
            <v>A</v>
          </cell>
        </row>
      </sheetData>
      <sheetData sheetId="1818">
        <row r="9">
          <cell r="A9" t="str">
            <v>A</v>
          </cell>
        </row>
      </sheetData>
      <sheetData sheetId="1819">
        <row r="9">
          <cell r="A9" t="str">
            <v>A</v>
          </cell>
        </row>
      </sheetData>
      <sheetData sheetId="1820">
        <row r="9">
          <cell r="A9" t="str">
            <v>A</v>
          </cell>
        </row>
      </sheetData>
      <sheetData sheetId="1821">
        <row r="9">
          <cell r="A9" t="str">
            <v>A</v>
          </cell>
        </row>
      </sheetData>
      <sheetData sheetId="1822">
        <row r="9">
          <cell r="A9" t="str">
            <v>A</v>
          </cell>
        </row>
      </sheetData>
      <sheetData sheetId="1823">
        <row r="9">
          <cell r="A9" t="str">
            <v>A</v>
          </cell>
        </row>
      </sheetData>
      <sheetData sheetId="1824">
        <row r="9">
          <cell r="A9" t="str">
            <v>A</v>
          </cell>
        </row>
      </sheetData>
      <sheetData sheetId="1825">
        <row r="9">
          <cell r="A9" t="str">
            <v>A</v>
          </cell>
        </row>
      </sheetData>
      <sheetData sheetId="1826">
        <row r="9">
          <cell r="A9" t="str">
            <v>A</v>
          </cell>
        </row>
      </sheetData>
      <sheetData sheetId="1827">
        <row r="9">
          <cell r="A9" t="str">
            <v>A</v>
          </cell>
        </row>
      </sheetData>
      <sheetData sheetId="1828">
        <row r="9">
          <cell r="A9" t="str">
            <v>A</v>
          </cell>
        </row>
      </sheetData>
      <sheetData sheetId="1829">
        <row r="9">
          <cell r="A9" t="str">
            <v>A</v>
          </cell>
        </row>
      </sheetData>
      <sheetData sheetId="1830">
        <row r="9">
          <cell r="A9" t="str">
            <v>A</v>
          </cell>
        </row>
      </sheetData>
      <sheetData sheetId="1831">
        <row r="9">
          <cell r="A9" t="str">
            <v>A</v>
          </cell>
        </row>
      </sheetData>
      <sheetData sheetId="1832">
        <row r="9">
          <cell r="A9" t="str">
            <v>A</v>
          </cell>
        </row>
      </sheetData>
      <sheetData sheetId="1833">
        <row r="9">
          <cell r="A9" t="str">
            <v>A</v>
          </cell>
        </row>
      </sheetData>
      <sheetData sheetId="1834">
        <row r="9">
          <cell r="A9" t="str">
            <v>A</v>
          </cell>
        </row>
      </sheetData>
      <sheetData sheetId="1835">
        <row r="9">
          <cell r="A9" t="str">
            <v>A</v>
          </cell>
        </row>
      </sheetData>
      <sheetData sheetId="1836">
        <row r="9">
          <cell r="A9" t="str">
            <v>A</v>
          </cell>
        </row>
      </sheetData>
      <sheetData sheetId="1837">
        <row r="9">
          <cell r="A9" t="str">
            <v>A</v>
          </cell>
        </row>
      </sheetData>
      <sheetData sheetId="1838">
        <row r="9">
          <cell r="A9" t="str">
            <v>A</v>
          </cell>
        </row>
      </sheetData>
      <sheetData sheetId="1839">
        <row r="9">
          <cell r="A9" t="str">
            <v>A</v>
          </cell>
        </row>
      </sheetData>
      <sheetData sheetId="1840">
        <row r="9">
          <cell r="A9" t="str">
            <v>A</v>
          </cell>
        </row>
      </sheetData>
      <sheetData sheetId="1841">
        <row r="9">
          <cell r="A9" t="str">
            <v>A</v>
          </cell>
        </row>
      </sheetData>
      <sheetData sheetId="1842">
        <row r="9">
          <cell r="A9" t="str">
            <v>A</v>
          </cell>
        </row>
      </sheetData>
      <sheetData sheetId="1843">
        <row r="9">
          <cell r="A9" t="str">
            <v>A</v>
          </cell>
        </row>
      </sheetData>
      <sheetData sheetId="1844">
        <row r="9">
          <cell r="A9" t="str">
            <v>A</v>
          </cell>
        </row>
      </sheetData>
      <sheetData sheetId="1845">
        <row r="9">
          <cell r="A9" t="str">
            <v>A</v>
          </cell>
        </row>
      </sheetData>
      <sheetData sheetId="1846">
        <row r="9">
          <cell r="A9" t="str">
            <v>A</v>
          </cell>
        </row>
      </sheetData>
      <sheetData sheetId="1847">
        <row r="9">
          <cell r="A9" t="str">
            <v>A</v>
          </cell>
        </row>
      </sheetData>
      <sheetData sheetId="1848">
        <row r="9">
          <cell r="A9" t="str">
            <v>A</v>
          </cell>
        </row>
      </sheetData>
      <sheetData sheetId="1849">
        <row r="9">
          <cell r="A9" t="str">
            <v>A</v>
          </cell>
        </row>
      </sheetData>
      <sheetData sheetId="1850">
        <row r="9">
          <cell r="A9" t="str">
            <v>A</v>
          </cell>
        </row>
      </sheetData>
      <sheetData sheetId="1851">
        <row r="9">
          <cell r="A9" t="str">
            <v>A</v>
          </cell>
        </row>
      </sheetData>
      <sheetData sheetId="1852">
        <row r="9">
          <cell r="A9" t="str">
            <v>A</v>
          </cell>
        </row>
      </sheetData>
      <sheetData sheetId="1853">
        <row r="9">
          <cell r="A9" t="str">
            <v>A</v>
          </cell>
        </row>
      </sheetData>
      <sheetData sheetId="1854">
        <row r="9">
          <cell r="A9" t="str">
            <v>A</v>
          </cell>
        </row>
      </sheetData>
      <sheetData sheetId="1855">
        <row r="9">
          <cell r="A9" t="str">
            <v>A</v>
          </cell>
        </row>
      </sheetData>
      <sheetData sheetId="1856">
        <row r="9">
          <cell r="A9" t="str">
            <v>A</v>
          </cell>
        </row>
      </sheetData>
      <sheetData sheetId="1857">
        <row r="9">
          <cell r="A9" t="str">
            <v>A</v>
          </cell>
        </row>
      </sheetData>
      <sheetData sheetId="1858">
        <row r="9">
          <cell r="A9" t="str">
            <v>A</v>
          </cell>
        </row>
      </sheetData>
      <sheetData sheetId="1859">
        <row r="9">
          <cell r="A9" t="str">
            <v>A</v>
          </cell>
        </row>
      </sheetData>
      <sheetData sheetId="1860">
        <row r="9">
          <cell r="A9" t="str">
            <v>A</v>
          </cell>
        </row>
      </sheetData>
      <sheetData sheetId="1861">
        <row r="9">
          <cell r="A9" t="str">
            <v>A</v>
          </cell>
        </row>
      </sheetData>
      <sheetData sheetId="1862">
        <row r="9">
          <cell r="A9" t="str">
            <v>A</v>
          </cell>
        </row>
      </sheetData>
      <sheetData sheetId="1863">
        <row r="9">
          <cell r="A9" t="str">
            <v>A</v>
          </cell>
        </row>
      </sheetData>
      <sheetData sheetId="1864">
        <row r="9">
          <cell r="A9" t="str">
            <v>A</v>
          </cell>
        </row>
      </sheetData>
      <sheetData sheetId="1865">
        <row r="9">
          <cell r="A9" t="str">
            <v>A</v>
          </cell>
        </row>
      </sheetData>
      <sheetData sheetId="1866">
        <row r="9">
          <cell r="A9" t="str">
            <v>A</v>
          </cell>
        </row>
      </sheetData>
      <sheetData sheetId="1867">
        <row r="9">
          <cell r="A9" t="str">
            <v>A</v>
          </cell>
        </row>
      </sheetData>
      <sheetData sheetId="1868">
        <row r="9">
          <cell r="A9" t="str">
            <v>A</v>
          </cell>
        </row>
      </sheetData>
      <sheetData sheetId="1869">
        <row r="9">
          <cell r="A9" t="str">
            <v>A</v>
          </cell>
        </row>
      </sheetData>
      <sheetData sheetId="1870">
        <row r="9">
          <cell r="A9" t="str">
            <v>A</v>
          </cell>
        </row>
      </sheetData>
      <sheetData sheetId="1871">
        <row r="9">
          <cell r="A9" t="str">
            <v>A</v>
          </cell>
        </row>
      </sheetData>
      <sheetData sheetId="1872">
        <row r="9">
          <cell r="A9" t="str">
            <v>A</v>
          </cell>
        </row>
      </sheetData>
      <sheetData sheetId="1873">
        <row r="9">
          <cell r="A9" t="str">
            <v>A</v>
          </cell>
        </row>
      </sheetData>
      <sheetData sheetId="1874">
        <row r="9">
          <cell r="A9" t="str">
            <v>A</v>
          </cell>
        </row>
      </sheetData>
      <sheetData sheetId="1875">
        <row r="9">
          <cell r="A9" t="str">
            <v>A</v>
          </cell>
        </row>
      </sheetData>
      <sheetData sheetId="1876">
        <row r="9">
          <cell r="A9" t="str">
            <v>A</v>
          </cell>
        </row>
      </sheetData>
      <sheetData sheetId="1877">
        <row r="9">
          <cell r="A9" t="str">
            <v>A</v>
          </cell>
        </row>
      </sheetData>
      <sheetData sheetId="1878">
        <row r="9">
          <cell r="A9" t="str">
            <v>A</v>
          </cell>
        </row>
      </sheetData>
      <sheetData sheetId="1879">
        <row r="9">
          <cell r="A9" t="str">
            <v>A</v>
          </cell>
        </row>
      </sheetData>
      <sheetData sheetId="1880">
        <row r="9">
          <cell r="A9" t="str">
            <v>A</v>
          </cell>
        </row>
      </sheetData>
      <sheetData sheetId="1881">
        <row r="9">
          <cell r="A9" t="str">
            <v>A</v>
          </cell>
        </row>
      </sheetData>
      <sheetData sheetId="1882">
        <row r="9">
          <cell r="A9" t="str">
            <v>A</v>
          </cell>
        </row>
      </sheetData>
      <sheetData sheetId="1883">
        <row r="9">
          <cell r="A9" t="str">
            <v>A</v>
          </cell>
        </row>
      </sheetData>
      <sheetData sheetId="1884">
        <row r="9">
          <cell r="A9" t="str">
            <v>A</v>
          </cell>
        </row>
      </sheetData>
      <sheetData sheetId="1885">
        <row r="9">
          <cell r="A9" t="str">
            <v>A</v>
          </cell>
        </row>
      </sheetData>
      <sheetData sheetId="1886">
        <row r="9">
          <cell r="A9" t="str">
            <v>A</v>
          </cell>
        </row>
      </sheetData>
      <sheetData sheetId="1887">
        <row r="9">
          <cell r="A9" t="str">
            <v>A</v>
          </cell>
        </row>
      </sheetData>
      <sheetData sheetId="1888">
        <row r="9">
          <cell r="A9" t="str">
            <v>A</v>
          </cell>
        </row>
      </sheetData>
      <sheetData sheetId="1889">
        <row r="9">
          <cell r="A9" t="str">
            <v>A</v>
          </cell>
        </row>
      </sheetData>
      <sheetData sheetId="1890">
        <row r="9">
          <cell r="A9" t="str">
            <v>A</v>
          </cell>
        </row>
      </sheetData>
      <sheetData sheetId="1891">
        <row r="9">
          <cell r="A9" t="str">
            <v>A</v>
          </cell>
        </row>
      </sheetData>
      <sheetData sheetId="1892">
        <row r="9">
          <cell r="A9" t="str">
            <v>A</v>
          </cell>
        </row>
      </sheetData>
      <sheetData sheetId="1893">
        <row r="9">
          <cell r="A9" t="str">
            <v>A</v>
          </cell>
        </row>
      </sheetData>
      <sheetData sheetId="1894">
        <row r="9">
          <cell r="A9" t="str">
            <v>A</v>
          </cell>
        </row>
      </sheetData>
      <sheetData sheetId="1895">
        <row r="9">
          <cell r="A9" t="str">
            <v>A</v>
          </cell>
        </row>
      </sheetData>
      <sheetData sheetId="1896">
        <row r="9">
          <cell r="A9" t="str">
            <v>A</v>
          </cell>
        </row>
      </sheetData>
      <sheetData sheetId="1897">
        <row r="9">
          <cell r="A9" t="str">
            <v>A</v>
          </cell>
        </row>
      </sheetData>
      <sheetData sheetId="1898">
        <row r="9">
          <cell r="A9" t="str">
            <v>A</v>
          </cell>
        </row>
      </sheetData>
      <sheetData sheetId="1899">
        <row r="9">
          <cell r="A9" t="str">
            <v>A</v>
          </cell>
        </row>
      </sheetData>
      <sheetData sheetId="1900">
        <row r="9">
          <cell r="A9" t="str">
            <v>A</v>
          </cell>
        </row>
      </sheetData>
      <sheetData sheetId="1901">
        <row r="9">
          <cell r="A9" t="str">
            <v>A</v>
          </cell>
        </row>
      </sheetData>
      <sheetData sheetId="1902">
        <row r="9">
          <cell r="A9" t="str">
            <v>A</v>
          </cell>
        </row>
      </sheetData>
      <sheetData sheetId="1903">
        <row r="9">
          <cell r="A9" t="str">
            <v>A</v>
          </cell>
        </row>
      </sheetData>
      <sheetData sheetId="1904">
        <row r="9">
          <cell r="A9" t="str">
            <v>A</v>
          </cell>
        </row>
      </sheetData>
      <sheetData sheetId="1905">
        <row r="9">
          <cell r="A9" t="str">
            <v>A</v>
          </cell>
        </row>
      </sheetData>
      <sheetData sheetId="1906">
        <row r="9">
          <cell r="A9" t="str">
            <v>A</v>
          </cell>
        </row>
      </sheetData>
      <sheetData sheetId="1907">
        <row r="9">
          <cell r="A9" t="str">
            <v>A</v>
          </cell>
        </row>
      </sheetData>
      <sheetData sheetId="1908">
        <row r="9">
          <cell r="A9" t="str">
            <v>A</v>
          </cell>
        </row>
      </sheetData>
      <sheetData sheetId="1909">
        <row r="9">
          <cell r="A9" t="str">
            <v>A</v>
          </cell>
        </row>
      </sheetData>
      <sheetData sheetId="1910">
        <row r="9">
          <cell r="A9" t="str">
            <v>A</v>
          </cell>
        </row>
      </sheetData>
      <sheetData sheetId="1911">
        <row r="9">
          <cell r="A9" t="str">
            <v>A</v>
          </cell>
        </row>
      </sheetData>
      <sheetData sheetId="1912">
        <row r="9">
          <cell r="A9" t="str">
            <v>A</v>
          </cell>
        </row>
      </sheetData>
      <sheetData sheetId="1913">
        <row r="9">
          <cell r="A9" t="str">
            <v>A</v>
          </cell>
        </row>
      </sheetData>
      <sheetData sheetId="1914">
        <row r="9">
          <cell r="A9" t="str">
            <v>A</v>
          </cell>
        </row>
      </sheetData>
      <sheetData sheetId="1915">
        <row r="9">
          <cell r="A9" t="str">
            <v>A</v>
          </cell>
        </row>
      </sheetData>
      <sheetData sheetId="1916">
        <row r="9">
          <cell r="A9" t="str">
            <v>A</v>
          </cell>
        </row>
      </sheetData>
      <sheetData sheetId="1917">
        <row r="9">
          <cell r="A9" t="str">
            <v>A</v>
          </cell>
        </row>
      </sheetData>
      <sheetData sheetId="1918">
        <row r="9">
          <cell r="A9" t="str">
            <v>A</v>
          </cell>
        </row>
      </sheetData>
      <sheetData sheetId="1919">
        <row r="9">
          <cell r="A9" t="str">
            <v>A</v>
          </cell>
        </row>
      </sheetData>
      <sheetData sheetId="1920">
        <row r="9">
          <cell r="A9" t="str">
            <v>A</v>
          </cell>
        </row>
      </sheetData>
      <sheetData sheetId="1921">
        <row r="9">
          <cell r="A9" t="str">
            <v>A</v>
          </cell>
        </row>
      </sheetData>
      <sheetData sheetId="1922">
        <row r="9">
          <cell r="A9" t="str">
            <v>A</v>
          </cell>
        </row>
      </sheetData>
      <sheetData sheetId="1923">
        <row r="9">
          <cell r="A9" t="str">
            <v>A</v>
          </cell>
        </row>
      </sheetData>
      <sheetData sheetId="1924">
        <row r="9">
          <cell r="A9" t="str">
            <v>A</v>
          </cell>
        </row>
      </sheetData>
      <sheetData sheetId="1925">
        <row r="9">
          <cell r="A9" t="str">
            <v>A</v>
          </cell>
        </row>
      </sheetData>
      <sheetData sheetId="1926">
        <row r="9">
          <cell r="A9" t="str">
            <v>A</v>
          </cell>
        </row>
      </sheetData>
      <sheetData sheetId="1927">
        <row r="9">
          <cell r="A9" t="str">
            <v>A</v>
          </cell>
        </row>
      </sheetData>
      <sheetData sheetId="1928">
        <row r="9">
          <cell r="A9" t="str">
            <v>A</v>
          </cell>
        </row>
      </sheetData>
      <sheetData sheetId="1929">
        <row r="9">
          <cell r="A9" t="str">
            <v>A</v>
          </cell>
        </row>
      </sheetData>
      <sheetData sheetId="1930">
        <row r="9">
          <cell r="A9" t="str">
            <v>A</v>
          </cell>
        </row>
      </sheetData>
      <sheetData sheetId="1931">
        <row r="9">
          <cell r="A9" t="str">
            <v>A</v>
          </cell>
        </row>
      </sheetData>
      <sheetData sheetId="1932">
        <row r="9">
          <cell r="A9" t="str">
            <v>A</v>
          </cell>
        </row>
      </sheetData>
      <sheetData sheetId="1933">
        <row r="9">
          <cell r="A9" t="str">
            <v>A</v>
          </cell>
        </row>
      </sheetData>
      <sheetData sheetId="1934">
        <row r="9">
          <cell r="A9" t="str">
            <v>A</v>
          </cell>
        </row>
      </sheetData>
      <sheetData sheetId="1935">
        <row r="9">
          <cell r="A9" t="str">
            <v>A</v>
          </cell>
        </row>
      </sheetData>
      <sheetData sheetId="1936">
        <row r="9">
          <cell r="A9" t="str">
            <v>A</v>
          </cell>
        </row>
      </sheetData>
      <sheetData sheetId="1937">
        <row r="9">
          <cell r="A9" t="str">
            <v>A</v>
          </cell>
        </row>
      </sheetData>
      <sheetData sheetId="1938">
        <row r="9">
          <cell r="A9" t="str">
            <v>A</v>
          </cell>
        </row>
      </sheetData>
      <sheetData sheetId="1939">
        <row r="9">
          <cell r="A9" t="str">
            <v>A</v>
          </cell>
        </row>
      </sheetData>
      <sheetData sheetId="1940">
        <row r="9">
          <cell r="A9" t="str">
            <v>A</v>
          </cell>
        </row>
      </sheetData>
      <sheetData sheetId="1941">
        <row r="9">
          <cell r="A9" t="str">
            <v>A</v>
          </cell>
        </row>
      </sheetData>
      <sheetData sheetId="1942">
        <row r="9">
          <cell r="A9" t="str">
            <v>A</v>
          </cell>
        </row>
      </sheetData>
      <sheetData sheetId="1943">
        <row r="9">
          <cell r="A9" t="str">
            <v>A</v>
          </cell>
        </row>
      </sheetData>
      <sheetData sheetId="1944">
        <row r="9">
          <cell r="A9" t="str">
            <v>A</v>
          </cell>
        </row>
      </sheetData>
      <sheetData sheetId="1945">
        <row r="9">
          <cell r="A9" t="str">
            <v>A</v>
          </cell>
        </row>
      </sheetData>
      <sheetData sheetId="1946">
        <row r="9">
          <cell r="A9" t="str">
            <v>A</v>
          </cell>
        </row>
      </sheetData>
      <sheetData sheetId="1947">
        <row r="9">
          <cell r="A9" t="str">
            <v>A</v>
          </cell>
        </row>
      </sheetData>
      <sheetData sheetId="1948">
        <row r="9">
          <cell r="A9" t="str">
            <v>A</v>
          </cell>
        </row>
      </sheetData>
      <sheetData sheetId="1949">
        <row r="9">
          <cell r="A9" t="str">
            <v>A</v>
          </cell>
        </row>
      </sheetData>
      <sheetData sheetId="1950">
        <row r="9">
          <cell r="A9" t="str">
            <v>A</v>
          </cell>
        </row>
      </sheetData>
      <sheetData sheetId="1951">
        <row r="9">
          <cell r="A9" t="str">
            <v>A</v>
          </cell>
        </row>
      </sheetData>
      <sheetData sheetId="1952">
        <row r="9">
          <cell r="A9" t="str">
            <v>A</v>
          </cell>
        </row>
      </sheetData>
      <sheetData sheetId="1953">
        <row r="9">
          <cell r="A9" t="str">
            <v>A</v>
          </cell>
        </row>
      </sheetData>
      <sheetData sheetId="1954">
        <row r="9">
          <cell r="A9" t="str">
            <v>A</v>
          </cell>
        </row>
      </sheetData>
      <sheetData sheetId="1955">
        <row r="9">
          <cell r="A9" t="str">
            <v>A</v>
          </cell>
        </row>
      </sheetData>
      <sheetData sheetId="1956">
        <row r="9">
          <cell r="A9" t="str">
            <v>A</v>
          </cell>
        </row>
      </sheetData>
      <sheetData sheetId="1957">
        <row r="9">
          <cell r="A9" t="str">
            <v>A</v>
          </cell>
        </row>
      </sheetData>
      <sheetData sheetId="1958">
        <row r="9">
          <cell r="A9" t="str">
            <v>A</v>
          </cell>
        </row>
      </sheetData>
      <sheetData sheetId="1959">
        <row r="9">
          <cell r="A9" t="str">
            <v>A</v>
          </cell>
        </row>
      </sheetData>
      <sheetData sheetId="1960">
        <row r="9">
          <cell r="A9" t="str">
            <v>A</v>
          </cell>
        </row>
      </sheetData>
      <sheetData sheetId="1961">
        <row r="9">
          <cell r="A9" t="str">
            <v>A</v>
          </cell>
        </row>
      </sheetData>
      <sheetData sheetId="1962">
        <row r="9">
          <cell r="A9" t="str">
            <v>A</v>
          </cell>
        </row>
      </sheetData>
      <sheetData sheetId="1963">
        <row r="9">
          <cell r="A9" t="str">
            <v>A</v>
          </cell>
        </row>
      </sheetData>
      <sheetData sheetId="1964">
        <row r="9">
          <cell r="A9" t="str">
            <v>A</v>
          </cell>
        </row>
      </sheetData>
      <sheetData sheetId="1965">
        <row r="9">
          <cell r="A9" t="str">
            <v>A</v>
          </cell>
        </row>
      </sheetData>
      <sheetData sheetId="1966">
        <row r="9">
          <cell r="A9" t="str">
            <v>A</v>
          </cell>
        </row>
      </sheetData>
      <sheetData sheetId="1967">
        <row r="9">
          <cell r="A9" t="str">
            <v>A</v>
          </cell>
        </row>
      </sheetData>
      <sheetData sheetId="1968">
        <row r="9">
          <cell r="A9" t="str">
            <v>A</v>
          </cell>
        </row>
      </sheetData>
      <sheetData sheetId="1969">
        <row r="9">
          <cell r="A9" t="str">
            <v>A</v>
          </cell>
        </row>
      </sheetData>
      <sheetData sheetId="1970">
        <row r="9">
          <cell r="A9" t="str">
            <v>A</v>
          </cell>
        </row>
      </sheetData>
      <sheetData sheetId="1971">
        <row r="9">
          <cell r="A9" t="str">
            <v>A</v>
          </cell>
        </row>
      </sheetData>
      <sheetData sheetId="1972">
        <row r="9">
          <cell r="A9" t="str">
            <v>A</v>
          </cell>
        </row>
      </sheetData>
      <sheetData sheetId="1973">
        <row r="9">
          <cell r="A9" t="str">
            <v>A</v>
          </cell>
        </row>
      </sheetData>
      <sheetData sheetId="1974">
        <row r="9">
          <cell r="A9" t="str">
            <v>A</v>
          </cell>
        </row>
      </sheetData>
      <sheetData sheetId="1975">
        <row r="9">
          <cell r="A9" t="str">
            <v>A</v>
          </cell>
        </row>
      </sheetData>
      <sheetData sheetId="1976">
        <row r="9">
          <cell r="A9" t="str">
            <v>A</v>
          </cell>
        </row>
      </sheetData>
      <sheetData sheetId="1977">
        <row r="9">
          <cell r="A9" t="str">
            <v>A</v>
          </cell>
        </row>
      </sheetData>
      <sheetData sheetId="1978">
        <row r="9">
          <cell r="A9" t="str">
            <v>A</v>
          </cell>
        </row>
      </sheetData>
      <sheetData sheetId="1979">
        <row r="9">
          <cell r="A9" t="str">
            <v>A</v>
          </cell>
        </row>
      </sheetData>
      <sheetData sheetId="1980">
        <row r="9">
          <cell r="A9" t="str">
            <v>A</v>
          </cell>
        </row>
      </sheetData>
      <sheetData sheetId="1981">
        <row r="9">
          <cell r="A9" t="str">
            <v>A</v>
          </cell>
        </row>
      </sheetData>
      <sheetData sheetId="1982">
        <row r="9">
          <cell r="A9" t="str">
            <v>A</v>
          </cell>
        </row>
      </sheetData>
      <sheetData sheetId="1983">
        <row r="9">
          <cell r="A9" t="str">
            <v>A</v>
          </cell>
        </row>
      </sheetData>
      <sheetData sheetId="1984">
        <row r="9">
          <cell r="A9" t="str">
            <v>A</v>
          </cell>
        </row>
      </sheetData>
      <sheetData sheetId="1985">
        <row r="9">
          <cell r="A9" t="str">
            <v>A</v>
          </cell>
        </row>
      </sheetData>
      <sheetData sheetId="1986">
        <row r="9">
          <cell r="A9" t="str">
            <v>A</v>
          </cell>
        </row>
      </sheetData>
      <sheetData sheetId="1987">
        <row r="9">
          <cell r="A9" t="str">
            <v>A</v>
          </cell>
        </row>
      </sheetData>
      <sheetData sheetId="1988">
        <row r="9">
          <cell r="A9" t="str">
            <v>A</v>
          </cell>
        </row>
      </sheetData>
      <sheetData sheetId="1989">
        <row r="9">
          <cell r="A9" t="str">
            <v>A</v>
          </cell>
        </row>
      </sheetData>
      <sheetData sheetId="1990">
        <row r="9">
          <cell r="A9" t="str">
            <v>A</v>
          </cell>
        </row>
      </sheetData>
      <sheetData sheetId="1991">
        <row r="9">
          <cell r="A9" t="str">
            <v>A</v>
          </cell>
        </row>
      </sheetData>
      <sheetData sheetId="1992">
        <row r="9">
          <cell r="A9" t="str">
            <v>A</v>
          </cell>
        </row>
      </sheetData>
      <sheetData sheetId="1993">
        <row r="9">
          <cell r="A9" t="str">
            <v>A</v>
          </cell>
        </row>
      </sheetData>
      <sheetData sheetId="1994">
        <row r="9">
          <cell r="A9" t="str">
            <v>A</v>
          </cell>
        </row>
      </sheetData>
      <sheetData sheetId="1995">
        <row r="9">
          <cell r="A9" t="str">
            <v>A</v>
          </cell>
        </row>
      </sheetData>
      <sheetData sheetId="1996">
        <row r="9">
          <cell r="A9" t="str">
            <v>A</v>
          </cell>
        </row>
      </sheetData>
      <sheetData sheetId="1997">
        <row r="9">
          <cell r="A9" t="str">
            <v>A</v>
          </cell>
        </row>
      </sheetData>
      <sheetData sheetId="1998">
        <row r="9">
          <cell r="A9" t="str">
            <v>A</v>
          </cell>
        </row>
      </sheetData>
      <sheetData sheetId="1999">
        <row r="9">
          <cell r="A9" t="str">
            <v>A</v>
          </cell>
        </row>
      </sheetData>
      <sheetData sheetId="2000">
        <row r="9">
          <cell r="A9" t="str">
            <v>A</v>
          </cell>
        </row>
      </sheetData>
      <sheetData sheetId="2001">
        <row r="9">
          <cell r="A9" t="str">
            <v>A</v>
          </cell>
        </row>
      </sheetData>
      <sheetData sheetId="2002">
        <row r="9">
          <cell r="A9" t="str">
            <v>A</v>
          </cell>
        </row>
      </sheetData>
      <sheetData sheetId="2003">
        <row r="9">
          <cell r="A9" t="str">
            <v>A</v>
          </cell>
        </row>
      </sheetData>
      <sheetData sheetId="2004">
        <row r="9">
          <cell r="A9" t="str">
            <v>A</v>
          </cell>
        </row>
      </sheetData>
      <sheetData sheetId="2005">
        <row r="9">
          <cell r="A9" t="str">
            <v>A</v>
          </cell>
        </row>
      </sheetData>
      <sheetData sheetId="2006">
        <row r="9">
          <cell r="A9" t="str">
            <v>A</v>
          </cell>
        </row>
      </sheetData>
      <sheetData sheetId="2007">
        <row r="9">
          <cell r="A9" t="str">
            <v>A</v>
          </cell>
        </row>
      </sheetData>
      <sheetData sheetId="2008">
        <row r="9">
          <cell r="A9" t="str">
            <v>A</v>
          </cell>
        </row>
      </sheetData>
      <sheetData sheetId="2009">
        <row r="9">
          <cell r="A9" t="str">
            <v>A</v>
          </cell>
        </row>
      </sheetData>
      <sheetData sheetId="2010">
        <row r="9">
          <cell r="A9" t="str">
            <v>A</v>
          </cell>
        </row>
      </sheetData>
      <sheetData sheetId="2011">
        <row r="9">
          <cell r="A9" t="str">
            <v>A</v>
          </cell>
        </row>
      </sheetData>
      <sheetData sheetId="2012">
        <row r="9">
          <cell r="A9" t="str">
            <v>A</v>
          </cell>
        </row>
      </sheetData>
      <sheetData sheetId="2013">
        <row r="9">
          <cell r="A9" t="str">
            <v>A</v>
          </cell>
        </row>
      </sheetData>
      <sheetData sheetId="2014">
        <row r="9">
          <cell r="A9" t="str">
            <v>A</v>
          </cell>
        </row>
      </sheetData>
      <sheetData sheetId="2015">
        <row r="9">
          <cell r="A9" t="str">
            <v>A</v>
          </cell>
        </row>
      </sheetData>
      <sheetData sheetId="2016">
        <row r="9">
          <cell r="A9" t="str">
            <v>A</v>
          </cell>
        </row>
      </sheetData>
      <sheetData sheetId="2017">
        <row r="9">
          <cell r="A9" t="str">
            <v>A</v>
          </cell>
        </row>
      </sheetData>
      <sheetData sheetId="2018"/>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ow r="9">
          <cell r="A9" t="str">
            <v>A</v>
          </cell>
        </row>
      </sheetData>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sheetData sheetId="2050"/>
      <sheetData sheetId="2051" refreshError="1"/>
      <sheetData sheetId="2052" refreshError="1"/>
      <sheetData sheetId="2053" refreshError="1"/>
      <sheetData sheetId="2054" refreshError="1"/>
      <sheetData sheetId="2055" refreshError="1"/>
      <sheetData sheetId="2056"/>
      <sheetData sheetId="2057"/>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sheetData sheetId="2082">
        <row r="9">
          <cell r="A9" t="str">
            <v>A</v>
          </cell>
        </row>
      </sheetData>
      <sheetData sheetId="2083">
        <row r="9">
          <cell r="A9" t="str">
            <v>A</v>
          </cell>
        </row>
      </sheetData>
      <sheetData sheetId="2084">
        <row r="9">
          <cell r="A9" t="str">
            <v>A</v>
          </cell>
        </row>
      </sheetData>
      <sheetData sheetId="2085">
        <row r="9">
          <cell r="A9" t="str">
            <v>A</v>
          </cell>
        </row>
      </sheetData>
      <sheetData sheetId="2086">
        <row r="9">
          <cell r="A9" t="str">
            <v>A</v>
          </cell>
        </row>
      </sheetData>
      <sheetData sheetId="2087">
        <row r="9">
          <cell r="A9" t="str">
            <v>A</v>
          </cell>
        </row>
      </sheetData>
      <sheetData sheetId="2088">
        <row r="9">
          <cell r="A9" t="str">
            <v>A</v>
          </cell>
        </row>
      </sheetData>
      <sheetData sheetId="2089" refreshError="1"/>
      <sheetData sheetId="2090" refreshError="1"/>
      <sheetData sheetId="2091">
        <row r="9">
          <cell r="A9" t="str">
            <v>A</v>
          </cell>
        </row>
      </sheetData>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ow r="9">
          <cell r="A9" t="str">
            <v>A</v>
          </cell>
        </row>
      </sheetData>
      <sheetData sheetId="2103">
        <row r="9">
          <cell r="A9" t="str">
            <v>A</v>
          </cell>
        </row>
      </sheetData>
      <sheetData sheetId="2104">
        <row r="9">
          <cell r="A9" t="str">
            <v>A</v>
          </cell>
        </row>
      </sheetData>
      <sheetData sheetId="2105">
        <row r="9">
          <cell r="A9" t="str">
            <v>A</v>
          </cell>
        </row>
      </sheetData>
      <sheetData sheetId="2106">
        <row r="9">
          <cell r="A9" t="str">
            <v>A</v>
          </cell>
        </row>
      </sheetData>
      <sheetData sheetId="2107">
        <row r="9">
          <cell r="A9" t="str">
            <v>A</v>
          </cell>
        </row>
      </sheetData>
      <sheetData sheetId="2108">
        <row r="9">
          <cell r="A9" t="str">
            <v>A</v>
          </cell>
        </row>
      </sheetData>
      <sheetData sheetId="2109">
        <row r="9">
          <cell r="A9" t="str">
            <v>A</v>
          </cell>
        </row>
      </sheetData>
      <sheetData sheetId="2110">
        <row r="9">
          <cell r="A9" t="str">
            <v>A</v>
          </cell>
        </row>
      </sheetData>
      <sheetData sheetId="2111">
        <row r="9">
          <cell r="A9" t="str">
            <v>A</v>
          </cell>
        </row>
      </sheetData>
      <sheetData sheetId="2112">
        <row r="9">
          <cell r="A9" t="str">
            <v>A</v>
          </cell>
        </row>
      </sheetData>
      <sheetData sheetId="2113">
        <row r="9">
          <cell r="A9" t="str">
            <v>A</v>
          </cell>
        </row>
      </sheetData>
      <sheetData sheetId="2114">
        <row r="9">
          <cell r="A9" t="str">
            <v>A</v>
          </cell>
        </row>
      </sheetData>
      <sheetData sheetId="2115">
        <row r="9">
          <cell r="A9" t="str">
            <v>A</v>
          </cell>
        </row>
      </sheetData>
      <sheetData sheetId="2116">
        <row r="9">
          <cell r="A9" t="str">
            <v>A</v>
          </cell>
        </row>
      </sheetData>
      <sheetData sheetId="2117">
        <row r="9">
          <cell r="A9" t="str">
            <v>A</v>
          </cell>
        </row>
      </sheetData>
      <sheetData sheetId="2118">
        <row r="9">
          <cell r="A9" t="str">
            <v>A</v>
          </cell>
        </row>
      </sheetData>
      <sheetData sheetId="2119">
        <row r="9">
          <cell r="A9" t="str">
            <v>A</v>
          </cell>
        </row>
      </sheetData>
      <sheetData sheetId="2120">
        <row r="9">
          <cell r="A9" t="str">
            <v>A</v>
          </cell>
        </row>
      </sheetData>
      <sheetData sheetId="2121">
        <row r="9">
          <cell r="A9" t="str">
            <v>A</v>
          </cell>
        </row>
      </sheetData>
      <sheetData sheetId="2122">
        <row r="9">
          <cell r="A9" t="str">
            <v>A</v>
          </cell>
        </row>
      </sheetData>
      <sheetData sheetId="2123">
        <row r="9">
          <cell r="A9" t="str">
            <v>A</v>
          </cell>
        </row>
      </sheetData>
      <sheetData sheetId="2124">
        <row r="9">
          <cell r="A9" t="str">
            <v>A</v>
          </cell>
        </row>
      </sheetData>
      <sheetData sheetId="2125">
        <row r="9">
          <cell r="A9" t="str">
            <v>A</v>
          </cell>
        </row>
      </sheetData>
      <sheetData sheetId="2126">
        <row r="9">
          <cell r="A9" t="str">
            <v>A</v>
          </cell>
        </row>
      </sheetData>
      <sheetData sheetId="2127">
        <row r="9">
          <cell r="A9" t="str">
            <v>A</v>
          </cell>
        </row>
      </sheetData>
      <sheetData sheetId="2128">
        <row r="9">
          <cell r="A9" t="str">
            <v>A</v>
          </cell>
        </row>
      </sheetData>
      <sheetData sheetId="2129">
        <row r="9">
          <cell r="A9" t="str">
            <v>A</v>
          </cell>
        </row>
      </sheetData>
      <sheetData sheetId="2130">
        <row r="9">
          <cell r="A9" t="str">
            <v>A</v>
          </cell>
        </row>
      </sheetData>
      <sheetData sheetId="2131">
        <row r="9">
          <cell r="A9" t="str">
            <v>A</v>
          </cell>
        </row>
      </sheetData>
      <sheetData sheetId="2132">
        <row r="9">
          <cell r="A9" t="str">
            <v>A</v>
          </cell>
        </row>
      </sheetData>
      <sheetData sheetId="2133">
        <row r="9">
          <cell r="A9" t="str">
            <v>A</v>
          </cell>
        </row>
      </sheetData>
      <sheetData sheetId="2134">
        <row r="9">
          <cell r="A9" t="str">
            <v>A</v>
          </cell>
        </row>
      </sheetData>
      <sheetData sheetId="2135">
        <row r="9">
          <cell r="A9" t="str">
            <v>A</v>
          </cell>
        </row>
      </sheetData>
      <sheetData sheetId="2136">
        <row r="9">
          <cell r="A9" t="str">
            <v>A</v>
          </cell>
        </row>
      </sheetData>
      <sheetData sheetId="2137">
        <row r="9">
          <cell r="A9" t="str">
            <v>A</v>
          </cell>
        </row>
      </sheetData>
      <sheetData sheetId="2138">
        <row r="9">
          <cell r="A9" t="str">
            <v>A</v>
          </cell>
        </row>
      </sheetData>
      <sheetData sheetId="2139">
        <row r="9">
          <cell r="A9" t="str">
            <v>A</v>
          </cell>
        </row>
      </sheetData>
      <sheetData sheetId="2140">
        <row r="9">
          <cell r="A9" t="str">
            <v>A</v>
          </cell>
        </row>
      </sheetData>
      <sheetData sheetId="2141">
        <row r="9">
          <cell r="A9" t="str">
            <v>A</v>
          </cell>
        </row>
      </sheetData>
      <sheetData sheetId="2142">
        <row r="9">
          <cell r="A9" t="str">
            <v>A</v>
          </cell>
        </row>
      </sheetData>
      <sheetData sheetId="2143">
        <row r="9">
          <cell r="A9" t="str">
            <v>A</v>
          </cell>
        </row>
      </sheetData>
      <sheetData sheetId="2144">
        <row r="9">
          <cell r="A9" t="str">
            <v>A</v>
          </cell>
        </row>
      </sheetData>
      <sheetData sheetId="2145">
        <row r="9">
          <cell r="A9" t="str">
            <v>A</v>
          </cell>
        </row>
      </sheetData>
      <sheetData sheetId="2146">
        <row r="9">
          <cell r="A9" t="str">
            <v>A</v>
          </cell>
        </row>
      </sheetData>
      <sheetData sheetId="2147">
        <row r="9">
          <cell r="A9" t="str">
            <v>A</v>
          </cell>
        </row>
      </sheetData>
      <sheetData sheetId="2148">
        <row r="9">
          <cell r="A9" t="str">
            <v>A</v>
          </cell>
        </row>
      </sheetData>
      <sheetData sheetId="2149">
        <row r="9">
          <cell r="A9" t="str">
            <v>A</v>
          </cell>
        </row>
      </sheetData>
      <sheetData sheetId="2150">
        <row r="9">
          <cell r="A9" t="str">
            <v>A</v>
          </cell>
        </row>
      </sheetData>
      <sheetData sheetId="2151">
        <row r="9">
          <cell r="A9" t="str">
            <v>A</v>
          </cell>
        </row>
      </sheetData>
      <sheetData sheetId="2152">
        <row r="9">
          <cell r="A9" t="str">
            <v>A</v>
          </cell>
        </row>
      </sheetData>
      <sheetData sheetId="2153">
        <row r="9">
          <cell r="A9" t="str">
            <v>A</v>
          </cell>
        </row>
      </sheetData>
      <sheetData sheetId="2154">
        <row r="9">
          <cell r="A9" t="str">
            <v>A</v>
          </cell>
        </row>
      </sheetData>
      <sheetData sheetId="2155">
        <row r="9">
          <cell r="A9" t="str">
            <v>A</v>
          </cell>
        </row>
      </sheetData>
      <sheetData sheetId="2156">
        <row r="9">
          <cell r="A9" t="str">
            <v>A</v>
          </cell>
        </row>
      </sheetData>
      <sheetData sheetId="2157">
        <row r="9">
          <cell r="A9" t="str">
            <v>A</v>
          </cell>
        </row>
      </sheetData>
      <sheetData sheetId="2158">
        <row r="9">
          <cell r="A9" t="str">
            <v>A</v>
          </cell>
        </row>
      </sheetData>
      <sheetData sheetId="2159">
        <row r="9">
          <cell r="A9" t="str">
            <v>A</v>
          </cell>
        </row>
      </sheetData>
      <sheetData sheetId="2160">
        <row r="9">
          <cell r="A9" t="str">
            <v>A</v>
          </cell>
        </row>
      </sheetData>
      <sheetData sheetId="2161">
        <row r="9">
          <cell r="A9" t="str">
            <v>A</v>
          </cell>
        </row>
      </sheetData>
      <sheetData sheetId="2162">
        <row r="9">
          <cell r="A9" t="str">
            <v>A</v>
          </cell>
        </row>
      </sheetData>
      <sheetData sheetId="2163">
        <row r="9">
          <cell r="A9" t="str">
            <v>A</v>
          </cell>
        </row>
      </sheetData>
      <sheetData sheetId="2164">
        <row r="9">
          <cell r="A9" t="str">
            <v>A</v>
          </cell>
        </row>
      </sheetData>
      <sheetData sheetId="2165">
        <row r="9">
          <cell r="A9" t="str">
            <v>A</v>
          </cell>
        </row>
      </sheetData>
      <sheetData sheetId="2166">
        <row r="9">
          <cell r="A9" t="str">
            <v>A</v>
          </cell>
        </row>
      </sheetData>
      <sheetData sheetId="2167">
        <row r="9">
          <cell r="A9" t="str">
            <v>A</v>
          </cell>
        </row>
      </sheetData>
      <sheetData sheetId="2168">
        <row r="9">
          <cell r="A9" t="str">
            <v>A</v>
          </cell>
        </row>
      </sheetData>
      <sheetData sheetId="2169">
        <row r="9">
          <cell r="A9" t="str">
            <v>A</v>
          </cell>
        </row>
      </sheetData>
      <sheetData sheetId="2170">
        <row r="9">
          <cell r="A9" t="str">
            <v>A</v>
          </cell>
        </row>
      </sheetData>
      <sheetData sheetId="2171">
        <row r="9">
          <cell r="A9" t="str">
            <v>A</v>
          </cell>
        </row>
      </sheetData>
      <sheetData sheetId="2172">
        <row r="9">
          <cell r="A9" t="str">
            <v>A</v>
          </cell>
        </row>
      </sheetData>
      <sheetData sheetId="2173">
        <row r="9">
          <cell r="A9" t="str">
            <v>A</v>
          </cell>
        </row>
      </sheetData>
      <sheetData sheetId="2174">
        <row r="9">
          <cell r="A9" t="str">
            <v>A</v>
          </cell>
        </row>
      </sheetData>
      <sheetData sheetId="2175">
        <row r="9">
          <cell r="A9" t="str">
            <v>A</v>
          </cell>
        </row>
      </sheetData>
      <sheetData sheetId="2176">
        <row r="9">
          <cell r="A9" t="str">
            <v>A</v>
          </cell>
        </row>
      </sheetData>
      <sheetData sheetId="2177">
        <row r="9">
          <cell r="A9" t="str">
            <v>A</v>
          </cell>
        </row>
      </sheetData>
      <sheetData sheetId="2178">
        <row r="9">
          <cell r="A9" t="str">
            <v>A</v>
          </cell>
        </row>
      </sheetData>
      <sheetData sheetId="2179">
        <row r="9">
          <cell r="A9" t="str">
            <v>A</v>
          </cell>
        </row>
      </sheetData>
      <sheetData sheetId="2180">
        <row r="9">
          <cell r="A9" t="str">
            <v>A</v>
          </cell>
        </row>
      </sheetData>
      <sheetData sheetId="2181">
        <row r="9">
          <cell r="A9" t="str">
            <v>A</v>
          </cell>
        </row>
      </sheetData>
      <sheetData sheetId="2182">
        <row r="9">
          <cell r="A9" t="str">
            <v>A</v>
          </cell>
        </row>
      </sheetData>
      <sheetData sheetId="2183">
        <row r="9">
          <cell r="A9" t="str">
            <v>A</v>
          </cell>
        </row>
      </sheetData>
      <sheetData sheetId="2184">
        <row r="9">
          <cell r="A9" t="str">
            <v>A</v>
          </cell>
        </row>
      </sheetData>
      <sheetData sheetId="2185">
        <row r="9">
          <cell r="A9" t="str">
            <v>A</v>
          </cell>
        </row>
      </sheetData>
      <sheetData sheetId="2186">
        <row r="9">
          <cell r="A9" t="str">
            <v>A</v>
          </cell>
        </row>
      </sheetData>
      <sheetData sheetId="2187">
        <row r="9">
          <cell r="A9" t="str">
            <v>A</v>
          </cell>
        </row>
      </sheetData>
      <sheetData sheetId="2188">
        <row r="9">
          <cell r="A9" t="str">
            <v>A</v>
          </cell>
        </row>
      </sheetData>
      <sheetData sheetId="2189">
        <row r="9">
          <cell r="A9" t="str">
            <v>A</v>
          </cell>
        </row>
      </sheetData>
      <sheetData sheetId="2190">
        <row r="9">
          <cell r="A9" t="str">
            <v>A</v>
          </cell>
        </row>
      </sheetData>
      <sheetData sheetId="2191">
        <row r="9">
          <cell r="A9" t="str">
            <v>A</v>
          </cell>
        </row>
      </sheetData>
      <sheetData sheetId="2192">
        <row r="9">
          <cell r="A9" t="str">
            <v>A</v>
          </cell>
        </row>
      </sheetData>
      <sheetData sheetId="2193">
        <row r="9">
          <cell r="A9" t="str">
            <v>A</v>
          </cell>
        </row>
      </sheetData>
      <sheetData sheetId="2194">
        <row r="9">
          <cell r="A9" t="str">
            <v>A</v>
          </cell>
        </row>
      </sheetData>
      <sheetData sheetId="2195">
        <row r="9">
          <cell r="A9" t="str">
            <v>A</v>
          </cell>
        </row>
      </sheetData>
      <sheetData sheetId="2196">
        <row r="9">
          <cell r="A9" t="str">
            <v>A</v>
          </cell>
        </row>
      </sheetData>
      <sheetData sheetId="2197">
        <row r="9">
          <cell r="A9" t="str">
            <v>A</v>
          </cell>
        </row>
      </sheetData>
      <sheetData sheetId="2198">
        <row r="9">
          <cell r="A9" t="str">
            <v>A</v>
          </cell>
        </row>
      </sheetData>
      <sheetData sheetId="2199">
        <row r="9">
          <cell r="A9" t="str">
            <v>A</v>
          </cell>
        </row>
      </sheetData>
      <sheetData sheetId="2200">
        <row r="9">
          <cell r="A9" t="str">
            <v>A</v>
          </cell>
        </row>
      </sheetData>
      <sheetData sheetId="2201">
        <row r="9">
          <cell r="A9" t="str">
            <v>A</v>
          </cell>
        </row>
      </sheetData>
      <sheetData sheetId="2202">
        <row r="9">
          <cell r="A9" t="str">
            <v>A</v>
          </cell>
        </row>
      </sheetData>
      <sheetData sheetId="2203">
        <row r="9">
          <cell r="A9" t="str">
            <v>A</v>
          </cell>
        </row>
      </sheetData>
      <sheetData sheetId="2204">
        <row r="9">
          <cell r="A9" t="str">
            <v>A</v>
          </cell>
        </row>
      </sheetData>
      <sheetData sheetId="2205">
        <row r="9">
          <cell r="A9" t="str">
            <v>A</v>
          </cell>
        </row>
      </sheetData>
      <sheetData sheetId="2206">
        <row r="9">
          <cell r="A9" t="str">
            <v>A</v>
          </cell>
        </row>
      </sheetData>
      <sheetData sheetId="2207">
        <row r="9">
          <cell r="A9" t="str">
            <v>A</v>
          </cell>
        </row>
      </sheetData>
      <sheetData sheetId="2208">
        <row r="9">
          <cell r="A9" t="str">
            <v>A</v>
          </cell>
        </row>
      </sheetData>
      <sheetData sheetId="2209">
        <row r="9">
          <cell r="A9" t="str">
            <v>A</v>
          </cell>
        </row>
      </sheetData>
      <sheetData sheetId="2210">
        <row r="9">
          <cell r="A9" t="str">
            <v>A</v>
          </cell>
        </row>
      </sheetData>
      <sheetData sheetId="2211">
        <row r="9">
          <cell r="A9" t="str">
            <v>A</v>
          </cell>
        </row>
      </sheetData>
      <sheetData sheetId="2212">
        <row r="9">
          <cell r="A9" t="str">
            <v>A</v>
          </cell>
        </row>
      </sheetData>
      <sheetData sheetId="2213">
        <row r="9">
          <cell r="A9" t="str">
            <v>A</v>
          </cell>
        </row>
      </sheetData>
      <sheetData sheetId="2214">
        <row r="9">
          <cell r="A9" t="str">
            <v>A</v>
          </cell>
        </row>
      </sheetData>
      <sheetData sheetId="2215">
        <row r="9">
          <cell r="A9" t="str">
            <v>A</v>
          </cell>
        </row>
      </sheetData>
      <sheetData sheetId="2216">
        <row r="9">
          <cell r="A9" t="str">
            <v>A</v>
          </cell>
        </row>
      </sheetData>
      <sheetData sheetId="2217">
        <row r="9">
          <cell r="A9" t="str">
            <v>A</v>
          </cell>
        </row>
      </sheetData>
      <sheetData sheetId="2218">
        <row r="9">
          <cell r="A9" t="str">
            <v>A</v>
          </cell>
        </row>
      </sheetData>
      <sheetData sheetId="2219">
        <row r="9">
          <cell r="A9" t="str">
            <v>A</v>
          </cell>
        </row>
      </sheetData>
      <sheetData sheetId="2220">
        <row r="9">
          <cell r="A9" t="str">
            <v>A</v>
          </cell>
        </row>
      </sheetData>
      <sheetData sheetId="2221">
        <row r="9">
          <cell r="A9" t="str">
            <v>A</v>
          </cell>
        </row>
      </sheetData>
      <sheetData sheetId="2222">
        <row r="9">
          <cell r="A9" t="str">
            <v>A</v>
          </cell>
        </row>
      </sheetData>
      <sheetData sheetId="2223">
        <row r="9">
          <cell r="A9" t="str">
            <v>A</v>
          </cell>
        </row>
      </sheetData>
      <sheetData sheetId="2224">
        <row r="9">
          <cell r="A9" t="str">
            <v>A</v>
          </cell>
        </row>
      </sheetData>
      <sheetData sheetId="2225">
        <row r="9">
          <cell r="A9" t="str">
            <v>A</v>
          </cell>
        </row>
      </sheetData>
      <sheetData sheetId="2226">
        <row r="9">
          <cell r="A9" t="str">
            <v>A</v>
          </cell>
        </row>
      </sheetData>
      <sheetData sheetId="2227">
        <row r="9">
          <cell r="A9" t="str">
            <v>A</v>
          </cell>
        </row>
      </sheetData>
      <sheetData sheetId="2228">
        <row r="9">
          <cell r="A9" t="str">
            <v>A</v>
          </cell>
        </row>
      </sheetData>
      <sheetData sheetId="2229">
        <row r="9">
          <cell r="A9" t="str">
            <v>A</v>
          </cell>
        </row>
      </sheetData>
      <sheetData sheetId="2230">
        <row r="9">
          <cell r="A9" t="str">
            <v>A</v>
          </cell>
        </row>
      </sheetData>
      <sheetData sheetId="2231">
        <row r="9">
          <cell r="A9" t="str">
            <v>A</v>
          </cell>
        </row>
      </sheetData>
      <sheetData sheetId="2232">
        <row r="9">
          <cell r="A9" t="str">
            <v>A</v>
          </cell>
        </row>
      </sheetData>
      <sheetData sheetId="2233">
        <row r="9">
          <cell r="A9" t="str">
            <v>A</v>
          </cell>
        </row>
      </sheetData>
      <sheetData sheetId="2234">
        <row r="9">
          <cell r="A9" t="str">
            <v>A</v>
          </cell>
        </row>
      </sheetData>
      <sheetData sheetId="2235">
        <row r="9">
          <cell r="A9" t="str">
            <v>A</v>
          </cell>
        </row>
      </sheetData>
      <sheetData sheetId="2236">
        <row r="9">
          <cell r="A9" t="str">
            <v>A</v>
          </cell>
        </row>
      </sheetData>
      <sheetData sheetId="2237">
        <row r="9">
          <cell r="A9" t="str">
            <v>A</v>
          </cell>
        </row>
      </sheetData>
      <sheetData sheetId="2238">
        <row r="9">
          <cell r="A9" t="str">
            <v>A</v>
          </cell>
        </row>
      </sheetData>
      <sheetData sheetId="2239">
        <row r="9">
          <cell r="A9" t="str">
            <v>A</v>
          </cell>
        </row>
      </sheetData>
      <sheetData sheetId="2240">
        <row r="9">
          <cell r="A9" t="str">
            <v>A</v>
          </cell>
        </row>
      </sheetData>
      <sheetData sheetId="2241">
        <row r="9">
          <cell r="A9" t="str">
            <v>A</v>
          </cell>
        </row>
      </sheetData>
      <sheetData sheetId="2242">
        <row r="9">
          <cell r="A9" t="str">
            <v>A</v>
          </cell>
        </row>
      </sheetData>
      <sheetData sheetId="2243">
        <row r="9">
          <cell r="A9" t="str">
            <v>A</v>
          </cell>
        </row>
      </sheetData>
      <sheetData sheetId="2244">
        <row r="9">
          <cell r="A9" t="str">
            <v>A</v>
          </cell>
        </row>
      </sheetData>
      <sheetData sheetId="2245">
        <row r="9">
          <cell r="A9" t="str">
            <v>A</v>
          </cell>
        </row>
      </sheetData>
      <sheetData sheetId="2246">
        <row r="9">
          <cell r="A9" t="str">
            <v>A</v>
          </cell>
        </row>
      </sheetData>
      <sheetData sheetId="2247">
        <row r="9">
          <cell r="A9" t="str">
            <v>A</v>
          </cell>
        </row>
      </sheetData>
      <sheetData sheetId="2248">
        <row r="9">
          <cell r="A9" t="str">
            <v>A</v>
          </cell>
        </row>
      </sheetData>
      <sheetData sheetId="2249">
        <row r="9">
          <cell r="A9" t="str">
            <v>A</v>
          </cell>
        </row>
      </sheetData>
      <sheetData sheetId="2250">
        <row r="9">
          <cell r="A9" t="str">
            <v>A</v>
          </cell>
        </row>
      </sheetData>
      <sheetData sheetId="2251">
        <row r="9">
          <cell r="A9" t="str">
            <v>A</v>
          </cell>
        </row>
      </sheetData>
      <sheetData sheetId="2252">
        <row r="9">
          <cell r="A9" t="str">
            <v>A</v>
          </cell>
        </row>
      </sheetData>
      <sheetData sheetId="2253">
        <row r="9">
          <cell r="A9" t="str">
            <v>A</v>
          </cell>
        </row>
      </sheetData>
      <sheetData sheetId="2254">
        <row r="9">
          <cell r="A9" t="str">
            <v>A</v>
          </cell>
        </row>
      </sheetData>
      <sheetData sheetId="2255">
        <row r="9">
          <cell r="A9" t="str">
            <v>A</v>
          </cell>
        </row>
      </sheetData>
      <sheetData sheetId="2256">
        <row r="9">
          <cell r="A9" t="str">
            <v>A</v>
          </cell>
        </row>
      </sheetData>
      <sheetData sheetId="2257">
        <row r="9">
          <cell r="A9" t="str">
            <v>A</v>
          </cell>
        </row>
      </sheetData>
      <sheetData sheetId="2258">
        <row r="9">
          <cell r="A9" t="str">
            <v>A</v>
          </cell>
        </row>
      </sheetData>
      <sheetData sheetId="2259">
        <row r="9">
          <cell r="A9" t="str">
            <v>A</v>
          </cell>
        </row>
      </sheetData>
      <sheetData sheetId="2260">
        <row r="9">
          <cell r="A9" t="str">
            <v>A</v>
          </cell>
        </row>
      </sheetData>
      <sheetData sheetId="2261">
        <row r="9">
          <cell r="A9" t="str">
            <v>A</v>
          </cell>
        </row>
      </sheetData>
      <sheetData sheetId="2262">
        <row r="9">
          <cell r="A9" t="str">
            <v>A</v>
          </cell>
        </row>
      </sheetData>
      <sheetData sheetId="2263">
        <row r="9">
          <cell r="A9" t="str">
            <v>A</v>
          </cell>
        </row>
      </sheetData>
      <sheetData sheetId="2264">
        <row r="9">
          <cell r="A9" t="str">
            <v>A</v>
          </cell>
        </row>
      </sheetData>
      <sheetData sheetId="2265">
        <row r="9">
          <cell r="A9" t="str">
            <v>A</v>
          </cell>
        </row>
      </sheetData>
      <sheetData sheetId="2266">
        <row r="9">
          <cell r="A9" t="str">
            <v>A</v>
          </cell>
        </row>
      </sheetData>
      <sheetData sheetId="2267">
        <row r="9">
          <cell r="A9" t="str">
            <v>A</v>
          </cell>
        </row>
      </sheetData>
      <sheetData sheetId="2268">
        <row r="9">
          <cell r="A9" t="str">
            <v>A</v>
          </cell>
        </row>
      </sheetData>
      <sheetData sheetId="2269">
        <row r="9">
          <cell r="A9" t="str">
            <v>A</v>
          </cell>
        </row>
      </sheetData>
      <sheetData sheetId="2270">
        <row r="9">
          <cell r="A9" t="str">
            <v>A</v>
          </cell>
        </row>
      </sheetData>
      <sheetData sheetId="2271">
        <row r="9">
          <cell r="A9" t="str">
            <v>A</v>
          </cell>
        </row>
      </sheetData>
      <sheetData sheetId="2272">
        <row r="9">
          <cell r="A9" t="str">
            <v>A</v>
          </cell>
        </row>
      </sheetData>
      <sheetData sheetId="2273">
        <row r="9">
          <cell r="A9" t="str">
            <v>A</v>
          </cell>
        </row>
      </sheetData>
      <sheetData sheetId="2274">
        <row r="9">
          <cell r="A9" t="str">
            <v>A</v>
          </cell>
        </row>
      </sheetData>
      <sheetData sheetId="2275">
        <row r="9">
          <cell r="A9" t="str">
            <v>A</v>
          </cell>
        </row>
      </sheetData>
      <sheetData sheetId="2276">
        <row r="9">
          <cell r="A9" t="str">
            <v>A</v>
          </cell>
        </row>
      </sheetData>
      <sheetData sheetId="2277">
        <row r="9">
          <cell r="A9" t="str">
            <v>A</v>
          </cell>
        </row>
      </sheetData>
      <sheetData sheetId="2278">
        <row r="9">
          <cell r="A9" t="str">
            <v>A</v>
          </cell>
        </row>
      </sheetData>
      <sheetData sheetId="2279">
        <row r="9">
          <cell r="A9" t="str">
            <v>A</v>
          </cell>
        </row>
      </sheetData>
      <sheetData sheetId="2280">
        <row r="9">
          <cell r="A9" t="str">
            <v>A</v>
          </cell>
        </row>
      </sheetData>
      <sheetData sheetId="2281">
        <row r="9">
          <cell r="A9" t="str">
            <v>A</v>
          </cell>
        </row>
      </sheetData>
      <sheetData sheetId="2282">
        <row r="9">
          <cell r="A9" t="str">
            <v>A</v>
          </cell>
        </row>
      </sheetData>
      <sheetData sheetId="2283">
        <row r="9">
          <cell r="A9" t="str">
            <v>A</v>
          </cell>
        </row>
      </sheetData>
      <sheetData sheetId="2284">
        <row r="9">
          <cell r="A9" t="str">
            <v>A</v>
          </cell>
        </row>
      </sheetData>
      <sheetData sheetId="2285">
        <row r="9">
          <cell r="A9" t="str">
            <v>A</v>
          </cell>
        </row>
      </sheetData>
      <sheetData sheetId="2286">
        <row r="9">
          <cell r="A9" t="str">
            <v>A</v>
          </cell>
        </row>
      </sheetData>
      <sheetData sheetId="2287">
        <row r="9">
          <cell r="A9" t="str">
            <v>A</v>
          </cell>
        </row>
      </sheetData>
      <sheetData sheetId="2288">
        <row r="9">
          <cell r="A9" t="str">
            <v>A</v>
          </cell>
        </row>
      </sheetData>
      <sheetData sheetId="2289">
        <row r="9">
          <cell r="A9" t="str">
            <v>A</v>
          </cell>
        </row>
      </sheetData>
      <sheetData sheetId="2290">
        <row r="9">
          <cell r="A9" t="str">
            <v>A</v>
          </cell>
        </row>
      </sheetData>
      <sheetData sheetId="2291">
        <row r="9">
          <cell r="A9" t="str">
            <v>A</v>
          </cell>
        </row>
      </sheetData>
      <sheetData sheetId="2292">
        <row r="9">
          <cell r="A9" t="str">
            <v>A</v>
          </cell>
        </row>
      </sheetData>
      <sheetData sheetId="2293">
        <row r="9">
          <cell r="A9" t="str">
            <v>A</v>
          </cell>
        </row>
      </sheetData>
      <sheetData sheetId="2294">
        <row r="9">
          <cell r="A9" t="str">
            <v>A</v>
          </cell>
        </row>
      </sheetData>
      <sheetData sheetId="2295">
        <row r="9">
          <cell r="A9" t="str">
            <v>A</v>
          </cell>
        </row>
      </sheetData>
      <sheetData sheetId="2296">
        <row r="9">
          <cell r="A9" t="str">
            <v>A</v>
          </cell>
        </row>
      </sheetData>
      <sheetData sheetId="2297">
        <row r="9">
          <cell r="A9" t="str">
            <v>A</v>
          </cell>
        </row>
      </sheetData>
      <sheetData sheetId="2298">
        <row r="9">
          <cell r="A9" t="str">
            <v>A</v>
          </cell>
        </row>
      </sheetData>
      <sheetData sheetId="2299">
        <row r="9">
          <cell r="A9" t="str">
            <v>A</v>
          </cell>
        </row>
      </sheetData>
      <sheetData sheetId="2300">
        <row r="9">
          <cell r="A9" t="str">
            <v>A</v>
          </cell>
        </row>
      </sheetData>
      <sheetData sheetId="2301">
        <row r="9">
          <cell r="A9" t="str">
            <v>A</v>
          </cell>
        </row>
      </sheetData>
      <sheetData sheetId="2302">
        <row r="9">
          <cell r="A9" t="str">
            <v>A</v>
          </cell>
        </row>
      </sheetData>
      <sheetData sheetId="2303">
        <row r="9">
          <cell r="A9" t="str">
            <v>A</v>
          </cell>
        </row>
      </sheetData>
      <sheetData sheetId="2304">
        <row r="9">
          <cell r="A9" t="str">
            <v>A</v>
          </cell>
        </row>
      </sheetData>
      <sheetData sheetId="2305">
        <row r="9">
          <cell r="A9" t="str">
            <v>A</v>
          </cell>
        </row>
      </sheetData>
      <sheetData sheetId="2306">
        <row r="9">
          <cell r="A9" t="str">
            <v>A</v>
          </cell>
        </row>
      </sheetData>
      <sheetData sheetId="2307">
        <row r="9">
          <cell r="A9" t="str">
            <v>A</v>
          </cell>
        </row>
      </sheetData>
      <sheetData sheetId="2308">
        <row r="9">
          <cell r="A9" t="str">
            <v>A</v>
          </cell>
        </row>
      </sheetData>
      <sheetData sheetId="2309">
        <row r="9">
          <cell r="A9" t="str">
            <v>A</v>
          </cell>
        </row>
      </sheetData>
      <sheetData sheetId="2310">
        <row r="9">
          <cell r="A9" t="str">
            <v>A</v>
          </cell>
        </row>
      </sheetData>
      <sheetData sheetId="2311">
        <row r="9">
          <cell r="A9" t="str">
            <v>A</v>
          </cell>
        </row>
      </sheetData>
      <sheetData sheetId="2312">
        <row r="9">
          <cell r="A9" t="str">
            <v>A</v>
          </cell>
        </row>
      </sheetData>
      <sheetData sheetId="2313">
        <row r="9">
          <cell r="A9" t="str">
            <v>A</v>
          </cell>
        </row>
      </sheetData>
      <sheetData sheetId="2314">
        <row r="9">
          <cell r="A9" t="str">
            <v>A</v>
          </cell>
        </row>
      </sheetData>
      <sheetData sheetId="2315">
        <row r="9">
          <cell r="A9" t="str">
            <v>A</v>
          </cell>
        </row>
      </sheetData>
      <sheetData sheetId="2316">
        <row r="9">
          <cell r="A9" t="str">
            <v>A</v>
          </cell>
        </row>
      </sheetData>
      <sheetData sheetId="2317">
        <row r="9">
          <cell r="A9" t="str">
            <v>A</v>
          </cell>
        </row>
      </sheetData>
      <sheetData sheetId="2318">
        <row r="9">
          <cell r="A9" t="str">
            <v>A</v>
          </cell>
        </row>
      </sheetData>
      <sheetData sheetId="2319">
        <row r="9">
          <cell r="A9" t="str">
            <v>A</v>
          </cell>
        </row>
      </sheetData>
      <sheetData sheetId="2320">
        <row r="9">
          <cell r="A9" t="str">
            <v>A</v>
          </cell>
        </row>
      </sheetData>
      <sheetData sheetId="2321">
        <row r="9">
          <cell r="A9" t="str">
            <v>A</v>
          </cell>
        </row>
      </sheetData>
      <sheetData sheetId="2322">
        <row r="9">
          <cell r="A9" t="str">
            <v>A</v>
          </cell>
        </row>
      </sheetData>
      <sheetData sheetId="2323">
        <row r="9">
          <cell r="A9" t="str">
            <v>A</v>
          </cell>
        </row>
      </sheetData>
      <sheetData sheetId="2324">
        <row r="9">
          <cell r="A9" t="str">
            <v>A</v>
          </cell>
        </row>
      </sheetData>
      <sheetData sheetId="2325">
        <row r="9">
          <cell r="A9" t="str">
            <v>A</v>
          </cell>
        </row>
      </sheetData>
      <sheetData sheetId="2326">
        <row r="9">
          <cell r="A9" t="str">
            <v>A</v>
          </cell>
        </row>
      </sheetData>
      <sheetData sheetId="2327">
        <row r="9">
          <cell r="A9" t="str">
            <v>A</v>
          </cell>
        </row>
      </sheetData>
      <sheetData sheetId="2328">
        <row r="9">
          <cell r="A9" t="str">
            <v>A</v>
          </cell>
        </row>
      </sheetData>
      <sheetData sheetId="2329">
        <row r="9">
          <cell r="A9" t="str">
            <v>A</v>
          </cell>
        </row>
      </sheetData>
      <sheetData sheetId="2330">
        <row r="9">
          <cell r="A9" t="str">
            <v>A</v>
          </cell>
        </row>
      </sheetData>
      <sheetData sheetId="2331">
        <row r="9">
          <cell r="A9" t="str">
            <v>A</v>
          </cell>
        </row>
      </sheetData>
      <sheetData sheetId="2332">
        <row r="9">
          <cell r="A9" t="str">
            <v>A</v>
          </cell>
        </row>
      </sheetData>
      <sheetData sheetId="2333">
        <row r="9">
          <cell r="A9" t="str">
            <v>A</v>
          </cell>
        </row>
      </sheetData>
      <sheetData sheetId="2334">
        <row r="9">
          <cell r="A9" t="str">
            <v>A</v>
          </cell>
        </row>
      </sheetData>
      <sheetData sheetId="2335">
        <row r="9">
          <cell r="A9" t="str">
            <v>A</v>
          </cell>
        </row>
      </sheetData>
      <sheetData sheetId="2336">
        <row r="9">
          <cell r="A9" t="str">
            <v>A</v>
          </cell>
        </row>
      </sheetData>
      <sheetData sheetId="2337">
        <row r="9">
          <cell r="A9" t="str">
            <v>A</v>
          </cell>
        </row>
      </sheetData>
      <sheetData sheetId="2338">
        <row r="9">
          <cell r="A9" t="str">
            <v>A</v>
          </cell>
        </row>
      </sheetData>
      <sheetData sheetId="2339">
        <row r="9">
          <cell r="A9" t="str">
            <v>A</v>
          </cell>
        </row>
      </sheetData>
      <sheetData sheetId="2340">
        <row r="9">
          <cell r="A9" t="str">
            <v>A</v>
          </cell>
        </row>
      </sheetData>
      <sheetData sheetId="2341">
        <row r="9">
          <cell r="A9" t="str">
            <v>A</v>
          </cell>
        </row>
      </sheetData>
      <sheetData sheetId="2342">
        <row r="9">
          <cell r="A9" t="str">
            <v>A</v>
          </cell>
        </row>
      </sheetData>
      <sheetData sheetId="2343">
        <row r="9">
          <cell r="A9" t="str">
            <v>A</v>
          </cell>
        </row>
      </sheetData>
      <sheetData sheetId="2344">
        <row r="9">
          <cell r="A9" t="str">
            <v>A</v>
          </cell>
        </row>
      </sheetData>
      <sheetData sheetId="2345">
        <row r="9">
          <cell r="A9" t="str">
            <v>A</v>
          </cell>
        </row>
      </sheetData>
      <sheetData sheetId="2346">
        <row r="9">
          <cell r="A9" t="str">
            <v>A</v>
          </cell>
        </row>
      </sheetData>
      <sheetData sheetId="2347">
        <row r="9">
          <cell r="A9" t="str">
            <v>A</v>
          </cell>
        </row>
      </sheetData>
      <sheetData sheetId="2348">
        <row r="9">
          <cell r="A9" t="str">
            <v>A</v>
          </cell>
        </row>
      </sheetData>
      <sheetData sheetId="2349">
        <row r="9">
          <cell r="A9" t="str">
            <v>A</v>
          </cell>
        </row>
      </sheetData>
      <sheetData sheetId="2350">
        <row r="9">
          <cell r="A9" t="str">
            <v>A</v>
          </cell>
        </row>
      </sheetData>
      <sheetData sheetId="2351">
        <row r="9">
          <cell r="A9" t="str">
            <v>A</v>
          </cell>
        </row>
      </sheetData>
      <sheetData sheetId="2352" refreshError="1"/>
      <sheetData sheetId="2353" refreshError="1"/>
      <sheetData sheetId="2354" refreshError="1"/>
      <sheetData sheetId="2355"/>
      <sheetData sheetId="2356">
        <row r="9">
          <cell r="A9" t="str">
            <v>A</v>
          </cell>
        </row>
      </sheetData>
      <sheetData sheetId="2357" refreshError="1"/>
      <sheetData sheetId="2358" refreshError="1"/>
      <sheetData sheetId="2359" refreshError="1"/>
      <sheetData sheetId="2360" refreshError="1"/>
      <sheetData sheetId="2361" refreshError="1"/>
      <sheetData sheetId="2362" refreshError="1"/>
      <sheetData sheetId="2363">
        <row r="9">
          <cell r="A9" t="str">
            <v>A</v>
          </cell>
        </row>
      </sheetData>
      <sheetData sheetId="2364">
        <row r="9">
          <cell r="A9" t="str">
            <v>A</v>
          </cell>
        </row>
      </sheetData>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sheetData sheetId="2386"/>
      <sheetData sheetId="2387" refreshError="1"/>
      <sheetData sheetId="2388" refreshError="1"/>
      <sheetData sheetId="2389" refreshError="1"/>
      <sheetData sheetId="2390">
        <row r="9">
          <cell r="A9" t="str">
            <v>A</v>
          </cell>
        </row>
      </sheetData>
      <sheetData sheetId="2391">
        <row r="9">
          <cell r="A9" t="str">
            <v>A</v>
          </cell>
        </row>
      </sheetData>
      <sheetData sheetId="2392">
        <row r="9">
          <cell r="A9" t="str">
            <v>A</v>
          </cell>
        </row>
      </sheetData>
      <sheetData sheetId="2393">
        <row r="9">
          <cell r="A9" t="str">
            <v>A</v>
          </cell>
        </row>
      </sheetData>
      <sheetData sheetId="2394" refreshError="1"/>
      <sheetData sheetId="2395" refreshError="1"/>
      <sheetData sheetId="2396" refreshError="1"/>
      <sheetData sheetId="2397" refreshError="1"/>
      <sheetData sheetId="2398">
        <row r="9">
          <cell r="A9" t="str">
            <v>A</v>
          </cell>
        </row>
      </sheetData>
      <sheetData sheetId="2399">
        <row r="9">
          <cell r="A9" t="str">
            <v>A</v>
          </cell>
        </row>
      </sheetData>
      <sheetData sheetId="2400" refreshError="1"/>
      <sheetData sheetId="2401"/>
      <sheetData sheetId="2402">
        <row r="9">
          <cell r="A9" t="str">
            <v>A</v>
          </cell>
        </row>
      </sheetData>
      <sheetData sheetId="2403">
        <row r="9">
          <cell r="A9" t="str">
            <v>A</v>
          </cell>
        </row>
      </sheetData>
      <sheetData sheetId="2404">
        <row r="9">
          <cell r="A9" t="str">
            <v>A</v>
          </cell>
        </row>
      </sheetData>
      <sheetData sheetId="2405">
        <row r="9">
          <cell r="A9" t="str">
            <v>A</v>
          </cell>
        </row>
      </sheetData>
      <sheetData sheetId="2406">
        <row r="9">
          <cell r="A9" t="str">
            <v>A</v>
          </cell>
        </row>
      </sheetData>
      <sheetData sheetId="2407">
        <row r="9">
          <cell r="A9" t="str">
            <v>A</v>
          </cell>
        </row>
      </sheetData>
      <sheetData sheetId="2408">
        <row r="9">
          <cell r="A9" t="str">
            <v>A</v>
          </cell>
        </row>
      </sheetData>
      <sheetData sheetId="2409">
        <row r="9">
          <cell r="A9" t="str">
            <v>A</v>
          </cell>
        </row>
      </sheetData>
      <sheetData sheetId="2410">
        <row r="9">
          <cell r="A9" t="str">
            <v>A</v>
          </cell>
        </row>
      </sheetData>
      <sheetData sheetId="2411">
        <row r="9">
          <cell r="A9" t="str">
            <v>A</v>
          </cell>
        </row>
      </sheetData>
      <sheetData sheetId="2412">
        <row r="9">
          <cell r="A9" t="str">
            <v>A</v>
          </cell>
        </row>
      </sheetData>
      <sheetData sheetId="2413">
        <row r="9">
          <cell r="A9" t="str">
            <v>A</v>
          </cell>
        </row>
      </sheetData>
      <sheetData sheetId="2414">
        <row r="9">
          <cell r="A9" t="str">
            <v>A</v>
          </cell>
        </row>
      </sheetData>
      <sheetData sheetId="2415">
        <row r="9">
          <cell r="A9" t="str">
            <v>A</v>
          </cell>
        </row>
      </sheetData>
      <sheetData sheetId="2416">
        <row r="9">
          <cell r="A9" t="str">
            <v>A</v>
          </cell>
        </row>
      </sheetData>
      <sheetData sheetId="2417">
        <row r="9">
          <cell r="A9" t="str">
            <v>A</v>
          </cell>
        </row>
      </sheetData>
      <sheetData sheetId="2418">
        <row r="9">
          <cell r="A9" t="str">
            <v>A</v>
          </cell>
        </row>
      </sheetData>
      <sheetData sheetId="2419">
        <row r="9">
          <cell r="A9" t="str">
            <v>A</v>
          </cell>
        </row>
      </sheetData>
      <sheetData sheetId="2420">
        <row r="9">
          <cell r="A9" t="str">
            <v>A</v>
          </cell>
        </row>
      </sheetData>
      <sheetData sheetId="2421">
        <row r="9">
          <cell r="A9" t="str">
            <v>A</v>
          </cell>
        </row>
      </sheetData>
      <sheetData sheetId="2422">
        <row r="9">
          <cell r="A9" t="str">
            <v>A</v>
          </cell>
        </row>
      </sheetData>
      <sheetData sheetId="2423">
        <row r="9">
          <cell r="A9" t="str">
            <v>A</v>
          </cell>
        </row>
      </sheetData>
      <sheetData sheetId="2424">
        <row r="9">
          <cell r="A9" t="str">
            <v>A</v>
          </cell>
        </row>
      </sheetData>
      <sheetData sheetId="2425">
        <row r="9">
          <cell r="A9" t="str">
            <v>A</v>
          </cell>
        </row>
      </sheetData>
      <sheetData sheetId="2426">
        <row r="9">
          <cell r="A9" t="str">
            <v>A</v>
          </cell>
        </row>
      </sheetData>
      <sheetData sheetId="2427">
        <row r="9">
          <cell r="A9" t="str">
            <v>A</v>
          </cell>
        </row>
      </sheetData>
      <sheetData sheetId="2428">
        <row r="9">
          <cell r="A9" t="str">
            <v>A</v>
          </cell>
        </row>
      </sheetData>
      <sheetData sheetId="2429">
        <row r="9">
          <cell r="A9" t="str">
            <v>A</v>
          </cell>
        </row>
      </sheetData>
      <sheetData sheetId="2430">
        <row r="9">
          <cell r="A9" t="str">
            <v>A</v>
          </cell>
        </row>
      </sheetData>
      <sheetData sheetId="2431">
        <row r="9">
          <cell r="A9" t="str">
            <v>A</v>
          </cell>
        </row>
      </sheetData>
      <sheetData sheetId="2432">
        <row r="9">
          <cell r="A9" t="str">
            <v>A</v>
          </cell>
        </row>
      </sheetData>
      <sheetData sheetId="2433">
        <row r="9">
          <cell r="A9" t="str">
            <v>A</v>
          </cell>
        </row>
      </sheetData>
      <sheetData sheetId="2434">
        <row r="9">
          <cell r="A9" t="str">
            <v>A</v>
          </cell>
        </row>
      </sheetData>
      <sheetData sheetId="2435">
        <row r="9">
          <cell r="A9" t="str">
            <v>A</v>
          </cell>
        </row>
      </sheetData>
      <sheetData sheetId="2436">
        <row r="9">
          <cell r="A9" t="str">
            <v>A</v>
          </cell>
        </row>
      </sheetData>
      <sheetData sheetId="2437">
        <row r="9">
          <cell r="A9" t="str">
            <v>A</v>
          </cell>
        </row>
      </sheetData>
      <sheetData sheetId="2438">
        <row r="9">
          <cell r="A9" t="str">
            <v>A</v>
          </cell>
        </row>
      </sheetData>
      <sheetData sheetId="2439">
        <row r="9">
          <cell r="A9" t="str">
            <v>A</v>
          </cell>
        </row>
      </sheetData>
      <sheetData sheetId="2440">
        <row r="9">
          <cell r="A9" t="str">
            <v>A</v>
          </cell>
        </row>
      </sheetData>
      <sheetData sheetId="2441">
        <row r="9">
          <cell r="A9" t="str">
            <v>A</v>
          </cell>
        </row>
      </sheetData>
      <sheetData sheetId="2442">
        <row r="9">
          <cell r="A9" t="str">
            <v>A</v>
          </cell>
        </row>
      </sheetData>
      <sheetData sheetId="2443">
        <row r="9">
          <cell r="A9" t="str">
            <v>A</v>
          </cell>
        </row>
      </sheetData>
      <sheetData sheetId="2444">
        <row r="9">
          <cell r="A9" t="str">
            <v>A</v>
          </cell>
        </row>
      </sheetData>
      <sheetData sheetId="2445">
        <row r="9">
          <cell r="A9" t="str">
            <v>A</v>
          </cell>
        </row>
      </sheetData>
      <sheetData sheetId="2446">
        <row r="9">
          <cell r="A9" t="str">
            <v>A</v>
          </cell>
        </row>
      </sheetData>
      <sheetData sheetId="2447">
        <row r="9">
          <cell r="A9" t="str">
            <v>A</v>
          </cell>
        </row>
      </sheetData>
      <sheetData sheetId="2448">
        <row r="9">
          <cell r="A9" t="str">
            <v>A</v>
          </cell>
        </row>
      </sheetData>
      <sheetData sheetId="2449">
        <row r="9">
          <cell r="A9" t="str">
            <v>A</v>
          </cell>
        </row>
      </sheetData>
      <sheetData sheetId="2450">
        <row r="9">
          <cell r="A9" t="str">
            <v>A</v>
          </cell>
        </row>
      </sheetData>
      <sheetData sheetId="2451">
        <row r="9">
          <cell r="A9" t="str">
            <v>A</v>
          </cell>
        </row>
      </sheetData>
      <sheetData sheetId="2452">
        <row r="9">
          <cell r="A9" t="str">
            <v>A</v>
          </cell>
        </row>
      </sheetData>
      <sheetData sheetId="2453">
        <row r="9">
          <cell r="A9" t="str">
            <v>A</v>
          </cell>
        </row>
      </sheetData>
      <sheetData sheetId="2454">
        <row r="9">
          <cell r="A9" t="str">
            <v>A</v>
          </cell>
        </row>
      </sheetData>
      <sheetData sheetId="2455">
        <row r="9">
          <cell r="A9" t="str">
            <v>A</v>
          </cell>
        </row>
      </sheetData>
      <sheetData sheetId="2456">
        <row r="9">
          <cell r="A9" t="str">
            <v>A</v>
          </cell>
        </row>
      </sheetData>
      <sheetData sheetId="2457">
        <row r="9">
          <cell r="A9" t="str">
            <v>A</v>
          </cell>
        </row>
      </sheetData>
      <sheetData sheetId="2458">
        <row r="9">
          <cell r="A9" t="str">
            <v>A</v>
          </cell>
        </row>
      </sheetData>
      <sheetData sheetId="2459">
        <row r="9">
          <cell r="A9" t="str">
            <v>A</v>
          </cell>
        </row>
      </sheetData>
      <sheetData sheetId="2460">
        <row r="9">
          <cell r="A9" t="str">
            <v>A</v>
          </cell>
        </row>
      </sheetData>
      <sheetData sheetId="2461">
        <row r="9">
          <cell r="A9" t="str">
            <v>A</v>
          </cell>
        </row>
      </sheetData>
      <sheetData sheetId="2462">
        <row r="9">
          <cell r="A9" t="str">
            <v>A</v>
          </cell>
        </row>
      </sheetData>
      <sheetData sheetId="2463">
        <row r="9">
          <cell r="A9" t="str">
            <v>A</v>
          </cell>
        </row>
      </sheetData>
      <sheetData sheetId="2464">
        <row r="9">
          <cell r="A9" t="str">
            <v>A</v>
          </cell>
        </row>
      </sheetData>
      <sheetData sheetId="2465">
        <row r="9">
          <cell r="A9" t="str">
            <v>A</v>
          </cell>
        </row>
      </sheetData>
      <sheetData sheetId="2466">
        <row r="9">
          <cell r="A9" t="str">
            <v>A</v>
          </cell>
        </row>
      </sheetData>
      <sheetData sheetId="2467">
        <row r="9">
          <cell r="A9" t="str">
            <v>A</v>
          </cell>
        </row>
      </sheetData>
      <sheetData sheetId="2468">
        <row r="9">
          <cell r="A9" t="str">
            <v>A</v>
          </cell>
        </row>
      </sheetData>
      <sheetData sheetId="2469">
        <row r="9">
          <cell r="A9" t="str">
            <v>A</v>
          </cell>
        </row>
      </sheetData>
      <sheetData sheetId="2470">
        <row r="9">
          <cell r="A9" t="str">
            <v>A</v>
          </cell>
        </row>
      </sheetData>
      <sheetData sheetId="2471">
        <row r="9">
          <cell r="A9" t="str">
            <v>A</v>
          </cell>
        </row>
      </sheetData>
      <sheetData sheetId="2472">
        <row r="9">
          <cell r="A9" t="str">
            <v>A</v>
          </cell>
        </row>
      </sheetData>
      <sheetData sheetId="2473">
        <row r="9">
          <cell r="A9" t="str">
            <v>A</v>
          </cell>
        </row>
      </sheetData>
      <sheetData sheetId="2474">
        <row r="9">
          <cell r="A9" t="str">
            <v>A</v>
          </cell>
        </row>
      </sheetData>
      <sheetData sheetId="2475">
        <row r="9">
          <cell r="A9" t="str">
            <v>A</v>
          </cell>
        </row>
      </sheetData>
      <sheetData sheetId="2476">
        <row r="9">
          <cell r="A9" t="str">
            <v>A</v>
          </cell>
        </row>
      </sheetData>
      <sheetData sheetId="2477">
        <row r="9">
          <cell r="A9" t="str">
            <v>A</v>
          </cell>
        </row>
      </sheetData>
      <sheetData sheetId="2478">
        <row r="9">
          <cell r="A9" t="str">
            <v>A</v>
          </cell>
        </row>
      </sheetData>
      <sheetData sheetId="2479">
        <row r="9">
          <cell r="A9" t="str">
            <v>A</v>
          </cell>
        </row>
      </sheetData>
      <sheetData sheetId="2480">
        <row r="9">
          <cell r="A9" t="str">
            <v>A</v>
          </cell>
        </row>
      </sheetData>
      <sheetData sheetId="2481">
        <row r="9">
          <cell r="A9" t="str">
            <v>A</v>
          </cell>
        </row>
      </sheetData>
      <sheetData sheetId="2482">
        <row r="9">
          <cell r="A9" t="str">
            <v>A</v>
          </cell>
        </row>
      </sheetData>
      <sheetData sheetId="2483">
        <row r="9">
          <cell r="A9" t="str">
            <v>A</v>
          </cell>
        </row>
      </sheetData>
      <sheetData sheetId="2484">
        <row r="9">
          <cell r="A9" t="str">
            <v>A</v>
          </cell>
        </row>
      </sheetData>
      <sheetData sheetId="2485">
        <row r="9">
          <cell r="A9" t="str">
            <v>A</v>
          </cell>
        </row>
      </sheetData>
      <sheetData sheetId="2486">
        <row r="9">
          <cell r="A9" t="str">
            <v>A</v>
          </cell>
        </row>
      </sheetData>
      <sheetData sheetId="2487">
        <row r="9">
          <cell r="A9" t="str">
            <v>A</v>
          </cell>
        </row>
      </sheetData>
      <sheetData sheetId="2488">
        <row r="9">
          <cell r="A9" t="str">
            <v>A</v>
          </cell>
        </row>
      </sheetData>
      <sheetData sheetId="2489">
        <row r="9">
          <cell r="A9" t="str">
            <v>A</v>
          </cell>
        </row>
      </sheetData>
      <sheetData sheetId="2490">
        <row r="9">
          <cell r="A9" t="str">
            <v>A</v>
          </cell>
        </row>
      </sheetData>
      <sheetData sheetId="2491">
        <row r="9">
          <cell r="A9" t="str">
            <v>A</v>
          </cell>
        </row>
      </sheetData>
      <sheetData sheetId="2492">
        <row r="9">
          <cell r="A9" t="str">
            <v>A</v>
          </cell>
        </row>
      </sheetData>
      <sheetData sheetId="2493">
        <row r="9">
          <cell r="A9" t="str">
            <v>A</v>
          </cell>
        </row>
      </sheetData>
      <sheetData sheetId="2494">
        <row r="9">
          <cell r="A9" t="str">
            <v>A</v>
          </cell>
        </row>
      </sheetData>
      <sheetData sheetId="2495">
        <row r="9">
          <cell r="A9" t="str">
            <v>A</v>
          </cell>
        </row>
      </sheetData>
      <sheetData sheetId="2496">
        <row r="9">
          <cell r="A9" t="str">
            <v>A</v>
          </cell>
        </row>
      </sheetData>
      <sheetData sheetId="2497">
        <row r="9">
          <cell r="A9" t="str">
            <v>A</v>
          </cell>
        </row>
      </sheetData>
      <sheetData sheetId="2498">
        <row r="9">
          <cell r="A9" t="str">
            <v>A</v>
          </cell>
        </row>
      </sheetData>
      <sheetData sheetId="2499">
        <row r="9">
          <cell r="A9" t="str">
            <v>A</v>
          </cell>
        </row>
      </sheetData>
      <sheetData sheetId="2500">
        <row r="9">
          <cell r="A9" t="str">
            <v>A</v>
          </cell>
        </row>
      </sheetData>
      <sheetData sheetId="2501">
        <row r="9">
          <cell r="A9" t="str">
            <v>A</v>
          </cell>
        </row>
      </sheetData>
      <sheetData sheetId="2502">
        <row r="9">
          <cell r="A9" t="str">
            <v>A</v>
          </cell>
        </row>
      </sheetData>
      <sheetData sheetId="2503">
        <row r="9">
          <cell r="A9" t="str">
            <v>A</v>
          </cell>
        </row>
      </sheetData>
      <sheetData sheetId="2504">
        <row r="9">
          <cell r="A9" t="str">
            <v>A</v>
          </cell>
        </row>
      </sheetData>
      <sheetData sheetId="2505">
        <row r="9">
          <cell r="A9" t="str">
            <v>A</v>
          </cell>
        </row>
      </sheetData>
      <sheetData sheetId="2506">
        <row r="9">
          <cell r="A9" t="str">
            <v>A</v>
          </cell>
        </row>
      </sheetData>
      <sheetData sheetId="2507">
        <row r="9">
          <cell r="A9" t="str">
            <v>A</v>
          </cell>
        </row>
      </sheetData>
      <sheetData sheetId="2508">
        <row r="9">
          <cell r="A9" t="str">
            <v>A</v>
          </cell>
        </row>
      </sheetData>
      <sheetData sheetId="2509">
        <row r="9">
          <cell r="A9" t="str">
            <v>A</v>
          </cell>
        </row>
      </sheetData>
      <sheetData sheetId="2510">
        <row r="9">
          <cell r="A9" t="str">
            <v>A</v>
          </cell>
        </row>
      </sheetData>
      <sheetData sheetId="2511">
        <row r="9">
          <cell r="A9" t="str">
            <v>A</v>
          </cell>
        </row>
      </sheetData>
      <sheetData sheetId="2512">
        <row r="9">
          <cell r="A9" t="str">
            <v>A</v>
          </cell>
        </row>
      </sheetData>
      <sheetData sheetId="2513">
        <row r="9">
          <cell r="A9" t="str">
            <v>A</v>
          </cell>
        </row>
      </sheetData>
      <sheetData sheetId="2514">
        <row r="9">
          <cell r="A9" t="str">
            <v>A</v>
          </cell>
        </row>
      </sheetData>
      <sheetData sheetId="2515">
        <row r="9">
          <cell r="A9" t="str">
            <v>A</v>
          </cell>
        </row>
      </sheetData>
      <sheetData sheetId="2516">
        <row r="9">
          <cell r="A9" t="str">
            <v>A</v>
          </cell>
        </row>
      </sheetData>
      <sheetData sheetId="2517">
        <row r="9">
          <cell r="A9" t="str">
            <v>A</v>
          </cell>
        </row>
      </sheetData>
      <sheetData sheetId="2518">
        <row r="9">
          <cell r="A9" t="str">
            <v>A</v>
          </cell>
        </row>
      </sheetData>
      <sheetData sheetId="2519">
        <row r="9">
          <cell r="A9" t="str">
            <v>A</v>
          </cell>
        </row>
      </sheetData>
      <sheetData sheetId="2520">
        <row r="9">
          <cell r="A9" t="str">
            <v>A</v>
          </cell>
        </row>
      </sheetData>
      <sheetData sheetId="2521">
        <row r="9">
          <cell r="A9" t="str">
            <v>A</v>
          </cell>
        </row>
      </sheetData>
      <sheetData sheetId="2522">
        <row r="9">
          <cell r="A9" t="str">
            <v>A</v>
          </cell>
        </row>
      </sheetData>
      <sheetData sheetId="2523">
        <row r="9">
          <cell r="A9" t="str">
            <v>A</v>
          </cell>
        </row>
      </sheetData>
      <sheetData sheetId="2524">
        <row r="9">
          <cell r="A9" t="str">
            <v>A</v>
          </cell>
        </row>
      </sheetData>
      <sheetData sheetId="2525">
        <row r="9">
          <cell r="A9" t="str">
            <v>A</v>
          </cell>
        </row>
      </sheetData>
      <sheetData sheetId="2526">
        <row r="9">
          <cell r="A9" t="str">
            <v>A</v>
          </cell>
        </row>
      </sheetData>
      <sheetData sheetId="2527">
        <row r="9">
          <cell r="A9" t="str">
            <v>A</v>
          </cell>
        </row>
      </sheetData>
      <sheetData sheetId="2528">
        <row r="9">
          <cell r="A9" t="str">
            <v>A</v>
          </cell>
        </row>
      </sheetData>
      <sheetData sheetId="2529">
        <row r="9">
          <cell r="A9" t="str">
            <v>A</v>
          </cell>
        </row>
      </sheetData>
      <sheetData sheetId="2530">
        <row r="9">
          <cell r="A9" t="str">
            <v>A</v>
          </cell>
        </row>
      </sheetData>
      <sheetData sheetId="2531">
        <row r="9">
          <cell r="A9" t="str">
            <v>A</v>
          </cell>
        </row>
      </sheetData>
      <sheetData sheetId="2532">
        <row r="9">
          <cell r="A9" t="str">
            <v>A</v>
          </cell>
        </row>
      </sheetData>
      <sheetData sheetId="2533">
        <row r="9">
          <cell r="A9" t="str">
            <v>A</v>
          </cell>
        </row>
      </sheetData>
      <sheetData sheetId="2534">
        <row r="9">
          <cell r="A9" t="str">
            <v>A</v>
          </cell>
        </row>
      </sheetData>
      <sheetData sheetId="2535">
        <row r="9">
          <cell r="A9" t="str">
            <v>A</v>
          </cell>
        </row>
      </sheetData>
      <sheetData sheetId="2536">
        <row r="9">
          <cell r="A9" t="str">
            <v>A</v>
          </cell>
        </row>
      </sheetData>
      <sheetData sheetId="2537">
        <row r="9">
          <cell r="A9" t="str">
            <v>A</v>
          </cell>
        </row>
      </sheetData>
      <sheetData sheetId="2538">
        <row r="9">
          <cell r="A9" t="str">
            <v>A</v>
          </cell>
        </row>
      </sheetData>
      <sheetData sheetId="2539">
        <row r="9">
          <cell r="A9" t="str">
            <v>A</v>
          </cell>
        </row>
      </sheetData>
      <sheetData sheetId="2540">
        <row r="9">
          <cell r="A9" t="str">
            <v>A</v>
          </cell>
        </row>
      </sheetData>
      <sheetData sheetId="2541">
        <row r="9">
          <cell r="A9" t="str">
            <v>A</v>
          </cell>
        </row>
      </sheetData>
      <sheetData sheetId="2542">
        <row r="9">
          <cell r="A9" t="str">
            <v>A</v>
          </cell>
        </row>
      </sheetData>
      <sheetData sheetId="2543">
        <row r="9">
          <cell r="A9" t="str">
            <v>A</v>
          </cell>
        </row>
      </sheetData>
      <sheetData sheetId="2544">
        <row r="9">
          <cell r="A9" t="str">
            <v>A</v>
          </cell>
        </row>
      </sheetData>
      <sheetData sheetId="2545">
        <row r="9">
          <cell r="A9" t="str">
            <v>A</v>
          </cell>
        </row>
      </sheetData>
      <sheetData sheetId="2546">
        <row r="9">
          <cell r="A9" t="str">
            <v>A</v>
          </cell>
        </row>
      </sheetData>
      <sheetData sheetId="2547">
        <row r="9">
          <cell r="A9" t="str">
            <v>A</v>
          </cell>
        </row>
      </sheetData>
      <sheetData sheetId="2548">
        <row r="9">
          <cell r="A9" t="str">
            <v>A</v>
          </cell>
        </row>
      </sheetData>
      <sheetData sheetId="2549">
        <row r="9">
          <cell r="A9" t="str">
            <v>A</v>
          </cell>
        </row>
      </sheetData>
      <sheetData sheetId="2550">
        <row r="9">
          <cell r="A9" t="str">
            <v>A</v>
          </cell>
        </row>
      </sheetData>
      <sheetData sheetId="2551">
        <row r="9">
          <cell r="A9" t="str">
            <v>A</v>
          </cell>
        </row>
      </sheetData>
      <sheetData sheetId="2552">
        <row r="9">
          <cell r="A9" t="str">
            <v>A</v>
          </cell>
        </row>
      </sheetData>
      <sheetData sheetId="2553">
        <row r="9">
          <cell r="A9" t="str">
            <v>A</v>
          </cell>
        </row>
      </sheetData>
      <sheetData sheetId="2554">
        <row r="9">
          <cell r="A9" t="str">
            <v>A</v>
          </cell>
        </row>
      </sheetData>
      <sheetData sheetId="2555">
        <row r="9">
          <cell r="A9" t="str">
            <v>A</v>
          </cell>
        </row>
      </sheetData>
      <sheetData sheetId="2556">
        <row r="9">
          <cell r="A9" t="str">
            <v>A</v>
          </cell>
        </row>
      </sheetData>
      <sheetData sheetId="2557">
        <row r="9">
          <cell r="A9" t="str">
            <v>A</v>
          </cell>
        </row>
      </sheetData>
      <sheetData sheetId="2558">
        <row r="9">
          <cell r="A9" t="str">
            <v>A</v>
          </cell>
        </row>
      </sheetData>
      <sheetData sheetId="2559">
        <row r="9">
          <cell r="A9" t="str">
            <v>A</v>
          </cell>
        </row>
      </sheetData>
      <sheetData sheetId="2560">
        <row r="9">
          <cell r="A9" t="str">
            <v>A</v>
          </cell>
        </row>
      </sheetData>
      <sheetData sheetId="2561">
        <row r="9">
          <cell r="A9" t="str">
            <v>A</v>
          </cell>
        </row>
      </sheetData>
      <sheetData sheetId="2562">
        <row r="9">
          <cell r="A9" t="str">
            <v>A</v>
          </cell>
        </row>
      </sheetData>
      <sheetData sheetId="2563">
        <row r="9">
          <cell r="A9" t="str">
            <v>A</v>
          </cell>
        </row>
      </sheetData>
      <sheetData sheetId="2564">
        <row r="9">
          <cell r="A9" t="str">
            <v>A</v>
          </cell>
        </row>
      </sheetData>
      <sheetData sheetId="2565">
        <row r="9">
          <cell r="A9" t="str">
            <v>A</v>
          </cell>
        </row>
      </sheetData>
      <sheetData sheetId="2566">
        <row r="9">
          <cell r="A9" t="str">
            <v>A</v>
          </cell>
        </row>
      </sheetData>
      <sheetData sheetId="2567">
        <row r="9">
          <cell r="A9" t="str">
            <v>A</v>
          </cell>
        </row>
      </sheetData>
      <sheetData sheetId="2568">
        <row r="9">
          <cell r="A9" t="str">
            <v>A</v>
          </cell>
        </row>
      </sheetData>
      <sheetData sheetId="2569">
        <row r="9">
          <cell r="A9" t="str">
            <v>A</v>
          </cell>
        </row>
      </sheetData>
      <sheetData sheetId="2570">
        <row r="9">
          <cell r="A9" t="str">
            <v>A</v>
          </cell>
        </row>
      </sheetData>
      <sheetData sheetId="2571">
        <row r="9">
          <cell r="A9" t="str">
            <v>A</v>
          </cell>
        </row>
      </sheetData>
      <sheetData sheetId="2572">
        <row r="9">
          <cell r="A9" t="str">
            <v>A</v>
          </cell>
        </row>
      </sheetData>
      <sheetData sheetId="2573">
        <row r="9">
          <cell r="A9" t="str">
            <v>A</v>
          </cell>
        </row>
      </sheetData>
      <sheetData sheetId="2574">
        <row r="9">
          <cell r="A9" t="str">
            <v>A</v>
          </cell>
        </row>
      </sheetData>
      <sheetData sheetId="2575">
        <row r="9">
          <cell r="A9" t="str">
            <v>A</v>
          </cell>
        </row>
      </sheetData>
      <sheetData sheetId="2576">
        <row r="9">
          <cell r="A9" t="str">
            <v>A</v>
          </cell>
        </row>
      </sheetData>
      <sheetData sheetId="2577">
        <row r="9">
          <cell r="A9" t="str">
            <v>A</v>
          </cell>
        </row>
      </sheetData>
      <sheetData sheetId="2578">
        <row r="9">
          <cell r="A9" t="str">
            <v>A</v>
          </cell>
        </row>
      </sheetData>
      <sheetData sheetId="2579">
        <row r="9">
          <cell r="A9" t="str">
            <v>A</v>
          </cell>
        </row>
      </sheetData>
      <sheetData sheetId="2580">
        <row r="9">
          <cell r="A9" t="str">
            <v>A</v>
          </cell>
        </row>
      </sheetData>
      <sheetData sheetId="2581">
        <row r="9">
          <cell r="A9" t="str">
            <v>A</v>
          </cell>
        </row>
      </sheetData>
      <sheetData sheetId="2582">
        <row r="9">
          <cell r="A9" t="str">
            <v>A</v>
          </cell>
        </row>
      </sheetData>
      <sheetData sheetId="2583">
        <row r="9">
          <cell r="A9" t="str">
            <v>A</v>
          </cell>
        </row>
      </sheetData>
      <sheetData sheetId="2584">
        <row r="9">
          <cell r="A9" t="str">
            <v>A</v>
          </cell>
        </row>
      </sheetData>
      <sheetData sheetId="2585">
        <row r="9">
          <cell r="A9" t="str">
            <v>A</v>
          </cell>
        </row>
      </sheetData>
      <sheetData sheetId="2586">
        <row r="9">
          <cell r="A9" t="str">
            <v>A</v>
          </cell>
        </row>
      </sheetData>
      <sheetData sheetId="2587">
        <row r="9">
          <cell r="A9" t="str">
            <v>A</v>
          </cell>
        </row>
      </sheetData>
      <sheetData sheetId="2588">
        <row r="9">
          <cell r="A9" t="str">
            <v>A</v>
          </cell>
        </row>
      </sheetData>
      <sheetData sheetId="2589">
        <row r="9">
          <cell r="A9" t="str">
            <v>A</v>
          </cell>
        </row>
      </sheetData>
      <sheetData sheetId="2590">
        <row r="9">
          <cell r="A9" t="str">
            <v>A</v>
          </cell>
        </row>
      </sheetData>
      <sheetData sheetId="2591">
        <row r="9">
          <cell r="A9" t="str">
            <v>A</v>
          </cell>
        </row>
      </sheetData>
      <sheetData sheetId="2592">
        <row r="9">
          <cell r="A9" t="str">
            <v>A</v>
          </cell>
        </row>
      </sheetData>
      <sheetData sheetId="2593">
        <row r="9">
          <cell r="A9" t="str">
            <v>A</v>
          </cell>
        </row>
      </sheetData>
      <sheetData sheetId="2594">
        <row r="9">
          <cell r="A9" t="str">
            <v>A</v>
          </cell>
        </row>
      </sheetData>
      <sheetData sheetId="2595">
        <row r="9">
          <cell r="A9" t="str">
            <v>A</v>
          </cell>
        </row>
      </sheetData>
      <sheetData sheetId="2596">
        <row r="9">
          <cell r="A9" t="str">
            <v>A</v>
          </cell>
        </row>
      </sheetData>
      <sheetData sheetId="2597">
        <row r="9">
          <cell r="A9" t="str">
            <v>A</v>
          </cell>
        </row>
      </sheetData>
      <sheetData sheetId="2598">
        <row r="9">
          <cell r="A9" t="str">
            <v>A</v>
          </cell>
        </row>
      </sheetData>
      <sheetData sheetId="2599">
        <row r="9">
          <cell r="A9" t="str">
            <v>A</v>
          </cell>
        </row>
      </sheetData>
      <sheetData sheetId="2600">
        <row r="9">
          <cell r="A9" t="str">
            <v>A</v>
          </cell>
        </row>
      </sheetData>
      <sheetData sheetId="2601">
        <row r="9">
          <cell r="A9" t="str">
            <v>A</v>
          </cell>
        </row>
      </sheetData>
      <sheetData sheetId="2602">
        <row r="9">
          <cell r="A9" t="str">
            <v>A</v>
          </cell>
        </row>
      </sheetData>
      <sheetData sheetId="2603">
        <row r="9">
          <cell r="A9" t="str">
            <v>A</v>
          </cell>
        </row>
      </sheetData>
      <sheetData sheetId="2604">
        <row r="9">
          <cell r="A9" t="str">
            <v>A</v>
          </cell>
        </row>
      </sheetData>
      <sheetData sheetId="2605">
        <row r="9">
          <cell r="A9" t="str">
            <v>A</v>
          </cell>
        </row>
      </sheetData>
      <sheetData sheetId="2606">
        <row r="9">
          <cell r="A9" t="str">
            <v>A</v>
          </cell>
        </row>
      </sheetData>
      <sheetData sheetId="2607">
        <row r="9">
          <cell r="A9" t="str">
            <v>A</v>
          </cell>
        </row>
      </sheetData>
      <sheetData sheetId="2608">
        <row r="9">
          <cell r="A9" t="str">
            <v>A</v>
          </cell>
        </row>
      </sheetData>
      <sheetData sheetId="2609">
        <row r="9">
          <cell r="A9" t="str">
            <v>A</v>
          </cell>
        </row>
      </sheetData>
      <sheetData sheetId="2610">
        <row r="9">
          <cell r="A9" t="str">
            <v>A</v>
          </cell>
        </row>
      </sheetData>
      <sheetData sheetId="2611">
        <row r="9">
          <cell r="A9" t="str">
            <v>A</v>
          </cell>
        </row>
      </sheetData>
      <sheetData sheetId="2612">
        <row r="9">
          <cell r="A9" t="str">
            <v>A</v>
          </cell>
        </row>
      </sheetData>
      <sheetData sheetId="2613">
        <row r="9">
          <cell r="A9" t="str">
            <v>A</v>
          </cell>
        </row>
      </sheetData>
      <sheetData sheetId="2614">
        <row r="9">
          <cell r="A9" t="str">
            <v>A</v>
          </cell>
        </row>
      </sheetData>
      <sheetData sheetId="2615">
        <row r="9">
          <cell r="A9" t="str">
            <v>A</v>
          </cell>
        </row>
      </sheetData>
      <sheetData sheetId="2616">
        <row r="9">
          <cell r="A9" t="str">
            <v>A</v>
          </cell>
        </row>
      </sheetData>
      <sheetData sheetId="2617">
        <row r="9">
          <cell r="A9" t="str">
            <v>A</v>
          </cell>
        </row>
      </sheetData>
      <sheetData sheetId="2618">
        <row r="9">
          <cell r="A9" t="str">
            <v>A</v>
          </cell>
        </row>
      </sheetData>
      <sheetData sheetId="2619">
        <row r="9">
          <cell r="A9" t="str">
            <v>A</v>
          </cell>
        </row>
      </sheetData>
      <sheetData sheetId="2620">
        <row r="9">
          <cell r="A9" t="str">
            <v>A</v>
          </cell>
        </row>
      </sheetData>
      <sheetData sheetId="2621">
        <row r="9">
          <cell r="A9" t="str">
            <v>A</v>
          </cell>
        </row>
      </sheetData>
      <sheetData sheetId="2622">
        <row r="9">
          <cell r="A9" t="str">
            <v>A</v>
          </cell>
        </row>
      </sheetData>
      <sheetData sheetId="2623">
        <row r="9">
          <cell r="A9" t="str">
            <v>A</v>
          </cell>
        </row>
      </sheetData>
      <sheetData sheetId="2624">
        <row r="9">
          <cell r="A9" t="str">
            <v>A</v>
          </cell>
        </row>
      </sheetData>
      <sheetData sheetId="2625">
        <row r="9">
          <cell r="A9" t="str">
            <v>A</v>
          </cell>
        </row>
      </sheetData>
      <sheetData sheetId="2626">
        <row r="9">
          <cell r="A9" t="str">
            <v>A</v>
          </cell>
        </row>
      </sheetData>
      <sheetData sheetId="2627">
        <row r="9">
          <cell r="A9" t="str">
            <v>A</v>
          </cell>
        </row>
      </sheetData>
      <sheetData sheetId="2628">
        <row r="9">
          <cell r="A9" t="str">
            <v>A</v>
          </cell>
        </row>
      </sheetData>
      <sheetData sheetId="2629">
        <row r="9">
          <cell r="A9" t="str">
            <v>A</v>
          </cell>
        </row>
      </sheetData>
      <sheetData sheetId="2630">
        <row r="9">
          <cell r="A9" t="str">
            <v>A</v>
          </cell>
        </row>
      </sheetData>
      <sheetData sheetId="2631">
        <row r="9">
          <cell r="A9" t="str">
            <v>A</v>
          </cell>
        </row>
      </sheetData>
      <sheetData sheetId="2632">
        <row r="9">
          <cell r="A9" t="str">
            <v>A</v>
          </cell>
        </row>
      </sheetData>
      <sheetData sheetId="2633">
        <row r="9">
          <cell r="A9" t="str">
            <v>A</v>
          </cell>
        </row>
      </sheetData>
      <sheetData sheetId="2634">
        <row r="9">
          <cell r="A9" t="str">
            <v>A</v>
          </cell>
        </row>
      </sheetData>
      <sheetData sheetId="2635">
        <row r="9">
          <cell r="A9" t="str">
            <v>A</v>
          </cell>
        </row>
      </sheetData>
      <sheetData sheetId="2636">
        <row r="9">
          <cell r="A9" t="str">
            <v>A</v>
          </cell>
        </row>
      </sheetData>
      <sheetData sheetId="2637">
        <row r="9">
          <cell r="A9" t="str">
            <v>A</v>
          </cell>
        </row>
      </sheetData>
      <sheetData sheetId="2638">
        <row r="9">
          <cell r="A9" t="str">
            <v>A</v>
          </cell>
        </row>
      </sheetData>
      <sheetData sheetId="2639">
        <row r="9">
          <cell r="A9" t="str">
            <v>A</v>
          </cell>
        </row>
      </sheetData>
      <sheetData sheetId="2640">
        <row r="9">
          <cell r="A9" t="str">
            <v>A</v>
          </cell>
        </row>
      </sheetData>
      <sheetData sheetId="2641">
        <row r="9">
          <cell r="A9" t="str">
            <v>A</v>
          </cell>
        </row>
      </sheetData>
      <sheetData sheetId="2642">
        <row r="9">
          <cell r="A9" t="str">
            <v>A</v>
          </cell>
        </row>
      </sheetData>
      <sheetData sheetId="2643">
        <row r="9">
          <cell r="A9" t="str">
            <v>A</v>
          </cell>
        </row>
      </sheetData>
      <sheetData sheetId="2644">
        <row r="9">
          <cell r="A9" t="str">
            <v>A</v>
          </cell>
        </row>
      </sheetData>
      <sheetData sheetId="2645">
        <row r="9">
          <cell r="A9" t="str">
            <v>A</v>
          </cell>
        </row>
      </sheetData>
      <sheetData sheetId="2646">
        <row r="9">
          <cell r="A9" t="str">
            <v>A</v>
          </cell>
        </row>
      </sheetData>
      <sheetData sheetId="2647">
        <row r="9">
          <cell r="A9" t="str">
            <v>A</v>
          </cell>
        </row>
      </sheetData>
      <sheetData sheetId="2648">
        <row r="9">
          <cell r="A9" t="str">
            <v>A</v>
          </cell>
        </row>
      </sheetData>
      <sheetData sheetId="2649">
        <row r="9">
          <cell r="A9" t="str">
            <v>A</v>
          </cell>
        </row>
      </sheetData>
      <sheetData sheetId="2650">
        <row r="9">
          <cell r="A9" t="str">
            <v>A</v>
          </cell>
        </row>
      </sheetData>
      <sheetData sheetId="2651">
        <row r="9">
          <cell r="A9" t="str">
            <v>A</v>
          </cell>
        </row>
      </sheetData>
      <sheetData sheetId="2652">
        <row r="9">
          <cell r="A9" t="str">
            <v>A</v>
          </cell>
        </row>
      </sheetData>
      <sheetData sheetId="2653">
        <row r="9">
          <cell r="A9" t="str">
            <v>A</v>
          </cell>
        </row>
      </sheetData>
      <sheetData sheetId="2654">
        <row r="9">
          <cell r="A9" t="str">
            <v>A</v>
          </cell>
        </row>
      </sheetData>
      <sheetData sheetId="2655">
        <row r="9">
          <cell r="A9" t="str">
            <v>A</v>
          </cell>
        </row>
      </sheetData>
      <sheetData sheetId="2656">
        <row r="9">
          <cell r="A9" t="str">
            <v>A</v>
          </cell>
        </row>
      </sheetData>
      <sheetData sheetId="2657">
        <row r="9">
          <cell r="A9" t="str">
            <v>A</v>
          </cell>
        </row>
      </sheetData>
      <sheetData sheetId="2658">
        <row r="9">
          <cell r="A9" t="str">
            <v>A</v>
          </cell>
        </row>
      </sheetData>
      <sheetData sheetId="2659">
        <row r="9">
          <cell r="A9" t="str">
            <v>A</v>
          </cell>
        </row>
      </sheetData>
      <sheetData sheetId="2660">
        <row r="9">
          <cell r="A9" t="str">
            <v>A</v>
          </cell>
        </row>
      </sheetData>
      <sheetData sheetId="2661">
        <row r="9">
          <cell r="A9" t="str">
            <v>A</v>
          </cell>
        </row>
      </sheetData>
      <sheetData sheetId="2662">
        <row r="9">
          <cell r="A9" t="str">
            <v>A</v>
          </cell>
        </row>
      </sheetData>
      <sheetData sheetId="2663">
        <row r="9">
          <cell r="A9" t="str">
            <v>A</v>
          </cell>
        </row>
      </sheetData>
      <sheetData sheetId="2664">
        <row r="9">
          <cell r="A9" t="str">
            <v>A</v>
          </cell>
        </row>
      </sheetData>
      <sheetData sheetId="2665">
        <row r="9">
          <cell r="A9" t="str">
            <v>A</v>
          </cell>
        </row>
      </sheetData>
      <sheetData sheetId="2666">
        <row r="9">
          <cell r="A9" t="str">
            <v>A</v>
          </cell>
        </row>
      </sheetData>
      <sheetData sheetId="2667">
        <row r="9">
          <cell r="A9" t="str">
            <v>A</v>
          </cell>
        </row>
      </sheetData>
      <sheetData sheetId="2668">
        <row r="9">
          <cell r="A9" t="str">
            <v>A</v>
          </cell>
        </row>
      </sheetData>
      <sheetData sheetId="2669">
        <row r="9">
          <cell r="A9" t="str">
            <v>A</v>
          </cell>
        </row>
      </sheetData>
      <sheetData sheetId="2670">
        <row r="9">
          <cell r="A9" t="str">
            <v>A</v>
          </cell>
        </row>
      </sheetData>
      <sheetData sheetId="2671">
        <row r="9">
          <cell r="A9" t="str">
            <v>A</v>
          </cell>
        </row>
      </sheetData>
      <sheetData sheetId="2672">
        <row r="9">
          <cell r="A9" t="str">
            <v>A</v>
          </cell>
        </row>
      </sheetData>
      <sheetData sheetId="2673">
        <row r="9">
          <cell r="A9" t="str">
            <v>A</v>
          </cell>
        </row>
      </sheetData>
      <sheetData sheetId="2674">
        <row r="9">
          <cell r="A9" t="str">
            <v>A</v>
          </cell>
        </row>
      </sheetData>
      <sheetData sheetId="2675">
        <row r="9">
          <cell r="A9" t="str">
            <v>A</v>
          </cell>
        </row>
      </sheetData>
      <sheetData sheetId="2676">
        <row r="9">
          <cell r="A9" t="str">
            <v>A</v>
          </cell>
        </row>
      </sheetData>
      <sheetData sheetId="2677">
        <row r="9">
          <cell r="A9" t="str">
            <v>A</v>
          </cell>
        </row>
      </sheetData>
      <sheetData sheetId="2678">
        <row r="9">
          <cell r="A9" t="str">
            <v>A</v>
          </cell>
        </row>
      </sheetData>
      <sheetData sheetId="2679">
        <row r="9">
          <cell r="A9" t="str">
            <v>A</v>
          </cell>
        </row>
      </sheetData>
      <sheetData sheetId="2680">
        <row r="9">
          <cell r="A9" t="str">
            <v>A</v>
          </cell>
        </row>
      </sheetData>
      <sheetData sheetId="2681">
        <row r="9">
          <cell r="A9" t="str">
            <v>A</v>
          </cell>
        </row>
      </sheetData>
      <sheetData sheetId="2682">
        <row r="9">
          <cell r="A9" t="str">
            <v>A</v>
          </cell>
        </row>
      </sheetData>
      <sheetData sheetId="2683">
        <row r="9">
          <cell r="A9" t="str">
            <v>A</v>
          </cell>
        </row>
      </sheetData>
      <sheetData sheetId="2684">
        <row r="9">
          <cell r="A9" t="str">
            <v>A</v>
          </cell>
        </row>
      </sheetData>
      <sheetData sheetId="2685">
        <row r="9">
          <cell r="A9" t="str">
            <v>A</v>
          </cell>
        </row>
      </sheetData>
      <sheetData sheetId="2686">
        <row r="9">
          <cell r="A9" t="str">
            <v>A</v>
          </cell>
        </row>
      </sheetData>
      <sheetData sheetId="2687">
        <row r="9">
          <cell r="A9" t="str">
            <v>A</v>
          </cell>
        </row>
      </sheetData>
      <sheetData sheetId="2688">
        <row r="9">
          <cell r="A9" t="str">
            <v>A</v>
          </cell>
        </row>
      </sheetData>
      <sheetData sheetId="2689">
        <row r="9">
          <cell r="A9" t="str">
            <v>A</v>
          </cell>
        </row>
      </sheetData>
      <sheetData sheetId="2690">
        <row r="9">
          <cell r="A9" t="str">
            <v>A</v>
          </cell>
        </row>
      </sheetData>
      <sheetData sheetId="2691">
        <row r="9">
          <cell r="A9" t="str">
            <v>A</v>
          </cell>
        </row>
      </sheetData>
      <sheetData sheetId="2692">
        <row r="9">
          <cell r="A9" t="str">
            <v>A</v>
          </cell>
        </row>
      </sheetData>
      <sheetData sheetId="2693">
        <row r="9">
          <cell r="A9" t="str">
            <v>A</v>
          </cell>
        </row>
      </sheetData>
      <sheetData sheetId="2694">
        <row r="9">
          <cell r="A9" t="str">
            <v>A</v>
          </cell>
        </row>
      </sheetData>
      <sheetData sheetId="2695">
        <row r="9">
          <cell r="A9" t="str">
            <v>A</v>
          </cell>
        </row>
      </sheetData>
      <sheetData sheetId="2696">
        <row r="9">
          <cell r="A9" t="str">
            <v>A</v>
          </cell>
        </row>
      </sheetData>
      <sheetData sheetId="2697">
        <row r="9">
          <cell r="A9" t="str">
            <v>A</v>
          </cell>
        </row>
      </sheetData>
      <sheetData sheetId="2698">
        <row r="9">
          <cell r="A9" t="str">
            <v>A</v>
          </cell>
        </row>
      </sheetData>
      <sheetData sheetId="2699">
        <row r="9">
          <cell r="A9" t="str">
            <v>A</v>
          </cell>
        </row>
      </sheetData>
      <sheetData sheetId="2700">
        <row r="9">
          <cell r="A9" t="str">
            <v>A</v>
          </cell>
        </row>
      </sheetData>
      <sheetData sheetId="2701">
        <row r="9">
          <cell r="A9" t="str">
            <v>A</v>
          </cell>
        </row>
      </sheetData>
      <sheetData sheetId="2702">
        <row r="9">
          <cell r="A9" t="str">
            <v>A</v>
          </cell>
        </row>
      </sheetData>
      <sheetData sheetId="2703">
        <row r="9">
          <cell r="A9" t="str">
            <v>A</v>
          </cell>
        </row>
      </sheetData>
      <sheetData sheetId="2704">
        <row r="9">
          <cell r="A9" t="str">
            <v>A</v>
          </cell>
        </row>
      </sheetData>
      <sheetData sheetId="2705">
        <row r="9">
          <cell r="A9" t="str">
            <v>A</v>
          </cell>
        </row>
      </sheetData>
      <sheetData sheetId="2706">
        <row r="9">
          <cell r="A9" t="str">
            <v>A</v>
          </cell>
        </row>
      </sheetData>
      <sheetData sheetId="2707">
        <row r="9">
          <cell r="A9" t="str">
            <v>A</v>
          </cell>
        </row>
      </sheetData>
      <sheetData sheetId="2708">
        <row r="9">
          <cell r="A9" t="str">
            <v>A</v>
          </cell>
        </row>
      </sheetData>
      <sheetData sheetId="2709">
        <row r="9">
          <cell r="A9" t="str">
            <v>A</v>
          </cell>
        </row>
      </sheetData>
      <sheetData sheetId="2710">
        <row r="9">
          <cell r="A9" t="str">
            <v>A</v>
          </cell>
        </row>
      </sheetData>
      <sheetData sheetId="2711" refreshError="1"/>
      <sheetData sheetId="2712" refreshError="1"/>
      <sheetData sheetId="2713" refreshError="1"/>
      <sheetData sheetId="2714" refreshError="1"/>
      <sheetData sheetId="2715" refreshError="1"/>
      <sheetData sheetId="2716" refreshError="1"/>
      <sheetData sheetId="2717"/>
      <sheetData sheetId="2718" refreshError="1"/>
      <sheetData sheetId="2719" refreshError="1"/>
      <sheetData sheetId="2720" refreshError="1"/>
      <sheetData sheetId="2721" refreshError="1"/>
      <sheetData sheetId="2722"/>
      <sheetData sheetId="2723"/>
      <sheetData sheetId="2724" refreshError="1"/>
      <sheetData sheetId="2725" refreshError="1"/>
      <sheetData sheetId="2726"/>
      <sheetData sheetId="2727"/>
      <sheetData sheetId="2728"/>
      <sheetData sheetId="2729"/>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ow r="9">
          <cell r="A9" t="str">
            <v>A</v>
          </cell>
        </row>
      </sheetData>
      <sheetData sheetId="2755">
        <row r="9">
          <cell r="A9" t="str">
            <v>A</v>
          </cell>
        </row>
      </sheetData>
      <sheetData sheetId="2756" refreshError="1"/>
      <sheetData sheetId="2757">
        <row r="9">
          <cell r="A9" t="str">
            <v>A</v>
          </cell>
        </row>
      </sheetData>
      <sheetData sheetId="2758">
        <row r="9">
          <cell r="A9" t="str">
            <v>A</v>
          </cell>
        </row>
      </sheetData>
      <sheetData sheetId="2759">
        <row r="9">
          <cell r="A9" t="str">
            <v>A</v>
          </cell>
        </row>
      </sheetData>
      <sheetData sheetId="2760">
        <row r="9">
          <cell r="A9" t="str">
            <v>A</v>
          </cell>
        </row>
      </sheetData>
      <sheetData sheetId="2761">
        <row r="9">
          <cell r="A9" t="str">
            <v>A</v>
          </cell>
        </row>
      </sheetData>
      <sheetData sheetId="2762">
        <row r="9">
          <cell r="A9" t="str">
            <v>A</v>
          </cell>
        </row>
      </sheetData>
      <sheetData sheetId="2763">
        <row r="9">
          <cell r="A9" t="str">
            <v>A</v>
          </cell>
        </row>
      </sheetData>
      <sheetData sheetId="2764">
        <row r="9">
          <cell r="A9" t="str">
            <v>A</v>
          </cell>
        </row>
      </sheetData>
      <sheetData sheetId="2765">
        <row r="9">
          <cell r="A9" t="str">
            <v>A</v>
          </cell>
        </row>
      </sheetData>
      <sheetData sheetId="2766">
        <row r="9">
          <cell r="A9" t="str">
            <v>A</v>
          </cell>
        </row>
      </sheetData>
      <sheetData sheetId="2767">
        <row r="9">
          <cell r="A9" t="str">
            <v>A</v>
          </cell>
        </row>
      </sheetData>
      <sheetData sheetId="2768">
        <row r="9">
          <cell r="A9" t="str">
            <v>A</v>
          </cell>
        </row>
      </sheetData>
      <sheetData sheetId="2769">
        <row r="9">
          <cell r="A9" t="str">
            <v>A</v>
          </cell>
        </row>
      </sheetData>
      <sheetData sheetId="2770">
        <row r="9">
          <cell r="A9" t="str">
            <v>A</v>
          </cell>
        </row>
      </sheetData>
      <sheetData sheetId="2771">
        <row r="9">
          <cell r="A9" t="str">
            <v>A</v>
          </cell>
        </row>
      </sheetData>
      <sheetData sheetId="2772">
        <row r="9">
          <cell r="A9" t="str">
            <v>A</v>
          </cell>
        </row>
      </sheetData>
      <sheetData sheetId="2773">
        <row r="9">
          <cell r="A9" t="str">
            <v>A</v>
          </cell>
        </row>
      </sheetData>
      <sheetData sheetId="2774">
        <row r="9">
          <cell r="A9" t="str">
            <v>A</v>
          </cell>
        </row>
      </sheetData>
      <sheetData sheetId="2775">
        <row r="9">
          <cell r="A9" t="str">
            <v>A</v>
          </cell>
        </row>
      </sheetData>
      <sheetData sheetId="2776">
        <row r="9">
          <cell r="A9" t="str">
            <v>A</v>
          </cell>
        </row>
      </sheetData>
      <sheetData sheetId="2777">
        <row r="9">
          <cell r="A9" t="str">
            <v>A</v>
          </cell>
        </row>
      </sheetData>
      <sheetData sheetId="2778">
        <row r="9">
          <cell r="A9" t="str">
            <v>A</v>
          </cell>
        </row>
      </sheetData>
      <sheetData sheetId="2779">
        <row r="9">
          <cell r="A9" t="str">
            <v>A</v>
          </cell>
        </row>
      </sheetData>
      <sheetData sheetId="2780">
        <row r="9">
          <cell r="A9" t="str">
            <v>A</v>
          </cell>
        </row>
      </sheetData>
      <sheetData sheetId="2781">
        <row r="9">
          <cell r="A9" t="str">
            <v>A</v>
          </cell>
        </row>
      </sheetData>
      <sheetData sheetId="2782">
        <row r="9">
          <cell r="A9" t="str">
            <v>A</v>
          </cell>
        </row>
      </sheetData>
      <sheetData sheetId="2783">
        <row r="9">
          <cell r="A9" t="str">
            <v>A</v>
          </cell>
        </row>
      </sheetData>
      <sheetData sheetId="2784">
        <row r="9">
          <cell r="A9" t="str">
            <v>A</v>
          </cell>
        </row>
      </sheetData>
      <sheetData sheetId="2785">
        <row r="9">
          <cell r="A9" t="str">
            <v>A</v>
          </cell>
        </row>
      </sheetData>
      <sheetData sheetId="2786">
        <row r="9">
          <cell r="A9" t="str">
            <v>A</v>
          </cell>
        </row>
      </sheetData>
      <sheetData sheetId="2787">
        <row r="9">
          <cell r="A9" t="str">
            <v>A</v>
          </cell>
        </row>
      </sheetData>
      <sheetData sheetId="2788">
        <row r="9">
          <cell r="A9" t="str">
            <v>A</v>
          </cell>
        </row>
      </sheetData>
      <sheetData sheetId="2789">
        <row r="9">
          <cell r="A9" t="str">
            <v>A</v>
          </cell>
        </row>
      </sheetData>
      <sheetData sheetId="2790">
        <row r="9">
          <cell r="A9" t="str">
            <v>A</v>
          </cell>
        </row>
      </sheetData>
      <sheetData sheetId="2791">
        <row r="9">
          <cell r="A9" t="str">
            <v>A</v>
          </cell>
        </row>
      </sheetData>
      <sheetData sheetId="2792">
        <row r="9">
          <cell r="A9" t="str">
            <v>A</v>
          </cell>
        </row>
      </sheetData>
      <sheetData sheetId="2793">
        <row r="9">
          <cell r="A9" t="str">
            <v>A</v>
          </cell>
        </row>
      </sheetData>
      <sheetData sheetId="2794">
        <row r="9">
          <cell r="A9" t="str">
            <v>A</v>
          </cell>
        </row>
      </sheetData>
      <sheetData sheetId="2795">
        <row r="9">
          <cell r="A9" t="str">
            <v>A</v>
          </cell>
        </row>
      </sheetData>
      <sheetData sheetId="2796">
        <row r="9">
          <cell r="A9" t="str">
            <v>A</v>
          </cell>
        </row>
      </sheetData>
      <sheetData sheetId="2797">
        <row r="9">
          <cell r="A9" t="str">
            <v>A</v>
          </cell>
        </row>
      </sheetData>
      <sheetData sheetId="2798">
        <row r="9">
          <cell r="A9" t="str">
            <v>A</v>
          </cell>
        </row>
      </sheetData>
      <sheetData sheetId="2799">
        <row r="9">
          <cell r="A9" t="str">
            <v>A</v>
          </cell>
        </row>
      </sheetData>
      <sheetData sheetId="2800">
        <row r="9">
          <cell r="A9" t="str">
            <v>A</v>
          </cell>
        </row>
      </sheetData>
      <sheetData sheetId="2801">
        <row r="9">
          <cell r="A9" t="str">
            <v>A</v>
          </cell>
        </row>
      </sheetData>
      <sheetData sheetId="2802">
        <row r="9">
          <cell r="A9" t="str">
            <v>A</v>
          </cell>
        </row>
      </sheetData>
      <sheetData sheetId="2803">
        <row r="9">
          <cell r="A9" t="str">
            <v>A</v>
          </cell>
        </row>
      </sheetData>
      <sheetData sheetId="2804">
        <row r="9">
          <cell r="A9" t="str">
            <v>A</v>
          </cell>
        </row>
      </sheetData>
      <sheetData sheetId="2805">
        <row r="9">
          <cell r="A9" t="str">
            <v>A</v>
          </cell>
        </row>
      </sheetData>
      <sheetData sheetId="2806">
        <row r="9">
          <cell r="A9" t="str">
            <v>A</v>
          </cell>
        </row>
      </sheetData>
      <sheetData sheetId="2807">
        <row r="9">
          <cell r="A9" t="str">
            <v>A</v>
          </cell>
        </row>
      </sheetData>
      <sheetData sheetId="2808">
        <row r="9">
          <cell r="A9" t="str">
            <v>A</v>
          </cell>
        </row>
      </sheetData>
      <sheetData sheetId="2809">
        <row r="9">
          <cell r="A9" t="str">
            <v>A</v>
          </cell>
        </row>
      </sheetData>
      <sheetData sheetId="2810">
        <row r="9">
          <cell r="A9" t="str">
            <v>A</v>
          </cell>
        </row>
      </sheetData>
      <sheetData sheetId="2811">
        <row r="9">
          <cell r="A9" t="str">
            <v>A</v>
          </cell>
        </row>
      </sheetData>
      <sheetData sheetId="2812">
        <row r="9">
          <cell r="A9" t="str">
            <v>A</v>
          </cell>
        </row>
      </sheetData>
      <sheetData sheetId="2813">
        <row r="9">
          <cell r="A9" t="str">
            <v>A</v>
          </cell>
        </row>
      </sheetData>
      <sheetData sheetId="2814">
        <row r="9">
          <cell r="A9" t="str">
            <v>A</v>
          </cell>
        </row>
      </sheetData>
      <sheetData sheetId="2815">
        <row r="9">
          <cell r="A9" t="str">
            <v>A</v>
          </cell>
        </row>
      </sheetData>
      <sheetData sheetId="2816">
        <row r="9">
          <cell r="A9" t="str">
            <v>A</v>
          </cell>
        </row>
      </sheetData>
      <sheetData sheetId="2817">
        <row r="9">
          <cell r="A9" t="str">
            <v>A</v>
          </cell>
        </row>
      </sheetData>
      <sheetData sheetId="2818">
        <row r="9">
          <cell r="A9" t="str">
            <v>A</v>
          </cell>
        </row>
      </sheetData>
      <sheetData sheetId="2819">
        <row r="9">
          <cell r="A9" t="str">
            <v>A</v>
          </cell>
        </row>
      </sheetData>
      <sheetData sheetId="2820">
        <row r="9">
          <cell r="A9" t="str">
            <v>A</v>
          </cell>
        </row>
      </sheetData>
      <sheetData sheetId="2821">
        <row r="9">
          <cell r="A9" t="str">
            <v>A</v>
          </cell>
        </row>
      </sheetData>
      <sheetData sheetId="2822">
        <row r="9">
          <cell r="A9" t="str">
            <v>A</v>
          </cell>
        </row>
      </sheetData>
      <sheetData sheetId="2823">
        <row r="9">
          <cell r="A9" t="str">
            <v>A</v>
          </cell>
        </row>
      </sheetData>
      <sheetData sheetId="2824">
        <row r="9">
          <cell r="A9" t="str">
            <v>A</v>
          </cell>
        </row>
      </sheetData>
      <sheetData sheetId="2825">
        <row r="9">
          <cell r="A9" t="str">
            <v>A</v>
          </cell>
        </row>
      </sheetData>
      <sheetData sheetId="2826">
        <row r="9">
          <cell r="A9" t="str">
            <v>A</v>
          </cell>
        </row>
      </sheetData>
      <sheetData sheetId="2827">
        <row r="9">
          <cell r="A9" t="str">
            <v>A</v>
          </cell>
        </row>
      </sheetData>
      <sheetData sheetId="2828">
        <row r="9">
          <cell r="A9" t="str">
            <v>A</v>
          </cell>
        </row>
      </sheetData>
      <sheetData sheetId="2829">
        <row r="9">
          <cell r="A9" t="str">
            <v>A</v>
          </cell>
        </row>
      </sheetData>
      <sheetData sheetId="2830">
        <row r="9">
          <cell r="A9" t="str">
            <v>A</v>
          </cell>
        </row>
      </sheetData>
      <sheetData sheetId="2831">
        <row r="9">
          <cell r="A9" t="str">
            <v>A</v>
          </cell>
        </row>
      </sheetData>
      <sheetData sheetId="2832">
        <row r="9">
          <cell r="A9" t="str">
            <v>A</v>
          </cell>
        </row>
      </sheetData>
      <sheetData sheetId="2833">
        <row r="9">
          <cell r="A9" t="str">
            <v>A</v>
          </cell>
        </row>
      </sheetData>
      <sheetData sheetId="2834">
        <row r="9">
          <cell r="A9" t="str">
            <v>A</v>
          </cell>
        </row>
      </sheetData>
      <sheetData sheetId="2835">
        <row r="9">
          <cell r="A9" t="str">
            <v>A</v>
          </cell>
        </row>
      </sheetData>
      <sheetData sheetId="2836">
        <row r="9">
          <cell r="A9" t="str">
            <v>A</v>
          </cell>
        </row>
      </sheetData>
      <sheetData sheetId="2837">
        <row r="9">
          <cell r="A9" t="str">
            <v>A</v>
          </cell>
        </row>
      </sheetData>
      <sheetData sheetId="2838">
        <row r="9">
          <cell r="A9" t="str">
            <v>A</v>
          </cell>
        </row>
      </sheetData>
      <sheetData sheetId="2839">
        <row r="9">
          <cell r="A9" t="str">
            <v>A</v>
          </cell>
        </row>
      </sheetData>
      <sheetData sheetId="2840">
        <row r="9">
          <cell r="A9" t="str">
            <v>A</v>
          </cell>
        </row>
      </sheetData>
      <sheetData sheetId="2841">
        <row r="9">
          <cell r="A9" t="str">
            <v>A</v>
          </cell>
        </row>
      </sheetData>
      <sheetData sheetId="2842">
        <row r="9">
          <cell r="A9" t="str">
            <v>A</v>
          </cell>
        </row>
      </sheetData>
      <sheetData sheetId="2843">
        <row r="9">
          <cell r="A9" t="str">
            <v>A</v>
          </cell>
        </row>
      </sheetData>
      <sheetData sheetId="2844">
        <row r="9">
          <cell r="A9" t="str">
            <v>A</v>
          </cell>
        </row>
      </sheetData>
      <sheetData sheetId="2845">
        <row r="9">
          <cell r="A9" t="str">
            <v>A</v>
          </cell>
        </row>
      </sheetData>
      <sheetData sheetId="2846">
        <row r="9">
          <cell r="A9" t="str">
            <v>A</v>
          </cell>
        </row>
      </sheetData>
      <sheetData sheetId="2847">
        <row r="9">
          <cell r="A9" t="str">
            <v>A</v>
          </cell>
        </row>
      </sheetData>
      <sheetData sheetId="2848">
        <row r="9">
          <cell r="A9" t="str">
            <v>A</v>
          </cell>
        </row>
      </sheetData>
      <sheetData sheetId="2849">
        <row r="9">
          <cell r="A9" t="str">
            <v>A</v>
          </cell>
        </row>
      </sheetData>
      <sheetData sheetId="2850">
        <row r="9">
          <cell r="A9" t="str">
            <v>A</v>
          </cell>
        </row>
      </sheetData>
      <sheetData sheetId="2851">
        <row r="9">
          <cell r="A9" t="str">
            <v>A</v>
          </cell>
        </row>
      </sheetData>
      <sheetData sheetId="2852">
        <row r="9">
          <cell r="A9" t="str">
            <v>A</v>
          </cell>
        </row>
      </sheetData>
      <sheetData sheetId="2853">
        <row r="9">
          <cell r="A9" t="str">
            <v>A</v>
          </cell>
        </row>
      </sheetData>
      <sheetData sheetId="2854">
        <row r="9">
          <cell r="A9" t="str">
            <v>A</v>
          </cell>
        </row>
      </sheetData>
      <sheetData sheetId="2855">
        <row r="9">
          <cell r="A9" t="str">
            <v>A</v>
          </cell>
        </row>
      </sheetData>
      <sheetData sheetId="2856">
        <row r="9">
          <cell r="A9" t="str">
            <v>A</v>
          </cell>
        </row>
      </sheetData>
      <sheetData sheetId="2857">
        <row r="9">
          <cell r="A9" t="str">
            <v>A</v>
          </cell>
        </row>
      </sheetData>
      <sheetData sheetId="2858">
        <row r="9">
          <cell r="A9" t="str">
            <v>A</v>
          </cell>
        </row>
      </sheetData>
      <sheetData sheetId="2859">
        <row r="9">
          <cell r="A9" t="str">
            <v>A</v>
          </cell>
        </row>
      </sheetData>
      <sheetData sheetId="2860">
        <row r="9">
          <cell r="A9" t="str">
            <v>A</v>
          </cell>
        </row>
      </sheetData>
      <sheetData sheetId="2861">
        <row r="9">
          <cell r="A9" t="str">
            <v>A</v>
          </cell>
        </row>
      </sheetData>
      <sheetData sheetId="2862">
        <row r="9">
          <cell r="A9" t="str">
            <v>A</v>
          </cell>
        </row>
      </sheetData>
      <sheetData sheetId="2863">
        <row r="9">
          <cell r="A9" t="str">
            <v>A</v>
          </cell>
        </row>
      </sheetData>
      <sheetData sheetId="2864">
        <row r="9">
          <cell r="A9" t="str">
            <v>A</v>
          </cell>
        </row>
      </sheetData>
      <sheetData sheetId="2865">
        <row r="9">
          <cell r="A9" t="str">
            <v>A</v>
          </cell>
        </row>
      </sheetData>
      <sheetData sheetId="2866">
        <row r="9">
          <cell r="A9" t="str">
            <v>A</v>
          </cell>
        </row>
      </sheetData>
      <sheetData sheetId="2867">
        <row r="9">
          <cell r="A9" t="str">
            <v>A</v>
          </cell>
        </row>
      </sheetData>
      <sheetData sheetId="2868">
        <row r="9">
          <cell r="A9" t="str">
            <v>A</v>
          </cell>
        </row>
      </sheetData>
      <sheetData sheetId="2869">
        <row r="9">
          <cell r="A9" t="str">
            <v>A</v>
          </cell>
        </row>
      </sheetData>
      <sheetData sheetId="2870">
        <row r="9">
          <cell r="A9" t="str">
            <v>A</v>
          </cell>
        </row>
      </sheetData>
      <sheetData sheetId="2871">
        <row r="9">
          <cell r="A9" t="str">
            <v>A</v>
          </cell>
        </row>
      </sheetData>
      <sheetData sheetId="2872">
        <row r="9">
          <cell r="A9" t="str">
            <v>A</v>
          </cell>
        </row>
      </sheetData>
      <sheetData sheetId="2873">
        <row r="9">
          <cell r="A9" t="str">
            <v>A</v>
          </cell>
        </row>
      </sheetData>
      <sheetData sheetId="2874">
        <row r="9">
          <cell r="A9" t="str">
            <v>A</v>
          </cell>
        </row>
      </sheetData>
      <sheetData sheetId="2875">
        <row r="9">
          <cell r="A9" t="str">
            <v>A</v>
          </cell>
        </row>
      </sheetData>
      <sheetData sheetId="2876">
        <row r="9">
          <cell r="A9" t="str">
            <v>A</v>
          </cell>
        </row>
      </sheetData>
      <sheetData sheetId="2877">
        <row r="9">
          <cell r="A9" t="str">
            <v>A</v>
          </cell>
        </row>
      </sheetData>
      <sheetData sheetId="2878">
        <row r="9">
          <cell r="A9" t="str">
            <v>A</v>
          </cell>
        </row>
      </sheetData>
      <sheetData sheetId="2879">
        <row r="9">
          <cell r="A9" t="str">
            <v>A</v>
          </cell>
        </row>
      </sheetData>
      <sheetData sheetId="2880">
        <row r="9">
          <cell r="A9" t="str">
            <v>A</v>
          </cell>
        </row>
      </sheetData>
      <sheetData sheetId="2881">
        <row r="9">
          <cell r="A9" t="str">
            <v>A</v>
          </cell>
        </row>
      </sheetData>
      <sheetData sheetId="2882">
        <row r="9">
          <cell r="A9" t="str">
            <v>A</v>
          </cell>
        </row>
      </sheetData>
      <sheetData sheetId="2883">
        <row r="9">
          <cell r="A9" t="str">
            <v>A</v>
          </cell>
        </row>
      </sheetData>
      <sheetData sheetId="2884">
        <row r="9">
          <cell r="A9" t="str">
            <v>A</v>
          </cell>
        </row>
      </sheetData>
      <sheetData sheetId="2885">
        <row r="9">
          <cell r="A9" t="str">
            <v>A</v>
          </cell>
        </row>
      </sheetData>
      <sheetData sheetId="2886">
        <row r="9">
          <cell r="A9" t="str">
            <v>A</v>
          </cell>
        </row>
      </sheetData>
      <sheetData sheetId="2887">
        <row r="9">
          <cell r="A9" t="str">
            <v>A</v>
          </cell>
        </row>
      </sheetData>
      <sheetData sheetId="2888">
        <row r="9">
          <cell r="A9" t="str">
            <v>A</v>
          </cell>
        </row>
      </sheetData>
      <sheetData sheetId="2889">
        <row r="9">
          <cell r="A9" t="str">
            <v>A</v>
          </cell>
        </row>
      </sheetData>
      <sheetData sheetId="2890">
        <row r="9">
          <cell r="A9" t="str">
            <v>A</v>
          </cell>
        </row>
      </sheetData>
      <sheetData sheetId="2891">
        <row r="9">
          <cell r="A9" t="str">
            <v>A</v>
          </cell>
        </row>
      </sheetData>
      <sheetData sheetId="2892">
        <row r="9">
          <cell r="A9" t="str">
            <v>A</v>
          </cell>
        </row>
      </sheetData>
      <sheetData sheetId="2893">
        <row r="9">
          <cell r="A9" t="str">
            <v>A</v>
          </cell>
        </row>
      </sheetData>
      <sheetData sheetId="2894">
        <row r="9">
          <cell r="A9" t="str">
            <v>A</v>
          </cell>
        </row>
      </sheetData>
      <sheetData sheetId="2895">
        <row r="9">
          <cell r="A9" t="str">
            <v>A</v>
          </cell>
        </row>
      </sheetData>
      <sheetData sheetId="2896">
        <row r="9">
          <cell r="A9" t="str">
            <v>A</v>
          </cell>
        </row>
      </sheetData>
      <sheetData sheetId="2897">
        <row r="9">
          <cell r="A9" t="str">
            <v>A</v>
          </cell>
        </row>
      </sheetData>
      <sheetData sheetId="2898">
        <row r="9">
          <cell r="A9" t="str">
            <v>A</v>
          </cell>
        </row>
      </sheetData>
      <sheetData sheetId="2899">
        <row r="9">
          <cell r="A9" t="str">
            <v>A</v>
          </cell>
        </row>
      </sheetData>
      <sheetData sheetId="2900">
        <row r="9">
          <cell r="A9" t="str">
            <v>A</v>
          </cell>
        </row>
      </sheetData>
      <sheetData sheetId="2901">
        <row r="9">
          <cell r="A9" t="str">
            <v>A</v>
          </cell>
        </row>
      </sheetData>
      <sheetData sheetId="2902">
        <row r="9">
          <cell r="A9" t="str">
            <v>A</v>
          </cell>
        </row>
      </sheetData>
      <sheetData sheetId="2903">
        <row r="9">
          <cell r="A9" t="str">
            <v>A</v>
          </cell>
        </row>
      </sheetData>
      <sheetData sheetId="2904">
        <row r="9">
          <cell r="A9" t="str">
            <v>A</v>
          </cell>
        </row>
      </sheetData>
      <sheetData sheetId="2905">
        <row r="9">
          <cell r="A9" t="str">
            <v>A</v>
          </cell>
        </row>
      </sheetData>
      <sheetData sheetId="2906">
        <row r="9">
          <cell r="A9" t="str">
            <v>A</v>
          </cell>
        </row>
      </sheetData>
      <sheetData sheetId="2907">
        <row r="9">
          <cell r="A9" t="str">
            <v>A</v>
          </cell>
        </row>
      </sheetData>
      <sheetData sheetId="2908">
        <row r="9">
          <cell r="A9" t="str">
            <v>A</v>
          </cell>
        </row>
      </sheetData>
      <sheetData sheetId="2909">
        <row r="9">
          <cell r="A9" t="str">
            <v>A</v>
          </cell>
        </row>
      </sheetData>
      <sheetData sheetId="2910">
        <row r="9">
          <cell r="A9" t="str">
            <v>A</v>
          </cell>
        </row>
      </sheetData>
      <sheetData sheetId="2911">
        <row r="9">
          <cell r="A9" t="str">
            <v>A</v>
          </cell>
        </row>
      </sheetData>
      <sheetData sheetId="2912">
        <row r="9">
          <cell r="A9" t="str">
            <v>A</v>
          </cell>
        </row>
      </sheetData>
      <sheetData sheetId="2913">
        <row r="9">
          <cell r="A9" t="str">
            <v>A</v>
          </cell>
        </row>
      </sheetData>
      <sheetData sheetId="2914">
        <row r="9">
          <cell r="A9" t="str">
            <v>A</v>
          </cell>
        </row>
      </sheetData>
      <sheetData sheetId="2915">
        <row r="9">
          <cell r="A9" t="str">
            <v>A</v>
          </cell>
        </row>
      </sheetData>
      <sheetData sheetId="2916">
        <row r="9">
          <cell r="A9" t="str">
            <v>A</v>
          </cell>
        </row>
      </sheetData>
      <sheetData sheetId="2917">
        <row r="9">
          <cell r="A9" t="str">
            <v>A</v>
          </cell>
        </row>
      </sheetData>
      <sheetData sheetId="2918">
        <row r="9">
          <cell r="A9" t="str">
            <v>A</v>
          </cell>
        </row>
      </sheetData>
      <sheetData sheetId="2919">
        <row r="9">
          <cell r="A9" t="str">
            <v>A</v>
          </cell>
        </row>
      </sheetData>
      <sheetData sheetId="2920">
        <row r="9">
          <cell r="A9" t="str">
            <v>A</v>
          </cell>
        </row>
      </sheetData>
      <sheetData sheetId="2921">
        <row r="9">
          <cell r="A9" t="str">
            <v>A</v>
          </cell>
        </row>
      </sheetData>
      <sheetData sheetId="2922">
        <row r="9">
          <cell r="A9" t="str">
            <v>A</v>
          </cell>
        </row>
      </sheetData>
      <sheetData sheetId="2923">
        <row r="9">
          <cell r="A9" t="str">
            <v>A</v>
          </cell>
        </row>
      </sheetData>
      <sheetData sheetId="2924">
        <row r="9">
          <cell r="A9" t="str">
            <v>A</v>
          </cell>
        </row>
      </sheetData>
      <sheetData sheetId="2925">
        <row r="9">
          <cell r="A9" t="str">
            <v>A</v>
          </cell>
        </row>
      </sheetData>
      <sheetData sheetId="2926">
        <row r="9">
          <cell r="A9" t="str">
            <v>A</v>
          </cell>
        </row>
      </sheetData>
      <sheetData sheetId="2927">
        <row r="9">
          <cell r="A9" t="str">
            <v>A</v>
          </cell>
        </row>
      </sheetData>
      <sheetData sheetId="2928">
        <row r="9">
          <cell r="A9" t="str">
            <v>A</v>
          </cell>
        </row>
      </sheetData>
      <sheetData sheetId="2929">
        <row r="9">
          <cell r="A9" t="str">
            <v>A</v>
          </cell>
        </row>
      </sheetData>
      <sheetData sheetId="2930">
        <row r="9">
          <cell r="A9" t="str">
            <v>A</v>
          </cell>
        </row>
      </sheetData>
      <sheetData sheetId="2931">
        <row r="9">
          <cell r="A9" t="str">
            <v>A</v>
          </cell>
        </row>
      </sheetData>
      <sheetData sheetId="2932">
        <row r="9">
          <cell r="A9" t="str">
            <v>A</v>
          </cell>
        </row>
      </sheetData>
      <sheetData sheetId="2933">
        <row r="9">
          <cell r="A9" t="str">
            <v>A</v>
          </cell>
        </row>
      </sheetData>
      <sheetData sheetId="2934">
        <row r="9">
          <cell r="A9" t="str">
            <v>A</v>
          </cell>
        </row>
      </sheetData>
      <sheetData sheetId="2935">
        <row r="9">
          <cell r="A9" t="str">
            <v>A</v>
          </cell>
        </row>
      </sheetData>
      <sheetData sheetId="2936">
        <row r="9">
          <cell r="A9" t="str">
            <v>A</v>
          </cell>
        </row>
      </sheetData>
      <sheetData sheetId="2937">
        <row r="9">
          <cell r="A9" t="str">
            <v>A</v>
          </cell>
        </row>
      </sheetData>
      <sheetData sheetId="2938">
        <row r="9">
          <cell r="A9" t="str">
            <v>A</v>
          </cell>
        </row>
      </sheetData>
      <sheetData sheetId="2939">
        <row r="9">
          <cell r="A9" t="str">
            <v>A</v>
          </cell>
        </row>
      </sheetData>
      <sheetData sheetId="2940">
        <row r="9">
          <cell r="A9" t="str">
            <v>A</v>
          </cell>
        </row>
      </sheetData>
      <sheetData sheetId="2941">
        <row r="9">
          <cell r="A9" t="str">
            <v>A</v>
          </cell>
        </row>
      </sheetData>
      <sheetData sheetId="2942">
        <row r="9">
          <cell r="A9" t="str">
            <v>A</v>
          </cell>
        </row>
      </sheetData>
      <sheetData sheetId="2943">
        <row r="9">
          <cell r="A9" t="str">
            <v>A</v>
          </cell>
        </row>
      </sheetData>
      <sheetData sheetId="2944">
        <row r="9">
          <cell r="A9" t="str">
            <v>A</v>
          </cell>
        </row>
      </sheetData>
      <sheetData sheetId="2945">
        <row r="9">
          <cell r="A9" t="str">
            <v>A</v>
          </cell>
        </row>
      </sheetData>
      <sheetData sheetId="2946">
        <row r="9">
          <cell r="A9" t="str">
            <v>A</v>
          </cell>
        </row>
      </sheetData>
      <sheetData sheetId="2947">
        <row r="9">
          <cell r="A9" t="str">
            <v>A</v>
          </cell>
        </row>
      </sheetData>
      <sheetData sheetId="2948">
        <row r="9">
          <cell r="A9" t="str">
            <v>A</v>
          </cell>
        </row>
      </sheetData>
      <sheetData sheetId="2949">
        <row r="9">
          <cell r="A9" t="str">
            <v>A</v>
          </cell>
        </row>
      </sheetData>
      <sheetData sheetId="2950">
        <row r="9">
          <cell r="A9" t="str">
            <v>A</v>
          </cell>
        </row>
      </sheetData>
      <sheetData sheetId="2951">
        <row r="9">
          <cell r="A9" t="str">
            <v>A</v>
          </cell>
        </row>
      </sheetData>
      <sheetData sheetId="2952">
        <row r="9">
          <cell r="A9" t="str">
            <v>A</v>
          </cell>
        </row>
      </sheetData>
      <sheetData sheetId="2953">
        <row r="9">
          <cell r="A9" t="str">
            <v>A</v>
          </cell>
        </row>
      </sheetData>
      <sheetData sheetId="2954">
        <row r="9">
          <cell r="A9" t="str">
            <v>A</v>
          </cell>
        </row>
      </sheetData>
      <sheetData sheetId="2955">
        <row r="9">
          <cell r="A9" t="str">
            <v>A</v>
          </cell>
        </row>
      </sheetData>
      <sheetData sheetId="2956">
        <row r="9">
          <cell r="A9" t="str">
            <v>A</v>
          </cell>
        </row>
      </sheetData>
      <sheetData sheetId="2957">
        <row r="9">
          <cell r="A9" t="str">
            <v>A</v>
          </cell>
        </row>
      </sheetData>
      <sheetData sheetId="2958">
        <row r="9">
          <cell r="A9" t="str">
            <v>A</v>
          </cell>
        </row>
      </sheetData>
      <sheetData sheetId="2959">
        <row r="9">
          <cell r="A9" t="str">
            <v>A</v>
          </cell>
        </row>
      </sheetData>
      <sheetData sheetId="2960">
        <row r="9">
          <cell r="A9" t="str">
            <v>A</v>
          </cell>
        </row>
      </sheetData>
      <sheetData sheetId="2961">
        <row r="9">
          <cell r="A9" t="str">
            <v>A</v>
          </cell>
        </row>
      </sheetData>
      <sheetData sheetId="2962">
        <row r="9">
          <cell r="A9" t="str">
            <v>A</v>
          </cell>
        </row>
      </sheetData>
      <sheetData sheetId="2963">
        <row r="9">
          <cell r="A9" t="str">
            <v>A</v>
          </cell>
        </row>
      </sheetData>
      <sheetData sheetId="2964">
        <row r="9">
          <cell r="A9" t="str">
            <v>A</v>
          </cell>
        </row>
      </sheetData>
      <sheetData sheetId="2965">
        <row r="9">
          <cell r="A9" t="str">
            <v>A</v>
          </cell>
        </row>
      </sheetData>
      <sheetData sheetId="2966">
        <row r="9">
          <cell r="A9" t="str">
            <v>A</v>
          </cell>
        </row>
      </sheetData>
      <sheetData sheetId="2967">
        <row r="9">
          <cell r="A9" t="str">
            <v>A</v>
          </cell>
        </row>
      </sheetData>
      <sheetData sheetId="2968">
        <row r="9">
          <cell r="A9" t="str">
            <v>A</v>
          </cell>
        </row>
      </sheetData>
      <sheetData sheetId="2969">
        <row r="9">
          <cell r="A9" t="str">
            <v>A</v>
          </cell>
        </row>
      </sheetData>
      <sheetData sheetId="2970">
        <row r="9">
          <cell r="A9" t="str">
            <v>A</v>
          </cell>
        </row>
      </sheetData>
      <sheetData sheetId="2971">
        <row r="9">
          <cell r="A9" t="str">
            <v>A</v>
          </cell>
        </row>
      </sheetData>
      <sheetData sheetId="2972">
        <row r="9">
          <cell r="A9" t="str">
            <v>A</v>
          </cell>
        </row>
      </sheetData>
      <sheetData sheetId="2973">
        <row r="9">
          <cell r="A9" t="str">
            <v>A</v>
          </cell>
        </row>
      </sheetData>
      <sheetData sheetId="2974">
        <row r="9">
          <cell r="A9" t="str">
            <v>A</v>
          </cell>
        </row>
      </sheetData>
      <sheetData sheetId="2975">
        <row r="9">
          <cell r="A9" t="str">
            <v>A</v>
          </cell>
        </row>
      </sheetData>
      <sheetData sheetId="2976">
        <row r="9">
          <cell r="A9" t="str">
            <v>A</v>
          </cell>
        </row>
      </sheetData>
      <sheetData sheetId="2977">
        <row r="9">
          <cell r="A9" t="str">
            <v>A</v>
          </cell>
        </row>
      </sheetData>
      <sheetData sheetId="2978">
        <row r="9">
          <cell r="A9" t="str">
            <v>A</v>
          </cell>
        </row>
      </sheetData>
      <sheetData sheetId="2979">
        <row r="9">
          <cell r="A9" t="str">
            <v>A</v>
          </cell>
        </row>
      </sheetData>
      <sheetData sheetId="2980">
        <row r="9">
          <cell r="A9" t="str">
            <v>A</v>
          </cell>
        </row>
      </sheetData>
      <sheetData sheetId="2981">
        <row r="9">
          <cell r="A9" t="str">
            <v>A</v>
          </cell>
        </row>
      </sheetData>
      <sheetData sheetId="2982">
        <row r="9">
          <cell r="A9" t="str">
            <v>A</v>
          </cell>
        </row>
      </sheetData>
      <sheetData sheetId="2983">
        <row r="9">
          <cell r="A9" t="str">
            <v>A</v>
          </cell>
        </row>
      </sheetData>
      <sheetData sheetId="2984">
        <row r="9">
          <cell r="A9" t="str">
            <v>A</v>
          </cell>
        </row>
      </sheetData>
      <sheetData sheetId="2985">
        <row r="9">
          <cell r="A9" t="str">
            <v>A</v>
          </cell>
        </row>
      </sheetData>
      <sheetData sheetId="2986">
        <row r="9">
          <cell r="A9" t="str">
            <v>A</v>
          </cell>
        </row>
      </sheetData>
      <sheetData sheetId="2987">
        <row r="9">
          <cell r="A9" t="str">
            <v>A</v>
          </cell>
        </row>
      </sheetData>
      <sheetData sheetId="2988">
        <row r="9">
          <cell r="A9" t="str">
            <v>A</v>
          </cell>
        </row>
      </sheetData>
      <sheetData sheetId="2989">
        <row r="9">
          <cell r="A9" t="str">
            <v>A</v>
          </cell>
        </row>
      </sheetData>
      <sheetData sheetId="2990">
        <row r="9">
          <cell r="A9" t="str">
            <v>A</v>
          </cell>
        </row>
      </sheetData>
      <sheetData sheetId="2991">
        <row r="9">
          <cell r="A9" t="str">
            <v>A</v>
          </cell>
        </row>
      </sheetData>
      <sheetData sheetId="2992">
        <row r="9">
          <cell r="A9" t="str">
            <v>A</v>
          </cell>
        </row>
      </sheetData>
      <sheetData sheetId="2993">
        <row r="9">
          <cell r="A9" t="str">
            <v>A</v>
          </cell>
        </row>
      </sheetData>
      <sheetData sheetId="2994">
        <row r="9">
          <cell r="A9" t="str">
            <v>A</v>
          </cell>
        </row>
      </sheetData>
      <sheetData sheetId="2995">
        <row r="9">
          <cell r="A9" t="str">
            <v>A</v>
          </cell>
        </row>
      </sheetData>
      <sheetData sheetId="2996">
        <row r="9">
          <cell r="A9" t="str">
            <v>A</v>
          </cell>
        </row>
      </sheetData>
      <sheetData sheetId="2997">
        <row r="9">
          <cell r="A9" t="str">
            <v>A</v>
          </cell>
        </row>
      </sheetData>
      <sheetData sheetId="2998">
        <row r="9">
          <cell r="A9" t="str">
            <v>A</v>
          </cell>
        </row>
      </sheetData>
      <sheetData sheetId="2999">
        <row r="9">
          <cell r="A9" t="str">
            <v>A</v>
          </cell>
        </row>
      </sheetData>
      <sheetData sheetId="3000">
        <row r="9">
          <cell r="A9" t="str">
            <v>A</v>
          </cell>
        </row>
      </sheetData>
      <sheetData sheetId="3001">
        <row r="9">
          <cell r="A9" t="str">
            <v>A</v>
          </cell>
        </row>
      </sheetData>
      <sheetData sheetId="3002">
        <row r="9">
          <cell r="A9" t="str">
            <v>A</v>
          </cell>
        </row>
      </sheetData>
      <sheetData sheetId="3003">
        <row r="9">
          <cell r="A9" t="str">
            <v>A</v>
          </cell>
        </row>
      </sheetData>
      <sheetData sheetId="3004">
        <row r="9">
          <cell r="A9" t="str">
            <v>A</v>
          </cell>
        </row>
      </sheetData>
      <sheetData sheetId="3005">
        <row r="9">
          <cell r="A9" t="str">
            <v>A</v>
          </cell>
        </row>
      </sheetData>
      <sheetData sheetId="3006">
        <row r="9">
          <cell r="A9" t="str">
            <v>A</v>
          </cell>
        </row>
      </sheetData>
      <sheetData sheetId="3007">
        <row r="9">
          <cell r="A9" t="str">
            <v>A</v>
          </cell>
        </row>
      </sheetData>
      <sheetData sheetId="3008">
        <row r="9">
          <cell r="A9" t="str">
            <v>A</v>
          </cell>
        </row>
      </sheetData>
      <sheetData sheetId="3009">
        <row r="9">
          <cell r="A9" t="str">
            <v>A</v>
          </cell>
        </row>
      </sheetData>
      <sheetData sheetId="3010">
        <row r="9">
          <cell r="A9" t="str">
            <v>A</v>
          </cell>
        </row>
      </sheetData>
      <sheetData sheetId="3011">
        <row r="9">
          <cell r="A9" t="str">
            <v>A</v>
          </cell>
        </row>
      </sheetData>
      <sheetData sheetId="3012">
        <row r="9">
          <cell r="A9" t="str">
            <v>A</v>
          </cell>
        </row>
      </sheetData>
      <sheetData sheetId="3013">
        <row r="9">
          <cell r="A9" t="str">
            <v>A</v>
          </cell>
        </row>
      </sheetData>
      <sheetData sheetId="3014">
        <row r="9">
          <cell r="A9" t="str">
            <v>A</v>
          </cell>
        </row>
      </sheetData>
      <sheetData sheetId="3015">
        <row r="9">
          <cell r="A9" t="str">
            <v>A</v>
          </cell>
        </row>
      </sheetData>
      <sheetData sheetId="3016">
        <row r="9">
          <cell r="A9" t="str">
            <v>A</v>
          </cell>
        </row>
      </sheetData>
      <sheetData sheetId="3017">
        <row r="9">
          <cell r="A9" t="str">
            <v>A</v>
          </cell>
        </row>
      </sheetData>
      <sheetData sheetId="3018">
        <row r="9">
          <cell r="A9" t="str">
            <v>A</v>
          </cell>
        </row>
      </sheetData>
      <sheetData sheetId="3019">
        <row r="9">
          <cell r="A9" t="str">
            <v>A</v>
          </cell>
        </row>
      </sheetData>
      <sheetData sheetId="3020">
        <row r="9">
          <cell r="A9" t="str">
            <v>A</v>
          </cell>
        </row>
      </sheetData>
      <sheetData sheetId="3021">
        <row r="9">
          <cell r="A9" t="str">
            <v>A</v>
          </cell>
        </row>
      </sheetData>
      <sheetData sheetId="3022">
        <row r="9">
          <cell r="A9" t="str">
            <v>A</v>
          </cell>
        </row>
      </sheetData>
      <sheetData sheetId="3023">
        <row r="9">
          <cell r="A9" t="str">
            <v>A</v>
          </cell>
        </row>
      </sheetData>
      <sheetData sheetId="3024">
        <row r="9">
          <cell r="A9" t="str">
            <v>A</v>
          </cell>
        </row>
      </sheetData>
      <sheetData sheetId="3025">
        <row r="9">
          <cell r="A9" t="str">
            <v>A</v>
          </cell>
        </row>
      </sheetData>
      <sheetData sheetId="3026">
        <row r="9">
          <cell r="A9" t="str">
            <v>A</v>
          </cell>
        </row>
      </sheetData>
      <sheetData sheetId="3027">
        <row r="9">
          <cell r="A9" t="str">
            <v>A</v>
          </cell>
        </row>
      </sheetData>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ow r="9">
          <cell r="A9" t="str">
            <v>A</v>
          </cell>
        </row>
      </sheetData>
      <sheetData sheetId="3071">
        <row r="9">
          <cell r="A9" t="str">
            <v>A</v>
          </cell>
        </row>
      </sheetData>
      <sheetData sheetId="3072">
        <row r="9">
          <cell r="A9" t="str">
            <v>A</v>
          </cell>
        </row>
      </sheetData>
      <sheetData sheetId="3073">
        <row r="9">
          <cell r="A9" t="str">
            <v>A</v>
          </cell>
        </row>
      </sheetData>
      <sheetData sheetId="3074">
        <row r="9">
          <cell r="A9" t="str">
            <v>A</v>
          </cell>
        </row>
      </sheetData>
      <sheetData sheetId="3075">
        <row r="9">
          <cell r="A9" t="str">
            <v>A</v>
          </cell>
        </row>
      </sheetData>
      <sheetData sheetId="3076">
        <row r="9">
          <cell r="A9" t="str">
            <v>A</v>
          </cell>
        </row>
      </sheetData>
      <sheetData sheetId="3077">
        <row r="9">
          <cell r="A9" t="str">
            <v>A</v>
          </cell>
        </row>
      </sheetData>
      <sheetData sheetId="3078">
        <row r="9">
          <cell r="A9" t="str">
            <v>A</v>
          </cell>
        </row>
      </sheetData>
      <sheetData sheetId="3079">
        <row r="9">
          <cell r="A9" t="str">
            <v>A</v>
          </cell>
        </row>
      </sheetData>
      <sheetData sheetId="3080">
        <row r="9">
          <cell r="A9" t="str">
            <v>A</v>
          </cell>
        </row>
      </sheetData>
      <sheetData sheetId="3081">
        <row r="9">
          <cell r="A9" t="str">
            <v>A</v>
          </cell>
        </row>
      </sheetData>
      <sheetData sheetId="3082">
        <row r="9">
          <cell r="A9" t="str">
            <v>A</v>
          </cell>
        </row>
      </sheetData>
      <sheetData sheetId="3083">
        <row r="9">
          <cell r="A9" t="str">
            <v>A</v>
          </cell>
        </row>
      </sheetData>
      <sheetData sheetId="3084">
        <row r="9">
          <cell r="A9" t="str">
            <v>A</v>
          </cell>
        </row>
      </sheetData>
      <sheetData sheetId="3085">
        <row r="9">
          <cell r="A9" t="str">
            <v>A</v>
          </cell>
        </row>
      </sheetData>
      <sheetData sheetId="3086">
        <row r="9">
          <cell r="A9" t="str">
            <v>A</v>
          </cell>
        </row>
      </sheetData>
      <sheetData sheetId="3087">
        <row r="9">
          <cell r="A9" t="str">
            <v>A</v>
          </cell>
        </row>
      </sheetData>
      <sheetData sheetId="3088">
        <row r="9">
          <cell r="A9" t="str">
            <v>A</v>
          </cell>
        </row>
      </sheetData>
      <sheetData sheetId="3089">
        <row r="9">
          <cell r="A9" t="str">
            <v>A</v>
          </cell>
        </row>
      </sheetData>
      <sheetData sheetId="3090">
        <row r="9">
          <cell r="A9" t="str">
            <v>A</v>
          </cell>
        </row>
      </sheetData>
      <sheetData sheetId="3091">
        <row r="9">
          <cell r="A9" t="str">
            <v>A</v>
          </cell>
        </row>
      </sheetData>
      <sheetData sheetId="3092">
        <row r="9">
          <cell r="A9" t="str">
            <v>A</v>
          </cell>
        </row>
      </sheetData>
      <sheetData sheetId="3093">
        <row r="9">
          <cell r="A9" t="str">
            <v>A</v>
          </cell>
        </row>
      </sheetData>
      <sheetData sheetId="3094">
        <row r="9">
          <cell r="A9" t="str">
            <v>A</v>
          </cell>
        </row>
      </sheetData>
      <sheetData sheetId="3095">
        <row r="9">
          <cell r="A9" t="str">
            <v>A</v>
          </cell>
        </row>
      </sheetData>
      <sheetData sheetId="3096">
        <row r="9">
          <cell r="A9" t="str">
            <v>A</v>
          </cell>
        </row>
      </sheetData>
      <sheetData sheetId="3097">
        <row r="9">
          <cell r="A9" t="str">
            <v>A</v>
          </cell>
        </row>
      </sheetData>
      <sheetData sheetId="3098">
        <row r="9">
          <cell r="A9" t="str">
            <v>A</v>
          </cell>
        </row>
      </sheetData>
      <sheetData sheetId="3099">
        <row r="9">
          <cell r="A9" t="str">
            <v>A</v>
          </cell>
        </row>
      </sheetData>
      <sheetData sheetId="3100">
        <row r="9">
          <cell r="A9" t="str">
            <v>A</v>
          </cell>
        </row>
      </sheetData>
      <sheetData sheetId="3101">
        <row r="9">
          <cell r="A9" t="str">
            <v>A</v>
          </cell>
        </row>
      </sheetData>
      <sheetData sheetId="3102">
        <row r="9">
          <cell r="A9" t="str">
            <v>A</v>
          </cell>
        </row>
      </sheetData>
      <sheetData sheetId="3103">
        <row r="9">
          <cell r="A9" t="str">
            <v>A</v>
          </cell>
        </row>
      </sheetData>
      <sheetData sheetId="3104">
        <row r="9">
          <cell r="A9" t="str">
            <v>A</v>
          </cell>
        </row>
      </sheetData>
      <sheetData sheetId="3105">
        <row r="9">
          <cell r="A9" t="str">
            <v>A</v>
          </cell>
        </row>
      </sheetData>
      <sheetData sheetId="3106">
        <row r="9">
          <cell r="A9" t="str">
            <v>A</v>
          </cell>
        </row>
      </sheetData>
      <sheetData sheetId="3107">
        <row r="9">
          <cell r="A9" t="str">
            <v>A</v>
          </cell>
        </row>
      </sheetData>
      <sheetData sheetId="3108">
        <row r="9">
          <cell r="A9" t="str">
            <v>A</v>
          </cell>
        </row>
      </sheetData>
      <sheetData sheetId="3109">
        <row r="9">
          <cell r="A9" t="str">
            <v>A</v>
          </cell>
        </row>
      </sheetData>
      <sheetData sheetId="3110">
        <row r="9">
          <cell r="A9" t="str">
            <v>A</v>
          </cell>
        </row>
      </sheetData>
      <sheetData sheetId="3111">
        <row r="9">
          <cell r="A9" t="str">
            <v>A</v>
          </cell>
        </row>
      </sheetData>
      <sheetData sheetId="3112">
        <row r="9">
          <cell r="A9" t="str">
            <v>A</v>
          </cell>
        </row>
      </sheetData>
      <sheetData sheetId="3113">
        <row r="9">
          <cell r="A9" t="str">
            <v>A</v>
          </cell>
        </row>
      </sheetData>
      <sheetData sheetId="3114">
        <row r="9">
          <cell r="A9" t="str">
            <v>A</v>
          </cell>
        </row>
      </sheetData>
      <sheetData sheetId="3115">
        <row r="9">
          <cell r="A9" t="str">
            <v>A</v>
          </cell>
        </row>
      </sheetData>
      <sheetData sheetId="3116">
        <row r="9">
          <cell r="A9" t="str">
            <v>A</v>
          </cell>
        </row>
      </sheetData>
      <sheetData sheetId="3117">
        <row r="9">
          <cell r="A9" t="str">
            <v>A</v>
          </cell>
        </row>
      </sheetData>
      <sheetData sheetId="3118">
        <row r="9">
          <cell r="A9" t="str">
            <v>A</v>
          </cell>
        </row>
      </sheetData>
      <sheetData sheetId="3119">
        <row r="9">
          <cell r="A9" t="str">
            <v>A</v>
          </cell>
        </row>
      </sheetData>
      <sheetData sheetId="3120">
        <row r="9">
          <cell r="A9" t="str">
            <v>A</v>
          </cell>
        </row>
      </sheetData>
      <sheetData sheetId="3121">
        <row r="9">
          <cell r="A9" t="str">
            <v>A</v>
          </cell>
        </row>
      </sheetData>
      <sheetData sheetId="3122">
        <row r="9">
          <cell r="A9" t="str">
            <v>A</v>
          </cell>
        </row>
      </sheetData>
      <sheetData sheetId="3123">
        <row r="9">
          <cell r="A9" t="str">
            <v>A</v>
          </cell>
        </row>
      </sheetData>
      <sheetData sheetId="3124">
        <row r="9">
          <cell r="A9" t="str">
            <v>A</v>
          </cell>
        </row>
      </sheetData>
      <sheetData sheetId="3125">
        <row r="9">
          <cell r="A9" t="str">
            <v>A</v>
          </cell>
        </row>
      </sheetData>
      <sheetData sheetId="3126">
        <row r="9">
          <cell r="A9" t="str">
            <v>A</v>
          </cell>
        </row>
      </sheetData>
      <sheetData sheetId="3127">
        <row r="9">
          <cell r="A9" t="str">
            <v>A</v>
          </cell>
        </row>
      </sheetData>
      <sheetData sheetId="3128">
        <row r="9">
          <cell r="A9" t="str">
            <v>A</v>
          </cell>
        </row>
      </sheetData>
      <sheetData sheetId="3129">
        <row r="9">
          <cell r="A9" t="str">
            <v>A</v>
          </cell>
        </row>
      </sheetData>
      <sheetData sheetId="3130">
        <row r="9">
          <cell r="A9" t="str">
            <v>A</v>
          </cell>
        </row>
      </sheetData>
      <sheetData sheetId="3131">
        <row r="9">
          <cell r="A9" t="str">
            <v>A</v>
          </cell>
        </row>
      </sheetData>
      <sheetData sheetId="3132">
        <row r="9">
          <cell r="A9" t="str">
            <v>A</v>
          </cell>
        </row>
      </sheetData>
      <sheetData sheetId="3133">
        <row r="9">
          <cell r="A9" t="str">
            <v>A</v>
          </cell>
        </row>
      </sheetData>
      <sheetData sheetId="3134">
        <row r="9">
          <cell r="A9" t="str">
            <v>A</v>
          </cell>
        </row>
      </sheetData>
      <sheetData sheetId="3135">
        <row r="9">
          <cell r="A9" t="str">
            <v>A</v>
          </cell>
        </row>
      </sheetData>
      <sheetData sheetId="3136">
        <row r="9">
          <cell r="A9" t="str">
            <v>A</v>
          </cell>
        </row>
      </sheetData>
      <sheetData sheetId="3137">
        <row r="9">
          <cell r="A9" t="str">
            <v>A</v>
          </cell>
        </row>
      </sheetData>
      <sheetData sheetId="3138">
        <row r="9">
          <cell r="A9" t="str">
            <v>A</v>
          </cell>
        </row>
      </sheetData>
      <sheetData sheetId="3139">
        <row r="9">
          <cell r="A9" t="str">
            <v>A</v>
          </cell>
        </row>
      </sheetData>
      <sheetData sheetId="3140">
        <row r="9">
          <cell r="A9" t="str">
            <v>A</v>
          </cell>
        </row>
      </sheetData>
      <sheetData sheetId="3141">
        <row r="9">
          <cell r="A9" t="str">
            <v>A</v>
          </cell>
        </row>
      </sheetData>
      <sheetData sheetId="3142">
        <row r="9">
          <cell r="A9" t="str">
            <v>A</v>
          </cell>
        </row>
      </sheetData>
      <sheetData sheetId="3143">
        <row r="9">
          <cell r="A9" t="str">
            <v>A</v>
          </cell>
        </row>
      </sheetData>
      <sheetData sheetId="3144">
        <row r="9">
          <cell r="A9" t="str">
            <v>A</v>
          </cell>
        </row>
      </sheetData>
      <sheetData sheetId="3145">
        <row r="9">
          <cell r="A9" t="str">
            <v>A</v>
          </cell>
        </row>
      </sheetData>
      <sheetData sheetId="3146">
        <row r="9">
          <cell r="A9" t="str">
            <v>A</v>
          </cell>
        </row>
      </sheetData>
      <sheetData sheetId="3147">
        <row r="9">
          <cell r="A9" t="str">
            <v>A</v>
          </cell>
        </row>
      </sheetData>
      <sheetData sheetId="3148">
        <row r="9">
          <cell r="A9" t="str">
            <v>A</v>
          </cell>
        </row>
      </sheetData>
      <sheetData sheetId="3149">
        <row r="9">
          <cell r="A9" t="str">
            <v>A</v>
          </cell>
        </row>
      </sheetData>
      <sheetData sheetId="3150">
        <row r="9">
          <cell r="A9" t="str">
            <v>A</v>
          </cell>
        </row>
      </sheetData>
      <sheetData sheetId="3151">
        <row r="9">
          <cell r="A9" t="str">
            <v>A</v>
          </cell>
        </row>
      </sheetData>
      <sheetData sheetId="3152">
        <row r="9">
          <cell r="A9" t="str">
            <v>A</v>
          </cell>
        </row>
      </sheetData>
      <sheetData sheetId="3153">
        <row r="9">
          <cell r="A9" t="str">
            <v>A</v>
          </cell>
        </row>
      </sheetData>
      <sheetData sheetId="3154">
        <row r="9">
          <cell r="A9" t="str">
            <v>A</v>
          </cell>
        </row>
      </sheetData>
      <sheetData sheetId="3155">
        <row r="9">
          <cell r="A9" t="str">
            <v>A</v>
          </cell>
        </row>
      </sheetData>
      <sheetData sheetId="3156">
        <row r="9">
          <cell r="A9" t="str">
            <v>A</v>
          </cell>
        </row>
      </sheetData>
      <sheetData sheetId="3157">
        <row r="9">
          <cell r="A9" t="str">
            <v>A</v>
          </cell>
        </row>
      </sheetData>
      <sheetData sheetId="3158">
        <row r="9">
          <cell r="A9" t="str">
            <v>A</v>
          </cell>
        </row>
      </sheetData>
      <sheetData sheetId="3159">
        <row r="9">
          <cell r="A9" t="str">
            <v>A</v>
          </cell>
        </row>
      </sheetData>
      <sheetData sheetId="3160">
        <row r="9">
          <cell r="A9" t="str">
            <v>A</v>
          </cell>
        </row>
      </sheetData>
      <sheetData sheetId="3161">
        <row r="9">
          <cell r="A9" t="str">
            <v>A</v>
          </cell>
        </row>
      </sheetData>
      <sheetData sheetId="3162">
        <row r="9">
          <cell r="A9" t="str">
            <v>A</v>
          </cell>
        </row>
      </sheetData>
      <sheetData sheetId="3163">
        <row r="9">
          <cell r="A9" t="str">
            <v>A</v>
          </cell>
        </row>
      </sheetData>
      <sheetData sheetId="3164">
        <row r="9">
          <cell r="A9" t="str">
            <v>A</v>
          </cell>
        </row>
      </sheetData>
      <sheetData sheetId="3165">
        <row r="9">
          <cell r="A9" t="str">
            <v>A</v>
          </cell>
        </row>
      </sheetData>
      <sheetData sheetId="3166">
        <row r="9">
          <cell r="A9" t="str">
            <v>A</v>
          </cell>
        </row>
      </sheetData>
      <sheetData sheetId="3167">
        <row r="9">
          <cell r="A9" t="str">
            <v>A</v>
          </cell>
        </row>
      </sheetData>
      <sheetData sheetId="3168">
        <row r="9">
          <cell r="A9" t="str">
            <v>A</v>
          </cell>
        </row>
      </sheetData>
      <sheetData sheetId="3169">
        <row r="9">
          <cell r="A9" t="str">
            <v>A</v>
          </cell>
        </row>
      </sheetData>
      <sheetData sheetId="3170">
        <row r="9">
          <cell r="A9" t="str">
            <v>A</v>
          </cell>
        </row>
      </sheetData>
      <sheetData sheetId="3171">
        <row r="9">
          <cell r="A9" t="str">
            <v>A</v>
          </cell>
        </row>
      </sheetData>
      <sheetData sheetId="3172">
        <row r="9">
          <cell r="A9" t="str">
            <v>A</v>
          </cell>
        </row>
      </sheetData>
      <sheetData sheetId="3173">
        <row r="9">
          <cell r="A9" t="str">
            <v>A</v>
          </cell>
        </row>
      </sheetData>
      <sheetData sheetId="3174">
        <row r="9">
          <cell r="A9" t="str">
            <v>A</v>
          </cell>
        </row>
      </sheetData>
      <sheetData sheetId="3175">
        <row r="9">
          <cell r="A9" t="str">
            <v>A</v>
          </cell>
        </row>
      </sheetData>
      <sheetData sheetId="3176">
        <row r="9">
          <cell r="A9" t="str">
            <v>A</v>
          </cell>
        </row>
      </sheetData>
      <sheetData sheetId="3177">
        <row r="9">
          <cell r="A9" t="str">
            <v>A</v>
          </cell>
        </row>
      </sheetData>
      <sheetData sheetId="3178">
        <row r="9">
          <cell r="A9" t="str">
            <v>A</v>
          </cell>
        </row>
      </sheetData>
      <sheetData sheetId="3179">
        <row r="9">
          <cell r="A9" t="str">
            <v>A</v>
          </cell>
        </row>
      </sheetData>
      <sheetData sheetId="3180">
        <row r="9">
          <cell r="A9" t="str">
            <v>A</v>
          </cell>
        </row>
      </sheetData>
      <sheetData sheetId="3181">
        <row r="9">
          <cell r="A9" t="str">
            <v>A</v>
          </cell>
        </row>
      </sheetData>
      <sheetData sheetId="3182">
        <row r="9">
          <cell r="A9" t="str">
            <v>A</v>
          </cell>
        </row>
      </sheetData>
      <sheetData sheetId="3183">
        <row r="9">
          <cell r="A9" t="str">
            <v>A</v>
          </cell>
        </row>
      </sheetData>
      <sheetData sheetId="3184">
        <row r="9">
          <cell r="A9" t="str">
            <v>A</v>
          </cell>
        </row>
      </sheetData>
      <sheetData sheetId="3185">
        <row r="9">
          <cell r="A9" t="str">
            <v>A</v>
          </cell>
        </row>
      </sheetData>
      <sheetData sheetId="3186">
        <row r="9">
          <cell r="A9" t="str">
            <v>A</v>
          </cell>
        </row>
      </sheetData>
      <sheetData sheetId="3187">
        <row r="9">
          <cell r="A9" t="str">
            <v>A</v>
          </cell>
        </row>
      </sheetData>
      <sheetData sheetId="3188">
        <row r="9">
          <cell r="A9" t="str">
            <v>A</v>
          </cell>
        </row>
      </sheetData>
      <sheetData sheetId="3189">
        <row r="9">
          <cell r="A9" t="str">
            <v>A</v>
          </cell>
        </row>
      </sheetData>
      <sheetData sheetId="3190">
        <row r="9">
          <cell r="A9" t="str">
            <v>A</v>
          </cell>
        </row>
      </sheetData>
      <sheetData sheetId="3191">
        <row r="9">
          <cell r="A9" t="str">
            <v>A</v>
          </cell>
        </row>
      </sheetData>
      <sheetData sheetId="3192">
        <row r="9">
          <cell r="A9" t="str">
            <v>A</v>
          </cell>
        </row>
      </sheetData>
      <sheetData sheetId="3193">
        <row r="9">
          <cell r="A9" t="str">
            <v>A</v>
          </cell>
        </row>
      </sheetData>
      <sheetData sheetId="3194">
        <row r="9">
          <cell r="A9" t="str">
            <v>A</v>
          </cell>
        </row>
      </sheetData>
      <sheetData sheetId="3195">
        <row r="9">
          <cell r="A9" t="str">
            <v>A</v>
          </cell>
        </row>
      </sheetData>
      <sheetData sheetId="3196">
        <row r="9">
          <cell r="A9" t="str">
            <v>A</v>
          </cell>
        </row>
      </sheetData>
      <sheetData sheetId="3197">
        <row r="9">
          <cell r="A9" t="str">
            <v>A</v>
          </cell>
        </row>
      </sheetData>
      <sheetData sheetId="3198">
        <row r="9">
          <cell r="A9" t="str">
            <v>A</v>
          </cell>
        </row>
      </sheetData>
      <sheetData sheetId="3199">
        <row r="9">
          <cell r="A9" t="str">
            <v>A</v>
          </cell>
        </row>
      </sheetData>
      <sheetData sheetId="3200">
        <row r="9">
          <cell r="A9" t="str">
            <v>A</v>
          </cell>
        </row>
      </sheetData>
      <sheetData sheetId="3201">
        <row r="9">
          <cell r="A9" t="str">
            <v>A</v>
          </cell>
        </row>
      </sheetData>
      <sheetData sheetId="3202">
        <row r="9">
          <cell r="A9" t="str">
            <v>A</v>
          </cell>
        </row>
      </sheetData>
      <sheetData sheetId="3203">
        <row r="9">
          <cell r="A9" t="str">
            <v>A</v>
          </cell>
        </row>
      </sheetData>
      <sheetData sheetId="3204">
        <row r="9">
          <cell r="A9" t="str">
            <v>A</v>
          </cell>
        </row>
      </sheetData>
      <sheetData sheetId="3205">
        <row r="9">
          <cell r="A9" t="str">
            <v>A</v>
          </cell>
        </row>
      </sheetData>
      <sheetData sheetId="3206">
        <row r="9">
          <cell r="A9" t="str">
            <v>A</v>
          </cell>
        </row>
      </sheetData>
      <sheetData sheetId="3207">
        <row r="9">
          <cell r="A9" t="str">
            <v>A</v>
          </cell>
        </row>
      </sheetData>
      <sheetData sheetId="3208">
        <row r="9">
          <cell r="A9" t="str">
            <v>A</v>
          </cell>
        </row>
      </sheetData>
      <sheetData sheetId="3209">
        <row r="9">
          <cell r="A9" t="str">
            <v>A</v>
          </cell>
        </row>
      </sheetData>
      <sheetData sheetId="3210">
        <row r="9">
          <cell r="A9" t="str">
            <v>A</v>
          </cell>
        </row>
      </sheetData>
      <sheetData sheetId="3211">
        <row r="9">
          <cell r="A9" t="str">
            <v>A</v>
          </cell>
        </row>
      </sheetData>
      <sheetData sheetId="3212">
        <row r="9">
          <cell r="A9" t="str">
            <v>A</v>
          </cell>
        </row>
      </sheetData>
      <sheetData sheetId="3213">
        <row r="9">
          <cell r="A9" t="str">
            <v>A</v>
          </cell>
        </row>
      </sheetData>
      <sheetData sheetId="3214">
        <row r="9">
          <cell r="A9" t="str">
            <v>A</v>
          </cell>
        </row>
      </sheetData>
      <sheetData sheetId="3215">
        <row r="9">
          <cell r="A9" t="str">
            <v>A</v>
          </cell>
        </row>
      </sheetData>
      <sheetData sheetId="3216">
        <row r="9">
          <cell r="A9" t="str">
            <v>A</v>
          </cell>
        </row>
      </sheetData>
      <sheetData sheetId="3217">
        <row r="9">
          <cell r="A9" t="str">
            <v>A</v>
          </cell>
        </row>
      </sheetData>
      <sheetData sheetId="3218">
        <row r="9">
          <cell r="A9" t="str">
            <v>A</v>
          </cell>
        </row>
      </sheetData>
      <sheetData sheetId="3219">
        <row r="9">
          <cell r="A9" t="str">
            <v>A</v>
          </cell>
        </row>
      </sheetData>
      <sheetData sheetId="3220">
        <row r="9">
          <cell r="A9" t="str">
            <v>A</v>
          </cell>
        </row>
      </sheetData>
      <sheetData sheetId="3221">
        <row r="9">
          <cell r="A9" t="str">
            <v>A</v>
          </cell>
        </row>
      </sheetData>
      <sheetData sheetId="3222">
        <row r="9">
          <cell r="A9" t="str">
            <v>A</v>
          </cell>
        </row>
      </sheetData>
      <sheetData sheetId="3223">
        <row r="9">
          <cell r="A9" t="str">
            <v>A</v>
          </cell>
        </row>
      </sheetData>
      <sheetData sheetId="3224">
        <row r="9">
          <cell r="A9" t="str">
            <v>A</v>
          </cell>
        </row>
      </sheetData>
      <sheetData sheetId="3225">
        <row r="9">
          <cell r="A9" t="str">
            <v>A</v>
          </cell>
        </row>
      </sheetData>
      <sheetData sheetId="3226">
        <row r="9">
          <cell r="A9" t="str">
            <v>A</v>
          </cell>
        </row>
      </sheetData>
      <sheetData sheetId="3227">
        <row r="9">
          <cell r="A9" t="str">
            <v>A</v>
          </cell>
        </row>
      </sheetData>
      <sheetData sheetId="3228">
        <row r="9">
          <cell r="A9" t="str">
            <v>A</v>
          </cell>
        </row>
      </sheetData>
      <sheetData sheetId="3229">
        <row r="9">
          <cell r="A9" t="str">
            <v>A</v>
          </cell>
        </row>
      </sheetData>
      <sheetData sheetId="3230">
        <row r="9">
          <cell r="A9" t="str">
            <v>A</v>
          </cell>
        </row>
      </sheetData>
      <sheetData sheetId="3231">
        <row r="9">
          <cell r="A9" t="str">
            <v>A</v>
          </cell>
        </row>
      </sheetData>
      <sheetData sheetId="3232">
        <row r="9">
          <cell r="A9" t="str">
            <v>A</v>
          </cell>
        </row>
      </sheetData>
      <sheetData sheetId="3233">
        <row r="9">
          <cell r="A9" t="str">
            <v>A</v>
          </cell>
        </row>
      </sheetData>
      <sheetData sheetId="3234">
        <row r="9">
          <cell r="A9" t="str">
            <v>A</v>
          </cell>
        </row>
      </sheetData>
      <sheetData sheetId="3235">
        <row r="9">
          <cell r="A9" t="str">
            <v>A</v>
          </cell>
        </row>
      </sheetData>
      <sheetData sheetId="3236">
        <row r="9">
          <cell r="A9" t="str">
            <v>A</v>
          </cell>
        </row>
      </sheetData>
      <sheetData sheetId="3237">
        <row r="9">
          <cell r="A9" t="str">
            <v>A</v>
          </cell>
        </row>
      </sheetData>
      <sheetData sheetId="3238">
        <row r="9">
          <cell r="A9" t="str">
            <v>A</v>
          </cell>
        </row>
      </sheetData>
      <sheetData sheetId="3239">
        <row r="9">
          <cell r="A9" t="str">
            <v>A</v>
          </cell>
        </row>
      </sheetData>
      <sheetData sheetId="3240">
        <row r="9">
          <cell r="A9" t="str">
            <v>A</v>
          </cell>
        </row>
      </sheetData>
      <sheetData sheetId="3241">
        <row r="9">
          <cell r="A9" t="str">
            <v>A</v>
          </cell>
        </row>
      </sheetData>
      <sheetData sheetId="3242">
        <row r="9">
          <cell r="A9" t="str">
            <v>A</v>
          </cell>
        </row>
      </sheetData>
      <sheetData sheetId="3243">
        <row r="9">
          <cell r="A9" t="str">
            <v>A</v>
          </cell>
        </row>
      </sheetData>
      <sheetData sheetId="3244">
        <row r="9">
          <cell r="A9" t="str">
            <v>A</v>
          </cell>
        </row>
      </sheetData>
      <sheetData sheetId="3245">
        <row r="9">
          <cell r="A9" t="str">
            <v>A</v>
          </cell>
        </row>
      </sheetData>
      <sheetData sheetId="3246">
        <row r="9">
          <cell r="A9" t="str">
            <v>A</v>
          </cell>
        </row>
      </sheetData>
      <sheetData sheetId="3247">
        <row r="9">
          <cell r="A9" t="str">
            <v>A</v>
          </cell>
        </row>
      </sheetData>
      <sheetData sheetId="3248">
        <row r="9">
          <cell r="A9" t="str">
            <v>A</v>
          </cell>
        </row>
      </sheetData>
      <sheetData sheetId="3249">
        <row r="9">
          <cell r="A9" t="str">
            <v>A</v>
          </cell>
        </row>
      </sheetData>
      <sheetData sheetId="3250">
        <row r="9">
          <cell r="A9" t="str">
            <v>A</v>
          </cell>
        </row>
      </sheetData>
      <sheetData sheetId="3251">
        <row r="9">
          <cell r="A9" t="str">
            <v>A</v>
          </cell>
        </row>
      </sheetData>
      <sheetData sheetId="3252">
        <row r="9">
          <cell r="A9" t="str">
            <v>A</v>
          </cell>
        </row>
      </sheetData>
      <sheetData sheetId="3253">
        <row r="9">
          <cell r="A9" t="str">
            <v>A</v>
          </cell>
        </row>
      </sheetData>
      <sheetData sheetId="3254">
        <row r="9">
          <cell r="A9" t="str">
            <v>A</v>
          </cell>
        </row>
      </sheetData>
      <sheetData sheetId="3255">
        <row r="9">
          <cell r="A9" t="str">
            <v>A</v>
          </cell>
        </row>
      </sheetData>
      <sheetData sheetId="3256">
        <row r="9">
          <cell r="A9" t="str">
            <v>A</v>
          </cell>
        </row>
      </sheetData>
      <sheetData sheetId="3257">
        <row r="9">
          <cell r="A9" t="str">
            <v>A</v>
          </cell>
        </row>
      </sheetData>
      <sheetData sheetId="3258">
        <row r="9">
          <cell r="A9" t="str">
            <v>A</v>
          </cell>
        </row>
      </sheetData>
      <sheetData sheetId="3259">
        <row r="9">
          <cell r="A9" t="str">
            <v>A</v>
          </cell>
        </row>
      </sheetData>
      <sheetData sheetId="3260">
        <row r="9">
          <cell r="A9" t="str">
            <v>A</v>
          </cell>
        </row>
      </sheetData>
      <sheetData sheetId="3261">
        <row r="9">
          <cell r="A9" t="str">
            <v>A</v>
          </cell>
        </row>
      </sheetData>
      <sheetData sheetId="3262">
        <row r="9">
          <cell r="A9" t="str">
            <v>A</v>
          </cell>
        </row>
      </sheetData>
      <sheetData sheetId="3263">
        <row r="9">
          <cell r="A9" t="str">
            <v>A</v>
          </cell>
        </row>
      </sheetData>
      <sheetData sheetId="3264">
        <row r="9">
          <cell r="A9" t="str">
            <v>A</v>
          </cell>
        </row>
      </sheetData>
      <sheetData sheetId="3265">
        <row r="9">
          <cell r="A9" t="str">
            <v>A</v>
          </cell>
        </row>
      </sheetData>
      <sheetData sheetId="3266">
        <row r="9">
          <cell r="A9" t="str">
            <v>A</v>
          </cell>
        </row>
      </sheetData>
      <sheetData sheetId="3267">
        <row r="9">
          <cell r="A9" t="str">
            <v>A</v>
          </cell>
        </row>
      </sheetData>
      <sheetData sheetId="3268">
        <row r="9">
          <cell r="A9" t="str">
            <v>A</v>
          </cell>
        </row>
      </sheetData>
      <sheetData sheetId="3269">
        <row r="9">
          <cell r="A9" t="str">
            <v>A</v>
          </cell>
        </row>
      </sheetData>
      <sheetData sheetId="3270">
        <row r="9">
          <cell r="A9" t="str">
            <v>A</v>
          </cell>
        </row>
      </sheetData>
      <sheetData sheetId="3271">
        <row r="9">
          <cell r="A9" t="str">
            <v>A</v>
          </cell>
        </row>
      </sheetData>
      <sheetData sheetId="3272">
        <row r="9">
          <cell r="A9" t="str">
            <v>A</v>
          </cell>
        </row>
      </sheetData>
      <sheetData sheetId="3273">
        <row r="9">
          <cell r="A9" t="str">
            <v>A</v>
          </cell>
        </row>
      </sheetData>
      <sheetData sheetId="3274">
        <row r="9">
          <cell r="A9" t="str">
            <v>A</v>
          </cell>
        </row>
      </sheetData>
      <sheetData sheetId="3275">
        <row r="9">
          <cell r="A9" t="str">
            <v>A</v>
          </cell>
        </row>
      </sheetData>
      <sheetData sheetId="3276">
        <row r="9">
          <cell r="A9" t="str">
            <v>A</v>
          </cell>
        </row>
      </sheetData>
      <sheetData sheetId="3277">
        <row r="9">
          <cell r="A9" t="str">
            <v>A</v>
          </cell>
        </row>
      </sheetData>
      <sheetData sheetId="3278">
        <row r="9">
          <cell r="A9" t="str">
            <v>A</v>
          </cell>
        </row>
      </sheetData>
      <sheetData sheetId="3279">
        <row r="9">
          <cell r="A9" t="str">
            <v>A</v>
          </cell>
        </row>
      </sheetData>
      <sheetData sheetId="3280">
        <row r="9">
          <cell r="A9" t="str">
            <v>A</v>
          </cell>
        </row>
      </sheetData>
      <sheetData sheetId="3281">
        <row r="9">
          <cell r="A9" t="str">
            <v>A</v>
          </cell>
        </row>
      </sheetData>
      <sheetData sheetId="3282">
        <row r="9">
          <cell r="A9" t="str">
            <v>A</v>
          </cell>
        </row>
      </sheetData>
      <sheetData sheetId="3283">
        <row r="9">
          <cell r="A9" t="str">
            <v>A</v>
          </cell>
        </row>
      </sheetData>
      <sheetData sheetId="3284">
        <row r="9">
          <cell r="A9" t="str">
            <v>A</v>
          </cell>
        </row>
      </sheetData>
      <sheetData sheetId="3285">
        <row r="9">
          <cell r="A9" t="str">
            <v>A</v>
          </cell>
        </row>
      </sheetData>
      <sheetData sheetId="3286">
        <row r="9">
          <cell r="A9" t="str">
            <v>A</v>
          </cell>
        </row>
      </sheetData>
      <sheetData sheetId="3287">
        <row r="9">
          <cell r="A9" t="str">
            <v>A</v>
          </cell>
        </row>
      </sheetData>
      <sheetData sheetId="3288">
        <row r="9">
          <cell r="A9" t="str">
            <v>A</v>
          </cell>
        </row>
      </sheetData>
      <sheetData sheetId="3289">
        <row r="9">
          <cell r="A9" t="str">
            <v>A</v>
          </cell>
        </row>
      </sheetData>
      <sheetData sheetId="3290">
        <row r="9">
          <cell r="A9" t="str">
            <v>A</v>
          </cell>
        </row>
      </sheetData>
      <sheetData sheetId="3291">
        <row r="9">
          <cell r="A9" t="str">
            <v>A</v>
          </cell>
        </row>
      </sheetData>
      <sheetData sheetId="3292">
        <row r="9">
          <cell r="A9" t="str">
            <v>A</v>
          </cell>
        </row>
      </sheetData>
      <sheetData sheetId="3293">
        <row r="9">
          <cell r="A9" t="str">
            <v>A</v>
          </cell>
        </row>
      </sheetData>
      <sheetData sheetId="3294">
        <row r="9">
          <cell r="A9" t="str">
            <v>A</v>
          </cell>
        </row>
      </sheetData>
      <sheetData sheetId="3295">
        <row r="9">
          <cell r="A9" t="str">
            <v>A</v>
          </cell>
        </row>
      </sheetData>
      <sheetData sheetId="3296">
        <row r="9">
          <cell r="A9" t="str">
            <v>A</v>
          </cell>
        </row>
      </sheetData>
      <sheetData sheetId="3297">
        <row r="9">
          <cell r="A9" t="str">
            <v>A</v>
          </cell>
        </row>
      </sheetData>
      <sheetData sheetId="3298">
        <row r="9">
          <cell r="A9" t="str">
            <v>A</v>
          </cell>
        </row>
      </sheetData>
      <sheetData sheetId="3299">
        <row r="9">
          <cell r="A9" t="str">
            <v>A</v>
          </cell>
        </row>
      </sheetData>
      <sheetData sheetId="3300">
        <row r="9">
          <cell r="A9" t="str">
            <v>A</v>
          </cell>
        </row>
      </sheetData>
      <sheetData sheetId="3301">
        <row r="9">
          <cell r="A9" t="str">
            <v>A</v>
          </cell>
        </row>
      </sheetData>
      <sheetData sheetId="3302">
        <row r="9">
          <cell r="A9" t="str">
            <v>A</v>
          </cell>
        </row>
      </sheetData>
      <sheetData sheetId="3303">
        <row r="9">
          <cell r="A9" t="str">
            <v>A</v>
          </cell>
        </row>
      </sheetData>
      <sheetData sheetId="3304">
        <row r="9">
          <cell r="A9" t="str">
            <v>A</v>
          </cell>
        </row>
      </sheetData>
      <sheetData sheetId="3305">
        <row r="9">
          <cell r="A9" t="str">
            <v>A</v>
          </cell>
        </row>
      </sheetData>
      <sheetData sheetId="3306">
        <row r="9">
          <cell r="A9" t="str">
            <v>A</v>
          </cell>
        </row>
      </sheetData>
      <sheetData sheetId="3307">
        <row r="9">
          <cell r="A9" t="str">
            <v>A</v>
          </cell>
        </row>
      </sheetData>
      <sheetData sheetId="3308">
        <row r="9">
          <cell r="A9" t="str">
            <v>A</v>
          </cell>
        </row>
      </sheetData>
      <sheetData sheetId="3309">
        <row r="9">
          <cell r="A9" t="str">
            <v>A</v>
          </cell>
        </row>
      </sheetData>
      <sheetData sheetId="3310">
        <row r="9">
          <cell r="A9" t="str">
            <v>A</v>
          </cell>
        </row>
      </sheetData>
      <sheetData sheetId="3311">
        <row r="9">
          <cell r="A9" t="str">
            <v>A</v>
          </cell>
        </row>
      </sheetData>
      <sheetData sheetId="3312">
        <row r="9">
          <cell r="A9" t="str">
            <v>A</v>
          </cell>
        </row>
      </sheetData>
      <sheetData sheetId="3313">
        <row r="9">
          <cell r="A9" t="str">
            <v>A</v>
          </cell>
        </row>
      </sheetData>
      <sheetData sheetId="3314">
        <row r="9">
          <cell r="A9" t="str">
            <v>A</v>
          </cell>
        </row>
      </sheetData>
      <sheetData sheetId="3315">
        <row r="9">
          <cell r="A9" t="str">
            <v>A</v>
          </cell>
        </row>
      </sheetData>
      <sheetData sheetId="3316">
        <row r="9">
          <cell r="A9" t="str">
            <v>A</v>
          </cell>
        </row>
      </sheetData>
      <sheetData sheetId="3317">
        <row r="9">
          <cell r="A9" t="str">
            <v>A</v>
          </cell>
        </row>
      </sheetData>
      <sheetData sheetId="3318">
        <row r="9">
          <cell r="A9" t="str">
            <v>A</v>
          </cell>
        </row>
      </sheetData>
      <sheetData sheetId="3319">
        <row r="9">
          <cell r="A9" t="str">
            <v>A</v>
          </cell>
        </row>
      </sheetData>
      <sheetData sheetId="3320">
        <row r="9">
          <cell r="A9" t="str">
            <v>A</v>
          </cell>
        </row>
      </sheetData>
      <sheetData sheetId="3321">
        <row r="9">
          <cell r="A9" t="str">
            <v>A</v>
          </cell>
        </row>
      </sheetData>
      <sheetData sheetId="3322">
        <row r="9">
          <cell r="A9" t="str">
            <v>A</v>
          </cell>
        </row>
      </sheetData>
      <sheetData sheetId="3323">
        <row r="9">
          <cell r="A9" t="str">
            <v>A</v>
          </cell>
        </row>
      </sheetData>
      <sheetData sheetId="3324">
        <row r="9">
          <cell r="A9" t="str">
            <v>A</v>
          </cell>
        </row>
      </sheetData>
      <sheetData sheetId="3325">
        <row r="9">
          <cell r="A9" t="str">
            <v>A</v>
          </cell>
        </row>
      </sheetData>
      <sheetData sheetId="3326">
        <row r="9">
          <cell r="A9" t="str">
            <v>A</v>
          </cell>
        </row>
      </sheetData>
      <sheetData sheetId="3327">
        <row r="9">
          <cell r="A9" t="str">
            <v>A</v>
          </cell>
        </row>
      </sheetData>
      <sheetData sheetId="3328">
        <row r="9">
          <cell r="A9" t="str">
            <v>A</v>
          </cell>
        </row>
      </sheetData>
      <sheetData sheetId="3329">
        <row r="9">
          <cell r="A9" t="str">
            <v>A</v>
          </cell>
        </row>
      </sheetData>
      <sheetData sheetId="3330">
        <row r="9">
          <cell r="A9" t="str">
            <v>A</v>
          </cell>
        </row>
      </sheetData>
      <sheetData sheetId="3331">
        <row r="9">
          <cell r="A9" t="str">
            <v>A</v>
          </cell>
        </row>
      </sheetData>
      <sheetData sheetId="3332">
        <row r="9">
          <cell r="A9" t="str">
            <v>A</v>
          </cell>
        </row>
      </sheetData>
      <sheetData sheetId="3333">
        <row r="9">
          <cell r="A9" t="str">
            <v>A</v>
          </cell>
        </row>
      </sheetData>
      <sheetData sheetId="3334">
        <row r="9">
          <cell r="A9" t="str">
            <v>A</v>
          </cell>
        </row>
      </sheetData>
      <sheetData sheetId="3335">
        <row r="9">
          <cell r="A9" t="str">
            <v>A</v>
          </cell>
        </row>
      </sheetData>
      <sheetData sheetId="3336">
        <row r="9">
          <cell r="A9" t="str">
            <v>A</v>
          </cell>
        </row>
      </sheetData>
      <sheetData sheetId="3337">
        <row r="9">
          <cell r="A9" t="str">
            <v>A</v>
          </cell>
        </row>
      </sheetData>
      <sheetData sheetId="3338">
        <row r="9">
          <cell r="A9" t="str">
            <v>A</v>
          </cell>
        </row>
      </sheetData>
      <sheetData sheetId="3339">
        <row r="9">
          <cell r="A9" t="str">
            <v>A</v>
          </cell>
        </row>
      </sheetData>
      <sheetData sheetId="3340">
        <row r="9">
          <cell r="A9" t="str">
            <v>A</v>
          </cell>
        </row>
      </sheetData>
      <sheetData sheetId="3341">
        <row r="9">
          <cell r="A9" t="str">
            <v>A</v>
          </cell>
        </row>
      </sheetData>
      <sheetData sheetId="3342">
        <row r="9">
          <cell r="A9" t="str">
            <v>A</v>
          </cell>
        </row>
      </sheetData>
      <sheetData sheetId="3343">
        <row r="9">
          <cell r="A9" t="str">
            <v>A</v>
          </cell>
        </row>
      </sheetData>
      <sheetData sheetId="3344">
        <row r="9">
          <cell r="A9" t="str">
            <v>A</v>
          </cell>
        </row>
      </sheetData>
      <sheetData sheetId="3345">
        <row r="9">
          <cell r="A9" t="str">
            <v>A</v>
          </cell>
        </row>
      </sheetData>
      <sheetData sheetId="3346"/>
      <sheetData sheetId="3347" refreshError="1"/>
      <sheetData sheetId="3348" refreshError="1"/>
      <sheetData sheetId="3349" refreshError="1"/>
      <sheetData sheetId="3350" refreshError="1"/>
      <sheetData sheetId="3351"/>
      <sheetData sheetId="3352">
        <row r="9">
          <cell r="A9" t="str">
            <v>A</v>
          </cell>
        </row>
      </sheetData>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ow r="9">
          <cell r="A9" t="str">
            <v>A</v>
          </cell>
        </row>
      </sheetData>
      <sheetData sheetId="3372">
        <row r="9">
          <cell r="A9" t="str">
            <v>A</v>
          </cell>
        </row>
      </sheetData>
      <sheetData sheetId="3373">
        <row r="9">
          <cell r="A9" t="str">
            <v>A</v>
          </cell>
        </row>
      </sheetData>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ow r="9">
          <cell r="A9" t="str">
            <v>A</v>
          </cell>
        </row>
      </sheetData>
      <sheetData sheetId="3405">
        <row r="9">
          <cell r="A9" t="str">
            <v>A</v>
          </cell>
        </row>
      </sheetData>
      <sheetData sheetId="3406">
        <row r="9">
          <cell r="A9" t="str">
            <v>A</v>
          </cell>
        </row>
      </sheetData>
      <sheetData sheetId="3407">
        <row r="9">
          <cell r="A9" t="str">
            <v>A</v>
          </cell>
        </row>
      </sheetData>
      <sheetData sheetId="3408">
        <row r="9">
          <cell r="A9" t="str">
            <v>A</v>
          </cell>
        </row>
      </sheetData>
      <sheetData sheetId="3409">
        <row r="9">
          <cell r="A9" t="str">
            <v>A</v>
          </cell>
        </row>
      </sheetData>
      <sheetData sheetId="3410" refreshError="1"/>
      <sheetData sheetId="3411" refreshError="1"/>
      <sheetData sheetId="3412"/>
      <sheetData sheetId="3413"/>
      <sheetData sheetId="3414"/>
      <sheetData sheetId="3415" refreshError="1"/>
      <sheetData sheetId="3416" refreshError="1"/>
      <sheetData sheetId="3417" refreshError="1"/>
      <sheetData sheetId="3418">
        <row r="9">
          <cell r="A9" t="str">
            <v>A</v>
          </cell>
        </row>
      </sheetData>
      <sheetData sheetId="3419">
        <row r="9">
          <cell r="A9" t="str">
            <v>A</v>
          </cell>
        </row>
      </sheetData>
      <sheetData sheetId="3420">
        <row r="9">
          <cell r="A9" t="str">
            <v>A</v>
          </cell>
        </row>
      </sheetData>
      <sheetData sheetId="3421">
        <row r="9">
          <cell r="A9" t="str">
            <v>A</v>
          </cell>
        </row>
      </sheetData>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ow r="9">
          <cell r="A9" t="str">
            <v>A</v>
          </cell>
        </row>
      </sheetData>
      <sheetData sheetId="3458">
        <row r="9">
          <cell r="A9" t="str">
            <v>A</v>
          </cell>
        </row>
      </sheetData>
      <sheetData sheetId="3459">
        <row r="9">
          <cell r="A9" t="str">
            <v>A</v>
          </cell>
        </row>
      </sheetData>
      <sheetData sheetId="3460">
        <row r="9">
          <cell r="A9" t="str">
            <v>A</v>
          </cell>
        </row>
      </sheetData>
      <sheetData sheetId="3461">
        <row r="9">
          <cell r="A9" t="str">
            <v>A</v>
          </cell>
        </row>
      </sheetData>
      <sheetData sheetId="3462">
        <row r="9">
          <cell r="A9" t="str">
            <v>A</v>
          </cell>
        </row>
      </sheetData>
      <sheetData sheetId="3463">
        <row r="9">
          <cell r="A9" t="str">
            <v>A</v>
          </cell>
        </row>
      </sheetData>
      <sheetData sheetId="3464">
        <row r="9">
          <cell r="A9" t="str">
            <v>A</v>
          </cell>
        </row>
      </sheetData>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ow r="9">
          <cell r="A9" t="str">
            <v>A</v>
          </cell>
        </row>
      </sheetData>
      <sheetData sheetId="3478">
        <row r="9">
          <cell r="A9" t="str">
            <v>A</v>
          </cell>
        </row>
      </sheetData>
      <sheetData sheetId="3479">
        <row r="9">
          <cell r="A9" t="str">
            <v>A</v>
          </cell>
        </row>
      </sheetData>
      <sheetData sheetId="3480">
        <row r="9">
          <cell r="A9" t="str">
            <v>A</v>
          </cell>
        </row>
      </sheetData>
      <sheetData sheetId="3481">
        <row r="9">
          <cell r="A9" t="str">
            <v>A</v>
          </cell>
        </row>
      </sheetData>
      <sheetData sheetId="3482">
        <row r="9">
          <cell r="A9" t="str">
            <v>A</v>
          </cell>
        </row>
      </sheetData>
      <sheetData sheetId="3483">
        <row r="9">
          <cell r="A9" t="str">
            <v>A</v>
          </cell>
        </row>
      </sheetData>
      <sheetData sheetId="3484">
        <row r="9">
          <cell r="A9" t="str">
            <v>A</v>
          </cell>
        </row>
      </sheetData>
      <sheetData sheetId="3485">
        <row r="9">
          <cell r="A9" t="str">
            <v>A</v>
          </cell>
        </row>
      </sheetData>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ow r="9">
          <cell r="A9" t="str">
            <v>A</v>
          </cell>
        </row>
      </sheetData>
      <sheetData sheetId="3506">
        <row r="9">
          <cell r="A9" t="str">
            <v>A</v>
          </cell>
        </row>
      </sheetData>
      <sheetData sheetId="3507">
        <row r="9">
          <cell r="A9" t="str">
            <v>A</v>
          </cell>
        </row>
      </sheetData>
      <sheetData sheetId="3508">
        <row r="9">
          <cell r="A9" t="str">
            <v>A</v>
          </cell>
        </row>
      </sheetData>
      <sheetData sheetId="3509">
        <row r="9">
          <cell r="A9" t="str">
            <v>A</v>
          </cell>
        </row>
      </sheetData>
      <sheetData sheetId="3510">
        <row r="9">
          <cell r="A9" t="str">
            <v>A</v>
          </cell>
        </row>
      </sheetData>
      <sheetData sheetId="3511">
        <row r="9">
          <cell r="A9" t="str">
            <v>A</v>
          </cell>
        </row>
      </sheetData>
      <sheetData sheetId="3512">
        <row r="9">
          <cell r="A9" t="str">
            <v>A</v>
          </cell>
        </row>
      </sheetData>
      <sheetData sheetId="3513">
        <row r="9">
          <cell r="A9" t="str">
            <v>A</v>
          </cell>
        </row>
      </sheetData>
      <sheetData sheetId="3514">
        <row r="9">
          <cell r="A9" t="str">
            <v>A</v>
          </cell>
        </row>
      </sheetData>
      <sheetData sheetId="3515">
        <row r="9">
          <cell r="A9" t="str">
            <v>A</v>
          </cell>
        </row>
      </sheetData>
      <sheetData sheetId="3516">
        <row r="9">
          <cell r="A9" t="str">
            <v>A</v>
          </cell>
        </row>
      </sheetData>
      <sheetData sheetId="3517">
        <row r="9">
          <cell r="A9" t="str">
            <v>A</v>
          </cell>
        </row>
      </sheetData>
      <sheetData sheetId="3518">
        <row r="9">
          <cell r="A9" t="str">
            <v>A</v>
          </cell>
        </row>
      </sheetData>
      <sheetData sheetId="3519">
        <row r="9">
          <cell r="A9" t="str">
            <v>A</v>
          </cell>
        </row>
      </sheetData>
      <sheetData sheetId="3520" refreshError="1"/>
      <sheetData sheetId="3521">
        <row r="9">
          <cell r="A9" t="str">
            <v>A</v>
          </cell>
        </row>
      </sheetData>
      <sheetData sheetId="3522">
        <row r="9">
          <cell r="A9" t="str">
            <v>A</v>
          </cell>
        </row>
      </sheetData>
      <sheetData sheetId="3523">
        <row r="9">
          <cell r="A9" t="str">
            <v>A</v>
          </cell>
        </row>
      </sheetData>
      <sheetData sheetId="3524" refreshError="1"/>
      <sheetData sheetId="3525">
        <row r="9">
          <cell r="A9" t="str">
            <v>A</v>
          </cell>
        </row>
      </sheetData>
      <sheetData sheetId="3526">
        <row r="9">
          <cell r="A9" t="str">
            <v>A</v>
          </cell>
        </row>
      </sheetData>
      <sheetData sheetId="3527">
        <row r="9">
          <cell r="A9" t="str">
            <v>A</v>
          </cell>
        </row>
      </sheetData>
      <sheetData sheetId="3528">
        <row r="9">
          <cell r="A9" t="str">
            <v>A</v>
          </cell>
        </row>
      </sheetData>
      <sheetData sheetId="3529">
        <row r="9">
          <cell r="A9" t="str">
            <v>A</v>
          </cell>
        </row>
      </sheetData>
      <sheetData sheetId="3530">
        <row r="9">
          <cell r="A9" t="str">
            <v>A</v>
          </cell>
        </row>
      </sheetData>
      <sheetData sheetId="3531">
        <row r="9">
          <cell r="A9" t="str">
            <v>A</v>
          </cell>
        </row>
      </sheetData>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ow r="9">
          <cell r="A9" t="str">
            <v>A</v>
          </cell>
        </row>
      </sheetData>
      <sheetData sheetId="3545">
        <row r="9">
          <cell r="A9" t="str">
            <v>A</v>
          </cell>
        </row>
      </sheetData>
      <sheetData sheetId="3546">
        <row r="9">
          <cell r="A9" t="str">
            <v>A</v>
          </cell>
        </row>
      </sheetData>
      <sheetData sheetId="3547">
        <row r="9">
          <cell r="A9" t="str">
            <v>A</v>
          </cell>
        </row>
      </sheetData>
      <sheetData sheetId="3548">
        <row r="9">
          <cell r="A9" t="str">
            <v>A</v>
          </cell>
        </row>
      </sheetData>
      <sheetData sheetId="3549">
        <row r="9">
          <cell r="A9" t="str">
            <v>A</v>
          </cell>
        </row>
      </sheetData>
      <sheetData sheetId="3550">
        <row r="9">
          <cell r="A9" t="str">
            <v>A</v>
          </cell>
        </row>
      </sheetData>
      <sheetData sheetId="3551">
        <row r="9">
          <cell r="A9" t="str">
            <v>A</v>
          </cell>
        </row>
      </sheetData>
      <sheetData sheetId="3552">
        <row r="9">
          <cell r="A9" t="str">
            <v>A</v>
          </cell>
        </row>
      </sheetData>
      <sheetData sheetId="3553">
        <row r="9">
          <cell r="A9" t="str">
            <v>A</v>
          </cell>
        </row>
      </sheetData>
      <sheetData sheetId="3554">
        <row r="9">
          <cell r="A9" t="str">
            <v>A</v>
          </cell>
        </row>
      </sheetData>
      <sheetData sheetId="3555">
        <row r="9">
          <cell r="A9" t="str">
            <v>A</v>
          </cell>
        </row>
      </sheetData>
      <sheetData sheetId="3556">
        <row r="9">
          <cell r="A9" t="str">
            <v>A</v>
          </cell>
        </row>
      </sheetData>
      <sheetData sheetId="3557">
        <row r="9">
          <cell r="A9" t="str">
            <v>A</v>
          </cell>
        </row>
      </sheetData>
      <sheetData sheetId="3558">
        <row r="9">
          <cell r="A9" t="str">
            <v>A</v>
          </cell>
        </row>
      </sheetData>
      <sheetData sheetId="3559">
        <row r="9">
          <cell r="A9" t="str">
            <v>A</v>
          </cell>
        </row>
      </sheetData>
      <sheetData sheetId="3560">
        <row r="9">
          <cell r="A9" t="str">
            <v>A</v>
          </cell>
        </row>
      </sheetData>
      <sheetData sheetId="3561">
        <row r="9">
          <cell r="A9" t="str">
            <v>A</v>
          </cell>
        </row>
      </sheetData>
      <sheetData sheetId="3562">
        <row r="9">
          <cell r="A9" t="str">
            <v>A</v>
          </cell>
        </row>
      </sheetData>
      <sheetData sheetId="3563">
        <row r="9">
          <cell r="A9" t="str">
            <v>A</v>
          </cell>
        </row>
      </sheetData>
      <sheetData sheetId="3564">
        <row r="9">
          <cell r="A9" t="str">
            <v>A</v>
          </cell>
        </row>
      </sheetData>
      <sheetData sheetId="3565">
        <row r="9">
          <cell r="A9" t="str">
            <v>A</v>
          </cell>
        </row>
      </sheetData>
      <sheetData sheetId="3566">
        <row r="9">
          <cell r="A9" t="str">
            <v>A</v>
          </cell>
        </row>
      </sheetData>
      <sheetData sheetId="3567">
        <row r="9">
          <cell r="A9" t="str">
            <v>A</v>
          </cell>
        </row>
      </sheetData>
      <sheetData sheetId="3568">
        <row r="9">
          <cell r="A9" t="str">
            <v>A</v>
          </cell>
        </row>
      </sheetData>
      <sheetData sheetId="3569">
        <row r="9">
          <cell r="A9" t="str">
            <v>A</v>
          </cell>
        </row>
      </sheetData>
      <sheetData sheetId="3570">
        <row r="9">
          <cell r="A9" t="str">
            <v>A</v>
          </cell>
        </row>
      </sheetData>
      <sheetData sheetId="3571">
        <row r="9">
          <cell r="A9" t="str">
            <v>A</v>
          </cell>
        </row>
      </sheetData>
      <sheetData sheetId="3572">
        <row r="9">
          <cell r="A9" t="str">
            <v>A</v>
          </cell>
        </row>
      </sheetData>
      <sheetData sheetId="3573">
        <row r="9">
          <cell r="A9" t="str">
            <v>A</v>
          </cell>
        </row>
      </sheetData>
      <sheetData sheetId="3574">
        <row r="9">
          <cell r="A9" t="str">
            <v>A</v>
          </cell>
        </row>
      </sheetData>
      <sheetData sheetId="3575">
        <row r="9">
          <cell r="A9" t="str">
            <v>A</v>
          </cell>
        </row>
      </sheetData>
      <sheetData sheetId="3576">
        <row r="9">
          <cell r="A9" t="str">
            <v>A</v>
          </cell>
        </row>
      </sheetData>
      <sheetData sheetId="3577">
        <row r="9">
          <cell r="A9" t="str">
            <v>A</v>
          </cell>
        </row>
      </sheetData>
      <sheetData sheetId="3578">
        <row r="9">
          <cell r="A9" t="str">
            <v>A</v>
          </cell>
        </row>
      </sheetData>
      <sheetData sheetId="3579">
        <row r="9">
          <cell r="A9" t="str">
            <v>A</v>
          </cell>
        </row>
      </sheetData>
      <sheetData sheetId="3580">
        <row r="9">
          <cell r="A9" t="str">
            <v>A</v>
          </cell>
        </row>
      </sheetData>
      <sheetData sheetId="3581">
        <row r="9">
          <cell r="A9" t="str">
            <v>A</v>
          </cell>
        </row>
      </sheetData>
      <sheetData sheetId="3582">
        <row r="9">
          <cell r="A9" t="str">
            <v>A</v>
          </cell>
        </row>
      </sheetData>
      <sheetData sheetId="3583">
        <row r="9">
          <cell r="A9" t="str">
            <v>A</v>
          </cell>
        </row>
      </sheetData>
      <sheetData sheetId="3584">
        <row r="9">
          <cell r="A9" t="str">
            <v>A</v>
          </cell>
        </row>
      </sheetData>
      <sheetData sheetId="3585">
        <row r="9">
          <cell r="A9" t="str">
            <v>A</v>
          </cell>
        </row>
      </sheetData>
      <sheetData sheetId="3586">
        <row r="9">
          <cell r="A9" t="str">
            <v>A</v>
          </cell>
        </row>
      </sheetData>
      <sheetData sheetId="3587">
        <row r="9">
          <cell r="A9" t="str">
            <v>A</v>
          </cell>
        </row>
      </sheetData>
      <sheetData sheetId="3588">
        <row r="9">
          <cell r="A9" t="str">
            <v>A</v>
          </cell>
        </row>
      </sheetData>
      <sheetData sheetId="3589">
        <row r="9">
          <cell r="A9" t="str">
            <v>A</v>
          </cell>
        </row>
      </sheetData>
      <sheetData sheetId="3590">
        <row r="9">
          <cell r="A9" t="str">
            <v>A</v>
          </cell>
        </row>
      </sheetData>
      <sheetData sheetId="3591">
        <row r="9">
          <cell r="A9" t="str">
            <v>A</v>
          </cell>
        </row>
      </sheetData>
      <sheetData sheetId="3592">
        <row r="9">
          <cell r="A9" t="str">
            <v>A</v>
          </cell>
        </row>
      </sheetData>
      <sheetData sheetId="3593">
        <row r="9">
          <cell r="A9" t="str">
            <v>A</v>
          </cell>
        </row>
      </sheetData>
      <sheetData sheetId="3594">
        <row r="9">
          <cell r="A9" t="str">
            <v>A</v>
          </cell>
        </row>
      </sheetData>
      <sheetData sheetId="3595">
        <row r="9">
          <cell r="A9" t="str">
            <v>A</v>
          </cell>
        </row>
      </sheetData>
      <sheetData sheetId="3596">
        <row r="9">
          <cell r="A9" t="str">
            <v>A</v>
          </cell>
        </row>
      </sheetData>
      <sheetData sheetId="3597">
        <row r="9">
          <cell r="A9" t="str">
            <v>A</v>
          </cell>
        </row>
      </sheetData>
      <sheetData sheetId="3598">
        <row r="9">
          <cell r="A9" t="str">
            <v>A</v>
          </cell>
        </row>
      </sheetData>
      <sheetData sheetId="3599">
        <row r="9">
          <cell r="A9" t="str">
            <v>A</v>
          </cell>
        </row>
      </sheetData>
      <sheetData sheetId="3600">
        <row r="9">
          <cell r="A9" t="str">
            <v>A</v>
          </cell>
        </row>
      </sheetData>
      <sheetData sheetId="3601">
        <row r="9">
          <cell r="A9" t="str">
            <v>A</v>
          </cell>
        </row>
      </sheetData>
      <sheetData sheetId="3602">
        <row r="9">
          <cell r="A9" t="str">
            <v>A</v>
          </cell>
        </row>
      </sheetData>
      <sheetData sheetId="3603">
        <row r="9">
          <cell r="A9" t="str">
            <v>A</v>
          </cell>
        </row>
      </sheetData>
      <sheetData sheetId="3604">
        <row r="9">
          <cell r="A9" t="str">
            <v>A</v>
          </cell>
        </row>
      </sheetData>
      <sheetData sheetId="3605">
        <row r="9">
          <cell r="A9" t="str">
            <v>A</v>
          </cell>
        </row>
      </sheetData>
      <sheetData sheetId="3606">
        <row r="9">
          <cell r="A9" t="str">
            <v>A</v>
          </cell>
        </row>
      </sheetData>
      <sheetData sheetId="3607">
        <row r="9">
          <cell r="A9" t="str">
            <v>A</v>
          </cell>
        </row>
      </sheetData>
      <sheetData sheetId="3608">
        <row r="9">
          <cell r="A9" t="str">
            <v>A</v>
          </cell>
        </row>
      </sheetData>
      <sheetData sheetId="3609">
        <row r="9">
          <cell r="A9" t="str">
            <v>A</v>
          </cell>
        </row>
      </sheetData>
      <sheetData sheetId="3610">
        <row r="9">
          <cell r="A9" t="str">
            <v>A</v>
          </cell>
        </row>
      </sheetData>
      <sheetData sheetId="3611">
        <row r="9">
          <cell r="A9" t="str">
            <v>A</v>
          </cell>
        </row>
      </sheetData>
      <sheetData sheetId="3612">
        <row r="9">
          <cell r="A9" t="str">
            <v>A</v>
          </cell>
        </row>
      </sheetData>
      <sheetData sheetId="3613">
        <row r="9">
          <cell r="A9" t="str">
            <v>A</v>
          </cell>
        </row>
      </sheetData>
      <sheetData sheetId="3614">
        <row r="9">
          <cell r="A9" t="str">
            <v>A</v>
          </cell>
        </row>
      </sheetData>
      <sheetData sheetId="3615">
        <row r="9">
          <cell r="A9" t="str">
            <v>A</v>
          </cell>
        </row>
      </sheetData>
      <sheetData sheetId="3616">
        <row r="9">
          <cell r="A9" t="str">
            <v>A</v>
          </cell>
        </row>
      </sheetData>
      <sheetData sheetId="3617">
        <row r="9">
          <cell r="A9" t="str">
            <v>A</v>
          </cell>
        </row>
      </sheetData>
      <sheetData sheetId="3618">
        <row r="9">
          <cell r="A9" t="str">
            <v>A</v>
          </cell>
        </row>
      </sheetData>
      <sheetData sheetId="3619">
        <row r="9">
          <cell r="A9" t="str">
            <v>A</v>
          </cell>
        </row>
      </sheetData>
      <sheetData sheetId="3620">
        <row r="9">
          <cell r="A9" t="str">
            <v>A</v>
          </cell>
        </row>
      </sheetData>
      <sheetData sheetId="3621">
        <row r="9">
          <cell r="A9" t="str">
            <v>A</v>
          </cell>
        </row>
      </sheetData>
      <sheetData sheetId="3622">
        <row r="9">
          <cell r="A9" t="str">
            <v>A</v>
          </cell>
        </row>
      </sheetData>
      <sheetData sheetId="3623">
        <row r="9">
          <cell r="A9" t="str">
            <v>A</v>
          </cell>
        </row>
      </sheetData>
      <sheetData sheetId="3624">
        <row r="9">
          <cell r="A9" t="str">
            <v>A</v>
          </cell>
        </row>
      </sheetData>
      <sheetData sheetId="3625">
        <row r="9">
          <cell r="A9" t="str">
            <v>A</v>
          </cell>
        </row>
      </sheetData>
      <sheetData sheetId="3626">
        <row r="9">
          <cell r="A9" t="str">
            <v>A</v>
          </cell>
        </row>
      </sheetData>
      <sheetData sheetId="3627">
        <row r="9">
          <cell r="A9" t="str">
            <v>A</v>
          </cell>
        </row>
      </sheetData>
      <sheetData sheetId="3628">
        <row r="9">
          <cell r="A9" t="str">
            <v>A</v>
          </cell>
        </row>
      </sheetData>
      <sheetData sheetId="3629">
        <row r="9">
          <cell r="A9" t="str">
            <v>A</v>
          </cell>
        </row>
      </sheetData>
      <sheetData sheetId="3630">
        <row r="9">
          <cell r="A9" t="str">
            <v>A</v>
          </cell>
        </row>
      </sheetData>
      <sheetData sheetId="3631">
        <row r="9">
          <cell r="A9" t="str">
            <v>A</v>
          </cell>
        </row>
      </sheetData>
      <sheetData sheetId="3632">
        <row r="9">
          <cell r="A9" t="str">
            <v>A</v>
          </cell>
        </row>
      </sheetData>
      <sheetData sheetId="3633">
        <row r="9">
          <cell r="A9" t="str">
            <v>A</v>
          </cell>
        </row>
      </sheetData>
      <sheetData sheetId="3634">
        <row r="9">
          <cell r="A9" t="str">
            <v>A</v>
          </cell>
        </row>
      </sheetData>
      <sheetData sheetId="3635">
        <row r="9">
          <cell r="A9" t="str">
            <v>A</v>
          </cell>
        </row>
      </sheetData>
      <sheetData sheetId="3636">
        <row r="9">
          <cell r="A9" t="str">
            <v>A</v>
          </cell>
        </row>
      </sheetData>
      <sheetData sheetId="3637">
        <row r="9">
          <cell r="A9" t="str">
            <v>A</v>
          </cell>
        </row>
      </sheetData>
      <sheetData sheetId="3638">
        <row r="9">
          <cell r="A9" t="str">
            <v>A</v>
          </cell>
        </row>
      </sheetData>
      <sheetData sheetId="3639">
        <row r="9">
          <cell r="A9" t="str">
            <v>A</v>
          </cell>
        </row>
      </sheetData>
      <sheetData sheetId="3640">
        <row r="9">
          <cell r="A9" t="str">
            <v>A</v>
          </cell>
        </row>
      </sheetData>
      <sheetData sheetId="3641">
        <row r="9">
          <cell r="A9" t="str">
            <v>A</v>
          </cell>
        </row>
      </sheetData>
      <sheetData sheetId="3642">
        <row r="9">
          <cell r="A9" t="str">
            <v>A</v>
          </cell>
        </row>
      </sheetData>
      <sheetData sheetId="3643">
        <row r="9">
          <cell r="A9" t="str">
            <v>A</v>
          </cell>
        </row>
      </sheetData>
      <sheetData sheetId="3644">
        <row r="9">
          <cell r="A9" t="str">
            <v>A</v>
          </cell>
        </row>
      </sheetData>
      <sheetData sheetId="3645">
        <row r="9">
          <cell r="A9" t="str">
            <v>A</v>
          </cell>
        </row>
      </sheetData>
      <sheetData sheetId="3646">
        <row r="9">
          <cell r="A9" t="str">
            <v>A</v>
          </cell>
        </row>
      </sheetData>
      <sheetData sheetId="3647">
        <row r="9">
          <cell r="A9" t="str">
            <v>A</v>
          </cell>
        </row>
      </sheetData>
      <sheetData sheetId="3648">
        <row r="9">
          <cell r="A9" t="str">
            <v>A</v>
          </cell>
        </row>
      </sheetData>
      <sheetData sheetId="3649">
        <row r="9">
          <cell r="A9" t="str">
            <v>A</v>
          </cell>
        </row>
      </sheetData>
      <sheetData sheetId="3650">
        <row r="9">
          <cell r="A9" t="str">
            <v>A</v>
          </cell>
        </row>
      </sheetData>
      <sheetData sheetId="3651">
        <row r="9">
          <cell r="A9" t="str">
            <v>A</v>
          </cell>
        </row>
      </sheetData>
      <sheetData sheetId="3652">
        <row r="9">
          <cell r="A9" t="str">
            <v>A</v>
          </cell>
        </row>
      </sheetData>
      <sheetData sheetId="3653">
        <row r="9">
          <cell r="A9" t="str">
            <v>A</v>
          </cell>
        </row>
      </sheetData>
      <sheetData sheetId="3654">
        <row r="9">
          <cell r="A9" t="str">
            <v>A</v>
          </cell>
        </row>
      </sheetData>
      <sheetData sheetId="3655">
        <row r="9">
          <cell r="A9" t="str">
            <v>A</v>
          </cell>
        </row>
      </sheetData>
      <sheetData sheetId="3656">
        <row r="9">
          <cell r="A9" t="str">
            <v>A</v>
          </cell>
        </row>
      </sheetData>
      <sheetData sheetId="3657">
        <row r="9">
          <cell r="A9" t="str">
            <v>A</v>
          </cell>
        </row>
      </sheetData>
      <sheetData sheetId="3658">
        <row r="9">
          <cell r="A9" t="str">
            <v>A</v>
          </cell>
        </row>
      </sheetData>
      <sheetData sheetId="3659">
        <row r="9">
          <cell r="A9" t="str">
            <v>A</v>
          </cell>
        </row>
      </sheetData>
      <sheetData sheetId="3660">
        <row r="9">
          <cell r="A9" t="str">
            <v>A</v>
          </cell>
        </row>
      </sheetData>
      <sheetData sheetId="3661">
        <row r="9">
          <cell r="A9" t="str">
            <v>A</v>
          </cell>
        </row>
      </sheetData>
      <sheetData sheetId="3662">
        <row r="9">
          <cell r="A9" t="str">
            <v>A</v>
          </cell>
        </row>
      </sheetData>
      <sheetData sheetId="3663">
        <row r="9">
          <cell r="A9" t="str">
            <v>A</v>
          </cell>
        </row>
      </sheetData>
      <sheetData sheetId="3664">
        <row r="9">
          <cell r="A9" t="str">
            <v>A</v>
          </cell>
        </row>
      </sheetData>
      <sheetData sheetId="3665">
        <row r="9">
          <cell r="A9" t="str">
            <v>A</v>
          </cell>
        </row>
      </sheetData>
      <sheetData sheetId="3666">
        <row r="9">
          <cell r="A9" t="str">
            <v>A</v>
          </cell>
        </row>
      </sheetData>
      <sheetData sheetId="3667">
        <row r="9">
          <cell r="A9" t="str">
            <v>A</v>
          </cell>
        </row>
      </sheetData>
      <sheetData sheetId="3668">
        <row r="9">
          <cell r="A9" t="str">
            <v>A</v>
          </cell>
        </row>
      </sheetData>
      <sheetData sheetId="3669">
        <row r="9">
          <cell r="A9" t="str">
            <v>A</v>
          </cell>
        </row>
      </sheetData>
      <sheetData sheetId="3670">
        <row r="9">
          <cell r="A9" t="str">
            <v>A</v>
          </cell>
        </row>
      </sheetData>
      <sheetData sheetId="3671">
        <row r="9">
          <cell r="A9" t="str">
            <v>A</v>
          </cell>
        </row>
      </sheetData>
      <sheetData sheetId="3672">
        <row r="9">
          <cell r="A9" t="str">
            <v>A</v>
          </cell>
        </row>
      </sheetData>
      <sheetData sheetId="3673">
        <row r="9">
          <cell r="A9" t="str">
            <v>A</v>
          </cell>
        </row>
      </sheetData>
      <sheetData sheetId="3674">
        <row r="9">
          <cell r="A9" t="str">
            <v>A</v>
          </cell>
        </row>
      </sheetData>
      <sheetData sheetId="3675">
        <row r="9">
          <cell r="A9" t="str">
            <v>A</v>
          </cell>
        </row>
      </sheetData>
      <sheetData sheetId="3676">
        <row r="9">
          <cell r="A9" t="str">
            <v>A</v>
          </cell>
        </row>
      </sheetData>
      <sheetData sheetId="3677">
        <row r="9">
          <cell r="A9" t="str">
            <v>A</v>
          </cell>
        </row>
      </sheetData>
      <sheetData sheetId="3678">
        <row r="9">
          <cell r="A9" t="str">
            <v>A</v>
          </cell>
        </row>
      </sheetData>
      <sheetData sheetId="3679">
        <row r="9">
          <cell r="A9" t="str">
            <v>A</v>
          </cell>
        </row>
      </sheetData>
      <sheetData sheetId="3680">
        <row r="9">
          <cell r="A9" t="str">
            <v>A</v>
          </cell>
        </row>
      </sheetData>
      <sheetData sheetId="3681">
        <row r="9">
          <cell r="A9" t="str">
            <v>A</v>
          </cell>
        </row>
      </sheetData>
      <sheetData sheetId="3682">
        <row r="9">
          <cell r="A9" t="str">
            <v>A</v>
          </cell>
        </row>
      </sheetData>
      <sheetData sheetId="3683">
        <row r="9">
          <cell r="A9" t="str">
            <v>A</v>
          </cell>
        </row>
      </sheetData>
      <sheetData sheetId="3684">
        <row r="9">
          <cell r="A9" t="str">
            <v>A</v>
          </cell>
        </row>
      </sheetData>
      <sheetData sheetId="3685">
        <row r="9">
          <cell r="A9" t="str">
            <v>A</v>
          </cell>
        </row>
      </sheetData>
      <sheetData sheetId="3686">
        <row r="9">
          <cell r="A9" t="str">
            <v>A</v>
          </cell>
        </row>
      </sheetData>
      <sheetData sheetId="3687">
        <row r="9">
          <cell r="A9" t="str">
            <v>A</v>
          </cell>
        </row>
      </sheetData>
      <sheetData sheetId="3688">
        <row r="9">
          <cell r="A9" t="str">
            <v>A</v>
          </cell>
        </row>
      </sheetData>
      <sheetData sheetId="3689">
        <row r="9">
          <cell r="A9" t="str">
            <v>A</v>
          </cell>
        </row>
      </sheetData>
      <sheetData sheetId="3690">
        <row r="9">
          <cell r="A9" t="str">
            <v>A</v>
          </cell>
        </row>
      </sheetData>
      <sheetData sheetId="3691">
        <row r="9">
          <cell r="A9" t="str">
            <v>A</v>
          </cell>
        </row>
      </sheetData>
      <sheetData sheetId="3692">
        <row r="9">
          <cell r="A9" t="str">
            <v>A</v>
          </cell>
        </row>
      </sheetData>
      <sheetData sheetId="3693">
        <row r="9">
          <cell r="A9" t="str">
            <v>A</v>
          </cell>
        </row>
      </sheetData>
      <sheetData sheetId="3694">
        <row r="9">
          <cell r="A9" t="str">
            <v>A</v>
          </cell>
        </row>
      </sheetData>
      <sheetData sheetId="3695">
        <row r="9">
          <cell r="A9" t="str">
            <v>A</v>
          </cell>
        </row>
      </sheetData>
      <sheetData sheetId="3696">
        <row r="9">
          <cell r="A9" t="str">
            <v>A</v>
          </cell>
        </row>
      </sheetData>
      <sheetData sheetId="3697">
        <row r="9">
          <cell r="A9" t="str">
            <v>A</v>
          </cell>
        </row>
      </sheetData>
      <sheetData sheetId="3698">
        <row r="9">
          <cell r="A9" t="str">
            <v>A</v>
          </cell>
        </row>
      </sheetData>
      <sheetData sheetId="3699">
        <row r="9">
          <cell r="A9" t="str">
            <v>A</v>
          </cell>
        </row>
      </sheetData>
      <sheetData sheetId="3700">
        <row r="9">
          <cell r="A9" t="str">
            <v>A</v>
          </cell>
        </row>
      </sheetData>
      <sheetData sheetId="3701">
        <row r="9">
          <cell r="A9" t="str">
            <v>A</v>
          </cell>
        </row>
      </sheetData>
      <sheetData sheetId="3702">
        <row r="9">
          <cell r="A9" t="str">
            <v>A</v>
          </cell>
        </row>
      </sheetData>
      <sheetData sheetId="3703">
        <row r="9">
          <cell r="A9" t="str">
            <v>A</v>
          </cell>
        </row>
      </sheetData>
      <sheetData sheetId="3704">
        <row r="9">
          <cell r="A9" t="str">
            <v>A</v>
          </cell>
        </row>
      </sheetData>
      <sheetData sheetId="3705">
        <row r="9">
          <cell r="A9" t="str">
            <v>A</v>
          </cell>
        </row>
      </sheetData>
      <sheetData sheetId="3706">
        <row r="9">
          <cell r="A9" t="str">
            <v>A</v>
          </cell>
        </row>
      </sheetData>
      <sheetData sheetId="3707">
        <row r="9">
          <cell r="A9" t="str">
            <v>A</v>
          </cell>
        </row>
      </sheetData>
      <sheetData sheetId="3708">
        <row r="9">
          <cell r="A9" t="str">
            <v>A</v>
          </cell>
        </row>
      </sheetData>
      <sheetData sheetId="3709">
        <row r="9">
          <cell r="A9" t="str">
            <v>A</v>
          </cell>
        </row>
      </sheetData>
      <sheetData sheetId="3710">
        <row r="9">
          <cell r="A9" t="str">
            <v>A</v>
          </cell>
        </row>
      </sheetData>
      <sheetData sheetId="3711">
        <row r="9">
          <cell r="A9" t="str">
            <v>A</v>
          </cell>
        </row>
      </sheetData>
      <sheetData sheetId="3712">
        <row r="9">
          <cell r="A9" t="str">
            <v>A</v>
          </cell>
        </row>
      </sheetData>
      <sheetData sheetId="3713">
        <row r="9">
          <cell r="A9" t="str">
            <v>A</v>
          </cell>
        </row>
      </sheetData>
      <sheetData sheetId="3714">
        <row r="9">
          <cell r="A9" t="str">
            <v>A</v>
          </cell>
        </row>
      </sheetData>
      <sheetData sheetId="3715">
        <row r="9">
          <cell r="A9" t="str">
            <v>A</v>
          </cell>
        </row>
      </sheetData>
      <sheetData sheetId="3716">
        <row r="9">
          <cell r="A9" t="str">
            <v>A</v>
          </cell>
        </row>
      </sheetData>
      <sheetData sheetId="3717">
        <row r="9">
          <cell r="A9" t="str">
            <v>A</v>
          </cell>
        </row>
      </sheetData>
      <sheetData sheetId="3718">
        <row r="9">
          <cell r="A9" t="str">
            <v>A</v>
          </cell>
        </row>
      </sheetData>
      <sheetData sheetId="3719">
        <row r="9">
          <cell r="A9" t="str">
            <v>A</v>
          </cell>
        </row>
      </sheetData>
      <sheetData sheetId="3720">
        <row r="9">
          <cell r="A9" t="str">
            <v>A</v>
          </cell>
        </row>
      </sheetData>
      <sheetData sheetId="3721">
        <row r="9">
          <cell r="A9" t="str">
            <v>A</v>
          </cell>
        </row>
      </sheetData>
      <sheetData sheetId="3722">
        <row r="9">
          <cell r="A9" t="str">
            <v>A</v>
          </cell>
        </row>
      </sheetData>
      <sheetData sheetId="3723">
        <row r="9">
          <cell r="A9" t="str">
            <v>A</v>
          </cell>
        </row>
      </sheetData>
      <sheetData sheetId="3724">
        <row r="9">
          <cell r="A9" t="str">
            <v>A</v>
          </cell>
        </row>
      </sheetData>
      <sheetData sheetId="3725">
        <row r="9">
          <cell r="A9" t="str">
            <v>A</v>
          </cell>
        </row>
      </sheetData>
      <sheetData sheetId="3726">
        <row r="9">
          <cell r="A9" t="str">
            <v>A</v>
          </cell>
        </row>
      </sheetData>
      <sheetData sheetId="3727">
        <row r="9">
          <cell r="A9" t="str">
            <v>A</v>
          </cell>
        </row>
      </sheetData>
      <sheetData sheetId="3728">
        <row r="9">
          <cell r="A9" t="str">
            <v>A</v>
          </cell>
        </row>
      </sheetData>
      <sheetData sheetId="3729">
        <row r="9">
          <cell r="A9" t="str">
            <v>A</v>
          </cell>
        </row>
      </sheetData>
      <sheetData sheetId="3730">
        <row r="9">
          <cell r="A9" t="str">
            <v>A</v>
          </cell>
        </row>
      </sheetData>
      <sheetData sheetId="3731">
        <row r="9">
          <cell r="A9" t="str">
            <v>A</v>
          </cell>
        </row>
      </sheetData>
      <sheetData sheetId="3732">
        <row r="9">
          <cell r="A9" t="str">
            <v>A</v>
          </cell>
        </row>
      </sheetData>
      <sheetData sheetId="3733">
        <row r="9">
          <cell r="A9" t="str">
            <v>A</v>
          </cell>
        </row>
      </sheetData>
      <sheetData sheetId="3734">
        <row r="9">
          <cell r="A9" t="str">
            <v>A</v>
          </cell>
        </row>
      </sheetData>
      <sheetData sheetId="3735">
        <row r="9">
          <cell r="A9" t="str">
            <v>A</v>
          </cell>
        </row>
      </sheetData>
      <sheetData sheetId="3736">
        <row r="9">
          <cell r="A9" t="str">
            <v>A</v>
          </cell>
        </row>
      </sheetData>
      <sheetData sheetId="3737">
        <row r="9">
          <cell r="A9" t="str">
            <v>A</v>
          </cell>
        </row>
      </sheetData>
      <sheetData sheetId="3738">
        <row r="9">
          <cell r="A9" t="str">
            <v>A</v>
          </cell>
        </row>
      </sheetData>
      <sheetData sheetId="3739">
        <row r="9">
          <cell r="A9" t="str">
            <v>A</v>
          </cell>
        </row>
      </sheetData>
      <sheetData sheetId="3740">
        <row r="9">
          <cell r="A9" t="str">
            <v>A</v>
          </cell>
        </row>
      </sheetData>
      <sheetData sheetId="3741">
        <row r="9">
          <cell r="A9" t="str">
            <v>A</v>
          </cell>
        </row>
      </sheetData>
      <sheetData sheetId="3742">
        <row r="9">
          <cell r="A9" t="str">
            <v>A</v>
          </cell>
        </row>
      </sheetData>
      <sheetData sheetId="3743">
        <row r="9">
          <cell r="A9" t="str">
            <v>A</v>
          </cell>
        </row>
      </sheetData>
      <sheetData sheetId="3744">
        <row r="9">
          <cell r="A9" t="str">
            <v>A</v>
          </cell>
        </row>
      </sheetData>
      <sheetData sheetId="3745">
        <row r="9">
          <cell r="A9" t="str">
            <v>A</v>
          </cell>
        </row>
      </sheetData>
      <sheetData sheetId="3746">
        <row r="9">
          <cell r="A9" t="str">
            <v>A</v>
          </cell>
        </row>
      </sheetData>
      <sheetData sheetId="3747">
        <row r="9">
          <cell r="A9" t="str">
            <v>A</v>
          </cell>
        </row>
      </sheetData>
      <sheetData sheetId="3748">
        <row r="9">
          <cell r="A9" t="str">
            <v>A</v>
          </cell>
        </row>
      </sheetData>
      <sheetData sheetId="3749">
        <row r="9">
          <cell r="A9" t="str">
            <v>A</v>
          </cell>
        </row>
      </sheetData>
      <sheetData sheetId="3750">
        <row r="9">
          <cell r="A9" t="str">
            <v>A</v>
          </cell>
        </row>
      </sheetData>
      <sheetData sheetId="3751">
        <row r="9">
          <cell r="A9" t="str">
            <v>A</v>
          </cell>
        </row>
      </sheetData>
      <sheetData sheetId="3752">
        <row r="9">
          <cell r="A9" t="str">
            <v>A</v>
          </cell>
        </row>
      </sheetData>
      <sheetData sheetId="3753">
        <row r="9">
          <cell r="A9" t="str">
            <v>A</v>
          </cell>
        </row>
      </sheetData>
      <sheetData sheetId="3754">
        <row r="9">
          <cell r="A9" t="str">
            <v>A</v>
          </cell>
        </row>
      </sheetData>
      <sheetData sheetId="3755">
        <row r="9">
          <cell r="A9" t="str">
            <v>A</v>
          </cell>
        </row>
      </sheetData>
      <sheetData sheetId="3756">
        <row r="9">
          <cell r="A9" t="str">
            <v>A</v>
          </cell>
        </row>
      </sheetData>
      <sheetData sheetId="3757">
        <row r="9">
          <cell r="A9" t="str">
            <v>A</v>
          </cell>
        </row>
      </sheetData>
      <sheetData sheetId="3758">
        <row r="9">
          <cell r="A9" t="str">
            <v>A</v>
          </cell>
        </row>
      </sheetData>
      <sheetData sheetId="3759">
        <row r="9">
          <cell r="A9" t="str">
            <v>A</v>
          </cell>
        </row>
      </sheetData>
      <sheetData sheetId="3760">
        <row r="9">
          <cell r="A9" t="str">
            <v>A</v>
          </cell>
        </row>
      </sheetData>
      <sheetData sheetId="3761">
        <row r="9">
          <cell r="A9" t="str">
            <v>A</v>
          </cell>
        </row>
      </sheetData>
      <sheetData sheetId="3762">
        <row r="9">
          <cell r="A9" t="str">
            <v>A</v>
          </cell>
        </row>
      </sheetData>
      <sheetData sheetId="3763">
        <row r="9">
          <cell r="A9" t="str">
            <v>A</v>
          </cell>
        </row>
      </sheetData>
      <sheetData sheetId="3764">
        <row r="9">
          <cell r="A9" t="str">
            <v>A</v>
          </cell>
        </row>
      </sheetData>
      <sheetData sheetId="3765">
        <row r="9">
          <cell r="A9" t="str">
            <v>A</v>
          </cell>
        </row>
      </sheetData>
      <sheetData sheetId="3766">
        <row r="9">
          <cell r="A9" t="str">
            <v>A</v>
          </cell>
        </row>
      </sheetData>
      <sheetData sheetId="3767">
        <row r="9">
          <cell r="A9" t="str">
            <v>A</v>
          </cell>
        </row>
      </sheetData>
      <sheetData sheetId="3768">
        <row r="9">
          <cell r="A9" t="str">
            <v>A</v>
          </cell>
        </row>
      </sheetData>
      <sheetData sheetId="3769">
        <row r="9">
          <cell r="A9" t="str">
            <v>A</v>
          </cell>
        </row>
      </sheetData>
      <sheetData sheetId="3770">
        <row r="9">
          <cell r="A9" t="str">
            <v>A</v>
          </cell>
        </row>
      </sheetData>
      <sheetData sheetId="3771">
        <row r="9">
          <cell r="A9" t="str">
            <v>A</v>
          </cell>
        </row>
      </sheetData>
      <sheetData sheetId="3772">
        <row r="9">
          <cell r="A9" t="str">
            <v>A</v>
          </cell>
        </row>
      </sheetData>
      <sheetData sheetId="3773">
        <row r="9">
          <cell r="A9" t="str">
            <v>A</v>
          </cell>
        </row>
      </sheetData>
      <sheetData sheetId="3774">
        <row r="9">
          <cell r="A9" t="str">
            <v>A</v>
          </cell>
        </row>
      </sheetData>
      <sheetData sheetId="3775">
        <row r="9">
          <cell r="A9" t="str">
            <v>A</v>
          </cell>
        </row>
      </sheetData>
      <sheetData sheetId="3776">
        <row r="9">
          <cell r="A9" t="str">
            <v>A</v>
          </cell>
        </row>
      </sheetData>
      <sheetData sheetId="3777">
        <row r="9">
          <cell r="A9" t="str">
            <v>A</v>
          </cell>
        </row>
      </sheetData>
      <sheetData sheetId="3778">
        <row r="9">
          <cell r="A9" t="str">
            <v>A</v>
          </cell>
        </row>
      </sheetData>
      <sheetData sheetId="3779">
        <row r="9">
          <cell r="A9" t="str">
            <v>A</v>
          </cell>
        </row>
      </sheetData>
      <sheetData sheetId="3780">
        <row r="9">
          <cell r="A9" t="str">
            <v>A</v>
          </cell>
        </row>
      </sheetData>
      <sheetData sheetId="3781">
        <row r="9">
          <cell r="A9" t="str">
            <v>A</v>
          </cell>
        </row>
      </sheetData>
      <sheetData sheetId="3782">
        <row r="9">
          <cell r="A9" t="str">
            <v>A</v>
          </cell>
        </row>
      </sheetData>
      <sheetData sheetId="3783">
        <row r="9">
          <cell r="A9" t="str">
            <v>A</v>
          </cell>
        </row>
      </sheetData>
      <sheetData sheetId="3784">
        <row r="9">
          <cell r="A9" t="str">
            <v>A</v>
          </cell>
        </row>
      </sheetData>
      <sheetData sheetId="3785">
        <row r="9">
          <cell r="A9" t="str">
            <v>A</v>
          </cell>
        </row>
      </sheetData>
      <sheetData sheetId="3786">
        <row r="9">
          <cell r="A9" t="str">
            <v>A</v>
          </cell>
        </row>
      </sheetData>
      <sheetData sheetId="3787">
        <row r="9">
          <cell r="A9" t="str">
            <v>A</v>
          </cell>
        </row>
      </sheetData>
      <sheetData sheetId="3788">
        <row r="9">
          <cell r="A9" t="str">
            <v>A</v>
          </cell>
        </row>
      </sheetData>
      <sheetData sheetId="3789">
        <row r="9">
          <cell r="A9" t="str">
            <v>A</v>
          </cell>
        </row>
      </sheetData>
      <sheetData sheetId="3790">
        <row r="9">
          <cell r="A9" t="str">
            <v>A</v>
          </cell>
        </row>
      </sheetData>
      <sheetData sheetId="3791">
        <row r="9">
          <cell r="A9" t="str">
            <v>A</v>
          </cell>
        </row>
      </sheetData>
      <sheetData sheetId="3792">
        <row r="9">
          <cell r="A9" t="str">
            <v>A</v>
          </cell>
        </row>
      </sheetData>
      <sheetData sheetId="3793">
        <row r="9">
          <cell r="A9" t="str">
            <v>A</v>
          </cell>
        </row>
      </sheetData>
      <sheetData sheetId="3794">
        <row r="9">
          <cell r="A9" t="str">
            <v>A</v>
          </cell>
        </row>
      </sheetData>
      <sheetData sheetId="3795">
        <row r="9">
          <cell r="A9" t="str">
            <v>A</v>
          </cell>
        </row>
      </sheetData>
      <sheetData sheetId="3796">
        <row r="9">
          <cell r="A9" t="str">
            <v>A</v>
          </cell>
        </row>
      </sheetData>
      <sheetData sheetId="3797">
        <row r="9">
          <cell r="A9" t="str">
            <v>A</v>
          </cell>
        </row>
      </sheetData>
      <sheetData sheetId="3798">
        <row r="9">
          <cell r="A9" t="str">
            <v>A</v>
          </cell>
        </row>
      </sheetData>
      <sheetData sheetId="3799">
        <row r="9">
          <cell r="A9" t="str">
            <v>A</v>
          </cell>
        </row>
      </sheetData>
      <sheetData sheetId="3800">
        <row r="9">
          <cell r="A9" t="str">
            <v>A</v>
          </cell>
        </row>
      </sheetData>
      <sheetData sheetId="3801">
        <row r="9">
          <cell r="A9" t="str">
            <v>A</v>
          </cell>
        </row>
      </sheetData>
      <sheetData sheetId="3802">
        <row r="9">
          <cell r="A9" t="str">
            <v>A</v>
          </cell>
        </row>
      </sheetData>
      <sheetData sheetId="3803">
        <row r="9">
          <cell r="A9" t="str">
            <v>A</v>
          </cell>
        </row>
      </sheetData>
      <sheetData sheetId="3804">
        <row r="9">
          <cell r="A9" t="str">
            <v>A</v>
          </cell>
        </row>
      </sheetData>
      <sheetData sheetId="3805">
        <row r="9">
          <cell r="A9" t="str">
            <v>A</v>
          </cell>
        </row>
      </sheetData>
      <sheetData sheetId="3806">
        <row r="9">
          <cell r="A9" t="str">
            <v>A</v>
          </cell>
        </row>
      </sheetData>
      <sheetData sheetId="3807">
        <row r="9">
          <cell r="A9" t="str">
            <v>A</v>
          </cell>
        </row>
      </sheetData>
      <sheetData sheetId="3808">
        <row r="9">
          <cell r="A9" t="str">
            <v>A</v>
          </cell>
        </row>
      </sheetData>
      <sheetData sheetId="3809">
        <row r="9">
          <cell r="A9" t="str">
            <v>A</v>
          </cell>
        </row>
      </sheetData>
      <sheetData sheetId="3810">
        <row r="9">
          <cell r="A9" t="str">
            <v>A</v>
          </cell>
        </row>
      </sheetData>
      <sheetData sheetId="3811">
        <row r="9">
          <cell r="A9" t="str">
            <v>A</v>
          </cell>
        </row>
      </sheetData>
      <sheetData sheetId="3812">
        <row r="9">
          <cell r="A9" t="str">
            <v>A</v>
          </cell>
        </row>
      </sheetData>
      <sheetData sheetId="3813">
        <row r="9">
          <cell r="A9" t="str">
            <v>A</v>
          </cell>
        </row>
      </sheetData>
      <sheetData sheetId="3814">
        <row r="9">
          <cell r="A9" t="str">
            <v>A</v>
          </cell>
        </row>
      </sheetData>
      <sheetData sheetId="3815">
        <row r="9">
          <cell r="A9" t="str">
            <v>A</v>
          </cell>
        </row>
      </sheetData>
      <sheetData sheetId="3816"/>
      <sheetData sheetId="3817">
        <row r="9">
          <cell r="A9" t="str">
            <v>A</v>
          </cell>
        </row>
      </sheetData>
      <sheetData sheetId="3818">
        <row r="9">
          <cell r="A9" t="str">
            <v>A</v>
          </cell>
        </row>
      </sheetData>
      <sheetData sheetId="3819">
        <row r="9">
          <cell r="A9" t="str">
            <v>A</v>
          </cell>
        </row>
      </sheetData>
      <sheetData sheetId="3820">
        <row r="9">
          <cell r="A9" t="str">
            <v>A</v>
          </cell>
        </row>
      </sheetData>
      <sheetData sheetId="3821">
        <row r="9">
          <cell r="A9" t="str">
            <v>A</v>
          </cell>
        </row>
      </sheetData>
      <sheetData sheetId="3822">
        <row r="9">
          <cell r="A9" t="str">
            <v>A</v>
          </cell>
        </row>
      </sheetData>
      <sheetData sheetId="3823">
        <row r="9">
          <cell r="A9" t="str">
            <v>A</v>
          </cell>
        </row>
      </sheetData>
      <sheetData sheetId="3824">
        <row r="9">
          <cell r="A9" t="str">
            <v>A</v>
          </cell>
        </row>
      </sheetData>
      <sheetData sheetId="3825">
        <row r="9">
          <cell r="A9" t="str">
            <v>A</v>
          </cell>
        </row>
      </sheetData>
      <sheetData sheetId="3826">
        <row r="9">
          <cell r="A9" t="str">
            <v>A</v>
          </cell>
        </row>
      </sheetData>
      <sheetData sheetId="3827">
        <row r="9">
          <cell r="A9" t="str">
            <v>A</v>
          </cell>
        </row>
      </sheetData>
      <sheetData sheetId="3828">
        <row r="9">
          <cell r="A9" t="str">
            <v>A</v>
          </cell>
        </row>
      </sheetData>
      <sheetData sheetId="3829">
        <row r="9">
          <cell r="A9" t="str">
            <v>A</v>
          </cell>
        </row>
      </sheetData>
      <sheetData sheetId="3830">
        <row r="9">
          <cell r="A9" t="str">
            <v>A</v>
          </cell>
        </row>
      </sheetData>
      <sheetData sheetId="3831">
        <row r="9">
          <cell r="A9" t="str">
            <v>A</v>
          </cell>
        </row>
      </sheetData>
      <sheetData sheetId="3832">
        <row r="9">
          <cell r="A9" t="str">
            <v>A</v>
          </cell>
        </row>
      </sheetData>
      <sheetData sheetId="3833">
        <row r="9">
          <cell r="A9" t="str">
            <v>A</v>
          </cell>
        </row>
      </sheetData>
      <sheetData sheetId="3834">
        <row r="9">
          <cell r="A9" t="str">
            <v>A</v>
          </cell>
        </row>
      </sheetData>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ow r="9">
          <cell r="A9" t="str">
            <v>A</v>
          </cell>
        </row>
      </sheetData>
      <sheetData sheetId="3844">
        <row r="9">
          <cell r="A9" t="str">
            <v>A</v>
          </cell>
        </row>
      </sheetData>
      <sheetData sheetId="3845">
        <row r="9">
          <cell r="A9" t="str">
            <v>A</v>
          </cell>
        </row>
      </sheetData>
      <sheetData sheetId="3846">
        <row r="9">
          <cell r="A9" t="str">
            <v>A</v>
          </cell>
        </row>
      </sheetData>
      <sheetData sheetId="3847">
        <row r="9">
          <cell r="A9" t="str">
            <v>A</v>
          </cell>
        </row>
      </sheetData>
      <sheetData sheetId="3848">
        <row r="9">
          <cell r="A9" t="str">
            <v>A</v>
          </cell>
        </row>
      </sheetData>
      <sheetData sheetId="3849">
        <row r="9">
          <cell r="A9" t="str">
            <v>A</v>
          </cell>
        </row>
      </sheetData>
      <sheetData sheetId="3850">
        <row r="9">
          <cell r="A9" t="str">
            <v>A</v>
          </cell>
        </row>
      </sheetData>
      <sheetData sheetId="3851">
        <row r="9">
          <cell r="A9" t="str">
            <v>A</v>
          </cell>
        </row>
      </sheetData>
      <sheetData sheetId="3852">
        <row r="9">
          <cell r="A9" t="str">
            <v>A</v>
          </cell>
        </row>
      </sheetData>
      <sheetData sheetId="3853">
        <row r="9">
          <cell r="A9" t="str">
            <v>A</v>
          </cell>
        </row>
      </sheetData>
      <sheetData sheetId="3854">
        <row r="9">
          <cell r="A9" t="str">
            <v>A</v>
          </cell>
        </row>
      </sheetData>
      <sheetData sheetId="3855">
        <row r="9">
          <cell r="A9" t="str">
            <v>A</v>
          </cell>
        </row>
      </sheetData>
      <sheetData sheetId="3856">
        <row r="9">
          <cell r="A9" t="str">
            <v>A</v>
          </cell>
        </row>
      </sheetData>
      <sheetData sheetId="3857">
        <row r="9">
          <cell r="A9" t="str">
            <v>A</v>
          </cell>
        </row>
      </sheetData>
      <sheetData sheetId="3858">
        <row r="9">
          <cell r="A9" t="str">
            <v>A</v>
          </cell>
        </row>
      </sheetData>
      <sheetData sheetId="3859">
        <row r="9">
          <cell r="A9" t="str">
            <v>A</v>
          </cell>
        </row>
      </sheetData>
      <sheetData sheetId="3860">
        <row r="9">
          <cell r="A9" t="str">
            <v>A</v>
          </cell>
        </row>
      </sheetData>
      <sheetData sheetId="3861">
        <row r="9">
          <cell r="A9" t="str">
            <v>A</v>
          </cell>
        </row>
      </sheetData>
      <sheetData sheetId="3862">
        <row r="9">
          <cell r="A9" t="str">
            <v>A</v>
          </cell>
        </row>
      </sheetData>
      <sheetData sheetId="3863">
        <row r="9">
          <cell r="A9" t="str">
            <v>A</v>
          </cell>
        </row>
      </sheetData>
      <sheetData sheetId="3864">
        <row r="9">
          <cell r="A9" t="str">
            <v>A</v>
          </cell>
        </row>
      </sheetData>
      <sheetData sheetId="3865">
        <row r="9">
          <cell r="A9" t="str">
            <v>A</v>
          </cell>
        </row>
      </sheetData>
      <sheetData sheetId="3866">
        <row r="9">
          <cell r="A9" t="str">
            <v>A</v>
          </cell>
        </row>
      </sheetData>
      <sheetData sheetId="3867">
        <row r="9">
          <cell r="A9" t="str">
            <v>A</v>
          </cell>
        </row>
      </sheetData>
      <sheetData sheetId="3868">
        <row r="9">
          <cell r="A9" t="str">
            <v>A</v>
          </cell>
        </row>
      </sheetData>
      <sheetData sheetId="3869">
        <row r="9">
          <cell r="A9" t="str">
            <v>A</v>
          </cell>
        </row>
      </sheetData>
      <sheetData sheetId="3870">
        <row r="9">
          <cell r="A9" t="str">
            <v>A</v>
          </cell>
        </row>
      </sheetData>
      <sheetData sheetId="3871">
        <row r="9">
          <cell r="A9" t="str">
            <v>A</v>
          </cell>
        </row>
      </sheetData>
      <sheetData sheetId="3872">
        <row r="9">
          <cell r="A9" t="str">
            <v>A</v>
          </cell>
        </row>
      </sheetData>
      <sheetData sheetId="3873">
        <row r="9">
          <cell r="A9" t="str">
            <v>A</v>
          </cell>
        </row>
      </sheetData>
      <sheetData sheetId="3874">
        <row r="9">
          <cell r="A9" t="str">
            <v>A</v>
          </cell>
        </row>
      </sheetData>
      <sheetData sheetId="3875" refreshError="1"/>
      <sheetData sheetId="3876" refreshError="1"/>
      <sheetData sheetId="3877" refreshError="1"/>
      <sheetData sheetId="3878">
        <row r="9">
          <cell r="A9" t="str">
            <v>A</v>
          </cell>
        </row>
      </sheetData>
      <sheetData sheetId="3879">
        <row r="9">
          <cell r="A9" t="str">
            <v>A</v>
          </cell>
        </row>
      </sheetData>
      <sheetData sheetId="3880" refreshError="1"/>
      <sheetData sheetId="3881">
        <row r="9">
          <cell r="A9" t="str">
            <v>A</v>
          </cell>
        </row>
      </sheetData>
      <sheetData sheetId="3882">
        <row r="9">
          <cell r="A9" t="str">
            <v>A</v>
          </cell>
        </row>
      </sheetData>
      <sheetData sheetId="3883">
        <row r="9">
          <cell r="A9" t="str">
            <v>A</v>
          </cell>
        </row>
      </sheetData>
      <sheetData sheetId="3884">
        <row r="9">
          <cell r="A9" t="str">
            <v>A</v>
          </cell>
        </row>
      </sheetData>
      <sheetData sheetId="3885">
        <row r="9">
          <cell r="A9" t="str">
            <v>A</v>
          </cell>
        </row>
      </sheetData>
      <sheetData sheetId="3886">
        <row r="9">
          <cell r="A9" t="str">
            <v>A</v>
          </cell>
        </row>
      </sheetData>
      <sheetData sheetId="3887">
        <row r="9">
          <cell r="A9" t="str">
            <v>A</v>
          </cell>
        </row>
      </sheetData>
      <sheetData sheetId="3888">
        <row r="9">
          <cell r="A9" t="str">
            <v>A</v>
          </cell>
        </row>
      </sheetData>
      <sheetData sheetId="3889">
        <row r="9">
          <cell r="A9" t="str">
            <v>A</v>
          </cell>
        </row>
      </sheetData>
      <sheetData sheetId="3890">
        <row r="9">
          <cell r="A9" t="str">
            <v>A</v>
          </cell>
        </row>
      </sheetData>
      <sheetData sheetId="3891">
        <row r="9">
          <cell r="A9" t="str">
            <v>A</v>
          </cell>
        </row>
      </sheetData>
      <sheetData sheetId="3892">
        <row r="9">
          <cell r="A9" t="str">
            <v>A</v>
          </cell>
        </row>
      </sheetData>
      <sheetData sheetId="3893">
        <row r="9">
          <cell r="A9" t="str">
            <v>A</v>
          </cell>
        </row>
      </sheetData>
      <sheetData sheetId="3894">
        <row r="9">
          <cell r="A9" t="str">
            <v>A</v>
          </cell>
        </row>
      </sheetData>
      <sheetData sheetId="3895">
        <row r="9">
          <cell r="A9" t="str">
            <v>A</v>
          </cell>
        </row>
      </sheetData>
      <sheetData sheetId="3896">
        <row r="9">
          <cell r="A9" t="str">
            <v>A</v>
          </cell>
        </row>
      </sheetData>
      <sheetData sheetId="3897">
        <row r="9">
          <cell r="A9" t="str">
            <v>A</v>
          </cell>
        </row>
      </sheetData>
      <sheetData sheetId="3898">
        <row r="9">
          <cell r="A9" t="str">
            <v>A</v>
          </cell>
        </row>
      </sheetData>
      <sheetData sheetId="3899">
        <row r="9">
          <cell r="A9" t="str">
            <v>A</v>
          </cell>
        </row>
      </sheetData>
      <sheetData sheetId="3900">
        <row r="9">
          <cell r="A9" t="str">
            <v>A</v>
          </cell>
        </row>
      </sheetData>
      <sheetData sheetId="3901">
        <row r="9">
          <cell r="A9" t="str">
            <v>A</v>
          </cell>
        </row>
      </sheetData>
      <sheetData sheetId="3902">
        <row r="9">
          <cell r="A9" t="str">
            <v>A</v>
          </cell>
        </row>
      </sheetData>
      <sheetData sheetId="3903">
        <row r="9">
          <cell r="A9" t="str">
            <v>A</v>
          </cell>
        </row>
      </sheetData>
      <sheetData sheetId="3904">
        <row r="9">
          <cell r="A9" t="str">
            <v>A</v>
          </cell>
        </row>
      </sheetData>
      <sheetData sheetId="3905"/>
      <sheetData sheetId="3906">
        <row r="9">
          <cell r="A9" t="str">
            <v>A</v>
          </cell>
        </row>
      </sheetData>
      <sheetData sheetId="3907">
        <row r="9">
          <cell r="A9" t="str">
            <v>A</v>
          </cell>
        </row>
      </sheetData>
      <sheetData sheetId="3908">
        <row r="9">
          <cell r="A9" t="str">
            <v>A</v>
          </cell>
        </row>
      </sheetData>
      <sheetData sheetId="3909">
        <row r="9">
          <cell r="A9" t="str">
            <v>A</v>
          </cell>
        </row>
      </sheetData>
      <sheetData sheetId="3910">
        <row r="9">
          <cell r="A9" t="str">
            <v>A</v>
          </cell>
        </row>
      </sheetData>
      <sheetData sheetId="3911"/>
      <sheetData sheetId="3912">
        <row r="9">
          <cell r="A9" t="str">
            <v>A</v>
          </cell>
        </row>
      </sheetData>
      <sheetData sheetId="3913">
        <row r="9">
          <cell r="A9" t="str">
            <v>A</v>
          </cell>
        </row>
      </sheetData>
      <sheetData sheetId="3914">
        <row r="9">
          <cell r="A9" t="str">
            <v>A</v>
          </cell>
        </row>
      </sheetData>
      <sheetData sheetId="3915">
        <row r="9">
          <cell r="A9" t="str">
            <v>A</v>
          </cell>
        </row>
      </sheetData>
      <sheetData sheetId="3916">
        <row r="9">
          <cell r="A9" t="str">
            <v>A</v>
          </cell>
        </row>
      </sheetData>
      <sheetData sheetId="3917">
        <row r="9">
          <cell r="A9" t="str">
            <v>A</v>
          </cell>
        </row>
      </sheetData>
      <sheetData sheetId="3918">
        <row r="9">
          <cell r="A9" t="str">
            <v>A</v>
          </cell>
        </row>
      </sheetData>
      <sheetData sheetId="3919">
        <row r="9">
          <cell r="A9" t="str">
            <v>A</v>
          </cell>
        </row>
      </sheetData>
      <sheetData sheetId="3920">
        <row r="9">
          <cell r="A9" t="str">
            <v>A</v>
          </cell>
        </row>
      </sheetData>
      <sheetData sheetId="3921">
        <row r="9">
          <cell r="A9" t="str">
            <v>A</v>
          </cell>
        </row>
      </sheetData>
      <sheetData sheetId="3922">
        <row r="9">
          <cell r="A9" t="str">
            <v>A</v>
          </cell>
        </row>
      </sheetData>
      <sheetData sheetId="3923">
        <row r="9">
          <cell r="A9" t="str">
            <v>A</v>
          </cell>
        </row>
      </sheetData>
      <sheetData sheetId="3924">
        <row r="9">
          <cell r="A9" t="str">
            <v>A</v>
          </cell>
        </row>
      </sheetData>
      <sheetData sheetId="3925">
        <row r="9">
          <cell r="A9" t="str">
            <v>A</v>
          </cell>
        </row>
      </sheetData>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ow r="9">
          <cell r="A9" t="str">
            <v>A</v>
          </cell>
        </row>
      </sheetData>
      <sheetData sheetId="4158" refreshError="1"/>
      <sheetData sheetId="4159" refreshError="1"/>
      <sheetData sheetId="4160">
        <row r="9">
          <cell r="A9" t="str">
            <v>A</v>
          </cell>
        </row>
      </sheetData>
      <sheetData sheetId="4161">
        <row r="9">
          <cell r="A9" t="str">
            <v>A</v>
          </cell>
        </row>
      </sheetData>
      <sheetData sheetId="4162">
        <row r="9">
          <cell r="A9" t="str">
            <v>A</v>
          </cell>
        </row>
      </sheetData>
      <sheetData sheetId="4163">
        <row r="9">
          <cell r="A9" t="str">
            <v>A</v>
          </cell>
        </row>
      </sheetData>
      <sheetData sheetId="4164">
        <row r="9">
          <cell r="A9" t="str">
            <v>A</v>
          </cell>
        </row>
      </sheetData>
      <sheetData sheetId="4165">
        <row r="9">
          <cell r="A9" t="str">
            <v>A</v>
          </cell>
        </row>
      </sheetData>
      <sheetData sheetId="4166">
        <row r="9">
          <cell r="A9" t="str">
            <v>A</v>
          </cell>
        </row>
      </sheetData>
      <sheetData sheetId="4167">
        <row r="9">
          <cell r="A9" t="str">
            <v>A</v>
          </cell>
        </row>
      </sheetData>
      <sheetData sheetId="4168">
        <row r="9">
          <cell r="A9" t="str">
            <v>A</v>
          </cell>
        </row>
      </sheetData>
      <sheetData sheetId="4169">
        <row r="9">
          <cell r="A9" t="str">
            <v>A</v>
          </cell>
        </row>
      </sheetData>
      <sheetData sheetId="4170">
        <row r="9">
          <cell r="A9" t="str">
            <v>A</v>
          </cell>
        </row>
      </sheetData>
      <sheetData sheetId="4171">
        <row r="9">
          <cell r="A9" t="str">
            <v>A</v>
          </cell>
        </row>
      </sheetData>
      <sheetData sheetId="4172">
        <row r="9">
          <cell r="A9" t="str">
            <v>A</v>
          </cell>
        </row>
      </sheetData>
      <sheetData sheetId="4173">
        <row r="9">
          <cell r="A9" t="str">
            <v>A</v>
          </cell>
        </row>
      </sheetData>
      <sheetData sheetId="4174">
        <row r="9">
          <cell r="A9" t="str">
            <v>A</v>
          </cell>
        </row>
      </sheetData>
      <sheetData sheetId="4175">
        <row r="9">
          <cell r="A9" t="str">
            <v>A</v>
          </cell>
        </row>
      </sheetData>
      <sheetData sheetId="4176">
        <row r="9">
          <cell r="A9" t="str">
            <v>A</v>
          </cell>
        </row>
      </sheetData>
      <sheetData sheetId="4177">
        <row r="9">
          <cell r="A9" t="str">
            <v>A</v>
          </cell>
        </row>
      </sheetData>
      <sheetData sheetId="4178">
        <row r="9">
          <cell r="A9" t="str">
            <v>A</v>
          </cell>
        </row>
      </sheetData>
      <sheetData sheetId="4179">
        <row r="9">
          <cell r="A9" t="str">
            <v>A</v>
          </cell>
        </row>
      </sheetData>
      <sheetData sheetId="4180">
        <row r="9">
          <cell r="A9" t="str">
            <v>A</v>
          </cell>
        </row>
      </sheetData>
      <sheetData sheetId="4181">
        <row r="9">
          <cell r="A9" t="str">
            <v>A</v>
          </cell>
        </row>
      </sheetData>
      <sheetData sheetId="4182">
        <row r="9">
          <cell r="A9" t="str">
            <v>A</v>
          </cell>
        </row>
      </sheetData>
      <sheetData sheetId="4183">
        <row r="9">
          <cell r="A9" t="str">
            <v>A</v>
          </cell>
        </row>
      </sheetData>
      <sheetData sheetId="4184">
        <row r="9">
          <cell r="A9" t="str">
            <v>A</v>
          </cell>
        </row>
      </sheetData>
      <sheetData sheetId="4185">
        <row r="9">
          <cell r="A9" t="str">
            <v>A</v>
          </cell>
        </row>
      </sheetData>
      <sheetData sheetId="4186">
        <row r="9">
          <cell r="A9" t="str">
            <v>A</v>
          </cell>
        </row>
      </sheetData>
      <sheetData sheetId="4187">
        <row r="9">
          <cell r="A9" t="str">
            <v>A</v>
          </cell>
        </row>
      </sheetData>
      <sheetData sheetId="4188">
        <row r="9">
          <cell r="A9" t="str">
            <v>A</v>
          </cell>
        </row>
      </sheetData>
      <sheetData sheetId="4189">
        <row r="9">
          <cell r="A9" t="str">
            <v>A</v>
          </cell>
        </row>
      </sheetData>
      <sheetData sheetId="4190">
        <row r="9">
          <cell r="A9" t="str">
            <v>A</v>
          </cell>
        </row>
      </sheetData>
      <sheetData sheetId="4191">
        <row r="9">
          <cell r="A9" t="str">
            <v>A</v>
          </cell>
        </row>
      </sheetData>
      <sheetData sheetId="4192">
        <row r="9">
          <cell r="A9" t="str">
            <v>A</v>
          </cell>
        </row>
      </sheetData>
      <sheetData sheetId="4193">
        <row r="9">
          <cell r="A9" t="str">
            <v>A</v>
          </cell>
        </row>
      </sheetData>
      <sheetData sheetId="4194">
        <row r="9">
          <cell r="A9" t="str">
            <v>A</v>
          </cell>
        </row>
      </sheetData>
      <sheetData sheetId="4195">
        <row r="9">
          <cell r="A9" t="str">
            <v>A</v>
          </cell>
        </row>
      </sheetData>
      <sheetData sheetId="4196">
        <row r="9">
          <cell r="A9" t="str">
            <v>A</v>
          </cell>
        </row>
      </sheetData>
      <sheetData sheetId="4197">
        <row r="9">
          <cell r="A9" t="str">
            <v>A</v>
          </cell>
        </row>
      </sheetData>
      <sheetData sheetId="4198">
        <row r="9">
          <cell r="A9" t="str">
            <v>A</v>
          </cell>
        </row>
      </sheetData>
      <sheetData sheetId="4199">
        <row r="9">
          <cell r="A9" t="str">
            <v>A</v>
          </cell>
        </row>
      </sheetData>
      <sheetData sheetId="4200">
        <row r="9">
          <cell r="A9" t="str">
            <v>A</v>
          </cell>
        </row>
      </sheetData>
      <sheetData sheetId="4201">
        <row r="9">
          <cell r="A9" t="str">
            <v>A</v>
          </cell>
        </row>
      </sheetData>
      <sheetData sheetId="4202">
        <row r="9">
          <cell r="A9" t="str">
            <v>A</v>
          </cell>
        </row>
      </sheetData>
      <sheetData sheetId="4203">
        <row r="9">
          <cell r="A9" t="str">
            <v>A</v>
          </cell>
        </row>
      </sheetData>
      <sheetData sheetId="4204">
        <row r="9">
          <cell r="A9" t="str">
            <v>A</v>
          </cell>
        </row>
      </sheetData>
      <sheetData sheetId="4205">
        <row r="9">
          <cell r="A9" t="str">
            <v>A</v>
          </cell>
        </row>
      </sheetData>
      <sheetData sheetId="4206">
        <row r="9">
          <cell r="A9" t="str">
            <v>A</v>
          </cell>
        </row>
      </sheetData>
      <sheetData sheetId="4207">
        <row r="9">
          <cell r="A9" t="str">
            <v>A</v>
          </cell>
        </row>
      </sheetData>
      <sheetData sheetId="4208">
        <row r="9">
          <cell r="A9" t="str">
            <v>A</v>
          </cell>
        </row>
      </sheetData>
      <sheetData sheetId="4209">
        <row r="9">
          <cell r="A9" t="str">
            <v>A</v>
          </cell>
        </row>
      </sheetData>
      <sheetData sheetId="4210">
        <row r="9">
          <cell r="A9" t="str">
            <v>A</v>
          </cell>
        </row>
      </sheetData>
      <sheetData sheetId="4211">
        <row r="9">
          <cell r="A9" t="str">
            <v>A</v>
          </cell>
        </row>
      </sheetData>
      <sheetData sheetId="4212">
        <row r="9">
          <cell r="A9" t="str">
            <v>A</v>
          </cell>
        </row>
      </sheetData>
      <sheetData sheetId="4213">
        <row r="9">
          <cell r="A9" t="str">
            <v>A</v>
          </cell>
        </row>
      </sheetData>
      <sheetData sheetId="4214">
        <row r="9">
          <cell r="A9" t="str">
            <v>A</v>
          </cell>
        </row>
      </sheetData>
      <sheetData sheetId="4215">
        <row r="9">
          <cell r="A9" t="str">
            <v>A</v>
          </cell>
        </row>
      </sheetData>
      <sheetData sheetId="4216">
        <row r="9">
          <cell r="A9" t="str">
            <v>A</v>
          </cell>
        </row>
      </sheetData>
      <sheetData sheetId="4217">
        <row r="9">
          <cell r="A9" t="str">
            <v>A</v>
          </cell>
        </row>
      </sheetData>
      <sheetData sheetId="4218">
        <row r="9">
          <cell r="A9" t="str">
            <v>A</v>
          </cell>
        </row>
      </sheetData>
      <sheetData sheetId="4219">
        <row r="9">
          <cell r="A9" t="str">
            <v>A</v>
          </cell>
        </row>
      </sheetData>
      <sheetData sheetId="4220">
        <row r="9">
          <cell r="A9" t="str">
            <v>A</v>
          </cell>
        </row>
      </sheetData>
      <sheetData sheetId="4221">
        <row r="9">
          <cell r="A9" t="str">
            <v>A</v>
          </cell>
        </row>
      </sheetData>
      <sheetData sheetId="4222">
        <row r="9">
          <cell r="A9" t="str">
            <v>A</v>
          </cell>
        </row>
      </sheetData>
      <sheetData sheetId="4223">
        <row r="9">
          <cell r="A9" t="str">
            <v>A</v>
          </cell>
        </row>
      </sheetData>
      <sheetData sheetId="4224">
        <row r="9">
          <cell r="A9" t="str">
            <v>A</v>
          </cell>
        </row>
      </sheetData>
      <sheetData sheetId="4225">
        <row r="9">
          <cell r="A9" t="str">
            <v>A</v>
          </cell>
        </row>
      </sheetData>
      <sheetData sheetId="4226">
        <row r="9">
          <cell r="A9" t="str">
            <v>A</v>
          </cell>
        </row>
      </sheetData>
      <sheetData sheetId="4227">
        <row r="9">
          <cell r="A9" t="str">
            <v>A</v>
          </cell>
        </row>
      </sheetData>
      <sheetData sheetId="4228">
        <row r="9">
          <cell r="A9" t="str">
            <v>A</v>
          </cell>
        </row>
      </sheetData>
      <sheetData sheetId="4229">
        <row r="9">
          <cell r="A9" t="str">
            <v>A</v>
          </cell>
        </row>
      </sheetData>
      <sheetData sheetId="4230">
        <row r="9">
          <cell r="A9" t="str">
            <v>A</v>
          </cell>
        </row>
      </sheetData>
      <sheetData sheetId="4231">
        <row r="9">
          <cell r="A9" t="str">
            <v>A</v>
          </cell>
        </row>
      </sheetData>
      <sheetData sheetId="4232">
        <row r="9">
          <cell r="A9" t="str">
            <v>A</v>
          </cell>
        </row>
      </sheetData>
      <sheetData sheetId="4233">
        <row r="9">
          <cell r="A9" t="str">
            <v>A</v>
          </cell>
        </row>
      </sheetData>
      <sheetData sheetId="4234">
        <row r="9">
          <cell r="A9" t="str">
            <v>A</v>
          </cell>
        </row>
      </sheetData>
      <sheetData sheetId="4235">
        <row r="9">
          <cell r="A9" t="str">
            <v>A</v>
          </cell>
        </row>
      </sheetData>
      <sheetData sheetId="4236">
        <row r="9">
          <cell r="A9" t="str">
            <v>A</v>
          </cell>
        </row>
      </sheetData>
      <sheetData sheetId="4237">
        <row r="9">
          <cell r="A9" t="str">
            <v>A</v>
          </cell>
        </row>
      </sheetData>
      <sheetData sheetId="4238">
        <row r="9">
          <cell r="A9" t="str">
            <v>A</v>
          </cell>
        </row>
      </sheetData>
      <sheetData sheetId="4239">
        <row r="9">
          <cell r="A9" t="str">
            <v>A</v>
          </cell>
        </row>
      </sheetData>
      <sheetData sheetId="4240">
        <row r="9">
          <cell r="A9" t="str">
            <v>A</v>
          </cell>
        </row>
      </sheetData>
      <sheetData sheetId="4241">
        <row r="9">
          <cell r="A9" t="str">
            <v>A</v>
          </cell>
        </row>
      </sheetData>
      <sheetData sheetId="4242">
        <row r="9">
          <cell r="A9" t="str">
            <v>A</v>
          </cell>
        </row>
      </sheetData>
      <sheetData sheetId="4243">
        <row r="9">
          <cell r="A9" t="str">
            <v>A</v>
          </cell>
        </row>
      </sheetData>
      <sheetData sheetId="4244">
        <row r="9">
          <cell r="A9" t="str">
            <v>A</v>
          </cell>
        </row>
      </sheetData>
      <sheetData sheetId="4245">
        <row r="9">
          <cell r="A9" t="str">
            <v>A</v>
          </cell>
        </row>
      </sheetData>
      <sheetData sheetId="4246">
        <row r="9">
          <cell r="A9" t="str">
            <v>A</v>
          </cell>
        </row>
      </sheetData>
      <sheetData sheetId="4247">
        <row r="9">
          <cell r="A9" t="str">
            <v>A</v>
          </cell>
        </row>
      </sheetData>
      <sheetData sheetId="4248">
        <row r="9">
          <cell r="A9" t="str">
            <v>A</v>
          </cell>
        </row>
      </sheetData>
      <sheetData sheetId="4249">
        <row r="9">
          <cell r="A9" t="str">
            <v>A</v>
          </cell>
        </row>
      </sheetData>
      <sheetData sheetId="4250">
        <row r="9">
          <cell r="A9" t="str">
            <v>A</v>
          </cell>
        </row>
      </sheetData>
      <sheetData sheetId="4251">
        <row r="9">
          <cell r="A9" t="str">
            <v>A</v>
          </cell>
        </row>
      </sheetData>
      <sheetData sheetId="4252">
        <row r="9">
          <cell r="A9" t="str">
            <v>A</v>
          </cell>
        </row>
      </sheetData>
      <sheetData sheetId="4253">
        <row r="9">
          <cell r="A9" t="str">
            <v>A</v>
          </cell>
        </row>
      </sheetData>
      <sheetData sheetId="4254">
        <row r="9">
          <cell r="A9" t="str">
            <v>A</v>
          </cell>
        </row>
      </sheetData>
      <sheetData sheetId="4255">
        <row r="9">
          <cell r="A9" t="str">
            <v>A</v>
          </cell>
        </row>
      </sheetData>
      <sheetData sheetId="4256">
        <row r="9">
          <cell r="A9" t="str">
            <v>A</v>
          </cell>
        </row>
      </sheetData>
      <sheetData sheetId="4257">
        <row r="9">
          <cell r="A9" t="str">
            <v>A</v>
          </cell>
        </row>
      </sheetData>
      <sheetData sheetId="4258">
        <row r="9">
          <cell r="A9" t="str">
            <v>A</v>
          </cell>
        </row>
      </sheetData>
      <sheetData sheetId="4259">
        <row r="9">
          <cell r="A9" t="str">
            <v>A</v>
          </cell>
        </row>
      </sheetData>
      <sheetData sheetId="4260">
        <row r="9">
          <cell r="A9" t="str">
            <v>A</v>
          </cell>
        </row>
      </sheetData>
      <sheetData sheetId="4261">
        <row r="9">
          <cell r="A9" t="str">
            <v>A</v>
          </cell>
        </row>
      </sheetData>
      <sheetData sheetId="4262">
        <row r="9">
          <cell r="A9" t="str">
            <v>A</v>
          </cell>
        </row>
      </sheetData>
      <sheetData sheetId="4263">
        <row r="9">
          <cell r="A9" t="str">
            <v>A</v>
          </cell>
        </row>
      </sheetData>
      <sheetData sheetId="4264">
        <row r="9">
          <cell r="A9" t="str">
            <v>A</v>
          </cell>
        </row>
      </sheetData>
      <sheetData sheetId="4265">
        <row r="9">
          <cell r="A9" t="str">
            <v>A</v>
          </cell>
        </row>
      </sheetData>
      <sheetData sheetId="4266">
        <row r="9">
          <cell r="A9" t="str">
            <v>A</v>
          </cell>
        </row>
      </sheetData>
      <sheetData sheetId="4267">
        <row r="9">
          <cell r="A9" t="str">
            <v>A</v>
          </cell>
        </row>
      </sheetData>
      <sheetData sheetId="4268">
        <row r="9">
          <cell r="A9" t="str">
            <v>A</v>
          </cell>
        </row>
      </sheetData>
      <sheetData sheetId="4269">
        <row r="9">
          <cell r="A9" t="str">
            <v>A</v>
          </cell>
        </row>
      </sheetData>
      <sheetData sheetId="4270">
        <row r="9">
          <cell r="A9" t="str">
            <v>A</v>
          </cell>
        </row>
      </sheetData>
      <sheetData sheetId="4271">
        <row r="9">
          <cell r="A9" t="str">
            <v>A</v>
          </cell>
        </row>
      </sheetData>
      <sheetData sheetId="4272">
        <row r="9">
          <cell r="A9" t="str">
            <v>A</v>
          </cell>
        </row>
      </sheetData>
      <sheetData sheetId="4273">
        <row r="9">
          <cell r="A9" t="str">
            <v>A</v>
          </cell>
        </row>
      </sheetData>
      <sheetData sheetId="4274">
        <row r="9">
          <cell r="A9" t="str">
            <v>A</v>
          </cell>
        </row>
      </sheetData>
      <sheetData sheetId="4275">
        <row r="9">
          <cell r="A9" t="str">
            <v>A</v>
          </cell>
        </row>
      </sheetData>
      <sheetData sheetId="4276">
        <row r="9">
          <cell r="A9" t="str">
            <v>A</v>
          </cell>
        </row>
      </sheetData>
      <sheetData sheetId="4277">
        <row r="9">
          <cell r="A9" t="str">
            <v>A</v>
          </cell>
        </row>
      </sheetData>
      <sheetData sheetId="4278">
        <row r="9">
          <cell r="A9" t="str">
            <v>A</v>
          </cell>
        </row>
      </sheetData>
      <sheetData sheetId="4279">
        <row r="9">
          <cell r="A9" t="str">
            <v>A</v>
          </cell>
        </row>
      </sheetData>
      <sheetData sheetId="4280">
        <row r="9">
          <cell r="A9" t="str">
            <v>A</v>
          </cell>
        </row>
      </sheetData>
      <sheetData sheetId="4281">
        <row r="9">
          <cell r="A9" t="str">
            <v>A</v>
          </cell>
        </row>
      </sheetData>
      <sheetData sheetId="4282">
        <row r="9">
          <cell r="A9" t="str">
            <v>A</v>
          </cell>
        </row>
      </sheetData>
      <sheetData sheetId="4283">
        <row r="9">
          <cell r="A9" t="str">
            <v>A</v>
          </cell>
        </row>
      </sheetData>
      <sheetData sheetId="4284">
        <row r="9">
          <cell r="A9" t="str">
            <v>A</v>
          </cell>
        </row>
      </sheetData>
      <sheetData sheetId="4285">
        <row r="9">
          <cell r="A9" t="str">
            <v>A</v>
          </cell>
        </row>
      </sheetData>
      <sheetData sheetId="4286">
        <row r="9">
          <cell r="A9" t="str">
            <v>A</v>
          </cell>
        </row>
      </sheetData>
      <sheetData sheetId="4287">
        <row r="9">
          <cell r="A9" t="str">
            <v>A</v>
          </cell>
        </row>
      </sheetData>
      <sheetData sheetId="4288">
        <row r="9">
          <cell r="A9" t="str">
            <v>A</v>
          </cell>
        </row>
      </sheetData>
      <sheetData sheetId="4289">
        <row r="9">
          <cell r="A9" t="str">
            <v>A</v>
          </cell>
        </row>
      </sheetData>
      <sheetData sheetId="4290">
        <row r="9">
          <cell r="A9" t="str">
            <v>A</v>
          </cell>
        </row>
      </sheetData>
      <sheetData sheetId="4291">
        <row r="9">
          <cell r="A9" t="str">
            <v>A</v>
          </cell>
        </row>
      </sheetData>
      <sheetData sheetId="4292">
        <row r="9">
          <cell r="A9" t="str">
            <v>A</v>
          </cell>
        </row>
      </sheetData>
      <sheetData sheetId="4293">
        <row r="9">
          <cell r="A9" t="str">
            <v>A</v>
          </cell>
        </row>
      </sheetData>
      <sheetData sheetId="4294">
        <row r="9">
          <cell r="A9" t="str">
            <v>A</v>
          </cell>
        </row>
      </sheetData>
      <sheetData sheetId="4295">
        <row r="9">
          <cell r="A9" t="str">
            <v>A</v>
          </cell>
        </row>
      </sheetData>
      <sheetData sheetId="4296">
        <row r="9">
          <cell r="A9" t="str">
            <v>A</v>
          </cell>
        </row>
      </sheetData>
      <sheetData sheetId="4297">
        <row r="9">
          <cell r="A9" t="str">
            <v>A</v>
          </cell>
        </row>
      </sheetData>
      <sheetData sheetId="4298">
        <row r="9">
          <cell r="A9" t="str">
            <v>A</v>
          </cell>
        </row>
      </sheetData>
      <sheetData sheetId="4299">
        <row r="9">
          <cell r="A9" t="str">
            <v>A</v>
          </cell>
        </row>
      </sheetData>
      <sheetData sheetId="4300">
        <row r="9">
          <cell r="A9" t="str">
            <v>A</v>
          </cell>
        </row>
      </sheetData>
      <sheetData sheetId="4301">
        <row r="9">
          <cell r="A9" t="str">
            <v>A</v>
          </cell>
        </row>
      </sheetData>
      <sheetData sheetId="4302">
        <row r="9">
          <cell r="A9" t="str">
            <v>A</v>
          </cell>
        </row>
      </sheetData>
      <sheetData sheetId="4303">
        <row r="9">
          <cell r="A9" t="str">
            <v>A</v>
          </cell>
        </row>
      </sheetData>
      <sheetData sheetId="4304">
        <row r="9">
          <cell r="A9" t="str">
            <v>A</v>
          </cell>
        </row>
      </sheetData>
      <sheetData sheetId="4305">
        <row r="9">
          <cell r="A9" t="str">
            <v>A</v>
          </cell>
        </row>
      </sheetData>
      <sheetData sheetId="4306">
        <row r="9">
          <cell r="A9" t="str">
            <v>A</v>
          </cell>
        </row>
      </sheetData>
      <sheetData sheetId="4307">
        <row r="9">
          <cell r="A9" t="str">
            <v>A</v>
          </cell>
        </row>
      </sheetData>
      <sheetData sheetId="4308">
        <row r="9">
          <cell r="A9" t="str">
            <v>A</v>
          </cell>
        </row>
      </sheetData>
      <sheetData sheetId="4309">
        <row r="9">
          <cell r="A9" t="str">
            <v>A</v>
          </cell>
        </row>
      </sheetData>
      <sheetData sheetId="4310">
        <row r="9">
          <cell r="A9" t="str">
            <v>A</v>
          </cell>
        </row>
      </sheetData>
      <sheetData sheetId="4311">
        <row r="9">
          <cell r="A9" t="str">
            <v>A</v>
          </cell>
        </row>
      </sheetData>
      <sheetData sheetId="4312">
        <row r="9">
          <cell r="A9" t="str">
            <v>A</v>
          </cell>
        </row>
      </sheetData>
      <sheetData sheetId="4313">
        <row r="9">
          <cell r="A9" t="str">
            <v>A</v>
          </cell>
        </row>
      </sheetData>
      <sheetData sheetId="4314">
        <row r="9">
          <cell r="A9" t="str">
            <v>A</v>
          </cell>
        </row>
      </sheetData>
      <sheetData sheetId="4315">
        <row r="9">
          <cell r="A9" t="str">
            <v>A</v>
          </cell>
        </row>
      </sheetData>
      <sheetData sheetId="4316">
        <row r="9">
          <cell r="A9" t="str">
            <v>A</v>
          </cell>
        </row>
      </sheetData>
      <sheetData sheetId="4317">
        <row r="9">
          <cell r="A9" t="str">
            <v>A</v>
          </cell>
        </row>
      </sheetData>
      <sheetData sheetId="4318">
        <row r="9">
          <cell r="A9" t="str">
            <v>A</v>
          </cell>
        </row>
      </sheetData>
      <sheetData sheetId="4319">
        <row r="9">
          <cell r="A9" t="str">
            <v>A</v>
          </cell>
        </row>
      </sheetData>
      <sheetData sheetId="4320">
        <row r="9">
          <cell r="A9" t="str">
            <v>A</v>
          </cell>
        </row>
      </sheetData>
      <sheetData sheetId="4321">
        <row r="9">
          <cell r="A9" t="str">
            <v>A</v>
          </cell>
        </row>
      </sheetData>
      <sheetData sheetId="4322">
        <row r="9">
          <cell r="A9" t="str">
            <v>A</v>
          </cell>
        </row>
      </sheetData>
      <sheetData sheetId="4323">
        <row r="9">
          <cell r="A9" t="str">
            <v>A</v>
          </cell>
        </row>
      </sheetData>
      <sheetData sheetId="4324">
        <row r="9">
          <cell r="A9" t="str">
            <v>A</v>
          </cell>
        </row>
      </sheetData>
      <sheetData sheetId="4325">
        <row r="9">
          <cell r="A9" t="str">
            <v>A</v>
          </cell>
        </row>
      </sheetData>
      <sheetData sheetId="4326">
        <row r="9">
          <cell r="A9" t="str">
            <v>A</v>
          </cell>
        </row>
      </sheetData>
      <sheetData sheetId="4327">
        <row r="9">
          <cell r="A9" t="str">
            <v>A</v>
          </cell>
        </row>
      </sheetData>
      <sheetData sheetId="4328">
        <row r="9">
          <cell r="A9" t="str">
            <v>A</v>
          </cell>
        </row>
      </sheetData>
      <sheetData sheetId="4329">
        <row r="9">
          <cell r="A9" t="str">
            <v>A</v>
          </cell>
        </row>
      </sheetData>
      <sheetData sheetId="4330">
        <row r="9">
          <cell r="A9" t="str">
            <v>A</v>
          </cell>
        </row>
      </sheetData>
      <sheetData sheetId="4331">
        <row r="9">
          <cell r="A9" t="str">
            <v>A</v>
          </cell>
        </row>
      </sheetData>
      <sheetData sheetId="4332">
        <row r="9">
          <cell r="A9" t="str">
            <v>A</v>
          </cell>
        </row>
      </sheetData>
      <sheetData sheetId="4333">
        <row r="9">
          <cell r="A9" t="str">
            <v>A</v>
          </cell>
        </row>
      </sheetData>
      <sheetData sheetId="4334">
        <row r="9">
          <cell r="A9" t="str">
            <v>A</v>
          </cell>
        </row>
      </sheetData>
      <sheetData sheetId="4335">
        <row r="9">
          <cell r="A9" t="str">
            <v>A</v>
          </cell>
        </row>
      </sheetData>
      <sheetData sheetId="4336">
        <row r="9">
          <cell r="A9" t="str">
            <v>A</v>
          </cell>
        </row>
      </sheetData>
      <sheetData sheetId="4337">
        <row r="9">
          <cell r="A9" t="str">
            <v>A</v>
          </cell>
        </row>
      </sheetData>
      <sheetData sheetId="4338">
        <row r="9">
          <cell r="A9" t="str">
            <v>A</v>
          </cell>
        </row>
      </sheetData>
      <sheetData sheetId="4339">
        <row r="9">
          <cell r="A9" t="str">
            <v>A</v>
          </cell>
        </row>
      </sheetData>
      <sheetData sheetId="4340">
        <row r="9">
          <cell r="A9" t="str">
            <v>A</v>
          </cell>
        </row>
      </sheetData>
      <sheetData sheetId="4341">
        <row r="9">
          <cell r="A9" t="str">
            <v>A</v>
          </cell>
        </row>
      </sheetData>
      <sheetData sheetId="4342">
        <row r="9">
          <cell r="A9" t="str">
            <v>A</v>
          </cell>
        </row>
      </sheetData>
      <sheetData sheetId="4343">
        <row r="9">
          <cell r="A9" t="str">
            <v>A</v>
          </cell>
        </row>
      </sheetData>
      <sheetData sheetId="4344">
        <row r="9">
          <cell r="A9" t="str">
            <v>A</v>
          </cell>
        </row>
      </sheetData>
      <sheetData sheetId="4345">
        <row r="9">
          <cell r="A9" t="str">
            <v>A</v>
          </cell>
        </row>
      </sheetData>
      <sheetData sheetId="4346">
        <row r="9">
          <cell r="A9" t="str">
            <v>A</v>
          </cell>
        </row>
      </sheetData>
      <sheetData sheetId="4347">
        <row r="9">
          <cell r="A9" t="str">
            <v>A</v>
          </cell>
        </row>
      </sheetData>
      <sheetData sheetId="4348">
        <row r="9">
          <cell r="A9" t="str">
            <v>A</v>
          </cell>
        </row>
      </sheetData>
      <sheetData sheetId="4349">
        <row r="9">
          <cell r="A9" t="str">
            <v>A</v>
          </cell>
        </row>
      </sheetData>
      <sheetData sheetId="4350">
        <row r="9">
          <cell r="A9" t="str">
            <v>A</v>
          </cell>
        </row>
      </sheetData>
      <sheetData sheetId="4351">
        <row r="9">
          <cell r="A9" t="str">
            <v>A</v>
          </cell>
        </row>
      </sheetData>
      <sheetData sheetId="4352">
        <row r="9">
          <cell r="A9" t="str">
            <v>A</v>
          </cell>
        </row>
      </sheetData>
      <sheetData sheetId="4353">
        <row r="9">
          <cell r="A9" t="str">
            <v>A</v>
          </cell>
        </row>
      </sheetData>
      <sheetData sheetId="4354">
        <row r="9">
          <cell r="A9" t="str">
            <v>A</v>
          </cell>
        </row>
      </sheetData>
      <sheetData sheetId="4355">
        <row r="9">
          <cell r="A9" t="str">
            <v>A</v>
          </cell>
        </row>
      </sheetData>
      <sheetData sheetId="4356">
        <row r="9">
          <cell r="A9" t="str">
            <v>A</v>
          </cell>
        </row>
      </sheetData>
      <sheetData sheetId="4357">
        <row r="9">
          <cell r="A9" t="str">
            <v>A</v>
          </cell>
        </row>
      </sheetData>
      <sheetData sheetId="4358">
        <row r="9">
          <cell r="A9" t="str">
            <v>A</v>
          </cell>
        </row>
      </sheetData>
      <sheetData sheetId="4359">
        <row r="9">
          <cell r="A9" t="str">
            <v>A</v>
          </cell>
        </row>
      </sheetData>
      <sheetData sheetId="4360">
        <row r="9">
          <cell r="A9" t="str">
            <v>A</v>
          </cell>
        </row>
      </sheetData>
      <sheetData sheetId="4361">
        <row r="9">
          <cell r="A9" t="str">
            <v>A</v>
          </cell>
        </row>
      </sheetData>
      <sheetData sheetId="4362">
        <row r="9">
          <cell r="A9" t="str">
            <v>A</v>
          </cell>
        </row>
      </sheetData>
      <sheetData sheetId="4363">
        <row r="9">
          <cell r="A9" t="str">
            <v>A</v>
          </cell>
        </row>
      </sheetData>
      <sheetData sheetId="4364">
        <row r="9">
          <cell r="A9" t="str">
            <v>A</v>
          </cell>
        </row>
      </sheetData>
      <sheetData sheetId="4365">
        <row r="9">
          <cell r="A9" t="str">
            <v>A</v>
          </cell>
        </row>
      </sheetData>
      <sheetData sheetId="4366">
        <row r="9">
          <cell r="A9" t="str">
            <v>A</v>
          </cell>
        </row>
      </sheetData>
      <sheetData sheetId="4367">
        <row r="9">
          <cell r="A9" t="str">
            <v>A</v>
          </cell>
        </row>
      </sheetData>
      <sheetData sheetId="4368">
        <row r="9">
          <cell r="A9" t="str">
            <v>A</v>
          </cell>
        </row>
      </sheetData>
      <sheetData sheetId="4369">
        <row r="9">
          <cell r="A9" t="str">
            <v>A</v>
          </cell>
        </row>
      </sheetData>
      <sheetData sheetId="4370">
        <row r="9">
          <cell r="A9" t="str">
            <v>A</v>
          </cell>
        </row>
      </sheetData>
      <sheetData sheetId="4371">
        <row r="9">
          <cell r="A9" t="str">
            <v>A</v>
          </cell>
        </row>
      </sheetData>
      <sheetData sheetId="4372">
        <row r="9">
          <cell r="A9" t="str">
            <v>A</v>
          </cell>
        </row>
      </sheetData>
      <sheetData sheetId="4373">
        <row r="9">
          <cell r="A9" t="str">
            <v>A</v>
          </cell>
        </row>
      </sheetData>
      <sheetData sheetId="4374">
        <row r="9">
          <cell r="A9" t="str">
            <v>A</v>
          </cell>
        </row>
      </sheetData>
      <sheetData sheetId="4375">
        <row r="9">
          <cell r="A9" t="str">
            <v>A</v>
          </cell>
        </row>
      </sheetData>
      <sheetData sheetId="4376">
        <row r="9">
          <cell r="A9" t="str">
            <v>A</v>
          </cell>
        </row>
      </sheetData>
      <sheetData sheetId="4377">
        <row r="9">
          <cell r="A9" t="str">
            <v>A</v>
          </cell>
        </row>
      </sheetData>
      <sheetData sheetId="4378">
        <row r="9">
          <cell r="A9" t="str">
            <v>A</v>
          </cell>
        </row>
      </sheetData>
      <sheetData sheetId="4379">
        <row r="9">
          <cell r="A9" t="str">
            <v>A</v>
          </cell>
        </row>
      </sheetData>
      <sheetData sheetId="4380">
        <row r="9">
          <cell r="A9" t="str">
            <v>A</v>
          </cell>
        </row>
      </sheetData>
      <sheetData sheetId="4381">
        <row r="9">
          <cell r="A9" t="str">
            <v>A</v>
          </cell>
        </row>
      </sheetData>
      <sheetData sheetId="4382">
        <row r="9">
          <cell r="A9" t="str">
            <v>A</v>
          </cell>
        </row>
      </sheetData>
      <sheetData sheetId="4383">
        <row r="9">
          <cell r="A9" t="str">
            <v>A</v>
          </cell>
        </row>
      </sheetData>
      <sheetData sheetId="4384">
        <row r="9">
          <cell r="A9" t="str">
            <v>A</v>
          </cell>
        </row>
      </sheetData>
      <sheetData sheetId="4385">
        <row r="9">
          <cell r="A9" t="str">
            <v>A</v>
          </cell>
        </row>
      </sheetData>
      <sheetData sheetId="4386">
        <row r="9">
          <cell r="A9" t="str">
            <v>A</v>
          </cell>
        </row>
      </sheetData>
      <sheetData sheetId="4387">
        <row r="9">
          <cell r="A9" t="str">
            <v>A</v>
          </cell>
        </row>
      </sheetData>
      <sheetData sheetId="4388">
        <row r="9">
          <cell r="A9" t="str">
            <v>A</v>
          </cell>
        </row>
      </sheetData>
      <sheetData sheetId="4389">
        <row r="9">
          <cell r="A9" t="str">
            <v>A</v>
          </cell>
        </row>
      </sheetData>
      <sheetData sheetId="4390">
        <row r="9">
          <cell r="A9" t="str">
            <v>A</v>
          </cell>
        </row>
      </sheetData>
      <sheetData sheetId="4391">
        <row r="9">
          <cell r="A9" t="str">
            <v>A</v>
          </cell>
        </row>
      </sheetData>
      <sheetData sheetId="4392">
        <row r="9">
          <cell r="A9" t="str">
            <v>A</v>
          </cell>
        </row>
      </sheetData>
      <sheetData sheetId="4393">
        <row r="9">
          <cell r="A9" t="str">
            <v>A</v>
          </cell>
        </row>
      </sheetData>
      <sheetData sheetId="4394">
        <row r="9">
          <cell r="A9" t="str">
            <v>A</v>
          </cell>
        </row>
      </sheetData>
      <sheetData sheetId="4395">
        <row r="9">
          <cell r="A9" t="str">
            <v>A</v>
          </cell>
        </row>
      </sheetData>
      <sheetData sheetId="4396">
        <row r="9">
          <cell r="A9" t="str">
            <v>A</v>
          </cell>
        </row>
      </sheetData>
      <sheetData sheetId="4397">
        <row r="9">
          <cell r="A9" t="str">
            <v>A</v>
          </cell>
        </row>
      </sheetData>
      <sheetData sheetId="4398">
        <row r="9">
          <cell r="A9" t="str">
            <v>A</v>
          </cell>
        </row>
      </sheetData>
      <sheetData sheetId="4399">
        <row r="9">
          <cell r="A9" t="str">
            <v>A</v>
          </cell>
        </row>
      </sheetData>
      <sheetData sheetId="4400">
        <row r="9">
          <cell r="A9" t="str">
            <v>A</v>
          </cell>
        </row>
      </sheetData>
      <sheetData sheetId="4401">
        <row r="9">
          <cell r="A9" t="str">
            <v>A</v>
          </cell>
        </row>
      </sheetData>
      <sheetData sheetId="4402">
        <row r="9">
          <cell r="A9" t="str">
            <v>A</v>
          </cell>
        </row>
      </sheetData>
      <sheetData sheetId="4403">
        <row r="9">
          <cell r="A9" t="str">
            <v>A</v>
          </cell>
        </row>
      </sheetData>
      <sheetData sheetId="4404">
        <row r="9">
          <cell r="A9" t="str">
            <v>A</v>
          </cell>
        </row>
      </sheetData>
      <sheetData sheetId="4405">
        <row r="9">
          <cell r="A9" t="str">
            <v>A</v>
          </cell>
        </row>
      </sheetData>
      <sheetData sheetId="4406">
        <row r="9">
          <cell r="A9" t="str">
            <v>A</v>
          </cell>
        </row>
      </sheetData>
      <sheetData sheetId="4407">
        <row r="9">
          <cell r="A9" t="str">
            <v>A</v>
          </cell>
        </row>
      </sheetData>
      <sheetData sheetId="4408">
        <row r="9">
          <cell r="A9" t="str">
            <v>A</v>
          </cell>
        </row>
      </sheetData>
      <sheetData sheetId="4409">
        <row r="9">
          <cell r="A9" t="str">
            <v>A</v>
          </cell>
        </row>
      </sheetData>
      <sheetData sheetId="4410">
        <row r="9">
          <cell r="A9" t="str">
            <v>A</v>
          </cell>
        </row>
      </sheetData>
      <sheetData sheetId="4411">
        <row r="9">
          <cell r="A9" t="str">
            <v>A</v>
          </cell>
        </row>
      </sheetData>
      <sheetData sheetId="4412">
        <row r="9">
          <cell r="A9" t="str">
            <v>A</v>
          </cell>
        </row>
      </sheetData>
      <sheetData sheetId="4413">
        <row r="9">
          <cell r="A9" t="str">
            <v>A</v>
          </cell>
        </row>
      </sheetData>
      <sheetData sheetId="4414">
        <row r="9">
          <cell r="A9" t="str">
            <v>A</v>
          </cell>
        </row>
      </sheetData>
      <sheetData sheetId="4415">
        <row r="9">
          <cell r="A9" t="str">
            <v>A</v>
          </cell>
        </row>
      </sheetData>
      <sheetData sheetId="4416">
        <row r="9">
          <cell r="A9" t="str">
            <v>A</v>
          </cell>
        </row>
      </sheetData>
      <sheetData sheetId="4417">
        <row r="9">
          <cell r="A9" t="str">
            <v>A</v>
          </cell>
        </row>
      </sheetData>
      <sheetData sheetId="4418">
        <row r="9">
          <cell r="A9" t="str">
            <v>A</v>
          </cell>
        </row>
      </sheetData>
      <sheetData sheetId="4419">
        <row r="9">
          <cell r="A9" t="str">
            <v>A</v>
          </cell>
        </row>
      </sheetData>
      <sheetData sheetId="4420">
        <row r="9">
          <cell r="A9" t="str">
            <v>A</v>
          </cell>
        </row>
      </sheetData>
      <sheetData sheetId="4421">
        <row r="9">
          <cell r="A9" t="str">
            <v>A</v>
          </cell>
        </row>
      </sheetData>
      <sheetData sheetId="4422">
        <row r="9">
          <cell r="A9" t="str">
            <v>A</v>
          </cell>
        </row>
      </sheetData>
      <sheetData sheetId="4423">
        <row r="9">
          <cell r="A9" t="str">
            <v>A</v>
          </cell>
        </row>
      </sheetData>
      <sheetData sheetId="4424">
        <row r="9">
          <cell r="A9" t="str">
            <v>A</v>
          </cell>
        </row>
      </sheetData>
      <sheetData sheetId="4425">
        <row r="9">
          <cell r="A9" t="str">
            <v>A</v>
          </cell>
        </row>
      </sheetData>
      <sheetData sheetId="4426">
        <row r="9">
          <cell r="A9" t="str">
            <v>A</v>
          </cell>
        </row>
      </sheetData>
      <sheetData sheetId="4427">
        <row r="9">
          <cell r="A9" t="str">
            <v>A</v>
          </cell>
        </row>
      </sheetData>
      <sheetData sheetId="4428">
        <row r="9">
          <cell r="A9" t="str">
            <v>A</v>
          </cell>
        </row>
      </sheetData>
      <sheetData sheetId="4429">
        <row r="9">
          <cell r="A9" t="str">
            <v>A</v>
          </cell>
        </row>
      </sheetData>
      <sheetData sheetId="4430">
        <row r="9">
          <cell r="A9" t="str">
            <v>A</v>
          </cell>
        </row>
      </sheetData>
      <sheetData sheetId="4431">
        <row r="9">
          <cell r="A9" t="str">
            <v>A</v>
          </cell>
        </row>
      </sheetData>
      <sheetData sheetId="4432">
        <row r="9">
          <cell r="A9" t="str">
            <v>A</v>
          </cell>
        </row>
      </sheetData>
      <sheetData sheetId="4433">
        <row r="9">
          <cell r="A9" t="str">
            <v>A</v>
          </cell>
        </row>
      </sheetData>
      <sheetData sheetId="4434">
        <row r="9">
          <cell r="A9" t="str">
            <v>A</v>
          </cell>
        </row>
      </sheetData>
      <sheetData sheetId="4435">
        <row r="9">
          <cell r="A9" t="str">
            <v>A</v>
          </cell>
        </row>
      </sheetData>
      <sheetData sheetId="4436"/>
      <sheetData sheetId="4437">
        <row r="9">
          <cell r="A9" t="str">
            <v>A</v>
          </cell>
        </row>
      </sheetData>
      <sheetData sheetId="4438">
        <row r="9">
          <cell r="A9" t="str">
            <v>A</v>
          </cell>
        </row>
      </sheetData>
      <sheetData sheetId="4439">
        <row r="9">
          <cell r="A9" t="str">
            <v>A</v>
          </cell>
        </row>
      </sheetData>
      <sheetData sheetId="4440">
        <row r="9">
          <cell r="A9" t="str">
            <v>A</v>
          </cell>
        </row>
      </sheetData>
      <sheetData sheetId="4441">
        <row r="9">
          <cell r="A9" t="str">
            <v>A</v>
          </cell>
        </row>
      </sheetData>
      <sheetData sheetId="4442">
        <row r="9">
          <cell r="A9" t="str">
            <v>A</v>
          </cell>
        </row>
      </sheetData>
      <sheetData sheetId="4443">
        <row r="9">
          <cell r="A9" t="str">
            <v>A</v>
          </cell>
        </row>
      </sheetData>
      <sheetData sheetId="4444">
        <row r="9">
          <cell r="A9" t="str">
            <v>A</v>
          </cell>
        </row>
      </sheetData>
      <sheetData sheetId="4445">
        <row r="9">
          <cell r="A9" t="str">
            <v>A</v>
          </cell>
        </row>
      </sheetData>
      <sheetData sheetId="4446">
        <row r="9">
          <cell r="A9" t="str">
            <v>A</v>
          </cell>
        </row>
      </sheetData>
      <sheetData sheetId="4447">
        <row r="9">
          <cell r="A9" t="str">
            <v>A</v>
          </cell>
        </row>
      </sheetData>
      <sheetData sheetId="4448">
        <row r="9">
          <cell r="A9" t="str">
            <v>A</v>
          </cell>
        </row>
      </sheetData>
      <sheetData sheetId="4449">
        <row r="9">
          <cell r="A9" t="str">
            <v>A</v>
          </cell>
        </row>
      </sheetData>
      <sheetData sheetId="4450">
        <row r="9">
          <cell r="A9" t="str">
            <v>A</v>
          </cell>
        </row>
      </sheetData>
      <sheetData sheetId="4451">
        <row r="9">
          <cell r="A9" t="str">
            <v>A</v>
          </cell>
        </row>
      </sheetData>
      <sheetData sheetId="4452">
        <row r="9">
          <cell r="A9" t="str">
            <v>A</v>
          </cell>
        </row>
      </sheetData>
      <sheetData sheetId="4453">
        <row r="9">
          <cell r="A9" t="str">
            <v>A</v>
          </cell>
        </row>
      </sheetData>
      <sheetData sheetId="4454">
        <row r="9">
          <cell r="A9" t="str">
            <v>A</v>
          </cell>
        </row>
      </sheetData>
      <sheetData sheetId="4455">
        <row r="9">
          <cell r="A9" t="str">
            <v>A</v>
          </cell>
        </row>
      </sheetData>
      <sheetData sheetId="4456">
        <row r="9">
          <cell r="A9" t="str">
            <v>A</v>
          </cell>
        </row>
      </sheetData>
      <sheetData sheetId="4457">
        <row r="9">
          <cell r="A9" t="str">
            <v>A</v>
          </cell>
        </row>
      </sheetData>
      <sheetData sheetId="4458">
        <row r="9">
          <cell r="A9" t="str">
            <v>A</v>
          </cell>
        </row>
      </sheetData>
      <sheetData sheetId="4459">
        <row r="9">
          <cell r="A9" t="str">
            <v>A</v>
          </cell>
        </row>
      </sheetData>
      <sheetData sheetId="4460">
        <row r="9">
          <cell r="A9" t="str">
            <v>A</v>
          </cell>
        </row>
      </sheetData>
      <sheetData sheetId="4461">
        <row r="9">
          <cell r="A9" t="str">
            <v>A</v>
          </cell>
        </row>
      </sheetData>
      <sheetData sheetId="4462">
        <row r="9">
          <cell r="A9" t="str">
            <v>A</v>
          </cell>
        </row>
      </sheetData>
      <sheetData sheetId="4463">
        <row r="9">
          <cell r="A9" t="str">
            <v>A</v>
          </cell>
        </row>
      </sheetData>
      <sheetData sheetId="4464">
        <row r="9">
          <cell r="A9" t="str">
            <v>A</v>
          </cell>
        </row>
      </sheetData>
      <sheetData sheetId="4465">
        <row r="9">
          <cell r="A9" t="str">
            <v>A</v>
          </cell>
        </row>
      </sheetData>
      <sheetData sheetId="4466">
        <row r="9">
          <cell r="A9" t="str">
            <v>A</v>
          </cell>
        </row>
      </sheetData>
      <sheetData sheetId="4467">
        <row r="9">
          <cell r="A9" t="str">
            <v>A</v>
          </cell>
        </row>
      </sheetData>
      <sheetData sheetId="4468">
        <row r="9">
          <cell r="A9" t="str">
            <v>A</v>
          </cell>
        </row>
      </sheetData>
      <sheetData sheetId="4469">
        <row r="9">
          <cell r="A9" t="str">
            <v>A</v>
          </cell>
        </row>
      </sheetData>
      <sheetData sheetId="4470">
        <row r="9">
          <cell r="A9" t="str">
            <v>A</v>
          </cell>
        </row>
      </sheetData>
      <sheetData sheetId="4471">
        <row r="9">
          <cell r="A9" t="str">
            <v>A</v>
          </cell>
        </row>
      </sheetData>
      <sheetData sheetId="4472">
        <row r="9">
          <cell r="A9" t="str">
            <v>A</v>
          </cell>
        </row>
      </sheetData>
      <sheetData sheetId="4473">
        <row r="9">
          <cell r="A9" t="str">
            <v>A</v>
          </cell>
        </row>
      </sheetData>
      <sheetData sheetId="4474">
        <row r="9">
          <cell r="A9" t="str">
            <v>A</v>
          </cell>
        </row>
      </sheetData>
      <sheetData sheetId="4475">
        <row r="9">
          <cell r="A9" t="str">
            <v>A</v>
          </cell>
        </row>
      </sheetData>
      <sheetData sheetId="4476">
        <row r="9">
          <cell r="A9" t="str">
            <v>A</v>
          </cell>
        </row>
      </sheetData>
      <sheetData sheetId="4477">
        <row r="9">
          <cell r="A9" t="str">
            <v>A</v>
          </cell>
        </row>
      </sheetData>
      <sheetData sheetId="4478">
        <row r="9">
          <cell r="A9" t="str">
            <v>A</v>
          </cell>
        </row>
      </sheetData>
      <sheetData sheetId="4479">
        <row r="9">
          <cell r="A9" t="str">
            <v>A</v>
          </cell>
        </row>
      </sheetData>
      <sheetData sheetId="4480">
        <row r="9">
          <cell r="A9" t="str">
            <v>A</v>
          </cell>
        </row>
      </sheetData>
      <sheetData sheetId="4481">
        <row r="9">
          <cell r="A9" t="str">
            <v>A</v>
          </cell>
        </row>
      </sheetData>
      <sheetData sheetId="4482">
        <row r="9">
          <cell r="A9" t="str">
            <v>A</v>
          </cell>
        </row>
      </sheetData>
      <sheetData sheetId="4483">
        <row r="9">
          <cell r="A9" t="str">
            <v>A</v>
          </cell>
        </row>
      </sheetData>
      <sheetData sheetId="4484">
        <row r="9">
          <cell r="A9" t="str">
            <v>A</v>
          </cell>
        </row>
      </sheetData>
      <sheetData sheetId="4485">
        <row r="9">
          <cell r="A9" t="str">
            <v>A</v>
          </cell>
        </row>
      </sheetData>
      <sheetData sheetId="4486">
        <row r="9">
          <cell r="A9" t="str">
            <v>A</v>
          </cell>
        </row>
      </sheetData>
      <sheetData sheetId="4487">
        <row r="9">
          <cell r="A9" t="str">
            <v>A</v>
          </cell>
        </row>
      </sheetData>
      <sheetData sheetId="4488">
        <row r="9">
          <cell r="A9" t="str">
            <v>A</v>
          </cell>
        </row>
      </sheetData>
      <sheetData sheetId="4489">
        <row r="9">
          <cell r="A9" t="str">
            <v>A</v>
          </cell>
        </row>
      </sheetData>
      <sheetData sheetId="4490">
        <row r="9">
          <cell r="A9" t="str">
            <v>A</v>
          </cell>
        </row>
      </sheetData>
      <sheetData sheetId="4491">
        <row r="9">
          <cell r="A9" t="str">
            <v>A</v>
          </cell>
        </row>
      </sheetData>
      <sheetData sheetId="4492">
        <row r="9">
          <cell r="A9" t="str">
            <v>A</v>
          </cell>
        </row>
      </sheetData>
      <sheetData sheetId="4493">
        <row r="9">
          <cell r="A9" t="str">
            <v>A</v>
          </cell>
        </row>
      </sheetData>
      <sheetData sheetId="4494">
        <row r="9">
          <cell r="A9" t="str">
            <v>A</v>
          </cell>
        </row>
      </sheetData>
      <sheetData sheetId="4495">
        <row r="9">
          <cell r="A9" t="str">
            <v>A</v>
          </cell>
        </row>
      </sheetData>
      <sheetData sheetId="4496">
        <row r="9">
          <cell r="A9" t="str">
            <v>A</v>
          </cell>
        </row>
      </sheetData>
      <sheetData sheetId="4497">
        <row r="9">
          <cell r="A9" t="str">
            <v>A</v>
          </cell>
        </row>
      </sheetData>
      <sheetData sheetId="4498">
        <row r="9">
          <cell r="A9" t="str">
            <v>A</v>
          </cell>
        </row>
      </sheetData>
      <sheetData sheetId="4499">
        <row r="9">
          <cell r="A9" t="str">
            <v>A</v>
          </cell>
        </row>
      </sheetData>
      <sheetData sheetId="4500">
        <row r="9">
          <cell r="A9" t="str">
            <v>A</v>
          </cell>
        </row>
      </sheetData>
      <sheetData sheetId="4501">
        <row r="9">
          <cell r="A9" t="str">
            <v>A</v>
          </cell>
        </row>
      </sheetData>
      <sheetData sheetId="4502">
        <row r="9">
          <cell r="A9" t="str">
            <v>A</v>
          </cell>
        </row>
      </sheetData>
      <sheetData sheetId="4503">
        <row r="9">
          <cell r="A9" t="str">
            <v>A</v>
          </cell>
        </row>
      </sheetData>
      <sheetData sheetId="4504">
        <row r="9">
          <cell r="A9" t="str">
            <v>A</v>
          </cell>
        </row>
      </sheetData>
      <sheetData sheetId="4505">
        <row r="9">
          <cell r="A9" t="str">
            <v>A</v>
          </cell>
        </row>
      </sheetData>
      <sheetData sheetId="4506">
        <row r="9">
          <cell r="A9" t="str">
            <v>A</v>
          </cell>
        </row>
      </sheetData>
      <sheetData sheetId="4507">
        <row r="9">
          <cell r="A9" t="str">
            <v>A</v>
          </cell>
        </row>
      </sheetData>
      <sheetData sheetId="4508">
        <row r="9">
          <cell r="A9" t="str">
            <v>A</v>
          </cell>
        </row>
      </sheetData>
      <sheetData sheetId="4509">
        <row r="9">
          <cell r="A9" t="str">
            <v>A</v>
          </cell>
        </row>
      </sheetData>
      <sheetData sheetId="4510">
        <row r="9">
          <cell r="A9" t="str">
            <v>A</v>
          </cell>
        </row>
      </sheetData>
      <sheetData sheetId="4511">
        <row r="9">
          <cell r="A9" t="str">
            <v>A</v>
          </cell>
        </row>
      </sheetData>
      <sheetData sheetId="4512">
        <row r="9">
          <cell r="A9" t="str">
            <v>A</v>
          </cell>
        </row>
      </sheetData>
      <sheetData sheetId="4513">
        <row r="9">
          <cell r="A9" t="str">
            <v>A</v>
          </cell>
        </row>
      </sheetData>
      <sheetData sheetId="4514">
        <row r="9">
          <cell r="A9" t="str">
            <v>A</v>
          </cell>
        </row>
      </sheetData>
      <sheetData sheetId="4515">
        <row r="9">
          <cell r="A9" t="str">
            <v>A</v>
          </cell>
        </row>
      </sheetData>
      <sheetData sheetId="4516">
        <row r="9">
          <cell r="A9" t="str">
            <v>A</v>
          </cell>
        </row>
      </sheetData>
      <sheetData sheetId="4517">
        <row r="9">
          <cell r="A9" t="str">
            <v>A</v>
          </cell>
        </row>
      </sheetData>
      <sheetData sheetId="4518">
        <row r="9">
          <cell r="A9" t="str">
            <v>A</v>
          </cell>
        </row>
      </sheetData>
      <sheetData sheetId="4519">
        <row r="9">
          <cell r="A9" t="str">
            <v>A</v>
          </cell>
        </row>
      </sheetData>
      <sheetData sheetId="4520">
        <row r="9">
          <cell r="A9" t="str">
            <v>A</v>
          </cell>
        </row>
      </sheetData>
      <sheetData sheetId="4521">
        <row r="9">
          <cell r="A9" t="str">
            <v>A</v>
          </cell>
        </row>
      </sheetData>
      <sheetData sheetId="4522">
        <row r="9">
          <cell r="A9" t="str">
            <v>A</v>
          </cell>
        </row>
      </sheetData>
      <sheetData sheetId="4523">
        <row r="9">
          <cell r="A9" t="str">
            <v>A</v>
          </cell>
        </row>
      </sheetData>
      <sheetData sheetId="4524">
        <row r="9">
          <cell r="A9" t="str">
            <v>A</v>
          </cell>
        </row>
      </sheetData>
      <sheetData sheetId="4525">
        <row r="9">
          <cell r="A9" t="str">
            <v>A</v>
          </cell>
        </row>
      </sheetData>
      <sheetData sheetId="4526">
        <row r="9">
          <cell r="A9" t="str">
            <v>A</v>
          </cell>
        </row>
      </sheetData>
      <sheetData sheetId="4527">
        <row r="9">
          <cell r="A9" t="str">
            <v>A</v>
          </cell>
        </row>
      </sheetData>
      <sheetData sheetId="4528">
        <row r="9">
          <cell r="A9" t="str">
            <v>A</v>
          </cell>
        </row>
      </sheetData>
      <sheetData sheetId="4529">
        <row r="9">
          <cell r="A9" t="str">
            <v>A</v>
          </cell>
        </row>
      </sheetData>
      <sheetData sheetId="4530">
        <row r="9">
          <cell r="A9" t="str">
            <v>A</v>
          </cell>
        </row>
      </sheetData>
      <sheetData sheetId="4531">
        <row r="9">
          <cell r="A9" t="str">
            <v>A</v>
          </cell>
        </row>
      </sheetData>
      <sheetData sheetId="4532">
        <row r="9">
          <cell r="A9" t="str">
            <v>A</v>
          </cell>
        </row>
      </sheetData>
      <sheetData sheetId="4533">
        <row r="9">
          <cell r="A9" t="str">
            <v>A</v>
          </cell>
        </row>
      </sheetData>
      <sheetData sheetId="4534">
        <row r="9">
          <cell r="A9" t="str">
            <v>A</v>
          </cell>
        </row>
      </sheetData>
      <sheetData sheetId="4535">
        <row r="9">
          <cell r="A9" t="str">
            <v>A</v>
          </cell>
        </row>
      </sheetData>
      <sheetData sheetId="4536">
        <row r="9">
          <cell r="A9" t="str">
            <v>A</v>
          </cell>
        </row>
      </sheetData>
      <sheetData sheetId="4537">
        <row r="9">
          <cell r="A9" t="str">
            <v>A</v>
          </cell>
        </row>
      </sheetData>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ow r="9">
          <cell r="A9" t="str">
            <v>A</v>
          </cell>
        </row>
      </sheetData>
      <sheetData sheetId="4557">
        <row r="9">
          <cell r="A9" t="str">
            <v>A</v>
          </cell>
        </row>
      </sheetData>
      <sheetData sheetId="4558">
        <row r="9">
          <cell r="A9" t="str">
            <v>A</v>
          </cell>
        </row>
      </sheetData>
      <sheetData sheetId="4559">
        <row r="9">
          <cell r="A9" t="str">
            <v>A</v>
          </cell>
        </row>
      </sheetData>
      <sheetData sheetId="4560">
        <row r="9">
          <cell r="A9" t="str">
            <v>A</v>
          </cell>
        </row>
      </sheetData>
      <sheetData sheetId="4561">
        <row r="9">
          <cell r="A9" t="str">
            <v>A</v>
          </cell>
        </row>
      </sheetData>
      <sheetData sheetId="4562">
        <row r="9">
          <cell r="A9" t="str">
            <v>A</v>
          </cell>
        </row>
      </sheetData>
      <sheetData sheetId="4563">
        <row r="9">
          <cell r="A9" t="str">
            <v>A</v>
          </cell>
        </row>
      </sheetData>
      <sheetData sheetId="4564">
        <row r="9">
          <cell r="A9" t="str">
            <v>A</v>
          </cell>
        </row>
      </sheetData>
      <sheetData sheetId="4565">
        <row r="9">
          <cell r="A9" t="str">
            <v>A</v>
          </cell>
        </row>
      </sheetData>
      <sheetData sheetId="4566">
        <row r="9">
          <cell r="A9" t="str">
            <v>A</v>
          </cell>
        </row>
      </sheetData>
      <sheetData sheetId="4567">
        <row r="9">
          <cell r="A9" t="str">
            <v>A</v>
          </cell>
        </row>
      </sheetData>
      <sheetData sheetId="4568">
        <row r="9">
          <cell r="A9" t="str">
            <v>A</v>
          </cell>
        </row>
      </sheetData>
      <sheetData sheetId="4569">
        <row r="9">
          <cell r="A9" t="str">
            <v>A</v>
          </cell>
        </row>
      </sheetData>
      <sheetData sheetId="4570">
        <row r="9">
          <cell r="A9" t="str">
            <v>A</v>
          </cell>
        </row>
      </sheetData>
      <sheetData sheetId="4571">
        <row r="9">
          <cell r="A9" t="str">
            <v>A</v>
          </cell>
        </row>
      </sheetData>
      <sheetData sheetId="4572">
        <row r="9">
          <cell r="A9" t="str">
            <v>A</v>
          </cell>
        </row>
      </sheetData>
      <sheetData sheetId="4573">
        <row r="9">
          <cell r="A9" t="str">
            <v>A</v>
          </cell>
        </row>
      </sheetData>
      <sheetData sheetId="4574">
        <row r="9">
          <cell r="A9" t="str">
            <v>A</v>
          </cell>
        </row>
      </sheetData>
      <sheetData sheetId="4575">
        <row r="9">
          <cell r="A9" t="str">
            <v>A</v>
          </cell>
        </row>
      </sheetData>
      <sheetData sheetId="4576">
        <row r="9">
          <cell r="A9" t="str">
            <v>A</v>
          </cell>
        </row>
      </sheetData>
      <sheetData sheetId="4577">
        <row r="9">
          <cell r="A9" t="str">
            <v>A</v>
          </cell>
        </row>
      </sheetData>
      <sheetData sheetId="4578">
        <row r="9">
          <cell r="A9" t="str">
            <v>A</v>
          </cell>
        </row>
      </sheetData>
      <sheetData sheetId="4579">
        <row r="9">
          <cell r="A9" t="str">
            <v>A</v>
          </cell>
        </row>
      </sheetData>
      <sheetData sheetId="4580">
        <row r="9">
          <cell r="A9" t="str">
            <v>A</v>
          </cell>
        </row>
      </sheetData>
      <sheetData sheetId="4581">
        <row r="9">
          <cell r="A9" t="str">
            <v>A</v>
          </cell>
        </row>
      </sheetData>
      <sheetData sheetId="4582">
        <row r="9">
          <cell r="A9" t="str">
            <v>A</v>
          </cell>
        </row>
      </sheetData>
      <sheetData sheetId="4583">
        <row r="9">
          <cell r="A9" t="str">
            <v>A</v>
          </cell>
        </row>
      </sheetData>
      <sheetData sheetId="4584">
        <row r="9">
          <cell r="A9" t="str">
            <v>A</v>
          </cell>
        </row>
      </sheetData>
      <sheetData sheetId="4585">
        <row r="9">
          <cell r="A9" t="str">
            <v>A</v>
          </cell>
        </row>
      </sheetData>
      <sheetData sheetId="4586">
        <row r="9">
          <cell r="A9" t="str">
            <v>A</v>
          </cell>
        </row>
      </sheetData>
      <sheetData sheetId="4587">
        <row r="9">
          <cell r="A9" t="str">
            <v>A</v>
          </cell>
        </row>
      </sheetData>
      <sheetData sheetId="4588">
        <row r="9">
          <cell r="A9" t="str">
            <v>A</v>
          </cell>
        </row>
      </sheetData>
      <sheetData sheetId="4589">
        <row r="9">
          <cell r="A9" t="str">
            <v>A</v>
          </cell>
        </row>
      </sheetData>
      <sheetData sheetId="4590">
        <row r="9">
          <cell r="A9" t="str">
            <v>A</v>
          </cell>
        </row>
      </sheetData>
      <sheetData sheetId="4591">
        <row r="9">
          <cell r="A9" t="str">
            <v>A</v>
          </cell>
        </row>
      </sheetData>
      <sheetData sheetId="4592">
        <row r="9">
          <cell r="A9" t="str">
            <v>A</v>
          </cell>
        </row>
      </sheetData>
      <sheetData sheetId="4593">
        <row r="9">
          <cell r="A9" t="str">
            <v>A</v>
          </cell>
        </row>
      </sheetData>
      <sheetData sheetId="4594">
        <row r="9">
          <cell r="A9" t="str">
            <v>A</v>
          </cell>
        </row>
      </sheetData>
      <sheetData sheetId="4595">
        <row r="9">
          <cell r="A9" t="str">
            <v>A</v>
          </cell>
        </row>
      </sheetData>
      <sheetData sheetId="4596">
        <row r="9">
          <cell r="A9" t="str">
            <v>A</v>
          </cell>
        </row>
      </sheetData>
      <sheetData sheetId="4597">
        <row r="9">
          <cell r="A9" t="str">
            <v>A</v>
          </cell>
        </row>
      </sheetData>
      <sheetData sheetId="4598">
        <row r="9">
          <cell r="A9" t="str">
            <v>A</v>
          </cell>
        </row>
      </sheetData>
      <sheetData sheetId="4599">
        <row r="9">
          <cell r="A9" t="str">
            <v>A</v>
          </cell>
        </row>
      </sheetData>
      <sheetData sheetId="4600">
        <row r="9">
          <cell r="A9" t="str">
            <v>A</v>
          </cell>
        </row>
      </sheetData>
      <sheetData sheetId="4601">
        <row r="9">
          <cell r="A9" t="str">
            <v>A</v>
          </cell>
        </row>
      </sheetData>
      <sheetData sheetId="4602">
        <row r="9">
          <cell r="A9" t="str">
            <v>A</v>
          </cell>
        </row>
      </sheetData>
      <sheetData sheetId="4603">
        <row r="9">
          <cell r="A9" t="str">
            <v>A</v>
          </cell>
        </row>
      </sheetData>
      <sheetData sheetId="4604">
        <row r="9">
          <cell r="A9" t="str">
            <v>A</v>
          </cell>
        </row>
      </sheetData>
      <sheetData sheetId="4605">
        <row r="9">
          <cell r="A9" t="str">
            <v>A</v>
          </cell>
        </row>
      </sheetData>
      <sheetData sheetId="4606">
        <row r="9">
          <cell r="A9" t="str">
            <v>A</v>
          </cell>
        </row>
      </sheetData>
      <sheetData sheetId="4607">
        <row r="9">
          <cell r="A9" t="str">
            <v>A</v>
          </cell>
        </row>
      </sheetData>
      <sheetData sheetId="4608">
        <row r="9">
          <cell r="A9" t="str">
            <v>A</v>
          </cell>
        </row>
      </sheetData>
      <sheetData sheetId="4609">
        <row r="9">
          <cell r="A9" t="str">
            <v>A</v>
          </cell>
        </row>
      </sheetData>
      <sheetData sheetId="4610">
        <row r="9">
          <cell r="A9" t="str">
            <v>A</v>
          </cell>
        </row>
      </sheetData>
      <sheetData sheetId="4611">
        <row r="9">
          <cell r="A9" t="str">
            <v>A</v>
          </cell>
        </row>
      </sheetData>
      <sheetData sheetId="4612">
        <row r="9">
          <cell r="A9" t="str">
            <v>A</v>
          </cell>
        </row>
      </sheetData>
      <sheetData sheetId="4613">
        <row r="9">
          <cell r="A9" t="str">
            <v>A</v>
          </cell>
        </row>
      </sheetData>
      <sheetData sheetId="4614">
        <row r="9">
          <cell r="A9" t="str">
            <v>A</v>
          </cell>
        </row>
      </sheetData>
      <sheetData sheetId="4615">
        <row r="9">
          <cell r="A9" t="str">
            <v>A</v>
          </cell>
        </row>
      </sheetData>
      <sheetData sheetId="4616">
        <row r="9">
          <cell r="A9" t="str">
            <v>A</v>
          </cell>
        </row>
      </sheetData>
      <sheetData sheetId="4617">
        <row r="9">
          <cell r="A9" t="str">
            <v>A</v>
          </cell>
        </row>
      </sheetData>
      <sheetData sheetId="4618">
        <row r="9">
          <cell r="A9" t="str">
            <v>A</v>
          </cell>
        </row>
      </sheetData>
      <sheetData sheetId="4619">
        <row r="9">
          <cell r="A9" t="str">
            <v>A</v>
          </cell>
        </row>
      </sheetData>
      <sheetData sheetId="4620">
        <row r="9">
          <cell r="A9" t="str">
            <v>A</v>
          </cell>
        </row>
      </sheetData>
      <sheetData sheetId="4621">
        <row r="9">
          <cell r="A9" t="str">
            <v>A</v>
          </cell>
        </row>
      </sheetData>
      <sheetData sheetId="4622">
        <row r="9">
          <cell r="A9" t="str">
            <v>A</v>
          </cell>
        </row>
      </sheetData>
      <sheetData sheetId="4623">
        <row r="9">
          <cell r="A9" t="str">
            <v>A</v>
          </cell>
        </row>
      </sheetData>
      <sheetData sheetId="4624">
        <row r="9">
          <cell r="A9" t="str">
            <v>A</v>
          </cell>
        </row>
      </sheetData>
      <sheetData sheetId="4625">
        <row r="9">
          <cell r="A9" t="str">
            <v>A</v>
          </cell>
        </row>
      </sheetData>
      <sheetData sheetId="4626">
        <row r="9">
          <cell r="A9" t="str">
            <v>A</v>
          </cell>
        </row>
      </sheetData>
      <sheetData sheetId="4627">
        <row r="9">
          <cell r="A9" t="str">
            <v>A</v>
          </cell>
        </row>
      </sheetData>
      <sheetData sheetId="4628">
        <row r="9">
          <cell r="A9" t="str">
            <v>A</v>
          </cell>
        </row>
      </sheetData>
      <sheetData sheetId="4629">
        <row r="9">
          <cell r="A9" t="str">
            <v>A</v>
          </cell>
        </row>
      </sheetData>
      <sheetData sheetId="4630">
        <row r="9">
          <cell r="A9" t="str">
            <v>A</v>
          </cell>
        </row>
      </sheetData>
      <sheetData sheetId="4631">
        <row r="9">
          <cell r="A9" t="str">
            <v>A</v>
          </cell>
        </row>
      </sheetData>
      <sheetData sheetId="4632">
        <row r="9">
          <cell r="A9" t="str">
            <v>A</v>
          </cell>
        </row>
      </sheetData>
      <sheetData sheetId="4633">
        <row r="9">
          <cell r="A9" t="str">
            <v>A</v>
          </cell>
        </row>
      </sheetData>
      <sheetData sheetId="4634">
        <row r="9">
          <cell r="A9" t="str">
            <v>A</v>
          </cell>
        </row>
      </sheetData>
      <sheetData sheetId="4635">
        <row r="9">
          <cell r="A9" t="str">
            <v>A</v>
          </cell>
        </row>
      </sheetData>
      <sheetData sheetId="4636">
        <row r="9">
          <cell r="A9" t="str">
            <v>A</v>
          </cell>
        </row>
      </sheetData>
      <sheetData sheetId="4637">
        <row r="9">
          <cell r="A9" t="str">
            <v>A</v>
          </cell>
        </row>
      </sheetData>
      <sheetData sheetId="4638">
        <row r="9">
          <cell r="A9" t="str">
            <v>A</v>
          </cell>
        </row>
      </sheetData>
      <sheetData sheetId="4639">
        <row r="9">
          <cell r="A9" t="str">
            <v>A</v>
          </cell>
        </row>
      </sheetData>
      <sheetData sheetId="4640">
        <row r="9">
          <cell r="A9" t="str">
            <v>A</v>
          </cell>
        </row>
      </sheetData>
      <sheetData sheetId="4641">
        <row r="9">
          <cell r="A9" t="str">
            <v>A</v>
          </cell>
        </row>
      </sheetData>
      <sheetData sheetId="4642">
        <row r="9">
          <cell r="A9" t="str">
            <v>A</v>
          </cell>
        </row>
      </sheetData>
      <sheetData sheetId="4643">
        <row r="9">
          <cell r="A9" t="str">
            <v>A</v>
          </cell>
        </row>
      </sheetData>
      <sheetData sheetId="4644">
        <row r="9">
          <cell r="A9" t="str">
            <v>A</v>
          </cell>
        </row>
      </sheetData>
      <sheetData sheetId="4645">
        <row r="9">
          <cell r="A9" t="str">
            <v>A</v>
          </cell>
        </row>
      </sheetData>
      <sheetData sheetId="4646">
        <row r="9">
          <cell r="A9" t="str">
            <v>A</v>
          </cell>
        </row>
      </sheetData>
      <sheetData sheetId="4647">
        <row r="9">
          <cell r="A9" t="str">
            <v>A</v>
          </cell>
        </row>
      </sheetData>
      <sheetData sheetId="4648">
        <row r="9">
          <cell r="A9" t="str">
            <v>A</v>
          </cell>
        </row>
      </sheetData>
      <sheetData sheetId="4649">
        <row r="9">
          <cell r="A9" t="str">
            <v>A</v>
          </cell>
        </row>
      </sheetData>
      <sheetData sheetId="4650">
        <row r="9">
          <cell r="A9" t="str">
            <v>A</v>
          </cell>
        </row>
      </sheetData>
      <sheetData sheetId="4651">
        <row r="9">
          <cell r="A9" t="str">
            <v>A</v>
          </cell>
        </row>
      </sheetData>
      <sheetData sheetId="4652">
        <row r="9">
          <cell r="A9" t="str">
            <v>A</v>
          </cell>
        </row>
      </sheetData>
      <sheetData sheetId="4653">
        <row r="9">
          <cell r="A9" t="str">
            <v>A</v>
          </cell>
        </row>
      </sheetData>
      <sheetData sheetId="4654">
        <row r="9">
          <cell r="A9" t="str">
            <v>A</v>
          </cell>
        </row>
      </sheetData>
      <sheetData sheetId="4655">
        <row r="9">
          <cell r="A9" t="str">
            <v>A</v>
          </cell>
        </row>
      </sheetData>
      <sheetData sheetId="4656">
        <row r="9">
          <cell r="A9" t="str">
            <v>A</v>
          </cell>
        </row>
      </sheetData>
      <sheetData sheetId="4657">
        <row r="9">
          <cell r="A9" t="str">
            <v>A</v>
          </cell>
        </row>
      </sheetData>
      <sheetData sheetId="4658">
        <row r="9">
          <cell r="A9" t="str">
            <v>A</v>
          </cell>
        </row>
      </sheetData>
      <sheetData sheetId="4659">
        <row r="9">
          <cell r="A9" t="str">
            <v>A</v>
          </cell>
        </row>
      </sheetData>
      <sheetData sheetId="4660">
        <row r="9">
          <cell r="A9" t="str">
            <v>A</v>
          </cell>
        </row>
      </sheetData>
      <sheetData sheetId="4661">
        <row r="9">
          <cell r="A9" t="str">
            <v>A</v>
          </cell>
        </row>
      </sheetData>
      <sheetData sheetId="4662">
        <row r="9">
          <cell r="A9" t="str">
            <v>A</v>
          </cell>
        </row>
      </sheetData>
      <sheetData sheetId="4663">
        <row r="9">
          <cell r="A9" t="str">
            <v>A</v>
          </cell>
        </row>
      </sheetData>
      <sheetData sheetId="4664">
        <row r="9">
          <cell r="A9" t="str">
            <v>A</v>
          </cell>
        </row>
      </sheetData>
      <sheetData sheetId="4665">
        <row r="9">
          <cell r="A9" t="str">
            <v>A</v>
          </cell>
        </row>
      </sheetData>
      <sheetData sheetId="4666">
        <row r="9">
          <cell r="A9" t="str">
            <v>A</v>
          </cell>
        </row>
      </sheetData>
      <sheetData sheetId="4667">
        <row r="9">
          <cell r="A9" t="str">
            <v>A</v>
          </cell>
        </row>
      </sheetData>
      <sheetData sheetId="4668">
        <row r="9">
          <cell r="A9" t="str">
            <v>A</v>
          </cell>
        </row>
      </sheetData>
      <sheetData sheetId="4669">
        <row r="9">
          <cell r="A9" t="str">
            <v>A</v>
          </cell>
        </row>
      </sheetData>
      <sheetData sheetId="4670">
        <row r="9">
          <cell r="A9" t="str">
            <v>A</v>
          </cell>
        </row>
      </sheetData>
      <sheetData sheetId="4671">
        <row r="9">
          <cell r="A9" t="str">
            <v>A</v>
          </cell>
        </row>
      </sheetData>
      <sheetData sheetId="4672">
        <row r="9">
          <cell r="A9" t="str">
            <v>A</v>
          </cell>
        </row>
      </sheetData>
      <sheetData sheetId="4673">
        <row r="9">
          <cell r="A9" t="str">
            <v>A</v>
          </cell>
        </row>
      </sheetData>
      <sheetData sheetId="4674">
        <row r="9">
          <cell r="A9" t="str">
            <v>A</v>
          </cell>
        </row>
      </sheetData>
      <sheetData sheetId="4675">
        <row r="9">
          <cell r="A9" t="str">
            <v>A</v>
          </cell>
        </row>
      </sheetData>
      <sheetData sheetId="4676">
        <row r="9">
          <cell r="A9" t="str">
            <v>A</v>
          </cell>
        </row>
      </sheetData>
      <sheetData sheetId="4677">
        <row r="9">
          <cell r="A9" t="str">
            <v>A</v>
          </cell>
        </row>
      </sheetData>
      <sheetData sheetId="4678">
        <row r="9">
          <cell r="A9" t="str">
            <v>A</v>
          </cell>
        </row>
      </sheetData>
      <sheetData sheetId="4679">
        <row r="9">
          <cell r="A9" t="str">
            <v>A</v>
          </cell>
        </row>
      </sheetData>
      <sheetData sheetId="4680">
        <row r="9">
          <cell r="A9" t="str">
            <v>A</v>
          </cell>
        </row>
      </sheetData>
      <sheetData sheetId="4681">
        <row r="9">
          <cell r="A9" t="str">
            <v>A</v>
          </cell>
        </row>
      </sheetData>
      <sheetData sheetId="4682">
        <row r="9">
          <cell r="A9" t="str">
            <v>A</v>
          </cell>
        </row>
      </sheetData>
      <sheetData sheetId="4683">
        <row r="9">
          <cell r="A9" t="str">
            <v>A</v>
          </cell>
        </row>
      </sheetData>
      <sheetData sheetId="4684">
        <row r="9">
          <cell r="A9" t="str">
            <v>A</v>
          </cell>
        </row>
      </sheetData>
      <sheetData sheetId="4685">
        <row r="9">
          <cell r="A9" t="str">
            <v>A</v>
          </cell>
        </row>
      </sheetData>
      <sheetData sheetId="4686">
        <row r="9">
          <cell r="A9" t="str">
            <v>A</v>
          </cell>
        </row>
      </sheetData>
      <sheetData sheetId="4687">
        <row r="9">
          <cell r="A9" t="str">
            <v>A</v>
          </cell>
        </row>
      </sheetData>
      <sheetData sheetId="4688">
        <row r="9">
          <cell r="A9" t="str">
            <v>A</v>
          </cell>
        </row>
      </sheetData>
      <sheetData sheetId="4689">
        <row r="9">
          <cell r="A9" t="str">
            <v>A</v>
          </cell>
        </row>
      </sheetData>
      <sheetData sheetId="4690">
        <row r="9">
          <cell r="A9" t="str">
            <v>A</v>
          </cell>
        </row>
      </sheetData>
      <sheetData sheetId="4691">
        <row r="9">
          <cell r="A9" t="str">
            <v>A</v>
          </cell>
        </row>
      </sheetData>
      <sheetData sheetId="4692">
        <row r="9">
          <cell r="A9" t="str">
            <v>A</v>
          </cell>
        </row>
      </sheetData>
      <sheetData sheetId="4693">
        <row r="9">
          <cell r="A9" t="str">
            <v>A</v>
          </cell>
        </row>
      </sheetData>
      <sheetData sheetId="4694">
        <row r="9">
          <cell r="A9" t="str">
            <v>A</v>
          </cell>
        </row>
      </sheetData>
      <sheetData sheetId="4695">
        <row r="9">
          <cell r="A9" t="str">
            <v>A</v>
          </cell>
        </row>
      </sheetData>
      <sheetData sheetId="4696">
        <row r="9">
          <cell r="A9" t="str">
            <v>A</v>
          </cell>
        </row>
      </sheetData>
      <sheetData sheetId="4697">
        <row r="9">
          <cell r="A9" t="str">
            <v>A</v>
          </cell>
        </row>
      </sheetData>
      <sheetData sheetId="4698">
        <row r="9">
          <cell r="A9" t="str">
            <v>A</v>
          </cell>
        </row>
      </sheetData>
      <sheetData sheetId="4699">
        <row r="9">
          <cell r="A9" t="str">
            <v>A</v>
          </cell>
        </row>
      </sheetData>
      <sheetData sheetId="4700">
        <row r="9">
          <cell r="A9" t="str">
            <v>A</v>
          </cell>
        </row>
      </sheetData>
      <sheetData sheetId="4701">
        <row r="9">
          <cell r="A9" t="str">
            <v>A</v>
          </cell>
        </row>
      </sheetData>
      <sheetData sheetId="4702">
        <row r="9">
          <cell r="A9" t="str">
            <v>A</v>
          </cell>
        </row>
      </sheetData>
      <sheetData sheetId="4703">
        <row r="9">
          <cell r="A9" t="str">
            <v>A</v>
          </cell>
        </row>
      </sheetData>
      <sheetData sheetId="4704">
        <row r="9">
          <cell r="A9" t="str">
            <v>A</v>
          </cell>
        </row>
      </sheetData>
      <sheetData sheetId="4705">
        <row r="9">
          <cell r="A9" t="str">
            <v>A</v>
          </cell>
        </row>
      </sheetData>
      <sheetData sheetId="4706">
        <row r="9">
          <cell r="A9" t="str">
            <v>A</v>
          </cell>
        </row>
      </sheetData>
      <sheetData sheetId="4707">
        <row r="9">
          <cell r="A9" t="str">
            <v>A</v>
          </cell>
        </row>
      </sheetData>
      <sheetData sheetId="4708">
        <row r="9">
          <cell r="A9" t="str">
            <v>A</v>
          </cell>
        </row>
      </sheetData>
      <sheetData sheetId="4709">
        <row r="9">
          <cell r="A9" t="str">
            <v>A</v>
          </cell>
        </row>
      </sheetData>
      <sheetData sheetId="4710">
        <row r="9">
          <cell r="A9" t="str">
            <v>A</v>
          </cell>
        </row>
      </sheetData>
      <sheetData sheetId="4711">
        <row r="9">
          <cell r="A9" t="str">
            <v>A</v>
          </cell>
        </row>
      </sheetData>
      <sheetData sheetId="4712">
        <row r="9">
          <cell r="A9" t="str">
            <v>A</v>
          </cell>
        </row>
      </sheetData>
      <sheetData sheetId="4713">
        <row r="9">
          <cell r="A9" t="str">
            <v>A</v>
          </cell>
        </row>
      </sheetData>
      <sheetData sheetId="4714">
        <row r="9">
          <cell r="A9" t="str">
            <v>A</v>
          </cell>
        </row>
      </sheetData>
      <sheetData sheetId="4715">
        <row r="9">
          <cell r="A9" t="str">
            <v>A</v>
          </cell>
        </row>
      </sheetData>
      <sheetData sheetId="4716">
        <row r="9">
          <cell r="A9" t="str">
            <v>A</v>
          </cell>
        </row>
      </sheetData>
      <sheetData sheetId="4717">
        <row r="9">
          <cell r="A9" t="str">
            <v>A</v>
          </cell>
        </row>
      </sheetData>
      <sheetData sheetId="4718">
        <row r="9">
          <cell r="A9" t="str">
            <v>A</v>
          </cell>
        </row>
      </sheetData>
      <sheetData sheetId="4719">
        <row r="9">
          <cell r="A9" t="str">
            <v>A</v>
          </cell>
        </row>
      </sheetData>
      <sheetData sheetId="4720">
        <row r="9">
          <cell r="A9" t="str">
            <v>A</v>
          </cell>
        </row>
      </sheetData>
      <sheetData sheetId="4721">
        <row r="9">
          <cell r="A9" t="str">
            <v>A</v>
          </cell>
        </row>
      </sheetData>
      <sheetData sheetId="4722">
        <row r="9">
          <cell r="A9" t="str">
            <v>A</v>
          </cell>
        </row>
      </sheetData>
      <sheetData sheetId="4723">
        <row r="9">
          <cell r="A9" t="str">
            <v>A</v>
          </cell>
        </row>
      </sheetData>
      <sheetData sheetId="4724">
        <row r="9">
          <cell r="A9" t="str">
            <v>A</v>
          </cell>
        </row>
      </sheetData>
      <sheetData sheetId="4725">
        <row r="9">
          <cell r="A9" t="str">
            <v>A</v>
          </cell>
        </row>
      </sheetData>
      <sheetData sheetId="4726">
        <row r="9">
          <cell r="A9" t="str">
            <v>A</v>
          </cell>
        </row>
      </sheetData>
      <sheetData sheetId="4727">
        <row r="9">
          <cell r="A9" t="str">
            <v>A</v>
          </cell>
        </row>
      </sheetData>
      <sheetData sheetId="4728">
        <row r="9">
          <cell r="A9" t="str">
            <v>A</v>
          </cell>
        </row>
      </sheetData>
      <sheetData sheetId="4729">
        <row r="9">
          <cell r="A9" t="str">
            <v>A</v>
          </cell>
        </row>
      </sheetData>
      <sheetData sheetId="4730">
        <row r="9">
          <cell r="A9" t="str">
            <v>A</v>
          </cell>
        </row>
      </sheetData>
      <sheetData sheetId="4731">
        <row r="9">
          <cell r="A9" t="str">
            <v>A</v>
          </cell>
        </row>
      </sheetData>
      <sheetData sheetId="4732">
        <row r="9">
          <cell r="A9" t="str">
            <v>A</v>
          </cell>
        </row>
      </sheetData>
      <sheetData sheetId="4733">
        <row r="9">
          <cell r="A9" t="str">
            <v>A</v>
          </cell>
        </row>
      </sheetData>
      <sheetData sheetId="4734">
        <row r="9">
          <cell r="A9" t="str">
            <v>A</v>
          </cell>
        </row>
      </sheetData>
      <sheetData sheetId="4735">
        <row r="9">
          <cell r="A9" t="str">
            <v>A</v>
          </cell>
        </row>
      </sheetData>
      <sheetData sheetId="4736">
        <row r="9">
          <cell r="A9" t="str">
            <v>A</v>
          </cell>
        </row>
      </sheetData>
      <sheetData sheetId="4737">
        <row r="9">
          <cell r="A9" t="str">
            <v>A</v>
          </cell>
        </row>
      </sheetData>
      <sheetData sheetId="4738">
        <row r="9">
          <cell r="A9" t="str">
            <v>A</v>
          </cell>
        </row>
      </sheetData>
      <sheetData sheetId="4739">
        <row r="9">
          <cell r="A9" t="str">
            <v>A</v>
          </cell>
        </row>
      </sheetData>
      <sheetData sheetId="4740">
        <row r="9">
          <cell r="A9" t="str">
            <v>A</v>
          </cell>
        </row>
      </sheetData>
      <sheetData sheetId="4741">
        <row r="9">
          <cell r="A9" t="str">
            <v>A</v>
          </cell>
        </row>
      </sheetData>
      <sheetData sheetId="4742">
        <row r="9">
          <cell r="A9" t="str">
            <v>A</v>
          </cell>
        </row>
      </sheetData>
      <sheetData sheetId="4743">
        <row r="9">
          <cell r="A9" t="str">
            <v>A</v>
          </cell>
        </row>
      </sheetData>
      <sheetData sheetId="4744">
        <row r="9">
          <cell r="A9" t="str">
            <v>A</v>
          </cell>
        </row>
      </sheetData>
      <sheetData sheetId="4745">
        <row r="9">
          <cell r="A9" t="str">
            <v>A</v>
          </cell>
        </row>
      </sheetData>
      <sheetData sheetId="4746">
        <row r="9">
          <cell r="A9" t="str">
            <v>A</v>
          </cell>
        </row>
      </sheetData>
      <sheetData sheetId="4747">
        <row r="9">
          <cell r="A9" t="str">
            <v>A</v>
          </cell>
        </row>
      </sheetData>
      <sheetData sheetId="4748">
        <row r="9">
          <cell r="A9" t="str">
            <v>A</v>
          </cell>
        </row>
      </sheetData>
      <sheetData sheetId="4749">
        <row r="9">
          <cell r="A9" t="str">
            <v>A</v>
          </cell>
        </row>
      </sheetData>
      <sheetData sheetId="4750">
        <row r="9">
          <cell r="A9" t="str">
            <v>A</v>
          </cell>
        </row>
      </sheetData>
      <sheetData sheetId="4751">
        <row r="9">
          <cell r="A9" t="str">
            <v>A</v>
          </cell>
        </row>
      </sheetData>
      <sheetData sheetId="4752">
        <row r="9">
          <cell r="A9" t="str">
            <v>A</v>
          </cell>
        </row>
      </sheetData>
      <sheetData sheetId="4753">
        <row r="9">
          <cell r="A9" t="str">
            <v>A</v>
          </cell>
        </row>
      </sheetData>
      <sheetData sheetId="4754">
        <row r="9">
          <cell r="A9" t="str">
            <v>A</v>
          </cell>
        </row>
      </sheetData>
      <sheetData sheetId="4755">
        <row r="9">
          <cell r="A9" t="str">
            <v>A</v>
          </cell>
        </row>
      </sheetData>
      <sheetData sheetId="4756">
        <row r="9">
          <cell r="A9" t="str">
            <v>A</v>
          </cell>
        </row>
      </sheetData>
      <sheetData sheetId="4757">
        <row r="9">
          <cell r="A9" t="str">
            <v>A</v>
          </cell>
        </row>
      </sheetData>
      <sheetData sheetId="4758">
        <row r="9">
          <cell r="A9" t="str">
            <v>A</v>
          </cell>
        </row>
      </sheetData>
      <sheetData sheetId="4759">
        <row r="9">
          <cell r="A9" t="str">
            <v>A</v>
          </cell>
        </row>
      </sheetData>
      <sheetData sheetId="4760">
        <row r="9">
          <cell r="A9" t="str">
            <v>A</v>
          </cell>
        </row>
      </sheetData>
      <sheetData sheetId="4761">
        <row r="9">
          <cell r="A9" t="str">
            <v>A</v>
          </cell>
        </row>
      </sheetData>
      <sheetData sheetId="4762">
        <row r="9">
          <cell r="A9" t="str">
            <v>A</v>
          </cell>
        </row>
      </sheetData>
      <sheetData sheetId="4763">
        <row r="9">
          <cell r="A9" t="str">
            <v>A</v>
          </cell>
        </row>
      </sheetData>
      <sheetData sheetId="4764">
        <row r="9">
          <cell r="A9" t="str">
            <v>A</v>
          </cell>
        </row>
      </sheetData>
      <sheetData sheetId="4765">
        <row r="9">
          <cell r="A9" t="str">
            <v>A</v>
          </cell>
        </row>
      </sheetData>
      <sheetData sheetId="4766">
        <row r="9">
          <cell r="A9" t="str">
            <v>A</v>
          </cell>
        </row>
      </sheetData>
      <sheetData sheetId="4767">
        <row r="9">
          <cell r="A9" t="str">
            <v>A</v>
          </cell>
        </row>
      </sheetData>
      <sheetData sheetId="4768">
        <row r="9">
          <cell r="A9" t="str">
            <v>A</v>
          </cell>
        </row>
      </sheetData>
      <sheetData sheetId="4769">
        <row r="9">
          <cell r="A9" t="str">
            <v>A</v>
          </cell>
        </row>
      </sheetData>
      <sheetData sheetId="4770">
        <row r="9">
          <cell r="A9" t="str">
            <v>A</v>
          </cell>
        </row>
      </sheetData>
      <sheetData sheetId="4771">
        <row r="9">
          <cell r="A9" t="str">
            <v>A</v>
          </cell>
        </row>
      </sheetData>
      <sheetData sheetId="4772">
        <row r="9">
          <cell r="A9" t="str">
            <v>A</v>
          </cell>
        </row>
      </sheetData>
      <sheetData sheetId="4773">
        <row r="9">
          <cell r="A9" t="str">
            <v>A</v>
          </cell>
        </row>
      </sheetData>
      <sheetData sheetId="4774">
        <row r="9">
          <cell r="A9" t="str">
            <v>A</v>
          </cell>
        </row>
      </sheetData>
      <sheetData sheetId="4775">
        <row r="9">
          <cell r="A9" t="str">
            <v>A</v>
          </cell>
        </row>
      </sheetData>
      <sheetData sheetId="4776">
        <row r="9">
          <cell r="A9" t="str">
            <v>A</v>
          </cell>
        </row>
      </sheetData>
      <sheetData sheetId="4777">
        <row r="9">
          <cell r="A9" t="str">
            <v>A</v>
          </cell>
        </row>
      </sheetData>
      <sheetData sheetId="4778">
        <row r="9">
          <cell r="A9" t="str">
            <v>A</v>
          </cell>
        </row>
      </sheetData>
      <sheetData sheetId="4779">
        <row r="9">
          <cell r="A9" t="str">
            <v>A</v>
          </cell>
        </row>
      </sheetData>
      <sheetData sheetId="4780">
        <row r="9">
          <cell r="A9" t="str">
            <v>A</v>
          </cell>
        </row>
      </sheetData>
      <sheetData sheetId="4781">
        <row r="9">
          <cell r="A9" t="str">
            <v>A</v>
          </cell>
        </row>
      </sheetData>
      <sheetData sheetId="4782">
        <row r="9">
          <cell r="A9" t="str">
            <v>A</v>
          </cell>
        </row>
      </sheetData>
      <sheetData sheetId="4783">
        <row r="9">
          <cell r="A9" t="str">
            <v>A</v>
          </cell>
        </row>
      </sheetData>
      <sheetData sheetId="4784">
        <row r="9">
          <cell r="A9" t="str">
            <v>A</v>
          </cell>
        </row>
      </sheetData>
      <sheetData sheetId="4785">
        <row r="9">
          <cell r="A9" t="str">
            <v>A</v>
          </cell>
        </row>
      </sheetData>
      <sheetData sheetId="4786">
        <row r="9">
          <cell r="A9" t="str">
            <v>A</v>
          </cell>
        </row>
      </sheetData>
      <sheetData sheetId="4787">
        <row r="9">
          <cell r="A9" t="str">
            <v>A</v>
          </cell>
        </row>
      </sheetData>
      <sheetData sheetId="4788">
        <row r="9">
          <cell r="A9" t="str">
            <v>A</v>
          </cell>
        </row>
      </sheetData>
      <sheetData sheetId="4789">
        <row r="9">
          <cell r="A9" t="str">
            <v>A</v>
          </cell>
        </row>
      </sheetData>
      <sheetData sheetId="4790">
        <row r="9">
          <cell r="A9" t="str">
            <v>A</v>
          </cell>
        </row>
      </sheetData>
      <sheetData sheetId="4791">
        <row r="9">
          <cell r="A9" t="str">
            <v>A</v>
          </cell>
        </row>
      </sheetData>
      <sheetData sheetId="4792">
        <row r="9">
          <cell r="A9" t="str">
            <v>A</v>
          </cell>
        </row>
      </sheetData>
      <sheetData sheetId="4793">
        <row r="9">
          <cell r="A9" t="str">
            <v>A</v>
          </cell>
        </row>
      </sheetData>
      <sheetData sheetId="4794">
        <row r="9">
          <cell r="A9" t="str">
            <v>A</v>
          </cell>
        </row>
      </sheetData>
      <sheetData sheetId="4795">
        <row r="9">
          <cell r="A9" t="str">
            <v>A</v>
          </cell>
        </row>
      </sheetData>
      <sheetData sheetId="4796">
        <row r="9">
          <cell r="A9" t="str">
            <v>A</v>
          </cell>
        </row>
      </sheetData>
      <sheetData sheetId="4797">
        <row r="9">
          <cell r="A9" t="str">
            <v>A</v>
          </cell>
        </row>
      </sheetData>
      <sheetData sheetId="4798">
        <row r="9">
          <cell r="A9" t="str">
            <v>A</v>
          </cell>
        </row>
      </sheetData>
      <sheetData sheetId="4799">
        <row r="9">
          <cell r="A9" t="str">
            <v>A</v>
          </cell>
        </row>
      </sheetData>
      <sheetData sheetId="4800">
        <row r="9">
          <cell r="A9" t="str">
            <v>A</v>
          </cell>
        </row>
      </sheetData>
      <sheetData sheetId="4801">
        <row r="9">
          <cell r="A9" t="str">
            <v>A</v>
          </cell>
        </row>
      </sheetData>
      <sheetData sheetId="4802">
        <row r="9">
          <cell r="A9" t="str">
            <v>A</v>
          </cell>
        </row>
      </sheetData>
      <sheetData sheetId="4803">
        <row r="9">
          <cell r="A9" t="str">
            <v>A</v>
          </cell>
        </row>
      </sheetData>
      <sheetData sheetId="4804">
        <row r="9">
          <cell r="A9" t="str">
            <v>A</v>
          </cell>
        </row>
      </sheetData>
      <sheetData sheetId="4805">
        <row r="9">
          <cell r="A9" t="str">
            <v>A</v>
          </cell>
        </row>
      </sheetData>
      <sheetData sheetId="4806">
        <row r="9">
          <cell r="A9" t="str">
            <v>A</v>
          </cell>
        </row>
      </sheetData>
      <sheetData sheetId="4807">
        <row r="9">
          <cell r="A9" t="str">
            <v>A</v>
          </cell>
        </row>
      </sheetData>
      <sheetData sheetId="4808">
        <row r="9">
          <cell r="A9" t="str">
            <v>A</v>
          </cell>
        </row>
      </sheetData>
      <sheetData sheetId="4809">
        <row r="9">
          <cell r="A9" t="str">
            <v>A</v>
          </cell>
        </row>
      </sheetData>
      <sheetData sheetId="4810">
        <row r="9">
          <cell r="A9" t="str">
            <v>A</v>
          </cell>
        </row>
      </sheetData>
      <sheetData sheetId="4811">
        <row r="9">
          <cell r="A9" t="str">
            <v>A</v>
          </cell>
        </row>
      </sheetData>
      <sheetData sheetId="4812">
        <row r="9">
          <cell r="A9" t="str">
            <v>A</v>
          </cell>
        </row>
      </sheetData>
      <sheetData sheetId="4813">
        <row r="9">
          <cell r="A9" t="str">
            <v>A</v>
          </cell>
        </row>
      </sheetData>
      <sheetData sheetId="4814">
        <row r="9">
          <cell r="A9" t="str">
            <v>A</v>
          </cell>
        </row>
      </sheetData>
      <sheetData sheetId="4815">
        <row r="9">
          <cell r="A9" t="str">
            <v>A</v>
          </cell>
        </row>
      </sheetData>
      <sheetData sheetId="4816">
        <row r="9">
          <cell r="A9" t="str">
            <v>A</v>
          </cell>
        </row>
      </sheetData>
      <sheetData sheetId="4817">
        <row r="9">
          <cell r="A9" t="str">
            <v>A</v>
          </cell>
        </row>
      </sheetData>
      <sheetData sheetId="4818">
        <row r="9">
          <cell r="A9" t="str">
            <v>A</v>
          </cell>
        </row>
      </sheetData>
      <sheetData sheetId="4819">
        <row r="9">
          <cell r="A9" t="str">
            <v>A</v>
          </cell>
        </row>
      </sheetData>
      <sheetData sheetId="4820">
        <row r="9">
          <cell r="A9" t="str">
            <v>A</v>
          </cell>
        </row>
      </sheetData>
      <sheetData sheetId="4821">
        <row r="9">
          <cell r="A9" t="str">
            <v>A</v>
          </cell>
        </row>
      </sheetData>
      <sheetData sheetId="4822">
        <row r="9">
          <cell r="A9" t="str">
            <v>A</v>
          </cell>
        </row>
      </sheetData>
      <sheetData sheetId="4823">
        <row r="9">
          <cell r="A9" t="str">
            <v>A</v>
          </cell>
        </row>
      </sheetData>
      <sheetData sheetId="4824">
        <row r="9">
          <cell r="A9" t="str">
            <v>A</v>
          </cell>
        </row>
      </sheetData>
      <sheetData sheetId="4825">
        <row r="9">
          <cell r="A9" t="str">
            <v>A</v>
          </cell>
        </row>
      </sheetData>
      <sheetData sheetId="4826">
        <row r="9">
          <cell r="A9" t="str">
            <v>A</v>
          </cell>
        </row>
      </sheetData>
      <sheetData sheetId="4827">
        <row r="9">
          <cell r="A9" t="str">
            <v>A</v>
          </cell>
        </row>
      </sheetData>
      <sheetData sheetId="4828">
        <row r="9">
          <cell r="A9" t="str">
            <v>A</v>
          </cell>
        </row>
      </sheetData>
      <sheetData sheetId="4829">
        <row r="9">
          <cell r="A9" t="str">
            <v>A</v>
          </cell>
        </row>
      </sheetData>
      <sheetData sheetId="4830">
        <row r="9">
          <cell r="A9" t="str">
            <v>A</v>
          </cell>
        </row>
      </sheetData>
      <sheetData sheetId="4831">
        <row r="9">
          <cell r="A9" t="str">
            <v>A</v>
          </cell>
        </row>
      </sheetData>
      <sheetData sheetId="4832">
        <row r="9">
          <cell r="A9" t="str">
            <v>A</v>
          </cell>
        </row>
      </sheetData>
      <sheetData sheetId="4833">
        <row r="9">
          <cell r="A9" t="str">
            <v>A</v>
          </cell>
        </row>
      </sheetData>
      <sheetData sheetId="4834">
        <row r="9">
          <cell r="A9" t="str">
            <v>A</v>
          </cell>
        </row>
      </sheetData>
      <sheetData sheetId="4835">
        <row r="9">
          <cell r="A9" t="str">
            <v>A</v>
          </cell>
        </row>
      </sheetData>
      <sheetData sheetId="4836">
        <row r="9">
          <cell r="A9" t="str">
            <v>A</v>
          </cell>
        </row>
      </sheetData>
      <sheetData sheetId="4837">
        <row r="9">
          <cell r="A9" t="str">
            <v>A</v>
          </cell>
        </row>
      </sheetData>
      <sheetData sheetId="4838">
        <row r="9">
          <cell r="A9" t="str">
            <v>A</v>
          </cell>
        </row>
      </sheetData>
      <sheetData sheetId="4839">
        <row r="9">
          <cell r="A9" t="str">
            <v>A</v>
          </cell>
        </row>
      </sheetData>
      <sheetData sheetId="4840">
        <row r="9">
          <cell r="A9" t="str">
            <v>A</v>
          </cell>
        </row>
      </sheetData>
      <sheetData sheetId="4841">
        <row r="9">
          <cell r="A9" t="str">
            <v>A</v>
          </cell>
        </row>
      </sheetData>
      <sheetData sheetId="4842">
        <row r="9">
          <cell r="A9" t="str">
            <v>A</v>
          </cell>
        </row>
      </sheetData>
      <sheetData sheetId="4843">
        <row r="9">
          <cell r="A9" t="str">
            <v>A</v>
          </cell>
        </row>
      </sheetData>
      <sheetData sheetId="4844">
        <row r="9">
          <cell r="A9" t="str">
            <v>A</v>
          </cell>
        </row>
      </sheetData>
      <sheetData sheetId="4845">
        <row r="9">
          <cell r="A9" t="str">
            <v>A</v>
          </cell>
        </row>
      </sheetData>
      <sheetData sheetId="4846">
        <row r="9">
          <cell r="A9" t="str">
            <v>A</v>
          </cell>
        </row>
      </sheetData>
      <sheetData sheetId="4847">
        <row r="9">
          <cell r="A9" t="str">
            <v>A</v>
          </cell>
        </row>
      </sheetData>
      <sheetData sheetId="4848">
        <row r="9">
          <cell r="A9" t="str">
            <v>A</v>
          </cell>
        </row>
      </sheetData>
      <sheetData sheetId="4849">
        <row r="9">
          <cell r="A9" t="str">
            <v>A</v>
          </cell>
        </row>
      </sheetData>
      <sheetData sheetId="4850">
        <row r="9">
          <cell r="A9" t="str">
            <v>A</v>
          </cell>
        </row>
      </sheetData>
      <sheetData sheetId="4851">
        <row r="9">
          <cell r="A9" t="str">
            <v>A</v>
          </cell>
        </row>
      </sheetData>
      <sheetData sheetId="4852">
        <row r="9">
          <cell r="A9" t="str">
            <v>A</v>
          </cell>
        </row>
      </sheetData>
      <sheetData sheetId="4853">
        <row r="9">
          <cell r="A9" t="str">
            <v>A</v>
          </cell>
        </row>
      </sheetData>
      <sheetData sheetId="4854">
        <row r="9">
          <cell r="A9" t="str">
            <v>A</v>
          </cell>
        </row>
      </sheetData>
      <sheetData sheetId="4855">
        <row r="9">
          <cell r="A9" t="str">
            <v>A</v>
          </cell>
        </row>
      </sheetData>
      <sheetData sheetId="4856">
        <row r="9">
          <cell r="A9" t="str">
            <v>A</v>
          </cell>
        </row>
      </sheetData>
      <sheetData sheetId="4857">
        <row r="9">
          <cell r="A9" t="str">
            <v>A</v>
          </cell>
        </row>
      </sheetData>
      <sheetData sheetId="4858">
        <row r="9">
          <cell r="A9" t="str">
            <v>A</v>
          </cell>
        </row>
      </sheetData>
      <sheetData sheetId="4859">
        <row r="9">
          <cell r="A9" t="str">
            <v>A</v>
          </cell>
        </row>
      </sheetData>
      <sheetData sheetId="4860">
        <row r="9">
          <cell r="A9" t="str">
            <v>A</v>
          </cell>
        </row>
      </sheetData>
      <sheetData sheetId="4861">
        <row r="9">
          <cell r="A9" t="str">
            <v>A</v>
          </cell>
        </row>
      </sheetData>
      <sheetData sheetId="4862">
        <row r="9">
          <cell r="A9" t="str">
            <v>A</v>
          </cell>
        </row>
      </sheetData>
      <sheetData sheetId="4863">
        <row r="9">
          <cell r="A9" t="str">
            <v>A</v>
          </cell>
        </row>
      </sheetData>
      <sheetData sheetId="4864">
        <row r="9">
          <cell r="A9" t="str">
            <v>A</v>
          </cell>
        </row>
      </sheetData>
      <sheetData sheetId="4865">
        <row r="9">
          <cell r="A9" t="str">
            <v>A</v>
          </cell>
        </row>
      </sheetData>
      <sheetData sheetId="4866">
        <row r="9">
          <cell r="A9" t="str">
            <v>A</v>
          </cell>
        </row>
      </sheetData>
      <sheetData sheetId="4867">
        <row r="9">
          <cell r="A9" t="str">
            <v>A</v>
          </cell>
        </row>
      </sheetData>
      <sheetData sheetId="4868">
        <row r="9">
          <cell r="A9" t="str">
            <v>A</v>
          </cell>
        </row>
      </sheetData>
      <sheetData sheetId="4869">
        <row r="9">
          <cell r="A9" t="str">
            <v>A</v>
          </cell>
        </row>
      </sheetData>
      <sheetData sheetId="4870">
        <row r="9">
          <cell r="A9" t="str">
            <v>A</v>
          </cell>
        </row>
      </sheetData>
      <sheetData sheetId="4871">
        <row r="9">
          <cell r="A9" t="str">
            <v>A</v>
          </cell>
        </row>
      </sheetData>
      <sheetData sheetId="4872">
        <row r="9">
          <cell r="A9" t="str">
            <v>A</v>
          </cell>
        </row>
      </sheetData>
      <sheetData sheetId="4873">
        <row r="9">
          <cell r="A9" t="str">
            <v>A</v>
          </cell>
        </row>
      </sheetData>
      <sheetData sheetId="4874">
        <row r="9">
          <cell r="A9" t="str">
            <v>A</v>
          </cell>
        </row>
      </sheetData>
      <sheetData sheetId="4875">
        <row r="9">
          <cell r="A9" t="str">
            <v>A</v>
          </cell>
        </row>
      </sheetData>
      <sheetData sheetId="4876">
        <row r="9">
          <cell r="A9" t="str">
            <v>A</v>
          </cell>
        </row>
      </sheetData>
      <sheetData sheetId="4877">
        <row r="9">
          <cell r="A9" t="str">
            <v>A</v>
          </cell>
        </row>
      </sheetData>
      <sheetData sheetId="4878">
        <row r="9">
          <cell r="A9" t="str">
            <v>A</v>
          </cell>
        </row>
      </sheetData>
      <sheetData sheetId="4879">
        <row r="9">
          <cell r="A9" t="str">
            <v>A</v>
          </cell>
        </row>
      </sheetData>
      <sheetData sheetId="4880">
        <row r="9">
          <cell r="A9" t="str">
            <v>A</v>
          </cell>
        </row>
      </sheetData>
      <sheetData sheetId="4881">
        <row r="9">
          <cell r="A9" t="str">
            <v>A</v>
          </cell>
        </row>
      </sheetData>
      <sheetData sheetId="4882">
        <row r="9">
          <cell r="A9" t="str">
            <v>A</v>
          </cell>
        </row>
      </sheetData>
      <sheetData sheetId="4883">
        <row r="9">
          <cell r="A9" t="str">
            <v>A</v>
          </cell>
        </row>
      </sheetData>
      <sheetData sheetId="4884">
        <row r="9">
          <cell r="A9" t="str">
            <v>A</v>
          </cell>
        </row>
      </sheetData>
      <sheetData sheetId="4885">
        <row r="9">
          <cell r="A9" t="str">
            <v>A</v>
          </cell>
        </row>
      </sheetData>
      <sheetData sheetId="4886">
        <row r="9">
          <cell r="A9" t="str">
            <v>A</v>
          </cell>
        </row>
      </sheetData>
      <sheetData sheetId="4887">
        <row r="9">
          <cell r="A9" t="str">
            <v>A</v>
          </cell>
        </row>
      </sheetData>
      <sheetData sheetId="4888">
        <row r="9">
          <cell r="A9" t="str">
            <v>A</v>
          </cell>
        </row>
      </sheetData>
      <sheetData sheetId="4889">
        <row r="9">
          <cell r="A9" t="str">
            <v>A</v>
          </cell>
        </row>
      </sheetData>
      <sheetData sheetId="4890">
        <row r="9">
          <cell r="A9" t="str">
            <v>A</v>
          </cell>
        </row>
      </sheetData>
      <sheetData sheetId="4891">
        <row r="9">
          <cell r="A9" t="str">
            <v>A</v>
          </cell>
        </row>
      </sheetData>
      <sheetData sheetId="4892">
        <row r="9">
          <cell r="A9" t="str">
            <v>A</v>
          </cell>
        </row>
      </sheetData>
      <sheetData sheetId="4893">
        <row r="9">
          <cell r="A9" t="str">
            <v>A</v>
          </cell>
        </row>
      </sheetData>
      <sheetData sheetId="4894">
        <row r="9">
          <cell r="A9" t="str">
            <v>A</v>
          </cell>
        </row>
      </sheetData>
      <sheetData sheetId="4895">
        <row r="9">
          <cell r="A9" t="str">
            <v>A</v>
          </cell>
        </row>
      </sheetData>
      <sheetData sheetId="4896">
        <row r="9">
          <cell r="A9" t="str">
            <v>A</v>
          </cell>
        </row>
      </sheetData>
      <sheetData sheetId="4897">
        <row r="9">
          <cell r="A9" t="str">
            <v>A</v>
          </cell>
        </row>
      </sheetData>
      <sheetData sheetId="4898">
        <row r="9">
          <cell r="A9" t="str">
            <v>A</v>
          </cell>
        </row>
      </sheetData>
      <sheetData sheetId="4899">
        <row r="9">
          <cell r="A9" t="str">
            <v>A</v>
          </cell>
        </row>
      </sheetData>
      <sheetData sheetId="4900">
        <row r="9">
          <cell r="A9" t="str">
            <v>A</v>
          </cell>
        </row>
      </sheetData>
      <sheetData sheetId="4901">
        <row r="9">
          <cell r="A9" t="str">
            <v>A</v>
          </cell>
        </row>
      </sheetData>
      <sheetData sheetId="4902">
        <row r="9">
          <cell r="A9" t="str">
            <v>A</v>
          </cell>
        </row>
      </sheetData>
      <sheetData sheetId="4903">
        <row r="9">
          <cell r="A9" t="str">
            <v>A</v>
          </cell>
        </row>
      </sheetData>
      <sheetData sheetId="4904">
        <row r="9">
          <cell r="A9" t="str">
            <v>A</v>
          </cell>
        </row>
      </sheetData>
      <sheetData sheetId="4905">
        <row r="9">
          <cell r="A9" t="str">
            <v>A</v>
          </cell>
        </row>
      </sheetData>
      <sheetData sheetId="4906">
        <row r="9">
          <cell r="A9" t="str">
            <v>A</v>
          </cell>
        </row>
      </sheetData>
      <sheetData sheetId="4907">
        <row r="9">
          <cell r="A9" t="str">
            <v>A</v>
          </cell>
        </row>
      </sheetData>
      <sheetData sheetId="4908">
        <row r="9">
          <cell r="A9" t="str">
            <v>A</v>
          </cell>
        </row>
      </sheetData>
      <sheetData sheetId="4909">
        <row r="9">
          <cell r="A9" t="str">
            <v>A</v>
          </cell>
        </row>
      </sheetData>
      <sheetData sheetId="4910">
        <row r="9">
          <cell r="A9" t="str">
            <v>A</v>
          </cell>
        </row>
      </sheetData>
      <sheetData sheetId="4911">
        <row r="9">
          <cell r="A9" t="str">
            <v>A</v>
          </cell>
        </row>
      </sheetData>
      <sheetData sheetId="4912">
        <row r="9">
          <cell r="A9" t="str">
            <v>A</v>
          </cell>
        </row>
      </sheetData>
      <sheetData sheetId="4913">
        <row r="9">
          <cell r="A9" t="str">
            <v>A</v>
          </cell>
        </row>
      </sheetData>
      <sheetData sheetId="4914">
        <row r="9">
          <cell r="A9" t="str">
            <v>A</v>
          </cell>
        </row>
      </sheetData>
      <sheetData sheetId="4915">
        <row r="9">
          <cell r="A9" t="str">
            <v>A</v>
          </cell>
        </row>
      </sheetData>
      <sheetData sheetId="4916">
        <row r="9">
          <cell r="A9" t="str">
            <v>A</v>
          </cell>
        </row>
      </sheetData>
      <sheetData sheetId="4917">
        <row r="9">
          <cell r="A9" t="str">
            <v>A</v>
          </cell>
        </row>
      </sheetData>
      <sheetData sheetId="4918">
        <row r="9">
          <cell r="A9" t="str">
            <v>A</v>
          </cell>
        </row>
      </sheetData>
      <sheetData sheetId="4919">
        <row r="9">
          <cell r="A9" t="str">
            <v>A</v>
          </cell>
        </row>
      </sheetData>
      <sheetData sheetId="4920">
        <row r="9">
          <cell r="A9" t="str">
            <v>A</v>
          </cell>
        </row>
      </sheetData>
      <sheetData sheetId="4921">
        <row r="9">
          <cell r="A9" t="str">
            <v>A</v>
          </cell>
        </row>
      </sheetData>
      <sheetData sheetId="4922">
        <row r="9">
          <cell r="A9" t="str">
            <v>A</v>
          </cell>
        </row>
      </sheetData>
      <sheetData sheetId="4923">
        <row r="9">
          <cell r="A9" t="str">
            <v>A</v>
          </cell>
        </row>
      </sheetData>
      <sheetData sheetId="4924">
        <row r="9">
          <cell r="A9" t="str">
            <v>A</v>
          </cell>
        </row>
      </sheetData>
      <sheetData sheetId="4925">
        <row r="9">
          <cell r="A9" t="str">
            <v>A</v>
          </cell>
        </row>
      </sheetData>
      <sheetData sheetId="4926">
        <row r="9">
          <cell r="A9" t="str">
            <v>A</v>
          </cell>
        </row>
      </sheetData>
      <sheetData sheetId="4927">
        <row r="9">
          <cell r="A9" t="str">
            <v>A</v>
          </cell>
        </row>
      </sheetData>
      <sheetData sheetId="4928">
        <row r="9">
          <cell r="A9" t="str">
            <v>A</v>
          </cell>
        </row>
      </sheetData>
      <sheetData sheetId="4929">
        <row r="9">
          <cell r="A9" t="str">
            <v>A</v>
          </cell>
        </row>
      </sheetData>
      <sheetData sheetId="4930">
        <row r="9">
          <cell r="A9" t="str">
            <v>A</v>
          </cell>
        </row>
      </sheetData>
      <sheetData sheetId="4931">
        <row r="9">
          <cell r="A9" t="str">
            <v>A</v>
          </cell>
        </row>
      </sheetData>
      <sheetData sheetId="4932">
        <row r="9">
          <cell r="A9" t="str">
            <v>A</v>
          </cell>
        </row>
      </sheetData>
      <sheetData sheetId="4933">
        <row r="9">
          <cell r="A9" t="str">
            <v>A</v>
          </cell>
        </row>
      </sheetData>
      <sheetData sheetId="4934">
        <row r="9">
          <cell r="A9" t="str">
            <v>A</v>
          </cell>
        </row>
      </sheetData>
      <sheetData sheetId="4935">
        <row r="9">
          <cell r="A9" t="str">
            <v>A</v>
          </cell>
        </row>
      </sheetData>
      <sheetData sheetId="4936">
        <row r="9">
          <cell r="A9" t="str">
            <v>A</v>
          </cell>
        </row>
      </sheetData>
      <sheetData sheetId="4937">
        <row r="9">
          <cell r="A9" t="str">
            <v>A</v>
          </cell>
        </row>
      </sheetData>
      <sheetData sheetId="4938">
        <row r="9">
          <cell r="A9" t="str">
            <v>A</v>
          </cell>
        </row>
      </sheetData>
      <sheetData sheetId="4939">
        <row r="9">
          <cell r="A9" t="str">
            <v>A</v>
          </cell>
        </row>
      </sheetData>
      <sheetData sheetId="4940">
        <row r="9">
          <cell r="A9" t="str">
            <v>A</v>
          </cell>
        </row>
      </sheetData>
      <sheetData sheetId="4941">
        <row r="9">
          <cell r="A9" t="str">
            <v>A</v>
          </cell>
        </row>
      </sheetData>
      <sheetData sheetId="4942">
        <row r="9">
          <cell r="A9" t="str">
            <v>A</v>
          </cell>
        </row>
      </sheetData>
      <sheetData sheetId="4943">
        <row r="9">
          <cell r="A9" t="str">
            <v>A</v>
          </cell>
        </row>
      </sheetData>
      <sheetData sheetId="4944">
        <row r="9">
          <cell r="A9" t="str">
            <v>A</v>
          </cell>
        </row>
      </sheetData>
      <sheetData sheetId="4945">
        <row r="9">
          <cell r="A9" t="str">
            <v>A</v>
          </cell>
        </row>
      </sheetData>
      <sheetData sheetId="4946">
        <row r="9">
          <cell r="A9" t="str">
            <v>A</v>
          </cell>
        </row>
      </sheetData>
      <sheetData sheetId="4947">
        <row r="9">
          <cell r="A9" t="str">
            <v>A</v>
          </cell>
        </row>
      </sheetData>
      <sheetData sheetId="4948">
        <row r="9">
          <cell r="A9" t="str">
            <v>A</v>
          </cell>
        </row>
      </sheetData>
      <sheetData sheetId="4949">
        <row r="9">
          <cell r="A9" t="str">
            <v>A</v>
          </cell>
        </row>
      </sheetData>
      <sheetData sheetId="4950">
        <row r="9">
          <cell r="A9" t="str">
            <v>A</v>
          </cell>
        </row>
      </sheetData>
      <sheetData sheetId="4951">
        <row r="9">
          <cell r="A9" t="str">
            <v>A</v>
          </cell>
        </row>
      </sheetData>
      <sheetData sheetId="4952">
        <row r="9">
          <cell r="A9" t="str">
            <v>A</v>
          </cell>
        </row>
      </sheetData>
      <sheetData sheetId="4953">
        <row r="9">
          <cell r="A9" t="str">
            <v>A</v>
          </cell>
        </row>
      </sheetData>
      <sheetData sheetId="4954">
        <row r="9">
          <cell r="A9" t="str">
            <v>A</v>
          </cell>
        </row>
      </sheetData>
      <sheetData sheetId="4955">
        <row r="9">
          <cell r="A9" t="str">
            <v>A</v>
          </cell>
        </row>
      </sheetData>
      <sheetData sheetId="4956">
        <row r="9">
          <cell r="A9" t="str">
            <v>A</v>
          </cell>
        </row>
      </sheetData>
      <sheetData sheetId="4957">
        <row r="9">
          <cell r="A9" t="str">
            <v>A</v>
          </cell>
        </row>
      </sheetData>
      <sheetData sheetId="4958">
        <row r="9">
          <cell r="A9" t="str">
            <v>A</v>
          </cell>
        </row>
      </sheetData>
      <sheetData sheetId="4959">
        <row r="9">
          <cell r="A9" t="str">
            <v>A</v>
          </cell>
        </row>
      </sheetData>
      <sheetData sheetId="4960">
        <row r="9">
          <cell r="A9" t="str">
            <v>A</v>
          </cell>
        </row>
      </sheetData>
      <sheetData sheetId="4961">
        <row r="9">
          <cell r="A9" t="str">
            <v>A</v>
          </cell>
        </row>
      </sheetData>
      <sheetData sheetId="4962">
        <row r="9">
          <cell r="A9" t="str">
            <v>A</v>
          </cell>
        </row>
      </sheetData>
      <sheetData sheetId="4963">
        <row r="9">
          <cell r="A9" t="str">
            <v>A</v>
          </cell>
        </row>
      </sheetData>
      <sheetData sheetId="4964">
        <row r="9">
          <cell r="A9" t="str">
            <v>A</v>
          </cell>
        </row>
      </sheetData>
      <sheetData sheetId="4965">
        <row r="9">
          <cell r="A9" t="str">
            <v>A</v>
          </cell>
        </row>
      </sheetData>
      <sheetData sheetId="4966">
        <row r="9">
          <cell r="A9" t="str">
            <v>A</v>
          </cell>
        </row>
      </sheetData>
      <sheetData sheetId="4967">
        <row r="9">
          <cell r="A9" t="str">
            <v>A</v>
          </cell>
        </row>
      </sheetData>
      <sheetData sheetId="4968">
        <row r="9">
          <cell r="A9" t="str">
            <v>A</v>
          </cell>
        </row>
      </sheetData>
      <sheetData sheetId="4969">
        <row r="9">
          <cell r="A9" t="str">
            <v>A</v>
          </cell>
        </row>
      </sheetData>
      <sheetData sheetId="4970">
        <row r="9">
          <cell r="A9" t="str">
            <v>A</v>
          </cell>
        </row>
      </sheetData>
      <sheetData sheetId="4971">
        <row r="9">
          <cell r="A9" t="str">
            <v>A</v>
          </cell>
        </row>
      </sheetData>
      <sheetData sheetId="4972">
        <row r="9">
          <cell r="A9" t="str">
            <v>A</v>
          </cell>
        </row>
      </sheetData>
      <sheetData sheetId="4973">
        <row r="9">
          <cell r="A9" t="str">
            <v>A</v>
          </cell>
        </row>
      </sheetData>
      <sheetData sheetId="4974">
        <row r="9">
          <cell r="A9" t="str">
            <v>A</v>
          </cell>
        </row>
      </sheetData>
      <sheetData sheetId="4975">
        <row r="9">
          <cell r="A9" t="str">
            <v>A</v>
          </cell>
        </row>
      </sheetData>
      <sheetData sheetId="4976">
        <row r="9">
          <cell r="A9" t="str">
            <v>A</v>
          </cell>
        </row>
      </sheetData>
      <sheetData sheetId="4977">
        <row r="9">
          <cell r="A9" t="str">
            <v>A</v>
          </cell>
        </row>
      </sheetData>
      <sheetData sheetId="4978">
        <row r="9">
          <cell r="A9" t="str">
            <v>A</v>
          </cell>
        </row>
      </sheetData>
      <sheetData sheetId="4979">
        <row r="9">
          <cell r="A9" t="str">
            <v>A</v>
          </cell>
        </row>
      </sheetData>
      <sheetData sheetId="4980">
        <row r="9">
          <cell r="A9" t="str">
            <v>A</v>
          </cell>
        </row>
      </sheetData>
      <sheetData sheetId="4981">
        <row r="9">
          <cell r="A9" t="str">
            <v>A</v>
          </cell>
        </row>
      </sheetData>
      <sheetData sheetId="4982">
        <row r="9">
          <cell r="A9" t="str">
            <v>A</v>
          </cell>
        </row>
      </sheetData>
      <sheetData sheetId="4983">
        <row r="9">
          <cell r="A9" t="str">
            <v>A</v>
          </cell>
        </row>
      </sheetData>
      <sheetData sheetId="4984">
        <row r="9">
          <cell r="A9" t="str">
            <v>A</v>
          </cell>
        </row>
      </sheetData>
      <sheetData sheetId="4985">
        <row r="9">
          <cell r="A9" t="str">
            <v>A</v>
          </cell>
        </row>
      </sheetData>
      <sheetData sheetId="4986">
        <row r="9">
          <cell r="A9" t="str">
            <v>A</v>
          </cell>
        </row>
      </sheetData>
      <sheetData sheetId="4987">
        <row r="9">
          <cell r="A9" t="str">
            <v>A</v>
          </cell>
        </row>
      </sheetData>
      <sheetData sheetId="4988">
        <row r="9">
          <cell r="A9" t="str">
            <v>A</v>
          </cell>
        </row>
      </sheetData>
      <sheetData sheetId="4989">
        <row r="9">
          <cell r="A9" t="str">
            <v>A</v>
          </cell>
        </row>
      </sheetData>
      <sheetData sheetId="4990">
        <row r="9">
          <cell r="A9" t="str">
            <v>A</v>
          </cell>
        </row>
      </sheetData>
      <sheetData sheetId="4991">
        <row r="9">
          <cell r="A9" t="str">
            <v>A</v>
          </cell>
        </row>
      </sheetData>
      <sheetData sheetId="4992">
        <row r="9">
          <cell r="A9" t="str">
            <v>A</v>
          </cell>
        </row>
      </sheetData>
      <sheetData sheetId="4993">
        <row r="9">
          <cell r="A9" t="str">
            <v>A</v>
          </cell>
        </row>
      </sheetData>
      <sheetData sheetId="4994">
        <row r="9">
          <cell r="A9" t="str">
            <v>A</v>
          </cell>
        </row>
      </sheetData>
      <sheetData sheetId="4995">
        <row r="9">
          <cell r="A9" t="str">
            <v>A</v>
          </cell>
        </row>
      </sheetData>
      <sheetData sheetId="4996">
        <row r="9">
          <cell r="A9" t="str">
            <v>A</v>
          </cell>
        </row>
      </sheetData>
      <sheetData sheetId="4997">
        <row r="9">
          <cell r="A9" t="str">
            <v>A</v>
          </cell>
        </row>
      </sheetData>
      <sheetData sheetId="4998">
        <row r="9">
          <cell r="A9" t="str">
            <v>A</v>
          </cell>
        </row>
      </sheetData>
      <sheetData sheetId="4999">
        <row r="9">
          <cell r="A9" t="str">
            <v>A</v>
          </cell>
        </row>
      </sheetData>
      <sheetData sheetId="5000">
        <row r="9">
          <cell r="A9" t="str">
            <v>A</v>
          </cell>
        </row>
      </sheetData>
      <sheetData sheetId="5001">
        <row r="9">
          <cell r="A9" t="str">
            <v>A</v>
          </cell>
        </row>
      </sheetData>
      <sheetData sheetId="5002">
        <row r="9">
          <cell r="A9" t="str">
            <v>A</v>
          </cell>
        </row>
      </sheetData>
      <sheetData sheetId="5003">
        <row r="9">
          <cell r="A9" t="str">
            <v>A</v>
          </cell>
        </row>
      </sheetData>
      <sheetData sheetId="5004">
        <row r="9">
          <cell r="A9" t="str">
            <v>A</v>
          </cell>
        </row>
      </sheetData>
      <sheetData sheetId="5005">
        <row r="9">
          <cell r="A9" t="str">
            <v>A</v>
          </cell>
        </row>
      </sheetData>
      <sheetData sheetId="5006">
        <row r="9">
          <cell r="A9" t="str">
            <v>A</v>
          </cell>
        </row>
      </sheetData>
      <sheetData sheetId="5007">
        <row r="9">
          <cell r="A9" t="str">
            <v>A</v>
          </cell>
        </row>
      </sheetData>
      <sheetData sheetId="5008">
        <row r="9">
          <cell r="A9" t="str">
            <v>A</v>
          </cell>
        </row>
      </sheetData>
      <sheetData sheetId="5009">
        <row r="9">
          <cell r="A9" t="str">
            <v>A</v>
          </cell>
        </row>
      </sheetData>
      <sheetData sheetId="5010">
        <row r="9">
          <cell r="A9" t="str">
            <v>A</v>
          </cell>
        </row>
      </sheetData>
      <sheetData sheetId="5011">
        <row r="9">
          <cell r="A9" t="str">
            <v>A</v>
          </cell>
        </row>
      </sheetData>
      <sheetData sheetId="5012">
        <row r="9">
          <cell r="A9" t="str">
            <v>A</v>
          </cell>
        </row>
      </sheetData>
      <sheetData sheetId="5013">
        <row r="9">
          <cell r="A9" t="str">
            <v>A</v>
          </cell>
        </row>
      </sheetData>
      <sheetData sheetId="5014">
        <row r="9">
          <cell r="A9" t="str">
            <v>A</v>
          </cell>
        </row>
      </sheetData>
      <sheetData sheetId="5015">
        <row r="9">
          <cell r="A9" t="str">
            <v>A</v>
          </cell>
        </row>
      </sheetData>
      <sheetData sheetId="5016">
        <row r="9">
          <cell r="A9" t="str">
            <v>A</v>
          </cell>
        </row>
      </sheetData>
      <sheetData sheetId="5017">
        <row r="9">
          <cell r="A9" t="str">
            <v>A</v>
          </cell>
        </row>
      </sheetData>
      <sheetData sheetId="5018">
        <row r="9">
          <cell r="A9" t="str">
            <v>A</v>
          </cell>
        </row>
      </sheetData>
      <sheetData sheetId="5019">
        <row r="9">
          <cell r="A9" t="str">
            <v>A</v>
          </cell>
        </row>
      </sheetData>
      <sheetData sheetId="5020">
        <row r="9">
          <cell r="A9" t="str">
            <v>A</v>
          </cell>
        </row>
      </sheetData>
      <sheetData sheetId="5021">
        <row r="9">
          <cell r="A9" t="str">
            <v>A</v>
          </cell>
        </row>
      </sheetData>
      <sheetData sheetId="5022">
        <row r="9">
          <cell r="A9" t="str">
            <v>A</v>
          </cell>
        </row>
      </sheetData>
      <sheetData sheetId="5023">
        <row r="9">
          <cell r="A9" t="str">
            <v>A</v>
          </cell>
        </row>
      </sheetData>
      <sheetData sheetId="5024">
        <row r="9">
          <cell r="A9" t="str">
            <v>A</v>
          </cell>
        </row>
      </sheetData>
      <sheetData sheetId="5025">
        <row r="9">
          <cell r="A9" t="str">
            <v>A</v>
          </cell>
        </row>
      </sheetData>
      <sheetData sheetId="5026">
        <row r="9">
          <cell r="A9" t="str">
            <v>A</v>
          </cell>
        </row>
      </sheetData>
      <sheetData sheetId="5027">
        <row r="9">
          <cell r="A9" t="str">
            <v>A</v>
          </cell>
        </row>
      </sheetData>
      <sheetData sheetId="5028">
        <row r="9">
          <cell r="A9" t="str">
            <v>A</v>
          </cell>
        </row>
      </sheetData>
      <sheetData sheetId="5029">
        <row r="9">
          <cell r="A9" t="str">
            <v>A</v>
          </cell>
        </row>
      </sheetData>
      <sheetData sheetId="5030">
        <row r="9">
          <cell r="A9" t="str">
            <v>A</v>
          </cell>
        </row>
      </sheetData>
      <sheetData sheetId="5031">
        <row r="9">
          <cell r="A9" t="str">
            <v>A</v>
          </cell>
        </row>
      </sheetData>
      <sheetData sheetId="5032">
        <row r="9">
          <cell r="A9" t="str">
            <v>A</v>
          </cell>
        </row>
      </sheetData>
      <sheetData sheetId="5033">
        <row r="9">
          <cell r="A9" t="str">
            <v>A</v>
          </cell>
        </row>
      </sheetData>
      <sheetData sheetId="5034">
        <row r="9">
          <cell r="A9" t="str">
            <v>A</v>
          </cell>
        </row>
      </sheetData>
      <sheetData sheetId="5035">
        <row r="9">
          <cell r="A9" t="str">
            <v>A</v>
          </cell>
        </row>
      </sheetData>
      <sheetData sheetId="5036">
        <row r="9">
          <cell r="A9" t="str">
            <v>A</v>
          </cell>
        </row>
      </sheetData>
      <sheetData sheetId="5037">
        <row r="9">
          <cell r="A9" t="str">
            <v>A</v>
          </cell>
        </row>
      </sheetData>
      <sheetData sheetId="5038">
        <row r="9">
          <cell r="A9" t="str">
            <v>A</v>
          </cell>
        </row>
      </sheetData>
      <sheetData sheetId="5039">
        <row r="9">
          <cell r="A9" t="str">
            <v>A</v>
          </cell>
        </row>
      </sheetData>
      <sheetData sheetId="5040">
        <row r="9">
          <cell r="A9" t="str">
            <v>A</v>
          </cell>
        </row>
      </sheetData>
      <sheetData sheetId="5041">
        <row r="9">
          <cell r="A9" t="str">
            <v>A</v>
          </cell>
        </row>
      </sheetData>
      <sheetData sheetId="5042">
        <row r="9">
          <cell r="A9" t="str">
            <v>A</v>
          </cell>
        </row>
      </sheetData>
      <sheetData sheetId="5043">
        <row r="9">
          <cell r="A9" t="str">
            <v>A</v>
          </cell>
        </row>
      </sheetData>
      <sheetData sheetId="5044">
        <row r="9">
          <cell r="A9" t="str">
            <v>A</v>
          </cell>
        </row>
      </sheetData>
      <sheetData sheetId="5045">
        <row r="9">
          <cell r="A9" t="str">
            <v>A</v>
          </cell>
        </row>
      </sheetData>
      <sheetData sheetId="5046">
        <row r="9">
          <cell r="A9" t="str">
            <v>A</v>
          </cell>
        </row>
      </sheetData>
      <sheetData sheetId="5047">
        <row r="9">
          <cell r="A9" t="str">
            <v>A</v>
          </cell>
        </row>
      </sheetData>
      <sheetData sheetId="5048">
        <row r="9">
          <cell r="A9" t="str">
            <v>A</v>
          </cell>
        </row>
      </sheetData>
      <sheetData sheetId="5049">
        <row r="9">
          <cell r="A9" t="str">
            <v>A</v>
          </cell>
        </row>
      </sheetData>
      <sheetData sheetId="5050">
        <row r="9">
          <cell r="A9" t="str">
            <v>A</v>
          </cell>
        </row>
      </sheetData>
      <sheetData sheetId="5051">
        <row r="9">
          <cell r="A9" t="str">
            <v>A</v>
          </cell>
        </row>
      </sheetData>
      <sheetData sheetId="5052">
        <row r="9">
          <cell r="A9" t="str">
            <v>A</v>
          </cell>
        </row>
      </sheetData>
      <sheetData sheetId="5053">
        <row r="9">
          <cell r="A9" t="str">
            <v>A</v>
          </cell>
        </row>
      </sheetData>
      <sheetData sheetId="5054">
        <row r="9">
          <cell r="A9" t="str">
            <v>A</v>
          </cell>
        </row>
      </sheetData>
      <sheetData sheetId="5055">
        <row r="9">
          <cell r="A9" t="str">
            <v>A</v>
          </cell>
        </row>
      </sheetData>
      <sheetData sheetId="5056">
        <row r="9">
          <cell r="A9" t="str">
            <v>A</v>
          </cell>
        </row>
      </sheetData>
      <sheetData sheetId="5057">
        <row r="9">
          <cell r="A9" t="str">
            <v>A</v>
          </cell>
        </row>
      </sheetData>
      <sheetData sheetId="5058">
        <row r="9">
          <cell r="A9" t="str">
            <v>A</v>
          </cell>
        </row>
      </sheetData>
      <sheetData sheetId="5059">
        <row r="9">
          <cell r="A9" t="str">
            <v>A</v>
          </cell>
        </row>
      </sheetData>
      <sheetData sheetId="5060">
        <row r="9">
          <cell r="A9" t="str">
            <v>A</v>
          </cell>
        </row>
      </sheetData>
      <sheetData sheetId="5061">
        <row r="9">
          <cell r="A9" t="str">
            <v>A</v>
          </cell>
        </row>
      </sheetData>
      <sheetData sheetId="5062">
        <row r="9">
          <cell r="A9" t="str">
            <v>A</v>
          </cell>
        </row>
      </sheetData>
      <sheetData sheetId="5063">
        <row r="9">
          <cell r="A9" t="str">
            <v>A</v>
          </cell>
        </row>
      </sheetData>
      <sheetData sheetId="5064">
        <row r="9">
          <cell r="A9" t="str">
            <v>A</v>
          </cell>
        </row>
      </sheetData>
      <sheetData sheetId="5065">
        <row r="9">
          <cell r="A9" t="str">
            <v>A</v>
          </cell>
        </row>
      </sheetData>
      <sheetData sheetId="5066">
        <row r="9">
          <cell r="A9" t="str">
            <v>A</v>
          </cell>
        </row>
      </sheetData>
      <sheetData sheetId="5067">
        <row r="9">
          <cell r="A9" t="str">
            <v>A</v>
          </cell>
        </row>
      </sheetData>
      <sheetData sheetId="5068">
        <row r="9">
          <cell r="A9" t="str">
            <v>A</v>
          </cell>
        </row>
      </sheetData>
      <sheetData sheetId="5069">
        <row r="9">
          <cell r="A9" t="str">
            <v>A</v>
          </cell>
        </row>
      </sheetData>
      <sheetData sheetId="5070">
        <row r="9">
          <cell r="A9" t="str">
            <v>A</v>
          </cell>
        </row>
      </sheetData>
      <sheetData sheetId="5071">
        <row r="9">
          <cell r="A9" t="str">
            <v>A</v>
          </cell>
        </row>
      </sheetData>
      <sheetData sheetId="5072">
        <row r="9">
          <cell r="A9" t="str">
            <v>A</v>
          </cell>
        </row>
      </sheetData>
      <sheetData sheetId="5073">
        <row r="9">
          <cell r="A9" t="str">
            <v>A</v>
          </cell>
        </row>
      </sheetData>
      <sheetData sheetId="5074">
        <row r="9">
          <cell r="A9" t="str">
            <v>A</v>
          </cell>
        </row>
      </sheetData>
      <sheetData sheetId="5075">
        <row r="9">
          <cell r="A9" t="str">
            <v>A</v>
          </cell>
        </row>
      </sheetData>
      <sheetData sheetId="5076">
        <row r="9">
          <cell r="A9" t="str">
            <v>A</v>
          </cell>
        </row>
      </sheetData>
      <sheetData sheetId="5077">
        <row r="9">
          <cell r="A9" t="str">
            <v>A</v>
          </cell>
        </row>
      </sheetData>
      <sheetData sheetId="5078">
        <row r="9">
          <cell r="A9" t="str">
            <v>A</v>
          </cell>
        </row>
      </sheetData>
      <sheetData sheetId="5079">
        <row r="9">
          <cell r="A9" t="str">
            <v>A</v>
          </cell>
        </row>
      </sheetData>
      <sheetData sheetId="5080">
        <row r="9">
          <cell r="A9" t="str">
            <v>A</v>
          </cell>
        </row>
      </sheetData>
      <sheetData sheetId="5081">
        <row r="9">
          <cell r="A9" t="str">
            <v>A</v>
          </cell>
        </row>
      </sheetData>
      <sheetData sheetId="5082">
        <row r="9">
          <cell r="A9" t="str">
            <v>A</v>
          </cell>
        </row>
      </sheetData>
      <sheetData sheetId="5083">
        <row r="9">
          <cell r="A9" t="str">
            <v>A</v>
          </cell>
        </row>
      </sheetData>
      <sheetData sheetId="5084">
        <row r="9">
          <cell r="A9" t="str">
            <v>A</v>
          </cell>
        </row>
      </sheetData>
      <sheetData sheetId="5085">
        <row r="9">
          <cell r="A9" t="str">
            <v>A</v>
          </cell>
        </row>
      </sheetData>
      <sheetData sheetId="5086">
        <row r="9">
          <cell r="A9" t="str">
            <v>A</v>
          </cell>
        </row>
      </sheetData>
      <sheetData sheetId="5087">
        <row r="9">
          <cell r="A9" t="str">
            <v>A</v>
          </cell>
        </row>
      </sheetData>
      <sheetData sheetId="5088">
        <row r="9">
          <cell r="A9" t="str">
            <v>A</v>
          </cell>
        </row>
      </sheetData>
      <sheetData sheetId="5089">
        <row r="9">
          <cell r="A9" t="str">
            <v>A</v>
          </cell>
        </row>
      </sheetData>
      <sheetData sheetId="5090">
        <row r="9">
          <cell r="A9" t="str">
            <v>A</v>
          </cell>
        </row>
      </sheetData>
      <sheetData sheetId="5091">
        <row r="9">
          <cell r="A9" t="str">
            <v>A</v>
          </cell>
        </row>
      </sheetData>
      <sheetData sheetId="5092">
        <row r="9">
          <cell r="A9" t="str">
            <v>A</v>
          </cell>
        </row>
      </sheetData>
      <sheetData sheetId="5093">
        <row r="9">
          <cell r="A9" t="str">
            <v>A</v>
          </cell>
        </row>
      </sheetData>
      <sheetData sheetId="5094">
        <row r="9">
          <cell r="A9" t="str">
            <v>A</v>
          </cell>
        </row>
      </sheetData>
      <sheetData sheetId="5095">
        <row r="9">
          <cell r="A9" t="str">
            <v>A</v>
          </cell>
        </row>
      </sheetData>
      <sheetData sheetId="5096">
        <row r="9">
          <cell r="A9" t="str">
            <v>A</v>
          </cell>
        </row>
      </sheetData>
      <sheetData sheetId="5097">
        <row r="9">
          <cell r="A9" t="str">
            <v>A</v>
          </cell>
        </row>
      </sheetData>
      <sheetData sheetId="5098">
        <row r="9">
          <cell r="A9" t="str">
            <v>A</v>
          </cell>
        </row>
      </sheetData>
      <sheetData sheetId="5099">
        <row r="9">
          <cell r="A9" t="str">
            <v>A</v>
          </cell>
        </row>
      </sheetData>
      <sheetData sheetId="5100">
        <row r="9">
          <cell r="A9" t="str">
            <v>A</v>
          </cell>
        </row>
      </sheetData>
      <sheetData sheetId="5101">
        <row r="9">
          <cell r="A9" t="str">
            <v>A</v>
          </cell>
        </row>
      </sheetData>
      <sheetData sheetId="5102">
        <row r="9">
          <cell r="A9" t="str">
            <v>A</v>
          </cell>
        </row>
      </sheetData>
      <sheetData sheetId="5103">
        <row r="9">
          <cell r="A9" t="str">
            <v>A</v>
          </cell>
        </row>
      </sheetData>
      <sheetData sheetId="5104">
        <row r="9">
          <cell r="A9" t="str">
            <v>A</v>
          </cell>
        </row>
      </sheetData>
      <sheetData sheetId="5105">
        <row r="9">
          <cell r="A9" t="str">
            <v>A</v>
          </cell>
        </row>
      </sheetData>
      <sheetData sheetId="5106">
        <row r="9">
          <cell r="A9" t="str">
            <v>A</v>
          </cell>
        </row>
      </sheetData>
      <sheetData sheetId="5107">
        <row r="9">
          <cell r="A9" t="str">
            <v>A</v>
          </cell>
        </row>
      </sheetData>
      <sheetData sheetId="5108">
        <row r="9">
          <cell r="A9" t="str">
            <v>A</v>
          </cell>
        </row>
      </sheetData>
      <sheetData sheetId="5109">
        <row r="9">
          <cell r="A9" t="str">
            <v>A</v>
          </cell>
        </row>
      </sheetData>
      <sheetData sheetId="5110">
        <row r="9">
          <cell r="A9" t="str">
            <v>A</v>
          </cell>
        </row>
      </sheetData>
      <sheetData sheetId="5111">
        <row r="9">
          <cell r="A9" t="str">
            <v>A</v>
          </cell>
        </row>
      </sheetData>
      <sheetData sheetId="5112">
        <row r="9">
          <cell r="A9" t="str">
            <v>A</v>
          </cell>
        </row>
      </sheetData>
      <sheetData sheetId="5113">
        <row r="9">
          <cell r="A9" t="str">
            <v>A</v>
          </cell>
        </row>
      </sheetData>
      <sheetData sheetId="5114">
        <row r="9">
          <cell r="A9" t="str">
            <v>A</v>
          </cell>
        </row>
      </sheetData>
      <sheetData sheetId="5115">
        <row r="9">
          <cell r="A9" t="str">
            <v>A</v>
          </cell>
        </row>
      </sheetData>
      <sheetData sheetId="5116">
        <row r="9">
          <cell r="A9" t="str">
            <v>A</v>
          </cell>
        </row>
      </sheetData>
      <sheetData sheetId="5117">
        <row r="9">
          <cell r="A9" t="str">
            <v>A</v>
          </cell>
        </row>
      </sheetData>
      <sheetData sheetId="5118">
        <row r="9">
          <cell r="A9" t="str">
            <v>A</v>
          </cell>
        </row>
      </sheetData>
      <sheetData sheetId="5119">
        <row r="9">
          <cell r="A9" t="str">
            <v>A</v>
          </cell>
        </row>
      </sheetData>
      <sheetData sheetId="5120">
        <row r="9">
          <cell r="A9" t="str">
            <v>A</v>
          </cell>
        </row>
      </sheetData>
      <sheetData sheetId="5121">
        <row r="9">
          <cell r="A9" t="str">
            <v>A</v>
          </cell>
        </row>
      </sheetData>
      <sheetData sheetId="5122">
        <row r="9">
          <cell r="A9" t="str">
            <v>A</v>
          </cell>
        </row>
      </sheetData>
      <sheetData sheetId="5123">
        <row r="9">
          <cell r="A9" t="str">
            <v>A</v>
          </cell>
        </row>
      </sheetData>
      <sheetData sheetId="5124">
        <row r="9">
          <cell r="A9" t="str">
            <v>A</v>
          </cell>
        </row>
      </sheetData>
      <sheetData sheetId="5125">
        <row r="9">
          <cell r="A9" t="str">
            <v>A</v>
          </cell>
        </row>
      </sheetData>
      <sheetData sheetId="5126">
        <row r="9">
          <cell r="A9" t="str">
            <v>A</v>
          </cell>
        </row>
      </sheetData>
      <sheetData sheetId="5127">
        <row r="9">
          <cell r="A9" t="str">
            <v>A</v>
          </cell>
        </row>
      </sheetData>
      <sheetData sheetId="5128">
        <row r="9">
          <cell r="A9" t="str">
            <v>A</v>
          </cell>
        </row>
      </sheetData>
      <sheetData sheetId="5129">
        <row r="9">
          <cell r="A9" t="str">
            <v>A</v>
          </cell>
        </row>
      </sheetData>
      <sheetData sheetId="5130">
        <row r="9">
          <cell r="A9" t="str">
            <v>A</v>
          </cell>
        </row>
      </sheetData>
      <sheetData sheetId="5131">
        <row r="9">
          <cell r="A9" t="str">
            <v>A</v>
          </cell>
        </row>
      </sheetData>
      <sheetData sheetId="5132">
        <row r="9">
          <cell r="A9" t="str">
            <v>A</v>
          </cell>
        </row>
      </sheetData>
      <sheetData sheetId="5133">
        <row r="9">
          <cell r="A9" t="str">
            <v>A</v>
          </cell>
        </row>
      </sheetData>
      <sheetData sheetId="5134">
        <row r="9">
          <cell r="A9" t="str">
            <v>A</v>
          </cell>
        </row>
      </sheetData>
      <sheetData sheetId="5135">
        <row r="9">
          <cell r="A9" t="str">
            <v>A</v>
          </cell>
        </row>
      </sheetData>
      <sheetData sheetId="5136">
        <row r="9">
          <cell r="A9" t="str">
            <v>A</v>
          </cell>
        </row>
      </sheetData>
      <sheetData sheetId="5137">
        <row r="9">
          <cell r="A9" t="str">
            <v>A</v>
          </cell>
        </row>
      </sheetData>
      <sheetData sheetId="5138">
        <row r="9">
          <cell r="A9" t="str">
            <v>A</v>
          </cell>
        </row>
      </sheetData>
      <sheetData sheetId="5139">
        <row r="9">
          <cell r="A9" t="str">
            <v>A</v>
          </cell>
        </row>
      </sheetData>
      <sheetData sheetId="5140">
        <row r="9">
          <cell r="A9" t="str">
            <v>A</v>
          </cell>
        </row>
      </sheetData>
      <sheetData sheetId="5141">
        <row r="9">
          <cell r="A9" t="str">
            <v>A</v>
          </cell>
        </row>
      </sheetData>
      <sheetData sheetId="5142">
        <row r="9">
          <cell r="A9" t="str">
            <v>A</v>
          </cell>
        </row>
      </sheetData>
      <sheetData sheetId="5143">
        <row r="9">
          <cell r="A9" t="str">
            <v>A</v>
          </cell>
        </row>
      </sheetData>
      <sheetData sheetId="5144">
        <row r="9">
          <cell r="A9" t="str">
            <v>A</v>
          </cell>
        </row>
      </sheetData>
      <sheetData sheetId="5145">
        <row r="9">
          <cell r="A9" t="str">
            <v>A</v>
          </cell>
        </row>
      </sheetData>
      <sheetData sheetId="5146">
        <row r="9">
          <cell r="A9" t="str">
            <v>A</v>
          </cell>
        </row>
      </sheetData>
      <sheetData sheetId="5147">
        <row r="9">
          <cell r="A9" t="str">
            <v>A</v>
          </cell>
        </row>
      </sheetData>
      <sheetData sheetId="5148">
        <row r="9">
          <cell r="A9" t="str">
            <v>A</v>
          </cell>
        </row>
      </sheetData>
      <sheetData sheetId="5149">
        <row r="9">
          <cell r="A9" t="str">
            <v>A</v>
          </cell>
        </row>
      </sheetData>
      <sheetData sheetId="5150">
        <row r="9">
          <cell r="A9" t="str">
            <v>A</v>
          </cell>
        </row>
      </sheetData>
      <sheetData sheetId="5151">
        <row r="9">
          <cell r="A9" t="str">
            <v>A</v>
          </cell>
        </row>
      </sheetData>
      <sheetData sheetId="5152">
        <row r="9">
          <cell r="A9" t="str">
            <v>A</v>
          </cell>
        </row>
      </sheetData>
      <sheetData sheetId="5153">
        <row r="9">
          <cell r="A9" t="str">
            <v>A</v>
          </cell>
        </row>
      </sheetData>
      <sheetData sheetId="5154">
        <row r="9">
          <cell r="A9" t="str">
            <v>A</v>
          </cell>
        </row>
      </sheetData>
      <sheetData sheetId="5155">
        <row r="9">
          <cell r="A9" t="str">
            <v>A</v>
          </cell>
        </row>
      </sheetData>
      <sheetData sheetId="5156">
        <row r="9">
          <cell r="A9" t="str">
            <v>A</v>
          </cell>
        </row>
      </sheetData>
      <sheetData sheetId="5157">
        <row r="9">
          <cell r="A9" t="str">
            <v>A</v>
          </cell>
        </row>
      </sheetData>
      <sheetData sheetId="5158">
        <row r="9">
          <cell r="A9" t="str">
            <v>A</v>
          </cell>
        </row>
      </sheetData>
      <sheetData sheetId="5159">
        <row r="9">
          <cell r="A9" t="str">
            <v>A</v>
          </cell>
        </row>
      </sheetData>
      <sheetData sheetId="5160">
        <row r="9">
          <cell r="A9" t="str">
            <v>A</v>
          </cell>
        </row>
      </sheetData>
      <sheetData sheetId="5161">
        <row r="9">
          <cell r="A9" t="str">
            <v>A</v>
          </cell>
        </row>
      </sheetData>
      <sheetData sheetId="5162">
        <row r="9">
          <cell r="A9" t="str">
            <v>A</v>
          </cell>
        </row>
      </sheetData>
      <sheetData sheetId="5163">
        <row r="9">
          <cell r="A9" t="str">
            <v>A</v>
          </cell>
        </row>
      </sheetData>
      <sheetData sheetId="5164">
        <row r="9">
          <cell r="A9" t="str">
            <v>A</v>
          </cell>
        </row>
      </sheetData>
      <sheetData sheetId="5165">
        <row r="9">
          <cell r="A9" t="str">
            <v>A</v>
          </cell>
        </row>
      </sheetData>
      <sheetData sheetId="5166">
        <row r="9">
          <cell r="A9" t="str">
            <v>A</v>
          </cell>
        </row>
      </sheetData>
      <sheetData sheetId="5167">
        <row r="9">
          <cell r="A9" t="str">
            <v>A</v>
          </cell>
        </row>
      </sheetData>
      <sheetData sheetId="5168">
        <row r="9">
          <cell r="A9" t="str">
            <v>A</v>
          </cell>
        </row>
      </sheetData>
      <sheetData sheetId="5169">
        <row r="9">
          <cell r="A9" t="str">
            <v>A</v>
          </cell>
        </row>
      </sheetData>
      <sheetData sheetId="5170">
        <row r="9">
          <cell r="A9" t="str">
            <v>A</v>
          </cell>
        </row>
      </sheetData>
      <sheetData sheetId="5171">
        <row r="9">
          <cell r="A9" t="str">
            <v>A</v>
          </cell>
        </row>
      </sheetData>
      <sheetData sheetId="5172">
        <row r="9">
          <cell r="A9" t="str">
            <v>A</v>
          </cell>
        </row>
      </sheetData>
      <sheetData sheetId="5173">
        <row r="9">
          <cell r="A9" t="str">
            <v>A</v>
          </cell>
        </row>
      </sheetData>
      <sheetData sheetId="5174">
        <row r="9">
          <cell r="A9" t="str">
            <v>A</v>
          </cell>
        </row>
      </sheetData>
      <sheetData sheetId="5175">
        <row r="9">
          <cell r="A9" t="str">
            <v>A</v>
          </cell>
        </row>
      </sheetData>
      <sheetData sheetId="5176">
        <row r="9">
          <cell r="A9" t="str">
            <v>A</v>
          </cell>
        </row>
      </sheetData>
      <sheetData sheetId="5177">
        <row r="9">
          <cell r="A9" t="str">
            <v>A</v>
          </cell>
        </row>
      </sheetData>
      <sheetData sheetId="5178">
        <row r="9">
          <cell r="A9" t="str">
            <v>A</v>
          </cell>
        </row>
      </sheetData>
      <sheetData sheetId="5179">
        <row r="9">
          <cell r="A9" t="str">
            <v>A</v>
          </cell>
        </row>
      </sheetData>
      <sheetData sheetId="5180">
        <row r="9">
          <cell r="A9" t="str">
            <v>A</v>
          </cell>
        </row>
      </sheetData>
      <sheetData sheetId="5181">
        <row r="9">
          <cell r="A9" t="str">
            <v>A</v>
          </cell>
        </row>
      </sheetData>
      <sheetData sheetId="5182">
        <row r="9">
          <cell r="A9" t="str">
            <v>A</v>
          </cell>
        </row>
      </sheetData>
      <sheetData sheetId="5183">
        <row r="9">
          <cell r="A9" t="str">
            <v>A</v>
          </cell>
        </row>
      </sheetData>
      <sheetData sheetId="5184">
        <row r="9">
          <cell r="A9" t="str">
            <v>A</v>
          </cell>
        </row>
      </sheetData>
      <sheetData sheetId="5185">
        <row r="9">
          <cell r="A9" t="str">
            <v>A</v>
          </cell>
        </row>
      </sheetData>
      <sheetData sheetId="5186">
        <row r="9">
          <cell r="A9" t="str">
            <v>A</v>
          </cell>
        </row>
      </sheetData>
      <sheetData sheetId="5187">
        <row r="9">
          <cell r="A9" t="str">
            <v>A</v>
          </cell>
        </row>
      </sheetData>
      <sheetData sheetId="5188">
        <row r="9">
          <cell r="A9" t="str">
            <v>A</v>
          </cell>
        </row>
      </sheetData>
      <sheetData sheetId="5189">
        <row r="9">
          <cell r="A9" t="str">
            <v>A</v>
          </cell>
        </row>
      </sheetData>
      <sheetData sheetId="5190">
        <row r="9">
          <cell r="A9" t="str">
            <v>A</v>
          </cell>
        </row>
      </sheetData>
      <sheetData sheetId="5191">
        <row r="9">
          <cell r="A9" t="str">
            <v>A</v>
          </cell>
        </row>
      </sheetData>
      <sheetData sheetId="5192">
        <row r="9">
          <cell r="A9" t="str">
            <v>A</v>
          </cell>
        </row>
      </sheetData>
      <sheetData sheetId="5193">
        <row r="9">
          <cell r="A9" t="str">
            <v>A</v>
          </cell>
        </row>
      </sheetData>
      <sheetData sheetId="5194">
        <row r="9">
          <cell r="A9" t="str">
            <v>A</v>
          </cell>
        </row>
      </sheetData>
      <sheetData sheetId="5195">
        <row r="9">
          <cell r="A9" t="str">
            <v>A</v>
          </cell>
        </row>
      </sheetData>
      <sheetData sheetId="5196">
        <row r="9">
          <cell r="A9" t="str">
            <v>A</v>
          </cell>
        </row>
      </sheetData>
      <sheetData sheetId="5197">
        <row r="9">
          <cell r="A9" t="str">
            <v>A</v>
          </cell>
        </row>
      </sheetData>
      <sheetData sheetId="5198">
        <row r="9">
          <cell r="A9" t="str">
            <v>A</v>
          </cell>
        </row>
      </sheetData>
      <sheetData sheetId="5199">
        <row r="9">
          <cell r="A9" t="str">
            <v>A</v>
          </cell>
        </row>
      </sheetData>
      <sheetData sheetId="5200">
        <row r="9">
          <cell r="A9" t="str">
            <v>A</v>
          </cell>
        </row>
      </sheetData>
      <sheetData sheetId="5201">
        <row r="9">
          <cell r="A9" t="str">
            <v>A</v>
          </cell>
        </row>
      </sheetData>
      <sheetData sheetId="5202">
        <row r="9">
          <cell r="A9" t="str">
            <v>A</v>
          </cell>
        </row>
      </sheetData>
      <sheetData sheetId="5203">
        <row r="9">
          <cell r="A9" t="str">
            <v>A</v>
          </cell>
        </row>
      </sheetData>
      <sheetData sheetId="5204">
        <row r="9">
          <cell r="A9" t="str">
            <v>A</v>
          </cell>
        </row>
      </sheetData>
      <sheetData sheetId="5205">
        <row r="9">
          <cell r="A9" t="str">
            <v>A</v>
          </cell>
        </row>
      </sheetData>
      <sheetData sheetId="5206">
        <row r="9">
          <cell r="A9" t="str">
            <v>A</v>
          </cell>
        </row>
      </sheetData>
      <sheetData sheetId="5207">
        <row r="9">
          <cell r="A9" t="str">
            <v>A</v>
          </cell>
        </row>
      </sheetData>
      <sheetData sheetId="5208">
        <row r="9">
          <cell r="A9" t="str">
            <v>A</v>
          </cell>
        </row>
      </sheetData>
      <sheetData sheetId="5209">
        <row r="9">
          <cell r="A9" t="str">
            <v>A</v>
          </cell>
        </row>
      </sheetData>
      <sheetData sheetId="5210">
        <row r="9">
          <cell r="A9" t="str">
            <v>A</v>
          </cell>
        </row>
      </sheetData>
      <sheetData sheetId="5211">
        <row r="9">
          <cell r="A9" t="str">
            <v>A</v>
          </cell>
        </row>
      </sheetData>
      <sheetData sheetId="5212">
        <row r="9">
          <cell r="A9" t="str">
            <v>A</v>
          </cell>
        </row>
      </sheetData>
      <sheetData sheetId="5213">
        <row r="9">
          <cell r="A9" t="str">
            <v>A</v>
          </cell>
        </row>
      </sheetData>
      <sheetData sheetId="5214">
        <row r="9">
          <cell r="A9" t="str">
            <v>A</v>
          </cell>
        </row>
      </sheetData>
      <sheetData sheetId="5215">
        <row r="9">
          <cell r="A9" t="str">
            <v>A</v>
          </cell>
        </row>
      </sheetData>
      <sheetData sheetId="5216">
        <row r="9">
          <cell r="A9" t="str">
            <v>A</v>
          </cell>
        </row>
      </sheetData>
      <sheetData sheetId="5217">
        <row r="9">
          <cell r="A9" t="str">
            <v>A</v>
          </cell>
        </row>
      </sheetData>
      <sheetData sheetId="5218">
        <row r="9">
          <cell r="A9" t="str">
            <v>A</v>
          </cell>
        </row>
      </sheetData>
      <sheetData sheetId="5219">
        <row r="9">
          <cell r="A9" t="str">
            <v>A</v>
          </cell>
        </row>
      </sheetData>
      <sheetData sheetId="5220">
        <row r="9">
          <cell r="A9" t="str">
            <v>A</v>
          </cell>
        </row>
      </sheetData>
      <sheetData sheetId="5221">
        <row r="9">
          <cell r="A9" t="str">
            <v>A</v>
          </cell>
        </row>
      </sheetData>
      <sheetData sheetId="5222">
        <row r="9">
          <cell r="A9" t="str">
            <v>A</v>
          </cell>
        </row>
      </sheetData>
      <sheetData sheetId="5223">
        <row r="9">
          <cell r="A9" t="str">
            <v>A</v>
          </cell>
        </row>
      </sheetData>
      <sheetData sheetId="5224">
        <row r="9">
          <cell r="A9" t="str">
            <v>A</v>
          </cell>
        </row>
      </sheetData>
      <sheetData sheetId="5225">
        <row r="9">
          <cell r="A9" t="str">
            <v>A</v>
          </cell>
        </row>
      </sheetData>
      <sheetData sheetId="5226">
        <row r="9">
          <cell r="A9" t="str">
            <v>A</v>
          </cell>
        </row>
      </sheetData>
      <sheetData sheetId="5227">
        <row r="9">
          <cell r="A9" t="str">
            <v>A</v>
          </cell>
        </row>
      </sheetData>
      <sheetData sheetId="5228">
        <row r="9">
          <cell r="A9" t="str">
            <v>A</v>
          </cell>
        </row>
      </sheetData>
      <sheetData sheetId="5229">
        <row r="9">
          <cell r="A9" t="str">
            <v>A</v>
          </cell>
        </row>
      </sheetData>
      <sheetData sheetId="5230">
        <row r="9">
          <cell r="A9" t="str">
            <v>A</v>
          </cell>
        </row>
      </sheetData>
      <sheetData sheetId="5231">
        <row r="9">
          <cell r="A9" t="str">
            <v>A</v>
          </cell>
        </row>
      </sheetData>
      <sheetData sheetId="5232">
        <row r="9">
          <cell r="A9" t="str">
            <v>A</v>
          </cell>
        </row>
      </sheetData>
      <sheetData sheetId="5233">
        <row r="9">
          <cell r="A9" t="str">
            <v>A</v>
          </cell>
        </row>
      </sheetData>
      <sheetData sheetId="5234">
        <row r="9">
          <cell r="A9" t="str">
            <v>A</v>
          </cell>
        </row>
      </sheetData>
      <sheetData sheetId="5235">
        <row r="9">
          <cell r="A9" t="str">
            <v>A</v>
          </cell>
        </row>
      </sheetData>
      <sheetData sheetId="5236">
        <row r="9">
          <cell r="A9" t="str">
            <v>A</v>
          </cell>
        </row>
      </sheetData>
      <sheetData sheetId="5237">
        <row r="9">
          <cell r="A9" t="str">
            <v>A</v>
          </cell>
        </row>
      </sheetData>
      <sheetData sheetId="5238">
        <row r="9">
          <cell r="A9" t="str">
            <v>A</v>
          </cell>
        </row>
      </sheetData>
      <sheetData sheetId="5239">
        <row r="9">
          <cell r="A9" t="str">
            <v>A</v>
          </cell>
        </row>
      </sheetData>
      <sheetData sheetId="5240">
        <row r="9">
          <cell r="A9" t="str">
            <v>A</v>
          </cell>
        </row>
      </sheetData>
      <sheetData sheetId="5241">
        <row r="9">
          <cell r="A9" t="str">
            <v>A</v>
          </cell>
        </row>
      </sheetData>
      <sheetData sheetId="5242">
        <row r="9">
          <cell r="A9" t="str">
            <v>A</v>
          </cell>
        </row>
      </sheetData>
      <sheetData sheetId="5243">
        <row r="9">
          <cell r="A9" t="str">
            <v>A</v>
          </cell>
        </row>
      </sheetData>
      <sheetData sheetId="5244">
        <row r="9">
          <cell r="A9" t="str">
            <v>A</v>
          </cell>
        </row>
      </sheetData>
      <sheetData sheetId="5245">
        <row r="9">
          <cell r="A9" t="str">
            <v>A</v>
          </cell>
        </row>
      </sheetData>
      <sheetData sheetId="5246">
        <row r="9">
          <cell r="A9" t="str">
            <v>A</v>
          </cell>
        </row>
      </sheetData>
      <sheetData sheetId="5247">
        <row r="9">
          <cell r="A9" t="str">
            <v>A</v>
          </cell>
        </row>
      </sheetData>
      <sheetData sheetId="5248">
        <row r="9">
          <cell r="A9" t="str">
            <v>A</v>
          </cell>
        </row>
      </sheetData>
      <sheetData sheetId="5249">
        <row r="9">
          <cell r="A9" t="str">
            <v>A</v>
          </cell>
        </row>
      </sheetData>
      <sheetData sheetId="5250">
        <row r="9">
          <cell r="A9" t="str">
            <v>A</v>
          </cell>
        </row>
      </sheetData>
      <sheetData sheetId="5251">
        <row r="9">
          <cell r="A9" t="str">
            <v>A</v>
          </cell>
        </row>
      </sheetData>
      <sheetData sheetId="5252">
        <row r="9">
          <cell r="A9" t="str">
            <v>A</v>
          </cell>
        </row>
      </sheetData>
      <sheetData sheetId="5253">
        <row r="9">
          <cell r="A9" t="str">
            <v>A</v>
          </cell>
        </row>
      </sheetData>
      <sheetData sheetId="5254">
        <row r="9">
          <cell r="A9" t="str">
            <v>A</v>
          </cell>
        </row>
      </sheetData>
      <sheetData sheetId="5255">
        <row r="9">
          <cell r="A9" t="str">
            <v>A</v>
          </cell>
        </row>
      </sheetData>
      <sheetData sheetId="5256">
        <row r="9">
          <cell r="A9" t="str">
            <v>A</v>
          </cell>
        </row>
      </sheetData>
      <sheetData sheetId="5257">
        <row r="9">
          <cell r="A9" t="str">
            <v>A</v>
          </cell>
        </row>
      </sheetData>
      <sheetData sheetId="5258">
        <row r="9">
          <cell r="A9" t="str">
            <v>A</v>
          </cell>
        </row>
      </sheetData>
      <sheetData sheetId="5259">
        <row r="9">
          <cell r="A9" t="str">
            <v>A</v>
          </cell>
        </row>
      </sheetData>
      <sheetData sheetId="5260">
        <row r="9">
          <cell r="A9" t="str">
            <v>A</v>
          </cell>
        </row>
      </sheetData>
      <sheetData sheetId="5261">
        <row r="9">
          <cell r="A9" t="str">
            <v>A</v>
          </cell>
        </row>
      </sheetData>
      <sheetData sheetId="5262">
        <row r="9">
          <cell r="A9" t="str">
            <v>A</v>
          </cell>
        </row>
      </sheetData>
      <sheetData sheetId="5263">
        <row r="9">
          <cell r="A9" t="str">
            <v>A</v>
          </cell>
        </row>
      </sheetData>
      <sheetData sheetId="5264">
        <row r="9">
          <cell r="A9" t="str">
            <v>A</v>
          </cell>
        </row>
      </sheetData>
      <sheetData sheetId="5265">
        <row r="9">
          <cell r="A9" t="str">
            <v>A</v>
          </cell>
        </row>
      </sheetData>
      <sheetData sheetId="5266">
        <row r="9">
          <cell r="A9" t="str">
            <v>A</v>
          </cell>
        </row>
      </sheetData>
      <sheetData sheetId="5267">
        <row r="9">
          <cell r="A9" t="str">
            <v>A</v>
          </cell>
        </row>
      </sheetData>
      <sheetData sheetId="5268">
        <row r="9">
          <cell r="A9" t="str">
            <v>A</v>
          </cell>
        </row>
      </sheetData>
      <sheetData sheetId="5269">
        <row r="9">
          <cell r="A9" t="str">
            <v>A</v>
          </cell>
        </row>
      </sheetData>
      <sheetData sheetId="5270">
        <row r="9">
          <cell r="A9" t="str">
            <v>A</v>
          </cell>
        </row>
      </sheetData>
      <sheetData sheetId="5271">
        <row r="9">
          <cell r="A9" t="str">
            <v>A</v>
          </cell>
        </row>
      </sheetData>
      <sheetData sheetId="5272">
        <row r="9">
          <cell r="A9" t="str">
            <v>A</v>
          </cell>
        </row>
      </sheetData>
      <sheetData sheetId="5273">
        <row r="9">
          <cell r="A9" t="str">
            <v>A</v>
          </cell>
        </row>
      </sheetData>
      <sheetData sheetId="5274">
        <row r="9">
          <cell r="A9" t="str">
            <v>A</v>
          </cell>
        </row>
      </sheetData>
      <sheetData sheetId="5275">
        <row r="9">
          <cell r="A9" t="str">
            <v>A</v>
          </cell>
        </row>
      </sheetData>
      <sheetData sheetId="5276">
        <row r="9">
          <cell r="A9" t="str">
            <v>A</v>
          </cell>
        </row>
      </sheetData>
      <sheetData sheetId="5277">
        <row r="9">
          <cell r="A9" t="str">
            <v>A</v>
          </cell>
        </row>
      </sheetData>
      <sheetData sheetId="5278">
        <row r="9">
          <cell r="A9" t="str">
            <v>A</v>
          </cell>
        </row>
      </sheetData>
      <sheetData sheetId="5279">
        <row r="9">
          <cell r="A9" t="str">
            <v>A</v>
          </cell>
        </row>
      </sheetData>
      <sheetData sheetId="5280">
        <row r="9">
          <cell r="A9" t="str">
            <v>A</v>
          </cell>
        </row>
      </sheetData>
      <sheetData sheetId="5281">
        <row r="9">
          <cell r="A9" t="str">
            <v>A</v>
          </cell>
        </row>
      </sheetData>
      <sheetData sheetId="5282">
        <row r="9">
          <cell r="A9" t="str">
            <v>A</v>
          </cell>
        </row>
      </sheetData>
      <sheetData sheetId="5283">
        <row r="9">
          <cell r="A9" t="str">
            <v>A</v>
          </cell>
        </row>
      </sheetData>
      <sheetData sheetId="5284">
        <row r="9">
          <cell r="A9" t="str">
            <v>A</v>
          </cell>
        </row>
      </sheetData>
      <sheetData sheetId="5285">
        <row r="9">
          <cell r="A9" t="str">
            <v>A</v>
          </cell>
        </row>
      </sheetData>
      <sheetData sheetId="5286">
        <row r="9">
          <cell r="A9" t="str">
            <v>A</v>
          </cell>
        </row>
      </sheetData>
      <sheetData sheetId="5287">
        <row r="9">
          <cell r="A9" t="str">
            <v>A</v>
          </cell>
        </row>
      </sheetData>
      <sheetData sheetId="5288">
        <row r="9">
          <cell r="A9" t="str">
            <v>A</v>
          </cell>
        </row>
      </sheetData>
      <sheetData sheetId="5289">
        <row r="9">
          <cell r="A9" t="str">
            <v>A</v>
          </cell>
        </row>
      </sheetData>
      <sheetData sheetId="5290">
        <row r="9">
          <cell r="A9" t="str">
            <v>A</v>
          </cell>
        </row>
      </sheetData>
      <sheetData sheetId="5291">
        <row r="9">
          <cell r="A9" t="str">
            <v>A</v>
          </cell>
        </row>
      </sheetData>
      <sheetData sheetId="5292">
        <row r="9">
          <cell r="A9" t="str">
            <v>A</v>
          </cell>
        </row>
      </sheetData>
      <sheetData sheetId="5293">
        <row r="9">
          <cell r="A9" t="str">
            <v>A</v>
          </cell>
        </row>
      </sheetData>
      <sheetData sheetId="5294">
        <row r="9">
          <cell r="A9" t="str">
            <v>A</v>
          </cell>
        </row>
      </sheetData>
      <sheetData sheetId="5295">
        <row r="9">
          <cell r="A9" t="str">
            <v>A</v>
          </cell>
        </row>
      </sheetData>
      <sheetData sheetId="5296">
        <row r="9">
          <cell r="A9" t="str">
            <v>A</v>
          </cell>
        </row>
      </sheetData>
      <sheetData sheetId="5297">
        <row r="9">
          <cell r="A9" t="str">
            <v>A</v>
          </cell>
        </row>
      </sheetData>
      <sheetData sheetId="5298">
        <row r="9">
          <cell r="A9" t="str">
            <v>A</v>
          </cell>
        </row>
      </sheetData>
      <sheetData sheetId="5299">
        <row r="9">
          <cell r="A9" t="str">
            <v>A</v>
          </cell>
        </row>
      </sheetData>
      <sheetData sheetId="5300">
        <row r="9">
          <cell r="A9" t="str">
            <v>A</v>
          </cell>
        </row>
      </sheetData>
      <sheetData sheetId="5301">
        <row r="9">
          <cell r="A9" t="str">
            <v>A</v>
          </cell>
        </row>
      </sheetData>
      <sheetData sheetId="5302">
        <row r="9">
          <cell r="A9" t="str">
            <v>A</v>
          </cell>
        </row>
      </sheetData>
      <sheetData sheetId="5303">
        <row r="9">
          <cell r="A9" t="str">
            <v>A</v>
          </cell>
        </row>
      </sheetData>
      <sheetData sheetId="5304">
        <row r="9">
          <cell r="A9" t="str">
            <v>A</v>
          </cell>
        </row>
      </sheetData>
      <sheetData sheetId="5305">
        <row r="9">
          <cell r="A9" t="str">
            <v>A</v>
          </cell>
        </row>
      </sheetData>
      <sheetData sheetId="5306">
        <row r="9">
          <cell r="A9" t="str">
            <v>A</v>
          </cell>
        </row>
      </sheetData>
      <sheetData sheetId="5307">
        <row r="9">
          <cell r="A9" t="str">
            <v>A</v>
          </cell>
        </row>
      </sheetData>
      <sheetData sheetId="5308">
        <row r="9">
          <cell r="A9" t="str">
            <v>A</v>
          </cell>
        </row>
      </sheetData>
      <sheetData sheetId="5309">
        <row r="9">
          <cell r="A9" t="str">
            <v>A</v>
          </cell>
        </row>
      </sheetData>
      <sheetData sheetId="5310">
        <row r="9">
          <cell r="A9" t="str">
            <v>A</v>
          </cell>
        </row>
      </sheetData>
      <sheetData sheetId="5311">
        <row r="9">
          <cell r="A9" t="str">
            <v>A</v>
          </cell>
        </row>
      </sheetData>
      <sheetData sheetId="5312">
        <row r="9">
          <cell r="A9" t="str">
            <v>A</v>
          </cell>
        </row>
      </sheetData>
      <sheetData sheetId="5313">
        <row r="9">
          <cell r="A9" t="str">
            <v>A</v>
          </cell>
        </row>
      </sheetData>
      <sheetData sheetId="5314">
        <row r="9">
          <cell r="A9" t="str">
            <v>A</v>
          </cell>
        </row>
      </sheetData>
      <sheetData sheetId="5315">
        <row r="9">
          <cell r="A9" t="str">
            <v>A</v>
          </cell>
        </row>
      </sheetData>
      <sheetData sheetId="5316">
        <row r="9">
          <cell r="A9" t="str">
            <v>A</v>
          </cell>
        </row>
      </sheetData>
      <sheetData sheetId="5317">
        <row r="9">
          <cell r="A9" t="str">
            <v>A</v>
          </cell>
        </row>
      </sheetData>
      <sheetData sheetId="5318">
        <row r="9">
          <cell r="A9" t="str">
            <v>A</v>
          </cell>
        </row>
      </sheetData>
      <sheetData sheetId="5319">
        <row r="9">
          <cell r="A9" t="str">
            <v>A</v>
          </cell>
        </row>
      </sheetData>
      <sheetData sheetId="5320">
        <row r="9">
          <cell r="A9" t="str">
            <v>A</v>
          </cell>
        </row>
      </sheetData>
      <sheetData sheetId="5321">
        <row r="9">
          <cell r="A9" t="str">
            <v>A</v>
          </cell>
        </row>
      </sheetData>
      <sheetData sheetId="5322">
        <row r="9">
          <cell r="A9" t="str">
            <v>A</v>
          </cell>
        </row>
      </sheetData>
      <sheetData sheetId="5323">
        <row r="9">
          <cell r="A9" t="str">
            <v>A</v>
          </cell>
        </row>
      </sheetData>
      <sheetData sheetId="5324">
        <row r="9">
          <cell r="A9" t="str">
            <v>A</v>
          </cell>
        </row>
      </sheetData>
      <sheetData sheetId="5325">
        <row r="9">
          <cell r="A9" t="str">
            <v>A</v>
          </cell>
        </row>
      </sheetData>
      <sheetData sheetId="5326">
        <row r="9">
          <cell r="A9" t="str">
            <v>A</v>
          </cell>
        </row>
      </sheetData>
      <sheetData sheetId="5327">
        <row r="9">
          <cell r="A9" t="str">
            <v>A</v>
          </cell>
        </row>
      </sheetData>
      <sheetData sheetId="5328">
        <row r="9">
          <cell r="A9" t="str">
            <v>A</v>
          </cell>
        </row>
      </sheetData>
      <sheetData sheetId="5329">
        <row r="9">
          <cell r="A9" t="str">
            <v>A</v>
          </cell>
        </row>
      </sheetData>
      <sheetData sheetId="5330">
        <row r="9">
          <cell r="A9" t="str">
            <v>A</v>
          </cell>
        </row>
      </sheetData>
      <sheetData sheetId="5331">
        <row r="9">
          <cell r="A9" t="str">
            <v>A</v>
          </cell>
        </row>
      </sheetData>
      <sheetData sheetId="5332">
        <row r="9">
          <cell r="A9" t="str">
            <v>A</v>
          </cell>
        </row>
      </sheetData>
      <sheetData sheetId="5333">
        <row r="9">
          <cell r="A9" t="str">
            <v>A</v>
          </cell>
        </row>
      </sheetData>
      <sheetData sheetId="5334">
        <row r="9">
          <cell r="A9" t="str">
            <v>A</v>
          </cell>
        </row>
      </sheetData>
      <sheetData sheetId="5335">
        <row r="9">
          <cell r="A9" t="str">
            <v>A</v>
          </cell>
        </row>
      </sheetData>
      <sheetData sheetId="5336">
        <row r="9">
          <cell r="A9" t="str">
            <v>A</v>
          </cell>
        </row>
      </sheetData>
      <sheetData sheetId="5337">
        <row r="9">
          <cell r="A9" t="str">
            <v>A</v>
          </cell>
        </row>
      </sheetData>
      <sheetData sheetId="5338">
        <row r="9">
          <cell r="A9" t="str">
            <v>A</v>
          </cell>
        </row>
      </sheetData>
      <sheetData sheetId="5339">
        <row r="9">
          <cell r="A9" t="str">
            <v>A</v>
          </cell>
        </row>
      </sheetData>
      <sheetData sheetId="5340">
        <row r="9">
          <cell r="A9" t="str">
            <v>A</v>
          </cell>
        </row>
      </sheetData>
      <sheetData sheetId="5341">
        <row r="9">
          <cell r="A9" t="str">
            <v>A</v>
          </cell>
        </row>
      </sheetData>
      <sheetData sheetId="5342">
        <row r="9">
          <cell r="A9" t="str">
            <v>A</v>
          </cell>
        </row>
      </sheetData>
      <sheetData sheetId="5343">
        <row r="9">
          <cell r="A9" t="str">
            <v>A</v>
          </cell>
        </row>
      </sheetData>
      <sheetData sheetId="5344">
        <row r="9">
          <cell r="A9" t="str">
            <v>A</v>
          </cell>
        </row>
      </sheetData>
      <sheetData sheetId="5345">
        <row r="9">
          <cell r="A9" t="str">
            <v>A</v>
          </cell>
        </row>
      </sheetData>
      <sheetData sheetId="5346">
        <row r="9">
          <cell r="A9" t="str">
            <v>A</v>
          </cell>
        </row>
      </sheetData>
      <sheetData sheetId="5347">
        <row r="9">
          <cell r="A9" t="str">
            <v>A</v>
          </cell>
        </row>
      </sheetData>
      <sheetData sheetId="5348">
        <row r="9">
          <cell r="A9" t="str">
            <v>A</v>
          </cell>
        </row>
      </sheetData>
      <sheetData sheetId="5349">
        <row r="9">
          <cell r="A9" t="str">
            <v>A</v>
          </cell>
        </row>
      </sheetData>
      <sheetData sheetId="5350">
        <row r="9">
          <cell r="A9" t="str">
            <v>A</v>
          </cell>
        </row>
      </sheetData>
      <sheetData sheetId="5351">
        <row r="9">
          <cell r="A9" t="str">
            <v>A</v>
          </cell>
        </row>
      </sheetData>
      <sheetData sheetId="5352">
        <row r="9">
          <cell r="A9" t="str">
            <v>A</v>
          </cell>
        </row>
      </sheetData>
      <sheetData sheetId="5353">
        <row r="9">
          <cell r="A9" t="str">
            <v>A</v>
          </cell>
        </row>
      </sheetData>
      <sheetData sheetId="5354">
        <row r="9">
          <cell r="A9" t="str">
            <v>A</v>
          </cell>
        </row>
      </sheetData>
      <sheetData sheetId="5355">
        <row r="9">
          <cell r="A9" t="str">
            <v>A</v>
          </cell>
        </row>
      </sheetData>
      <sheetData sheetId="5356">
        <row r="9">
          <cell r="A9" t="str">
            <v>A</v>
          </cell>
        </row>
      </sheetData>
      <sheetData sheetId="5357">
        <row r="9">
          <cell r="A9" t="str">
            <v>A</v>
          </cell>
        </row>
      </sheetData>
      <sheetData sheetId="5358">
        <row r="9">
          <cell r="A9" t="str">
            <v>A</v>
          </cell>
        </row>
      </sheetData>
      <sheetData sheetId="5359">
        <row r="9">
          <cell r="A9" t="str">
            <v>A</v>
          </cell>
        </row>
      </sheetData>
      <sheetData sheetId="5360">
        <row r="9">
          <cell r="A9" t="str">
            <v>A</v>
          </cell>
        </row>
      </sheetData>
      <sheetData sheetId="5361">
        <row r="9">
          <cell r="A9" t="str">
            <v>A</v>
          </cell>
        </row>
      </sheetData>
      <sheetData sheetId="5362">
        <row r="9">
          <cell r="A9" t="str">
            <v>A</v>
          </cell>
        </row>
      </sheetData>
      <sheetData sheetId="5363">
        <row r="9">
          <cell r="A9" t="str">
            <v>A</v>
          </cell>
        </row>
      </sheetData>
      <sheetData sheetId="5364">
        <row r="9">
          <cell r="A9" t="str">
            <v>A</v>
          </cell>
        </row>
      </sheetData>
      <sheetData sheetId="5365">
        <row r="9">
          <cell r="A9" t="str">
            <v>A</v>
          </cell>
        </row>
      </sheetData>
      <sheetData sheetId="5366">
        <row r="9">
          <cell r="A9" t="str">
            <v>A</v>
          </cell>
        </row>
      </sheetData>
      <sheetData sheetId="5367">
        <row r="9">
          <cell r="A9" t="str">
            <v>A</v>
          </cell>
        </row>
      </sheetData>
      <sheetData sheetId="5368">
        <row r="9">
          <cell r="A9" t="str">
            <v>A</v>
          </cell>
        </row>
      </sheetData>
      <sheetData sheetId="5369">
        <row r="9">
          <cell r="A9" t="str">
            <v>A</v>
          </cell>
        </row>
      </sheetData>
      <sheetData sheetId="5370">
        <row r="9">
          <cell r="A9" t="str">
            <v>A</v>
          </cell>
        </row>
      </sheetData>
      <sheetData sheetId="5371">
        <row r="9">
          <cell r="A9" t="str">
            <v>A</v>
          </cell>
        </row>
      </sheetData>
      <sheetData sheetId="5372">
        <row r="9">
          <cell r="A9" t="str">
            <v>A</v>
          </cell>
        </row>
      </sheetData>
      <sheetData sheetId="5373">
        <row r="9">
          <cell r="A9" t="str">
            <v>A</v>
          </cell>
        </row>
      </sheetData>
      <sheetData sheetId="5374">
        <row r="9">
          <cell r="A9" t="str">
            <v>A</v>
          </cell>
        </row>
      </sheetData>
      <sheetData sheetId="5375">
        <row r="9">
          <cell r="A9" t="str">
            <v>A</v>
          </cell>
        </row>
      </sheetData>
      <sheetData sheetId="5376">
        <row r="9">
          <cell r="A9" t="str">
            <v>A</v>
          </cell>
        </row>
      </sheetData>
      <sheetData sheetId="5377">
        <row r="9">
          <cell r="A9" t="str">
            <v>A</v>
          </cell>
        </row>
      </sheetData>
      <sheetData sheetId="5378">
        <row r="9">
          <cell r="A9" t="str">
            <v>A</v>
          </cell>
        </row>
      </sheetData>
      <sheetData sheetId="5379">
        <row r="9">
          <cell r="A9" t="str">
            <v>A</v>
          </cell>
        </row>
      </sheetData>
      <sheetData sheetId="5380">
        <row r="9">
          <cell r="A9" t="str">
            <v>A</v>
          </cell>
        </row>
      </sheetData>
      <sheetData sheetId="5381">
        <row r="9">
          <cell r="A9" t="str">
            <v>A</v>
          </cell>
        </row>
      </sheetData>
      <sheetData sheetId="5382">
        <row r="9">
          <cell r="A9" t="str">
            <v>A</v>
          </cell>
        </row>
      </sheetData>
      <sheetData sheetId="5383">
        <row r="9">
          <cell r="A9" t="str">
            <v>A</v>
          </cell>
        </row>
      </sheetData>
      <sheetData sheetId="5384">
        <row r="9">
          <cell r="A9" t="str">
            <v>A</v>
          </cell>
        </row>
      </sheetData>
      <sheetData sheetId="5385">
        <row r="9">
          <cell r="A9" t="str">
            <v>A</v>
          </cell>
        </row>
      </sheetData>
      <sheetData sheetId="5386">
        <row r="9">
          <cell r="A9" t="str">
            <v>A</v>
          </cell>
        </row>
      </sheetData>
      <sheetData sheetId="5387">
        <row r="9">
          <cell r="A9" t="str">
            <v>A</v>
          </cell>
        </row>
      </sheetData>
      <sheetData sheetId="5388">
        <row r="9">
          <cell r="A9" t="str">
            <v>A</v>
          </cell>
        </row>
      </sheetData>
      <sheetData sheetId="5389">
        <row r="9">
          <cell r="A9" t="str">
            <v>A</v>
          </cell>
        </row>
      </sheetData>
      <sheetData sheetId="5390">
        <row r="9">
          <cell r="A9" t="str">
            <v>A</v>
          </cell>
        </row>
      </sheetData>
      <sheetData sheetId="5391">
        <row r="9">
          <cell r="A9" t="str">
            <v>A</v>
          </cell>
        </row>
      </sheetData>
      <sheetData sheetId="5392">
        <row r="9">
          <cell r="A9" t="str">
            <v>A</v>
          </cell>
        </row>
      </sheetData>
      <sheetData sheetId="5393">
        <row r="9">
          <cell r="A9" t="str">
            <v>A</v>
          </cell>
        </row>
      </sheetData>
      <sheetData sheetId="5394">
        <row r="9">
          <cell r="A9" t="str">
            <v>A</v>
          </cell>
        </row>
      </sheetData>
      <sheetData sheetId="5395">
        <row r="9">
          <cell r="A9" t="str">
            <v>A</v>
          </cell>
        </row>
      </sheetData>
      <sheetData sheetId="5396">
        <row r="9">
          <cell r="A9" t="str">
            <v>A</v>
          </cell>
        </row>
      </sheetData>
      <sheetData sheetId="5397">
        <row r="9">
          <cell r="A9" t="str">
            <v>A</v>
          </cell>
        </row>
      </sheetData>
      <sheetData sheetId="5398">
        <row r="9">
          <cell r="A9" t="str">
            <v>A</v>
          </cell>
        </row>
      </sheetData>
      <sheetData sheetId="5399">
        <row r="9">
          <cell r="A9" t="str">
            <v>A</v>
          </cell>
        </row>
      </sheetData>
      <sheetData sheetId="5400">
        <row r="9">
          <cell r="A9" t="str">
            <v>A</v>
          </cell>
        </row>
      </sheetData>
      <sheetData sheetId="5401">
        <row r="9">
          <cell r="A9" t="str">
            <v>A</v>
          </cell>
        </row>
      </sheetData>
      <sheetData sheetId="5402">
        <row r="9">
          <cell r="A9" t="str">
            <v>A</v>
          </cell>
        </row>
      </sheetData>
      <sheetData sheetId="5403">
        <row r="9">
          <cell r="A9" t="str">
            <v>A</v>
          </cell>
        </row>
      </sheetData>
      <sheetData sheetId="5404">
        <row r="9">
          <cell r="A9" t="str">
            <v>A</v>
          </cell>
        </row>
      </sheetData>
      <sheetData sheetId="5405">
        <row r="9">
          <cell r="A9" t="str">
            <v>A</v>
          </cell>
        </row>
      </sheetData>
      <sheetData sheetId="5406">
        <row r="9">
          <cell r="A9" t="str">
            <v>A</v>
          </cell>
        </row>
      </sheetData>
      <sheetData sheetId="5407">
        <row r="9">
          <cell r="A9" t="str">
            <v>A</v>
          </cell>
        </row>
      </sheetData>
      <sheetData sheetId="5408">
        <row r="9">
          <cell r="A9" t="str">
            <v>A</v>
          </cell>
        </row>
      </sheetData>
      <sheetData sheetId="5409">
        <row r="9">
          <cell r="A9" t="str">
            <v>A</v>
          </cell>
        </row>
      </sheetData>
      <sheetData sheetId="5410">
        <row r="9">
          <cell r="A9" t="str">
            <v>A</v>
          </cell>
        </row>
      </sheetData>
      <sheetData sheetId="5411">
        <row r="9">
          <cell r="A9" t="str">
            <v>A</v>
          </cell>
        </row>
      </sheetData>
      <sheetData sheetId="5412">
        <row r="9">
          <cell r="A9" t="str">
            <v>A</v>
          </cell>
        </row>
      </sheetData>
      <sheetData sheetId="5413">
        <row r="9">
          <cell r="A9" t="str">
            <v>A</v>
          </cell>
        </row>
      </sheetData>
      <sheetData sheetId="5414">
        <row r="9">
          <cell r="A9" t="str">
            <v>A</v>
          </cell>
        </row>
      </sheetData>
      <sheetData sheetId="5415">
        <row r="9">
          <cell r="A9" t="str">
            <v>A</v>
          </cell>
        </row>
      </sheetData>
      <sheetData sheetId="5416">
        <row r="9">
          <cell r="A9" t="str">
            <v>A</v>
          </cell>
        </row>
      </sheetData>
      <sheetData sheetId="5417">
        <row r="9">
          <cell r="A9" t="str">
            <v>A</v>
          </cell>
        </row>
      </sheetData>
      <sheetData sheetId="5418">
        <row r="9">
          <cell r="A9" t="str">
            <v>A</v>
          </cell>
        </row>
      </sheetData>
      <sheetData sheetId="5419">
        <row r="9">
          <cell r="A9" t="str">
            <v>A</v>
          </cell>
        </row>
      </sheetData>
      <sheetData sheetId="5420">
        <row r="9">
          <cell r="A9" t="str">
            <v>A</v>
          </cell>
        </row>
      </sheetData>
      <sheetData sheetId="5421">
        <row r="9">
          <cell r="A9" t="str">
            <v>A</v>
          </cell>
        </row>
      </sheetData>
      <sheetData sheetId="5422">
        <row r="9">
          <cell r="A9" t="str">
            <v>A</v>
          </cell>
        </row>
      </sheetData>
      <sheetData sheetId="5423">
        <row r="9">
          <cell r="A9" t="str">
            <v>A</v>
          </cell>
        </row>
      </sheetData>
      <sheetData sheetId="5424">
        <row r="9">
          <cell r="A9" t="str">
            <v>A</v>
          </cell>
        </row>
      </sheetData>
      <sheetData sheetId="5425">
        <row r="9">
          <cell r="A9" t="str">
            <v>A</v>
          </cell>
        </row>
      </sheetData>
      <sheetData sheetId="5426">
        <row r="9">
          <cell r="A9" t="str">
            <v>A</v>
          </cell>
        </row>
      </sheetData>
      <sheetData sheetId="5427">
        <row r="9">
          <cell r="A9" t="str">
            <v>A</v>
          </cell>
        </row>
      </sheetData>
      <sheetData sheetId="5428">
        <row r="9">
          <cell r="A9" t="str">
            <v>A</v>
          </cell>
        </row>
      </sheetData>
      <sheetData sheetId="5429">
        <row r="9">
          <cell r="A9" t="str">
            <v>A</v>
          </cell>
        </row>
      </sheetData>
      <sheetData sheetId="5430">
        <row r="9">
          <cell r="A9" t="str">
            <v>A</v>
          </cell>
        </row>
      </sheetData>
      <sheetData sheetId="5431">
        <row r="9">
          <cell r="A9" t="str">
            <v>A</v>
          </cell>
        </row>
      </sheetData>
      <sheetData sheetId="5432">
        <row r="9">
          <cell r="A9" t="str">
            <v>A</v>
          </cell>
        </row>
      </sheetData>
      <sheetData sheetId="5433">
        <row r="9">
          <cell r="A9" t="str">
            <v>A</v>
          </cell>
        </row>
      </sheetData>
      <sheetData sheetId="5434">
        <row r="9">
          <cell r="A9" t="str">
            <v>A</v>
          </cell>
        </row>
      </sheetData>
      <sheetData sheetId="5435">
        <row r="9">
          <cell r="A9" t="str">
            <v>A</v>
          </cell>
        </row>
      </sheetData>
      <sheetData sheetId="5436">
        <row r="9">
          <cell r="A9" t="str">
            <v>A</v>
          </cell>
        </row>
      </sheetData>
      <sheetData sheetId="5437">
        <row r="9">
          <cell r="A9" t="str">
            <v>A</v>
          </cell>
        </row>
      </sheetData>
      <sheetData sheetId="5438">
        <row r="9">
          <cell r="A9" t="str">
            <v>A</v>
          </cell>
        </row>
      </sheetData>
      <sheetData sheetId="5439">
        <row r="9">
          <cell r="A9" t="str">
            <v>A</v>
          </cell>
        </row>
      </sheetData>
      <sheetData sheetId="5440">
        <row r="9">
          <cell r="A9" t="str">
            <v>A</v>
          </cell>
        </row>
      </sheetData>
      <sheetData sheetId="5441">
        <row r="9">
          <cell r="A9" t="str">
            <v>A</v>
          </cell>
        </row>
      </sheetData>
      <sheetData sheetId="5442">
        <row r="9">
          <cell r="A9" t="str">
            <v>A</v>
          </cell>
        </row>
      </sheetData>
      <sheetData sheetId="5443">
        <row r="9">
          <cell r="A9" t="str">
            <v>A</v>
          </cell>
        </row>
      </sheetData>
      <sheetData sheetId="5444">
        <row r="9">
          <cell r="A9" t="str">
            <v>A</v>
          </cell>
        </row>
      </sheetData>
      <sheetData sheetId="5445">
        <row r="9">
          <cell r="A9" t="str">
            <v>A</v>
          </cell>
        </row>
      </sheetData>
      <sheetData sheetId="5446">
        <row r="9">
          <cell r="A9" t="str">
            <v>A</v>
          </cell>
        </row>
      </sheetData>
      <sheetData sheetId="5447">
        <row r="9">
          <cell r="A9" t="str">
            <v>A</v>
          </cell>
        </row>
      </sheetData>
      <sheetData sheetId="5448">
        <row r="9">
          <cell r="A9" t="str">
            <v>A</v>
          </cell>
        </row>
      </sheetData>
      <sheetData sheetId="5449">
        <row r="9">
          <cell r="A9" t="str">
            <v>A</v>
          </cell>
        </row>
      </sheetData>
      <sheetData sheetId="5450">
        <row r="9">
          <cell r="A9" t="str">
            <v>A</v>
          </cell>
        </row>
      </sheetData>
      <sheetData sheetId="5451">
        <row r="9">
          <cell r="A9" t="str">
            <v>A</v>
          </cell>
        </row>
      </sheetData>
      <sheetData sheetId="5452">
        <row r="9">
          <cell r="A9" t="str">
            <v>A</v>
          </cell>
        </row>
      </sheetData>
      <sheetData sheetId="5453">
        <row r="9">
          <cell r="A9" t="str">
            <v>A</v>
          </cell>
        </row>
      </sheetData>
      <sheetData sheetId="5454">
        <row r="9">
          <cell r="A9" t="str">
            <v>A</v>
          </cell>
        </row>
      </sheetData>
      <sheetData sheetId="5455">
        <row r="9">
          <cell r="A9" t="str">
            <v>A</v>
          </cell>
        </row>
      </sheetData>
      <sheetData sheetId="5456">
        <row r="9">
          <cell r="A9" t="str">
            <v>A</v>
          </cell>
        </row>
      </sheetData>
      <sheetData sheetId="5457">
        <row r="9">
          <cell r="A9" t="str">
            <v>A</v>
          </cell>
        </row>
      </sheetData>
      <sheetData sheetId="5458">
        <row r="9">
          <cell r="A9" t="str">
            <v>A</v>
          </cell>
        </row>
      </sheetData>
      <sheetData sheetId="5459">
        <row r="9">
          <cell r="A9" t="str">
            <v>A</v>
          </cell>
        </row>
      </sheetData>
      <sheetData sheetId="5460">
        <row r="9">
          <cell r="A9" t="str">
            <v>A</v>
          </cell>
        </row>
      </sheetData>
      <sheetData sheetId="5461">
        <row r="9">
          <cell r="A9" t="str">
            <v>A</v>
          </cell>
        </row>
      </sheetData>
      <sheetData sheetId="5462">
        <row r="9">
          <cell r="A9" t="str">
            <v>A</v>
          </cell>
        </row>
      </sheetData>
      <sheetData sheetId="5463">
        <row r="9">
          <cell r="A9" t="str">
            <v>A</v>
          </cell>
        </row>
      </sheetData>
      <sheetData sheetId="5464">
        <row r="9">
          <cell r="A9" t="str">
            <v>A</v>
          </cell>
        </row>
      </sheetData>
      <sheetData sheetId="5465">
        <row r="9">
          <cell r="A9" t="str">
            <v>A</v>
          </cell>
        </row>
      </sheetData>
      <sheetData sheetId="5466">
        <row r="9">
          <cell r="A9" t="str">
            <v>A</v>
          </cell>
        </row>
      </sheetData>
      <sheetData sheetId="5467">
        <row r="9">
          <cell r="A9" t="str">
            <v>A</v>
          </cell>
        </row>
      </sheetData>
      <sheetData sheetId="5468">
        <row r="9">
          <cell r="A9" t="str">
            <v>A</v>
          </cell>
        </row>
      </sheetData>
      <sheetData sheetId="5469">
        <row r="9">
          <cell r="A9" t="str">
            <v>A</v>
          </cell>
        </row>
      </sheetData>
      <sheetData sheetId="5470">
        <row r="9">
          <cell r="A9" t="str">
            <v>A</v>
          </cell>
        </row>
      </sheetData>
      <sheetData sheetId="5471">
        <row r="9">
          <cell r="A9" t="str">
            <v>A</v>
          </cell>
        </row>
      </sheetData>
      <sheetData sheetId="5472">
        <row r="9">
          <cell r="A9" t="str">
            <v>A</v>
          </cell>
        </row>
      </sheetData>
      <sheetData sheetId="5473">
        <row r="9">
          <cell r="A9" t="str">
            <v>A</v>
          </cell>
        </row>
      </sheetData>
      <sheetData sheetId="5474">
        <row r="9">
          <cell r="A9" t="str">
            <v>A</v>
          </cell>
        </row>
      </sheetData>
      <sheetData sheetId="5475">
        <row r="9">
          <cell r="A9" t="str">
            <v>A</v>
          </cell>
        </row>
      </sheetData>
      <sheetData sheetId="5476">
        <row r="9">
          <cell r="A9" t="str">
            <v>A</v>
          </cell>
        </row>
      </sheetData>
      <sheetData sheetId="5477">
        <row r="9">
          <cell r="A9" t="str">
            <v>A</v>
          </cell>
        </row>
      </sheetData>
      <sheetData sheetId="5478">
        <row r="9">
          <cell r="A9" t="str">
            <v>A</v>
          </cell>
        </row>
      </sheetData>
      <sheetData sheetId="5479">
        <row r="9">
          <cell r="A9" t="str">
            <v>A</v>
          </cell>
        </row>
      </sheetData>
      <sheetData sheetId="5480">
        <row r="9">
          <cell r="A9" t="str">
            <v>A</v>
          </cell>
        </row>
      </sheetData>
      <sheetData sheetId="5481">
        <row r="9">
          <cell r="A9" t="str">
            <v>A</v>
          </cell>
        </row>
      </sheetData>
      <sheetData sheetId="5482">
        <row r="9">
          <cell r="A9" t="str">
            <v>A</v>
          </cell>
        </row>
      </sheetData>
      <sheetData sheetId="5483">
        <row r="9">
          <cell r="A9" t="str">
            <v>A</v>
          </cell>
        </row>
      </sheetData>
      <sheetData sheetId="5484">
        <row r="9">
          <cell r="A9" t="str">
            <v>A</v>
          </cell>
        </row>
      </sheetData>
      <sheetData sheetId="5485">
        <row r="9">
          <cell r="A9" t="str">
            <v>A</v>
          </cell>
        </row>
      </sheetData>
      <sheetData sheetId="5486">
        <row r="9">
          <cell r="A9" t="str">
            <v>A</v>
          </cell>
        </row>
      </sheetData>
      <sheetData sheetId="5487">
        <row r="9">
          <cell r="A9" t="str">
            <v>A</v>
          </cell>
        </row>
      </sheetData>
      <sheetData sheetId="5488">
        <row r="9">
          <cell r="A9" t="str">
            <v>A</v>
          </cell>
        </row>
      </sheetData>
      <sheetData sheetId="5489">
        <row r="9">
          <cell r="A9" t="str">
            <v>A</v>
          </cell>
        </row>
      </sheetData>
      <sheetData sheetId="5490">
        <row r="9">
          <cell r="A9" t="str">
            <v>A</v>
          </cell>
        </row>
      </sheetData>
      <sheetData sheetId="5491">
        <row r="9">
          <cell r="A9" t="str">
            <v>A</v>
          </cell>
        </row>
      </sheetData>
      <sheetData sheetId="5492">
        <row r="9">
          <cell r="A9" t="str">
            <v>A</v>
          </cell>
        </row>
      </sheetData>
      <sheetData sheetId="5493">
        <row r="9">
          <cell r="A9" t="str">
            <v>A</v>
          </cell>
        </row>
      </sheetData>
      <sheetData sheetId="5494">
        <row r="9">
          <cell r="A9" t="str">
            <v>A</v>
          </cell>
        </row>
      </sheetData>
      <sheetData sheetId="5495">
        <row r="9">
          <cell r="A9" t="str">
            <v>A</v>
          </cell>
        </row>
      </sheetData>
      <sheetData sheetId="5496">
        <row r="9">
          <cell r="A9" t="str">
            <v>A</v>
          </cell>
        </row>
      </sheetData>
      <sheetData sheetId="5497">
        <row r="9">
          <cell r="A9" t="str">
            <v>A</v>
          </cell>
        </row>
      </sheetData>
      <sheetData sheetId="5498">
        <row r="9">
          <cell r="A9" t="str">
            <v>A</v>
          </cell>
        </row>
      </sheetData>
      <sheetData sheetId="5499">
        <row r="9">
          <cell r="A9" t="str">
            <v>A</v>
          </cell>
        </row>
      </sheetData>
      <sheetData sheetId="5500">
        <row r="9">
          <cell r="A9" t="str">
            <v>A</v>
          </cell>
        </row>
      </sheetData>
      <sheetData sheetId="5501">
        <row r="9">
          <cell r="A9" t="str">
            <v>A</v>
          </cell>
        </row>
      </sheetData>
      <sheetData sheetId="5502">
        <row r="9">
          <cell r="A9" t="str">
            <v>A</v>
          </cell>
        </row>
      </sheetData>
      <sheetData sheetId="5503">
        <row r="9">
          <cell r="A9" t="str">
            <v>A</v>
          </cell>
        </row>
      </sheetData>
      <sheetData sheetId="5504">
        <row r="9">
          <cell r="A9" t="str">
            <v>A</v>
          </cell>
        </row>
      </sheetData>
      <sheetData sheetId="5505">
        <row r="9">
          <cell r="A9" t="str">
            <v>A</v>
          </cell>
        </row>
      </sheetData>
      <sheetData sheetId="5506">
        <row r="9">
          <cell r="A9" t="str">
            <v>A</v>
          </cell>
        </row>
      </sheetData>
      <sheetData sheetId="5507">
        <row r="9">
          <cell r="A9" t="str">
            <v>A</v>
          </cell>
        </row>
      </sheetData>
      <sheetData sheetId="5508">
        <row r="9">
          <cell r="A9" t="str">
            <v>A</v>
          </cell>
        </row>
      </sheetData>
      <sheetData sheetId="5509">
        <row r="9">
          <cell r="A9" t="str">
            <v>A</v>
          </cell>
        </row>
      </sheetData>
      <sheetData sheetId="5510">
        <row r="9">
          <cell r="A9" t="str">
            <v>A</v>
          </cell>
        </row>
      </sheetData>
      <sheetData sheetId="5511">
        <row r="9">
          <cell r="A9" t="str">
            <v>A</v>
          </cell>
        </row>
      </sheetData>
      <sheetData sheetId="5512">
        <row r="9">
          <cell r="A9" t="str">
            <v>A</v>
          </cell>
        </row>
      </sheetData>
      <sheetData sheetId="5513">
        <row r="9">
          <cell r="A9" t="str">
            <v>A</v>
          </cell>
        </row>
      </sheetData>
      <sheetData sheetId="5514">
        <row r="9">
          <cell r="A9" t="str">
            <v>A</v>
          </cell>
        </row>
      </sheetData>
      <sheetData sheetId="5515">
        <row r="9">
          <cell r="A9" t="str">
            <v>A</v>
          </cell>
        </row>
      </sheetData>
      <sheetData sheetId="5516">
        <row r="9">
          <cell r="A9" t="str">
            <v>A</v>
          </cell>
        </row>
      </sheetData>
      <sheetData sheetId="5517">
        <row r="9">
          <cell r="A9" t="str">
            <v>A</v>
          </cell>
        </row>
      </sheetData>
      <sheetData sheetId="5518">
        <row r="9">
          <cell r="A9" t="str">
            <v>A</v>
          </cell>
        </row>
      </sheetData>
      <sheetData sheetId="5519">
        <row r="9">
          <cell r="A9" t="str">
            <v>A</v>
          </cell>
        </row>
      </sheetData>
      <sheetData sheetId="5520">
        <row r="9">
          <cell r="A9" t="str">
            <v>A</v>
          </cell>
        </row>
      </sheetData>
      <sheetData sheetId="5521">
        <row r="9">
          <cell r="A9" t="str">
            <v>A</v>
          </cell>
        </row>
      </sheetData>
      <sheetData sheetId="5522">
        <row r="9">
          <cell r="A9" t="str">
            <v>A</v>
          </cell>
        </row>
      </sheetData>
      <sheetData sheetId="5523">
        <row r="9">
          <cell r="A9" t="str">
            <v>A</v>
          </cell>
        </row>
      </sheetData>
      <sheetData sheetId="5524">
        <row r="9">
          <cell r="A9" t="str">
            <v>A</v>
          </cell>
        </row>
      </sheetData>
      <sheetData sheetId="5525">
        <row r="9">
          <cell r="A9" t="str">
            <v>A</v>
          </cell>
        </row>
      </sheetData>
      <sheetData sheetId="5526">
        <row r="9">
          <cell r="A9" t="str">
            <v>A</v>
          </cell>
        </row>
      </sheetData>
      <sheetData sheetId="5527">
        <row r="9">
          <cell r="A9" t="str">
            <v>A</v>
          </cell>
        </row>
      </sheetData>
      <sheetData sheetId="5528">
        <row r="9">
          <cell r="A9" t="str">
            <v>A</v>
          </cell>
        </row>
      </sheetData>
      <sheetData sheetId="5529">
        <row r="9">
          <cell r="A9" t="str">
            <v>A</v>
          </cell>
        </row>
      </sheetData>
      <sheetData sheetId="5530">
        <row r="9">
          <cell r="A9" t="str">
            <v>A</v>
          </cell>
        </row>
      </sheetData>
      <sheetData sheetId="5531">
        <row r="9">
          <cell r="A9" t="str">
            <v>A</v>
          </cell>
        </row>
      </sheetData>
      <sheetData sheetId="5532">
        <row r="9">
          <cell r="A9" t="str">
            <v>A</v>
          </cell>
        </row>
      </sheetData>
      <sheetData sheetId="5533">
        <row r="9">
          <cell r="A9" t="str">
            <v>A</v>
          </cell>
        </row>
      </sheetData>
      <sheetData sheetId="5534">
        <row r="9">
          <cell r="A9" t="str">
            <v>A</v>
          </cell>
        </row>
      </sheetData>
      <sheetData sheetId="5535">
        <row r="9">
          <cell r="A9" t="str">
            <v>A</v>
          </cell>
        </row>
      </sheetData>
      <sheetData sheetId="5536">
        <row r="9">
          <cell r="A9" t="str">
            <v>A</v>
          </cell>
        </row>
      </sheetData>
      <sheetData sheetId="5537">
        <row r="9">
          <cell r="A9" t="str">
            <v>A</v>
          </cell>
        </row>
      </sheetData>
      <sheetData sheetId="5538">
        <row r="9">
          <cell r="A9" t="str">
            <v>A</v>
          </cell>
        </row>
      </sheetData>
      <sheetData sheetId="5539">
        <row r="9">
          <cell r="A9" t="str">
            <v>A</v>
          </cell>
        </row>
      </sheetData>
      <sheetData sheetId="5540">
        <row r="9">
          <cell r="A9" t="str">
            <v>A</v>
          </cell>
        </row>
      </sheetData>
      <sheetData sheetId="5541">
        <row r="9">
          <cell r="A9" t="str">
            <v>A</v>
          </cell>
        </row>
      </sheetData>
      <sheetData sheetId="5542">
        <row r="9">
          <cell r="A9" t="str">
            <v>A</v>
          </cell>
        </row>
      </sheetData>
      <sheetData sheetId="5543">
        <row r="9">
          <cell r="A9" t="str">
            <v>A</v>
          </cell>
        </row>
      </sheetData>
      <sheetData sheetId="5544">
        <row r="9">
          <cell r="A9" t="str">
            <v>A</v>
          </cell>
        </row>
      </sheetData>
      <sheetData sheetId="5545">
        <row r="9">
          <cell r="A9" t="str">
            <v>A</v>
          </cell>
        </row>
      </sheetData>
      <sheetData sheetId="5546">
        <row r="9">
          <cell r="A9" t="str">
            <v>A</v>
          </cell>
        </row>
      </sheetData>
      <sheetData sheetId="5547">
        <row r="9">
          <cell r="A9" t="str">
            <v>A</v>
          </cell>
        </row>
      </sheetData>
      <sheetData sheetId="5548">
        <row r="9">
          <cell r="A9" t="str">
            <v>A</v>
          </cell>
        </row>
      </sheetData>
      <sheetData sheetId="5549">
        <row r="9">
          <cell r="A9" t="str">
            <v>A</v>
          </cell>
        </row>
      </sheetData>
      <sheetData sheetId="5550">
        <row r="9">
          <cell r="A9" t="str">
            <v>A</v>
          </cell>
        </row>
      </sheetData>
      <sheetData sheetId="5551">
        <row r="9">
          <cell r="A9" t="str">
            <v>A</v>
          </cell>
        </row>
      </sheetData>
      <sheetData sheetId="5552">
        <row r="9">
          <cell r="A9" t="str">
            <v>A</v>
          </cell>
        </row>
      </sheetData>
      <sheetData sheetId="5553">
        <row r="9">
          <cell r="A9" t="str">
            <v>A</v>
          </cell>
        </row>
      </sheetData>
      <sheetData sheetId="5554">
        <row r="9">
          <cell r="A9" t="str">
            <v>A</v>
          </cell>
        </row>
      </sheetData>
      <sheetData sheetId="5555">
        <row r="9">
          <cell r="A9" t="str">
            <v>A</v>
          </cell>
        </row>
      </sheetData>
      <sheetData sheetId="5556">
        <row r="9">
          <cell r="A9" t="str">
            <v>A</v>
          </cell>
        </row>
      </sheetData>
      <sheetData sheetId="5557">
        <row r="9">
          <cell r="A9" t="str">
            <v>A</v>
          </cell>
        </row>
      </sheetData>
      <sheetData sheetId="5558">
        <row r="9">
          <cell r="A9" t="str">
            <v>A</v>
          </cell>
        </row>
      </sheetData>
      <sheetData sheetId="5559">
        <row r="9">
          <cell r="A9" t="str">
            <v>A</v>
          </cell>
        </row>
      </sheetData>
      <sheetData sheetId="5560">
        <row r="9">
          <cell r="A9" t="str">
            <v>A</v>
          </cell>
        </row>
      </sheetData>
      <sheetData sheetId="5561">
        <row r="9">
          <cell r="A9" t="str">
            <v>A</v>
          </cell>
        </row>
      </sheetData>
      <sheetData sheetId="5562">
        <row r="9">
          <cell r="A9" t="str">
            <v>A</v>
          </cell>
        </row>
      </sheetData>
      <sheetData sheetId="5563">
        <row r="9">
          <cell r="A9" t="str">
            <v>A</v>
          </cell>
        </row>
      </sheetData>
      <sheetData sheetId="5564">
        <row r="9">
          <cell r="A9" t="str">
            <v>A</v>
          </cell>
        </row>
      </sheetData>
      <sheetData sheetId="5565">
        <row r="9">
          <cell r="A9" t="str">
            <v>A</v>
          </cell>
        </row>
      </sheetData>
      <sheetData sheetId="5566">
        <row r="9">
          <cell r="A9" t="str">
            <v>A</v>
          </cell>
        </row>
      </sheetData>
      <sheetData sheetId="5567">
        <row r="9">
          <cell r="A9" t="str">
            <v>A</v>
          </cell>
        </row>
      </sheetData>
      <sheetData sheetId="5568">
        <row r="9">
          <cell r="A9" t="str">
            <v>A</v>
          </cell>
        </row>
      </sheetData>
      <sheetData sheetId="5569">
        <row r="9">
          <cell r="A9" t="str">
            <v>A</v>
          </cell>
        </row>
      </sheetData>
      <sheetData sheetId="5570">
        <row r="9">
          <cell r="A9" t="str">
            <v>A</v>
          </cell>
        </row>
      </sheetData>
      <sheetData sheetId="5571">
        <row r="9">
          <cell r="A9" t="str">
            <v>A</v>
          </cell>
        </row>
      </sheetData>
      <sheetData sheetId="5572">
        <row r="9">
          <cell r="A9" t="str">
            <v>A</v>
          </cell>
        </row>
      </sheetData>
      <sheetData sheetId="5573">
        <row r="9">
          <cell r="A9" t="str">
            <v>A</v>
          </cell>
        </row>
      </sheetData>
      <sheetData sheetId="5574">
        <row r="9">
          <cell r="A9" t="str">
            <v>A</v>
          </cell>
        </row>
      </sheetData>
      <sheetData sheetId="5575">
        <row r="9">
          <cell r="A9" t="str">
            <v>A</v>
          </cell>
        </row>
      </sheetData>
      <sheetData sheetId="5576">
        <row r="9">
          <cell r="A9" t="str">
            <v>A</v>
          </cell>
        </row>
      </sheetData>
      <sheetData sheetId="5577">
        <row r="9">
          <cell r="A9" t="str">
            <v>A</v>
          </cell>
        </row>
      </sheetData>
      <sheetData sheetId="5578">
        <row r="9">
          <cell r="A9" t="str">
            <v>A</v>
          </cell>
        </row>
      </sheetData>
      <sheetData sheetId="5579">
        <row r="9">
          <cell r="A9" t="str">
            <v>A</v>
          </cell>
        </row>
      </sheetData>
      <sheetData sheetId="5580">
        <row r="9">
          <cell r="A9" t="str">
            <v>A</v>
          </cell>
        </row>
      </sheetData>
      <sheetData sheetId="5581">
        <row r="9">
          <cell r="A9" t="str">
            <v>A</v>
          </cell>
        </row>
      </sheetData>
      <sheetData sheetId="5582">
        <row r="9">
          <cell r="A9" t="str">
            <v>A</v>
          </cell>
        </row>
      </sheetData>
      <sheetData sheetId="5583">
        <row r="9">
          <cell r="A9" t="str">
            <v>A</v>
          </cell>
        </row>
      </sheetData>
      <sheetData sheetId="5584">
        <row r="9">
          <cell r="A9" t="str">
            <v>A</v>
          </cell>
        </row>
      </sheetData>
      <sheetData sheetId="5585">
        <row r="9">
          <cell r="A9" t="str">
            <v>A</v>
          </cell>
        </row>
      </sheetData>
      <sheetData sheetId="5586">
        <row r="9">
          <cell r="A9" t="str">
            <v>A</v>
          </cell>
        </row>
      </sheetData>
      <sheetData sheetId="5587">
        <row r="9">
          <cell r="A9" t="str">
            <v>A</v>
          </cell>
        </row>
      </sheetData>
      <sheetData sheetId="5588">
        <row r="9">
          <cell r="A9" t="str">
            <v>A</v>
          </cell>
        </row>
      </sheetData>
      <sheetData sheetId="5589">
        <row r="9">
          <cell r="A9" t="str">
            <v>A</v>
          </cell>
        </row>
      </sheetData>
      <sheetData sheetId="5590">
        <row r="9">
          <cell r="A9" t="str">
            <v>A</v>
          </cell>
        </row>
      </sheetData>
      <sheetData sheetId="5591">
        <row r="9">
          <cell r="A9" t="str">
            <v>A</v>
          </cell>
        </row>
      </sheetData>
      <sheetData sheetId="5592">
        <row r="9">
          <cell r="A9" t="str">
            <v>A</v>
          </cell>
        </row>
      </sheetData>
      <sheetData sheetId="5593">
        <row r="9">
          <cell r="A9" t="str">
            <v>A</v>
          </cell>
        </row>
      </sheetData>
      <sheetData sheetId="5594">
        <row r="9">
          <cell r="A9" t="str">
            <v>A</v>
          </cell>
        </row>
      </sheetData>
      <sheetData sheetId="5595">
        <row r="9">
          <cell r="A9" t="str">
            <v>A</v>
          </cell>
        </row>
      </sheetData>
      <sheetData sheetId="5596">
        <row r="9">
          <cell r="A9" t="str">
            <v>A</v>
          </cell>
        </row>
      </sheetData>
      <sheetData sheetId="5597">
        <row r="9">
          <cell r="A9" t="str">
            <v>A</v>
          </cell>
        </row>
      </sheetData>
      <sheetData sheetId="5598">
        <row r="9">
          <cell r="A9" t="str">
            <v>A</v>
          </cell>
        </row>
      </sheetData>
      <sheetData sheetId="5599">
        <row r="9">
          <cell r="A9" t="str">
            <v>A</v>
          </cell>
        </row>
      </sheetData>
      <sheetData sheetId="5600">
        <row r="9">
          <cell r="A9" t="str">
            <v>A</v>
          </cell>
        </row>
      </sheetData>
      <sheetData sheetId="5601">
        <row r="9">
          <cell r="A9" t="str">
            <v>A</v>
          </cell>
        </row>
      </sheetData>
      <sheetData sheetId="5602">
        <row r="9">
          <cell r="A9" t="str">
            <v>A</v>
          </cell>
        </row>
      </sheetData>
      <sheetData sheetId="5603">
        <row r="9">
          <cell r="A9" t="str">
            <v>A</v>
          </cell>
        </row>
      </sheetData>
      <sheetData sheetId="5604">
        <row r="9">
          <cell r="A9" t="str">
            <v>A</v>
          </cell>
        </row>
      </sheetData>
      <sheetData sheetId="5605">
        <row r="9">
          <cell r="A9" t="str">
            <v>A</v>
          </cell>
        </row>
      </sheetData>
      <sheetData sheetId="5606">
        <row r="9">
          <cell r="A9" t="str">
            <v>A</v>
          </cell>
        </row>
      </sheetData>
      <sheetData sheetId="5607">
        <row r="9">
          <cell r="A9" t="str">
            <v>A</v>
          </cell>
        </row>
      </sheetData>
      <sheetData sheetId="5608">
        <row r="9">
          <cell r="A9" t="str">
            <v>A</v>
          </cell>
        </row>
      </sheetData>
      <sheetData sheetId="5609">
        <row r="9">
          <cell r="A9" t="str">
            <v>A</v>
          </cell>
        </row>
      </sheetData>
      <sheetData sheetId="5610">
        <row r="9">
          <cell r="A9" t="str">
            <v>A</v>
          </cell>
        </row>
      </sheetData>
      <sheetData sheetId="5611">
        <row r="9">
          <cell r="A9" t="str">
            <v>A</v>
          </cell>
        </row>
      </sheetData>
      <sheetData sheetId="5612">
        <row r="9">
          <cell r="A9" t="str">
            <v>A</v>
          </cell>
        </row>
      </sheetData>
      <sheetData sheetId="5613">
        <row r="9">
          <cell r="A9" t="str">
            <v>A</v>
          </cell>
        </row>
      </sheetData>
      <sheetData sheetId="5614">
        <row r="9">
          <cell r="A9" t="str">
            <v>A</v>
          </cell>
        </row>
      </sheetData>
      <sheetData sheetId="5615">
        <row r="9">
          <cell r="A9" t="str">
            <v>A</v>
          </cell>
        </row>
      </sheetData>
      <sheetData sheetId="5616">
        <row r="9">
          <cell r="A9" t="str">
            <v>A</v>
          </cell>
        </row>
      </sheetData>
      <sheetData sheetId="5617">
        <row r="9">
          <cell r="A9" t="str">
            <v>A</v>
          </cell>
        </row>
      </sheetData>
      <sheetData sheetId="5618">
        <row r="9">
          <cell r="A9" t="str">
            <v>A</v>
          </cell>
        </row>
      </sheetData>
      <sheetData sheetId="5619">
        <row r="9">
          <cell r="A9" t="str">
            <v>A</v>
          </cell>
        </row>
      </sheetData>
      <sheetData sheetId="5620">
        <row r="9">
          <cell r="A9" t="str">
            <v>A</v>
          </cell>
        </row>
      </sheetData>
      <sheetData sheetId="5621"/>
      <sheetData sheetId="5622">
        <row r="9">
          <cell r="A9" t="str">
            <v>A</v>
          </cell>
        </row>
      </sheetData>
      <sheetData sheetId="5623">
        <row r="9">
          <cell r="A9" t="str">
            <v>A</v>
          </cell>
        </row>
      </sheetData>
      <sheetData sheetId="5624">
        <row r="9">
          <cell r="A9" t="str">
            <v>A</v>
          </cell>
        </row>
      </sheetData>
      <sheetData sheetId="5625">
        <row r="9">
          <cell r="A9" t="str">
            <v>A</v>
          </cell>
        </row>
      </sheetData>
      <sheetData sheetId="5626">
        <row r="9">
          <cell r="A9" t="str">
            <v>A</v>
          </cell>
        </row>
      </sheetData>
      <sheetData sheetId="5627">
        <row r="9">
          <cell r="A9" t="str">
            <v>A</v>
          </cell>
        </row>
      </sheetData>
      <sheetData sheetId="5628">
        <row r="9">
          <cell r="A9" t="str">
            <v>A</v>
          </cell>
        </row>
      </sheetData>
      <sheetData sheetId="5629">
        <row r="9">
          <cell r="A9" t="str">
            <v>A</v>
          </cell>
        </row>
      </sheetData>
      <sheetData sheetId="5630">
        <row r="9">
          <cell r="A9" t="str">
            <v>A</v>
          </cell>
        </row>
      </sheetData>
      <sheetData sheetId="5631">
        <row r="9">
          <cell r="A9" t="str">
            <v>A</v>
          </cell>
        </row>
      </sheetData>
      <sheetData sheetId="5632">
        <row r="9">
          <cell r="A9" t="str">
            <v>A</v>
          </cell>
        </row>
      </sheetData>
      <sheetData sheetId="5633">
        <row r="9">
          <cell r="A9" t="str">
            <v>A</v>
          </cell>
        </row>
      </sheetData>
      <sheetData sheetId="5634">
        <row r="9">
          <cell r="A9" t="str">
            <v>A</v>
          </cell>
        </row>
      </sheetData>
      <sheetData sheetId="5635">
        <row r="9">
          <cell r="A9" t="str">
            <v>A</v>
          </cell>
        </row>
      </sheetData>
      <sheetData sheetId="5636">
        <row r="9">
          <cell r="A9" t="str">
            <v>A</v>
          </cell>
        </row>
      </sheetData>
      <sheetData sheetId="5637">
        <row r="9">
          <cell r="A9" t="str">
            <v>A</v>
          </cell>
        </row>
      </sheetData>
      <sheetData sheetId="5638">
        <row r="9">
          <cell r="A9" t="str">
            <v>A</v>
          </cell>
        </row>
      </sheetData>
      <sheetData sheetId="5639">
        <row r="9">
          <cell r="A9" t="str">
            <v>A</v>
          </cell>
        </row>
      </sheetData>
      <sheetData sheetId="5640">
        <row r="9">
          <cell r="A9" t="str">
            <v>A</v>
          </cell>
        </row>
      </sheetData>
      <sheetData sheetId="5641">
        <row r="9">
          <cell r="A9" t="str">
            <v>A</v>
          </cell>
        </row>
      </sheetData>
      <sheetData sheetId="5642">
        <row r="9">
          <cell r="A9" t="str">
            <v>A</v>
          </cell>
        </row>
      </sheetData>
      <sheetData sheetId="5643">
        <row r="9">
          <cell r="A9" t="str">
            <v>A</v>
          </cell>
        </row>
      </sheetData>
      <sheetData sheetId="5644">
        <row r="9">
          <cell r="A9" t="str">
            <v>A</v>
          </cell>
        </row>
      </sheetData>
      <sheetData sheetId="5645">
        <row r="9">
          <cell r="A9" t="str">
            <v>A</v>
          </cell>
        </row>
      </sheetData>
      <sheetData sheetId="5646">
        <row r="9">
          <cell r="A9" t="str">
            <v>A</v>
          </cell>
        </row>
      </sheetData>
      <sheetData sheetId="5647">
        <row r="9">
          <cell r="A9" t="str">
            <v>A</v>
          </cell>
        </row>
      </sheetData>
      <sheetData sheetId="5648">
        <row r="9">
          <cell r="A9" t="str">
            <v>A</v>
          </cell>
        </row>
      </sheetData>
      <sheetData sheetId="5649">
        <row r="9">
          <cell r="A9" t="str">
            <v>A</v>
          </cell>
        </row>
      </sheetData>
      <sheetData sheetId="5650">
        <row r="9">
          <cell r="A9" t="str">
            <v>A</v>
          </cell>
        </row>
      </sheetData>
      <sheetData sheetId="5651">
        <row r="9">
          <cell r="A9" t="str">
            <v>A</v>
          </cell>
        </row>
      </sheetData>
      <sheetData sheetId="5652">
        <row r="9">
          <cell r="A9" t="str">
            <v>A</v>
          </cell>
        </row>
      </sheetData>
      <sheetData sheetId="5653">
        <row r="9">
          <cell r="A9" t="str">
            <v>A</v>
          </cell>
        </row>
      </sheetData>
      <sheetData sheetId="5654">
        <row r="9">
          <cell r="A9" t="str">
            <v>A</v>
          </cell>
        </row>
      </sheetData>
      <sheetData sheetId="5655">
        <row r="9">
          <cell r="A9" t="str">
            <v>A</v>
          </cell>
        </row>
      </sheetData>
      <sheetData sheetId="5656">
        <row r="9">
          <cell r="A9" t="str">
            <v>A</v>
          </cell>
        </row>
      </sheetData>
      <sheetData sheetId="5657"/>
      <sheetData sheetId="5658">
        <row r="9">
          <cell r="A9" t="str">
            <v>A</v>
          </cell>
        </row>
      </sheetData>
      <sheetData sheetId="5659">
        <row r="9">
          <cell r="A9" t="str">
            <v>A</v>
          </cell>
        </row>
      </sheetData>
      <sheetData sheetId="5660">
        <row r="9">
          <cell r="A9" t="str">
            <v>A</v>
          </cell>
        </row>
      </sheetData>
      <sheetData sheetId="5661"/>
      <sheetData sheetId="5662">
        <row r="9">
          <cell r="A9" t="str">
            <v>A</v>
          </cell>
        </row>
      </sheetData>
      <sheetData sheetId="5663">
        <row r="9">
          <cell r="A9" t="str">
            <v>A</v>
          </cell>
        </row>
      </sheetData>
      <sheetData sheetId="5664"/>
      <sheetData sheetId="5665">
        <row r="9">
          <cell r="A9" t="str">
            <v>A</v>
          </cell>
        </row>
      </sheetData>
      <sheetData sheetId="5666">
        <row r="9">
          <cell r="A9" t="str">
            <v>A</v>
          </cell>
        </row>
      </sheetData>
      <sheetData sheetId="5667">
        <row r="9">
          <cell r="A9" t="str">
            <v>A</v>
          </cell>
        </row>
      </sheetData>
      <sheetData sheetId="5668">
        <row r="9">
          <cell r="A9" t="str">
            <v>A</v>
          </cell>
        </row>
      </sheetData>
      <sheetData sheetId="5669">
        <row r="9">
          <cell r="A9" t="str">
            <v>A</v>
          </cell>
        </row>
      </sheetData>
      <sheetData sheetId="5670">
        <row r="9">
          <cell r="A9" t="str">
            <v>A</v>
          </cell>
        </row>
      </sheetData>
      <sheetData sheetId="5671">
        <row r="9">
          <cell r="A9" t="str">
            <v>A</v>
          </cell>
        </row>
      </sheetData>
      <sheetData sheetId="5672">
        <row r="9">
          <cell r="A9" t="str">
            <v>A</v>
          </cell>
        </row>
      </sheetData>
      <sheetData sheetId="5673">
        <row r="9">
          <cell r="A9" t="str">
            <v>A</v>
          </cell>
        </row>
      </sheetData>
      <sheetData sheetId="5674">
        <row r="9">
          <cell r="A9" t="str">
            <v>A</v>
          </cell>
        </row>
      </sheetData>
      <sheetData sheetId="5675">
        <row r="9">
          <cell r="A9" t="str">
            <v>A</v>
          </cell>
        </row>
      </sheetData>
      <sheetData sheetId="5676">
        <row r="9">
          <cell r="A9" t="str">
            <v>A</v>
          </cell>
        </row>
      </sheetData>
      <sheetData sheetId="5677">
        <row r="9">
          <cell r="A9" t="str">
            <v>A</v>
          </cell>
        </row>
      </sheetData>
      <sheetData sheetId="5678">
        <row r="9">
          <cell r="A9" t="str">
            <v>A</v>
          </cell>
        </row>
      </sheetData>
      <sheetData sheetId="5679">
        <row r="9">
          <cell r="A9" t="str">
            <v>A</v>
          </cell>
        </row>
      </sheetData>
      <sheetData sheetId="5680">
        <row r="9">
          <cell r="A9" t="str">
            <v>A</v>
          </cell>
        </row>
      </sheetData>
      <sheetData sheetId="5681"/>
      <sheetData sheetId="5682"/>
      <sheetData sheetId="5683">
        <row r="9">
          <cell r="A9" t="str">
            <v>A</v>
          </cell>
        </row>
      </sheetData>
      <sheetData sheetId="5684">
        <row r="9">
          <cell r="A9" t="str">
            <v>A</v>
          </cell>
        </row>
      </sheetData>
      <sheetData sheetId="5685">
        <row r="9">
          <cell r="A9" t="str">
            <v>A</v>
          </cell>
        </row>
      </sheetData>
      <sheetData sheetId="5686">
        <row r="9">
          <cell r="A9" t="str">
            <v>A</v>
          </cell>
        </row>
      </sheetData>
      <sheetData sheetId="5687">
        <row r="9">
          <cell r="A9" t="str">
            <v>A</v>
          </cell>
        </row>
      </sheetData>
      <sheetData sheetId="5688">
        <row r="9">
          <cell r="A9" t="str">
            <v>A</v>
          </cell>
        </row>
      </sheetData>
      <sheetData sheetId="5689">
        <row r="9">
          <cell r="A9" t="str">
            <v>A</v>
          </cell>
        </row>
      </sheetData>
      <sheetData sheetId="5690">
        <row r="9">
          <cell r="A9" t="str">
            <v>A</v>
          </cell>
        </row>
      </sheetData>
      <sheetData sheetId="5691">
        <row r="9">
          <cell r="A9" t="str">
            <v>A</v>
          </cell>
        </row>
      </sheetData>
      <sheetData sheetId="5692"/>
      <sheetData sheetId="5693">
        <row r="9">
          <cell r="A9" t="str">
            <v>A</v>
          </cell>
        </row>
      </sheetData>
      <sheetData sheetId="5694">
        <row r="9">
          <cell r="A9" t="str">
            <v>A</v>
          </cell>
        </row>
      </sheetData>
      <sheetData sheetId="5695"/>
      <sheetData sheetId="5696">
        <row r="9">
          <cell r="A9" t="str">
            <v>A</v>
          </cell>
        </row>
      </sheetData>
      <sheetData sheetId="5697">
        <row r="9">
          <cell r="A9" t="str">
            <v>A</v>
          </cell>
        </row>
      </sheetData>
      <sheetData sheetId="5698">
        <row r="9">
          <cell r="A9" t="str">
            <v>A</v>
          </cell>
        </row>
      </sheetData>
      <sheetData sheetId="5699">
        <row r="9">
          <cell r="A9" t="str">
            <v>A</v>
          </cell>
        </row>
      </sheetData>
      <sheetData sheetId="5700">
        <row r="9">
          <cell r="A9" t="str">
            <v>A</v>
          </cell>
        </row>
      </sheetData>
      <sheetData sheetId="5701"/>
      <sheetData sheetId="5702"/>
      <sheetData sheetId="5703">
        <row r="9">
          <cell r="A9" t="str">
            <v>A</v>
          </cell>
        </row>
      </sheetData>
      <sheetData sheetId="5704">
        <row r="9">
          <cell r="A9" t="str">
            <v>A</v>
          </cell>
        </row>
      </sheetData>
      <sheetData sheetId="5705">
        <row r="9">
          <cell r="A9" t="str">
            <v>A</v>
          </cell>
        </row>
      </sheetData>
      <sheetData sheetId="5706">
        <row r="9">
          <cell r="A9" t="str">
            <v>A</v>
          </cell>
        </row>
      </sheetData>
      <sheetData sheetId="5707">
        <row r="9">
          <cell r="A9" t="str">
            <v>A</v>
          </cell>
        </row>
      </sheetData>
      <sheetData sheetId="5708"/>
      <sheetData sheetId="5709">
        <row r="9">
          <cell r="A9" t="str">
            <v>A</v>
          </cell>
        </row>
      </sheetData>
      <sheetData sheetId="5710"/>
      <sheetData sheetId="5711"/>
      <sheetData sheetId="5712"/>
      <sheetData sheetId="5713">
        <row r="9">
          <cell r="A9" t="str">
            <v>A</v>
          </cell>
        </row>
      </sheetData>
      <sheetData sheetId="5714">
        <row r="9">
          <cell r="A9" t="str">
            <v>A</v>
          </cell>
        </row>
      </sheetData>
      <sheetData sheetId="5715">
        <row r="9">
          <cell r="A9" t="str">
            <v>A</v>
          </cell>
        </row>
      </sheetData>
      <sheetData sheetId="5716"/>
      <sheetData sheetId="5717"/>
      <sheetData sheetId="5718">
        <row r="9">
          <cell r="A9" t="str">
            <v>A</v>
          </cell>
        </row>
      </sheetData>
      <sheetData sheetId="5719"/>
      <sheetData sheetId="5720">
        <row r="9">
          <cell r="A9" t="str">
            <v>A</v>
          </cell>
        </row>
      </sheetData>
      <sheetData sheetId="5721">
        <row r="9">
          <cell r="A9" t="str">
            <v>A</v>
          </cell>
        </row>
      </sheetData>
      <sheetData sheetId="5722">
        <row r="9">
          <cell r="A9" t="str">
            <v>A</v>
          </cell>
        </row>
      </sheetData>
      <sheetData sheetId="5723">
        <row r="9">
          <cell r="A9" t="str">
            <v>A</v>
          </cell>
        </row>
      </sheetData>
      <sheetData sheetId="5724">
        <row r="9">
          <cell r="A9" t="str">
            <v>A</v>
          </cell>
        </row>
      </sheetData>
      <sheetData sheetId="5725">
        <row r="9">
          <cell r="A9" t="str">
            <v>A</v>
          </cell>
        </row>
      </sheetData>
      <sheetData sheetId="5726">
        <row r="9">
          <cell r="A9" t="str">
            <v>A</v>
          </cell>
        </row>
      </sheetData>
      <sheetData sheetId="5727">
        <row r="9">
          <cell r="A9" t="str">
            <v>A</v>
          </cell>
        </row>
      </sheetData>
      <sheetData sheetId="5728">
        <row r="9">
          <cell r="A9" t="str">
            <v>A</v>
          </cell>
        </row>
      </sheetData>
      <sheetData sheetId="5729">
        <row r="9">
          <cell r="A9" t="str">
            <v>A</v>
          </cell>
        </row>
      </sheetData>
      <sheetData sheetId="5730">
        <row r="9">
          <cell r="A9" t="str">
            <v>A</v>
          </cell>
        </row>
      </sheetData>
      <sheetData sheetId="5731">
        <row r="9">
          <cell r="A9" t="str">
            <v>A</v>
          </cell>
        </row>
      </sheetData>
      <sheetData sheetId="5732"/>
      <sheetData sheetId="5733">
        <row r="9">
          <cell r="A9" t="str">
            <v>A</v>
          </cell>
        </row>
      </sheetData>
      <sheetData sheetId="5734">
        <row r="9">
          <cell r="A9" t="str">
            <v>A</v>
          </cell>
        </row>
      </sheetData>
      <sheetData sheetId="5735">
        <row r="9">
          <cell r="A9" t="str">
            <v>A</v>
          </cell>
        </row>
      </sheetData>
      <sheetData sheetId="5736">
        <row r="9">
          <cell r="A9" t="str">
            <v>A</v>
          </cell>
        </row>
      </sheetData>
      <sheetData sheetId="5737">
        <row r="9">
          <cell r="A9" t="str">
            <v>A</v>
          </cell>
        </row>
      </sheetData>
      <sheetData sheetId="5738">
        <row r="9">
          <cell r="A9" t="str">
            <v>A</v>
          </cell>
        </row>
      </sheetData>
      <sheetData sheetId="5739">
        <row r="9">
          <cell r="A9" t="str">
            <v>A</v>
          </cell>
        </row>
      </sheetData>
      <sheetData sheetId="5740">
        <row r="9">
          <cell r="A9" t="str">
            <v>A</v>
          </cell>
        </row>
      </sheetData>
      <sheetData sheetId="5741">
        <row r="9">
          <cell r="A9" t="str">
            <v>A</v>
          </cell>
        </row>
      </sheetData>
      <sheetData sheetId="5742">
        <row r="9">
          <cell r="A9" t="str">
            <v>A</v>
          </cell>
        </row>
      </sheetData>
      <sheetData sheetId="5743">
        <row r="9">
          <cell r="A9" t="str">
            <v>A</v>
          </cell>
        </row>
      </sheetData>
      <sheetData sheetId="5744">
        <row r="9">
          <cell r="A9" t="str">
            <v>A</v>
          </cell>
        </row>
      </sheetData>
      <sheetData sheetId="5745">
        <row r="9">
          <cell r="A9" t="str">
            <v>A</v>
          </cell>
        </row>
      </sheetData>
      <sheetData sheetId="5746">
        <row r="9">
          <cell r="A9" t="str">
            <v>A</v>
          </cell>
        </row>
      </sheetData>
      <sheetData sheetId="5747">
        <row r="9">
          <cell r="A9" t="str">
            <v>A</v>
          </cell>
        </row>
      </sheetData>
      <sheetData sheetId="5748"/>
      <sheetData sheetId="5749"/>
      <sheetData sheetId="5750">
        <row r="9">
          <cell r="A9" t="str">
            <v>A</v>
          </cell>
        </row>
      </sheetData>
      <sheetData sheetId="5751">
        <row r="9">
          <cell r="A9" t="str">
            <v>A</v>
          </cell>
        </row>
      </sheetData>
      <sheetData sheetId="5752"/>
      <sheetData sheetId="5753">
        <row r="9">
          <cell r="A9" t="str">
            <v>A</v>
          </cell>
        </row>
      </sheetData>
      <sheetData sheetId="5754">
        <row r="9">
          <cell r="A9" t="str">
            <v>A</v>
          </cell>
        </row>
      </sheetData>
      <sheetData sheetId="5755">
        <row r="9">
          <cell r="A9" t="str">
            <v>A</v>
          </cell>
        </row>
      </sheetData>
      <sheetData sheetId="5756">
        <row r="9">
          <cell r="A9" t="str">
            <v>A</v>
          </cell>
        </row>
      </sheetData>
      <sheetData sheetId="5757"/>
      <sheetData sheetId="5758">
        <row r="9">
          <cell r="A9" t="str">
            <v>A</v>
          </cell>
        </row>
      </sheetData>
      <sheetData sheetId="5759"/>
      <sheetData sheetId="5760">
        <row r="9">
          <cell r="A9" t="str">
            <v>A</v>
          </cell>
        </row>
      </sheetData>
      <sheetData sheetId="5761">
        <row r="9">
          <cell r="A9" t="str">
            <v>A</v>
          </cell>
        </row>
      </sheetData>
      <sheetData sheetId="5762">
        <row r="9">
          <cell r="A9" t="str">
            <v>A</v>
          </cell>
        </row>
      </sheetData>
      <sheetData sheetId="5763">
        <row r="9">
          <cell r="A9" t="str">
            <v>A</v>
          </cell>
        </row>
      </sheetData>
      <sheetData sheetId="5764">
        <row r="9">
          <cell r="A9" t="str">
            <v>A</v>
          </cell>
        </row>
      </sheetData>
      <sheetData sheetId="5765">
        <row r="9">
          <cell r="A9" t="str">
            <v>A</v>
          </cell>
        </row>
      </sheetData>
      <sheetData sheetId="5766"/>
      <sheetData sheetId="5767"/>
      <sheetData sheetId="5768"/>
      <sheetData sheetId="5769"/>
      <sheetData sheetId="5770"/>
      <sheetData sheetId="5771"/>
      <sheetData sheetId="5772"/>
      <sheetData sheetId="5773">
        <row r="9">
          <cell r="A9" t="str">
            <v>A</v>
          </cell>
        </row>
      </sheetData>
      <sheetData sheetId="5774">
        <row r="9">
          <cell r="A9" t="str">
            <v>A</v>
          </cell>
        </row>
      </sheetData>
      <sheetData sheetId="5775">
        <row r="9">
          <cell r="A9" t="str">
            <v>A</v>
          </cell>
        </row>
      </sheetData>
      <sheetData sheetId="5776"/>
      <sheetData sheetId="5777"/>
      <sheetData sheetId="5778"/>
      <sheetData sheetId="5779">
        <row r="9">
          <cell r="A9" t="str">
            <v>A</v>
          </cell>
        </row>
      </sheetData>
      <sheetData sheetId="5780">
        <row r="9">
          <cell r="A9" t="str">
            <v>A</v>
          </cell>
        </row>
      </sheetData>
      <sheetData sheetId="5781">
        <row r="9">
          <cell r="A9" t="str">
            <v>A</v>
          </cell>
        </row>
      </sheetData>
      <sheetData sheetId="5782">
        <row r="9">
          <cell r="A9" t="str">
            <v>A</v>
          </cell>
        </row>
      </sheetData>
      <sheetData sheetId="5783">
        <row r="9">
          <cell r="A9" t="str">
            <v>A</v>
          </cell>
        </row>
      </sheetData>
      <sheetData sheetId="5784">
        <row r="9">
          <cell r="A9" t="str">
            <v>A</v>
          </cell>
        </row>
      </sheetData>
      <sheetData sheetId="5785">
        <row r="9">
          <cell r="A9" t="str">
            <v>A</v>
          </cell>
        </row>
      </sheetData>
      <sheetData sheetId="5786">
        <row r="9">
          <cell r="A9" t="str">
            <v>A</v>
          </cell>
        </row>
      </sheetData>
      <sheetData sheetId="5787">
        <row r="9">
          <cell r="A9" t="str">
            <v>A</v>
          </cell>
        </row>
      </sheetData>
      <sheetData sheetId="5788">
        <row r="9">
          <cell r="A9" t="str">
            <v>A</v>
          </cell>
        </row>
      </sheetData>
      <sheetData sheetId="5789"/>
      <sheetData sheetId="5790">
        <row r="9">
          <cell r="A9" t="str">
            <v>A</v>
          </cell>
        </row>
      </sheetData>
      <sheetData sheetId="5791">
        <row r="9">
          <cell r="A9" t="str">
            <v>A</v>
          </cell>
        </row>
      </sheetData>
      <sheetData sheetId="5792">
        <row r="9">
          <cell r="A9" t="str">
            <v>A</v>
          </cell>
        </row>
      </sheetData>
      <sheetData sheetId="5793">
        <row r="9">
          <cell r="A9" t="str">
            <v>A</v>
          </cell>
        </row>
      </sheetData>
      <sheetData sheetId="5794">
        <row r="9">
          <cell r="A9" t="str">
            <v>A</v>
          </cell>
        </row>
      </sheetData>
      <sheetData sheetId="5795">
        <row r="9">
          <cell r="A9" t="str">
            <v>A</v>
          </cell>
        </row>
      </sheetData>
      <sheetData sheetId="5796">
        <row r="9">
          <cell r="A9" t="str">
            <v>A</v>
          </cell>
        </row>
      </sheetData>
      <sheetData sheetId="5797"/>
      <sheetData sheetId="5798"/>
      <sheetData sheetId="5799">
        <row r="9">
          <cell r="A9" t="str">
            <v>A</v>
          </cell>
        </row>
      </sheetData>
      <sheetData sheetId="5800">
        <row r="9">
          <cell r="A9" t="str">
            <v>A</v>
          </cell>
        </row>
      </sheetData>
      <sheetData sheetId="5801">
        <row r="9">
          <cell r="A9" t="str">
            <v>A</v>
          </cell>
        </row>
      </sheetData>
      <sheetData sheetId="5802">
        <row r="9">
          <cell r="A9" t="str">
            <v>A</v>
          </cell>
        </row>
      </sheetData>
      <sheetData sheetId="5803"/>
      <sheetData sheetId="5804"/>
      <sheetData sheetId="5805"/>
      <sheetData sheetId="5806"/>
      <sheetData sheetId="5807">
        <row r="9">
          <cell r="A9" t="str">
            <v>A</v>
          </cell>
        </row>
      </sheetData>
      <sheetData sheetId="5808">
        <row r="9">
          <cell r="A9" t="str">
            <v>A</v>
          </cell>
        </row>
      </sheetData>
      <sheetData sheetId="5809">
        <row r="9">
          <cell r="A9" t="str">
            <v>A</v>
          </cell>
        </row>
      </sheetData>
      <sheetData sheetId="5810">
        <row r="9">
          <cell r="A9" t="str">
            <v>A</v>
          </cell>
        </row>
      </sheetData>
      <sheetData sheetId="5811">
        <row r="9">
          <cell r="A9" t="str">
            <v>A</v>
          </cell>
        </row>
      </sheetData>
      <sheetData sheetId="5812">
        <row r="9">
          <cell r="A9" t="str">
            <v>A</v>
          </cell>
        </row>
      </sheetData>
      <sheetData sheetId="5813">
        <row r="9">
          <cell r="A9" t="str">
            <v>A</v>
          </cell>
        </row>
      </sheetData>
      <sheetData sheetId="5814">
        <row r="9">
          <cell r="A9" t="str">
            <v>A</v>
          </cell>
        </row>
      </sheetData>
      <sheetData sheetId="5815">
        <row r="9">
          <cell r="A9" t="str">
            <v>A</v>
          </cell>
        </row>
      </sheetData>
      <sheetData sheetId="5816">
        <row r="9">
          <cell r="A9" t="str">
            <v>A</v>
          </cell>
        </row>
      </sheetData>
      <sheetData sheetId="5817">
        <row r="9">
          <cell r="A9" t="str">
            <v>A</v>
          </cell>
        </row>
      </sheetData>
      <sheetData sheetId="5818">
        <row r="9">
          <cell r="A9" t="str">
            <v>A</v>
          </cell>
        </row>
      </sheetData>
      <sheetData sheetId="5819">
        <row r="9">
          <cell r="A9" t="str">
            <v>A</v>
          </cell>
        </row>
      </sheetData>
      <sheetData sheetId="5820">
        <row r="9">
          <cell r="A9" t="str">
            <v>A</v>
          </cell>
        </row>
      </sheetData>
      <sheetData sheetId="5821">
        <row r="9">
          <cell r="A9" t="str">
            <v>A</v>
          </cell>
        </row>
      </sheetData>
      <sheetData sheetId="5822"/>
      <sheetData sheetId="5823">
        <row r="9">
          <cell r="A9" t="str">
            <v>A</v>
          </cell>
        </row>
      </sheetData>
      <sheetData sheetId="5824">
        <row r="9">
          <cell r="A9" t="str">
            <v>A</v>
          </cell>
        </row>
      </sheetData>
      <sheetData sheetId="5825">
        <row r="9">
          <cell r="A9" t="str">
            <v>A</v>
          </cell>
        </row>
      </sheetData>
      <sheetData sheetId="5826"/>
      <sheetData sheetId="5827"/>
      <sheetData sheetId="5828"/>
      <sheetData sheetId="5829">
        <row r="9">
          <cell r="A9" t="str">
            <v>A</v>
          </cell>
        </row>
      </sheetData>
      <sheetData sheetId="5830">
        <row r="9">
          <cell r="A9" t="str">
            <v>A</v>
          </cell>
        </row>
      </sheetData>
      <sheetData sheetId="5831">
        <row r="9">
          <cell r="A9" t="str">
            <v>A</v>
          </cell>
        </row>
      </sheetData>
      <sheetData sheetId="5832"/>
      <sheetData sheetId="5833"/>
      <sheetData sheetId="5834">
        <row r="9">
          <cell r="A9" t="str">
            <v>A</v>
          </cell>
        </row>
      </sheetData>
      <sheetData sheetId="5835">
        <row r="9">
          <cell r="A9" t="str">
            <v>A</v>
          </cell>
        </row>
      </sheetData>
      <sheetData sheetId="5836">
        <row r="9">
          <cell r="A9" t="str">
            <v>A</v>
          </cell>
        </row>
      </sheetData>
      <sheetData sheetId="5837">
        <row r="9">
          <cell r="A9" t="str">
            <v>A</v>
          </cell>
        </row>
      </sheetData>
      <sheetData sheetId="5838">
        <row r="9">
          <cell r="A9" t="str">
            <v>A</v>
          </cell>
        </row>
      </sheetData>
      <sheetData sheetId="5839">
        <row r="9">
          <cell r="A9" t="str">
            <v>A</v>
          </cell>
        </row>
      </sheetData>
      <sheetData sheetId="5840">
        <row r="9">
          <cell r="A9" t="str">
            <v>A</v>
          </cell>
        </row>
      </sheetData>
      <sheetData sheetId="5841">
        <row r="9">
          <cell r="A9" t="str">
            <v>A</v>
          </cell>
        </row>
      </sheetData>
      <sheetData sheetId="5842">
        <row r="9">
          <cell r="A9" t="str">
            <v>A</v>
          </cell>
        </row>
      </sheetData>
      <sheetData sheetId="5843"/>
      <sheetData sheetId="5844"/>
      <sheetData sheetId="5845">
        <row r="9">
          <cell r="A9" t="str">
            <v>A</v>
          </cell>
        </row>
      </sheetData>
      <sheetData sheetId="5846">
        <row r="9">
          <cell r="A9" t="str">
            <v>A</v>
          </cell>
        </row>
      </sheetData>
      <sheetData sheetId="5847">
        <row r="9">
          <cell r="A9" t="str">
            <v>A</v>
          </cell>
        </row>
      </sheetData>
      <sheetData sheetId="5848">
        <row r="9">
          <cell r="A9" t="str">
            <v>A</v>
          </cell>
        </row>
      </sheetData>
      <sheetData sheetId="5849">
        <row r="9">
          <cell r="A9" t="str">
            <v>A</v>
          </cell>
        </row>
      </sheetData>
      <sheetData sheetId="5850">
        <row r="9">
          <cell r="A9" t="str">
            <v>A</v>
          </cell>
        </row>
      </sheetData>
      <sheetData sheetId="5851">
        <row r="9">
          <cell r="A9" t="str">
            <v>A</v>
          </cell>
        </row>
      </sheetData>
      <sheetData sheetId="5852">
        <row r="9">
          <cell r="A9" t="str">
            <v>A</v>
          </cell>
        </row>
      </sheetData>
      <sheetData sheetId="5853">
        <row r="9">
          <cell r="A9" t="str">
            <v>A</v>
          </cell>
        </row>
      </sheetData>
      <sheetData sheetId="5854">
        <row r="9">
          <cell r="A9" t="str">
            <v>A</v>
          </cell>
        </row>
      </sheetData>
      <sheetData sheetId="5855">
        <row r="9">
          <cell r="A9" t="str">
            <v>A</v>
          </cell>
        </row>
      </sheetData>
      <sheetData sheetId="5856">
        <row r="9">
          <cell r="A9" t="str">
            <v>A</v>
          </cell>
        </row>
      </sheetData>
      <sheetData sheetId="5857">
        <row r="9">
          <cell r="A9" t="str">
            <v>A</v>
          </cell>
        </row>
      </sheetData>
      <sheetData sheetId="5858">
        <row r="9">
          <cell r="A9" t="str">
            <v>A</v>
          </cell>
        </row>
      </sheetData>
      <sheetData sheetId="5859"/>
      <sheetData sheetId="5860">
        <row r="9">
          <cell r="A9" t="str">
            <v>A</v>
          </cell>
        </row>
      </sheetData>
      <sheetData sheetId="5861">
        <row r="9">
          <cell r="A9" t="str">
            <v>A</v>
          </cell>
        </row>
      </sheetData>
      <sheetData sheetId="5862">
        <row r="9">
          <cell r="A9" t="str">
            <v>A</v>
          </cell>
        </row>
      </sheetData>
      <sheetData sheetId="5863">
        <row r="9">
          <cell r="A9" t="str">
            <v>A</v>
          </cell>
        </row>
      </sheetData>
      <sheetData sheetId="5864">
        <row r="9">
          <cell r="A9" t="str">
            <v>A</v>
          </cell>
        </row>
      </sheetData>
      <sheetData sheetId="5865">
        <row r="9">
          <cell r="A9" t="str">
            <v>A</v>
          </cell>
        </row>
      </sheetData>
      <sheetData sheetId="5866">
        <row r="9">
          <cell r="A9" t="str">
            <v>A</v>
          </cell>
        </row>
      </sheetData>
      <sheetData sheetId="5867">
        <row r="9">
          <cell r="A9" t="str">
            <v>A</v>
          </cell>
        </row>
      </sheetData>
      <sheetData sheetId="5868">
        <row r="9">
          <cell r="A9" t="str">
            <v>A</v>
          </cell>
        </row>
      </sheetData>
      <sheetData sheetId="5869">
        <row r="9">
          <cell r="A9" t="str">
            <v>A</v>
          </cell>
        </row>
      </sheetData>
      <sheetData sheetId="5870">
        <row r="9">
          <cell r="A9" t="str">
            <v>A</v>
          </cell>
        </row>
      </sheetData>
      <sheetData sheetId="5871">
        <row r="9">
          <cell r="A9" t="str">
            <v>A</v>
          </cell>
        </row>
      </sheetData>
      <sheetData sheetId="5872">
        <row r="9">
          <cell r="A9" t="str">
            <v>A</v>
          </cell>
        </row>
      </sheetData>
      <sheetData sheetId="5873">
        <row r="9">
          <cell r="A9" t="str">
            <v>A</v>
          </cell>
        </row>
      </sheetData>
      <sheetData sheetId="5874">
        <row r="9">
          <cell r="A9" t="str">
            <v>A</v>
          </cell>
        </row>
      </sheetData>
      <sheetData sheetId="5875"/>
      <sheetData sheetId="5876"/>
      <sheetData sheetId="5877">
        <row r="9">
          <cell r="A9" t="str">
            <v>A</v>
          </cell>
        </row>
      </sheetData>
      <sheetData sheetId="5878">
        <row r="9">
          <cell r="A9" t="str">
            <v>A</v>
          </cell>
        </row>
      </sheetData>
      <sheetData sheetId="5879">
        <row r="9">
          <cell r="A9" t="str">
            <v>A</v>
          </cell>
        </row>
      </sheetData>
      <sheetData sheetId="5880">
        <row r="9">
          <cell r="A9" t="str">
            <v>A</v>
          </cell>
        </row>
      </sheetData>
      <sheetData sheetId="5881"/>
      <sheetData sheetId="5882"/>
      <sheetData sheetId="5883"/>
      <sheetData sheetId="5884"/>
      <sheetData sheetId="5885"/>
      <sheetData sheetId="5886"/>
      <sheetData sheetId="5887">
        <row r="9">
          <cell r="A9" t="str">
            <v>A</v>
          </cell>
        </row>
      </sheetData>
      <sheetData sheetId="5888">
        <row r="9">
          <cell r="A9" t="str">
            <v>A</v>
          </cell>
        </row>
      </sheetData>
      <sheetData sheetId="5889">
        <row r="9">
          <cell r="A9" t="str">
            <v>A</v>
          </cell>
        </row>
      </sheetData>
      <sheetData sheetId="5890">
        <row r="9">
          <cell r="A9" t="str">
            <v>A</v>
          </cell>
        </row>
      </sheetData>
      <sheetData sheetId="5891">
        <row r="9">
          <cell r="A9" t="str">
            <v>A</v>
          </cell>
        </row>
      </sheetData>
      <sheetData sheetId="5892">
        <row r="9">
          <cell r="A9" t="str">
            <v>A</v>
          </cell>
        </row>
      </sheetData>
      <sheetData sheetId="5893">
        <row r="9">
          <cell r="A9" t="str">
            <v>A</v>
          </cell>
        </row>
      </sheetData>
      <sheetData sheetId="5894">
        <row r="9">
          <cell r="A9" t="str">
            <v>A</v>
          </cell>
        </row>
      </sheetData>
      <sheetData sheetId="5895"/>
      <sheetData sheetId="5896">
        <row r="9">
          <cell r="A9" t="str">
            <v>A</v>
          </cell>
        </row>
      </sheetData>
      <sheetData sheetId="5897">
        <row r="9">
          <cell r="A9" t="str">
            <v>A</v>
          </cell>
        </row>
      </sheetData>
      <sheetData sheetId="5898">
        <row r="9">
          <cell r="A9" t="str">
            <v>A</v>
          </cell>
        </row>
      </sheetData>
      <sheetData sheetId="5899">
        <row r="9">
          <cell r="A9" t="str">
            <v>A</v>
          </cell>
        </row>
      </sheetData>
      <sheetData sheetId="5900">
        <row r="9">
          <cell r="A9" t="str">
            <v>A</v>
          </cell>
        </row>
      </sheetData>
      <sheetData sheetId="5901">
        <row r="9">
          <cell r="A9" t="str">
            <v>A</v>
          </cell>
        </row>
      </sheetData>
      <sheetData sheetId="5902">
        <row r="9">
          <cell r="A9" t="str">
            <v>A</v>
          </cell>
        </row>
      </sheetData>
      <sheetData sheetId="5903">
        <row r="9">
          <cell r="A9" t="str">
            <v>A</v>
          </cell>
        </row>
      </sheetData>
      <sheetData sheetId="5904"/>
      <sheetData sheetId="5905">
        <row r="9">
          <cell r="A9" t="str">
            <v>A</v>
          </cell>
        </row>
      </sheetData>
      <sheetData sheetId="5906">
        <row r="9">
          <cell r="A9" t="str">
            <v>A</v>
          </cell>
        </row>
      </sheetData>
      <sheetData sheetId="5907">
        <row r="9">
          <cell r="A9" t="str">
            <v>A</v>
          </cell>
        </row>
      </sheetData>
      <sheetData sheetId="5908">
        <row r="9">
          <cell r="A9" t="str">
            <v>A</v>
          </cell>
        </row>
      </sheetData>
      <sheetData sheetId="5909">
        <row r="9">
          <cell r="A9" t="str">
            <v>A</v>
          </cell>
        </row>
      </sheetData>
      <sheetData sheetId="5910">
        <row r="9">
          <cell r="A9" t="str">
            <v>A</v>
          </cell>
        </row>
      </sheetData>
      <sheetData sheetId="5911">
        <row r="9">
          <cell r="A9" t="str">
            <v>A</v>
          </cell>
        </row>
      </sheetData>
      <sheetData sheetId="5912">
        <row r="9">
          <cell r="A9" t="str">
            <v>A</v>
          </cell>
        </row>
      </sheetData>
      <sheetData sheetId="5913">
        <row r="9">
          <cell r="A9" t="str">
            <v>A</v>
          </cell>
        </row>
      </sheetData>
      <sheetData sheetId="5914"/>
      <sheetData sheetId="5915"/>
      <sheetData sheetId="5916"/>
      <sheetData sheetId="5917">
        <row r="9">
          <cell r="A9" t="str">
            <v>A</v>
          </cell>
        </row>
      </sheetData>
      <sheetData sheetId="5918">
        <row r="9">
          <cell r="A9" t="str">
            <v>A</v>
          </cell>
        </row>
      </sheetData>
      <sheetData sheetId="5919">
        <row r="9">
          <cell r="A9" t="str">
            <v>A</v>
          </cell>
        </row>
      </sheetData>
      <sheetData sheetId="5920">
        <row r="9">
          <cell r="A9" t="str">
            <v>A</v>
          </cell>
        </row>
      </sheetData>
      <sheetData sheetId="5921">
        <row r="9">
          <cell r="A9" t="str">
            <v>A</v>
          </cell>
        </row>
      </sheetData>
      <sheetData sheetId="5922">
        <row r="9">
          <cell r="A9" t="str">
            <v>A</v>
          </cell>
        </row>
      </sheetData>
      <sheetData sheetId="5923">
        <row r="9">
          <cell r="A9" t="str">
            <v>A</v>
          </cell>
        </row>
      </sheetData>
      <sheetData sheetId="5924">
        <row r="9">
          <cell r="A9" t="str">
            <v>A</v>
          </cell>
        </row>
      </sheetData>
      <sheetData sheetId="5925">
        <row r="9">
          <cell r="A9" t="str">
            <v>A</v>
          </cell>
        </row>
      </sheetData>
      <sheetData sheetId="5926"/>
      <sheetData sheetId="5927">
        <row r="9">
          <cell r="A9" t="str">
            <v>A</v>
          </cell>
        </row>
      </sheetData>
      <sheetData sheetId="5928">
        <row r="9">
          <cell r="A9" t="str">
            <v>A</v>
          </cell>
        </row>
      </sheetData>
      <sheetData sheetId="5929">
        <row r="9">
          <cell r="A9" t="str">
            <v>A</v>
          </cell>
        </row>
      </sheetData>
      <sheetData sheetId="5930">
        <row r="9">
          <cell r="A9" t="str">
            <v>A</v>
          </cell>
        </row>
      </sheetData>
      <sheetData sheetId="5931">
        <row r="9">
          <cell r="A9" t="str">
            <v>A</v>
          </cell>
        </row>
      </sheetData>
      <sheetData sheetId="5932">
        <row r="9">
          <cell r="A9" t="str">
            <v>A</v>
          </cell>
        </row>
      </sheetData>
      <sheetData sheetId="5933">
        <row r="9">
          <cell r="A9" t="str">
            <v>A</v>
          </cell>
        </row>
      </sheetData>
      <sheetData sheetId="5934">
        <row r="9">
          <cell r="A9" t="str">
            <v>A</v>
          </cell>
        </row>
      </sheetData>
      <sheetData sheetId="5935">
        <row r="9">
          <cell r="A9" t="str">
            <v>A</v>
          </cell>
        </row>
      </sheetData>
      <sheetData sheetId="5936">
        <row r="9">
          <cell r="A9" t="str">
            <v>A</v>
          </cell>
        </row>
      </sheetData>
      <sheetData sheetId="5937">
        <row r="9">
          <cell r="A9" t="str">
            <v>A</v>
          </cell>
        </row>
      </sheetData>
      <sheetData sheetId="5938">
        <row r="9">
          <cell r="A9" t="str">
            <v>A</v>
          </cell>
        </row>
      </sheetData>
      <sheetData sheetId="5939">
        <row r="9">
          <cell r="A9" t="str">
            <v>A</v>
          </cell>
        </row>
      </sheetData>
      <sheetData sheetId="5940"/>
      <sheetData sheetId="5941">
        <row r="9">
          <cell r="A9" t="str">
            <v>A</v>
          </cell>
        </row>
      </sheetData>
      <sheetData sheetId="5942"/>
      <sheetData sheetId="5943"/>
      <sheetData sheetId="5944">
        <row r="9">
          <cell r="A9" t="str">
            <v>A</v>
          </cell>
        </row>
      </sheetData>
      <sheetData sheetId="5945">
        <row r="9">
          <cell r="A9" t="str">
            <v>A</v>
          </cell>
        </row>
      </sheetData>
      <sheetData sheetId="5946">
        <row r="9">
          <cell r="A9" t="str">
            <v>A</v>
          </cell>
        </row>
      </sheetData>
      <sheetData sheetId="5947">
        <row r="9">
          <cell r="A9" t="str">
            <v>A</v>
          </cell>
        </row>
      </sheetData>
      <sheetData sheetId="5948">
        <row r="9">
          <cell r="A9" t="str">
            <v>A</v>
          </cell>
        </row>
      </sheetData>
      <sheetData sheetId="5949">
        <row r="9">
          <cell r="A9" t="str">
            <v>A</v>
          </cell>
        </row>
      </sheetData>
      <sheetData sheetId="5950">
        <row r="9">
          <cell r="A9" t="str">
            <v>A</v>
          </cell>
        </row>
      </sheetData>
      <sheetData sheetId="5951">
        <row r="9">
          <cell r="A9" t="str">
            <v>A</v>
          </cell>
        </row>
      </sheetData>
      <sheetData sheetId="5952">
        <row r="9">
          <cell r="A9" t="str">
            <v>A</v>
          </cell>
        </row>
      </sheetData>
      <sheetData sheetId="5953">
        <row r="9">
          <cell r="A9" t="str">
            <v>A</v>
          </cell>
        </row>
      </sheetData>
      <sheetData sheetId="5954">
        <row r="9">
          <cell r="A9" t="str">
            <v>A</v>
          </cell>
        </row>
      </sheetData>
      <sheetData sheetId="5955">
        <row r="9">
          <cell r="A9" t="str">
            <v>A</v>
          </cell>
        </row>
      </sheetData>
      <sheetData sheetId="5956">
        <row r="9">
          <cell r="A9" t="str">
            <v>A</v>
          </cell>
        </row>
      </sheetData>
      <sheetData sheetId="5957">
        <row r="9">
          <cell r="A9" t="str">
            <v>A</v>
          </cell>
        </row>
      </sheetData>
      <sheetData sheetId="5958">
        <row r="9">
          <cell r="A9" t="str">
            <v>A</v>
          </cell>
        </row>
      </sheetData>
      <sheetData sheetId="5959">
        <row r="9">
          <cell r="A9" t="str">
            <v>A</v>
          </cell>
        </row>
      </sheetData>
      <sheetData sheetId="5960">
        <row r="9">
          <cell r="A9" t="str">
            <v>A</v>
          </cell>
        </row>
      </sheetData>
      <sheetData sheetId="5961"/>
      <sheetData sheetId="5962"/>
      <sheetData sheetId="5963">
        <row r="9">
          <cell r="A9" t="str">
            <v>A</v>
          </cell>
        </row>
      </sheetData>
      <sheetData sheetId="5964">
        <row r="9">
          <cell r="A9" t="str">
            <v>A</v>
          </cell>
        </row>
      </sheetData>
      <sheetData sheetId="5965">
        <row r="9">
          <cell r="A9" t="str">
            <v>A</v>
          </cell>
        </row>
      </sheetData>
      <sheetData sheetId="5966">
        <row r="9">
          <cell r="A9" t="str">
            <v>A</v>
          </cell>
        </row>
      </sheetData>
      <sheetData sheetId="5967">
        <row r="9">
          <cell r="A9" t="str">
            <v>A</v>
          </cell>
        </row>
      </sheetData>
      <sheetData sheetId="5968">
        <row r="9">
          <cell r="A9" t="str">
            <v>A</v>
          </cell>
        </row>
      </sheetData>
      <sheetData sheetId="5969">
        <row r="9">
          <cell r="A9" t="str">
            <v>A</v>
          </cell>
        </row>
      </sheetData>
      <sheetData sheetId="5970">
        <row r="9">
          <cell r="A9" t="str">
            <v>A</v>
          </cell>
        </row>
      </sheetData>
      <sheetData sheetId="5971">
        <row r="9">
          <cell r="A9" t="str">
            <v>A</v>
          </cell>
        </row>
      </sheetData>
      <sheetData sheetId="5972">
        <row r="9">
          <cell r="A9" t="str">
            <v>A</v>
          </cell>
        </row>
      </sheetData>
      <sheetData sheetId="5973">
        <row r="9">
          <cell r="A9" t="str">
            <v>A</v>
          </cell>
        </row>
      </sheetData>
      <sheetData sheetId="5974">
        <row r="9">
          <cell r="A9" t="str">
            <v>A</v>
          </cell>
        </row>
      </sheetData>
      <sheetData sheetId="5975">
        <row r="9">
          <cell r="A9" t="str">
            <v>A</v>
          </cell>
        </row>
      </sheetData>
      <sheetData sheetId="5976"/>
      <sheetData sheetId="5977">
        <row r="9">
          <cell r="A9" t="str">
            <v>A</v>
          </cell>
        </row>
      </sheetData>
      <sheetData sheetId="5978">
        <row r="9">
          <cell r="A9" t="str">
            <v>A</v>
          </cell>
        </row>
      </sheetData>
      <sheetData sheetId="5979">
        <row r="9">
          <cell r="A9" t="str">
            <v>A</v>
          </cell>
        </row>
      </sheetData>
      <sheetData sheetId="5980">
        <row r="9">
          <cell r="A9" t="str">
            <v>A</v>
          </cell>
        </row>
      </sheetData>
      <sheetData sheetId="5981">
        <row r="9">
          <cell r="A9" t="str">
            <v>A</v>
          </cell>
        </row>
      </sheetData>
      <sheetData sheetId="5982"/>
      <sheetData sheetId="5983">
        <row r="9">
          <cell r="A9" t="str">
            <v>A</v>
          </cell>
        </row>
      </sheetData>
      <sheetData sheetId="5984">
        <row r="9">
          <cell r="A9" t="str">
            <v>A</v>
          </cell>
        </row>
      </sheetData>
      <sheetData sheetId="5985">
        <row r="9">
          <cell r="A9" t="str">
            <v>A</v>
          </cell>
        </row>
      </sheetData>
      <sheetData sheetId="5986">
        <row r="9">
          <cell r="A9" t="str">
            <v>A</v>
          </cell>
        </row>
      </sheetData>
      <sheetData sheetId="5987"/>
      <sheetData sheetId="5988">
        <row r="9">
          <cell r="A9" t="str">
            <v>A</v>
          </cell>
        </row>
      </sheetData>
      <sheetData sheetId="5989">
        <row r="9">
          <cell r="A9" t="str">
            <v>A</v>
          </cell>
        </row>
      </sheetData>
      <sheetData sheetId="5990">
        <row r="9">
          <cell r="A9" t="str">
            <v>A</v>
          </cell>
        </row>
      </sheetData>
      <sheetData sheetId="5991">
        <row r="9">
          <cell r="A9" t="str">
            <v>A</v>
          </cell>
        </row>
      </sheetData>
      <sheetData sheetId="5992">
        <row r="9">
          <cell r="A9" t="str">
            <v>A</v>
          </cell>
        </row>
      </sheetData>
      <sheetData sheetId="5993">
        <row r="9">
          <cell r="A9" t="str">
            <v>A</v>
          </cell>
        </row>
      </sheetData>
      <sheetData sheetId="5994">
        <row r="9">
          <cell r="A9" t="str">
            <v>A</v>
          </cell>
        </row>
      </sheetData>
      <sheetData sheetId="5995">
        <row r="9">
          <cell r="A9" t="str">
            <v>A</v>
          </cell>
        </row>
      </sheetData>
      <sheetData sheetId="5996">
        <row r="9">
          <cell r="A9" t="str">
            <v>A</v>
          </cell>
        </row>
      </sheetData>
      <sheetData sheetId="5997">
        <row r="9">
          <cell r="A9" t="str">
            <v>A</v>
          </cell>
        </row>
      </sheetData>
      <sheetData sheetId="5998">
        <row r="9">
          <cell r="A9" t="str">
            <v>A</v>
          </cell>
        </row>
      </sheetData>
      <sheetData sheetId="5999">
        <row r="9">
          <cell r="A9" t="str">
            <v>A</v>
          </cell>
        </row>
      </sheetData>
      <sheetData sheetId="6000">
        <row r="9">
          <cell r="A9" t="str">
            <v>A</v>
          </cell>
        </row>
      </sheetData>
      <sheetData sheetId="6001">
        <row r="9">
          <cell r="A9" t="str">
            <v>A</v>
          </cell>
        </row>
      </sheetData>
      <sheetData sheetId="6002">
        <row r="9">
          <cell r="A9" t="str">
            <v>A</v>
          </cell>
        </row>
      </sheetData>
      <sheetData sheetId="6003">
        <row r="9">
          <cell r="A9" t="str">
            <v>A</v>
          </cell>
        </row>
      </sheetData>
      <sheetData sheetId="6004">
        <row r="9">
          <cell r="A9" t="str">
            <v>A</v>
          </cell>
        </row>
      </sheetData>
      <sheetData sheetId="6005">
        <row r="9">
          <cell r="A9" t="str">
            <v>A</v>
          </cell>
        </row>
      </sheetData>
      <sheetData sheetId="6006">
        <row r="9">
          <cell r="A9" t="str">
            <v>A</v>
          </cell>
        </row>
      </sheetData>
      <sheetData sheetId="6007">
        <row r="9">
          <cell r="A9" t="str">
            <v>A</v>
          </cell>
        </row>
      </sheetData>
      <sheetData sheetId="6008"/>
      <sheetData sheetId="6009">
        <row r="9">
          <cell r="A9" t="str">
            <v>A</v>
          </cell>
        </row>
      </sheetData>
      <sheetData sheetId="6010">
        <row r="9">
          <cell r="A9" t="str">
            <v>A</v>
          </cell>
        </row>
      </sheetData>
      <sheetData sheetId="6011"/>
      <sheetData sheetId="6012">
        <row r="9">
          <cell r="A9" t="str">
            <v>A</v>
          </cell>
        </row>
      </sheetData>
      <sheetData sheetId="6013"/>
      <sheetData sheetId="6014"/>
      <sheetData sheetId="6015">
        <row r="9">
          <cell r="A9" t="str">
            <v>A</v>
          </cell>
        </row>
      </sheetData>
      <sheetData sheetId="6016">
        <row r="9">
          <cell r="A9" t="str">
            <v>A</v>
          </cell>
        </row>
      </sheetData>
      <sheetData sheetId="6017">
        <row r="9">
          <cell r="A9" t="str">
            <v>A</v>
          </cell>
        </row>
      </sheetData>
      <sheetData sheetId="6018">
        <row r="9">
          <cell r="A9" t="str">
            <v>A</v>
          </cell>
        </row>
      </sheetData>
      <sheetData sheetId="6019">
        <row r="9">
          <cell r="A9" t="str">
            <v>A</v>
          </cell>
        </row>
      </sheetData>
      <sheetData sheetId="6020">
        <row r="9">
          <cell r="A9" t="str">
            <v>A</v>
          </cell>
        </row>
      </sheetData>
      <sheetData sheetId="6021">
        <row r="9">
          <cell r="A9" t="str">
            <v>A</v>
          </cell>
        </row>
      </sheetData>
      <sheetData sheetId="6022">
        <row r="9">
          <cell r="A9" t="str">
            <v>A</v>
          </cell>
        </row>
      </sheetData>
      <sheetData sheetId="6023">
        <row r="9">
          <cell r="A9" t="str">
            <v>A</v>
          </cell>
        </row>
      </sheetData>
      <sheetData sheetId="6024"/>
      <sheetData sheetId="6025">
        <row r="9">
          <cell r="A9" t="str">
            <v>A</v>
          </cell>
        </row>
      </sheetData>
      <sheetData sheetId="6026">
        <row r="9">
          <cell r="A9" t="str">
            <v>A</v>
          </cell>
        </row>
      </sheetData>
      <sheetData sheetId="6027"/>
      <sheetData sheetId="6028"/>
      <sheetData sheetId="6029">
        <row r="9">
          <cell r="A9" t="str">
            <v>A</v>
          </cell>
        </row>
      </sheetData>
      <sheetData sheetId="6030">
        <row r="9">
          <cell r="A9" t="str">
            <v>A</v>
          </cell>
        </row>
      </sheetData>
      <sheetData sheetId="6031">
        <row r="9">
          <cell r="A9" t="str">
            <v>A</v>
          </cell>
        </row>
      </sheetData>
      <sheetData sheetId="6032">
        <row r="9">
          <cell r="A9" t="str">
            <v>A</v>
          </cell>
        </row>
      </sheetData>
      <sheetData sheetId="6033">
        <row r="9">
          <cell r="A9" t="str">
            <v>A</v>
          </cell>
        </row>
      </sheetData>
      <sheetData sheetId="6034"/>
      <sheetData sheetId="6035">
        <row r="9">
          <cell r="A9" t="str">
            <v>A</v>
          </cell>
        </row>
      </sheetData>
      <sheetData sheetId="6036">
        <row r="9">
          <cell r="A9" t="str">
            <v>A</v>
          </cell>
        </row>
      </sheetData>
      <sheetData sheetId="6037">
        <row r="9">
          <cell r="A9" t="str">
            <v>A</v>
          </cell>
        </row>
      </sheetData>
      <sheetData sheetId="6038">
        <row r="9">
          <cell r="A9" t="str">
            <v>A</v>
          </cell>
        </row>
      </sheetData>
      <sheetData sheetId="6039"/>
      <sheetData sheetId="6040"/>
      <sheetData sheetId="6041">
        <row r="9">
          <cell r="A9" t="str">
            <v>A</v>
          </cell>
        </row>
      </sheetData>
      <sheetData sheetId="6042">
        <row r="9">
          <cell r="A9" t="str">
            <v>A</v>
          </cell>
        </row>
      </sheetData>
      <sheetData sheetId="6043"/>
      <sheetData sheetId="6044">
        <row r="9">
          <cell r="A9" t="str">
            <v>A</v>
          </cell>
        </row>
      </sheetData>
      <sheetData sheetId="6045">
        <row r="9">
          <cell r="A9" t="str">
            <v>A</v>
          </cell>
        </row>
      </sheetData>
      <sheetData sheetId="6046">
        <row r="9">
          <cell r="A9" t="str">
            <v>A</v>
          </cell>
        </row>
      </sheetData>
      <sheetData sheetId="6047">
        <row r="9">
          <cell r="A9" t="str">
            <v>A</v>
          </cell>
        </row>
      </sheetData>
      <sheetData sheetId="6048">
        <row r="9">
          <cell r="A9" t="str">
            <v>A</v>
          </cell>
        </row>
      </sheetData>
      <sheetData sheetId="6049"/>
      <sheetData sheetId="6050">
        <row r="9">
          <cell r="A9" t="str">
            <v>A</v>
          </cell>
        </row>
      </sheetData>
      <sheetData sheetId="6051">
        <row r="9">
          <cell r="A9" t="str">
            <v>A</v>
          </cell>
        </row>
      </sheetData>
      <sheetData sheetId="6052">
        <row r="9">
          <cell r="A9" t="str">
            <v>A</v>
          </cell>
        </row>
      </sheetData>
      <sheetData sheetId="6053">
        <row r="9">
          <cell r="A9" t="str">
            <v>A</v>
          </cell>
        </row>
      </sheetData>
      <sheetData sheetId="6054">
        <row r="9">
          <cell r="A9" t="str">
            <v>A</v>
          </cell>
        </row>
      </sheetData>
      <sheetData sheetId="6055">
        <row r="9">
          <cell r="A9" t="str">
            <v>A</v>
          </cell>
        </row>
      </sheetData>
      <sheetData sheetId="6056"/>
      <sheetData sheetId="6057">
        <row r="9">
          <cell r="A9" t="str">
            <v>A</v>
          </cell>
        </row>
      </sheetData>
      <sheetData sheetId="6058"/>
      <sheetData sheetId="6059"/>
      <sheetData sheetId="6060">
        <row r="9">
          <cell r="A9" t="str">
            <v>A</v>
          </cell>
        </row>
      </sheetData>
      <sheetData sheetId="6061">
        <row r="9">
          <cell r="A9" t="str">
            <v>A</v>
          </cell>
        </row>
      </sheetData>
      <sheetData sheetId="6062">
        <row r="9">
          <cell r="A9" t="str">
            <v>A</v>
          </cell>
        </row>
      </sheetData>
      <sheetData sheetId="6063">
        <row r="9">
          <cell r="A9" t="str">
            <v>A</v>
          </cell>
        </row>
      </sheetData>
      <sheetData sheetId="6064"/>
      <sheetData sheetId="6065"/>
      <sheetData sheetId="6066"/>
      <sheetData sheetId="6067"/>
      <sheetData sheetId="6068"/>
      <sheetData sheetId="6069"/>
      <sheetData sheetId="6070">
        <row r="9">
          <cell r="A9" t="str">
            <v>A</v>
          </cell>
        </row>
      </sheetData>
      <sheetData sheetId="6071">
        <row r="9">
          <cell r="A9" t="str">
            <v>A</v>
          </cell>
        </row>
      </sheetData>
      <sheetData sheetId="6072">
        <row r="9">
          <cell r="A9" t="str">
            <v>A</v>
          </cell>
        </row>
      </sheetData>
      <sheetData sheetId="6073"/>
      <sheetData sheetId="6074"/>
      <sheetData sheetId="6075">
        <row r="9">
          <cell r="A9" t="str">
            <v>A</v>
          </cell>
        </row>
      </sheetData>
      <sheetData sheetId="6076">
        <row r="9">
          <cell r="A9" t="str">
            <v>A</v>
          </cell>
        </row>
      </sheetData>
      <sheetData sheetId="6077"/>
      <sheetData sheetId="6078">
        <row r="9">
          <cell r="A9" t="str">
            <v>A</v>
          </cell>
        </row>
      </sheetData>
      <sheetData sheetId="6079">
        <row r="9">
          <cell r="A9" t="str">
            <v>A</v>
          </cell>
        </row>
      </sheetData>
      <sheetData sheetId="6080"/>
      <sheetData sheetId="6081"/>
      <sheetData sheetId="6082"/>
      <sheetData sheetId="6083"/>
      <sheetData sheetId="6084"/>
      <sheetData sheetId="6085"/>
      <sheetData sheetId="6086"/>
      <sheetData sheetId="6087">
        <row r="9">
          <cell r="A9" t="str">
            <v>A</v>
          </cell>
        </row>
      </sheetData>
      <sheetData sheetId="6088">
        <row r="9">
          <cell r="A9" t="str">
            <v>A</v>
          </cell>
        </row>
      </sheetData>
      <sheetData sheetId="6089"/>
      <sheetData sheetId="6090">
        <row r="9">
          <cell r="A9" t="str">
            <v>A</v>
          </cell>
        </row>
      </sheetData>
      <sheetData sheetId="6091">
        <row r="9">
          <cell r="A9" t="str">
            <v>A</v>
          </cell>
        </row>
      </sheetData>
      <sheetData sheetId="6092">
        <row r="9">
          <cell r="A9" t="str">
            <v>A</v>
          </cell>
        </row>
      </sheetData>
      <sheetData sheetId="6093"/>
      <sheetData sheetId="6094">
        <row r="9">
          <cell r="A9" t="str">
            <v>A</v>
          </cell>
        </row>
      </sheetData>
      <sheetData sheetId="6095">
        <row r="9">
          <cell r="A9" t="str">
            <v>A</v>
          </cell>
        </row>
      </sheetData>
      <sheetData sheetId="6096">
        <row r="9">
          <cell r="A9" t="str">
            <v>A</v>
          </cell>
        </row>
      </sheetData>
      <sheetData sheetId="6097"/>
      <sheetData sheetId="6098"/>
      <sheetData sheetId="6099"/>
      <sheetData sheetId="6100"/>
      <sheetData sheetId="6101"/>
      <sheetData sheetId="6102">
        <row r="9">
          <cell r="A9" t="str">
            <v>A</v>
          </cell>
        </row>
      </sheetData>
      <sheetData sheetId="6103">
        <row r="9">
          <cell r="A9" t="str">
            <v>A</v>
          </cell>
        </row>
      </sheetData>
      <sheetData sheetId="6104"/>
      <sheetData sheetId="6105"/>
      <sheetData sheetId="6106">
        <row r="9">
          <cell r="A9" t="str">
            <v>A</v>
          </cell>
        </row>
      </sheetData>
      <sheetData sheetId="6107">
        <row r="9">
          <cell r="A9" t="str">
            <v>A</v>
          </cell>
        </row>
      </sheetData>
      <sheetData sheetId="6108">
        <row r="9">
          <cell r="A9" t="str">
            <v>A</v>
          </cell>
        </row>
      </sheetData>
      <sheetData sheetId="6109"/>
      <sheetData sheetId="6110">
        <row r="9">
          <cell r="A9" t="str">
            <v>A</v>
          </cell>
        </row>
      </sheetData>
      <sheetData sheetId="6111">
        <row r="9">
          <cell r="A9" t="str">
            <v>A</v>
          </cell>
        </row>
      </sheetData>
      <sheetData sheetId="6112">
        <row r="9">
          <cell r="A9" t="str">
            <v>A</v>
          </cell>
        </row>
      </sheetData>
      <sheetData sheetId="6113">
        <row r="9">
          <cell r="A9" t="str">
            <v>A</v>
          </cell>
        </row>
      </sheetData>
      <sheetData sheetId="6114"/>
      <sheetData sheetId="6115"/>
      <sheetData sheetId="6116"/>
      <sheetData sheetId="6117"/>
      <sheetData sheetId="6118">
        <row r="9">
          <cell r="A9" t="str">
            <v>A</v>
          </cell>
        </row>
      </sheetData>
      <sheetData sheetId="6119">
        <row r="9">
          <cell r="A9" t="str">
            <v>A</v>
          </cell>
        </row>
      </sheetData>
      <sheetData sheetId="6120">
        <row r="9">
          <cell r="A9" t="str">
            <v>A</v>
          </cell>
        </row>
      </sheetData>
      <sheetData sheetId="6121">
        <row r="9">
          <cell r="A9" t="str">
            <v>A</v>
          </cell>
        </row>
      </sheetData>
      <sheetData sheetId="6122"/>
      <sheetData sheetId="6123"/>
      <sheetData sheetId="6124">
        <row r="9">
          <cell r="A9" t="str">
            <v>A</v>
          </cell>
        </row>
      </sheetData>
      <sheetData sheetId="6125"/>
      <sheetData sheetId="6126"/>
      <sheetData sheetId="6127">
        <row r="9">
          <cell r="A9" t="str">
            <v>A</v>
          </cell>
        </row>
      </sheetData>
      <sheetData sheetId="6128"/>
      <sheetData sheetId="6129">
        <row r="9">
          <cell r="A9" t="str">
            <v>A</v>
          </cell>
        </row>
      </sheetData>
      <sheetData sheetId="6130"/>
      <sheetData sheetId="6131">
        <row r="9">
          <cell r="A9" t="str">
            <v>A</v>
          </cell>
        </row>
      </sheetData>
      <sheetData sheetId="6132">
        <row r="9">
          <cell r="A9" t="str">
            <v>A</v>
          </cell>
        </row>
      </sheetData>
      <sheetData sheetId="6133">
        <row r="9">
          <cell r="A9" t="str">
            <v>A</v>
          </cell>
        </row>
      </sheetData>
      <sheetData sheetId="6134">
        <row r="9">
          <cell r="A9" t="str">
            <v>A</v>
          </cell>
        </row>
      </sheetData>
      <sheetData sheetId="6135"/>
      <sheetData sheetId="6136">
        <row r="9">
          <cell r="A9" t="str">
            <v>A</v>
          </cell>
        </row>
      </sheetData>
      <sheetData sheetId="6137"/>
      <sheetData sheetId="6138"/>
      <sheetData sheetId="6139"/>
      <sheetData sheetId="6140"/>
      <sheetData sheetId="6141">
        <row r="9">
          <cell r="A9" t="str">
            <v>A</v>
          </cell>
        </row>
      </sheetData>
      <sheetData sheetId="6142"/>
      <sheetData sheetId="6143"/>
      <sheetData sheetId="6144"/>
      <sheetData sheetId="6145"/>
      <sheetData sheetId="6146"/>
      <sheetData sheetId="6147">
        <row r="9">
          <cell r="A9" t="str">
            <v>A</v>
          </cell>
        </row>
      </sheetData>
      <sheetData sheetId="6148">
        <row r="9">
          <cell r="A9" t="str">
            <v>A</v>
          </cell>
        </row>
      </sheetData>
      <sheetData sheetId="6149">
        <row r="9">
          <cell r="A9" t="str">
            <v>A</v>
          </cell>
        </row>
      </sheetData>
      <sheetData sheetId="6150"/>
      <sheetData sheetId="6151">
        <row r="9">
          <cell r="A9" t="str">
            <v>A</v>
          </cell>
        </row>
      </sheetData>
      <sheetData sheetId="6152">
        <row r="9">
          <cell r="A9" t="str">
            <v>A</v>
          </cell>
        </row>
      </sheetData>
      <sheetData sheetId="6153"/>
      <sheetData sheetId="6154"/>
      <sheetData sheetId="6155"/>
      <sheetData sheetId="6156"/>
      <sheetData sheetId="6157">
        <row r="9">
          <cell r="A9" t="str">
            <v>A</v>
          </cell>
        </row>
      </sheetData>
      <sheetData sheetId="6158"/>
      <sheetData sheetId="6159"/>
      <sheetData sheetId="6160">
        <row r="9">
          <cell r="A9" t="str">
            <v>A</v>
          </cell>
        </row>
      </sheetData>
      <sheetData sheetId="6161">
        <row r="9">
          <cell r="A9" t="str">
            <v>A</v>
          </cell>
        </row>
      </sheetData>
      <sheetData sheetId="6162"/>
      <sheetData sheetId="6163">
        <row r="9">
          <cell r="A9" t="str">
            <v>A</v>
          </cell>
        </row>
      </sheetData>
      <sheetData sheetId="6164"/>
      <sheetData sheetId="6165">
        <row r="9">
          <cell r="A9" t="str">
            <v>A</v>
          </cell>
        </row>
      </sheetData>
      <sheetData sheetId="6166"/>
      <sheetData sheetId="6167">
        <row r="9">
          <cell r="A9" t="str">
            <v>A</v>
          </cell>
        </row>
      </sheetData>
      <sheetData sheetId="6168">
        <row r="9">
          <cell r="A9" t="str">
            <v>A</v>
          </cell>
        </row>
      </sheetData>
      <sheetData sheetId="6169">
        <row r="9">
          <cell r="A9" t="str">
            <v>A</v>
          </cell>
        </row>
      </sheetData>
      <sheetData sheetId="6170">
        <row r="9">
          <cell r="A9" t="str">
            <v>A</v>
          </cell>
        </row>
      </sheetData>
      <sheetData sheetId="6171"/>
      <sheetData sheetId="6172">
        <row r="9">
          <cell r="A9" t="str">
            <v>A</v>
          </cell>
        </row>
      </sheetData>
      <sheetData sheetId="6173"/>
      <sheetData sheetId="6174"/>
      <sheetData sheetId="6175">
        <row r="9">
          <cell r="A9" t="str">
            <v>A</v>
          </cell>
        </row>
      </sheetData>
      <sheetData sheetId="6176"/>
      <sheetData sheetId="6177">
        <row r="9">
          <cell r="A9" t="str">
            <v>A</v>
          </cell>
        </row>
      </sheetData>
      <sheetData sheetId="6178">
        <row r="9">
          <cell r="A9" t="str">
            <v>A</v>
          </cell>
        </row>
      </sheetData>
      <sheetData sheetId="6179"/>
      <sheetData sheetId="6180"/>
      <sheetData sheetId="6181"/>
      <sheetData sheetId="6182"/>
      <sheetData sheetId="6183"/>
      <sheetData sheetId="6184"/>
      <sheetData sheetId="6185"/>
      <sheetData sheetId="6186">
        <row r="9">
          <cell r="A9" t="str">
            <v>A</v>
          </cell>
        </row>
      </sheetData>
      <sheetData sheetId="6187"/>
      <sheetData sheetId="6188">
        <row r="9">
          <cell r="A9" t="str">
            <v>A</v>
          </cell>
        </row>
      </sheetData>
      <sheetData sheetId="6189">
        <row r="9">
          <cell r="A9" t="str">
            <v>A</v>
          </cell>
        </row>
      </sheetData>
      <sheetData sheetId="6190"/>
      <sheetData sheetId="6191"/>
      <sheetData sheetId="6192"/>
      <sheetData sheetId="6193">
        <row r="9">
          <cell r="A9" t="str">
            <v>A</v>
          </cell>
        </row>
      </sheetData>
      <sheetData sheetId="6194"/>
      <sheetData sheetId="6195"/>
      <sheetData sheetId="6196"/>
      <sheetData sheetId="6197"/>
      <sheetData sheetId="6198"/>
      <sheetData sheetId="6199"/>
      <sheetData sheetId="6200"/>
      <sheetData sheetId="6201"/>
      <sheetData sheetId="6202">
        <row r="9">
          <cell r="A9" t="str">
            <v>A</v>
          </cell>
        </row>
      </sheetData>
      <sheetData sheetId="6203"/>
      <sheetData sheetId="6204"/>
      <sheetData sheetId="6205">
        <row r="9">
          <cell r="A9" t="str">
            <v>A</v>
          </cell>
        </row>
      </sheetData>
      <sheetData sheetId="6206">
        <row r="9">
          <cell r="A9" t="str">
            <v>A</v>
          </cell>
        </row>
      </sheetData>
      <sheetData sheetId="6207"/>
      <sheetData sheetId="6208">
        <row r="9">
          <cell r="A9" t="str">
            <v>A</v>
          </cell>
        </row>
      </sheetData>
      <sheetData sheetId="6209">
        <row r="9">
          <cell r="A9" t="str">
            <v>A</v>
          </cell>
        </row>
      </sheetData>
      <sheetData sheetId="6210"/>
      <sheetData sheetId="6211"/>
      <sheetData sheetId="6212"/>
      <sheetData sheetId="6213">
        <row r="9">
          <cell r="A9" t="str">
            <v>A</v>
          </cell>
        </row>
      </sheetData>
      <sheetData sheetId="6214"/>
      <sheetData sheetId="6215"/>
      <sheetData sheetId="6216"/>
      <sheetData sheetId="6217"/>
      <sheetData sheetId="6218">
        <row r="9">
          <cell r="A9" t="str">
            <v>A</v>
          </cell>
        </row>
      </sheetData>
      <sheetData sheetId="6219"/>
      <sheetData sheetId="6220"/>
      <sheetData sheetId="6221"/>
      <sheetData sheetId="6222">
        <row r="9">
          <cell r="A9" t="str">
            <v>A</v>
          </cell>
        </row>
      </sheetData>
      <sheetData sheetId="6223"/>
      <sheetData sheetId="6224">
        <row r="9">
          <cell r="A9" t="str">
            <v>A</v>
          </cell>
        </row>
      </sheetData>
      <sheetData sheetId="6225">
        <row r="9">
          <cell r="A9" t="str">
            <v>A</v>
          </cell>
        </row>
      </sheetData>
      <sheetData sheetId="6226">
        <row r="9">
          <cell r="A9" t="str">
            <v>A</v>
          </cell>
        </row>
      </sheetData>
      <sheetData sheetId="6227">
        <row r="9">
          <cell r="A9" t="str">
            <v>A</v>
          </cell>
        </row>
      </sheetData>
      <sheetData sheetId="6228"/>
      <sheetData sheetId="6229">
        <row r="9">
          <cell r="A9" t="str">
            <v>A</v>
          </cell>
        </row>
      </sheetData>
      <sheetData sheetId="6230"/>
      <sheetData sheetId="6231"/>
      <sheetData sheetId="6232"/>
      <sheetData sheetId="6233">
        <row r="9">
          <cell r="A9" t="str">
            <v>A</v>
          </cell>
        </row>
      </sheetData>
      <sheetData sheetId="6234">
        <row r="9">
          <cell r="A9" t="str">
            <v>A</v>
          </cell>
        </row>
      </sheetData>
      <sheetData sheetId="6235">
        <row r="9">
          <cell r="A9" t="str">
            <v>A</v>
          </cell>
        </row>
      </sheetData>
      <sheetData sheetId="6236"/>
      <sheetData sheetId="6237"/>
      <sheetData sheetId="6238"/>
      <sheetData sheetId="6239"/>
      <sheetData sheetId="6240"/>
      <sheetData sheetId="6241"/>
      <sheetData sheetId="6242"/>
      <sheetData sheetId="6243"/>
      <sheetData sheetId="6244"/>
      <sheetData sheetId="6245">
        <row r="9">
          <cell r="A9" t="str">
            <v>A</v>
          </cell>
        </row>
      </sheetData>
      <sheetData sheetId="6246"/>
      <sheetData sheetId="6247"/>
      <sheetData sheetId="6248"/>
      <sheetData sheetId="6249"/>
      <sheetData sheetId="6250">
        <row r="9">
          <cell r="A9" t="str">
            <v>A</v>
          </cell>
        </row>
      </sheetData>
      <sheetData sheetId="6251"/>
      <sheetData sheetId="6252"/>
      <sheetData sheetId="6253"/>
      <sheetData sheetId="6254"/>
      <sheetData sheetId="6255"/>
      <sheetData sheetId="6256"/>
      <sheetData sheetId="6257"/>
      <sheetData sheetId="6258"/>
      <sheetData sheetId="6259"/>
      <sheetData sheetId="6260"/>
      <sheetData sheetId="6261">
        <row r="9">
          <cell r="A9" t="str">
            <v>A</v>
          </cell>
        </row>
      </sheetData>
      <sheetData sheetId="6262"/>
      <sheetData sheetId="6263">
        <row r="9">
          <cell r="A9" t="str">
            <v>A</v>
          </cell>
        </row>
      </sheetData>
      <sheetData sheetId="6264"/>
      <sheetData sheetId="6265">
        <row r="9">
          <cell r="A9" t="str">
            <v>A</v>
          </cell>
        </row>
      </sheetData>
      <sheetData sheetId="6266">
        <row r="9">
          <cell r="A9" t="str">
            <v>A</v>
          </cell>
        </row>
      </sheetData>
      <sheetData sheetId="6267">
        <row r="9">
          <cell r="A9" t="str">
            <v>A</v>
          </cell>
        </row>
      </sheetData>
      <sheetData sheetId="6268">
        <row r="9">
          <cell r="A9" t="str">
            <v>A</v>
          </cell>
        </row>
      </sheetData>
      <sheetData sheetId="6269">
        <row r="9">
          <cell r="A9" t="str">
            <v>A</v>
          </cell>
        </row>
      </sheetData>
      <sheetData sheetId="6270"/>
      <sheetData sheetId="6271"/>
      <sheetData sheetId="6272"/>
      <sheetData sheetId="6273"/>
      <sheetData sheetId="6274"/>
      <sheetData sheetId="6275">
        <row r="9">
          <cell r="A9" t="str">
            <v>A</v>
          </cell>
        </row>
      </sheetData>
      <sheetData sheetId="6276"/>
      <sheetData sheetId="6277"/>
      <sheetData sheetId="6278">
        <row r="9">
          <cell r="A9" t="str">
            <v>A</v>
          </cell>
        </row>
      </sheetData>
      <sheetData sheetId="6279">
        <row r="9">
          <cell r="A9" t="str">
            <v>A</v>
          </cell>
        </row>
      </sheetData>
      <sheetData sheetId="6280"/>
      <sheetData sheetId="6281">
        <row r="9">
          <cell r="A9" t="str">
            <v>A</v>
          </cell>
        </row>
      </sheetData>
      <sheetData sheetId="6282"/>
      <sheetData sheetId="6283"/>
      <sheetData sheetId="6284">
        <row r="9">
          <cell r="A9" t="str">
            <v>A</v>
          </cell>
        </row>
      </sheetData>
      <sheetData sheetId="6285">
        <row r="9">
          <cell r="A9" t="str">
            <v>A</v>
          </cell>
        </row>
      </sheetData>
      <sheetData sheetId="6286">
        <row r="9">
          <cell r="A9" t="str">
            <v>A</v>
          </cell>
        </row>
      </sheetData>
      <sheetData sheetId="6287">
        <row r="9">
          <cell r="A9" t="str">
            <v>A</v>
          </cell>
        </row>
      </sheetData>
      <sheetData sheetId="6288">
        <row r="9">
          <cell r="A9" t="str">
            <v>A</v>
          </cell>
        </row>
      </sheetData>
      <sheetData sheetId="6289">
        <row r="9">
          <cell r="A9" t="str">
            <v>A</v>
          </cell>
        </row>
      </sheetData>
      <sheetData sheetId="6290">
        <row r="9">
          <cell r="A9" t="str">
            <v>A</v>
          </cell>
        </row>
      </sheetData>
      <sheetData sheetId="6291">
        <row r="9">
          <cell r="A9" t="str">
            <v>A</v>
          </cell>
        </row>
      </sheetData>
      <sheetData sheetId="6292"/>
      <sheetData sheetId="6293"/>
      <sheetData sheetId="6294">
        <row r="9">
          <cell r="A9" t="str">
            <v>A</v>
          </cell>
        </row>
      </sheetData>
      <sheetData sheetId="6295"/>
      <sheetData sheetId="6296">
        <row r="9">
          <cell r="A9" t="str">
            <v>A</v>
          </cell>
        </row>
      </sheetData>
      <sheetData sheetId="6297"/>
      <sheetData sheetId="6298"/>
      <sheetData sheetId="6299"/>
      <sheetData sheetId="6300"/>
      <sheetData sheetId="6301"/>
      <sheetData sheetId="6302">
        <row r="9">
          <cell r="A9" t="str">
            <v>A</v>
          </cell>
        </row>
      </sheetData>
      <sheetData sheetId="6303">
        <row r="9">
          <cell r="A9" t="str">
            <v>A</v>
          </cell>
        </row>
      </sheetData>
      <sheetData sheetId="6304"/>
      <sheetData sheetId="6305"/>
      <sheetData sheetId="6306"/>
      <sheetData sheetId="6307">
        <row r="9">
          <cell r="A9" t="str">
            <v>A</v>
          </cell>
        </row>
      </sheetData>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row r="9">
          <cell r="A9" t="str">
            <v>A</v>
          </cell>
        </row>
      </sheetData>
      <sheetData sheetId="6327">
        <row r="9">
          <cell r="A9" t="str">
            <v>A</v>
          </cell>
        </row>
      </sheetData>
      <sheetData sheetId="6328">
        <row r="9">
          <cell r="A9" t="str">
            <v>A</v>
          </cell>
        </row>
      </sheetData>
      <sheetData sheetId="6329"/>
      <sheetData sheetId="6330">
        <row r="9">
          <cell r="A9" t="str">
            <v>A</v>
          </cell>
        </row>
      </sheetData>
      <sheetData sheetId="6331">
        <row r="9">
          <cell r="A9" t="str">
            <v>A</v>
          </cell>
        </row>
      </sheetData>
      <sheetData sheetId="6332"/>
      <sheetData sheetId="6333">
        <row r="9">
          <cell r="A9" t="str">
            <v>A</v>
          </cell>
        </row>
      </sheetData>
      <sheetData sheetId="6334">
        <row r="9">
          <cell r="A9" t="str">
            <v>A</v>
          </cell>
        </row>
      </sheetData>
      <sheetData sheetId="6335">
        <row r="9">
          <cell r="A9" t="str">
            <v>A</v>
          </cell>
        </row>
      </sheetData>
      <sheetData sheetId="6336"/>
      <sheetData sheetId="6337">
        <row r="9">
          <cell r="A9" t="str">
            <v>A</v>
          </cell>
        </row>
      </sheetData>
      <sheetData sheetId="6338"/>
      <sheetData sheetId="6339"/>
      <sheetData sheetId="6340">
        <row r="9">
          <cell r="A9" t="str">
            <v>A</v>
          </cell>
        </row>
      </sheetData>
      <sheetData sheetId="6341">
        <row r="9">
          <cell r="A9" t="str">
            <v>A</v>
          </cell>
        </row>
      </sheetData>
      <sheetData sheetId="6342"/>
      <sheetData sheetId="6343">
        <row r="9">
          <cell r="A9" t="str">
            <v>A</v>
          </cell>
        </row>
      </sheetData>
      <sheetData sheetId="6344">
        <row r="9">
          <cell r="A9" t="str">
            <v>A</v>
          </cell>
        </row>
      </sheetData>
      <sheetData sheetId="6345"/>
      <sheetData sheetId="6346"/>
      <sheetData sheetId="6347">
        <row r="9">
          <cell r="A9" t="str">
            <v>A</v>
          </cell>
        </row>
      </sheetData>
      <sheetData sheetId="6348"/>
      <sheetData sheetId="6349"/>
      <sheetData sheetId="6350">
        <row r="9">
          <cell r="A9" t="str">
            <v>A</v>
          </cell>
        </row>
      </sheetData>
      <sheetData sheetId="6351">
        <row r="9">
          <cell r="A9" t="str">
            <v>A</v>
          </cell>
        </row>
      </sheetData>
      <sheetData sheetId="6352">
        <row r="9">
          <cell r="A9" t="str">
            <v>A</v>
          </cell>
        </row>
      </sheetData>
      <sheetData sheetId="6353">
        <row r="9">
          <cell r="A9" t="str">
            <v>A</v>
          </cell>
        </row>
      </sheetData>
      <sheetData sheetId="6354">
        <row r="9">
          <cell r="A9" t="str">
            <v>A</v>
          </cell>
        </row>
      </sheetData>
      <sheetData sheetId="6355">
        <row r="9">
          <cell r="A9" t="str">
            <v>A</v>
          </cell>
        </row>
      </sheetData>
      <sheetData sheetId="6356">
        <row r="9">
          <cell r="A9" t="str">
            <v>A</v>
          </cell>
        </row>
      </sheetData>
      <sheetData sheetId="6357"/>
      <sheetData sheetId="6358"/>
      <sheetData sheetId="6359"/>
      <sheetData sheetId="6360"/>
      <sheetData sheetId="6361"/>
      <sheetData sheetId="6362"/>
      <sheetData sheetId="6363"/>
      <sheetData sheetId="6364">
        <row r="9">
          <cell r="A9" t="str">
            <v>A</v>
          </cell>
        </row>
      </sheetData>
      <sheetData sheetId="6365"/>
      <sheetData sheetId="6366"/>
      <sheetData sheetId="6367"/>
      <sheetData sheetId="6368"/>
      <sheetData sheetId="6369"/>
      <sheetData sheetId="6370"/>
      <sheetData sheetId="6371"/>
      <sheetData sheetId="6372">
        <row r="9">
          <cell r="A9" t="str">
            <v>A</v>
          </cell>
        </row>
      </sheetData>
      <sheetData sheetId="6373"/>
      <sheetData sheetId="6374"/>
      <sheetData sheetId="6375">
        <row r="9">
          <cell r="A9" t="str">
            <v>A</v>
          </cell>
        </row>
      </sheetData>
      <sheetData sheetId="6376"/>
      <sheetData sheetId="6377">
        <row r="9">
          <cell r="A9" t="str">
            <v>A</v>
          </cell>
        </row>
      </sheetData>
      <sheetData sheetId="6378"/>
      <sheetData sheetId="6379"/>
      <sheetData sheetId="6380">
        <row r="9">
          <cell r="A9" t="str">
            <v>A</v>
          </cell>
        </row>
      </sheetData>
      <sheetData sheetId="6381"/>
      <sheetData sheetId="6382"/>
      <sheetData sheetId="6383"/>
      <sheetData sheetId="6384"/>
      <sheetData sheetId="6385"/>
      <sheetData sheetId="6386">
        <row r="9">
          <cell r="A9" t="str">
            <v>A</v>
          </cell>
        </row>
      </sheetData>
      <sheetData sheetId="6387"/>
      <sheetData sheetId="6388">
        <row r="9">
          <cell r="A9" t="str">
            <v>A</v>
          </cell>
        </row>
      </sheetData>
      <sheetData sheetId="6389"/>
      <sheetData sheetId="6390">
        <row r="9">
          <cell r="A9" t="str">
            <v>A</v>
          </cell>
        </row>
      </sheetData>
      <sheetData sheetId="6391">
        <row r="9">
          <cell r="A9" t="str">
            <v>A</v>
          </cell>
        </row>
      </sheetData>
      <sheetData sheetId="6392">
        <row r="9">
          <cell r="A9" t="str">
            <v>A</v>
          </cell>
        </row>
      </sheetData>
      <sheetData sheetId="6393"/>
      <sheetData sheetId="6394">
        <row r="9">
          <cell r="A9" t="str">
            <v>A</v>
          </cell>
        </row>
      </sheetData>
      <sheetData sheetId="6395">
        <row r="9">
          <cell r="A9" t="str">
            <v>A</v>
          </cell>
        </row>
      </sheetData>
      <sheetData sheetId="6396">
        <row r="9">
          <cell r="A9" t="str">
            <v>A</v>
          </cell>
        </row>
      </sheetData>
      <sheetData sheetId="6397">
        <row r="9">
          <cell r="A9" t="str">
            <v>A</v>
          </cell>
        </row>
      </sheetData>
      <sheetData sheetId="6398">
        <row r="9">
          <cell r="A9" t="str">
            <v>A</v>
          </cell>
        </row>
      </sheetData>
      <sheetData sheetId="6399">
        <row r="9">
          <cell r="A9" t="str">
            <v>A</v>
          </cell>
        </row>
      </sheetData>
      <sheetData sheetId="6400"/>
      <sheetData sheetId="6401"/>
      <sheetData sheetId="6402">
        <row r="9">
          <cell r="A9" t="str">
            <v>A</v>
          </cell>
        </row>
      </sheetData>
      <sheetData sheetId="6403"/>
      <sheetData sheetId="6404">
        <row r="9">
          <cell r="A9" t="str">
            <v>A</v>
          </cell>
        </row>
      </sheetData>
      <sheetData sheetId="6405">
        <row r="9">
          <cell r="A9" t="str">
            <v>A</v>
          </cell>
        </row>
      </sheetData>
      <sheetData sheetId="6406"/>
      <sheetData sheetId="6407"/>
      <sheetData sheetId="6408">
        <row r="9">
          <cell r="A9" t="str">
            <v>A</v>
          </cell>
        </row>
      </sheetData>
      <sheetData sheetId="6409">
        <row r="9">
          <cell r="A9" t="str">
            <v>A</v>
          </cell>
        </row>
      </sheetData>
      <sheetData sheetId="6410">
        <row r="9">
          <cell r="A9" t="str">
            <v>A</v>
          </cell>
        </row>
      </sheetData>
      <sheetData sheetId="6411">
        <row r="9">
          <cell r="A9" t="str">
            <v>A</v>
          </cell>
        </row>
      </sheetData>
      <sheetData sheetId="6412">
        <row r="9">
          <cell r="A9" t="str">
            <v>A</v>
          </cell>
        </row>
      </sheetData>
      <sheetData sheetId="6413">
        <row r="9">
          <cell r="A9" t="str">
            <v>A</v>
          </cell>
        </row>
      </sheetData>
      <sheetData sheetId="6414"/>
      <sheetData sheetId="6415"/>
      <sheetData sheetId="6416">
        <row r="9">
          <cell r="A9" t="str">
            <v>A</v>
          </cell>
        </row>
      </sheetData>
      <sheetData sheetId="6417"/>
      <sheetData sheetId="6418"/>
      <sheetData sheetId="6419"/>
      <sheetData sheetId="6420">
        <row r="9">
          <cell r="A9" t="str">
            <v>A</v>
          </cell>
        </row>
      </sheetData>
      <sheetData sheetId="6421">
        <row r="9">
          <cell r="A9" t="str">
            <v>A</v>
          </cell>
        </row>
      </sheetData>
      <sheetData sheetId="6422">
        <row r="9">
          <cell r="A9" t="str">
            <v>A</v>
          </cell>
        </row>
      </sheetData>
      <sheetData sheetId="6423"/>
      <sheetData sheetId="6424">
        <row r="9">
          <cell r="A9" t="str">
            <v>A</v>
          </cell>
        </row>
      </sheetData>
      <sheetData sheetId="6425"/>
      <sheetData sheetId="6426"/>
      <sheetData sheetId="6427"/>
      <sheetData sheetId="6428"/>
      <sheetData sheetId="6429"/>
      <sheetData sheetId="6430">
        <row r="9">
          <cell r="A9" t="str">
            <v>A</v>
          </cell>
        </row>
      </sheetData>
      <sheetData sheetId="6431">
        <row r="9">
          <cell r="A9" t="str">
            <v>A</v>
          </cell>
        </row>
      </sheetData>
      <sheetData sheetId="6432">
        <row r="9">
          <cell r="A9" t="str">
            <v>A</v>
          </cell>
        </row>
      </sheetData>
      <sheetData sheetId="6433">
        <row r="9">
          <cell r="A9" t="str">
            <v>A</v>
          </cell>
        </row>
      </sheetData>
      <sheetData sheetId="6434"/>
      <sheetData sheetId="6435">
        <row r="9">
          <cell r="A9" t="str">
            <v>A</v>
          </cell>
        </row>
      </sheetData>
      <sheetData sheetId="6436">
        <row r="9">
          <cell r="A9" t="str">
            <v>A</v>
          </cell>
        </row>
      </sheetData>
      <sheetData sheetId="6437">
        <row r="9">
          <cell r="A9" t="str">
            <v>A</v>
          </cell>
        </row>
      </sheetData>
      <sheetData sheetId="6438">
        <row r="9">
          <cell r="A9" t="str">
            <v>A</v>
          </cell>
        </row>
      </sheetData>
      <sheetData sheetId="6439"/>
      <sheetData sheetId="6440"/>
      <sheetData sheetId="6441">
        <row r="9">
          <cell r="A9" t="str">
            <v>A</v>
          </cell>
        </row>
      </sheetData>
      <sheetData sheetId="6442"/>
      <sheetData sheetId="6443">
        <row r="9">
          <cell r="A9" t="str">
            <v>A</v>
          </cell>
        </row>
      </sheetData>
      <sheetData sheetId="6444"/>
      <sheetData sheetId="6445">
        <row r="9">
          <cell r="A9" t="str">
            <v>A</v>
          </cell>
        </row>
      </sheetData>
      <sheetData sheetId="6446"/>
      <sheetData sheetId="6447">
        <row r="9">
          <cell r="A9" t="str">
            <v>A</v>
          </cell>
        </row>
      </sheetData>
      <sheetData sheetId="6448">
        <row r="9">
          <cell r="A9" t="str">
            <v>A</v>
          </cell>
        </row>
      </sheetData>
      <sheetData sheetId="6449"/>
      <sheetData sheetId="6450"/>
      <sheetData sheetId="6451">
        <row r="9">
          <cell r="A9" t="str">
            <v>A</v>
          </cell>
        </row>
      </sheetData>
      <sheetData sheetId="6452"/>
      <sheetData sheetId="6453">
        <row r="9">
          <cell r="A9" t="str">
            <v>A</v>
          </cell>
        </row>
      </sheetData>
      <sheetData sheetId="6454">
        <row r="9">
          <cell r="A9" t="str">
            <v>A</v>
          </cell>
        </row>
      </sheetData>
      <sheetData sheetId="6455">
        <row r="9">
          <cell r="A9" t="str">
            <v>A</v>
          </cell>
        </row>
      </sheetData>
      <sheetData sheetId="6456">
        <row r="9">
          <cell r="A9" t="str">
            <v>A</v>
          </cell>
        </row>
      </sheetData>
      <sheetData sheetId="6457">
        <row r="9">
          <cell r="A9" t="str">
            <v>A</v>
          </cell>
        </row>
      </sheetData>
      <sheetData sheetId="6458"/>
      <sheetData sheetId="6459">
        <row r="9">
          <cell r="A9" t="str">
            <v>A</v>
          </cell>
        </row>
      </sheetData>
      <sheetData sheetId="6460"/>
      <sheetData sheetId="6461">
        <row r="9">
          <cell r="A9" t="str">
            <v>A</v>
          </cell>
        </row>
      </sheetData>
      <sheetData sheetId="6462"/>
      <sheetData sheetId="6463">
        <row r="9">
          <cell r="A9" t="str">
            <v>A</v>
          </cell>
        </row>
      </sheetData>
      <sheetData sheetId="6464"/>
      <sheetData sheetId="6465">
        <row r="9">
          <cell r="A9" t="str">
            <v>A</v>
          </cell>
        </row>
      </sheetData>
      <sheetData sheetId="6466">
        <row r="9">
          <cell r="A9" t="str">
            <v>A</v>
          </cell>
        </row>
      </sheetData>
      <sheetData sheetId="6467">
        <row r="9">
          <cell r="A9" t="str">
            <v>A</v>
          </cell>
        </row>
      </sheetData>
      <sheetData sheetId="6468">
        <row r="9">
          <cell r="A9" t="str">
            <v>A</v>
          </cell>
        </row>
      </sheetData>
      <sheetData sheetId="6469">
        <row r="9">
          <cell r="A9" t="str">
            <v>A</v>
          </cell>
        </row>
      </sheetData>
      <sheetData sheetId="6470">
        <row r="9">
          <cell r="A9" t="str">
            <v>A</v>
          </cell>
        </row>
      </sheetData>
      <sheetData sheetId="6471">
        <row r="9">
          <cell r="A9" t="str">
            <v>A</v>
          </cell>
        </row>
      </sheetData>
      <sheetData sheetId="6472"/>
      <sheetData sheetId="6473">
        <row r="9">
          <cell r="A9" t="str">
            <v>A</v>
          </cell>
        </row>
      </sheetData>
      <sheetData sheetId="6474"/>
      <sheetData sheetId="6475">
        <row r="9">
          <cell r="A9" t="str">
            <v>A</v>
          </cell>
        </row>
      </sheetData>
      <sheetData sheetId="6476">
        <row r="9">
          <cell r="A9" t="str">
            <v>A</v>
          </cell>
        </row>
      </sheetData>
      <sheetData sheetId="6477">
        <row r="9">
          <cell r="A9" t="str">
            <v>A</v>
          </cell>
        </row>
      </sheetData>
      <sheetData sheetId="6478">
        <row r="9">
          <cell r="A9" t="str">
            <v>A</v>
          </cell>
        </row>
      </sheetData>
      <sheetData sheetId="6479">
        <row r="9">
          <cell r="A9" t="str">
            <v>A</v>
          </cell>
        </row>
      </sheetData>
      <sheetData sheetId="6480"/>
      <sheetData sheetId="6481">
        <row r="9">
          <cell r="A9" t="str">
            <v>A</v>
          </cell>
        </row>
      </sheetData>
      <sheetData sheetId="6482">
        <row r="9">
          <cell r="A9" t="str">
            <v>A</v>
          </cell>
        </row>
      </sheetData>
      <sheetData sheetId="6483"/>
      <sheetData sheetId="6484">
        <row r="9">
          <cell r="A9" t="str">
            <v>A</v>
          </cell>
        </row>
      </sheetData>
      <sheetData sheetId="6485">
        <row r="9">
          <cell r="A9" t="str">
            <v>A</v>
          </cell>
        </row>
      </sheetData>
      <sheetData sheetId="6486">
        <row r="9">
          <cell r="A9" t="str">
            <v>A</v>
          </cell>
        </row>
      </sheetData>
      <sheetData sheetId="6487">
        <row r="9">
          <cell r="A9" t="str">
            <v>A</v>
          </cell>
        </row>
      </sheetData>
      <sheetData sheetId="6488"/>
      <sheetData sheetId="6489">
        <row r="9">
          <cell r="A9" t="str">
            <v>A</v>
          </cell>
        </row>
      </sheetData>
      <sheetData sheetId="6490">
        <row r="9">
          <cell r="A9" t="str">
            <v>A</v>
          </cell>
        </row>
      </sheetData>
      <sheetData sheetId="6491"/>
      <sheetData sheetId="6492">
        <row r="9">
          <cell r="A9" t="str">
            <v>A</v>
          </cell>
        </row>
      </sheetData>
      <sheetData sheetId="6493">
        <row r="9">
          <cell r="A9" t="str">
            <v>A</v>
          </cell>
        </row>
      </sheetData>
      <sheetData sheetId="6494">
        <row r="9">
          <cell r="A9" t="str">
            <v>A</v>
          </cell>
        </row>
      </sheetData>
      <sheetData sheetId="6495">
        <row r="9">
          <cell r="A9" t="str">
            <v>A</v>
          </cell>
        </row>
      </sheetData>
      <sheetData sheetId="6496">
        <row r="9">
          <cell r="A9" t="str">
            <v>A</v>
          </cell>
        </row>
      </sheetData>
      <sheetData sheetId="6497">
        <row r="9">
          <cell r="A9" t="str">
            <v>A</v>
          </cell>
        </row>
      </sheetData>
      <sheetData sheetId="6498">
        <row r="9">
          <cell r="A9" t="str">
            <v>A</v>
          </cell>
        </row>
      </sheetData>
      <sheetData sheetId="6499">
        <row r="9">
          <cell r="A9" t="str">
            <v>A</v>
          </cell>
        </row>
      </sheetData>
      <sheetData sheetId="6500">
        <row r="9">
          <cell r="A9" t="str">
            <v>A</v>
          </cell>
        </row>
      </sheetData>
      <sheetData sheetId="6501">
        <row r="9">
          <cell r="A9" t="str">
            <v>A</v>
          </cell>
        </row>
      </sheetData>
      <sheetData sheetId="6502">
        <row r="9">
          <cell r="A9" t="str">
            <v>A</v>
          </cell>
        </row>
      </sheetData>
      <sheetData sheetId="6503">
        <row r="9">
          <cell r="A9" t="str">
            <v>A</v>
          </cell>
        </row>
      </sheetData>
      <sheetData sheetId="6504">
        <row r="9">
          <cell r="A9" t="str">
            <v>A</v>
          </cell>
        </row>
      </sheetData>
      <sheetData sheetId="6505">
        <row r="9">
          <cell r="A9" t="str">
            <v>A</v>
          </cell>
        </row>
      </sheetData>
      <sheetData sheetId="6506">
        <row r="9">
          <cell r="A9" t="str">
            <v>A</v>
          </cell>
        </row>
      </sheetData>
      <sheetData sheetId="6507">
        <row r="9">
          <cell r="A9" t="str">
            <v>A</v>
          </cell>
        </row>
      </sheetData>
      <sheetData sheetId="6508">
        <row r="9">
          <cell r="A9" t="str">
            <v>A</v>
          </cell>
        </row>
      </sheetData>
      <sheetData sheetId="6509">
        <row r="9">
          <cell r="A9" t="str">
            <v>A</v>
          </cell>
        </row>
      </sheetData>
      <sheetData sheetId="6510">
        <row r="9">
          <cell r="A9" t="str">
            <v>A</v>
          </cell>
        </row>
      </sheetData>
      <sheetData sheetId="6511">
        <row r="9">
          <cell r="A9" t="str">
            <v>A</v>
          </cell>
        </row>
      </sheetData>
      <sheetData sheetId="6512">
        <row r="9">
          <cell r="A9" t="str">
            <v>A</v>
          </cell>
        </row>
      </sheetData>
      <sheetData sheetId="6513">
        <row r="9">
          <cell r="A9" t="str">
            <v>A</v>
          </cell>
        </row>
      </sheetData>
      <sheetData sheetId="6514">
        <row r="9">
          <cell r="A9" t="str">
            <v>A</v>
          </cell>
        </row>
      </sheetData>
      <sheetData sheetId="6515">
        <row r="9">
          <cell r="A9" t="str">
            <v>A</v>
          </cell>
        </row>
      </sheetData>
      <sheetData sheetId="6516">
        <row r="9">
          <cell r="A9" t="str">
            <v>A</v>
          </cell>
        </row>
      </sheetData>
      <sheetData sheetId="6517">
        <row r="9">
          <cell r="A9" t="str">
            <v>A</v>
          </cell>
        </row>
      </sheetData>
      <sheetData sheetId="6518">
        <row r="9">
          <cell r="A9" t="str">
            <v>A</v>
          </cell>
        </row>
      </sheetData>
      <sheetData sheetId="6519"/>
      <sheetData sheetId="6520">
        <row r="9">
          <cell r="A9" t="str">
            <v>A</v>
          </cell>
        </row>
      </sheetData>
      <sheetData sheetId="6521">
        <row r="9">
          <cell r="A9" t="str">
            <v>A</v>
          </cell>
        </row>
      </sheetData>
      <sheetData sheetId="6522">
        <row r="9">
          <cell r="A9" t="str">
            <v>A</v>
          </cell>
        </row>
      </sheetData>
      <sheetData sheetId="6523">
        <row r="9">
          <cell r="A9" t="str">
            <v>A</v>
          </cell>
        </row>
      </sheetData>
      <sheetData sheetId="6524">
        <row r="9">
          <cell r="A9" t="str">
            <v>A</v>
          </cell>
        </row>
      </sheetData>
      <sheetData sheetId="6525">
        <row r="9">
          <cell r="A9" t="str">
            <v>A</v>
          </cell>
        </row>
      </sheetData>
      <sheetData sheetId="6526">
        <row r="9">
          <cell r="A9" t="str">
            <v>A</v>
          </cell>
        </row>
      </sheetData>
      <sheetData sheetId="6527">
        <row r="9">
          <cell r="A9" t="str">
            <v>A</v>
          </cell>
        </row>
      </sheetData>
      <sheetData sheetId="6528">
        <row r="9">
          <cell r="A9" t="str">
            <v>A</v>
          </cell>
        </row>
      </sheetData>
      <sheetData sheetId="6529">
        <row r="9">
          <cell r="A9" t="str">
            <v>A</v>
          </cell>
        </row>
      </sheetData>
      <sheetData sheetId="6530">
        <row r="9">
          <cell r="A9" t="str">
            <v>A</v>
          </cell>
        </row>
      </sheetData>
      <sheetData sheetId="6531">
        <row r="9">
          <cell r="A9" t="str">
            <v>A</v>
          </cell>
        </row>
      </sheetData>
      <sheetData sheetId="6532">
        <row r="9">
          <cell r="A9" t="str">
            <v>A</v>
          </cell>
        </row>
      </sheetData>
      <sheetData sheetId="6533">
        <row r="9">
          <cell r="A9" t="str">
            <v>A</v>
          </cell>
        </row>
      </sheetData>
      <sheetData sheetId="6534">
        <row r="9">
          <cell r="A9" t="str">
            <v>A</v>
          </cell>
        </row>
      </sheetData>
      <sheetData sheetId="6535">
        <row r="9">
          <cell r="A9" t="str">
            <v>A</v>
          </cell>
        </row>
      </sheetData>
      <sheetData sheetId="6536"/>
      <sheetData sheetId="6537">
        <row r="9">
          <cell r="A9" t="str">
            <v>A</v>
          </cell>
        </row>
      </sheetData>
      <sheetData sheetId="6538">
        <row r="9">
          <cell r="A9" t="str">
            <v>A</v>
          </cell>
        </row>
      </sheetData>
      <sheetData sheetId="6539">
        <row r="9">
          <cell r="A9" t="str">
            <v>A</v>
          </cell>
        </row>
      </sheetData>
      <sheetData sheetId="6540">
        <row r="9">
          <cell r="A9" t="str">
            <v>A</v>
          </cell>
        </row>
      </sheetData>
      <sheetData sheetId="6541">
        <row r="9">
          <cell r="A9" t="str">
            <v>A</v>
          </cell>
        </row>
      </sheetData>
      <sheetData sheetId="6542">
        <row r="9">
          <cell r="A9" t="str">
            <v>A</v>
          </cell>
        </row>
      </sheetData>
      <sheetData sheetId="6543">
        <row r="9">
          <cell r="A9" t="str">
            <v>A</v>
          </cell>
        </row>
      </sheetData>
      <sheetData sheetId="6544">
        <row r="9">
          <cell r="A9" t="str">
            <v>A</v>
          </cell>
        </row>
      </sheetData>
      <sheetData sheetId="6545">
        <row r="9">
          <cell r="A9" t="str">
            <v>A</v>
          </cell>
        </row>
      </sheetData>
      <sheetData sheetId="6546">
        <row r="9">
          <cell r="A9" t="str">
            <v>A</v>
          </cell>
        </row>
      </sheetData>
      <sheetData sheetId="6547">
        <row r="9">
          <cell r="A9" t="str">
            <v>A</v>
          </cell>
        </row>
      </sheetData>
      <sheetData sheetId="6548">
        <row r="9">
          <cell r="A9" t="str">
            <v>A</v>
          </cell>
        </row>
      </sheetData>
      <sheetData sheetId="6549">
        <row r="9">
          <cell r="A9" t="str">
            <v>A</v>
          </cell>
        </row>
      </sheetData>
      <sheetData sheetId="6550">
        <row r="9">
          <cell r="A9" t="str">
            <v>A</v>
          </cell>
        </row>
      </sheetData>
      <sheetData sheetId="6551">
        <row r="9">
          <cell r="A9" t="str">
            <v>A</v>
          </cell>
        </row>
      </sheetData>
      <sheetData sheetId="6552">
        <row r="9">
          <cell r="A9" t="str">
            <v>A</v>
          </cell>
        </row>
      </sheetData>
      <sheetData sheetId="6553">
        <row r="9">
          <cell r="A9" t="str">
            <v>A</v>
          </cell>
        </row>
      </sheetData>
      <sheetData sheetId="6554">
        <row r="9">
          <cell r="A9" t="str">
            <v>A</v>
          </cell>
        </row>
      </sheetData>
      <sheetData sheetId="6555">
        <row r="9">
          <cell r="A9" t="str">
            <v>A</v>
          </cell>
        </row>
      </sheetData>
      <sheetData sheetId="6556">
        <row r="9">
          <cell r="A9" t="str">
            <v>A</v>
          </cell>
        </row>
      </sheetData>
      <sheetData sheetId="6557">
        <row r="9">
          <cell r="A9" t="str">
            <v>A</v>
          </cell>
        </row>
      </sheetData>
      <sheetData sheetId="6558">
        <row r="9">
          <cell r="A9" t="str">
            <v>A</v>
          </cell>
        </row>
      </sheetData>
      <sheetData sheetId="6559">
        <row r="9">
          <cell r="A9" t="str">
            <v>A</v>
          </cell>
        </row>
      </sheetData>
      <sheetData sheetId="6560">
        <row r="9">
          <cell r="A9" t="str">
            <v>A</v>
          </cell>
        </row>
      </sheetData>
      <sheetData sheetId="6561"/>
      <sheetData sheetId="6562">
        <row r="9">
          <cell r="A9" t="str">
            <v>A</v>
          </cell>
        </row>
      </sheetData>
      <sheetData sheetId="6563">
        <row r="9">
          <cell r="A9" t="str">
            <v>A</v>
          </cell>
        </row>
      </sheetData>
      <sheetData sheetId="6564">
        <row r="9">
          <cell r="A9" t="str">
            <v>A</v>
          </cell>
        </row>
      </sheetData>
      <sheetData sheetId="6565">
        <row r="9">
          <cell r="A9" t="str">
            <v>A</v>
          </cell>
        </row>
      </sheetData>
      <sheetData sheetId="6566">
        <row r="9">
          <cell r="A9" t="str">
            <v>A</v>
          </cell>
        </row>
      </sheetData>
      <sheetData sheetId="6567">
        <row r="9">
          <cell r="A9" t="str">
            <v>A</v>
          </cell>
        </row>
      </sheetData>
      <sheetData sheetId="6568">
        <row r="9">
          <cell r="A9" t="str">
            <v>A</v>
          </cell>
        </row>
      </sheetData>
      <sheetData sheetId="6569">
        <row r="9">
          <cell r="A9" t="str">
            <v>A</v>
          </cell>
        </row>
      </sheetData>
      <sheetData sheetId="6570">
        <row r="9">
          <cell r="A9" t="str">
            <v>A</v>
          </cell>
        </row>
      </sheetData>
      <sheetData sheetId="6571">
        <row r="9">
          <cell r="A9" t="str">
            <v>A</v>
          </cell>
        </row>
      </sheetData>
      <sheetData sheetId="6572">
        <row r="9">
          <cell r="A9" t="str">
            <v>A</v>
          </cell>
        </row>
      </sheetData>
      <sheetData sheetId="6573">
        <row r="9">
          <cell r="A9" t="str">
            <v>A</v>
          </cell>
        </row>
      </sheetData>
      <sheetData sheetId="6574">
        <row r="9">
          <cell r="A9" t="str">
            <v>A</v>
          </cell>
        </row>
      </sheetData>
      <sheetData sheetId="6575">
        <row r="9">
          <cell r="A9" t="str">
            <v>A</v>
          </cell>
        </row>
      </sheetData>
      <sheetData sheetId="6576">
        <row r="9">
          <cell r="A9" t="str">
            <v>A</v>
          </cell>
        </row>
      </sheetData>
      <sheetData sheetId="6577">
        <row r="9">
          <cell r="A9" t="str">
            <v>A</v>
          </cell>
        </row>
      </sheetData>
      <sheetData sheetId="6578">
        <row r="9">
          <cell r="A9" t="str">
            <v>A</v>
          </cell>
        </row>
      </sheetData>
      <sheetData sheetId="6579">
        <row r="9">
          <cell r="A9" t="str">
            <v>A</v>
          </cell>
        </row>
      </sheetData>
      <sheetData sheetId="6580"/>
      <sheetData sheetId="6581"/>
      <sheetData sheetId="6582"/>
      <sheetData sheetId="6583">
        <row r="9">
          <cell r="A9" t="str">
            <v>A</v>
          </cell>
        </row>
      </sheetData>
      <sheetData sheetId="6584">
        <row r="9">
          <cell r="A9" t="str">
            <v>A</v>
          </cell>
        </row>
      </sheetData>
      <sheetData sheetId="6585">
        <row r="9">
          <cell r="A9" t="str">
            <v>A</v>
          </cell>
        </row>
      </sheetData>
      <sheetData sheetId="6586">
        <row r="9">
          <cell r="A9" t="str">
            <v>A</v>
          </cell>
        </row>
      </sheetData>
      <sheetData sheetId="6587">
        <row r="9">
          <cell r="A9" t="str">
            <v>A</v>
          </cell>
        </row>
      </sheetData>
      <sheetData sheetId="6588">
        <row r="9">
          <cell r="A9" t="str">
            <v>A</v>
          </cell>
        </row>
      </sheetData>
      <sheetData sheetId="6589">
        <row r="9">
          <cell r="A9" t="str">
            <v>A</v>
          </cell>
        </row>
      </sheetData>
      <sheetData sheetId="6590">
        <row r="9">
          <cell r="A9" t="str">
            <v>A</v>
          </cell>
        </row>
      </sheetData>
      <sheetData sheetId="6591"/>
      <sheetData sheetId="6592">
        <row r="9">
          <cell r="A9" t="str">
            <v>A</v>
          </cell>
        </row>
      </sheetData>
      <sheetData sheetId="6593"/>
      <sheetData sheetId="6594"/>
      <sheetData sheetId="6595">
        <row r="9">
          <cell r="A9" t="str">
            <v>A</v>
          </cell>
        </row>
      </sheetData>
      <sheetData sheetId="6596">
        <row r="9">
          <cell r="A9" t="str">
            <v>A</v>
          </cell>
        </row>
      </sheetData>
      <sheetData sheetId="6597">
        <row r="9">
          <cell r="A9" t="str">
            <v>A</v>
          </cell>
        </row>
      </sheetData>
      <sheetData sheetId="6598">
        <row r="9">
          <cell r="A9" t="str">
            <v>A</v>
          </cell>
        </row>
      </sheetData>
      <sheetData sheetId="6599">
        <row r="9">
          <cell r="A9" t="str">
            <v>A</v>
          </cell>
        </row>
      </sheetData>
      <sheetData sheetId="6600">
        <row r="9">
          <cell r="A9" t="str">
            <v>A</v>
          </cell>
        </row>
      </sheetData>
      <sheetData sheetId="6601">
        <row r="9">
          <cell r="A9" t="str">
            <v>A</v>
          </cell>
        </row>
      </sheetData>
      <sheetData sheetId="6602">
        <row r="9">
          <cell r="A9" t="str">
            <v>A</v>
          </cell>
        </row>
      </sheetData>
      <sheetData sheetId="6603">
        <row r="9">
          <cell r="A9" t="str">
            <v>A</v>
          </cell>
        </row>
      </sheetData>
      <sheetData sheetId="6604">
        <row r="9">
          <cell r="A9" t="str">
            <v>A</v>
          </cell>
        </row>
      </sheetData>
      <sheetData sheetId="6605"/>
      <sheetData sheetId="6606">
        <row r="9">
          <cell r="A9" t="str">
            <v>A</v>
          </cell>
        </row>
      </sheetData>
      <sheetData sheetId="6607">
        <row r="9">
          <cell r="A9" t="str">
            <v>A</v>
          </cell>
        </row>
      </sheetData>
      <sheetData sheetId="6608">
        <row r="9">
          <cell r="A9" t="str">
            <v>A</v>
          </cell>
        </row>
      </sheetData>
      <sheetData sheetId="6609">
        <row r="9">
          <cell r="A9" t="str">
            <v>A</v>
          </cell>
        </row>
      </sheetData>
      <sheetData sheetId="6610">
        <row r="9">
          <cell r="A9" t="str">
            <v>A</v>
          </cell>
        </row>
      </sheetData>
      <sheetData sheetId="6611">
        <row r="9">
          <cell r="A9" t="str">
            <v>A</v>
          </cell>
        </row>
      </sheetData>
      <sheetData sheetId="6612">
        <row r="9">
          <cell r="A9" t="str">
            <v>A</v>
          </cell>
        </row>
      </sheetData>
      <sheetData sheetId="6613">
        <row r="9">
          <cell r="A9" t="str">
            <v>A</v>
          </cell>
        </row>
      </sheetData>
      <sheetData sheetId="6614">
        <row r="9">
          <cell r="A9" t="str">
            <v>A</v>
          </cell>
        </row>
      </sheetData>
      <sheetData sheetId="6615">
        <row r="9">
          <cell r="A9" t="str">
            <v>A</v>
          </cell>
        </row>
      </sheetData>
      <sheetData sheetId="6616">
        <row r="9">
          <cell r="A9" t="str">
            <v>A</v>
          </cell>
        </row>
      </sheetData>
      <sheetData sheetId="6617">
        <row r="9">
          <cell r="A9" t="str">
            <v>A</v>
          </cell>
        </row>
      </sheetData>
      <sheetData sheetId="6618">
        <row r="9">
          <cell r="A9" t="str">
            <v>A</v>
          </cell>
        </row>
      </sheetData>
      <sheetData sheetId="6619">
        <row r="9">
          <cell r="A9" t="str">
            <v>A</v>
          </cell>
        </row>
      </sheetData>
      <sheetData sheetId="6620">
        <row r="9">
          <cell r="A9" t="str">
            <v>A</v>
          </cell>
        </row>
      </sheetData>
      <sheetData sheetId="6621">
        <row r="9">
          <cell r="A9" t="str">
            <v>A</v>
          </cell>
        </row>
      </sheetData>
      <sheetData sheetId="6622">
        <row r="9">
          <cell r="A9" t="str">
            <v>A</v>
          </cell>
        </row>
      </sheetData>
      <sheetData sheetId="6623">
        <row r="9">
          <cell r="A9" t="str">
            <v>A</v>
          </cell>
        </row>
      </sheetData>
      <sheetData sheetId="6624">
        <row r="9">
          <cell r="A9" t="str">
            <v>A</v>
          </cell>
        </row>
      </sheetData>
      <sheetData sheetId="6625">
        <row r="9">
          <cell r="A9" t="str">
            <v>A</v>
          </cell>
        </row>
      </sheetData>
      <sheetData sheetId="6626">
        <row r="9">
          <cell r="A9" t="str">
            <v>A</v>
          </cell>
        </row>
      </sheetData>
      <sheetData sheetId="6627">
        <row r="9">
          <cell r="A9" t="str">
            <v>A</v>
          </cell>
        </row>
      </sheetData>
      <sheetData sheetId="6628">
        <row r="9">
          <cell r="A9" t="str">
            <v>A</v>
          </cell>
        </row>
      </sheetData>
      <sheetData sheetId="6629">
        <row r="9">
          <cell r="A9" t="str">
            <v>A</v>
          </cell>
        </row>
      </sheetData>
      <sheetData sheetId="6630">
        <row r="9">
          <cell r="A9" t="str">
            <v>A</v>
          </cell>
        </row>
      </sheetData>
      <sheetData sheetId="6631">
        <row r="9">
          <cell r="A9" t="str">
            <v>A</v>
          </cell>
        </row>
      </sheetData>
      <sheetData sheetId="6632">
        <row r="9">
          <cell r="A9" t="str">
            <v>A</v>
          </cell>
        </row>
      </sheetData>
      <sheetData sheetId="6633">
        <row r="9">
          <cell r="A9" t="str">
            <v>A</v>
          </cell>
        </row>
      </sheetData>
      <sheetData sheetId="6634">
        <row r="9">
          <cell r="A9" t="str">
            <v>A</v>
          </cell>
        </row>
      </sheetData>
      <sheetData sheetId="6635">
        <row r="9">
          <cell r="A9" t="str">
            <v>A</v>
          </cell>
        </row>
      </sheetData>
      <sheetData sheetId="6636">
        <row r="9">
          <cell r="A9" t="str">
            <v>A</v>
          </cell>
        </row>
      </sheetData>
      <sheetData sheetId="6637">
        <row r="9">
          <cell r="A9" t="str">
            <v>A</v>
          </cell>
        </row>
      </sheetData>
      <sheetData sheetId="6638">
        <row r="9">
          <cell r="A9" t="str">
            <v>A</v>
          </cell>
        </row>
      </sheetData>
      <sheetData sheetId="6639">
        <row r="9">
          <cell r="A9" t="str">
            <v>A</v>
          </cell>
        </row>
      </sheetData>
      <sheetData sheetId="6640">
        <row r="9">
          <cell r="A9" t="str">
            <v>A</v>
          </cell>
        </row>
      </sheetData>
      <sheetData sheetId="6641">
        <row r="9">
          <cell r="A9" t="str">
            <v>A</v>
          </cell>
        </row>
      </sheetData>
      <sheetData sheetId="6642">
        <row r="9">
          <cell r="A9" t="str">
            <v>A</v>
          </cell>
        </row>
      </sheetData>
      <sheetData sheetId="6643">
        <row r="9">
          <cell r="A9" t="str">
            <v>A</v>
          </cell>
        </row>
      </sheetData>
      <sheetData sheetId="6644">
        <row r="9">
          <cell r="A9" t="str">
            <v>A</v>
          </cell>
        </row>
      </sheetData>
      <sheetData sheetId="6645">
        <row r="9">
          <cell r="A9" t="str">
            <v>A</v>
          </cell>
        </row>
      </sheetData>
      <sheetData sheetId="6646">
        <row r="9">
          <cell r="A9" t="str">
            <v>A</v>
          </cell>
        </row>
      </sheetData>
      <sheetData sheetId="6647">
        <row r="9">
          <cell r="A9" t="str">
            <v>A</v>
          </cell>
        </row>
      </sheetData>
      <sheetData sheetId="6648">
        <row r="9">
          <cell r="A9" t="str">
            <v>A</v>
          </cell>
        </row>
      </sheetData>
      <sheetData sheetId="6649">
        <row r="9">
          <cell r="A9" t="str">
            <v>A</v>
          </cell>
        </row>
      </sheetData>
      <sheetData sheetId="6650">
        <row r="9">
          <cell r="A9" t="str">
            <v>A</v>
          </cell>
        </row>
      </sheetData>
      <sheetData sheetId="6651">
        <row r="9">
          <cell r="A9" t="str">
            <v>A</v>
          </cell>
        </row>
      </sheetData>
      <sheetData sheetId="6652">
        <row r="9">
          <cell r="A9" t="str">
            <v>A</v>
          </cell>
        </row>
      </sheetData>
      <sheetData sheetId="6653">
        <row r="9">
          <cell r="A9" t="str">
            <v>A</v>
          </cell>
        </row>
      </sheetData>
      <sheetData sheetId="6654">
        <row r="9">
          <cell r="A9" t="str">
            <v>A</v>
          </cell>
        </row>
      </sheetData>
      <sheetData sheetId="6655">
        <row r="9">
          <cell r="A9" t="str">
            <v>A</v>
          </cell>
        </row>
      </sheetData>
      <sheetData sheetId="6656">
        <row r="9">
          <cell r="A9" t="str">
            <v>A</v>
          </cell>
        </row>
      </sheetData>
      <sheetData sheetId="6657">
        <row r="9">
          <cell r="A9" t="str">
            <v>A</v>
          </cell>
        </row>
      </sheetData>
      <sheetData sheetId="6658">
        <row r="9">
          <cell r="A9" t="str">
            <v>A</v>
          </cell>
        </row>
      </sheetData>
      <sheetData sheetId="6659">
        <row r="9">
          <cell r="A9" t="str">
            <v>A</v>
          </cell>
        </row>
      </sheetData>
      <sheetData sheetId="6660">
        <row r="9">
          <cell r="A9" t="str">
            <v>A</v>
          </cell>
        </row>
      </sheetData>
      <sheetData sheetId="6661">
        <row r="9">
          <cell r="A9" t="str">
            <v>A</v>
          </cell>
        </row>
      </sheetData>
      <sheetData sheetId="6662">
        <row r="9">
          <cell r="A9" t="str">
            <v>A</v>
          </cell>
        </row>
      </sheetData>
      <sheetData sheetId="6663">
        <row r="9">
          <cell r="A9" t="str">
            <v>A</v>
          </cell>
        </row>
      </sheetData>
      <sheetData sheetId="6664">
        <row r="9">
          <cell r="A9" t="str">
            <v>A</v>
          </cell>
        </row>
      </sheetData>
      <sheetData sheetId="6665">
        <row r="9">
          <cell r="A9" t="str">
            <v>A</v>
          </cell>
        </row>
      </sheetData>
      <sheetData sheetId="6666">
        <row r="9">
          <cell r="A9" t="str">
            <v>A</v>
          </cell>
        </row>
      </sheetData>
      <sheetData sheetId="6667">
        <row r="9">
          <cell r="A9" t="str">
            <v>A</v>
          </cell>
        </row>
      </sheetData>
      <sheetData sheetId="6668">
        <row r="9">
          <cell r="A9" t="str">
            <v>A</v>
          </cell>
        </row>
      </sheetData>
      <sheetData sheetId="6669">
        <row r="9">
          <cell r="A9" t="str">
            <v>A</v>
          </cell>
        </row>
      </sheetData>
      <sheetData sheetId="6670">
        <row r="9">
          <cell r="A9" t="str">
            <v>A</v>
          </cell>
        </row>
      </sheetData>
      <sheetData sheetId="6671">
        <row r="9">
          <cell r="A9" t="str">
            <v>A</v>
          </cell>
        </row>
      </sheetData>
      <sheetData sheetId="6672">
        <row r="9">
          <cell r="A9" t="str">
            <v>A</v>
          </cell>
        </row>
      </sheetData>
      <sheetData sheetId="6673">
        <row r="9">
          <cell r="A9" t="str">
            <v>A</v>
          </cell>
        </row>
      </sheetData>
      <sheetData sheetId="6674">
        <row r="9">
          <cell r="A9" t="str">
            <v>A</v>
          </cell>
        </row>
      </sheetData>
      <sheetData sheetId="6675">
        <row r="9">
          <cell r="A9" t="str">
            <v>A</v>
          </cell>
        </row>
      </sheetData>
      <sheetData sheetId="6676">
        <row r="9">
          <cell r="A9" t="str">
            <v>A</v>
          </cell>
        </row>
      </sheetData>
      <sheetData sheetId="6677">
        <row r="9">
          <cell r="A9" t="str">
            <v>A</v>
          </cell>
        </row>
      </sheetData>
      <sheetData sheetId="6678">
        <row r="9">
          <cell r="A9" t="str">
            <v>A</v>
          </cell>
        </row>
      </sheetData>
      <sheetData sheetId="6679">
        <row r="9">
          <cell r="A9" t="str">
            <v>A</v>
          </cell>
        </row>
      </sheetData>
      <sheetData sheetId="6680">
        <row r="9">
          <cell r="A9" t="str">
            <v>A</v>
          </cell>
        </row>
      </sheetData>
      <sheetData sheetId="6681">
        <row r="9">
          <cell r="A9" t="str">
            <v>A</v>
          </cell>
        </row>
      </sheetData>
      <sheetData sheetId="6682">
        <row r="9">
          <cell r="A9" t="str">
            <v>A</v>
          </cell>
        </row>
      </sheetData>
      <sheetData sheetId="6683">
        <row r="9">
          <cell r="A9" t="str">
            <v>A</v>
          </cell>
        </row>
      </sheetData>
      <sheetData sheetId="6684">
        <row r="9">
          <cell r="A9" t="str">
            <v>A</v>
          </cell>
        </row>
      </sheetData>
      <sheetData sheetId="6685">
        <row r="9">
          <cell r="A9" t="str">
            <v>A</v>
          </cell>
        </row>
      </sheetData>
      <sheetData sheetId="6686">
        <row r="9">
          <cell r="A9" t="str">
            <v>A</v>
          </cell>
        </row>
      </sheetData>
      <sheetData sheetId="6687">
        <row r="9">
          <cell r="A9" t="str">
            <v>A</v>
          </cell>
        </row>
      </sheetData>
      <sheetData sheetId="6688">
        <row r="9">
          <cell r="A9" t="str">
            <v>A</v>
          </cell>
        </row>
      </sheetData>
      <sheetData sheetId="6689">
        <row r="9">
          <cell r="A9" t="str">
            <v>A</v>
          </cell>
        </row>
      </sheetData>
      <sheetData sheetId="6690">
        <row r="9">
          <cell r="A9" t="str">
            <v>A</v>
          </cell>
        </row>
      </sheetData>
      <sheetData sheetId="6691">
        <row r="9">
          <cell r="A9" t="str">
            <v>A</v>
          </cell>
        </row>
      </sheetData>
      <sheetData sheetId="6692">
        <row r="9">
          <cell r="A9" t="str">
            <v>A</v>
          </cell>
        </row>
      </sheetData>
      <sheetData sheetId="6693">
        <row r="9">
          <cell r="A9" t="str">
            <v>A</v>
          </cell>
        </row>
      </sheetData>
      <sheetData sheetId="6694">
        <row r="9">
          <cell r="A9" t="str">
            <v>A</v>
          </cell>
        </row>
      </sheetData>
      <sheetData sheetId="6695">
        <row r="9">
          <cell r="A9" t="str">
            <v>A</v>
          </cell>
        </row>
      </sheetData>
      <sheetData sheetId="6696">
        <row r="9">
          <cell r="A9" t="str">
            <v>A</v>
          </cell>
        </row>
      </sheetData>
      <sheetData sheetId="6697">
        <row r="9">
          <cell r="A9" t="str">
            <v>A</v>
          </cell>
        </row>
      </sheetData>
      <sheetData sheetId="6698">
        <row r="9">
          <cell r="A9" t="str">
            <v>A</v>
          </cell>
        </row>
      </sheetData>
      <sheetData sheetId="6699">
        <row r="9">
          <cell r="A9" t="str">
            <v>A</v>
          </cell>
        </row>
      </sheetData>
      <sheetData sheetId="6700">
        <row r="9">
          <cell r="A9" t="str">
            <v>A</v>
          </cell>
        </row>
      </sheetData>
      <sheetData sheetId="6701">
        <row r="9">
          <cell r="A9" t="str">
            <v>A</v>
          </cell>
        </row>
      </sheetData>
      <sheetData sheetId="6702">
        <row r="9">
          <cell r="A9" t="str">
            <v>A</v>
          </cell>
        </row>
      </sheetData>
      <sheetData sheetId="6703">
        <row r="9">
          <cell r="A9" t="str">
            <v>A</v>
          </cell>
        </row>
      </sheetData>
      <sheetData sheetId="6704">
        <row r="9">
          <cell r="A9" t="str">
            <v>A</v>
          </cell>
        </row>
      </sheetData>
      <sheetData sheetId="6705">
        <row r="9">
          <cell r="A9" t="str">
            <v>A</v>
          </cell>
        </row>
      </sheetData>
      <sheetData sheetId="6706">
        <row r="9">
          <cell r="A9" t="str">
            <v>A</v>
          </cell>
        </row>
      </sheetData>
      <sheetData sheetId="6707">
        <row r="9">
          <cell r="A9" t="str">
            <v>A</v>
          </cell>
        </row>
      </sheetData>
      <sheetData sheetId="6708">
        <row r="9">
          <cell r="A9" t="str">
            <v>A</v>
          </cell>
        </row>
      </sheetData>
      <sheetData sheetId="6709">
        <row r="9">
          <cell r="A9" t="str">
            <v>A</v>
          </cell>
        </row>
      </sheetData>
      <sheetData sheetId="6710">
        <row r="9">
          <cell r="A9" t="str">
            <v>A</v>
          </cell>
        </row>
      </sheetData>
      <sheetData sheetId="6711">
        <row r="9">
          <cell r="A9" t="str">
            <v>A</v>
          </cell>
        </row>
      </sheetData>
      <sheetData sheetId="6712">
        <row r="9">
          <cell r="A9" t="str">
            <v>A</v>
          </cell>
        </row>
      </sheetData>
      <sheetData sheetId="6713">
        <row r="9">
          <cell r="A9" t="str">
            <v>A</v>
          </cell>
        </row>
      </sheetData>
      <sheetData sheetId="6714">
        <row r="9">
          <cell r="A9" t="str">
            <v>A</v>
          </cell>
        </row>
      </sheetData>
      <sheetData sheetId="6715">
        <row r="9">
          <cell r="A9" t="str">
            <v>A</v>
          </cell>
        </row>
      </sheetData>
      <sheetData sheetId="6716">
        <row r="9">
          <cell r="A9" t="str">
            <v>A</v>
          </cell>
        </row>
      </sheetData>
      <sheetData sheetId="6717">
        <row r="9">
          <cell r="A9" t="str">
            <v>A</v>
          </cell>
        </row>
      </sheetData>
      <sheetData sheetId="6718">
        <row r="9">
          <cell r="A9" t="str">
            <v>A</v>
          </cell>
        </row>
      </sheetData>
      <sheetData sheetId="6719">
        <row r="9">
          <cell r="A9" t="str">
            <v>A</v>
          </cell>
        </row>
      </sheetData>
      <sheetData sheetId="6720">
        <row r="9">
          <cell r="A9" t="str">
            <v>A</v>
          </cell>
        </row>
      </sheetData>
      <sheetData sheetId="6721">
        <row r="9">
          <cell r="A9" t="str">
            <v>A</v>
          </cell>
        </row>
      </sheetData>
      <sheetData sheetId="6722">
        <row r="9">
          <cell r="A9" t="str">
            <v>A</v>
          </cell>
        </row>
      </sheetData>
      <sheetData sheetId="6723">
        <row r="9">
          <cell r="A9" t="str">
            <v>A</v>
          </cell>
        </row>
      </sheetData>
      <sheetData sheetId="6724">
        <row r="9">
          <cell r="A9" t="str">
            <v>A</v>
          </cell>
        </row>
      </sheetData>
      <sheetData sheetId="6725">
        <row r="9">
          <cell r="A9" t="str">
            <v>A</v>
          </cell>
        </row>
      </sheetData>
      <sheetData sheetId="6726">
        <row r="9">
          <cell r="A9" t="str">
            <v>A</v>
          </cell>
        </row>
      </sheetData>
      <sheetData sheetId="6727">
        <row r="9">
          <cell r="A9" t="str">
            <v>A</v>
          </cell>
        </row>
      </sheetData>
      <sheetData sheetId="6728" refreshError="1"/>
      <sheetData sheetId="6729"/>
      <sheetData sheetId="6730" refreshError="1"/>
      <sheetData sheetId="6731" refreshError="1"/>
      <sheetData sheetId="6732" refreshError="1"/>
      <sheetData sheetId="6733" refreshError="1"/>
      <sheetData sheetId="6734" refreshError="1"/>
      <sheetData sheetId="6735" refreshError="1"/>
      <sheetData sheetId="6736" refreshError="1"/>
      <sheetData sheetId="6737" refreshError="1"/>
      <sheetData sheetId="6738" refreshError="1"/>
      <sheetData sheetId="6739" refreshError="1"/>
      <sheetData sheetId="6740" refreshError="1"/>
      <sheetData sheetId="6741" refreshError="1"/>
      <sheetData sheetId="6742" refreshError="1"/>
      <sheetData sheetId="6743" refreshError="1"/>
      <sheetData sheetId="6744" refreshError="1"/>
      <sheetData sheetId="6745" refreshError="1"/>
      <sheetData sheetId="6746" refreshError="1"/>
      <sheetData sheetId="6747" refreshError="1"/>
      <sheetData sheetId="6748" refreshError="1"/>
      <sheetData sheetId="6749" refreshError="1"/>
      <sheetData sheetId="6750" refreshError="1"/>
      <sheetData sheetId="6751" refreshError="1"/>
      <sheetData sheetId="6752">
        <row r="9">
          <cell r="A9" t="str">
            <v>A</v>
          </cell>
        </row>
      </sheetData>
      <sheetData sheetId="6753" refreshError="1"/>
      <sheetData sheetId="6754">
        <row r="9">
          <cell r="A9" t="str">
            <v>A</v>
          </cell>
        </row>
      </sheetData>
      <sheetData sheetId="6755">
        <row r="9">
          <cell r="A9" t="str">
            <v>A</v>
          </cell>
        </row>
      </sheetData>
      <sheetData sheetId="6756">
        <row r="9">
          <cell r="A9" t="str">
            <v>A</v>
          </cell>
        </row>
      </sheetData>
      <sheetData sheetId="6757">
        <row r="9">
          <cell r="A9" t="str">
            <v>A</v>
          </cell>
        </row>
      </sheetData>
      <sheetData sheetId="6758">
        <row r="9">
          <cell r="A9" t="str">
            <v>A</v>
          </cell>
        </row>
      </sheetData>
      <sheetData sheetId="6759">
        <row r="9">
          <cell r="A9" t="str">
            <v>A</v>
          </cell>
        </row>
      </sheetData>
      <sheetData sheetId="6760">
        <row r="9">
          <cell r="A9" t="str">
            <v>A</v>
          </cell>
        </row>
      </sheetData>
      <sheetData sheetId="6761">
        <row r="9">
          <cell r="A9" t="str">
            <v>A</v>
          </cell>
        </row>
      </sheetData>
      <sheetData sheetId="6762">
        <row r="9">
          <cell r="A9" t="str">
            <v>A</v>
          </cell>
        </row>
      </sheetData>
      <sheetData sheetId="6763">
        <row r="9">
          <cell r="A9" t="str">
            <v>A</v>
          </cell>
        </row>
      </sheetData>
      <sheetData sheetId="6764">
        <row r="9">
          <cell r="A9" t="str">
            <v>A</v>
          </cell>
        </row>
      </sheetData>
      <sheetData sheetId="6765">
        <row r="9">
          <cell r="A9" t="str">
            <v>A</v>
          </cell>
        </row>
      </sheetData>
      <sheetData sheetId="6766">
        <row r="9">
          <cell r="A9" t="str">
            <v>A</v>
          </cell>
        </row>
      </sheetData>
      <sheetData sheetId="6767">
        <row r="9">
          <cell r="A9" t="str">
            <v>A</v>
          </cell>
        </row>
      </sheetData>
      <sheetData sheetId="6768">
        <row r="9">
          <cell r="A9" t="str">
            <v>A</v>
          </cell>
        </row>
      </sheetData>
      <sheetData sheetId="6769">
        <row r="9">
          <cell r="A9" t="str">
            <v>A</v>
          </cell>
        </row>
      </sheetData>
      <sheetData sheetId="6770">
        <row r="9">
          <cell r="A9" t="str">
            <v>A</v>
          </cell>
        </row>
      </sheetData>
      <sheetData sheetId="6771">
        <row r="9">
          <cell r="A9" t="str">
            <v>A</v>
          </cell>
        </row>
      </sheetData>
      <sheetData sheetId="6772">
        <row r="9">
          <cell r="A9" t="str">
            <v>A</v>
          </cell>
        </row>
      </sheetData>
      <sheetData sheetId="6773">
        <row r="9">
          <cell r="A9" t="str">
            <v>A</v>
          </cell>
        </row>
      </sheetData>
      <sheetData sheetId="6774">
        <row r="9">
          <cell r="A9" t="str">
            <v>A</v>
          </cell>
        </row>
      </sheetData>
      <sheetData sheetId="6775">
        <row r="9">
          <cell r="A9" t="str">
            <v>A</v>
          </cell>
        </row>
      </sheetData>
      <sheetData sheetId="6776">
        <row r="9">
          <cell r="A9" t="str">
            <v>A</v>
          </cell>
        </row>
      </sheetData>
      <sheetData sheetId="6777">
        <row r="9">
          <cell r="A9" t="str">
            <v>A</v>
          </cell>
        </row>
      </sheetData>
      <sheetData sheetId="6778">
        <row r="9">
          <cell r="A9" t="str">
            <v>A</v>
          </cell>
        </row>
      </sheetData>
      <sheetData sheetId="6779">
        <row r="9">
          <cell r="A9" t="str">
            <v>A</v>
          </cell>
        </row>
      </sheetData>
      <sheetData sheetId="6780">
        <row r="9">
          <cell r="A9" t="str">
            <v>A</v>
          </cell>
        </row>
      </sheetData>
      <sheetData sheetId="6781">
        <row r="9">
          <cell r="A9" t="str">
            <v>A</v>
          </cell>
        </row>
      </sheetData>
      <sheetData sheetId="6782">
        <row r="9">
          <cell r="A9" t="str">
            <v>A</v>
          </cell>
        </row>
      </sheetData>
      <sheetData sheetId="6783">
        <row r="9">
          <cell r="A9" t="str">
            <v>A</v>
          </cell>
        </row>
      </sheetData>
      <sheetData sheetId="6784" refreshError="1"/>
      <sheetData sheetId="6785" refreshError="1"/>
      <sheetData sheetId="6786"/>
      <sheetData sheetId="6787"/>
      <sheetData sheetId="6788">
        <row r="9">
          <cell r="A9" t="str">
            <v>A</v>
          </cell>
        </row>
      </sheetData>
      <sheetData sheetId="6789">
        <row r="9">
          <cell r="A9" t="str">
            <v>A</v>
          </cell>
        </row>
      </sheetData>
      <sheetData sheetId="6790">
        <row r="9">
          <cell r="A9" t="str">
            <v>A</v>
          </cell>
        </row>
      </sheetData>
      <sheetData sheetId="6791">
        <row r="9">
          <cell r="A9" t="str">
            <v>A</v>
          </cell>
        </row>
      </sheetData>
      <sheetData sheetId="6792">
        <row r="9">
          <cell r="A9" t="str">
            <v>A</v>
          </cell>
        </row>
      </sheetData>
      <sheetData sheetId="6793">
        <row r="9">
          <cell r="A9" t="str">
            <v>A</v>
          </cell>
        </row>
      </sheetData>
      <sheetData sheetId="6794">
        <row r="9">
          <cell r="A9" t="str">
            <v>A</v>
          </cell>
        </row>
      </sheetData>
      <sheetData sheetId="6795">
        <row r="9">
          <cell r="A9" t="str">
            <v>A</v>
          </cell>
        </row>
      </sheetData>
      <sheetData sheetId="6796">
        <row r="9">
          <cell r="A9" t="str">
            <v>A</v>
          </cell>
        </row>
      </sheetData>
      <sheetData sheetId="6797">
        <row r="9">
          <cell r="A9" t="str">
            <v>A</v>
          </cell>
        </row>
      </sheetData>
      <sheetData sheetId="6798"/>
      <sheetData sheetId="6799" refreshError="1"/>
      <sheetData sheetId="6800" refreshError="1"/>
      <sheetData sheetId="6801" refreshError="1"/>
      <sheetData sheetId="6802" refreshError="1"/>
      <sheetData sheetId="6803"/>
      <sheetData sheetId="6804">
        <row r="9">
          <cell r="A9" t="str">
            <v>A</v>
          </cell>
        </row>
      </sheetData>
      <sheetData sheetId="6805"/>
      <sheetData sheetId="6806">
        <row r="9">
          <cell r="A9" t="str">
            <v>A</v>
          </cell>
        </row>
      </sheetData>
      <sheetData sheetId="6807">
        <row r="9">
          <cell r="A9" t="str">
            <v>A</v>
          </cell>
        </row>
      </sheetData>
      <sheetData sheetId="6808">
        <row r="9">
          <cell r="A9" t="str">
            <v>A</v>
          </cell>
        </row>
      </sheetData>
      <sheetData sheetId="6809">
        <row r="9">
          <cell r="A9" t="str">
            <v>A</v>
          </cell>
        </row>
      </sheetData>
      <sheetData sheetId="6810">
        <row r="9">
          <cell r="A9" t="str">
            <v>A</v>
          </cell>
        </row>
      </sheetData>
      <sheetData sheetId="6811">
        <row r="9">
          <cell r="A9" t="str">
            <v>A</v>
          </cell>
        </row>
      </sheetData>
      <sheetData sheetId="6812">
        <row r="9">
          <cell r="A9" t="str">
            <v>A</v>
          </cell>
        </row>
      </sheetData>
      <sheetData sheetId="6813">
        <row r="9">
          <cell r="A9" t="str">
            <v>A</v>
          </cell>
        </row>
      </sheetData>
      <sheetData sheetId="6814">
        <row r="9">
          <cell r="A9" t="str">
            <v>A</v>
          </cell>
        </row>
      </sheetData>
      <sheetData sheetId="6815">
        <row r="9">
          <cell r="A9" t="str">
            <v>A</v>
          </cell>
        </row>
      </sheetData>
      <sheetData sheetId="6816">
        <row r="9">
          <cell r="A9" t="str">
            <v>A</v>
          </cell>
        </row>
      </sheetData>
      <sheetData sheetId="6817">
        <row r="9">
          <cell r="A9" t="str">
            <v>A</v>
          </cell>
        </row>
      </sheetData>
      <sheetData sheetId="6818"/>
      <sheetData sheetId="6819" refreshError="1"/>
      <sheetData sheetId="6820" refreshError="1"/>
      <sheetData sheetId="6821">
        <row r="9">
          <cell r="A9" t="str">
            <v>A</v>
          </cell>
        </row>
      </sheetData>
      <sheetData sheetId="6822">
        <row r="9">
          <cell r="A9" t="str">
            <v>A</v>
          </cell>
        </row>
      </sheetData>
      <sheetData sheetId="6823"/>
      <sheetData sheetId="6824"/>
      <sheetData sheetId="6825"/>
      <sheetData sheetId="6826"/>
      <sheetData sheetId="6827">
        <row r="9">
          <cell r="A9" t="str">
            <v>A</v>
          </cell>
        </row>
      </sheetData>
      <sheetData sheetId="6828">
        <row r="9">
          <cell r="A9" t="str">
            <v>A</v>
          </cell>
        </row>
      </sheetData>
      <sheetData sheetId="6829">
        <row r="9">
          <cell r="A9" t="str">
            <v>A</v>
          </cell>
        </row>
      </sheetData>
      <sheetData sheetId="6830">
        <row r="9">
          <cell r="A9" t="str">
            <v>A</v>
          </cell>
        </row>
      </sheetData>
      <sheetData sheetId="6831">
        <row r="9">
          <cell r="A9" t="str">
            <v>A</v>
          </cell>
        </row>
      </sheetData>
      <sheetData sheetId="6832">
        <row r="9">
          <cell r="A9" t="str">
            <v>A</v>
          </cell>
        </row>
      </sheetData>
      <sheetData sheetId="6833">
        <row r="9">
          <cell r="A9" t="str">
            <v>A</v>
          </cell>
        </row>
      </sheetData>
      <sheetData sheetId="6834">
        <row r="9">
          <cell r="A9" t="str">
            <v>A</v>
          </cell>
        </row>
      </sheetData>
      <sheetData sheetId="6835">
        <row r="9">
          <cell r="A9" t="str">
            <v>A</v>
          </cell>
        </row>
      </sheetData>
      <sheetData sheetId="6836">
        <row r="9">
          <cell r="A9" t="str">
            <v>A</v>
          </cell>
        </row>
      </sheetData>
      <sheetData sheetId="6837">
        <row r="9">
          <cell r="A9" t="str">
            <v>A</v>
          </cell>
        </row>
      </sheetData>
      <sheetData sheetId="6838"/>
      <sheetData sheetId="6839"/>
      <sheetData sheetId="6840">
        <row r="9">
          <cell r="A9" t="str">
            <v>A</v>
          </cell>
        </row>
      </sheetData>
      <sheetData sheetId="6841">
        <row r="9">
          <cell r="A9" t="str">
            <v>A</v>
          </cell>
        </row>
      </sheetData>
      <sheetData sheetId="6842">
        <row r="9">
          <cell r="A9" t="str">
            <v>A</v>
          </cell>
        </row>
      </sheetData>
      <sheetData sheetId="6843">
        <row r="9">
          <cell r="A9" t="str">
            <v>A</v>
          </cell>
        </row>
      </sheetData>
      <sheetData sheetId="6844"/>
      <sheetData sheetId="6845">
        <row r="9">
          <cell r="A9" t="str">
            <v>A</v>
          </cell>
        </row>
      </sheetData>
      <sheetData sheetId="6846">
        <row r="9">
          <cell r="A9" t="str">
            <v>A</v>
          </cell>
        </row>
      </sheetData>
      <sheetData sheetId="6847">
        <row r="9">
          <cell r="A9" t="str">
            <v>A</v>
          </cell>
        </row>
      </sheetData>
      <sheetData sheetId="6848"/>
      <sheetData sheetId="6849">
        <row r="9">
          <cell r="A9" t="str">
            <v>A</v>
          </cell>
        </row>
      </sheetData>
      <sheetData sheetId="6850">
        <row r="9">
          <cell r="A9" t="str">
            <v>A</v>
          </cell>
        </row>
      </sheetData>
      <sheetData sheetId="6851">
        <row r="9">
          <cell r="A9" t="str">
            <v>A</v>
          </cell>
        </row>
      </sheetData>
      <sheetData sheetId="6852">
        <row r="9">
          <cell r="A9" t="str">
            <v>A</v>
          </cell>
        </row>
      </sheetData>
      <sheetData sheetId="6853">
        <row r="9">
          <cell r="A9" t="str">
            <v>A</v>
          </cell>
        </row>
      </sheetData>
      <sheetData sheetId="6854">
        <row r="9">
          <cell r="A9" t="str">
            <v>A</v>
          </cell>
        </row>
      </sheetData>
      <sheetData sheetId="6855">
        <row r="9">
          <cell r="A9" t="str">
            <v>A</v>
          </cell>
        </row>
      </sheetData>
      <sheetData sheetId="6856">
        <row r="9">
          <cell r="A9" t="str">
            <v>A</v>
          </cell>
        </row>
      </sheetData>
      <sheetData sheetId="6857"/>
      <sheetData sheetId="6858"/>
      <sheetData sheetId="6859">
        <row r="9">
          <cell r="A9" t="str">
            <v>A</v>
          </cell>
        </row>
      </sheetData>
      <sheetData sheetId="6860">
        <row r="9">
          <cell r="A9" t="str">
            <v>A</v>
          </cell>
        </row>
      </sheetData>
      <sheetData sheetId="6861">
        <row r="9">
          <cell r="A9" t="str">
            <v>A</v>
          </cell>
        </row>
      </sheetData>
      <sheetData sheetId="6862">
        <row r="9">
          <cell r="A9" t="str">
            <v>A</v>
          </cell>
        </row>
      </sheetData>
      <sheetData sheetId="6863">
        <row r="9">
          <cell r="A9" t="str">
            <v>A</v>
          </cell>
        </row>
      </sheetData>
      <sheetData sheetId="6864">
        <row r="9">
          <cell r="A9" t="str">
            <v>A</v>
          </cell>
        </row>
      </sheetData>
      <sheetData sheetId="6865">
        <row r="9">
          <cell r="A9" t="str">
            <v>A</v>
          </cell>
        </row>
      </sheetData>
      <sheetData sheetId="6866">
        <row r="9">
          <cell r="A9" t="str">
            <v>A</v>
          </cell>
        </row>
      </sheetData>
      <sheetData sheetId="6867">
        <row r="9">
          <cell r="A9" t="str">
            <v>A</v>
          </cell>
        </row>
      </sheetData>
      <sheetData sheetId="6868">
        <row r="9">
          <cell r="A9" t="str">
            <v>A</v>
          </cell>
        </row>
      </sheetData>
      <sheetData sheetId="6869">
        <row r="9">
          <cell r="A9" t="str">
            <v>A</v>
          </cell>
        </row>
      </sheetData>
      <sheetData sheetId="6870">
        <row r="9">
          <cell r="A9" t="str">
            <v>A</v>
          </cell>
        </row>
      </sheetData>
      <sheetData sheetId="6871">
        <row r="9">
          <cell r="A9" t="str">
            <v>A</v>
          </cell>
        </row>
      </sheetData>
      <sheetData sheetId="6872">
        <row r="9">
          <cell r="A9" t="str">
            <v>A</v>
          </cell>
        </row>
      </sheetData>
      <sheetData sheetId="6873">
        <row r="9">
          <cell r="A9" t="str">
            <v>A</v>
          </cell>
        </row>
      </sheetData>
      <sheetData sheetId="6874">
        <row r="9">
          <cell r="A9" t="str">
            <v>A</v>
          </cell>
        </row>
      </sheetData>
      <sheetData sheetId="6875">
        <row r="9">
          <cell r="A9" t="str">
            <v>A</v>
          </cell>
        </row>
      </sheetData>
      <sheetData sheetId="6876">
        <row r="9">
          <cell r="A9" t="str">
            <v>A</v>
          </cell>
        </row>
      </sheetData>
      <sheetData sheetId="6877">
        <row r="9">
          <cell r="A9" t="str">
            <v>A</v>
          </cell>
        </row>
      </sheetData>
      <sheetData sheetId="6878"/>
      <sheetData sheetId="6879"/>
      <sheetData sheetId="6880"/>
      <sheetData sheetId="6881"/>
      <sheetData sheetId="6882"/>
      <sheetData sheetId="6883">
        <row r="9">
          <cell r="A9" t="str">
            <v>A</v>
          </cell>
        </row>
      </sheetData>
      <sheetData sheetId="6884">
        <row r="9">
          <cell r="A9" t="str">
            <v>A</v>
          </cell>
        </row>
      </sheetData>
      <sheetData sheetId="6885">
        <row r="9">
          <cell r="A9" t="str">
            <v>A</v>
          </cell>
        </row>
      </sheetData>
      <sheetData sheetId="6886">
        <row r="9">
          <cell r="A9" t="str">
            <v>A</v>
          </cell>
        </row>
      </sheetData>
      <sheetData sheetId="6887">
        <row r="9">
          <cell r="A9" t="str">
            <v>A</v>
          </cell>
        </row>
      </sheetData>
      <sheetData sheetId="6888">
        <row r="9">
          <cell r="A9" t="str">
            <v>A</v>
          </cell>
        </row>
      </sheetData>
      <sheetData sheetId="6889">
        <row r="9">
          <cell r="A9" t="str">
            <v>A</v>
          </cell>
        </row>
      </sheetData>
      <sheetData sheetId="6890">
        <row r="9">
          <cell r="A9" t="str">
            <v>A</v>
          </cell>
        </row>
      </sheetData>
      <sheetData sheetId="6891">
        <row r="9">
          <cell r="A9" t="str">
            <v>A</v>
          </cell>
        </row>
      </sheetData>
      <sheetData sheetId="6892">
        <row r="9">
          <cell r="A9" t="str">
            <v>A</v>
          </cell>
        </row>
      </sheetData>
      <sheetData sheetId="6893">
        <row r="9">
          <cell r="A9" t="str">
            <v>A</v>
          </cell>
        </row>
      </sheetData>
      <sheetData sheetId="6894">
        <row r="9">
          <cell r="A9" t="str">
            <v>A</v>
          </cell>
        </row>
      </sheetData>
      <sheetData sheetId="6895">
        <row r="9">
          <cell r="A9" t="str">
            <v>A</v>
          </cell>
        </row>
      </sheetData>
      <sheetData sheetId="6896">
        <row r="9">
          <cell r="A9" t="str">
            <v>A</v>
          </cell>
        </row>
      </sheetData>
      <sheetData sheetId="6897">
        <row r="9">
          <cell r="A9" t="str">
            <v>A</v>
          </cell>
        </row>
      </sheetData>
      <sheetData sheetId="6898"/>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sheetData sheetId="6910">
        <row r="9">
          <cell r="A9" t="str">
            <v>A</v>
          </cell>
        </row>
      </sheetData>
      <sheetData sheetId="6911">
        <row r="9">
          <cell r="A9" t="str">
            <v>A</v>
          </cell>
        </row>
      </sheetData>
      <sheetData sheetId="6912">
        <row r="9">
          <cell r="A9" t="str">
            <v>A</v>
          </cell>
        </row>
      </sheetData>
      <sheetData sheetId="6913">
        <row r="9">
          <cell r="A9" t="str">
            <v>A</v>
          </cell>
        </row>
      </sheetData>
      <sheetData sheetId="6914">
        <row r="9">
          <cell r="A9" t="str">
            <v>A</v>
          </cell>
        </row>
      </sheetData>
      <sheetData sheetId="6915">
        <row r="9">
          <cell r="A9" t="str">
            <v>A</v>
          </cell>
        </row>
      </sheetData>
      <sheetData sheetId="6916">
        <row r="9">
          <cell r="A9" t="str">
            <v>A</v>
          </cell>
        </row>
      </sheetData>
      <sheetData sheetId="6917">
        <row r="9">
          <cell r="A9" t="str">
            <v>A</v>
          </cell>
        </row>
      </sheetData>
      <sheetData sheetId="6918">
        <row r="9">
          <cell r="A9" t="str">
            <v>A</v>
          </cell>
        </row>
      </sheetData>
      <sheetData sheetId="6919">
        <row r="9">
          <cell r="A9" t="str">
            <v>A</v>
          </cell>
        </row>
      </sheetData>
      <sheetData sheetId="6920">
        <row r="9">
          <cell r="A9" t="str">
            <v>A</v>
          </cell>
        </row>
      </sheetData>
      <sheetData sheetId="6921">
        <row r="9">
          <cell r="A9" t="str">
            <v>A</v>
          </cell>
        </row>
      </sheetData>
      <sheetData sheetId="6922">
        <row r="9">
          <cell r="A9" t="str">
            <v>A</v>
          </cell>
        </row>
      </sheetData>
      <sheetData sheetId="6923">
        <row r="9">
          <cell r="A9" t="str">
            <v>A</v>
          </cell>
        </row>
      </sheetData>
      <sheetData sheetId="6924">
        <row r="9">
          <cell r="A9" t="str">
            <v>A</v>
          </cell>
        </row>
      </sheetData>
      <sheetData sheetId="6925">
        <row r="9">
          <cell r="A9" t="str">
            <v>A</v>
          </cell>
        </row>
      </sheetData>
      <sheetData sheetId="6926">
        <row r="9">
          <cell r="A9" t="str">
            <v>A</v>
          </cell>
        </row>
      </sheetData>
      <sheetData sheetId="6927">
        <row r="9">
          <cell r="A9" t="str">
            <v>A</v>
          </cell>
        </row>
      </sheetData>
      <sheetData sheetId="6928">
        <row r="9">
          <cell r="A9" t="str">
            <v>A</v>
          </cell>
        </row>
      </sheetData>
      <sheetData sheetId="6929">
        <row r="9">
          <cell r="A9" t="str">
            <v>A</v>
          </cell>
        </row>
      </sheetData>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ow r="9">
          <cell r="A9" t="str">
            <v>A</v>
          </cell>
        </row>
      </sheetData>
      <sheetData sheetId="7017">
        <row r="9">
          <cell r="A9" t="str">
            <v>A</v>
          </cell>
        </row>
      </sheetData>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sheetData sheetId="7033" refreshError="1"/>
      <sheetData sheetId="7034" refreshError="1"/>
      <sheetData sheetId="7035" refreshError="1"/>
      <sheetData sheetId="7036" refreshError="1"/>
      <sheetData sheetId="7037">
        <row r="9">
          <cell r="A9" t="str">
            <v>A</v>
          </cell>
        </row>
      </sheetData>
      <sheetData sheetId="7038">
        <row r="9">
          <cell r="A9" t="str">
            <v>A</v>
          </cell>
        </row>
      </sheetData>
      <sheetData sheetId="7039">
        <row r="9">
          <cell r="A9" t="str">
            <v>A</v>
          </cell>
        </row>
      </sheetData>
      <sheetData sheetId="7040">
        <row r="9">
          <cell r="A9" t="str">
            <v>A</v>
          </cell>
        </row>
      </sheetData>
      <sheetData sheetId="7041">
        <row r="9">
          <cell r="A9" t="str">
            <v>A</v>
          </cell>
        </row>
      </sheetData>
      <sheetData sheetId="7042">
        <row r="9">
          <cell r="A9" t="str">
            <v>A</v>
          </cell>
        </row>
      </sheetData>
      <sheetData sheetId="7043">
        <row r="9">
          <cell r="A9" t="str">
            <v>A</v>
          </cell>
        </row>
      </sheetData>
      <sheetData sheetId="7044">
        <row r="9">
          <cell r="A9" t="str">
            <v>A</v>
          </cell>
        </row>
      </sheetData>
      <sheetData sheetId="7045">
        <row r="9">
          <cell r="A9" t="str">
            <v>A</v>
          </cell>
        </row>
      </sheetData>
      <sheetData sheetId="7046">
        <row r="9">
          <cell r="A9" t="str">
            <v>A</v>
          </cell>
        </row>
      </sheetData>
      <sheetData sheetId="7047">
        <row r="9">
          <cell r="A9" t="str">
            <v>A</v>
          </cell>
        </row>
      </sheetData>
      <sheetData sheetId="7048">
        <row r="9">
          <cell r="A9" t="str">
            <v>A</v>
          </cell>
        </row>
      </sheetData>
      <sheetData sheetId="7049" refreshError="1"/>
      <sheetData sheetId="7050">
        <row r="9">
          <cell r="A9" t="str">
            <v>A</v>
          </cell>
        </row>
      </sheetData>
      <sheetData sheetId="7051" refreshError="1"/>
      <sheetData sheetId="7052" refreshError="1"/>
      <sheetData sheetId="7053" refreshError="1"/>
      <sheetData sheetId="7054" refreshError="1"/>
      <sheetData sheetId="7055" refreshError="1"/>
      <sheetData sheetId="7056">
        <row r="9">
          <cell r="A9" t="str">
            <v>A</v>
          </cell>
        </row>
      </sheetData>
      <sheetData sheetId="7057">
        <row r="9">
          <cell r="A9" t="str">
            <v>A</v>
          </cell>
        </row>
      </sheetData>
      <sheetData sheetId="7058">
        <row r="9">
          <cell r="A9" t="str">
            <v>A</v>
          </cell>
        </row>
      </sheetData>
      <sheetData sheetId="7059">
        <row r="9">
          <cell r="A9" t="str">
            <v>A</v>
          </cell>
        </row>
      </sheetData>
      <sheetData sheetId="7060">
        <row r="9">
          <cell r="A9" t="str">
            <v>A</v>
          </cell>
        </row>
      </sheetData>
      <sheetData sheetId="7061">
        <row r="9">
          <cell r="A9" t="str">
            <v>A</v>
          </cell>
        </row>
      </sheetData>
      <sheetData sheetId="7062">
        <row r="9">
          <cell r="A9" t="str">
            <v>A</v>
          </cell>
        </row>
      </sheetData>
      <sheetData sheetId="7063">
        <row r="9">
          <cell r="A9" t="str">
            <v>A</v>
          </cell>
        </row>
      </sheetData>
      <sheetData sheetId="7064">
        <row r="9">
          <cell r="A9" t="str">
            <v>A</v>
          </cell>
        </row>
      </sheetData>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ow r="9">
          <cell r="A9" t="str">
            <v>A</v>
          </cell>
        </row>
      </sheetData>
      <sheetData sheetId="7087">
        <row r="9">
          <cell r="A9" t="str">
            <v>A</v>
          </cell>
        </row>
      </sheetData>
      <sheetData sheetId="7088"/>
      <sheetData sheetId="7089">
        <row r="9">
          <cell r="A9" t="str">
            <v>A</v>
          </cell>
        </row>
      </sheetData>
      <sheetData sheetId="7090">
        <row r="9">
          <cell r="A9" t="str">
            <v>A</v>
          </cell>
        </row>
      </sheetData>
      <sheetData sheetId="7091">
        <row r="9">
          <cell r="A9" t="str">
            <v>A</v>
          </cell>
        </row>
      </sheetData>
      <sheetData sheetId="7092">
        <row r="9">
          <cell r="A9" t="str">
            <v>A</v>
          </cell>
        </row>
      </sheetData>
      <sheetData sheetId="7093">
        <row r="9">
          <cell r="A9" t="str">
            <v>A</v>
          </cell>
        </row>
      </sheetData>
      <sheetData sheetId="7094">
        <row r="9">
          <cell r="A9" t="str">
            <v>A</v>
          </cell>
        </row>
      </sheetData>
      <sheetData sheetId="7095">
        <row r="9">
          <cell r="A9" t="str">
            <v>A</v>
          </cell>
        </row>
      </sheetData>
      <sheetData sheetId="7096">
        <row r="9">
          <cell r="A9" t="str">
            <v>A</v>
          </cell>
        </row>
      </sheetData>
      <sheetData sheetId="7097">
        <row r="9">
          <cell r="A9" t="str">
            <v>A</v>
          </cell>
        </row>
      </sheetData>
      <sheetData sheetId="7098">
        <row r="9">
          <cell r="A9" t="str">
            <v>A</v>
          </cell>
        </row>
      </sheetData>
      <sheetData sheetId="7099">
        <row r="9">
          <cell r="A9" t="str">
            <v>A</v>
          </cell>
        </row>
      </sheetData>
      <sheetData sheetId="7100">
        <row r="9">
          <cell r="A9" t="str">
            <v>A</v>
          </cell>
        </row>
      </sheetData>
      <sheetData sheetId="7101">
        <row r="9">
          <cell r="A9" t="str">
            <v>A</v>
          </cell>
        </row>
      </sheetData>
      <sheetData sheetId="7102">
        <row r="9">
          <cell r="A9" t="str">
            <v>A</v>
          </cell>
        </row>
      </sheetData>
      <sheetData sheetId="7103">
        <row r="9">
          <cell r="A9" t="str">
            <v>A</v>
          </cell>
        </row>
      </sheetData>
      <sheetData sheetId="7104">
        <row r="9">
          <cell r="A9" t="str">
            <v>A</v>
          </cell>
        </row>
      </sheetData>
      <sheetData sheetId="7105">
        <row r="9">
          <cell r="A9" t="str">
            <v>A</v>
          </cell>
        </row>
      </sheetData>
      <sheetData sheetId="7106">
        <row r="9">
          <cell r="A9" t="str">
            <v>A</v>
          </cell>
        </row>
      </sheetData>
      <sheetData sheetId="7107">
        <row r="9">
          <cell r="A9" t="str">
            <v>A</v>
          </cell>
        </row>
      </sheetData>
      <sheetData sheetId="7108">
        <row r="9">
          <cell r="A9" t="str">
            <v>A</v>
          </cell>
        </row>
      </sheetData>
      <sheetData sheetId="7109">
        <row r="9">
          <cell r="A9" t="str">
            <v>A</v>
          </cell>
        </row>
      </sheetData>
      <sheetData sheetId="7110">
        <row r="9">
          <cell r="A9" t="str">
            <v>A</v>
          </cell>
        </row>
      </sheetData>
      <sheetData sheetId="7111">
        <row r="9">
          <cell r="A9" t="str">
            <v>A</v>
          </cell>
        </row>
      </sheetData>
      <sheetData sheetId="7112">
        <row r="9">
          <cell r="A9" t="str">
            <v>A</v>
          </cell>
        </row>
      </sheetData>
      <sheetData sheetId="7113">
        <row r="9">
          <cell r="A9" t="str">
            <v>A</v>
          </cell>
        </row>
      </sheetData>
      <sheetData sheetId="7114">
        <row r="9">
          <cell r="A9" t="str">
            <v>A</v>
          </cell>
        </row>
      </sheetData>
      <sheetData sheetId="7115">
        <row r="9">
          <cell r="A9" t="str">
            <v>A</v>
          </cell>
        </row>
      </sheetData>
      <sheetData sheetId="7116">
        <row r="9">
          <cell r="A9" t="str">
            <v>A</v>
          </cell>
        </row>
      </sheetData>
      <sheetData sheetId="7117">
        <row r="9">
          <cell r="A9" t="str">
            <v>A</v>
          </cell>
        </row>
      </sheetData>
      <sheetData sheetId="7118">
        <row r="9">
          <cell r="A9" t="str">
            <v>A</v>
          </cell>
        </row>
      </sheetData>
      <sheetData sheetId="7119">
        <row r="9">
          <cell r="A9" t="str">
            <v>A</v>
          </cell>
        </row>
      </sheetData>
      <sheetData sheetId="7120">
        <row r="9">
          <cell r="A9" t="str">
            <v>A</v>
          </cell>
        </row>
      </sheetData>
      <sheetData sheetId="7121">
        <row r="9">
          <cell r="A9" t="str">
            <v>A</v>
          </cell>
        </row>
      </sheetData>
      <sheetData sheetId="7122">
        <row r="9">
          <cell r="A9" t="str">
            <v>A</v>
          </cell>
        </row>
      </sheetData>
      <sheetData sheetId="7123">
        <row r="9">
          <cell r="A9" t="str">
            <v>A</v>
          </cell>
        </row>
      </sheetData>
      <sheetData sheetId="7124">
        <row r="9">
          <cell r="A9" t="str">
            <v>A</v>
          </cell>
        </row>
      </sheetData>
      <sheetData sheetId="7125">
        <row r="9">
          <cell r="A9" t="str">
            <v>A</v>
          </cell>
        </row>
      </sheetData>
      <sheetData sheetId="7126">
        <row r="9">
          <cell r="A9" t="str">
            <v>A</v>
          </cell>
        </row>
      </sheetData>
      <sheetData sheetId="7127">
        <row r="9">
          <cell r="A9" t="str">
            <v>A</v>
          </cell>
        </row>
      </sheetData>
      <sheetData sheetId="7128">
        <row r="9">
          <cell r="A9" t="str">
            <v>A</v>
          </cell>
        </row>
      </sheetData>
      <sheetData sheetId="7129">
        <row r="9">
          <cell r="A9" t="str">
            <v>A</v>
          </cell>
        </row>
      </sheetData>
      <sheetData sheetId="7130">
        <row r="9">
          <cell r="A9" t="str">
            <v>A</v>
          </cell>
        </row>
      </sheetData>
      <sheetData sheetId="7131">
        <row r="9">
          <cell r="A9" t="str">
            <v>A</v>
          </cell>
        </row>
      </sheetData>
      <sheetData sheetId="7132">
        <row r="9">
          <cell r="A9" t="str">
            <v>A</v>
          </cell>
        </row>
      </sheetData>
      <sheetData sheetId="7133">
        <row r="9">
          <cell r="A9" t="str">
            <v>A</v>
          </cell>
        </row>
      </sheetData>
      <sheetData sheetId="7134">
        <row r="9">
          <cell r="A9" t="str">
            <v>A</v>
          </cell>
        </row>
      </sheetData>
      <sheetData sheetId="7135">
        <row r="9">
          <cell r="A9" t="str">
            <v>A</v>
          </cell>
        </row>
      </sheetData>
      <sheetData sheetId="7136">
        <row r="9">
          <cell r="A9" t="str">
            <v>A</v>
          </cell>
        </row>
      </sheetData>
      <sheetData sheetId="7137">
        <row r="9">
          <cell r="A9" t="str">
            <v>A</v>
          </cell>
        </row>
      </sheetData>
      <sheetData sheetId="7138">
        <row r="9">
          <cell r="A9" t="str">
            <v>A</v>
          </cell>
        </row>
      </sheetData>
      <sheetData sheetId="7139">
        <row r="9">
          <cell r="A9" t="str">
            <v>A</v>
          </cell>
        </row>
      </sheetData>
      <sheetData sheetId="7140">
        <row r="9">
          <cell r="A9" t="str">
            <v>A</v>
          </cell>
        </row>
      </sheetData>
      <sheetData sheetId="7141">
        <row r="9">
          <cell r="A9" t="str">
            <v>A</v>
          </cell>
        </row>
      </sheetData>
      <sheetData sheetId="7142">
        <row r="9">
          <cell r="A9" t="str">
            <v>A</v>
          </cell>
        </row>
      </sheetData>
      <sheetData sheetId="7143">
        <row r="9">
          <cell r="A9" t="str">
            <v>A</v>
          </cell>
        </row>
      </sheetData>
      <sheetData sheetId="7144">
        <row r="9">
          <cell r="A9" t="str">
            <v>A</v>
          </cell>
        </row>
      </sheetData>
      <sheetData sheetId="7145">
        <row r="9">
          <cell r="A9" t="str">
            <v>A</v>
          </cell>
        </row>
      </sheetData>
      <sheetData sheetId="7146">
        <row r="9">
          <cell r="A9" t="str">
            <v>A</v>
          </cell>
        </row>
      </sheetData>
      <sheetData sheetId="7147">
        <row r="9">
          <cell r="A9" t="str">
            <v>A</v>
          </cell>
        </row>
      </sheetData>
      <sheetData sheetId="7148">
        <row r="9">
          <cell r="A9" t="str">
            <v>A</v>
          </cell>
        </row>
      </sheetData>
      <sheetData sheetId="7149">
        <row r="9">
          <cell r="A9" t="str">
            <v>A</v>
          </cell>
        </row>
      </sheetData>
      <sheetData sheetId="7150">
        <row r="9">
          <cell r="A9" t="str">
            <v>A</v>
          </cell>
        </row>
      </sheetData>
      <sheetData sheetId="7151">
        <row r="9">
          <cell r="A9" t="str">
            <v>A</v>
          </cell>
        </row>
      </sheetData>
      <sheetData sheetId="7152">
        <row r="9">
          <cell r="A9" t="str">
            <v>A</v>
          </cell>
        </row>
      </sheetData>
      <sheetData sheetId="7153">
        <row r="9">
          <cell r="A9" t="str">
            <v>A</v>
          </cell>
        </row>
      </sheetData>
      <sheetData sheetId="7154">
        <row r="9">
          <cell r="A9" t="str">
            <v>A</v>
          </cell>
        </row>
      </sheetData>
      <sheetData sheetId="7155">
        <row r="9">
          <cell r="A9" t="str">
            <v>A</v>
          </cell>
        </row>
      </sheetData>
      <sheetData sheetId="7156">
        <row r="9">
          <cell r="A9" t="str">
            <v>A</v>
          </cell>
        </row>
      </sheetData>
      <sheetData sheetId="7157">
        <row r="9">
          <cell r="A9" t="str">
            <v>A</v>
          </cell>
        </row>
      </sheetData>
      <sheetData sheetId="7158">
        <row r="9">
          <cell r="A9" t="str">
            <v>A</v>
          </cell>
        </row>
      </sheetData>
      <sheetData sheetId="7159">
        <row r="9">
          <cell r="A9" t="str">
            <v>A</v>
          </cell>
        </row>
      </sheetData>
      <sheetData sheetId="7160">
        <row r="9">
          <cell r="A9" t="str">
            <v>A</v>
          </cell>
        </row>
      </sheetData>
      <sheetData sheetId="7161">
        <row r="9">
          <cell r="A9" t="str">
            <v>A</v>
          </cell>
        </row>
      </sheetData>
      <sheetData sheetId="7162">
        <row r="9">
          <cell r="A9" t="str">
            <v>A</v>
          </cell>
        </row>
      </sheetData>
      <sheetData sheetId="7163">
        <row r="9">
          <cell r="A9" t="str">
            <v>A</v>
          </cell>
        </row>
      </sheetData>
      <sheetData sheetId="7164">
        <row r="9">
          <cell r="A9" t="str">
            <v>A</v>
          </cell>
        </row>
      </sheetData>
      <sheetData sheetId="7165">
        <row r="9">
          <cell r="A9" t="str">
            <v>A</v>
          </cell>
        </row>
      </sheetData>
      <sheetData sheetId="7166">
        <row r="9">
          <cell r="A9" t="str">
            <v>A</v>
          </cell>
        </row>
      </sheetData>
      <sheetData sheetId="7167">
        <row r="9">
          <cell r="A9" t="str">
            <v>A</v>
          </cell>
        </row>
      </sheetData>
      <sheetData sheetId="7168">
        <row r="9">
          <cell r="A9" t="str">
            <v>A</v>
          </cell>
        </row>
      </sheetData>
      <sheetData sheetId="7169">
        <row r="9">
          <cell r="A9" t="str">
            <v>A</v>
          </cell>
        </row>
      </sheetData>
      <sheetData sheetId="7170">
        <row r="9">
          <cell r="A9" t="str">
            <v>A</v>
          </cell>
        </row>
      </sheetData>
      <sheetData sheetId="7171">
        <row r="9">
          <cell r="A9" t="str">
            <v>A</v>
          </cell>
        </row>
      </sheetData>
      <sheetData sheetId="7172">
        <row r="9">
          <cell r="A9" t="str">
            <v>A</v>
          </cell>
        </row>
      </sheetData>
      <sheetData sheetId="7173">
        <row r="9">
          <cell r="A9" t="str">
            <v>A</v>
          </cell>
        </row>
      </sheetData>
      <sheetData sheetId="7174">
        <row r="9">
          <cell r="A9" t="str">
            <v>A</v>
          </cell>
        </row>
      </sheetData>
      <sheetData sheetId="7175">
        <row r="9">
          <cell r="A9" t="str">
            <v>A</v>
          </cell>
        </row>
      </sheetData>
      <sheetData sheetId="7176">
        <row r="9">
          <cell r="A9" t="str">
            <v>A</v>
          </cell>
        </row>
      </sheetData>
      <sheetData sheetId="7177">
        <row r="9">
          <cell r="A9" t="str">
            <v>A</v>
          </cell>
        </row>
      </sheetData>
      <sheetData sheetId="7178">
        <row r="9">
          <cell r="A9" t="str">
            <v>A</v>
          </cell>
        </row>
      </sheetData>
      <sheetData sheetId="7179">
        <row r="9">
          <cell r="A9" t="str">
            <v>A</v>
          </cell>
        </row>
      </sheetData>
      <sheetData sheetId="7180">
        <row r="9">
          <cell r="A9" t="str">
            <v>A</v>
          </cell>
        </row>
      </sheetData>
      <sheetData sheetId="7181">
        <row r="9">
          <cell r="A9" t="str">
            <v>A</v>
          </cell>
        </row>
      </sheetData>
      <sheetData sheetId="7182">
        <row r="9">
          <cell r="A9" t="str">
            <v>A</v>
          </cell>
        </row>
      </sheetData>
      <sheetData sheetId="7183">
        <row r="9">
          <cell r="A9" t="str">
            <v>A</v>
          </cell>
        </row>
      </sheetData>
      <sheetData sheetId="7184">
        <row r="9">
          <cell r="A9" t="str">
            <v>A</v>
          </cell>
        </row>
      </sheetData>
      <sheetData sheetId="7185">
        <row r="9">
          <cell r="A9" t="str">
            <v>A</v>
          </cell>
        </row>
      </sheetData>
      <sheetData sheetId="7186">
        <row r="9">
          <cell r="A9" t="str">
            <v>A</v>
          </cell>
        </row>
      </sheetData>
      <sheetData sheetId="7187">
        <row r="9">
          <cell r="A9" t="str">
            <v>A</v>
          </cell>
        </row>
      </sheetData>
      <sheetData sheetId="7188">
        <row r="9">
          <cell r="A9" t="str">
            <v>A</v>
          </cell>
        </row>
      </sheetData>
      <sheetData sheetId="7189">
        <row r="9">
          <cell r="A9" t="str">
            <v>A</v>
          </cell>
        </row>
      </sheetData>
      <sheetData sheetId="7190">
        <row r="9">
          <cell r="A9" t="str">
            <v>A</v>
          </cell>
        </row>
      </sheetData>
      <sheetData sheetId="7191">
        <row r="9">
          <cell r="A9" t="str">
            <v>A</v>
          </cell>
        </row>
      </sheetData>
      <sheetData sheetId="7192">
        <row r="9">
          <cell r="A9" t="str">
            <v>A</v>
          </cell>
        </row>
      </sheetData>
      <sheetData sheetId="7193">
        <row r="9">
          <cell r="A9" t="str">
            <v>A</v>
          </cell>
        </row>
      </sheetData>
      <sheetData sheetId="7194">
        <row r="9">
          <cell r="A9" t="str">
            <v>A</v>
          </cell>
        </row>
      </sheetData>
      <sheetData sheetId="7195">
        <row r="9">
          <cell r="A9" t="str">
            <v>A</v>
          </cell>
        </row>
      </sheetData>
      <sheetData sheetId="7196">
        <row r="9">
          <cell r="A9" t="str">
            <v>A</v>
          </cell>
        </row>
      </sheetData>
      <sheetData sheetId="7197">
        <row r="9">
          <cell r="A9" t="str">
            <v>A</v>
          </cell>
        </row>
      </sheetData>
      <sheetData sheetId="7198">
        <row r="9">
          <cell r="A9" t="str">
            <v>A</v>
          </cell>
        </row>
      </sheetData>
      <sheetData sheetId="7199">
        <row r="9">
          <cell r="A9" t="str">
            <v>A</v>
          </cell>
        </row>
      </sheetData>
      <sheetData sheetId="7200">
        <row r="9">
          <cell r="A9" t="str">
            <v>A</v>
          </cell>
        </row>
      </sheetData>
      <sheetData sheetId="7201">
        <row r="9">
          <cell r="A9" t="str">
            <v>A</v>
          </cell>
        </row>
      </sheetData>
      <sheetData sheetId="7202">
        <row r="9">
          <cell r="A9" t="str">
            <v>A</v>
          </cell>
        </row>
      </sheetData>
      <sheetData sheetId="7203">
        <row r="9">
          <cell r="A9" t="str">
            <v>A</v>
          </cell>
        </row>
      </sheetData>
      <sheetData sheetId="7204">
        <row r="9">
          <cell r="A9" t="str">
            <v>A</v>
          </cell>
        </row>
      </sheetData>
      <sheetData sheetId="7205">
        <row r="9">
          <cell r="A9" t="str">
            <v>A</v>
          </cell>
        </row>
      </sheetData>
      <sheetData sheetId="7206">
        <row r="9">
          <cell r="A9" t="str">
            <v>A</v>
          </cell>
        </row>
      </sheetData>
      <sheetData sheetId="7207">
        <row r="9">
          <cell r="A9" t="str">
            <v>A</v>
          </cell>
        </row>
      </sheetData>
      <sheetData sheetId="7208">
        <row r="9">
          <cell r="A9" t="str">
            <v>A</v>
          </cell>
        </row>
      </sheetData>
      <sheetData sheetId="7209">
        <row r="9">
          <cell r="A9" t="str">
            <v>A</v>
          </cell>
        </row>
      </sheetData>
      <sheetData sheetId="7210">
        <row r="9">
          <cell r="A9" t="str">
            <v>A</v>
          </cell>
        </row>
      </sheetData>
      <sheetData sheetId="7211">
        <row r="9">
          <cell r="A9" t="str">
            <v>A</v>
          </cell>
        </row>
      </sheetData>
      <sheetData sheetId="7212">
        <row r="9">
          <cell r="A9" t="str">
            <v>A</v>
          </cell>
        </row>
      </sheetData>
      <sheetData sheetId="7213">
        <row r="9">
          <cell r="A9" t="str">
            <v>A</v>
          </cell>
        </row>
      </sheetData>
      <sheetData sheetId="7214">
        <row r="9">
          <cell r="A9" t="str">
            <v>A</v>
          </cell>
        </row>
      </sheetData>
      <sheetData sheetId="7215">
        <row r="9">
          <cell r="A9" t="str">
            <v>A</v>
          </cell>
        </row>
      </sheetData>
      <sheetData sheetId="7216">
        <row r="9">
          <cell r="A9" t="str">
            <v>A</v>
          </cell>
        </row>
      </sheetData>
      <sheetData sheetId="7217">
        <row r="9">
          <cell r="A9" t="str">
            <v>A</v>
          </cell>
        </row>
      </sheetData>
      <sheetData sheetId="7218">
        <row r="9">
          <cell r="A9" t="str">
            <v>A</v>
          </cell>
        </row>
      </sheetData>
      <sheetData sheetId="7219">
        <row r="9">
          <cell r="A9" t="str">
            <v>A</v>
          </cell>
        </row>
      </sheetData>
      <sheetData sheetId="7220">
        <row r="9">
          <cell r="A9" t="str">
            <v>A</v>
          </cell>
        </row>
      </sheetData>
      <sheetData sheetId="7221">
        <row r="9">
          <cell r="A9" t="str">
            <v>A</v>
          </cell>
        </row>
      </sheetData>
      <sheetData sheetId="7222">
        <row r="9">
          <cell r="A9" t="str">
            <v>A</v>
          </cell>
        </row>
      </sheetData>
      <sheetData sheetId="7223">
        <row r="9">
          <cell r="A9" t="str">
            <v>A</v>
          </cell>
        </row>
      </sheetData>
      <sheetData sheetId="7224">
        <row r="9">
          <cell r="A9" t="str">
            <v>A</v>
          </cell>
        </row>
      </sheetData>
      <sheetData sheetId="7225">
        <row r="9">
          <cell r="A9" t="str">
            <v>A</v>
          </cell>
        </row>
      </sheetData>
      <sheetData sheetId="7226">
        <row r="9">
          <cell r="A9" t="str">
            <v>A</v>
          </cell>
        </row>
      </sheetData>
      <sheetData sheetId="7227">
        <row r="9">
          <cell r="A9" t="str">
            <v>A</v>
          </cell>
        </row>
      </sheetData>
      <sheetData sheetId="7228">
        <row r="9">
          <cell r="A9" t="str">
            <v>A</v>
          </cell>
        </row>
      </sheetData>
      <sheetData sheetId="7229">
        <row r="9">
          <cell r="A9" t="str">
            <v>A</v>
          </cell>
        </row>
      </sheetData>
      <sheetData sheetId="7230">
        <row r="9">
          <cell r="A9" t="str">
            <v>A</v>
          </cell>
        </row>
      </sheetData>
      <sheetData sheetId="7231">
        <row r="9">
          <cell r="A9" t="str">
            <v>A</v>
          </cell>
        </row>
      </sheetData>
      <sheetData sheetId="7232">
        <row r="9">
          <cell r="A9" t="str">
            <v>A</v>
          </cell>
        </row>
      </sheetData>
      <sheetData sheetId="7233">
        <row r="9">
          <cell r="A9" t="str">
            <v>A</v>
          </cell>
        </row>
      </sheetData>
      <sheetData sheetId="7234">
        <row r="9">
          <cell r="A9" t="str">
            <v>A</v>
          </cell>
        </row>
      </sheetData>
      <sheetData sheetId="7235">
        <row r="9">
          <cell r="A9" t="str">
            <v>A</v>
          </cell>
        </row>
      </sheetData>
      <sheetData sheetId="7236">
        <row r="9">
          <cell r="A9" t="str">
            <v>A</v>
          </cell>
        </row>
      </sheetData>
      <sheetData sheetId="7237">
        <row r="9">
          <cell r="A9" t="str">
            <v>A</v>
          </cell>
        </row>
      </sheetData>
      <sheetData sheetId="7238">
        <row r="9">
          <cell r="A9" t="str">
            <v>A</v>
          </cell>
        </row>
      </sheetData>
      <sheetData sheetId="7239">
        <row r="9">
          <cell r="A9" t="str">
            <v>A</v>
          </cell>
        </row>
      </sheetData>
      <sheetData sheetId="7240">
        <row r="9">
          <cell r="A9" t="str">
            <v>A</v>
          </cell>
        </row>
      </sheetData>
      <sheetData sheetId="7241">
        <row r="9">
          <cell r="A9" t="str">
            <v>A</v>
          </cell>
        </row>
      </sheetData>
      <sheetData sheetId="7242">
        <row r="9">
          <cell r="A9" t="str">
            <v>A</v>
          </cell>
        </row>
      </sheetData>
      <sheetData sheetId="7243">
        <row r="9">
          <cell r="A9" t="str">
            <v>A</v>
          </cell>
        </row>
      </sheetData>
      <sheetData sheetId="7244">
        <row r="9">
          <cell r="A9" t="str">
            <v>A</v>
          </cell>
        </row>
      </sheetData>
      <sheetData sheetId="7245">
        <row r="9">
          <cell r="A9" t="str">
            <v>A</v>
          </cell>
        </row>
      </sheetData>
      <sheetData sheetId="7246">
        <row r="9">
          <cell r="A9" t="str">
            <v>A</v>
          </cell>
        </row>
      </sheetData>
      <sheetData sheetId="7247">
        <row r="9">
          <cell r="A9" t="str">
            <v>A</v>
          </cell>
        </row>
      </sheetData>
      <sheetData sheetId="7248">
        <row r="9">
          <cell r="A9" t="str">
            <v>A</v>
          </cell>
        </row>
      </sheetData>
      <sheetData sheetId="7249">
        <row r="9">
          <cell r="A9" t="str">
            <v>A</v>
          </cell>
        </row>
      </sheetData>
      <sheetData sheetId="7250">
        <row r="9">
          <cell r="A9" t="str">
            <v>A</v>
          </cell>
        </row>
      </sheetData>
      <sheetData sheetId="7251">
        <row r="9">
          <cell r="A9" t="str">
            <v>A</v>
          </cell>
        </row>
      </sheetData>
      <sheetData sheetId="7252">
        <row r="9">
          <cell r="A9" t="str">
            <v>A</v>
          </cell>
        </row>
      </sheetData>
      <sheetData sheetId="7253">
        <row r="9">
          <cell r="A9" t="str">
            <v>A</v>
          </cell>
        </row>
      </sheetData>
      <sheetData sheetId="7254">
        <row r="9">
          <cell r="A9" t="str">
            <v>A</v>
          </cell>
        </row>
      </sheetData>
      <sheetData sheetId="7255">
        <row r="9">
          <cell r="A9" t="str">
            <v>A</v>
          </cell>
        </row>
      </sheetData>
      <sheetData sheetId="7256">
        <row r="9">
          <cell r="A9" t="str">
            <v>A</v>
          </cell>
        </row>
      </sheetData>
      <sheetData sheetId="7257">
        <row r="9">
          <cell r="A9" t="str">
            <v>A</v>
          </cell>
        </row>
      </sheetData>
      <sheetData sheetId="7258">
        <row r="9">
          <cell r="A9" t="str">
            <v>A</v>
          </cell>
        </row>
      </sheetData>
      <sheetData sheetId="7259">
        <row r="9">
          <cell r="A9" t="str">
            <v>A</v>
          </cell>
        </row>
      </sheetData>
      <sheetData sheetId="7260">
        <row r="9">
          <cell r="A9" t="str">
            <v>A</v>
          </cell>
        </row>
      </sheetData>
      <sheetData sheetId="7261">
        <row r="9">
          <cell r="A9" t="str">
            <v>A</v>
          </cell>
        </row>
      </sheetData>
      <sheetData sheetId="7262">
        <row r="9">
          <cell r="A9" t="str">
            <v>A</v>
          </cell>
        </row>
      </sheetData>
      <sheetData sheetId="7263">
        <row r="9">
          <cell r="A9" t="str">
            <v>A</v>
          </cell>
        </row>
      </sheetData>
      <sheetData sheetId="7264">
        <row r="9">
          <cell r="A9" t="str">
            <v>A</v>
          </cell>
        </row>
      </sheetData>
      <sheetData sheetId="7265">
        <row r="9">
          <cell r="A9" t="str">
            <v>A</v>
          </cell>
        </row>
      </sheetData>
      <sheetData sheetId="7266">
        <row r="9">
          <cell r="A9" t="str">
            <v>A</v>
          </cell>
        </row>
      </sheetData>
      <sheetData sheetId="7267">
        <row r="9">
          <cell r="A9" t="str">
            <v>A</v>
          </cell>
        </row>
      </sheetData>
      <sheetData sheetId="7268">
        <row r="9">
          <cell r="A9" t="str">
            <v>A</v>
          </cell>
        </row>
      </sheetData>
      <sheetData sheetId="7269">
        <row r="9">
          <cell r="A9" t="str">
            <v>A</v>
          </cell>
        </row>
      </sheetData>
      <sheetData sheetId="7270">
        <row r="9">
          <cell r="A9" t="str">
            <v>A</v>
          </cell>
        </row>
      </sheetData>
      <sheetData sheetId="7271">
        <row r="9">
          <cell r="A9" t="str">
            <v>A</v>
          </cell>
        </row>
      </sheetData>
      <sheetData sheetId="7272">
        <row r="9">
          <cell r="A9" t="str">
            <v>A</v>
          </cell>
        </row>
      </sheetData>
      <sheetData sheetId="7273">
        <row r="9">
          <cell r="A9" t="str">
            <v>A</v>
          </cell>
        </row>
      </sheetData>
      <sheetData sheetId="7274">
        <row r="9">
          <cell r="A9" t="str">
            <v>A</v>
          </cell>
        </row>
      </sheetData>
      <sheetData sheetId="7275">
        <row r="9">
          <cell r="A9" t="str">
            <v>A</v>
          </cell>
        </row>
      </sheetData>
      <sheetData sheetId="7276">
        <row r="9">
          <cell r="A9" t="str">
            <v>A</v>
          </cell>
        </row>
      </sheetData>
      <sheetData sheetId="7277">
        <row r="9">
          <cell r="A9" t="str">
            <v>A</v>
          </cell>
        </row>
      </sheetData>
      <sheetData sheetId="7278">
        <row r="9">
          <cell r="A9" t="str">
            <v>A</v>
          </cell>
        </row>
      </sheetData>
      <sheetData sheetId="7279">
        <row r="9">
          <cell r="A9" t="str">
            <v>A</v>
          </cell>
        </row>
      </sheetData>
      <sheetData sheetId="7280">
        <row r="9">
          <cell r="A9" t="str">
            <v>A</v>
          </cell>
        </row>
      </sheetData>
      <sheetData sheetId="7281">
        <row r="9">
          <cell r="A9" t="str">
            <v>A</v>
          </cell>
        </row>
      </sheetData>
      <sheetData sheetId="7282">
        <row r="9">
          <cell r="A9" t="str">
            <v>A</v>
          </cell>
        </row>
      </sheetData>
      <sheetData sheetId="7283">
        <row r="9">
          <cell r="A9" t="str">
            <v>A</v>
          </cell>
        </row>
      </sheetData>
      <sheetData sheetId="7284">
        <row r="9">
          <cell r="A9" t="str">
            <v>A</v>
          </cell>
        </row>
      </sheetData>
      <sheetData sheetId="7285">
        <row r="9">
          <cell r="A9" t="str">
            <v>A</v>
          </cell>
        </row>
      </sheetData>
      <sheetData sheetId="7286">
        <row r="9">
          <cell r="A9" t="str">
            <v>A</v>
          </cell>
        </row>
      </sheetData>
      <sheetData sheetId="7287">
        <row r="9">
          <cell r="A9" t="str">
            <v>A</v>
          </cell>
        </row>
      </sheetData>
      <sheetData sheetId="7288">
        <row r="9">
          <cell r="A9" t="str">
            <v>A</v>
          </cell>
        </row>
      </sheetData>
      <sheetData sheetId="7289">
        <row r="9">
          <cell r="A9" t="str">
            <v>A</v>
          </cell>
        </row>
      </sheetData>
      <sheetData sheetId="7290">
        <row r="9">
          <cell r="A9" t="str">
            <v>A</v>
          </cell>
        </row>
      </sheetData>
      <sheetData sheetId="7291">
        <row r="9">
          <cell r="A9" t="str">
            <v>A</v>
          </cell>
        </row>
      </sheetData>
      <sheetData sheetId="7292">
        <row r="9">
          <cell r="A9" t="str">
            <v>A</v>
          </cell>
        </row>
      </sheetData>
      <sheetData sheetId="7293">
        <row r="9">
          <cell r="A9" t="str">
            <v>A</v>
          </cell>
        </row>
      </sheetData>
      <sheetData sheetId="7294">
        <row r="9">
          <cell r="A9" t="str">
            <v>A</v>
          </cell>
        </row>
      </sheetData>
      <sheetData sheetId="7295">
        <row r="9">
          <cell r="A9" t="str">
            <v>A</v>
          </cell>
        </row>
      </sheetData>
      <sheetData sheetId="7296">
        <row r="9">
          <cell r="A9" t="str">
            <v>A</v>
          </cell>
        </row>
      </sheetData>
      <sheetData sheetId="7297">
        <row r="9">
          <cell r="A9" t="str">
            <v>A</v>
          </cell>
        </row>
      </sheetData>
      <sheetData sheetId="7298">
        <row r="9">
          <cell r="A9" t="str">
            <v>A</v>
          </cell>
        </row>
      </sheetData>
      <sheetData sheetId="7299">
        <row r="9">
          <cell r="A9" t="str">
            <v>A</v>
          </cell>
        </row>
      </sheetData>
      <sheetData sheetId="7300">
        <row r="9">
          <cell r="A9" t="str">
            <v>A</v>
          </cell>
        </row>
      </sheetData>
      <sheetData sheetId="7301">
        <row r="9">
          <cell r="A9" t="str">
            <v>A</v>
          </cell>
        </row>
      </sheetData>
      <sheetData sheetId="7302">
        <row r="9">
          <cell r="A9" t="str">
            <v>A</v>
          </cell>
        </row>
      </sheetData>
      <sheetData sheetId="7303">
        <row r="9">
          <cell r="A9" t="str">
            <v>A</v>
          </cell>
        </row>
      </sheetData>
      <sheetData sheetId="7304">
        <row r="9">
          <cell r="A9" t="str">
            <v>A</v>
          </cell>
        </row>
      </sheetData>
      <sheetData sheetId="7305">
        <row r="9">
          <cell r="A9" t="str">
            <v>A</v>
          </cell>
        </row>
      </sheetData>
      <sheetData sheetId="7306">
        <row r="9">
          <cell r="A9" t="str">
            <v>A</v>
          </cell>
        </row>
      </sheetData>
      <sheetData sheetId="7307">
        <row r="9">
          <cell r="A9" t="str">
            <v>A</v>
          </cell>
        </row>
      </sheetData>
      <sheetData sheetId="7308">
        <row r="9">
          <cell r="A9" t="str">
            <v>A</v>
          </cell>
        </row>
      </sheetData>
      <sheetData sheetId="7309">
        <row r="9">
          <cell r="A9" t="str">
            <v>A</v>
          </cell>
        </row>
      </sheetData>
      <sheetData sheetId="7310">
        <row r="9">
          <cell r="A9" t="str">
            <v>A</v>
          </cell>
        </row>
      </sheetData>
      <sheetData sheetId="7311">
        <row r="9">
          <cell r="A9" t="str">
            <v>A</v>
          </cell>
        </row>
      </sheetData>
      <sheetData sheetId="7312">
        <row r="9">
          <cell r="A9" t="str">
            <v>A</v>
          </cell>
        </row>
      </sheetData>
      <sheetData sheetId="7313">
        <row r="9">
          <cell r="A9" t="str">
            <v>A</v>
          </cell>
        </row>
      </sheetData>
      <sheetData sheetId="7314">
        <row r="9">
          <cell r="A9" t="str">
            <v>A</v>
          </cell>
        </row>
      </sheetData>
      <sheetData sheetId="7315">
        <row r="9">
          <cell r="A9" t="str">
            <v>A</v>
          </cell>
        </row>
      </sheetData>
      <sheetData sheetId="7316">
        <row r="9">
          <cell r="A9" t="str">
            <v>A</v>
          </cell>
        </row>
      </sheetData>
      <sheetData sheetId="7317">
        <row r="9">
          <cell r="A9" t="str">
            <v>A</v>
          </cell>
        </row>
      </sheetData>
      <sheetData sheetId="7318">
        <row r="9">
          <cell r="A9" t="str">
            <v>A</v>
          </cell>
        </row>
      </sheetData>
      <sheetData sheetId="7319">
        <row r="9">
          <cell r="A9" t="str">
            <v>A</v>
          </cell>
        </row>
      </sheetData>
      <sheetData sheetId="7320">
        <row r="9">
          <cell r="A9" t="str">
            <v>A</v>
          </cell>
        </row>
      </sheetData>
      <sheetData sheetId="7321">
        <row r="9">
          <cell r="A9" t="str">
            <v>A</v>
          </cell>
        </row>
      </sheetData>
      <sheetData sheetId="7322">
        <row r="9">
          <cell r="A9" t="str">
            <v>A</v>
          </cell>
        </row>
      </sheetData>
      <sheetData sheetId="7323">
        <row r="9">
          <cell r="A9" t="str">
            <v>A</v>
          </cell>
        </row>
      </sheetData>
      <sheetData sheetId="7324">
        <row r="9">
          <cell r="A9" t="str">
            <v>A</v>
          </cell>
        </row>
      </sheetData>
      <sheetData sheetId="7325">
        <row r="9">
          <cell r="A9" t="str">
            <v>A</v>
          </cell>
        </row>
      </sheetData>
      <sheetData sheetId="7326">
        <row r="9">
          <cell r="A9" t="str">
            <v>A</v>
          </cell>
        </row>
      </sheetData>
      <sheetData sheetId="7327">
        <row r="9">
          <cell r="A9" t="str">
            <v>A</v>
          </cell>
        </row>
      </sheetData>
      <sheetData sheetId="7328">
        <row r="9">
          <cell r="A9" t="str">
            <v>A</v>
          </cell>
        </row>
      </sheetData>
      <sheetData sheetId="7329">
        <row r="9">
          <cell r="A9" t="str">
            <v>A</v>
          </cell>
        </row>
      </sheetData>
      <sheetData sheetId="7330">
        <row r="9">
          <cell r="A9" t="str">
            <v>A</v>
          </cell>
        </row>
      </sheetData>
      <sheetData sheetId="7331">
        <row r="9">
          <cell r="A9" t="str">
            <v>A</v>
          </cell>
        </row>
      </sheetData>
      <sheetData sheetId="7332">
        <row r="9">
          <cell r="A9" t="str">
            <v>A</v>
          </cell>
        </row>
      </sheetData>
      <sheetData sheetId="7333">
        <row r="9">
          <cell r="A9" t="str">
            <v>A</v>
          </cell>
        </row>
      </sheetData>
      <sheetData sheetId="7334">
        <row r="9">
          <cell r="A9" t="str">
            <v>A</v>
          </cell>
        </row>
      </sheetData>
      <sheetData sheetId="7335">
        <row r="9">
          <cell r="A9" t="str">
            <v>A</v>
          </cell>
        </row>
      </sheetData>
      <sheetData sheetId="7336">
        <row r="9">
          <cell r="A9" t="str">
            <v>A</v>
          </cell>
        </row>
      </sheetData>
      <sheetData sheetId="7337">
        <row r="9">
          <cell r="A9" t="str">
            <v>A</v>
          </cell>
        </row>
      </sheetData>
      <sheetData sheetId="7338">
        <row r="9">
          <cell r="A9" t="str">
            <v>A</v>
          </cell>
        </row>
      </sheetData>
      <sheetData sheetId="7339">
        <row r="9">
          <cell r="A9" t="str">
            <v>A</v>
          </cell>
        </row>
      </sheetData>
      <sheetData sheetId="7340">
        <row r="9">
          <cell r="A9" t="str">
            <v>A</v>
          </cell>
        </row>
      </sheetData>
      <sheetData sheetId="7341">
        <row r="9">
          <cell r="A9" t="str">
            <v>A</v>
          </cell>
        </row>
      </sheetData>
      <sheetData sheetId="7342">
        <row r="9">
          <cell r="A9" t="str">
            <v>A</v>
          </cell>
        </row>
      </sheetData>
      <sheetData sheetId="7343">
        <row r="9">
          <cell r="A9" t="str">
            <v>A</v>
          </cell>
        </row>
      </sheetData>
      <sheetData sheetId="7344">
        <row r="9">
          <cell r="A9" t="str">
            <v>A</v>
          </cell>
        </row>
      </sheetData>
      <sheetData sheetId="7345">
        <row r="9">
          <cell r="A9" t="str">
            <v>A</v>
          </cell>
        </row>
      </sheetData>
      <sheetData sheetId="7346">
        <row r="9">
          <cell r="A9" t="str">
            <v>A</v>
          </cell>
        </row>
      </sheetData>
      <sheetData sheetId="7347">
        <row r="9">
          <cell r="A9" t="str">
            <v>A</v>
          </cell>
        </row>
      </sheetData>
      <sheetData sheetId="7348">
        <row r="9">
          <cell r="A9" t="str">
            <v>A</v>
          </cell>
        </row>
      </sheetData>
      <sheetData sheetId="7349">
        <row r="9">
          <cell r="A9" t="str">
            <v>A</v>
          </cell>
        </row>
      </sheetData>
      <sheetData sheetId="7350">
        <row r="9">
          <cell r="A9" t="str">
            <v>A</v>
          </cell>
        </row>
      </sheetData>
      <sheetData sheetId="7351">
        <row r="9">
          <cell r="A9" t="str">
            <v>A</v>
          </cell>
        </row>
      </sheetData>
      <sheetData sheetId="7352">
        <row r="9">
          <cell r="A9" t="str">
            <v>A</v>
          </cell>
        </row>
      </sheetData>
      <sheetData sheetId="7353">
        <row r="9">
          <cell r="A9" t="str">
            <v>A</v>
          </cell>
        </row>
      </sheetData>
      <sheetData sheetId="7354">
        <row r="9">
          <cell r="A9" t="str">
            <v>A</v>
          </cell>
        </row>
      </sheetData>
      <sheetData sheetId="7355">
        <row r="9">
          <cell r="A9" t="str">
            <v>A</v>
          </cell>
        </row>
      </sheetData>
      <sheetData sheetId="7356">
        <row r="9">
          <cell r="A9" t="str">
            <v>A</v>
          </cell>
        </row>
      </sheetData>
      <sheetData sheetId="7357">
        <row r="9">
          <cell r="A9" t="str">
            <v>A</v>
          </cell>
        </row>
      </sheetData>
      <sheetData sheetId="7358">
        <row r="9">
          <cell r="A9" t="str">
            <v>A</v>
          </cell>
        </row>
      </sheetData>
      <sheetData sheetId="7359">
        <row r="9">
          <cell r="A9" t="str">
            <v>A</v>
          </cell>
        </row>
      </sheetData>
      <sheetData sheetId="7360">
        <row r="9">
          <cell r="A9" t="str">
            <v>A</v>
          </cell>
        </row>
      </sheetData>
      <sheetData sheetId="7361">
        <row r="9">
          <cell r="A9" t="str">
            <v>A</v>
          </cell>
        </row>
      </sheetData>
      <sheetData sheetId="7362">
        <row r="9">
          <cell r="A9" t="str">
            <v>A</v>
          </cell>
        </row>
      </sheetData>
      <sheetData sheetId="7363">
        <row r="9">
          <cell r="A9" t="str">
            <v>A</v>
          </cell>
        </row>
      </sheetData>
      <sheetData sheetId="7364">
        <row r="9">
          <cell r="A9" t="str">
            <v>A</v>
          </cell>
        </row>
      </sheetData>
      <sheetData sheetId="7365">
        <row r="9">
          <cell r="A9" t="str">
            <v>A</v>
          </cell>
        </row>
      </sheetData>
      <sheetData sheetId="7366">
        <row r="9">
          <cell r="A9" t="str">
            <v>A</v>
          </cell>
        </row>
      </sheetData>
      <sheetData sheetId="7367">
        <row r="9">
          <cell r="A9" t="str">
            <v>A</v>
          </cell>
        </row>
      </sheetData>
      <sheetData sheetId="7368">
        <row r="9">
          <cell r="A9" t="str">
            <v>A</v>
          </cell>
        </row>
      </sheetData>
      <sheetData sheetId="7369">
        <row r="9">
          <cell r="A9" t="str">
            <v>A</v>
          </cell>
        </row>
      </sheetData>
      <sheetData sheetId="7370">
        <row r="9">
          <cell r="A9" t="str">
            <v>A</v>
          </cell>
        </row>
      </sheetData>
      <sheetData sheetId="7371">
        <row r="9">
          <cell r="A9" t="str">
            <v>A</v>
          </cell>
        </row>
      </sheetData>
      <sheetData sheetId="7372">
        <row r="9">
          <cell r="A9" t="str">
            <v>A</v>
          </cell>
        </row>
      </sheetData>
      <sheetData sheetId="7373">
        <row r="9">
          <cell r="A9" t="str">
            <v>A</v>
          </cell>
        </row>
      </sheetData>
      <sheetData sheetId="7374">
        <row r="9">
          <cell r="A9" t="str">
            <v>A</v>
          </cell>
        </row>
      </sheetData>
      <sheetData sheetId="7375">
        <row r="9">
          <cell r="A9" t="str">
            <v>A</v>
          </cell>
        </row>
      </sheetData>
      <sheetData sheetId="7376">
        <row r="9">
          <cell r="A9" t="str">
            <v>A</v>
          </cell>
        </row>
      </sheetData>
      <sheetData sheetId="7377">
        <row r="9">
          <cell r="A9" t="str">
            <v>A</v>
          </cell>
        </row>
      </sheetData>
      <sheetData sheetId="7378">
        <row r="9">
          <cell r="A9" t="str">
            <v>A</v>
          </cell>
        </row>
      </sheetData>
      <sheetData sheetId="7379">
        <row r="9">
          <cell r="A9" t="str">
            <v>A</v>
          </cell>
        </row>
      </sheetData>
      <sheetData sheetId="7380">
        <row r="9">
          <cell r="A9" t="str">
            <v>A</v>
          </cell>
        </row>
      </sheetData>
      <sheetData sheetId="7381">
        <row r="9">
          <cell r="A9" t="str">
            <v>A</v>
          </cell>
        </row>
      </sheetData>
      <sheetData sheetId="7382">
        <row r="9">
          <cell r="A9" t="str">
            <v>A</v>
          </cell>
        </row>
      </sheetData>
      <sheetData sheetId="7383">
        <row r="9">
          <cell r="A9" t="str">
            <v>A</v>
          </cell>
        </row>
      </sheetData>
      <sheetData sheetId="7384">
        <row r="9">
          <cell r="A9" t="str">
            <v>A</v>
          </cell>
        </row>
      </sheetData>
      <sheetData sheetId="7385">
        <row r="9">
          <cell r="A9" t="str">
            <v>A</v>
          </cell>
        </row>
      </sheetData>
      <sheetData sheetId="7386">
        <row r="9">
          <cell r="A9" t="str">
            <v>A</v>
          </cell>
        </row>
      </sheetData>
      <sheetData sheetId="7387">
        <row r="9">
          <cell r="A9" t="str">
            <v>A</v>
          </cell>
        </row>
      </sheetData>
      <sheetData sheetId="7388">
        <row r="9">
          <cell r="A9" t="str">
            <v>A</v>
          </cell>
        </row>
      </sheetData>
      <sheetData sheetId="7389">
        <row r="9">
          <cell r="A9" t="str">
            <v>A</v>
          </cell>
        </row>
      </sheetData>
      <sheetData sheetId="7390">
        <row r="9">
          <cell r="A9" t="str">
            <v>A</v>
          </cell>
        </row>
      </sheetData>
      <sheetData sheetId="7391">
        <row r="9">
          <cell r="A9" t="str">
            <v>A</v>
          </cell>
        </row>
      </sheetData>
      <sheetData sheetId="7392">
        <row r="9">
          <cell r="A9" t="str">
            <v>A</v>
          </cell>
        </row>
      </sheetData>
      <sheetData sheetId="7393">
        <row r="9">
          <cell r="A9" t="str">
            <v>A</v>
          </cell>
        </row>
      </sheetData>
      <sheetData sheetId="7394">
        <row r="9">
          <cell r="A9" t="str">
            <v>A</v>
          </cell>
        </row>
      </sheetData>
      <sheetData sheetId="7395">
        <row r="9">
          <cell r="A9" t="str">
            <v>A</v>
          </cell>
        </row>
      </sheetData>
      <sheetData sheetId="7396">
        <row r="9">
          <cell r="A9" t="str">
            <v>A</v>
          </cell>
        </row>
      </sheetData>
      <sheetData sheetId="7397">
        <row r="9">
          <cell r="A9" t="str">
            <v>A</v>
          </cell>
        </row>
      </sheetData>
      <sheetData sheetId="7398">
        <row r="9">
          <cell r="A9" t="str">
            <v>A</v>
          </cell>
        </row>
      </sheetData>
      <sheetData sheetId="7399">
        <row r="9">
          <cell r="A9" t="str">
            <v>A</v>
          </cell>
        </row>
      </sheetData>
      <sheetData sheetId="7400">
        <row r="9">
          <cell r="A9" t="str">
            <v>A</v>
          </cell>
        </row>
      </sheetData>
      <sheetData sheetId="7401">
        <row r="9">
          <cell r="A9" t="str">
            <v>A</v>
          </cell>
        </row>
      </sheetData>
      <sheetData sheetId="7402">
        <row r="9">
          <cell r="A9" t="str">
            <v>A</v>
          </cell>
        </row>
      </sheetData>
      <sheetData sheetId="7403">
        <row r="9">
          <cell r="A9" t="str">
            <v>A</v>
          </cell>
        </row>
      </sheetData>
      <sheetData sheetId="7404">
        <row r="9">
          <cell r="A9" t="str">
            <v>A</v>
          </cell>
        </row>
      </sheetData>
      <sheetData sheetId="7405">
        <row r="9">
          <cell r="A9" t="str">
            <v>A</v>
          </cell>
        </row>
      </sheetData>
      <sheetData sheetId="7406">
        <row r="9">
          <cell r="A9" t="str">
            <v>A</v>
          </cell>
        </row>
      </sheetData>
      <sheetData sheetId="7407">
        <row r="9">
          <cell r="A9" t="str">
            <v>A</v>
          </cell>
        </row>
      </sheetData>
      <sheetData sheetId="7408">
        <row r="9">
          <cell r="A9" t="str">
            <v>A</v>
          </cell>
        </row>
      </sheetData>
      <sheetData sheetId="7409">
        <row r="9">
          <cell r="A9" t="str">
            <v>A</v>
          </cell>
        </row>
      </sheetData>
      <sheetData sheetId="7410">
        <row r="9">
          <cell r="A9" t="str">
            <v>A</v>
          </cell>
        </row>
      </sheetData>
      <sheetData sheetId="7411">
        <row r="9">
          <cell r="A9" t="str">
            <v>A</v>
          </cell>
        </row>
      </sheetData>
      <sheetData sheetId="7412">
        <row r="9">
          <cell r="A9" t="str">
            <v>A</v>
          </cell>
        </row>
      </sheetData>
      <sheetData sheetId="7413">
        <row r="9">
          <cell r="A9" t="str">
            <v>A</v>
          </cell>
        </row>
      </sheetData>
      <sheetData sheetId="7414">
        <row r="9">
          <cell r="A9" t="str">
            <v>A</v>
          </cell>
        </row>
      </sheetData>
      <sheetData sheetId="7415">
        <row r="9">
          <cell r="A9" t="str">
            <v>A</v>
          </cell>
        </row>
      </sheetData>
      <sheetData sheetId="7416">
        <row r="9">
          <cell r="A9" t="str">
            <v>A</v>
          </cell>
        </row>
      </sheetData>
      <sheetData sheetId="7417">
        <row r="9">
          <cell r="A9" t="str">
            <v>A</v>
          </cell>
        </row>
      </sheetData>
      <sheetData sheetId="7418">
        <row r="9">
          <cell r="A9" t="str">
            <v>A</v>
          </cell>
        </row>
      </sheetData>
      <sheetData sheetId="7419">
        <row r="9">
          <cell r="A9" t="str">
            <v>A</v>
          </cell>
        </row>
      </sheetData>
      <sheetData sheetId="7420">
        <row r="9">
          <cell r="A9" t="str">
            <v>A</v>
          </cell>
        </row>
      </sheetData>
      <sheetData sheetId="7421">
        <row r="9">
          <cell r="A9" t="str">
            <v>A</v>
          </cell>
        </row>
      </sheetData>
      <sheetData sheetId="7422">
        <row r="9">
          <cell r="A9" t="str">
            <v>A</v>
          </cell>
        </row>
      </sheetData>
      <sheetData sheetId="7423">
        <row r="9">
          <cell r="A9" t="str">
            <v>A</v>
          </cell>
        </row>
      </sheetData>
      <sheetData sheetId="7424">
        <row r="9">
          <cell r="A9" t="str">
            <v>A</v>
          </cell>
        </row>
      </sheetData>
      <sheetData sheetId="7425">
        <row r="9">
          <cell r="A9" t="str">
            <v>A</v>
          </cell>
        </row>
      </sheetData>
      <sheetData sheetId="7426">
        <row r="9">
          <cell r="A9" t="str">
            <v>A</v>
          </cell>
        </row>
      </sheetData>
      <sheetData sheetId="7427">
        <row r="9">
          <cell r="A9" t="str">
            <v>A</v>
          </cell>
        </row>
      </sheetData>
      <sheetData sheetId="7428">
        <row r="9">
          <cell r="A9" t="str">
            <v>A</v>
          </cell>
        </row>
      </sheetData>
      <sheetData sheetId="7429">
        <row r="9">
          <cell r="A9" t="str">
            <v>A</v>
          </cell>
        </row>
      </sheetData>
      <sheetData sheetId="7430">
        <row r="9">
          <cell r="A9" t="str">
            <v>A</v>
          </cell>
        </row>
      </sheetData>
      <sheetData sheetId="7431">
        <row r="9">
          <cell r="A9" t="str">
            <v>A</v>
          </cell>
        </row>
      </sheetData>
      <sheetData sheetId="7432">
        <row r="9">
          <cell r="A9" t="str">
            <v>A</v>
          </cell>
        </row>
      </sheetData>
      <sheetData sheetId="7433">
        <row r="9">
          <cell r="A9" t="str">
            <v>A</v>
          </cell>
        </row>
      </sheetData>
      <sheetData sheetId="7434">
        <row r="9">
          <cell r="A9" t="str">
            <v>A</v>
          </cell>
        </row>
      </sheetData>
      <sheetData sheetId="7435">
        <row r="9">
          <cell r="A9" t="str">
            <v>A</v>
          </cell>
        </row>
      </sheetData>
      <sheetData sheetId="7436">
        <row r="9">
          <cell r="A9" t="str">
            <v>A</v>
          </cell>
        </row>
      </sheetData>
      <sheetData sheetId="7437">
        <row r="9">
          <cell r="A9" t="str">
            <v>A</v>
          </cell>
        </row>
      </sheetData>
      <sheetData sheetId="7438">
        <row r="9">
          <cell r="A9" t="str">
            <v>A</v>
          </cell>
        </row>
      </sheetData>
      <sheetData sheetId="7439">
        <row r="9">
          <cell r="A9" t="str">
            <v>A</v>
          </cell>
        </row>
      </sheetData>
      <sheetData sheetId="7440">
        <row r="9">
          <cell r="A9" t="str">
            <v>A</v>
          </cell>
        </row>
      </sheetData>
      <sheetData sheetId="7441">
        <row r="9">
          <cell r="A9" t="str">
            <v>A</v>
          </cell>
        </row>
      </sheetData>
      <sheetData sheetId="7442">
        <row r="9">
          <cell r="A9" t="str">
            <v>A</v>
          </cell>
        </row>
      </sheetData>
      <sheetData sheetId="7443">
        <row r="9">
          <cell r="A9" t="str">
            <v>A</v>
          </cell>
        </row>
      </sheetData>
      <sheetData sheetId="7444">
        <row r="9">
          <cell r="A9" t="str">
            <v>A</v>
          </cell>
        </row>
      </sheetData>
      <sheetData sheetId="7445">
        <row r="9">
          <cell r="A9" t="str">
            <v>A</v>
          </cell>
        </row>
      </sheetData>
      <sheetData sheetId="7446">
        <row r="9">
          <cell r="A9" t="str">
            <v>A</v>
          </cell>
        </row>
      </sheetData>
      <sheetData sheetId="7447">
        <row r="9">
          <cell r="A9" t="str">
            <v>A</v>
          </cell>
        </row>
      </sheetData>
      <sheetData sheetId="7448">
        <row r="9">
          <cell r="A9" t="str">
            <v>A</v>
          </cell>
        </row>
      </sheetData>
      <sheetData sheetId="7449">
        <row r="9">
          <cell r="A9" t="str">
            <v>A</v>
          </cell>
        </row>
      </sheetData>
      <sheetData sheetId="7450">
        <row r="9">
          <cell r="A9" t="str">
            <v>A</v>
          </cell>
        </row>
      </sheetData>
      <sheetData sheetId="7451">
        <row r="9">
          <cell r="A9" t="str">
            <v>A</v>
          </cell>
        </row>
      </sheetData>
      <sheetData sheetId="7452">
        <row r="9">
          <cell r="A9" t="str">
            <v>A</v>
          </cell>
        </row>
      </sheetData>
      <sheetData sheetId="7453">
        <row r="9">
          <cell r="A9" t="str">
            <v>A</v>
          </cell>
        </row>
      </sheetData>
      <sheetData sheetId="7454">
        <row r="9">
          <cell r="A9" t="str">
            <v>A</v>
          </cell>
        </row>
      </sheetData>
      <sheetData sheetId="7455">
        <row r="9">
          <cell r="A9" t="str">
            <v>A</v>
          </cell>
        </row>
      </sheetData>
      <sheetData sheetId="7456">
        <row r="9">
          <cell r="A9" t="str">
            <v>A</v>
          </cell>
        </row>
      </sheetData>
      <sheetData sheetId="7457">
        <row r="9">
          <cell r="A9" t="str">
            <v>A</v>
          </cell>
        </row>
      </sheetData>
      <sheetData sheetId="7458">
        <row r="9">
          <cell r="A9" t="str">
            <v>A</v>
          </cell>
        </row>
      </sheetData>
      <sheetData sheetId="7459">
        <row r="9">
          <cell r="A9" t="str">
            <v>A</v>
          </cell>
        </row>
      </sheetData>
      <sheetData sheetId="7460">
        <row r="9">
          <cell r="A9" t="str">
            <v>A</v>
          </cell>
        </row>
      </sheetData>
      <sheetData sheetId="7461">
        <row r="9">
          <cell r="A9" t="str">
            <v>A</v>
          </cell>
        </row>
      </sheetData>
      <sheetData sheetId="7462">
        <row r="9">
          <cell r="A9" t="str">
            <v>A</v>
          </cell>
        </row>
      </sheetData>
      <sheetData sheetId="7463">
        <row r="9">
          <cell r="A9" t="str">
            <v>A</v>
          </cell>
        </row>
      </sheetData>
      <sheetData sheetId="7464">
        <row r="9">
          <cell r="A9" t="str">
            <v>A</v>
          </cell>
        </row>
      </sheetData>
      <sheetData sheetId="7465">
        <row r="9">
          <cell r="A9" t="str">
            <v>A</v>
          </cell>
        </row>
      </sheetData>
      <sheetData sheetId="7466">
        <row r="9">
          <cell r="A9" t="str">
            <v>A</v>
          </cell>
        </row>
      </sheetData>
      <sheetData sheetId="7467">
        <row r="9">
          <cell r="A9" t="str">
            <v>A</v>
          </cell>
        </row>
      </sheetData>
      <sheetData sheetId="7468">
        <row r="9">
          <cell r="A9" t="str">
            <v>A</v>
          </cell>
        </row>
      </sheetData>
      <sheetData sheetId="7469">
        <row r="9">
          <cell r="A9" t="str">
            <v>A</v>
          </cell>
        </row>
      </sheetData>
      <sheetData sheetId="7470">
        <row r="9">
          <cell r="A9" t="str">
            <v>A</v>
          </cell>
        </row>
      </sheetData>
      <sheetData sheetId="7471">
        <row r="9">
          <cell r="A9" t="str">
            <v>A</v>
          </cell>
        </row>
      </sheetData>
      <sheetData sheetId="7472">
        <row r="9">
          <cell r="A9" t="str">
            <v>A</v>
          </cell>
        </row>
      </sheetData>
      <sheetData sheetId="7473">
        <row r="9">
          <cell r="A9" t="str">
            <v>A</v>
          </cell>
        </row>
      </sheetData>
      <sheetData sheetId="7474">
        <row r="9">
          <cell r="A9" t="str">
            <v>A</v>
          </cell>
        </row>
      </sheetData>
      <sheetData sheetId="7475">
        <row r="9">
          <cell r="A9" t="str">
            <v>A</v>
          </cell>
        </row>
      </sheetData>
      <sheetData sheetId="7476">
        <row r="9">
          <cell r="A9" t="str">
            <v>A</v>
          </cell>
        </row>
      </sheetData>
      <sheetData sheetId="7477">
        <row r="9">
          <cell r="A9" t="str">
            <v>A</v>
          </cell>
        </row>
      </sheetData>
      <sheetData sheetId="7478">
        <row r="9">
          <cell r="A9" t="str">
            <v>A</v>
          </cell>
        </row>
      </sheetData>
      <sheetData sheetId="7479">
        <row r="9">
          <cell r="A9" t="str">
            <v>A</v>
          </cell>
        </row>
      </sheetData>
      <sheetData sheetId="7480">
        <row r="9">
          <cell r="A9" t="str">
            <v>A</v>
          </cell>
        </row>
      </sheetData>
      <sheetData sheetId="7481">
        <row r="9">
          <cell r="A9" t="str">
            <v>A</v>
          </cell>
        </row>
      </sheetData>
      <sheetData sheetId="7482">
        <row r="9">
          <cell r="A9" t="str">
            <v>A</v>
          </cell>
        </row>
      </sheetData>
      <sheetData sheetId="7483">
        <row r="9">
          <cell r="A9" t="str">
            <v>A</v>
          </cell>
        </row>
      </sheetData>
      <sheetData sheetId="7484">
        <row r="9">
          <cell r="A9" t="str">
            <v>A</v>
          </cell>
        </row>
      </sheetData>
      <sheetData sheetId="7485">
        <row r="9">
          <cell r="A9" t="str">
            <v>A</v>
          </cell>
        </row>
      </sheetData>
      <sheetData sheetId="7486">
        <row r="9">
          <cell r="A9" t="str">
            <v>A</v>
          </cell>
        </row>
      </sheetData>
      <sheetData sheetId="7487">
        <row r="9">
          <cell r="A9" t="str">
            <v>A</v>
          </cell>
        </row>
      </sheetData>
      <sheetData sheetId="7488">
        <row r="9">
          <cell r="A9" t="str">
            <v>A</v>
          </cell>
        </row>
      </sheetData>
      <sheetData sheetId="7489">
        <row r="9">
          <cell r="A9" t="str">
            <v>A</v>
          </cell>
        </row>
      </sheetData>
      <sheetData sheetId="7490">
        <row r="9">
          <cell r="A9" t="str">
            <v>A</v>
          </cell>
        </row>
      </sheetData>
      <sheetData sheetId="7491">
        <row r="9">
          <cell r="A9" t="str">
            <v>A</v>
          </cell>
        </row>
      </sheetData>
      <sheetData sheetId="7492">
        <row r="9">
          <cell r="A9" t="str">
            <v>A</v>
          </cell>
        </row>
      </sheetData>
      <sheetData sheetId="7493">
        <row r="9">
          <cell r="A9" t="str">
            <v>A</v>
          </cell>
        </row>
      </sheetData>
      <sheetData sheetId="7494">
        <row r="9">
          <cell r="A9" t="str">
            <v>A</v>
          </cell>
        </row>
      </sheetData>
      <sheetData sheetId="7495">
        <row r="9">
          <cell r="A9" t="str">
            <v>A</v>
          </cell>
        </row>
      </sheetData>
      <sheetData sheetId="7496">
        <row r="9">
          <cell r="A9" t="str">
            <v>A</v>
          </cell>
        </row>
      </sheetData>
      <sheetData sheetId="7497">
        <row r="9">
          <cell r="A9" t="str">
            <v>A</v>
          </cell>
        </row>
      </sheetData>
      <sheetData sheetId="7498">
        <row r="9">
          <cell r="A9" t="str">
            <v>A</v>
          </cell>
        </row>
      </sheetData>
      <sheetData sheetId="7499">
        <row r="9">
          <cell r="A9" t="str">
            <v>A</v>
          </cell>
        </row>
      </sheetData>
      <sheetData sheetId="7500">
        <row r="9">
          <cell r="A9" t="str">
            <v>A</v>
          </cell>
        </row>
      </sheetData>
      <sheetData sheetId="7501">
        <row r="9">
          <cell r="A9" t="str">
            <v>A</v>
          </cell>
        </row>
      </sheetData>
      <sheetData sheetId="7502">
        <row r="9">
          <cell r="A9" t="str">
            <v>A</v>
          </cell>
        </row>
      </sheetData>
      <sheetData sheetId="7503">
        <row r="9">
          <cell r="A9" t="str">
            <v>A</v>
          </cell>
        </row>
      </sheetData>
      <sheetData sheetId="7504">
        <row r="9">
          <cell r="A9" t="str">
            <v>A</v>
          </cell>
        </row>
      </sheetData>
      <sheetData sheetId="7505">
        <row r="9">
          <cell r="A9" t="str">
            <v>A</v>
          </cell>
        </row>
      </sheetData>
      <sheetData sheetId="7506">
        <row r="9">
          <cell r="A9" t="str">
            <v>A</v>
          </cell>
        </row>
      </sheetData>
      <sheetData sheetId="7507">
        <row r="9">
          <cell r="A9" t="str">
            <v>A</v>
          </cell>
        </row>
      </sheetData>
      <sheetData sheetId="7508">
        <row r="9">
          <cell r="A9" t="str">
            <v>A</v>
          </cell>
        </row>
      </sheetData>
      <sheetData sheetId="7509">
        <row r="9">
          <cell r="A9" t="str">
            <v>A</v>
          </cell>
        </row>
      </sheetData>
      <sheetData sheetId="7510">
        <row r="9">
          <cell r="A9" t="str">
            <v>A</v>
          </cell>
        </row>
      </sheetData>
      <sheetData sheetId="7511">
        <row r="9">
          <cell r="A9" t="str">
            <v>A</v>
          </cell>
        </row>
      </sheetData>
      <sheetData sheetId="7512">
        <row r="9">
          <cell r="A9" t="str">
            <v>A</v>
          </cell>
        </row>
      </sheetData>
      <sheetData sheetId="7513">
        <row r="9">
          <cell r="A9" t="str">
            <v>A</v>
          </cell>
        </row>
      </sheetData>
      <sheetData sheetId="7514">
        <row r="9">
          <cell r="A9" t="str">
            <v>A</v>
          </cell>
        </row>
      </sheetData>
      <sheetData sheetId="7515">
        <row r="9">
          <cell r="A9" t="str">
            <v>A</v>
          </cell>
        </row>
      </sheetData>
      <sheetData sheetId="7516">
        <row r="9">
          <cell r="A9" t="str">
            <v>A</v>
          </cell>
        </row>
      </sheetData>
      <sheetData sheetId="7517">
        <row r="9">
          <cell r="A9" t="str">
            <v>A</v>
          </cell>
        </row>
      </sheetData>
      <sheetData sheetId="7518">
        <row r="9">
          <cell r="A9" t="str">
            <v>A</v>
          </cell>
        </row>
      </sheetData>
      <sheetData sheetId="7519">
        <row r="9">
          <cell r="A9" t="str">
            <v>A</v>
          </cell>
        </row>
      </sheetData>
      <sheetData sheetId="7520">
        <row r="9">
          <cell r="A9" t="str">
            <v>A</v>
          </cell>
        </row>
      </sheetData>
      <sheetData sheetId="7521">
        <row r="9">
          <cell r="A9" t="str">
            <v>A</v>
          </cell>
        </row>
      </sheetData>
      <sheetData sheetId="7522">
        <row r="9">
          <cell r="A9" t="str">
            <v>A</v>
          </cell>
        </row>
      </sheetData>
      <sheetData sheetId="7523">
        <row r="9">
          <cell r="A9" t="str">
            <v>A</v>
          </cell>
        </row>
      </sheetData>
      <sheetData sheetId="7524">
        <row r="9">
          <cell r="A9" t="str">
            <v>A</v>
          </cell>
        </row>
      </sheetData>
      <sheetData sheetId="7525">
        <row r="9">
          <cell r="A9" t="str">
            <v>A</v>
          </cell>
        </row>
      </sheetData>
      <sheetData sheetId="7526">
        <row r="9">
          <cell r="A9" t="str">
            <v>A</v>
          </cell>
        </row>
      </sheetData>
      <sheetData sheetId="7527">
        <row r="9">
          <cell r="A9" t="str">
            <v>A</v>
          </cell>
        </row>
      </sheetData>
      <sheetData sheetId="7528">
        <row r="9">
          <cell r="A9" t="str">
            <v>A</v>
          </cell>
        </row>
      </sheetData>
      <sheetData sheetId="7529">
        <row r="9">
          <cell r="A9" t="str">
            <v>A</v>
          </cell>
        </row>
      </sheetData>
      <sheetData sheetId="7530">
        <row r="9">
          <cell r="A9" t="str">
            <v>A</v>
          </cell>
        </row>
      </sheetData>
      <sheetData sheetId="7531">
        <row r="9">
          <cell r="A9" t="str">
            <v>A</v>
          </cell>
        </row>
      </sheetData>
      <sheetData sheetId="7532">
        <row r="9">
          <cell r="A9" t="str">
            <v>A</v>
          </cell>
        </row>
      </sheetData>
      <sheetData sheetId="7533">
        <row r="9">
          <cell r="A9" t="str">
            <v>A</v>
          </cell>
        </row>
      </sheetData>
      <sheetData sheetId="7534">
        <row r="9">
          <cell r="A9" t="str">
            <v>A</v>
          </cell>
        </row>
      </sheetData>
      <sheetData sheetId="7535">
        <row r="9">
          <cell r="A9" t="str">
            <v>A</v>
          </cell>
        </row>
      </sheetData>
      <sheetData sheetId="7536">
        <row r="9">
          <cell r="A9" t="str">
            <v>A</v>
          </cell>
        </row>
      </sheetData>
      <sheetData sheetId="7537">
        <row r="9">
          <cell r="A9" t="str">
            <v>A</v>
          </cell>
        </row>
      </sheetData>
      <sheetData sheetId="7538">
        <row r="9">
          <cell r="A9" t="str">
            <v>A</v>
          </cell>
        </row>
      </sheetData>
      <sheetData sheetId="7539">
        <row r="9">
          <cell r="A9" t="str">
            <v>A</v>
          </cell>
        </row>
      </sheetData>
      <sheetData sheetId="7540">
        <row r="9">
          <cell r="A9" t="str">
            <v>A</v>
          </cell>
        </row>
      </sheetData>
      <sheetData sheetId="7541">
        <row r="9">
          <cell r="A9" t="str">
            <v>A</v>
          </cell>
        </row>
      </sheetData>
      <sheetData sheetId="7542">
        <row r="9">
          <cell r="A9" t="str">
            <v>A</v>
          </cell>
        </row>
      </sheetData>
      <sheetData sheetId="7543">
        <row r="9">
          <cell r="A9" t="str">
            <v>A</v>
          </cell>
        </row>
      </sheetData>
      <sheetData sheetId="7544">
        <row r="9">
          <cell r="A9" t="str">
            <v>A</v>
          </cell>
        </row>
      </sheetData>
      <sheetData sheetId="7545">
        <row r="9">
          <cell r="A9" t="str">
            <v>A</v>
          </cell>
        </row>
      </sheetData>
      <sheetData sheetId="7546">
        <row r="9">
          <cell r="A9" t="str">
            <v>A</v>
          </cell>
        </row>
      </sheetData>
      <sheetData sheetId="7547">
        <row r="9">
          <cell r="A9" t="str">
            <v>A</v>
          </cell>
        </row>
      </sheetData>
      <sheetData sheetId="7548">
        <row r="9">
          <cell r="A9" t="str">
            <v>A</v>
          </cell>
        </row>
      </sheetData>
      <sheetData sheetId="7549">
        <row r="9">
          <cell r="A9" t="str">
            <v>A</v>
          </cell>
        </row>
      </sheetData>
      <sheetData sheetId="7550">
        <row r="9">
          <cell r="A9" t="str">
            <v>A</v>
          </cell>
        </row>
      </sheetData>
      <sheetData sheetId="7551">
        <row r="9">
          <cell r="A9" t="str">
            <v>A</v>
          </cell>
        </row>
      </sheetData>
      <sheetData sheetId="7552">
        <row r="9">
          <cell r="A9" t="str">
            <v>A</v>
          </cell>
        </row>
      </sheetData>
      <sheetData sheetId="7553">
        <row r="9">
          <cell r="A9" t="str">
            <v>A</v>
          </cell>
        </row>
      </sheetData>
      <sheetData sheetId="7554">
        <row r="9">
          <cell r="A9" t="str">
            <v>A</v>
          </cell>
        </row>
      </sheetData>
      <sheetData sheetId="7555">
        <row r="9">
          <cell r="A9" t="str">
            <v>A</v>
          </cell>
        </row>
      </sheetData>
      <sheetData sheetId="7556">
        <row r="9">
          <cell r="A9" t="str">
            <v>A</v>
          </cell>
        </row>
      </sheetData>
      <sheetData sheetId="7557">
        <row r="9">
          <cell r="A9" t="str">
            <v>A</v>
          </cell>
        </row>
      </sheetData>
      <sheetData sheetId="7558">
        <row r="9">
          <cell r="A9" t="str">
            <v>A</v>
          </cell>
        </row>
      </sheetData>
      <sheetData sheetId="7559">
        <row r="9">
          <cell r="A9" t="str">
            <v>A</v>
          </cell>
        </row>
      </sheetData>
      <sheetData sheetId="7560">
        <row r="9">
          <cell r="A9" t="str">
            <v>A</v>
          </cell>
        </row>
      </sheetData>
      <sheetData sheetId="7561">
        <row r="9">
          <cell r="A9" t="str">
            <v>A</v>
          </cell>
        </row>
      </sheetData>
      <sheetData sheetId="7562">
        <row r="9">
          <cell r="A9" t="str">
            <v>A</v>
          </cell>
        </row>
      </sheetData>
      <sheetData sheetId="7563">
        <row r="9">
          <cell r="A9" t="str">
            <v>A</v>
          </cell>
        </row>
      </sheetData>
      <sheetData sheetId="7564">
        <row r="9">
          <cell r="A9" t="str">
            <v>A</v>
          </cell>
        </row>
      </sheetData>
      <sheetData sheetId="7565">
        <row r="9">
          <cell r="A9" t="str">
            <v>A</v>
          </cell>
        </row>
      </sheetData>
      <sheetData sheetId="7566">
        <row r="9">
          <cell r="A9" t="str">
            <v>A</v>
          </cell>
        </row>
      </sheetData>
      <sheetData sheetId="7567">
        <row r="9">
          <cell r="A9" t="str">
            <v>A</v>
          </cell>
        </row>
      </sheetData>
      <sheetData sheetId="7568">
        <row r="9">
          <cell r="A9" t="str">
            <v>A</v>
          </cell>
        </row>
      </sheetData>
      <sheetData sheetId="7569">
        <row r="9">
          <cell r="A9" t="str">
            <v>A</v>
          </cell>
        </row>
      </sheetData>
      <sheetData sheetId="7570">
        <row r="9">
          <cell r="A9" t="str">
            <v>A</v>
          </cell>
        </row>
      </sheetData>
      <sheetData sheetId="7571">
        <row r="9">
          <cell r="A9" t="str">
            <v>A</v>
          </cell>
        </row>
      </sheetData>
      <sheetData sheetId="7572">
        <row r="9">
          <cell r="A9" t="str">
            <v>A</v>
          </cell>
        </row>
      </sheetData>
      <sheetData sheetId="7573">
        <row r="9">
          <cell r="A9" t="str">
            <v>A</v>
          </cell>
        </row>
      </sheetData>
      <sheetData sheetId="7574">
        <row r="9">
          <cell r="A9" t="str">
            <v>A</v>
          </cell>
        </row>
      </sheetData>
      <sheetData sheetId="7575">
        <row r="9">
          <cell r="A9" t="str">
            <v>A</v>
          </cell>
        </row>
      </sheetData>
      <sheetData sheetId="7576">
        <row r="9">
          <cell r="A9" t="str">
            <v>A</v>
          </cell>
        </row>
      </sheetData>
      <sheetData sheetId="7577">
        <row r="9">
          <cell r="A9" t="str">
            <v>A</v>
          </cell>
        </row>
      </sheetData>
      <sheetData sheetId="7578">
        <row r="9">
          <cell r="A9" t="str">
            <v>A</v>
          </cell>
        </row>
      </sheetData>
      <sheetData sheetId="7579">
        <row r="9">
          <cell r="A9" t="str">
            <v>A</v>
          </cell>
        </row>
      </sheetData>
      <sheetData sheetId="7580">
        <row r="9">
          <cell r="A9" t="str">
            <v>A</v>
          </cell>
        </row>
      </sheetData>
      <sheetData sheetId="7581">
        <row r="9">
          <cell r="A9" t="str">
            <v>A</v>
          </cell>
        </row>
      </sheetData>
      <sheetData sheetId="7582">
        <row r="9">
          <cell r="A9" t="str">
            <v>A</v>
          </cell>
        </row>
      </sheetData>
      <sheetData sheetId="7583">
        <row r="9">
          <cell r="A9" t="str">
            <v>A</v>
          </cell>
        </row>
      </sheetData>
      <sheetData sheetId="7584">
        <row r="9">
          <cell r="A9" t="str">
            <v>A</v>
          </cell>
        </row>
      </sheetData>
      <sheetData sheetId="7585">
        <row r="9">
          <cell r="A9" t="str">
            <v>A</v>
          </cell>
        </row>
      </sheetData>
      <sheetData sheetId="7586">
        <row r="9">
          <cell r="A9" t="str">
            <v>A</v>
          </cell>
        </row>
      </sheetData>
      <sheetData sheetId="7587">
        <row r="9">
          <cell r="A9" t="str">
            <v>A</v>
          </cell>
        </row>
      </sheetData>
      <sheetData sheetId="7588">
        <row r="9">
          <cell r="A9" t="str">
            <v>A</v>
          </cell>
        </row>
      </sheetData>
      <sheetData sheetId="7589">
        <row r="9">
          <cell r="A9" t="str">
            <v>A</v>
          </cell>
        </row>
      </sheetData>
      <sheetData sheetId="7590">
        <row r="9">
          <cell r="A9" t="str">
            <v>A</v>
          </cell>
        </row>
      </sheetData>
      <sheetData sheetId="7591">
        <row r="9">
          <cell r="A9" t="str">
            <v>A</v>
          </cell>
        </row>
      </sheetData>
      <sheetData sheetId="7592">
        <row r="9">
          <cell r="A9" t="str">
            <v>A</v>
          </cell>
        </row>
      </sheetData>
      <sheetData sheetId="7593">
        <row r="9">
          <cell r="A9" t="str">
            <v>A</v>
          </cell>
        </row>
      </sheetData>
      <sheetData sheetId="7594">
        <row r="9">
          <cell r="A9" t="str">
            <v>A</v>
          </cell>
        </row>
      </sheetData>
      <sheetData sheetId="7595">
        <row r="9">
          <cell r="A9" t="str">
            <v>A</v>
          </cell>
        </row>
      </sheetData>
      <sheetData sheetId="7596">
        <row r="9">
          <cell r="A9" t="str">
            <v>A</v>
          </cell>
        </row>
      </sheetData>
      <sheetData sheetId="7597">
        <row r="9">
          <cell r="A9" t="str">
            <v>A</v>
          </cell>
        </row>
      </sheetData>
      <sheetData sheetId="7598">
        <row r="9">
          <cell r="A9" t="str">
            <v>A</v>
          </cell>
        </row>
      </sheetData>
      <sheetData sheetId="7599">
        <row r="9">
          <cell r="A9" t="str">
            <v>A</v>
          </cell>
        </row>
      </sheetData>
      <sheetData sheetId="7600">
        <row r="9">
          <cell r="A9" t="str">
            <v>A</v>
          </cell>
        </row>
      </sheetData>
      <sheetData sheetId="7601">
        <row r="9">
          <cell r="A9" t="str">
            <v>A</v>
          </cell>
        </row>
      </sheetData>
      <sheetData sheetId="7602">
        <row r="9">
          <cell r="A9" t="str">
            <v>A</v>
          </cell>
        </row>
      </sheetData>
      <sheetData sheetId="7603">
        <row r="9">
          <cell r="A9" t="str">
            <v>A</v>
          </cell>
        </row>
      </sheetData>
      <sheetData sheetId="7604">
        <row r="9">
          <cell r="A9" t="str">
            <v>A</v>
          </cell>
        </row>
      </sheetData>
      <sheetData sheetId="7605">
        <row r="9">
          <cell r="A9" t="str">
            <v>A</v>
          </cell>
        </row>
      </sheetData>
      <sheetData sheetId="7606">
        <row r="9">
          <cell r="A9" t="str">
            <v>A</v>
          </cell>
        </row>
      </sheetData>
      <sheetData sheetId="7607">
        <row r="9">
          <cell r="A9" t="str">
            <v>A</v>
          </cell>
        </row>
      </sheetData>
      <sheetData sheetId="7608">
        <row r="9">
          <cell r="A9" t="str">
            <v>A</v>
          </cell>
        </row>
      </sheetData>
      <sheetData sheetId="7609">
        <row r="9">
          <cell r="A9" t="str">
            <v>A</v>
          </cell>
        </row>
      </sheetData>
      <sheetData sheetId="7610">
        <row r="9">
          <cell r="A9" t="str">
            <v>A</v>
          </cell>
        </row>
      </sheetData>
      <sheetData sheetId="7611">
        <row r="9">
          <cell r="A9" t="str">
            <v>A</v>
          </cell>
        </row>
      </sheetData>
      <sheetData sheetId="7612">
        <row r="9">
          <cell r="A9" t="str">
            <v>A</v>
          </cell>
        </row>
      </sheetData>
      <sheetData sheetId="7613">
        <row r="9">
          <cell r="A9" t="str">
            <v>A</v>
          </cell>
        </row>
      </sheetData>
      <sheetData sheetId="7614">
        <row r="9">
          <cell r="A9" t="str">
            <v>A</v>
          </cell>
        </row>
      </sheetData>
      <sheetData sheetId="7615">
        <row r="9">
          <cell r="A9" t="str">
            <v>A</v>
          </cell>
        </row>
      </sheetData>
      <sheetData sheetId="7616">
        <row r="9">
          <cell r="A9" t="str">
            <v>A</v>
          </cell>
        </row>
      </sheetData>
      <sheetData sheetId="7617">
        <row r="9">
          <cell r="A9" t="str">
            <v>A</v>
          </cell>
        </row>
      </sheetData>
      <sheetData sheetId="7618">
        <row r="9">
          <cell r="A9" t="str">
            <v>A</v>
          </cell>
        </row>
      </sheetData>
      <sheetData sheetId="7619">
        <row r="9">
          <cell r="A9" t="str">
            <v>A</v>
          </cell>
        </row>
      </sheetData>
      <sheetData sheetId="7620">
        <row r="9">
          <cell r="A9" t="str">
            <v>A</v>
          </cell>
        </row>
      </sheetData>
      <sheetData sheetId="7621">
        <row r="9">
          <cell r="A9" t="str">
            <v>A</v>
          </cell>
        </row>
      </sheetData>
      <sheetData sheetId="7622">
        <row r="9">
          <cell r="A9" t="str">
            <v>A</v>
          </cell>
        </row>
      </sheetData>
      <sheetData sheetId="7623">
        <row r="9">
          <cell r="A9" t="str">
            <v>A</v>
          </cell>
        </row>
      </sheetData>
      <sheetData sheetId="7624">
        <row r="9">
          <cell r="A9" t="str">
            <v>A</v>
          </cell>
        </row>
      </sheetData>
      <sheetData sheetId="7625">
        <row r="9">
          <cell r="A9" t="str">
            <v>A</v>
          </cell>
        </row>
      </sheetData>
      <sheetData sheetId="7626">
        <row r="9">
          <cell r="A9" t="str">
            <v>A</v>
          </cell>
        </row>
      </sheetData>
      <sheetData sheetId="7627">
        <row r="9">
          <cell r="A9" t="str">
            <v>A</v>
          </cell>
        </row>
      </sheetData>
      <sheetData sheetId="7628">
        <row r="9">
          <cell r="A9" t="str">
            <v>A</v>
          </cell>
        </row>
      </sheetData>
      <sheetData sheetId="7629">
        <row r="9">
          <cell r="A9" t="str">
            <v>A</v>
          </cell>
        </row>
      </sheetData>
      <sheetData sheetId="7630">
        <row r="9">
          <cell r="A9" t="str">
            <v>A</v>
          </cell>
        </row>
      </sheetData>
      <sheetData sheetId="7631">
        <row r="9">
          <cell r="A9" t="str">
            <v>A</v>
          </cell>
        </row>
      </sheetData>
      <sheetData sheetId="7632">
        <row r="9">
          <cell r="A9" t="str">
            <v>A</v>
          </cell>
        </row>
      </sheetData>
      <sheetData sheetId="7633">
        <row r="9">
          <cell r="A9" t="str">
            <v>A</v>
          </cell>
        </row>
      </sheetData>
      <sheetData sheetId="7634">
        <row r="9">
          <cell r="A9" t="str">
            <v>A</v>
          </cell>
        </row>
      </sheetData>
      <sheetData sheetId="7635">
        <row r="9">
          <cell r="A9" t="str">
            <v>A</v>
          </cell>
        </row>
      </sheetData>
      <sheetData sheetId="7636">
        <row r="9">
          <cell r="A9" t="str">
            <v>A</v>
          </cell>
        </row>
      </sheetData>
      <sheetData sheetId="7637">
        <row r="9">
          <cell r="A9" t="str">
            <v>A</v>
          </cell>
        </row>
      </sheetData>
      <sheetData sheetId="7638">
        <row r="9">
          <cell r="A9" t="str">
            <v>A</v>
          </cell>
        </row>
      </sheetData>
      <sheetData sheetId="7639">
        <row r="9">
          <cell r="A9" t="str">
            <v>A</v>
          </cell>
        </row>
      </sheetData>
      <sheetData sheetId="7640">
        <row r="9">
          <cell r="A9" t="str">
            <v>A</v>
          </cell>
        </row>
      </sheetData>
      <sheetData sheetId="7641">
        <row r="9">
          <cell r="A9" t="str">
            <v>A</v>
          </cell>
        </row>
      </sheetData>
      <sheetData sheetId="7642">
        <row r="9">
          <cell r="A9" t="str">
            <v>A</v>
          </cell>
        </row>
      </sheetData>
      <sheetData sheetId="7643">
        <row r="9">
          <cell r="A9" t="str">
            <v>A</v>
          </cell>
        </row>
      </sheetData>
      <sheetData sheetId="7644">
        <row r="9">
          <cell r="A9" t="str">
            <v>A</v>
          </cell>
        </row>
      </sheetData>
      <sheetData sheetId="7645">
        <row r="9">
          <cell r="A9" t="str">
            <v>A</v>
          </cell>
        </row>
      </sheetData>
      <sheetData sheetId="7646">
        <row r="9">
          <cell r="A9" t="str">
            <v>A</v>
          </cell>
        </row>
      </sheetData>
      <sheetData sheetId="7647">
        <row r="9">
          <cell r="A9" t="str">
            <v>A</v>
          </cell>
        </row>
      </sheetData>
      <sheetData sheetId="7648">
        <row r="9">
          <cell r="A9" t="str">
            <v>A</v>
          </cell>
        </row>
      </sheetData>
      <sheetData sheetId="7649">
        <row r="9">
          <cell r="A9" t="str">
            <v>A</v>
          </cell>
        </row>
      </sheetData>
      <sheetData sheetId="7650">
        <row r="9">
          <cell r="A9" t="str">
            <v>A</v>
          </cell>
        </row>
      </sheetData>
      <sheetData sheetId="7651">
        <row r="9">
          <cell r="A9" t="str">
            <v>A</v>
          </cell>
        </row>
      </sheetData>
      <sheetData sheetId="7652">
        <row r="9">
          <cell r="A9" t="str">
            <v>A</v>
          </cell>
        </row>
      </sheetData>
      <sheetData sheetId="7653">
        <row r="9">
          <cell r="A9" t="str">
            <v>A</v>
          </cell>
        </row>
      </sheetData>
      <sheetData sheetId="7654">
        <row r="9">
          <cell r="A9" t="str">
            <v>A</v>
          </cell>
        </row>
      </sheetData>
      <sheetData sheetId="7655">
        <row r="9">
          <cell r="A9" t="str">
            <v>A</v>
          </cell>
        </row>
      </sheetData>
      <sheetData sheetId="7656">
        <row r="9">
          <cell r="A9" t="str">
            <v>A</v>
          </cell>
        </row>
      </sheetData>
      <sheetData sheetId="7657">
        <row r="9">
          <cell r="A9" t="str">
            <v>A</v>
          </cell>
        </row>
      </sheetData>
      <sheetData sheetId="7658">
        <row r="9">
          <cell r="A9" t="str">
            <v>A</v>
          </cell>
        </row>
      </sheetData>
      <sheetData sheetId="7659">
        <row r="9">
          <cell r="A9" t="str">
            <v>A</v>
          </cell>
        </row>
      </sheetData>
      <sheetData sheetId="7660">
        <row r="9">
          <cell r="A9" t="str">
            <v>A</v>
          </cell>
        </row>
      </sheetData>
      <sheetData sheetId="7661">
        <row r="9">
          <cell r="A9" t="str">
            <v>A</v>
          </cell>
        </row>
      </sheetData>
      <sheetData sheetId="7662">
        <row r="9">
          <cell r="A9" t="str">
            <v>A</v>
          </cell>
        </row>
      </sheetData>
      <sheetData sheetId="7663">
        <row r="9">
          <cell r="A9" t="str">
            <v>A</v>
          </cell>
        </row>
      </sheetData>
      <sheetData sheetId="7664">
        <row r="9">
          <cell r="A9" t="str">
            <v>A</v>
          </cell>
        </row>
      </sheetData>
      <sheetData sheetId="7665">
        <row r="9">
          <cell r="A9" t="str">
            <v>A</v>
          </cell>
        </row>
      </sheetData>
      <sheetData sheetId="7666">
        <row r="9">
          <cell r="A9" t="str">
            <v>A</v>
          </cell>
        </row>
      </sheetData>
      <sheetData sheetId="7667">
        <row r="9">
          <cell r="A9" t="str">
            <v>A</v>
          </cell>
        </row>
      </sheetData>
      <sheetData sheetId="7668">
        <row r="9">
          <cell r="A9" t="str">
            <v>A</v>
          </cell>
        </row>
      </sheetData>
      <sheetData sheetId="7669">
        <row r="9">
          <cell r="A9" t="str">
            <v>A</v>
          </cell>
        </row>
      </sheetData>
      <sheetData sheetId="7670">
        <row r="9">
          <cell r="A9" t="str">
            <v>A</v>
          </cell>
        </row>
      </sheetData>
      <sheetData sheetId="7671">
        <row r="9">
          <cell r="A9" t="str">
            <v>A</v>
          </cell>
        </row>
      </sheetData>
      <sheetData sheetId="7672">
        <row r="9">
          <cell r="A9" t="str">
            <v>A</v>
          </cell>
        </row>
      </sheetData>
      <sheetData sheetId="7673">
        <row r="9">
          <cell r="A9" t="str">
            <v>A</v>
          </cell>
        </row>
      </sheetData>
      <sheetData sheetId="7674">
        <row r="9">
          <cell r="A9" t="str">
            <v>A</v>
          </cell>
        </row>
      </sheetData>
      <sheetData sheetId="7675">
        <row r="9">
          <cell r="A9" t="str">
            <v>A</v>
          </cell>
        </row>
      </sheetData>
      <sheetData sheetId="7676">
        <row r="9">
          <cell r="A9" t="str">
            <v>A</v>
          </cell>
        </row>
      </sheetData>
      <sheetData sheetId="7677">
        <row r="9">
          <cell r="A9" t="str">
            <v>A</v>
          </cell>
        </row>
      </sheetData>
      <sheetData sheetId="7678">
        <row r="9">
          <cell r="A9" t="str">
            <v>A</v>
          </cell>
        </row>
      </sheetData>
      <sheetData sheetId="7679">
        <row r="9">
          <cell r="A9" t="str">
            <v>A</v>
          </cell>
        </row>
      </sheetData>
      <sheetData sheetId="7680">
        <row r="9">
          <cell r="A9" t="str">
            <v>A</v>
          </cell>
        </row>
      </sheetData>
      <sheetData sheetId="7681">
        <row r="9">
          <cell r="A9" t="str">
            <v>A</v>
          </cell>
        </row>
      </sheetData>
      <sheetData sheetId="7682">
        <row r="9">
          <cell r="A9" t="str">
            <v>A</v>
          </cell>
        </row>
      </sheetData>
      <sheetData sheetId="7683">
        <row r="9">
          <cell r="A9" t="str">
            <v>A</v>
          </cell>
        </row>
      </sheetData>
      <sheetData sheetId="7684">
        <row r="9">
          <cell r="A9" t="str">
            <v>A</v>
          </cell>
        </row>
      </sheetData>
      <sheetData sheetId="7685">
        <row r="9">
          <cell r="A9" t="str">
            <v>A</v>
          </cell>
        </row>
      </sheetData>
      <sheetData sheetId="7686">
        <row r="9">
          <cell r="A9" t="str">
            <v>A</v>
          </cell>
        </row>
      </sheetData>
      <sheetData sheetId="7687">
        <row r="9">
          <cell r="A9" t="str">
            <v>A</v>
          </cell>
        </row>
      </sheetData>
      <sheetData sheetId="7688">
        <row r="9">
          <cell r="A9" t="str">
            <v>A</v>
          </cell>
        </row>
      </sheetData>
      <sheetData sheetId="7689">
        <row r="9">
          <cell r="A9" t="str">
            <v>A</v>
          </cell>
        </row>
      </sheetData>
      <sheetData sheetId="7690">
        <row r="9">
          <cell r="A9" t="str">
            <v>A</v>
          </cell>
        </row>
      </sheetData>
      <sheetData sheetId="7691">
        <row r="9">
          <cell r="A9" t="str">
            <v>A</v>
          </cell>
        </row>
      </sheetData>
      <sheetData sheetId="7692">
        <row r="9">
          <cell r="A9" t="str">
            <v>A</v>
          </cell>
        </row>
      </sheetData>
      <sheetData sheetId="7693">
        <row r="9">
          <cell r="A9" t="str">
            <v>A</v>
          </cell>
        </row>
      </sheetData>
      <sheetData sheetId="7694">
        <row r="9">
          <cell r="A9" t="str">
            <v>A</v>
          </cell>
        </row>
      </sheetData>
      <sheetData sheetId="7695">
        <row r="9">
          <cell r="A9" t="str">
            <v>A</v>
          </cell>
        </row>
      </sheetData>
      <sheetData sheetId="7696">
        <row r="9">
          <cell r="A9" t="str">
            <v>A</v>
          </cell>
        </row>
      </sheetData>
      <sheetData sheetId="7697">
        <row r="9">
          <cell r="A9" t="str">
            <v>A</v>
          </cell>
        </row>
      </sheetData>
      <sheetData sheetId="7698">
        <row r="9">
          <cell r="A9" t="str">
            <v>A</v>
          </cell>
        </row>
      </sheetData>
      <sheetData sheetId="7699">
        <row r="9">
          <cell r="A9" t="str">
            <v>A</v>
          </cell>
        </row>
      </sheetData>
      <sheetData sheetId="7700">
        <row r="9">
          <cell r="A9" t="str">
            <v>A</v>
          </cell>
        </row>
      </sheetData>
      <sheetData sheetId="7701">
        <row r="9">
          <cell r="A9" t="str">
            <v>A</v>
          </cell>
        </row>
      </sheetData>
      <sheetData sheetId="7702">
        <row r="9">
          <cell r="A9" t="str">
            <v>A</v>
          </cell>
        </row>
      </sheetData>
      <sheetData sheetId="7703">
        <row r="9">
          <cell r="A9" t="str">
            <v>A</v>
          </cell>
        </row>
      </sheetData>
      <sheetData sheetId="7704">
        <row r="9">
          <cell r="A9" t="str">
            <v>A</v>
          </cell>
        </row>
      </sheetData>
      <sheetData sheetId="7705">
        <row r="9">
          <cell r="A9" t="str">
            <v>A</v>
          </cell>
        </row>
      </sheetData>
      <sheetData sheetId="7706">
        <row r="9">
          <cell r="A9" t="str">
            <v>A</v>
          </cell>
        </row>
      </sheetData>
      <sheetData sheetId="7707">
        <row r="9">
          <cell r="A9" t="str">
            <v>A</v>
          </cell>
        </row>
      </sheetData>
      <sheetData sheetId="7708">
        <row r="9">
          <cell r="A9" t="str">
            <v>A</v>
          </cell>
        </row>
      </sheetData>
      <sheetData sheetId="7709">
        <row r="9">
          <cell r="A9" t="str">
            <v>A</v>
          </cell>
        </row>
      </sheetData>
      <sheetData sheetId="7710">
        <row r="9">
          <cell r="A9" t="str">
            <v>A</v>
          </cell>
        </row>
      </sheetData>
      <sheetData sheetId="7711">
        <row r="9">
          <cell r="A9" t="str">
            <v>A</v>
          </cell>
        </row>
      </sheetData>
      <sheetData sheetId="7712">
        <row r="9">
          <cell r="A9" t="str">
            <v>A</v>
          </cell>
        </row>
      </sheetData>
      <sheetData sheetId="7713">
        <row r="9">
          <cell r="A9" t="str">
            <v>A</v>
          </cell>
        </row>
      </sheetData>
      <sheetData sheetId="7714">
        <row r="9">
          <cell r="A9" t="str">
            <v>A</v>
          </cell>
        </row>
      </sheetData>
      <sheetData sheetId="7715">
        <row r="9">
          <cell r="A9" t="str">
            <v>A</v>
          </cell>
        </row>
      </sheetData>
      <sheetData sheetId="7716">
        <row r="9">
          <cell r="A9" t="str">
            <v>A</v>
          </cell>
        </row>
      </sheetData>
      <sheetData sheetId="7717">
        <row r="9">
          <cell r="A9" t="str">
            <v>A</v>
          </cell>
        </row>
      </sheetData>
      <sheetData sheetId="7718">
        <row r="9">
          <cell r="A9" t="str">
            <v>A</v>
          </cell>
        </row>
      </sheetData>
      <sheetData sheetId="7719">
        <row r="9">
          <cell r="A9" t="str">
            <v>A</v>
          </cell>
        </row>
      </sheetData>
      <sheetData sheetId="7720">
        <row r="9">
          <cell r="A9" t="str">
            <v>A</v>
          </cell>
        </row>
      </sheetData>
      <sheetData sheetId="7721">
        <row r="9">
          <cell r="A9" t="str">
            <v>A</v>
          </cell>
        </row>
      </sheetData>
      <sheetData sheetId="7722">
        <row r="9">
          <cell r="A9" t="str">
            <v>A</v>
          </cell>
        </row>
      </sheetData>
      <sheetData sheetId="7723">
        <row r="9">
          <cell r="A9" t="str">
            <v>A</v>
          </cell>
        </row>
      </sheetData>
      <sheetData sheetId="7724">
        <row r="9">
          <cell r="A9" t="str">
            <v>A</v>
          </cell>
        </row>
      </sheetData>
      <sheetData sheetId="7725">
        <row r="9">
          <cell r="A9" t="str">
            <v>A</v>
          </cell>
        </row>
      </sheetData>
      <sheetData sheetId="7726">
        <row r="9">
          <cell r="A9" t="str">
            <v>A</v>
          </cell>
        </row>
      </sheetData>
      <sheetData sheetId="7727">
        <row r="9">
          <cell r="A9" t="str">
            <v>A</v>
          </cell>
        </row>
      </sheetData>
      <sheetData sheetId="7728">
        <row r="9">
          <cell r="A9" t="str">
            <v>A</v>
          </cell>
        </row>
      </sheetData>
      <sheetData sheetId="7729">
        <row r="9">
          <cell r="A9" t="str">
            <v>A</v>
          </cell>
        </row>
      </sheetData>
      <sheetData sheetId="7730">
        <row r="9">
          <cell r="A9" t="str">
            <v>A</v>
          </cell>
        </row>
      </sheetData>
      <sheetData sheetId="7731">
        <row r="9">
          <cell r="A9" t="str">
            <v>A</v>
          </cell>
        </row>
      </sheetData>
      <sheetData sheetId="7732">
        <row r="9">
          <cell r="A9" t="str">
            <v>A</v>
          </cell>
        </row>
      </sheetData>
      <sheetData sheetId="7733">
        <row r="9">
          <cell r="A9" t="str">
            <v>A</v>
          </cell>
        </row>
      </sheetData>
      <sheetData sheetId="7734">
        <row r="9">
          <cell r="A9" t="str">
            <v>A</v>
          </cell>
        </row>
      </sheetData>
      <sheetData sheetId="7735">
        <row r="9">
          <cell r="A9" t="str">
            <v>A</v>
          </cell>
        </row>
      </sheetData>
      <sheetData sheetId="7736">
        <row r="9">
          <cell r="A9" t="str">
            <v>A</v>
          </cell>
        </row>
      </sheetData>
      <sheetData sheetId="7737">
        <row r="9">
          <cell r="A9" t="str">
            <v>A</v>
          </cell>
        </row>
      </sheetData>
      <sheetData sheetId="7738">
        <row r="9">
          <cell r="A9" t="str">
            <v>A</v>
          </cell>
        </row>
      </sheetData>
      <sheetData sheetId="7739">
        <row r="9">
          <cell r="A9" t="str">
            <v>A</v>
          </cell>
        </row>
      </sheetData>
      <sheetData sheetId="7740">
        <row r="9">
          <cell r="A9" t="str">
            <v>A</v>
          </cell>
        </row>
      </sheetData>
      <sheetData sheetId="7741">
        <row r="9">
          <cell r="A9" t="str">
            <v>A</v>
          </cell>
        </row>
      </sheetData>
      <sheetData sheetId="7742">
        <row r="9">
          <cell r="A9" t="str">
            <v>A</v>
          </cell>
        </row>
      </sheetData>
      <sheetData sheetId="7743">
        <row r="9">
          <cell r="A9" t="str">
            <v>A</v>
          </cell>
        </row>
      </sheetData>
      <sheetData sheetId="7744">
        <row r="9">
          <cell r="A9" t="str">
            <v>A</v>
          </cell>
        </row>
      </sheetData>
      <sheetData sheetId="7745">
        <row r="9">
          <cell r="A9" t="str">
            <v>A</v>
          </cell>
        </row>
      </sheetData>
      <sheetData sheetId="7746">
        <row r="9">
          <cell r="A9" t="str">
            <v>A</v>
          </cell>
        </row>
      </sheetData>
      <sheetData sheetId="7747">
        <row r="9">
          <cell r="A9" t="str">
            <v>A</v>
          </cell>
        </row>
      </sheetData>
      <sheetData sheetId="7748">
        <row r="9">
          <cell r="A9" t="str">
            <v>A</v>
          </cell>
        </row>
      </sheetData>
      <sheetData sheetId="7749">
        <row r="9">
          <cell r="A9" t="str">
            <v>A</v>
          </cell>
        </row>
      </sheetData>
      <sheetData sheetId="7750">
        <row r="9">
          <cell r="A9" t="str">
            <v>A</v>
          </cell>
        </row>
      </sheetData>
      <sheetData sheetId="7751">
        <row r="9">
          <cell r="A9" t="str">
            <v>A</v>
          </cell>
        </row>
      </sheetData>
      <sheetData sheetId="7752">
        <row r="9">
          <cell r="A9" t="str">
            <v>A</v>
          </cell>
        </row>
      </sheetData>
      <sheetData sheetId="7753">
        <row r="9">
          <cell r="A9" t="str">
            <v>A</v>
          </cell>
        </row>
      </sheetData>
      <sheetData sheetId="7754">
        <row r="9">
          <cell r="A9" t="str">
            <v>A</v>
          </cell>
        </row>
      </sheetData>
      <sheetData sheetId="7755">
        <row r="9">
          <cell r="A9" t="str">
            <v>A</v>
          </cell>
        </row>
      </sheetData>
      <sheetData sheetId="7756">
        <row r="9">
          <cell r="A9" t="str">
            <v>A</v>
          </cell>
        </row>
      </sheetData>
      <sheetData sheetId="7757">
        <row r="9">
          <cell r="A9" t="str">
            <v>A</v>
          </cell>
        </row>
      </sheetData>
      <sheetData sheetId="7758">
        <row r="9">
          <cell r="A9" t="str">
            <v>A</v>
          </cell>
        </row>
      </sheetData>
      <sheetData sheetId="7759">
        <row r="9">
          <cell r="A9" t="str">
            <v>A</v>
          </cell>
        </row>
      </sheetData>
      <sheetData sheetId="7760">
        <row r="9">
          <cell r="A9" t="str">
            <v>A</v>
          </cell>
        </row>
      </sheetData>
      <sheetData sheetId="7761">
        <row r="9">
          <cell r="A9" t="str">
            <v>A</v>
          </cell>
        </row>
      </sheetData>
      <sheetData sheetId="7762">
        <row r="9">
          <cell r="A9" t="str">
            <v>A</v>
          </cell>
        </row>
      </sheetData>
      <sheetData sheetId="7763">
        <row r="9">
          <cell r="A9" t="str">
            <v>A</v>
          </cell>
        </row>
      </sheetData>
      <sheetData sheetId="7764">
        <row r="9">
          <cell r="A9" t="str">
            <v>A</v>
          </cell>
        </row>
      </sheetData>
      <sheetData sheetId="7765">
        <row r="9">
          <cell r="A9" t="str">
            <v>A</v>
          </cell>
        </row>
      </sheetData>
      <sheetData sheetId="7766">
        <row r="9">
          <cell r="A9" t="str">
            <v>A</v>
          </cell>
        </row>
      </sheetData>
      <sheetData sheetId="7767">
        <row r="9">
          <cell r="A9" t="str">
            <v>A</v>
          </cell>
        </row>
      </sheetData>
      <sheetData sheetId="7768">
        <row r="9">
          <cell r="A9" t="str">
            <v>A</v>
          </cell>
        </row>
      </sheetData>
      <sheetData sheetId="7769">
        <row r="9">
          <cell r="A9" t="str">
            <v>A</v>
          </cell>
        </row>
      </sheetData>
      <sheetData sheetId="7770">
        <row r="9">
          <cell r="A9" t="str">
            <v>A</v>
          </cell>
        </row>
      </sheetData>
      <sheetData sheetId="7771">
        <row r="9">
          <cell r="A9" t="str">
            <v>A</v>
          </cell>
        </row>
      </sheetData>
      <sheetData sheetId="7772">
        <row r="9">
          <cell r="A9" t="str">
            <v>A</v>
          </cell>
        </row>
      </sheetData>
      <sheetData sheetId="7773">
        <row r="9">
          <cell r="A9" t="str">
            <v>A</v>
          </cell>
        </row>
      </sheetData>
      <sheetData sheetId="7774">
        <row r="9">
          <cell r="A9" t="str">
            <v>A</v>
          </cell>
        </row>
      </sheetData>
      <sheetData sheetId="7775">
        <row r="9">
          <cell r="A9" t="str">
            <v>A</v>
          </cell>
        </row>
      </sheetData>
      <sheetData sheetId="7776">
        <row r="9">
          <cell r="A9" t="str">
            <v>A</v>
          </cell>
        </row>
      </sheetData>
      <sheetData sheetId="7777">
        <row r="9">
          <cell r="A9" t="str">
            <v>A</v>
          </cell>
        </row>
      </sheetData>
      <sheetData sheetId="7778">
        <row r="9">
          <cell r="A9" t="str">
            <v>A</v>
          </cell>
        </row>
      </sheetData>
      <sheetData sheetId="7779">
        <row r="9">
          <cell r="A9" t="str">
            <v>A</v>
          </cell>
        </row>
      </sheetData>
      <sheetData sheetId="7780">
        <row r="9">
          <cell r="A9" t="str">
            <v>A</v>
          </cell>
        </row>
      </sheetData>
      <sheetData sheetId="7781">
        <row r="9">
          <cell r="A9" t="str">
            <v>A</v>
          </cell>
        </row>
      </sheetData>
      <sheetData sheetId="7782">
        <row r="9">
          <cell r="A9" t="str">
            <v>A</v>
          </cell>
        </row>
      </sheetData>
      <sheetData sheetId="7783">
        <row r="9">
          <cell r="A9" t="str">
            <v>A</v>
          </cell>
        </row>
      </sheetData>
      <sheetData sheetId="7784">
        <row r="9">
          <cell r="A9" t="str">
            <v>A</v>
          </cell>
        </row>
      </sheetData>
      <sheetData sheetId="7785">
        <row r="9">
          <cell r="A9" t="str">
            <v>A</v>
          </cell>
        </row>
      </sheetData>
      <sheetData sheetId="7786">
        <row r="9">
          <cell r="A9" t="str">
            <v>A</v>
          </cell>
        </row>
      </sheetData>
      <sheetData sheetId="7787">
        <row r="9">
          <cell r="A9" t="str">
            <v>A</v>
          </cell>
        </row>
      </sheetData>
      <sheetData sheetId="7788">
        <row r="9">
          <cell r="A9" t="str">
            <v>A</v>
          </cell>
        </row>
      </sheetData>
      <sheetData sheetId="7789">
        <row r="9">
          <cell r="A9" t="str">
            <v>A</v>
          </cell>
        </row>
      </sheetData>
      <sheetData sheetId="7790">
        <row r="9">
          <cell r="A9" t="str">
            <v>A</v>
          </cell>
        </row>
      </sheetData>
      <sheetData sheetId="7791">
        <row r="9">
          <cell r="A9" t="str">
            <v>A</v>
          </cell>
        </row>
      </sheetData>
      <sheetData sheetId="7792">
        <row r="9">
          <cell r="A9" t="str">
            <v>A</v>
          </cell>
        </row>
      </sheetData>
      <sheetData sheetId="7793">
        <row r="9">
          <cell r="A9" t="str">
            <v>A</v>
          </cell>
        </row>
      </sheetData>
      <sheetData sheetId="7794">
        <row r="9">
          <cell r="A9" t="str">
            <v>A</v>
          </cell>
        </row>
      </sheetData>
      <sheetData sheetId="7795">
        <row r="9">
          <cell r="A9" t="str">
            <v>A</v>
          </cell>
        </row>
      </sheetData>
      <sheetData sheetId="7796">
        <row r="9">
          <cell r="A9" t="str">
            <v>A</v>
          </cell>
        </row>
      </sheetData>
      <sheetData sheetId="7797">
        <row r="9">
          <cell r="A9" t="str">
            <v>A</v>
          </cell>
        </row>
      </sheetData>
      <sheetData sheetId="7798">
        <row r="9">
          <cell r="A9" t="str">
            <v>A</v>
          </cell>
        </row>
      </sheetData>
      <sheetData sheetId="7799">
        <row r="9">
          <cell r="A9" t="str">
            <v>A</v>
          </cell>
        </row>
      </sheetData>
      <sheetData sheetId="7800">
        <row r="9">
          <cell r="A9" t="str">
            <v>A</v>
          </cell>
        </row>
      </sheetData>
      <sheetData sheetId="7801">
        <row r="9">
          <cell r="A9" t="str">
            <v>A</v>
          </cell>
        </row>
      </sheetData>
      <sheetData sheetId="7802">
        <row r="9">
          <cell r="A9" t="str">
            <v>A</v>
          </cell>
        </row>
      </sheetData>
      <sheetData sheetId="7803">
        <row r="9">
          <cell r="A9" t="str">
            <v>A</v>
          </cell>
        </row>
      </sheetData>
      <sheetData sheetId="7804">
        <row r="9">
          <cell r="A9" t="str">
            <v>A</v>
          </cell>
        </row>
      </sheetData>
      <sheetData sheetId="7805">
        <row r="9">
          <cell r="A9" t="str">
            <v>A</v>
          </cell>
        </row>
      </sheetData>
      <sheetData sheetId="7806">
        <row r="9">
          <cell r="A9" t="str">
            <v>A</v>
          </cell>
        </row>
      </sheetData>
      <sheetData sheetId="7807">
        <row r="9">
          <cell r="A9" t="str">
            <v>A</v>
          </cell>
        </row>
      </sheetData>
      <sheetData sheetId="7808">
        <row r="9">
          <cell r="A9" t="str">
            <v>A</v>
          </cell>
        </row>
      </sheetData>
      <sheetData sheetId="7809">
        <row r="9">
          <cell r="A9" t="str">
            <v>A</v>
          </cell>
        </row>
      </sheetData>
      <sheetData sheetId="7810">
        <row r="9">
          <cell r="A9" t="str">
            <v>A</v>
          </cell>
        </row>
      </sheetData>
      <sheetData sheetId="7811">
        <row r="9">
          <cell r="A9" t="str">
            <v>A</v>
          </cell>
        </row>
      </sheetData>
      <sheetData sheetId="7812">
        <row r="9">
          <cell r="A9" t="str">
            <v>A</v>
          </cell>
        </row>
      </sheetData>
      <sheetData sheetId="7813">
        <row r="9">
          <cell r="A9" t="str">
            <v>A</v>
          </cell>
        </row>
      </sheetData>
      <sheetData sheetId="7814">
        <row r="9">
          <cell r="A9" t="str">
            <v>A</v>
          </cell>
        </row>
      </sheetData>
      <sheetData sheetId="7815">
        <row r="9">
          <cell r="A9" t="str">
            <v>A</v>
          </cell>
        </row>
      </sheetData>
      <sheetData sheetId="7816">
        <row r="9">
          <cell r="A9" t="str">
            <v>A</v>
          </cell>
        </row>
      </sheetData>
      <sheetData sheetId="7817">
        <row r="9">
          <cell r="A9" t="str">
            <v>A</v>
          </cell>
        </row>
      </sheetData>
      <sheetData sheetId="7818">
        <row r="9">
          <cell r="A9" t="str">
            <v>A</v>
          </cell>
        </row>
      </sheetData>
      <sheetData sheetId="7819">
        <row r="9">
          <cell r="A9" t="str">
            <v>A</v>
          </cell>
        </row>
      </sheetData>
      <sheetData sheetId="7820">
        <row r="9">
          <cell r="A9" t="str">
            <v>A</v>
          </cell>
        </row>
      </sheetData>
      <sheetData sheetId="7821">
        <row r="9">
          <cell r="A9" t="str">
            <v>A</v>
          </cell>
        </row>
      </sheetData>
      <sheetData sheetId="7822">
        <row r="9">
          <cell r="A9" t="str">
            <v>A</v>
          </cell>
        </row>
      </sheetData>
      <sheetData sheetId="7823">
        <row r="9">
          <cell r="A9" t="str">
            <v>A</v>
          </cell>
        </row>
      </sheetData>
      <sheetData sheetId="7824">
        <row r="9">
          <cell r="A9" t="str">
            <v>A</v>
          </cell>
        </row>
      </sheetData>
      <sheetData sheetId="7825">
        <row r="9">
          <cell r="A9" t="str">
            <v>A</v>
          </cell>
        </row>
      </sheetData>
      <sheetData sheetId="7826">
        <row r="9">
          <cell r="A9" t="str">
            <v>A</v>
          </cell>
        </row>
      </sheetData>
      <sheetData sheetId="7827">
        <row r="9">
          <cell r="A9" t="str">
            <v>A</v>
          </cell>
        </row>
      </sheetData>
      <sheetData sheetId="7828">
        <row r="9">
          <cell r="A9" t="str">
            <v>A</v>
          </cell>
        </row>
      </sheetData>
      <sheetData sheetId="7829" refreshError="1"/>
      <sheetData sheetId="7830">
        <row r="9">
          <cell r="A9" t="str">
            <v>A</v>
          </cell>
        </row>
      </sheetData>
      <sheetData sheetId="7831">
        <row r="9">
          <cell r="A9" t="str">
            <v>A</v>
          </cell>
        </row>
      </sheetData>
      <sheetData sheetId="7832">
        <row r="9">
          <cell r="A9" t="str">
            <v>A</v>
          </cell>
        </row>
      </sheetData>
      <sheetData sheetId="7833" refreshError="1"/>
      <sheetData sheetId="7834" refreshError="1"/>
      <sheetData sheetId="7835">
        <row r="9">
          <cell r="A9" t="str">
            <v>A</v>
          </cell>
        </row>
      </sheetData>
      <sheetData sheetId="7836">
        <row r="9">
          <cell r="A9" t="str">
            <v>A</v>
          </cell>
        </row>
      </sheetData>
      <sheetData sheetId="7837" refreshError="1"/>
      <sheetData sheetId="7838" refreshError="1"/>
      <sheetData sheetId="7839" refreshError="1"/>
      <sheetData sheetId="7840">
        <row r="9">
          <cell r="A9" t="str">
            <v>A</v>
          </cell>
        </row>
      </sheetData>
      <sheetData sheetId="7841">
        <row r="9">
          <cell r="A9" t="str">
            <v>A</v>
          </cell>
        </row>
      </sheetData>
      <sheetData sheetId="7842">
        <row r="9">
          <cell r="A9" t="str">
            <v>A</v>
          </cell>
        </row>
      </sheetData>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ow r="9">
          <cell r="A9" t="str">
            <v>A</v>
          </cell>
        </row>
      </sheetData>
      <sheetData sheetId="7856">
        <row r="9">
          <cell r="A9" t="str">
            <v>A</v>
          </cell>
        </row>
      </sheetData>
      <sheetData sheetId="7857">
        <row r="9">
          <cell r="A9" t="str">
            <v>A</v>
          </cell>
        </row>
      </sheetData>
      <sheetData sheetId="7858">
        <row r="9">
          <cell r="A9" t="str">
            <v>A</v>
          </cell>
        </row>
      </sheetData>
      <sheetData sheetId="7859">
        <row r="9">
          <cell r="A9" t="str">
            <v>A</v>
          </cell>
        </row>
      </sheetData>
      <sheetData sheetId="7860">
        <row r="9">
          <cell r="A9" t="str">
            <v>A</v>
          </cell>
        </row>
      </sheetData>
      <sheetData sheetId="7861">
        <row r="9">
          <cell r="A9" t="str">
            <v>A</v>
          </cell>
        </row>
      </sheetData>
      <sheetData sheetId="7862">
        <row r="9">
          <cell r="A9" t="str">
            <v>A</v>
          </cell>
        </row>
      </sheetData>
      <sheetData sheetId="7863">
        <row r="9">
          <cell r="A9" t="str">
            <v>A</v>
          </cell>
        </row>
      </sheetData>
      <sheetData sheetId="7864">
        <row r="9">
          <cell r="A9" t="str">
            <v>A</v>
          </cell>
        </row>
      </sheetData>
      <sheetData sheetId="7865">
        <row r="9">
          <cell r="A9" t="str">
            <v>A</v>
          </cell>
        </row>
      </sheetData>
      <sheetData sheetId="7866">
        <row r="9">
          <cell r="A9" t="str">
            <v>A</v>
          </cell>
        </row>
      </sheetData>
      <sheetData sheetId="7867">
        <row r="9">
          <cell r="A9" t="str">
            <v>A</v>
          </cell>
        </row>
      </sheetData>
      <sheetData sheetId="7868">
        <row r="9">
          <cell r="A9" t="str">
            <v>A</v>
          </cell>
        </row>
      </sheetData>
      <sheetData sheetId="7869">
        <row r="9">
          <cell r="A9" t="str">
            <v>A</v>
          </cell>
        </row>
      </sheetData>
      <sheetData sheetId="7870">
        <row r="9">
          <cell r="A9" t="str">
            <v>A</v>
          </cell>
        </row>
      </sheetData>
      <sheetData sheetId="7871">
        <row r="9">
          <cell r="A9" t="str">
            <v>A</v>
          </cell>
        </row>
      </sheetData>
      <sheetData sheetId="7872">
        <row r="9">
          <cell r="A9" t="str">
            <v>A</v>
          </cell>
        </row>
      </sheetData>
      <sheetData sheetId="7873">
        <row r="9">
          <cell r="A9" t="str">
            <v>A</v>
          </cell>
        </row>
      </sheetData>
      <sheetData sheetId="7874">
        <row r="9">
          <cell r="A9" t="str">
            <v>A</v>
          </cell>
        </row>
      </sheetData>
      <sheetData sheetId="7875">
        <row r="9">
          <cell r="A9" t="str">
            <v>A</v>
          </cell>
        </row>
      </sheetData>
      <sheetData sheetId="7876">
        <row r="9">
          <cell r="A9" t="str">
            <v>A</v>
          </cell>
        </row>
      </sheetData>
      <sheetData sheetId="7877">
        <row r="9">
          <cell r="A9" t="str">
            <v>A</v>
          </cell>
        </row>
      </sheetData>
      <sheetData sheetId="7878">
        <row r="9">
          <cell r="A9" t="str">
            <v>A</v>
          </cell>
        </row>
      </sheetData>
      <sheetData sheetId="7879">
        <row r="9">
          <cell r="A9" t="str">
            <v>A</v>
          </cell>
        </row>
      </sheetData>
      <sheetData sheetId="7880" refreshError="1"/>
      <sheetData sheetId="7881" refreshError="1"/>
      <sheetData sheetId="7882" refreshError="1"/>
      <sheetData sheetId="7883">
        <row r="9">
          <cell r="A9" t="str">
            <v>A</v>
          </cell>
        </row>
      </sheetData>
      <sheetData sheetId="7884">
        <row r="9">
          <cell r="A9" t="str">
            <v>A</v>
          </cell>
        </row>
      </sheetData>
      <sheetData sheetId="7885">
        <row r="9">
          <cell r="A9" t="str">
            <v>A</v>
          </cell>
        </row>
      </sheetData>
      <sheetData sheetId="7886">
        <row r="9">
          <cell r="A9" t="str">
            <v>A</v>
          </cell>
        </row>
      </sheetData>
      <sheetData sheetId="7887">
        <row r="9">
          <cell r="A9" t="str">
            <v>A</v>
          </cell>
        </row>
      </sheetData>
      <sheetData sheetId="7888">
        <row r="9">
          <cell r="A9" t="str">
            <v>A</v>
          </cell>
        </row>
      </sheetData>
      <sheetData sheetId="7889">
        <row r="9">
          <cell r="A9" t="str">
            <v>A</v>
          </cell>
        </row>
      </sheetData>
      <sheetData sheetId="7890">
        <row r="9">
          <cell r="A9" t="str">
            <v>A</v>
          </cell>
        </row>
      </sheetData>
      <sheetData sheetId="7891">
        <row r="9">
          <cell r="A9" t="str">
            <v>A</v>
          </cell>
        </row>
      </sheetData>
      <sheetData sheetId="7892">
        <row r="9">
          <cell r="A9" t="str">
            <v>A</v>
          </cell>
        </row>
      </sheetData>
      <sheetData sheetId="7893">
        <row r="9">
          <cell r="A9" t="str">
            <v>A</v>
          </cell>
        </row>
      </sheetData>
      <sheetData sheetId="7894">
        <row r="9">
          <cell r="A9" t="str">
            <v>A</v>
          </cell>
        </row>
      </sheetData>
      <sheetData sheetId="7895">
        <row r="9">
          <cell r="A9" t="str">
            <v>A</v>
          </cell>
        </row>
      </sheetData>
      <sheetData sheetId="7896">
        <row r="9">
          <cell r="A9" t="str">
            <v>A</v>
          </cell>
        </row>
      </sheetData>
      <sheetData sheetId="7897">
        <row r="9">
          <cell r="A9" t="str">
            <v>A</v>
          </cell>
        </row>
      </sheetData>
      <sheetData sheetId="7898">
        <row r="9">
          <cell r="A9" t="str">
            <v>A</v>
          </cell>
        </row>
      </sheetData>
      <sheetData sheetId="7899">
        <row r="9">
          <cell r="A9" t="str">
            <v>A</v>
          </cell>
        </row>
      </sheetData>
      <sheetData sheetId="7900">
        <row r="9">
          <cell r="A9" t="str">
            <v>A</v>
          </cell>
        </row>
      </sheetData>
      <sheetData sheetId="7901">
        <row r="9">
          <cell r="A9" t="str">
            <v>A</v>
          </cell>
        </row>
      </sheetData>
      <sheetData sheetId="7902">
        <row r="9">
          <cell r="A9" t="str">
            <v>A</v>
          </cell>
        </row>
      </sheetData>
      <sheetData sheetId="7903">
        <row r="9">
          <cell r="A9" t="str">
            <v>A</v>
          </cell>
        </row>
      </sheetData>
      <sheetData sheetId="7904">
        <row r="9">
          <cell r="A9" t="str">
            <v>A</v>
          </cell>
        </row>
      </sheetData>
      <sheetData sheetId="7905">
        <row r="9">
          <cell r="A9" t="str">
            <v>A</v>
          </cell>
        </row>
      </sheetData>
      <sheetData sheetId="7906">
        <row r="9">
          <cell r="A9" t="str">
            <v>A</v>
          </cell>
        </row>
      </sheetData>
      <sheetData sheetId="7907">
        <row r="9">
          <cell r="A9" t="str">
            <v>A</v>
          </cell>
        </row>
      </sheetData>
      <sheetData sheetId="7908">
        <row r="9">
          <cell r="A9" t="str">
            <v>A</v>
          </cell>
        </row>
      </sheetData>
      <sheetData sheetId="7909">
        <row r="9">
          <cell r="A9" t="str">
            <v>A</v>
          </cell>
        </row>
      </sheetData>
      <sheetData sheetId="7910">
        <row r="9">
          <cell r="A9" t="str">
            <v>A</v>
          </cell>
        </row>
      </sheetData>
      <sheetData sheetId="7911">
        <row r="9">
          <cell r="A9" t="str">
            <v>A</v>
          </cell>
        </row>
      </sheetData>
      <sheetData sheetId="7912">
        <row r="9">
          <cell r="A9" t="str">
            <v>A</v>
          </cell>
        </row>
      </sheetData>
      <sheetData sheetId="7913">
        <row r="9">
          <cell r="A9" t="str">
            <v>A</v>
          </cell>
        </row>
      </sheetData>
      <sheetData sheetId="7914">
        <row r="9">
          <cell r="A9" t="str">
            <v>A</v>
          </cell>
        </row>
      </sheetData>
      <sheetData sheetId="7915">
        <row r="9">
          <cell r="A9" t="str">
            <v>A</v>
          </cell>
        </row>
      </sheetData>
      <sheetData sheetId="7916">
        <row r="9">
          <cell r="A9" t="str">
            <v>A</v>
          </cell>
        </row>
      </sheetData>
      <sheetData sheetId="7917">
        <row r="9">
          <cell r="A9" t="str">
            <v>A</v>
          </cell>
        </row>
      </sheetData>
      <sheetData sheetId="7918">
        <row r="9">
          <cell r="A9" t="str">
            <v>A</v>
          </cell>
        </row>
      </sheetData>
      <sheetData sheetId="7919">
        <row r="9">
          <cell r="A9" t="str">
            <v>A</v>
          </cell>
        </row>
      </sheetData>
      <sheetData sheetId="7920">
        <row r="9">
          <cell r="A9" t="str">
            <v>A</v>
          </cell>
        </row>
      </sheetData>
      <sheetData sheetId="7921">
        <row r="9">
          <cell r="A9" t="str">
            <v>A</v>
          </cell>
        </row>
      </sheetData>
      <sheetData sheetId="7922">
        <row r="9">
          <cell r="A9" t="str">
            <v>A</v>
          </cell>
        </row>
      </sheetData>
      <sheetData sheetId="7923">
        <row r="9">
          <cell r="A9" t="str">
            <v>A</v>
          </cell>
        </row>
      </sheetData>
      <sheetData sheetId="7924">
        <row r="9">
          <cell r="A9" t="str">
            <v>A</v>
          </cell>
        </row>
      </sheetData>
      <sheetData sheetId="7925">
        <row r="9">
          <cell r="A9" t="str">
            <v>A</v>
          </cell>
        </row>
      </sheetData>
      <sheetData sheetId="7926">
        <row r="9">
          <cell r="A9" t="str">
            <v>A</v>
          </cell>
        </row>
      </sheetData>
      <sheetData sheetId="7927">
        <row r="9">
          <cell r="A9" t="str">
            <v>A</v>
          </cell>
        </row>
      </sheetData>
      <sheetData sheetId="7928">
        <row r="9">
          <cell r="A9" t="str">
            <v>A</v>
          </cell>
        </row>
      </sheetData>
      <sheetData sheetId="7929">
        <row r="9">
          <cell r="A9" t="str">
            <v>A</v>
          </cell>
        </row>
      </sheetData>
      <sheetData sheetId="7930">
        <row r="9">
          <cell r="A9" t="str">
            <v>A</v>
          </cell>
        </row>
      </sheetData>
      <sheetData sheetId="7931">
        <row r="9">
          <cell r="A9" t="str">
            <v>A</v>
          </cell>
        </row>
      </sheetData>
      <sheetData sheetId="7932"/>
      <sheetData sheetId="7933"/>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ow r="9">
          <cell r="A9" t="str">
            <v>A</v>
          </cell>
        </row>
      </sheetData>
      <sheetData sheetId="7971" refreshError="1"/>
      <sheetData sheetId="7972" refreshError="1"/>
      <sheetData sheetId="7973">
        <row r="9">
          <cell r="A9" t="str">
            <v>A</v>
          </cell>
        </row>
      </sheetData>
      <sheetData sheetId="7974">
        <row r="9">
          <cell r="A9" t="str">
            <v>A</v>
          </cell>
        </row>
      </sheetData>
      <sheetData sheetId="7975"/>
      <sheetData sheetId="7976"/>
      <sheetData sheetId="7977">
        <row r="9">
          <cell r="A9" t="str">
            <v>A</v>
          </cell>
        </row>
      </sheetData>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ow r="9">
          <cell r="A9" t="str">
            <v>A</v>
          </cell>
        </row>
      </sheetData>
      <sheetData sheetId="7991" refreshError="1"/>
      <sheetData sheetId="7992" refreshError="1"/>
      <sheetData sheetId="7993"/>
      <sheetData sheetId="7994"/>
      <sheetData sheetId="7995">
        <row r="9">
          <cell r="A9" t="str">
            <v>A</v>
          </cell>
        </row>
      </sheetData>
      <sheetData sheetId="7996"/>
      <sheetData sheetId="7997"/>
      <sheetData sheetId="7998"/>
      <sheetData sheetId="7999">
        <row r="9">
          <cell r="A9" t="str">
            <v>A</v>
          </cell>
        </row>
      </sheetData>
      <sheetData sheetId="8000">
        <row r="9">
          <cell r="A9" t="str">
            <v>A</v>
          </cell>
        </row>
      </sheetData>
      <sheetData sheetId="8001" refreshError="1"/>
      <sheetData sheetId="8002" refreshError="1"/>
      <sheetData sheetId="8003" refreshError="1"/>
      <sheetData sheetId="8004" refreshError="1"/>
      <sheetData sheetId="8005" refreshError="1"/>
      <sheetData sheetId="8006" refreshError="1"/>
      <sheetData sheetId="8007">
        <row r="9">
          <cell r="A9" t="str">
            <v>A</v>
          </cell>
        </row>
      </sheetData>
      <sheetData sheetId="8008">
        <row r="9">
          <cell r="A9" t="str">
            <v>A</v>
          </cell>
        </row>
      </sheetData>
      <sheetData sheetId="8009">
        <row r="9">
          <cell r="A9" t="str">
            <v>A</v>
          </cell>
        </row>
      </sheetData>
      <sheetData sheetId="8010">
        <row r="9">
          <cell r="A9" t="str">
            <v>A</v>
          </cell>
        </row>
      </sheetData>
      <sheetData sheetId="8011">
        <row r="9">
          <cell r="A9" t="str">
            <v>A</v>
          </cell>
        </row>
      </sheetData>
      <sheetData sheetId="8012">
        <row r="9">
          <cell r="A9" t="str">
            <v>A</v>
          </cell>
        </row>
      </sheetData>
      <sheetData sheetId="8013">
        <row r="9">
          <cell r="A9" t="str">
            <v>A</v>
          </cell>
        </row>
      </sheetData>
      <sheetData sheetId="8014">
        <row r="9">
          <cell r="A9" t="str">
            <v>A</v>
          </cell>
        </row>
      </sheetData>
      <sheetData sheetId="8015">
        <row r="9">
          <cell r="A9" t="str">
            <v>A</v>
          </cell>
        </row>
      </sheetData>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ow r="9">
          <cell r="A9" t="str">
            <v>A</v>
          </cell>
        </row>
      </sheetData>
      <sheetData sheetId="8030" refreshError="1"/>
      <sheetData sheetId="8031" refreshError="1"/>
      <sheetData sheetId="8032">
        <row r="9">
          <cell r="A9" t="str">
            <v>A</v>
          </cell>
        </row>
      </sheetData>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refreshError="1"/>
      <sheetData sheetId="8059" refreshError="1"/>
      <sheetData sheetId="8060" refreshError="1"/>
      <sheetData sheetId="8061" refreshError="1"/>
      <sheetData sheetId="8062" refreshError="1"/>
      <sheetData sheetId="8063" refreshError="1"/>
      <sheetData sheetId="8064" refreshError="1"/>
      <sheetData sheetId="8065" refreshError="1"/>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ow r="9">
          <cell r="A9" t="str">
            <v>A</v>
          </cell>
        </row>
      </sheetData>
      <sheetData sheetId="8106" refreshError="1"/>
      <sheetData sheetId="8107" refreshError="1"/>
      <sheetData sheetId="8108" refreshError="1"/>
      <sheetData sheetId="8109" refreshError="1"/>
      <sheetData sheetId="8110" refreshError="1"/>
      <sheetData sheetId="8111" refreshError="1"/>
      <sheetData sheetId="8112" refreshError="1"/>
      <sheetData sheetId="8113" refreshError="1"/>
      <sheetData sheetId="8114" refreshError="1"/>
      <sheetData sheetId="8115" refreshError="1"/>
      <sheetData sheetId="8116" refreshError="1"/>
      <sheetData sheetId="8117" refreshError="1"/>
      <sheetData sheetId="8118" refreshError="1"/>
      <sheetData sheetId="8119" refreshError="1"/>
      <sheetData sheetId="8120" refreshError="1"/>
      <sheetData sheetId="8121" refreshError="1"/>
      <sheetData sheetId="8122" refreshError="1"/>
      <sheetData sheetId="8123" refreshError="1"/>
      <sheetData sheetId="8124"/>
      <sheetData sheetId="8125" refreshError="1"/>
      <sheetData sheetId="8126"/>
      <sheetData sheetId="8127"/>
      <sheetData sheetId="8128" refreshError="1"/>
      <sheetData sheetId="8129" refreshError="1"/>
      <sheetData sheetId="8130" refreshError="1"/>
      <sheetData sheetId="8131"/>
      <sheetData sheetId="8132"/>
      <sheetData sheetId="8133"/>
      <sheetData sheetId="8134"/>
      <sheetData sheetId="8135" refreshError="1"/>
      <sheetData sheetId="8136"/>
      <sheetData sheetId="8137"/>
      <sheetData sheetId="8138"/>
      <sheetData sheetId="8139" refreshError="1"/>
      <sheetData sheetId="8140" refreshError="1"/>
      <sheetData sheetId="8141">
        <row r="9">
          <cell r="A9" t="str">
            <v>A</v>
          </cell>
        </row>
      </sheetData>
      <sheetData sheetId="8142"/>
      <sheetData sheetId="8143">
        <row r="9">
          <cell r="A9" t="str">
            <v>A</v>
          </cell>
        </row>
      </sheetData>
      <sheetData sheetId="8144">
        <row r="9">
          <cell r="A9" t="str">
            <v>A</v>
          </cell>
        </row>
      </sheetData>
      <sheetData sheetId="8145" refreshError="1"/>
      <sheetData sheetId="8146"/>
      <sheetData sheetId="8147">
        <row r="9">
          <cell r="A9" t="str">
            <v>A</v>
          </cell>
        </row>
      </sheetData>
      <sheetData sheetId="8148">
        <row r="9">
          <cell r="A9" t="str">
            <v>A</v>
          </cell>
        </row>
      </sheetData>
      <sheetData sheetId="8149"/>
      <sheetData sheetId="8150">
        <row r="9">
          <cell r="A9" t="str">
            <v>A</v>
          </cell>
        </row>
      </sheetData>
      <sheetData sheetId="8151"/>
      <sheetData sheetId="8152">
        <row r="9">
          <cell r="A9" t="str">
            <v>A</v>
          </cell>
        </row>
      </sheetData>
      <sheetData sheetId="8153">
        <row r="9">
          <cell r="A9" t="str">
            <v>A</v>
          </cell>
        </row>
      </sheetData>
      <sheetData sheetId="8154">
        <row r="9">
          <cell r="A9" t="str">
            <v>A</v>
          </cell>
        </row>
      </sheetData>
      <sheetData sheetId="8155"/>
      <sheetData sheetId="8156">
        <row r="9">
          <cell r="A9" t="str">
            <v>A</v>
          </cell>
        </row>
      </sheetData>
      <sheetData sheetId="8157">
        <row r="9">
          <cell r="A9" t="str">
            <v>A</v>
          </cell>
        </row>
      </sheetData>
      <sheetData sheetId="8158">
        <row r="9">
          <cell r="A9" t="str">
            <v>A</v>
          </cell>
        </row>
      </sheetData>
      <sheetData sheetId="8159">
        <row r="9">
          <cell r="A9" t="str">
            <v>A</v>
          </cell>
        </row>
      </sheetData>
      <sheetData sheetId="8160"/>
      <sheetData sheetId="8161">
        <row r="9">
          <cell r="A9" t="str">
            <v>A</v>
          </cell>
        </row>
      </sheetData>
      <sheetData sheetId="8162">
        <row r="9">
          <cell r="A9" t="str">
            <v>A</v>
          </cell>
        </row>
      </sheetData>
      <sheetData sheetId="8163"/>
      <sheetData sheetId="8164">
        <row r="9">
          <cell r="A9" t="str">
            <v>A</v>
          </cell>
        </row>
      </sheetData>
      <sheetData sheetId="8165">
        <row r="9">
          <cell r="A9" t="str">
            <v>A</v>
          </cell>
        </row>
      </sheetData>
      <sheetData sheetId="8166">
        <row r="9">
          <cell r="A9" t="str">
            <v>A</v>
          </cell>
        </row>
      </sheetData>
      <sheetData sheetId="8167">
        <row r="9">
          <cell r="A9" t="str">
            <v>A</v>
          </cell>
        </row>
      </sheetData>
      <sheetData sheetId="8168">
        <row r="9">
          <cell r="A9" t="str">
            <v>A</v>
          </cell>
        </row>
      </sheetData>
      <sheetData sheetId="8169">
        <row r="9">
          <cell r="A9" t="str">
            <v>A</v>
          </cell>
        </row>
      </sheetData>
      <sheetData sheetId="8170">
        <row r="9">
          <cell r="A9" t="str">
            <v>A</v>
          </cell>
        </row>
      </sheetData>
      <sheetData sheetId="8171"/>
      <sheetData sheetId="8172" refreshError="1"/>
      <sheetData sheetId="8173" refreshError="1"/>
      <sheetData sheetId="8174"/>
      <sheetData sheetId="8175">
        <row r="9">
          <cell r="A9" t="str">
            <v>A</v>
          </cell>
        </row>
      </sheetData>
      <sheetData sheetId="8176">
        <row r="9">
          <cell r="A9" t="str">
            <v>A</v>
          </cell>
        </row>
      </sheetData>
      <sheetData sheetId="8177">
        <row r="9">
          <cell r="A9" t="str">
            <v>A</v>
          </cell>
        </row>
      </sheetData>
      <sheetData sheetId="8178">
        <row r="9">
          <cell r="A9" t="str">
            <v>A</v>
          </cell>
        </row>
      </sheetData>
      <sheetData sheetId="8179">
        <row r="9">
          <cell r="A9" t="str">
            <v>A</v>
          </cell>
        </row>
      </sheetData>
      <sheetData sheetId="8180">
        <row r="9">
          <cell r="A9" t="str">
            <v>A</v>
          </cell>
        </row>
      </sheetData>
      <sheetData sheetId="8181">
        <row r="9">
          <cell r="A9" t="str">
            <v>A</v>
          </cell>
        </row>
      </sheetData>
      <sheetData sheetId="8182">
        <row r="9">
          <cell r="A9" t="str">
            <v>A</v>
          </cell>
        </row>
      </sheetData>
      <sheetData sheetId="8183">
        <row r="9">
          <cell r="A9" t="str">
            <v>A</v>
          </cell>
        </row>
      </sheetData>
      <sheetData sheetId="8184">
        <row r="9">
          <cell r="A9" t="str">
            <v>A</v>
          </cell>
        </row>
      </sheetData>
      <sheetData sheetId="8185">
        <row r="9">
          <cell r="A9" t="str">
            <v>A</v>
          </cell>
        </row>
      </sheetData>
      <sheetData sheetId="8186">
        <row r="9">
          <cell r="A9" t="str">
            <v>A</v>
          </cell>
        </row>
      </sheetData>
      <sheetData sheetId="8187">
        <row r="9">
          <cell r="A9" t="str">
            <v>A</v>
          </cell>
        </row>
      </sheetData>
      <sheetData sheetId="8188">
        <row r="9">
          <cell r="A9" t="str">
            <v>A</v>
          </cell>
        </row>
      </sheetData>
      <sheetData sheetId="8189">
        <row r="9">
          <cell r="A9" t="str">
            <v>A</v>
          </cell>
        </row>
      </sheetData>
      <sheetData sheetId="8190">
        <row r="9">
          <cell r="A9" t="str">
            <v>A</v>
          </cell>
        </row>
      </sheetData>
      <sheetData sheetId="8191">
        <row r="9">
          <cell r="A9" t="str">
            <v>A</v>
          </cell>
        </row>
      </sheetData>
      <sheetData sheetId="8192" refreshError="1"/>
      <sheetData sheetId="8193"/>
      <sheetData sheetId="8194">
        <row r="9">
          <cell r="A9" t="str">
            <v>A</v>
          </cell>
        </row>
      </sheetData>
      <sheetData sheetId="8195">
        <row r="9">
          <cell r="A9" t="str">
            <v>A</v>
          </cell>
        </row>
      </sheetData>
      <sheetData sheetId="8196">
        <row r="9">
          <cell r="A9" t="str">
            <v>A</v>
          </cell>
        </row>
      </sheetData>
      <sheetData sheetId="8197">
        <row r="9">
          <cell r="A9" t="str">
            <v>A</v>
          </cell>
        </row>
      </sheetData>
      <sheetData sheetId="8198" refreshError="1"/>
      <sheetData sheetId="8199">
        <row r="9">
          <cell r="A9" t="str">
            <v>A</v>
          </cell>
        </row>
      </sheetData>
      <sheetData sheetId="8200">
        <row r="9">
          <cell r="A9" t="str">
            <v>A</v>
          </cell>
        </row>
      </sheetData>
      <sheetData sheetId="8201">
        <row r="9">
          <cell r="A9" t="str">
            <v>A</v>
          </cell>
        </row>
      </sheetData>
      <sheetData sheetId="8202">
        <row r="9">
          <cell r="A9" t="str">
            <v>A</v>
          </cell>
        </row>
      </sheetData>
      <sheetData sheetId="8203" refreshError="1"/>
      <sheetData sheetId="8204" refreshError="1"/>
      <sheetData sheetId="8205" refreshError="1"/>
      <sheetData sheetId="8206" refreshError="1"/>
      <sheetData sheetId="8207"/>
      <sheetData sheetId="8208"/>
      <sheetData sheetId="8209">
        <row r="9">
          <cell r="A9" t="str">
            <v>A</v>
          </cell>
        </row>
      </sheetData>
      <sheetData sheetId="8210">
        <row r="9">
          <cell r="A9" t="str">
            <v>A</v>
          </cell>
        </row>
      </sheetData>
      <sheetData sheetId="8211">
        <row r="9">
          <cell r="A9" t="str">
            <v>A</v>
          </cell>
        </row>
      </sheetData>
      <sheetData sheetId="8212">
        <row r="9">
          <cell r="A9" t="str">
            <v>A</v>
          </cell>
        </row>
      </sheetData>
      <sheetData sheetId="8213">
        <row r="9">
          <cell r="A9" t="str">
            <v>A</v>
          </cell>
        </row>
      </sheetData>
      <sheetData sheetId="8214">
        <row r="9">
          <cell r="A9" t="str">
            <v>A</v>
          </cell>
        </row>
      </sheetData>
      <sheetData sheetId="8215">
        <row r="9">
          <cell r="A9" t="str">
            <v>A</v>
          </cell>
        </row>
      </sheetData>
      <sheetData sheetId="8216">
        <row r="9">
          <cell r="A9" t="str">
            <v>A</v>
          </cell>
        </row>
      </sheetData>
      <sheetData sheetId="8217">
        <row r="9">
          <cell r="A9" t="str">
            <v>A</v>
          </cell>
        </row>
      </sheetData>
      <sheetData sheetId="8218">
        <row r="9">
          <cell r="A9" t="str">
            <v>A</v>
          </cell>
        </row>
      </sheetData>
      <sheetData sheetId="8219">
        <row r="9">
          <cell r="A9" t="str">
            <v>A</v>
          </cell>
        </row>
      </sheetData>
      <sheetData sheetId="8220">
        <row r="9">
          <cell r="A9" t="str">
            <v>A</v>
          </cell>
        </row>
      </sheetData>
      <sheetData sheetId="8221">
        <row r="9">
          <cell r="A9" t="str">
            <v>A</v>
          </cell>
        </row>
      </sheetData>
      <sheetData sheetId="8222">
        <row r="9">
          <cell r="A9" t="str">
            <v>A</v>
          </cell>
        </row>
      </sheetData>
      <sheetData sheetId="8223">
        <row r="9">
          <cell r="A9" t="str">
            <v>A</v>
          </cell>
        </row>
      </sheetData>
      <sheetData sheetId="8224">
        <row r="9">
          <cell r="A9" t="str">
            <v>A</v>
          </cell>
        </row>
      </sheetData>
      <sheetData sheetId="8225">
        <row r="9">
          <cell r="A9" t="str">
            <v>A</v>
          </cell>
        </row>
      </sheetData>
      <sheetData sheetId="8226">
        <row r="9">
          <cell r="A9" t="str">
            <v>A</v>
          </cell>
        </row>
      </sheetData>
      <sheetData sheetId="8227">
        <row r="9">
          <cell r="A9" t="str">
            <v>A</v>
          </cell>
        </row>
      </sheetData>
      <sheetData sheetId="8228"/>
      <sheetData sheetId="8229">
        <row r="9">
          <cell r="A9" t="str">
            <v>A</v>
          </cell>
        </row>
      </sheetData>
      <sheetData sheetId="8230">
        <row r="9">
          <cell r="A9" t="str">
            <v>A</v>
          </cell>
        </row>
      </sheetData>
      <sheetData sheetId="8231">
        <row r="9">
          <cell r="A9" t="str">
            <v>A</v>
          </cell>
        </row>
      </sheetData>
      <sheetData sheetId="8232">
        <row r="9">
          <cell r="A9" t="str">
            <v>A</v>
          </cell>
        </row>
      </sheetData>
      <sheetData sheetId="8233">
        <row r="9">
          <cell r="A9" t="str">
            <v>A</v>
          </cell>
        </row>
      </sheetData>
      <sheetData sheetId="8234">
        <row r="9">
          <cell r="A9" t="str">
            <v>A</v>
          </cell>
        </row>
      </sheetData>
      <sheetData sheetId="8235">
        <row r="9">
          <cell r="A9" t="str">
            <v>A</v>
          </cell>
        </row>
      </sheetData>
      <sheetData sheetId="8236">
        <row r="9">
          <cell r="A9" t="str">
            <v>A</v>
          </cell>
        </row>
      </sheetData>
      <sheetData sheetId="8237">
        <row r="9">
          <cell r="A9" t="str">
            <v>A</v>
          </cell>
        </row>
      </sheetData>
      <sheetData sheetId="8238">
        <row r="9">
          <cell r="A9" t="str">
            <v>A</v>
          </cell>
        </row>
      </sheetData>
      <sheetData sheetId="8239">
        <row r="9">
          <cell r="A9" t="str">
            <v>A</v>
          </cell>
        </row>
      </sheetData>
      <sheetData sheetId="8240">
        <row r="9">
          <cell r="A9" t="str">
            <v>A</v>
          </cell>
        </row>
      </sheetData>
      <sheetData sheetId="8241">
        <row r="9">
          <cell r="A9" t="str">
            <v>A</v>
          </cell>
        </row>
      </sheetData>
      <sheetData sheetId="8242">
        <row r="9">
          <cell r="A9" t="str">
            <v>A</v>
          </cell>
        </row>
      </sheetData>
      <sheetData sheetId="8243">
        <row r="9">
          <cell r="A9" t="str">
            <v>A</v>
          </cell>
        </row>
      </sheetData>
      <sheetData sheetId="8244">
        <row r="9">
          <cell r="A9" t="str">
            <v>A</v>
          </cell>
        </row>
      </sheetData>
      <sheetData sheetId="8245">
        <row r="9">
          <cell r="A9" t="str">
            <v>A</v>
          </cell>
        </row>
      </sheetData>
      <sheetData sheetId="8246">
        <row r="9">
          <cell r="A9" t="str">
            <v>A</v>
          </cell>
        </row>
      </sheetData>
      <sheetData sheetId="8247">
        <row r="9">
          <cell r="A9" t="str">
            <v>A</v>
          </cell>
        </row>
      </sheetData>
      <sheetData sheetId="8248">
        <row r="9">
          <cell r="A9" t="str">
            <v>A</v>
          </cell>
        </row>
      </sheetData>
      <sheetData sheetId="8249">
        <row r="9">
          <cell r="A9" t="str">
            <v>A</v>
          </cell>
        </row>
      </sheetData>
      <sheetData sheetId="8250">
        <row r="9">
          <cell r="A9" t="str">
            <v>A</v>
          </cell>
        </row>
      </sheetData>
      <sheetData sheetId="8251">
        <row r="9">
          <cell r="A9" t="str">
            <v>A</v>
          </cell>
        </row>
      </sheetData>
      <sheetData sheetId="8252">
        <row r="9">
          <cell r="A9" t="str">
            <v>A</v>
          </cell>
        </row>
      </sheetData>
      <sheetData sheetId="8253">
        <row r="9">
          <cell r="A9" t="str">
            <v>A</v>
          </cell>
        </row>
      </sheetData>
      <sheetData sheetId="8254">
        <row r="9">
          <cell r="A9" t="str">
            <v>A</v>
          </cell>
        </row>
      </sheetData>
      <sheetData sheetId="8255">
        <row r="9">
          <cell r="A9" t="str">
            <v>A</v>
          </cell>
        </row>
      </sheetData>
      <sheetData sheetId="8256">
        <row r="9">
          <cell r="A9" t="str">
            <v>A</v>
          </cell>
        </row>
      </sheetData>
      <sheetData sheetId="8257">
        <row r="9">
          <cell r="A9" t="str">
            <v>A</v>
          </cell>
        </row>
      </sheetData>
      <sheetData sheetId="8258">
        <row r="9">
          <cell r="A9" t="str">
            <v>A</v>
          </cell>
        </row>
      </sheetData>
      <sheetData sheetId="8259">
        <row r="9">
          <cell r="A9" t="str">
            <v>A</v>
          </cell>
        </row>
      </sheetData>
      <sheetData sheetId="8260">
        <row r="9">
          <cell r="A9" t="str">
            <v>A</v>
          </cell>
        </row>
      </sheetData>
      <sheetData sheetId="8261">
        <row r="9">
          <cell r="A9" t="str">
            <v>A</v>
          </cell>
        </row>
      </sheetData>
      <sheetData sheetId="8262">
        <row r="9">
          <cell r="A9" t="str">
            <v>A</v>
          </cell>
        </row>
      </sheetData>
      <sheetData sheetId="8263">
        <row r="9">
          <cell r="A9" t="str">
            <v>A</v>
          </cell>
        </row>
      </sheetData>
      <sheetData sheetId="8264">
        <row r="9">
          <cell r="A9" t="str">
            <v>A</v>
          </cell>
        </row>
      </sheetData>
      <sheetData sheetId="8265">
        <row r="9">
          <cell r="A9" t="str">
            <v>A</v>
          </cell>
        </row>
      </sheetData>
      <sheetData sheetId="8266">
        <row r="9">
          <cell r="A9" t="str">
            <v>A</v>
          </cell>
        </row>
      </sheetData>
      <sheetData sheetId="8267">
        <row r="9">
          <cell r="A9" t="str">
            <v>A</v>
          </cell>
        </row>
      </sheetData>
      <sheetData sheetId="8268" refreshError="1"/>
      <sheetData sheetId="8269">
        <row r="9">
          <cell r="A9" t="str">
            <v>A</v>
          </cell>
        </row>
      </sheetData>
      <sheetData sheetId="8270"/>
      <sheetData sheetId="8271">
        <row r="9">
          <cell r="A9" t="str">
            <v>A</v>
          </cell>
        </row>
      </sheetData>
      <sheetData sheetId="8272">
        <row r="9">
          <cell r="A9" t="str">
            <v>A</v>
          </cell>
        </row>
      </sheetData>
      <sheetData sheetId="8273">
        <row r="9">
          <cell r="A9" t="str">
            <v>A</v>
          </cell>
        </row>
      </sheetData>
      <sheetData sheetId="8274">
        <row r="9">
          <cell r="A9" t="str">
            <v>A</v>
          </cell>
        </row>
      </sheetData>
      <sheetData sheetId="8275">
        <row r="9">
          <cell r="A9" t="str">
            <v>A</v>
          </cell>
        </row>
      </sheetData>
      <sheetData sheetId="8276">
        <row r="9">
          <cell r="A9" t="str">
            <v>A</v>
          </cell>
        </row>
      </sheetData>
      <sheetData sheetId="8277">
        <row r="9">
          <cell r="A9" t="str">
            <v>A</v>
          </cell>
        </row>
      </sheetData>
      <sheetData sheetId="8278">
        <row r="9">
          <cell r="A9" t="str">
            <v>A</v>
          </cell>
        </row>
      </sheetData>
      <sheetData sheetId="8279">
        <row r="9">
          <cell r="A9" t="str">
            <v>A</v>
          </cell>
        </row>
      </sheetData>
      <sheetData sheetId="8280"/>
      <sheetData sheetId="8281">
        <row r="9">
          <cell r="A9" t="str">
            <v>A</v>
          </cell>
        </row>
      </sheetData>
      <sheetData sheetId="8282">
        <row r="9">
          <cell r="A9" t="str">
            <v>A</v>
          </cell>
        </row>
      </sheetData>
      <sheetData sheetId="8283">
        <row r="9">
          <cell r="A9" t="str">
            <v>A</v>
          </cell>
        </row>
      </sheetData>
      <sheetData sheetId="8284">
        <row r="9">
          <cell r="A9" t="str">
            <v>A</v>
          </cell>
        </row>
      </sheetData>
      <sheetData sheetId="8285">
        <row r="9">
          <cell r="A9" t="str">
            <v>A</v>
          </cell>
        </row>
      </sheetData>
      <sheetData sheetId="8286">
        <row r="9">
          <cell r="A9" t="str">
            <v>A</v>
          </cell>
        </row>
      </sheetData>
      <sheetData sheetId="8287">
        <row r="9">
          <cell r="A9" t="str">
            <v>A</v>
          </cell>
        </row>
      </sheetData>
      <sheetData sheetId="8288">
        <row r="9">
          <cell r="A9" t="str">
            <v>A</v>
          </cell>
        </row>
      </sheetData>
      <sheetData sheetId="8289">
        <row r="9">
          <cell r="A9" t="str">
            <v>A</v>
          </cell>
        </row>
      </sheetData>
      <sheetData sheetId="8290"/>
      <sheetData sheetId="8291">
        <row r="9">
          <cell r="A9" t="str">
            <v>A</v>
          </cell>
        </row>
      </sheetData>
      <sheetData sheetId="8292" refreshError="1"/>
      <sheetData sheetId="8293"/>
      <sheetData sheetId="8294" refreshError="1"/>
      <sheetData sheetId="8295">
        <row r="9">
          <cell r="A9" t="str">
            <v>A</v>
          </cell>
        </row>
      </sheetData>
      <sheetData sheetId="8296" refreshError="1"/>
      <sheetData sheetId="8297" refreshError="1"/>
      <sheetData sheetId="8298" refreshError="1"/>
      <sheetData sheetId="8299" refreshError="1"/>
      <sheetData sheetId="8300" refreshError="1"/>
      <sheetData sheetId="8301" refreshError="1"/>
      <sheetData sheetId="8302" refreshError="1"/>
      <sheetData sheetId="8303" refreshError="1"/>
      <sheetData sheetId="8304" refreshError="1"/>
      <sheetData sheetId="8305" refreshError="1"/>
      <sheetData sheetId="8306" refreshError="1"/>
      <sheetData sheetId="8307" refreshError="1"/>
      <sheetData sheetId="8308" refreshError="1"/>
      <sheetData sheetId="8309">
        <row r="9">
          <cell r="A9" t="str">
            <v>A</v>
          </cell>
        </row>
      </sheetData>
      <sheetData sheetId="8310">
        <row r="9">
          <cell r="A9" t="str">
            <v>A</v>
          </cell>
        </row>
      </sheetData>
      <sheetData sheetId="8311">
        <row r="9">
          <cell r="A9" t="str">
            <v>A</v>
          </cell>
        </row>
      </sheetData>
      <sheetData sheetId="8312">
        <row r="9">
          <cell r="A9" t="str">
            <v>A</v>
          </cell>
        </row>
      </sheetData>
      <sheetData sheetId="8313">
        <row r="9">
          <cell r="A9" t="str">
            <v>A</v>
          </cell>
        </row>
      </sheetData>
      <sheetData sheetId="8314">
        <row r="9">
          <cell r="A9" t="str">
            <v>A</v>
          </cell>
        </row>
      </sheetData>
      <sheetData sheetId="8315">
        <row r="9">
          <cell r="A9" t="str">
            <v>A</v>
          </cell>
        </row>
      </sheetData>
      <sheetData sheetId="8316">
        <row r="9">
          <cell r="A9" t="str">
            <v>A</v>
          </cell>
        </row>
      </sheetData>
      <sheetData sheetId="8317">
        <row r="9">
          <cell r="A9" t="str">
            <v>A</v>
          </cell>
        </row>
      </sheetData>
      <sheetData sheetId="8318">
        <row r="9">
          <cell r="A9" t="str">
            <v>A</v>
          </cell>
        </row>
      </sheetData>
      <sheetData sheetId="8319">
        <row r="9">
          <cell r="A9" t="str">
            <v>A</v>
          </cell>
        </row>
      </sheetData>
      <sheetData sheetId="8320">
        <row r="9">
          <cell r="A9" t="str">
            <v>A</v>
          </cell>
        </row>
      </sheetData>
      <sheetData sheetId="8321">
        <row r="9">
          <cell r="A9" t="str">
            <v>A</v>
          </cell>
        </row>
      </sheetData>
      <sheetData sheetId="8322">
        <row r="9">
          <cell r="A9" t="str">
            <v>A</v>
          </cell>
        </row>
      </sheetData>
      <sheetData sheetId="8323">
        <row r="9">
          <cell r="A9" t="str">
            <v>A</v>
          </cell>
        </row>
      </sheetData>
      <sheetData sheetId="8324">
        <row r="9">
          <cell r="A9" t="str">
            <v>A</v>
          </cell>
        </row>
      </sheetData>
      <sheetData sheetId="8325">
        <row r="9">
          <cell r="A9" t="str">
            <v>A</v>
          </cell>
        </row>
      </sheetData>
      <sheetData sheetId="8326" refreshError="1"/>
      <sheetData sheetId="8327" refreshError="1"/>
      <sheetData sheetId="8328" refreshError="1"/>
      <sheetData sheetId="8329" refreshError="1"/>
      <sheetData sheetId="8330" refreshError="1"/>
      <sheetData sheetId="8331" refreshError="1"/>
      <sheetData sheetId="8332">
        <row r="9">
          <cell r="A9" t="str">
            <v>A</v>
          </cell>
        </row>
      </sheetData>
      <sheetData sheetId="8333">
        <row r="9">
          <cell r="A9" t="str">
            <v>A</v>
          </cell>
        </row>
      </sheetData>
      <sheetData sheetId="8334" refreshError="1"/>
      <sheetData sheetId="8335"/>
      <sheetData sheetId="8336"/>
      <sheetData sheetId="8337"/>
      <sheetData sheetId="8338"/>
      <sheetData sheetId="8339" refreshError="1"/>
      <sheetData sheetId="8340" refreshError="1"/>
      <sheetData sheetId="8341" refreshError="1"/>
      <sheetData sheetId="8342" refreshError="1"/>
      <sheetData sheetId="8343" refreshError="1"/>
      <sheetData sheetId="8344" refreshError="1"/>
      <sheetData sheetId="8345" refreshError="1"/>
      <sheetData sheetId="8346" refreshError="1"/>
      <sheetData sheetId="8347"/>
      <sheetData sheetId="8348">
        <row r="9">
          <cell r="A9" t="str">
            <v>A</v>
          </cell>
        </row>
      </sheetData>
      <sheetData sheetId="8349">
        <row r="9">
          <cell r="A9" t="str">
            <v>A</v>
          </cell>
        </row>
      </sheetData>
      <sheetData sheetId="8350">
        <row r="9">
          <cell r="A9" t="str">
            <v>A</v>
          </cell>
        </row>
      </sheetData>
      <sheetData sheetId="8351">
        <row r="9">
          <cell r="A9" t="str">
            <v>A</v>
          </cell>
        </row>
      </sheetData>
      <sheetData sheetId="8352">
        <row r="9">
          <cell r="A9" t="str">
            <v>A</v>
          </cell>
        </row>
      </sheetData>
      <sheetData sheetId="8353">
        <row r="9">
          <cell r="A9" t="str">
            <v>A</v>
          </cell>
        </row>
      </sheetData>
      <sheetData sheetId="8354">
        <row r="9">
          <cell r="A9" t="str">
            <v>A</v>
          </cell>
        </row>
      </sheetData>
      <sheetData sheetId="8355">
        <row r="9">
          <cell r="A9" t="str">
            <v>A</v>
          </cell>
        </row>
      </sheetData>
      <sheetData sheetId="8356">
        <row r="9">
          <cell r="A9" t="str">
            <v>A</v>
          </cell>
        </row>
      </sheetData>
      <sheetData sheetId="8357">
        <row r="9">
          <cell r="A9" t="str">
            <v>A</v>
          </cell>
        </row>
      </sheetData>
      <sheetData sheetId="8358">
        <row r="9">
          <cell r="A9" t="str">
            <v>A</v>
          </cell>
        </row>
      </sheetData>
      <sheetData sheetId="8359">
        <row r="9">
          <cell r="A9" t="str">
            <v>A</v>
          </cell>
        </row>
      </sheetData>
      <sheetData sheetId="8360">
        <row r="9">
          <cell r="A9" t="str">
            <v>A</v>
          </cell>
        </row>
      </sheetData>
      <sheetData sheetId="8361">
        <row r="9">
          <cell r="A9" t="str">
            <v>A</v>
          </cell>
        </row>
      </sheetData>
      <sheetData sheetId="8362">
        <row r="9">
          <cell r="A9" t="str">
            <v>A</v>
          </cell>
        </row>
      </sheetData>
      <sheetData sheetId="8363">
        <row r="9">
          <cell r="A9" t="str">
            <v>A</v>
          </cell>
        </row>
      </sheetData>
      <sheetData sheetId="8364">
        <row r="9">
          <cell r="A9" t="str">
            <v>A</v>
          </cell>
        </row>
      </sheetData>
      <sheetData sheetId="8365">
        <row r="9">
          <cell r="A9" t="str">
            <v>A</v>
          </cell>
        </row>
      </sheetData>
      <sheetData sheetId="8366">
        <row r="9">
          <cell r="A9" t="str">
            <v>A</v>
          </cell>
        </row>
      </sheetData>
      <sheetData sheetId="8367">
        <row r="9">
          <cell r="A9" t="str">
            <v>A</v>
          </cell>
        </row>
      </sheetData>
      <sheetData sheetId="8368">
        <row r="9">
          <cell r="A9" t="str">
            <v>A</v>
          </cell>
        </row>
      </sheetData>
      <sheetData sheetId="8369">
        <row r="9">
          <cell r="A9" t="str">
            <v>A</v>
          </cell>
        </row>
      </sheetData>
      <sheetData sheetId="8370">
        <row r="9">
          <cell r="A9" t="str">
            <v>A</v>
          </cell>
        </row>
      </sheetData>
      <sheetData sheetId="8371">
        <row r="9">
          <cell r="A9" t="str">
            <v>A</v>
          </cell>
        </row>
      </sheetData>
      <sheetData sheetId="8372">
        <row r="9">
          <cell r="A9" t="str">
            <v>A</v>
          </cell>
        </row>
      </sheetData>
      <sheetData sheetId="8373"/>
      <sheetData sheetId="8374"/>
      <sheetData sheetId="8375"/>
      <sheetData sheetId="8376">
        <row r="9">
          <cell r="A9" t="str">
            <v>A</v>
          </cell>
        </row>
      </sheetData>
      <sheetData sheetId="8377">
        <row r="9">
          <cell r="A9" t="str">
            <v>A</v>
          </cell>
        </row>
      </sheetData>
      <sheetData sheetId="8378">
        <row r="9">
          <cell r="A9" t="str">
            <v>A</v>
          </cell>
        </row>
      </sheetData>
      <sheetData sheetId="8379">
        <row r="9">
          <cell r="A9" t="str">
            <v>A</v>
          </cell>
        </row>
      </sheetData>
      <sheetData sheetId="8380">
        <row r="9">
          <cell r="A9" t="str">
            <v>A</v>
          </cell>
        </row>
      </sheetData>
      <sheetData sheetId="8381">
        <row r="9">
          <cell r="A9" t="str">
            <v>A</v>
          </cell>
        </row>
      </sheetData>
      <sheetData sheetId="8382">
        <row r="9">
          <cell r="A9" t="str">
            <v>A</v>
          </cell>
        </row>
      </sheetData>
      <sheetData sheetId="8383">
        <row r="9">
          <cell r="A9" t="str">
            <v>A</v>
          </cell>
        </row>
      </sheetData>
      <sheetData sheetId="8384">
        <row r="9">
          <cell r="A9" t="str">
            <v>A</v>
          </cell>
        </row>
      </sheetData>
      <sheetData sheetId="8385">
        <row r="9">
          <cell r="A9" t="str">
            <v>A</v>
          </cell>
        </row>
      </sheetData>
      <sheetData sheetId="8386">
        <row r="9">
          <cell r="A9" t="str">
            <v>A</v>
          </cell>
        </row>
      </sheetData>
      <sheetData sheetId="8387">
        <row r="9">
          <cell r="A9" t="str">
            <v>A</v>
          </cell>
        </row>
      </sheetData>
      <sheetData sheetId="8388">
        <row r="9">
          <cell r="A9" t="str">
            <v>A</v>
          </cell>
        </row>
      </sheetData>
      <sheetData sheetId="8389">
        <row r="9">
          <cell r="A9" t="str">
            <v>A</v>
          </cell>
        </row>
      </sheetData>
      <sheetData sheetId="8390">
        <row r="9">
          <cell r="A9" t="str">
            <v>A</v>
          </cell>
        </row>
      </sheetData>
      <sheetData sheetId="8391"/>
      <sheetData sheetId="8392">
        <row r="9">
          <cell r="A9" t="str">
            <v>A</v>
          </cell>
        </row>
      </sheetData>
      <sheetData sheetId="8393">
        <row r="9">
          <cell r="A9" t="str">
            <v>A</v>
          </cell>
        </row>
      </sheetData>
      <sheetData sheetId="8394">
        <row r="9">
          <cell r="A9" t="str">
            <v>A</v>
          </cell>
        </row>
      </sheetData>
      <sheetData sheetId="8395"/>
      <sheetData sheetId="8396">
        <row r="9">
          <cell r="A9" t="str">
            <v>A</v>
          </cell>
        </row>
      </sheetData>
      <sheetData sheetId="8397">
        <row r="9">
          <cell r="A9" t="str">
            <v>A</v>
          </cell>
        </row>
      </sheetData>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sheetData sheetId="8447"/>
      <sheetData sheetId="8448"/>
      <sheetData sheetId="8449"/>
      <sheetData sheetId="8450"/>
      <sheetData sheetId="8451"/>
      <sheetData sheetId="8452"/>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row r="9">
          <cell r="A9" t="str">
            <v>A</v>
          </cell>
        </row>
      </sheetData>
      <sheetData sheetId="8541"/>
      <sheetData sheetId="8542"/>
      <sheetData sheetId="8543"/>
      <sheetData sheetId="8544"/>
      <sheetData sheetId="8545"/>
      <sheetData sheetId="8546"/>
      <sheetData sheetId="8547"/>
      <sheetData sheetId="8548"/>
      <sheetData sheetId="8549"/>
      <sheetData sheetId="8550"/>
      <sheetData sheetId="8551"/>
      <sheetData sheetId="8552"/>
      <sheetData sheetId="8553"/>
      <sheetData sheetId="8554"/>
      <sheetData sheetId="8555"/>
      <sheetData sheetId="8556"/>
      <sheetData sheetId="8557"/>
      <sheetData sheetId="8558"/>
      <sheetData sheetId="8559"/>
      <sheetData sheetId="8560"/>
      <sheetData sheetId="8561"/>
      <sheetData sheetId="8562"/>
      <sheetData sheetId="8563"/>
      <sheetData sheetId="8564"/>
      <sheetData sheetId="8565"/>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sheetData sheetId="8593"/>
      <sheetData sheetId="8594"/>
      <sheetData sheetId="8595"/>
      <sheetData sheetId="8596"/>
      <sheetData sheetId="8597"/>
      <sheetData sheetId="8598"/>
      <sheetData sheetId="8599"/>
      <sheetData sheetId="8600"/>
      <sheetData sheetId="8601"/>
      <sheetData sheetId="8602"/>
      <sheetData sheetId="8603"/>
      <sheetData sheetId="8604"/>
      <sheetData sheetId="8605"/>
      <sheetData sheetId="8606"/>
      <sheetData sheetId="8607"/>
      <sheetData sheetId="8608"/>
      <sheetData sheetId="8609"/>
      <sheetData sheetId="8610"/>
      <sheetData sheetId="8611"/>
      <sheetData sheetId="8612"/>
      <sheetData sheetId="8613"/>
      <sheetData sheetId="8614"/>
      <sheetData sheetId="8615"/>
      <sheetData sheetId="8616"/>
      <sheetData sheetId="8617"/>
      <sheetData sheetId="8618"/>
      <sheetData sheetId="8619"/>
      <sheetData sheetId="8620"/>
      <sheetData sheetId="8621"/>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sheetData sheetId="8645"/>
      <sheetData sheetId="8646"/>
      <sheetData sheetId="8647"/>
      <sheetData sheetId="8648"/>
      <sheetData sheetId="8649"/>
      <sheetData sheetId="8650"/>
      <sheetData sheetId="8651"/>
      <sheetData sheetId="8652"/>
      <sheetData sheetId="8653"/>
      <sheetData sheetId="8654"/>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sheetData sheetId="8690"/>
      <sheetData sheetId="8691"/>
      <sheetData sheetId="8692"/>
      <sheetData sheetId="8693"/>
      <sheetData sheetId="8694"/>
      <sheetData sheetId="8695"/>
      <sheetData sheetId="8696"/>
      <sheetData sheetId="8697"/>
      <sheetData sheetId="8698"/>
      <sheetData sheetId="8699"/>
      <sheetData sheetId="8700"/>
      <sheetData sheetId="8701"/>
      <sheetData sheetId="8702"/>
      <sheetData sheetId="8703"/>
      <sheetData sheetId="8704"/>
      <sheetData sheetId="8705"/>
      <sheetData sheetId="8706"/>
      <sheetData sheetId="8707"/>
      <sheetData sheetId="8708"/>
      <sheetData sheetId="8709"/>
      <sheetData sheetId="8710"/>
      <sheetData sheetId="8711"/>
      <sheetData sheetId="8712"/>
      <sheetData sheetId="8713"/>
      <sheetData sheetId="8714"/>
      <sheetData sheetId="8715"/>
      <sheetData sheetId="8716"/>
      <sheetData sheetId="8717"/>
      <sheetData sheetId="8718"/>
      <sheetData sheetId="8719"/>
      <sheetData sheetId="8720"/>
      <sheetData sheetId="8721"/>
      <sheetData sheetId="8722"/>
      <sheetData sheetId="8723"/>
      <sheetData sheetId="8724"/>
      <sheetData sheetId="8725"/>
      <sheetData sheetId="8726"/>
      <sheetData sheetId="8727"/>
      <sheetData sheetId="8728"/>
      <sheetData sheetId="8729"/>
      <sheetData sheetId="8730"/>
      <sheetData sheetId="8731"/>
      <sheetData sheetId="8732"/>
      <sheetData sheetId="8733"/>
      <sheetData sheetId="8734"/>
      <sheetData sheetId="8735"/>
      <sheetData sheetId="8736"/>
      <sheetData sheetId="8737"/>
      <sheetData sheetId="8738"/>
      <sheetData sheetId="8739"/>
      <sheetData sheetId="8740"/>
      <sheetData sheetId="8741"/>
      <sheetData sheetId="8742"/>
      <sheetData sheetId="8743"/>
      <sheetData sheetId="8744"/>
      <sheetData sheetId="8745"/>
      <sheetData sheetId="8746"/>
      <sheetData sheetId="8747"/>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sheetData sheetId="8774"/>
      <sheetData sheetId="8775"/>
      <sheetData sheetId="8776"/>
      <sheetData sheetId="8777"/>
      <sheetData sheetId="8778"/>
      <sheetData sheetId="8779"/>
      <sheetData sheetId="8780"/>
      <sheetData sheetId="8781"/>
      <sheetData sheetId="8782"/>
      <sheetData sheetId="8783"/>
      <sheetData sheetId="8784"/>
      <sheetData sheetId="8785"/>
      <sheetData sheetId="8786"/>
      <sheetData sheetId="8787"/>
      <sheetData sheetId="8788"/>
      <sheetData sheetId="8789"/>
      <sheetData sheetId="8790"/>
      <sheetData sheetId="8791"/>
      <sheetData sheetId="8792"/>
      <sheetData sheetId="8793"/>
      <sheetData sheetId="8794"/>
      <sheetData sheetId="8795"/>
      <sheetData sheetId="8796"/>
      <sheetData sheetId="8797"/>
      <sheetData sheetId="8798"/>
      <sheetData sheetId="8799"/>
      <sheetData sheetId="8800"/>
      <sheetData sheetId="8801"/>
      <sheetData sheetId="8802"/>
      <sheetData sheetId="8803"/>
      <sheetData sheetId="8804"/>
      <sheetData sheetId="8805"/>
      <sheetData sheetId="8806"/>
      <sheetData sheetId="8807"/>
      <sheetData sheetId="8808"/>
      <sheetData sheetId="8809"/>
      <sheetData sheetId="8810"/>
      <sheetData sheetId="8811"/>
      <sheetData sheetId="8812"/>
      <sheetData sheetId="8813"/>
      <sheetData sheetId="8814"/>
      <sheetData sheetId="8815"/>
      <sheetData sheetId="8816"/>
      <sheetData sheetId="8817"/>
      <sheetData sheetId="8818"/>
      <sheetData sheetId="8819"/>
      <sheetData sheetId="8820"/>
      <sheetData sheetId="8821"/>
      <sheetData sheetId="8822"/>
      <sheetData sheetId="8823"/>
      <sheetData sheetId="8824"/>
      <sheetData sheetId="8825"/>
      <sheetData sheetId="8826"/>
      <sheetData sheetId="8827"/>
      <sheetData sheetId="8828"/>
      <sheetData sheetId="8829"/>
      <sheetData sheetId="8830"/>
      <sheetData sheetId="8831"/>
      <sheetData sheetId="8832"/>
      <sheetData sheetId="8833"/>
      <sheetData sheetId="8834"/>
      <sheetData sheetId="8835"/>
      <sheetData sheetId="8836"/>
      <sheetData sheetId="8837"/>
      <sheetData sheetId="8838"/>
      <sheetData sheetId="8839"/>
      <sheetData sheetId="8840"/>
      <sheetData sheetId="8841"/>
      <sheetData sheetId="8842"/>
      <sheetData sheetId="8843"/>
      <sheetData sheetId="8844"/>
      <sheetData sheetId="8845"/>
      <sheetData sheetId="8846"/>
      <sheetData sheetId="8847"/>
      <sheetData sheetId="8848"/>
      <sheetData sheetId="8849"/>
      <sheetData sheetId="8850"/>
      <sheetData sheetId="8851"/>
      <sheetData sheetId="8852"/>
      <sheetData sheetId="8853"/>
      <sheetData sheetId="8854"/>
      <sheetData sheetId="8855"/>
      <sheetData sheetId="8856"/>
      <sheetData sheetId="8857"/>
      <sheetData sheetId="8858"/>
      <sheetData sheetId="8859"/>
      <sheetData sheetId="8860"/>
      <sheetData sheetId="8861"/>
      <sheetData sheetId="8862"/>
      <sheetData sheetId="8863"/>
      <sheetData sheetId="8864"/>
      <sheetData sheetId="8865"/>
      <sheetData sheetId="8866"/>
      <sheetData sheetId="8867">
        <row r="9">
          <cell r="A9" t="str">
            <v>A</v>
          </cell>
        </row>
      </sheetData>
      <sheetData sheetId="8868">
        <row r="9">
          <cell r="A9" t="str">
            <v>A</v>
          </cell>
        </row>
      </sheetData>
      <sheetData sheetId="8869">
        <row r="9">
          <cell r="A9" t="str">
            <v>A</v>
          </cell>
        </row>
      </sheetData>
      <sheetData sheetId="8870">
        <row r="9">
          <cell r="A9" t="str">
            <v>A</v>
          </cell>
        </row>
      </sheetData>
      <sheetData sheetId="8871">
        <row r="9">
          <cell r="A9" t="str">
            <v>A</v>
          </cell>
        </row>
      </sheetData>
      <sheetData sheetId="8872">
        <row r="9">
          <cell r="A9" t="str">
            <v>A</v>
          </cell>
        </row>
      </sheetData>
      <sheetData sheetId="8873">
        <row r="9">
          <cell r="A9" t="str">
            <v>A</v>
          </cell>
        </row>
      </sheetData>
      <sheetData sheetId="8874">
        <row r="9">
          <cell r="A9" t="str">
            <v>A</v>
          </cell>
        </row>
      </sheetData>
      <sheetData sheetId="8875">
        <row r="9">
          <cell r="A9" t="str">
            <v>A</v>
          </cell>
        </row>
      </sheetData>
      <sheetData sheetId="8876">
        <row r="9">
          <cell r="A9" t="str">
            <v>A</v>
          </cell>
        </row>
      </sheetData>
      <sheetData sheetId="8877">
        <row r="9">
          <cell r="A9" t="str">
            <v>A</v>
          </cell>
        </row>
      </sheetData>
      <sheetData sheetId="8878">
        <row r="9">
          <cell r="A9" t="str">
            <v>A</v>
          </cell>
        </row>
      </sheetData>
      <sheetData sheetId="8879">
        <row r="9">
          <cell r="A9" t="str">
            <v>A</v>
          </cell>
        </row>
      </sheetData>
      <sheetData sheetId="8880">
        <row r="9">
          <cell r="A9" t="str">
            <v>A</v>
          </cell>
        </row>
      </sheetData>
      <sheetData sheetId="8881">
        <row r="9">
          <cell r="A9" t="str">
            <v>A</v>
          </cell>
        </row>
      </sheetData>
      <sheetData sheetId="8882">
        <row r="9">
          <cell r="A9" t="str">
            <v>A</v>
          </cell>
        </row>
      </sheetData>
      <sheetData sheetId="8883">
        <row r="9">
          <cell r="A9" t="str">
            <v>A</v>
          </cell>
        </row>
      </sheetData>
      <sheetData sheetId="8884">
        <row r="9">
          <cell r="A9" t="str">
            <v>A</v>
          </cell>
        </row>
      </sheetData>
      <sheetData sheetId="8885">
        <row r="9">
          <cell r="A9" t="str">
            <v>A</v>
          </cell>
        </row>
      </sheetData>
      <sheetData sheetId="8886">
        <row r="9">
          <cell r="A9" t="str">
            <v>A</v>
          </cell>
        </row>
      </sheetData>
      <sheetData sheetId="8887">
        <row r="9">
          <cell r="A9" t="str">
            <v>A</v>
          </cell>
        </row>
      </sheetData>
      <sheetData sheetId="8888">
        <row r="9">
          <cell r="A9" t="str">
            <v>A</v>
          </cell>
        </row>
      </sheetData>
      <sheetData sheetId="8889">
        <row r="9">
          <cell r="A9" t="str">
            <v>A</v>
          </cell>
        </row>
      </sheetData>
      <sheetData sheetId="8890">
        <row r="9">
          <cell r="A9" t="str">
            <v>A</v>
          </cell>
        </row>
      </sheetData>
      <sheetData sheetId="8891">
        <row r="9">
          <cell r="A9" t="str">
            <v>A</v>
          </cell>
        </row>
      </sheetData>
      <sheetData sheetId="8892">
        <row r="9">
          <cell r="A9" t="str">
            <v>A</v>
          </cell>
        </row>
      </sheetData>
      <sheetData sheetId="8893">
        <row r="9">
          <cell r="A9" t="str">
            <v>A</v>
          </cell>
        </row>
      </sheetData>
      <sheetData sheetId="8894">
        <row r="9">
          <cell r="A9" t="str">
            <v>A</v>
          </cell>
        </row>
      </sheetData>
      <sheetData sheetId="8895">
        <row r="9">
          <cell r="A9" t="str">
            <v>A</v>
          </cell>
        </row>
      </sheetData>
      <sheetData sheetId="8896">
        <row r="9">
          <cell r="A9" t="str">
            <v>A</v>
          </cell>
        </row>
      </sheetData>
      <sheetData sheetId="8897">
        <row r="9">
          <cell r="A9" t="str">
            <v>A</v>
          </cell>
        </row>
      </sheetData>
      <sheetData sheetId="8898">
        <row r="9">
          <cell r="A9" t="str">
            <v>A</v>
          </cell>
        </row>
      </sheetData>
      <sheetData sheetId="8899">
        <row r="9">
          <cell r="A9" t="str">
            <v>A</v>
          </cell>
        </row>
      </sheetData>
      <sheetData sheetId="8900">
        <row r="9">
          <cell r="A9" t="str">
            <v>A</v>
          </cell>
        </row>
      </sheetData>
      <sheetData sheetId="8901">
        <row r="9">
          <cell r="A9" t="str">
            <v>A</v>
          </cell>
        </row>
      </sheetData>
      <sheetData sheetId="8902">
        <row r="9">
          <cell r="A9" t="str">
            <v>A</v>
          </cell>
        </row>
      </sheetData>
      <sheetData sheetId="8903">
        <row r="9">
          <cell r="A9" t="str">
            <v>A</v>
          </cell>
        </row>
      </sheetData>
      <sheetData sheetId="8904">
        <row r="9">
          <cell r="A9" t="str">
            <v>A</v>
          </cell>
        </row>
      </sheetData>
      <sheetData sheetId="8905">
        <row r="9">
          <cell r="A9" t="str">
            <v>A</v>
          </cell>
        </row>
      </sheetData>
      <sheetData sheetId="8906">
        <row r="9">
          <cell r="A9" t="str">
            <v>A</v>
          </cell>
        </row>
      </sheetData>
      <sheetData sheetId="8907">
        <row r="9">
          <cell r="A9" t="str">
            <v>A</v>
          </cell>
        </row>
      </sheetData>
      <sheetData sheetId="8908">
        <row r="9">
          <cell r="A9" t="str">
            <v>A</v>
          </cell>
        </row>
      </sheetData>
      <sheetData sheetId="8909">
        <row r="9">
          <cell r="A9" t="str">
            <v>A</v>
          </cell>
        </row>
      </sheetData>
      <sheetData sheetId="8910">
        <row r="9">
          <cell r="A9" t="str">
            <v>A</v>
          </cell>
        </row>
      </sheetData>
      <sheetData sheetId="8911">
        <row r="9">
          <cell r="A9" t="str">
            <v>A</v>
          </cell>
        </row>
      </sheetData>
      <sheetData sheetId="8912">
        <row r="9">
          <cell r="A9" t="str">
            <v>A</v>
          </cell>
        </row>
      </sheetData>
      <sheetData sheetId="8913">
        <row r="9">
          <cell r="A9" t="str">
            <v>A</v>
          </cell>
        </row>
      </sheetData>
      <sheetData sheetId="8914">
        <row r="9">
          <cell r="A9" t="str">
            <v>A</v>
          </cell>
        </row>
      </sheetData>
      <sheetData sheetId="8915">
        <row r="9">
          <cell r="A9" t="str">
            <v>A</v>
          </cell>
        </row>
      </sheetData>
      <sheetData sheetId="8916">
        <row r="9">
          <cell r="A9" t="str">
            <v>A</v>
          </cell>
        </row>
      </sheetData>
      <sheetData sheetId="8917">
        <row r="9">
          <cell r="A9" t="str">
            <v>A</v>
          </cell>
        </row>
      </sheetData>
      <sheetData sheetId="8918">
        <row r="9">
          <cell r="A9" t="str">
            <v>A</v>
          </cell>
        </row>
      </sheetData>
      <sheetData sheetId="8919">
        <row r="9">
          <cell r="A9" t="str">
            <v>A</v>
          </cell>
        </row>
      </sheetData>
      <sheetData sheetId="8920">
        <row r="9">
          <cell r="A9" t="str">
            <v>A</v>
          </cell>
        </row>
      </sheetData>
      <sheetData sheetId="8921">
        <row r="9">
          <cell r="A9" t="str">
            <v>A</v>
          </cell>
        </row>
      </sheetData>
      <sheetData sheetId="8922">
        <row r="9">
          <cell r="A9" t="str">
            <v>A</v>
          </cell>
        </row>
      </sheetData>
      <sheetData sheetId="8923">
        <row r="9">
          <cell r="A9" t="str">
            <v>A</v>
          </cell>
        </row>
      </sheetData>
      <sheetData sheetId="8924">
        <row r="9">
          <cell r="A9" t="str">
            <v>A</v>
          </cell>
        </row>
      </sheetData>
      <sheetData sheetId="8925">
        <row r="9">
          <cell r="A9" t="str">
            <v>A</v>
          </cell>
        </row>
      </sheetData>
      <sheetData sheetId="8926">
        <row r="9">
          <cell r="A9" t="str">
            <v>A</v>
          </cell>
        </row>
      </sheetData>
      <sheetData sheetId="8927">
        <row r="9">
          <cell r="A9" t="str">
            <v>A</v>
          </cell>
        </row>
      </sheetData>
      <sheetData sheetId="8928">
        <row r="9">
          <cell r="A9" t="str">
            <v>A</v>
          </cell>
        </row>
      </sheetData>
      <sheetData sheetId="8929">
        <row r="9">
          <cell r="A9" t="str">
            <v>A</v>
          </cell>
        </row>
      </sheetData>
      <sheetData sheetId="8930">
        <row r="9">
          <cell r="A9" t="str">
            <v>A</v>
          </cell>
        </row>
      </sheetData>
      <sheetData sheetId="8931">
        <row r="9">
          <cell r="A9" t="str">
            <v>A</v>
          </cell>
        </row>
      </sheetData>
      <sheetData sheetId="8932">
        <row r="9">
          <cell r="A9" t="str">
            <v>A</v>
          </cell>
        </row>
      </sheetData>
      <sheetData sheetId="8933">
        <row r="9">
          <cell r="A9" t="str">
            <v>A</v>
          </cell>
        </row>
      </sheetData>
      <sheetData sheetId="8934">
        <row r="9">
          <cell r="A9" t="str">
            <v>A</v>
          </cell>
        </row>
      </sheetData>
      <sheetData sheetId="8935">
        <row r="9">
          <cell r="A9" t="str">
            <v>A</v>
          </cell>
        </row>
      </sheetData>
      <sheetData sheetId="8936">
        <row r="9">
          <cell r="A9" t="str">
            <v>A</v>
          </cell>
        </row>
      </sheetData>
      <sheetData sheetId="8937">
        <row r="9">
          <cell r="A9" t="str">
            <v>A</v>
          </cell>
        </row>
      </sheetData>
      <sheetData sheetId="8938">
        <row r="9">
          <cell r="A9" t="str">
            <v>A</v>
          </cell>
        </row>
      </sheetData>
      <sheetData sheetId="8939">
        <row r="9">
          <cell r="A9" t="str">
            <v>A</v>
          </cell>
        </row>
      </sheetData>
      <sheetData sheetId="8940">
        <row r="9">
          <cell r="A9" t="str">
            <v>A</v>
          </cell>
        </row>
      </sheetData>
      <sheetData sheetId="8941">
        <row r="9">
          <cell r="A9" t="str">
            <v>A</v>
          </cell>
        </row>
      </sheetData>
      <sheetData sheetId="8942">
        <row r="9">
          <cell r="A9" t="str">
            <v>A</v>
          </cell>
        </row>
      </sheetData>
      <sheetData sheetId="8943">
        <row r="9">
          <cell r="A9" t="str">
            <v>A</v>
          </cell>
        </row>
      </sheetData>
      <sheetData sheetId="8944">
        <row r="9">
          <cell r="A9" t="str">
            <v>A</v>
          </cell>
        </row>
      </sheetData>
      <sheetData sheetId="8945">
        <row r="9">
          <cell r="A9" t="str">
            <v>A</v>
          </cell>
        </row>
      </sheetData>
      <sheetData sheetId="8946">
        <row r="9">
          <cell r="A9" t="str">
            <v>A</v>
          </cell>
        </row>
      </sheetData>
      <sheetData sheetId="8947">
        <row r="9">
          <cell r="A9" t="str">
            <v>A</v>
          </cell>
        </row>
      </sheetData>
      <sheetData sheetId="8948">
        <row r="9">
          <cell r="A9" t="str">
            <v>A</v>
          </cell>
        </row>
      </sheetData>
      <sheetData sheetId="8949">
        <row r="9">
          <cell r="A9" t="str">
            <v>A</v>
          </cell>
        </row>
      </sheetData>
      <sheetData sheetId="8950">
        <row r="9">
          <cell r="A9" t="str">
            <v>A</v>
          </cell>
        </row>
      </sheetData>
      <sheetData sheetId="8951">
        <row r="9">
          <cell r="A9" t="str">
            <v>A</v>
          </cell>
        </row>
      </sheetData>
      <sheetData sheetId="8952">
        <row r="9">
          <cell r="A9" t="str">
            <v>A</v>
          </cell>
        </row>
      </sheetData>
      <sheetData sheetId="8953">
        <row r="9">
          <cell r="A9" t="str">
            <v>A</v>
          </cell>
        </row>
      </sheetData>
      <sheetData sheetId="8954">
        <row r="9">
          <cell r="A9" t="str">
            <v>A</v>
          </cell>
        </row>
      </sheetData>
      <sheetData sheetId="8955">
        <row r="9">
          <cell r="A9" t="str">
            <v>A</v>
          </cell>
        </row>
      </sheetData>
      <sheetData sheetId="8956">
        <row r="9">
          <cell r="A9" t="str">
            <v>A</v>
          </cell>
        </row>
      </sheetData>
      <sheetData sheetId="8957">
        <row r="9">
          <cell r="A9" t="str">
            <v>A</v>
          </cell>
        </row>
      </sheetData>
      <sheetData sheetId="8958">
        <row r="9">
          <cell r="A9" t="str">
            <v>A</v>
          </cell>
        </row>
      </sheetData>
      <sheetData sheetId="8959">
        <row r="9">
          <cell r="A9" t="str">
            <v>A</v>
          </cell>
        </row>
      </sheetData>
      <sheetData sheetId="8960">
        <row r="9">
          <cell r="A9" t="str">
            <v>A</v>
          </cell>
        </row>
      </sheetData>
      <sheetData sheetId="8961">
        <row r="9">
          <cell r="A9" t="str">
            <v>A</v>
          </cell>
        </row>
      </sheetData>
      <sheetData sheetId="8962">
        <row r="9">
          <cell r="A9" t="str">
            <v>A</v>
          </cell>
        </row>
      </sheetData>
      <sheetData sheetId="8963">
        <row r="9">
          <cell r="A9" t="str">
            <v>A</v>
          </cell>
        </row>
      </sheetData>
      <sheetData sheetId="8964">
        <row r="9">
          <cell r="A9" t="str">
            <v>A</v>
          </cell>
        </row>
      </sheetData>
      <sheetData sheetId="8965">
        <row r="9">
          <cell r="A9" t="str">
            <v>A</v>
          </cell>
        </row>
      </sheetData>
      <sheetData sheetId="8966">
        <row r="9">
          <cell r="A9" t="str">
            <v>A</v>
          </cell>
        </row>
      </sheetData>
      <sheetData sheetId="8967">
        <row r="9">
          <cell r="A9" t="str">
            <v>A</v>
          </cell>
        </row>
      </sheetData>
      <sheetData sheetId="8968">
        <row r="9">
          <cell r="A9" t="str">
            <v>A</v>
          </cell>
        </row>
      </sheetData>
      <sheetData sheetId="8969">
        <row r="9">
          <cell r="A9" t="str">
            <v>A</v>
          </cell>
        </row>
      </sheetData>
      <sheetData sheetId="8970">
        <row r="9">
          <cell r="A9" t="str">
            <v>A</v>
          </cell>
        </row>
      </sheetData>
      <sheetData sheetId="8971">
        <row r="9">
          <cell r="A9" t="str">
            <v>A</v>
          </cell>
        </row>
      </sheetData>
      <sheetData sheetId="8972">
        <row r="9">
          <cell r="A9" t="str">
            <v>A</v>
          </cell>
        </row>
      </sheetData>
      <sheetData sheetId="8973">
        <row r="9">
          <cell r="A9" t="str">
            <v>A</v>
          </cell>
        </row>
      </sheetData>
      <sheetData sheetId="8974">
        <row r="9">
          <cell r="A9" t="str">
            <v>A</v>
          </cell>
        </row>
      </sheetData>
      <sheetData sheetId="8975">
        <row r="9">
          <cell r="A9" t="str">
            <v>A</v>
          </cell>
        </row>
      </sheetData>
      <sheetData sheetId="8976">
        <row r="9">
          <cell r="A9" t="str">
            <v>A</v>
          </cell>
        </row>
      </sheetData>
      <sheetData sheetId="8977">
        <row r="9">
          <cell r="A9" t="str">
            <v>A</v>
          </cell>
        </row>
      </sheetData>
      <sheetData sheetId="8978">
        <row r="9">
          <cell r="A9" t="str">
            <v>A</v>
          </cell>
        </row>
      </sheetData>
      <sheetData sheetId="8979">
        <row r="9">
          <cell r="A9" t="str">
            <v>A</v>
          </cell>
        </row>
      </sheetData>
      <sheetData sheetId="8980">
        <row r="9">
          <cell r="A9" t="str">
            <v>A</v>
          </cell>
        </row>
      </sheetData>
      <sheetData sheetId="8981">
        <row r="9">
          <cell r="A9" t="str">
            <v>A</v>
          </cell>
        </row>
      </sheetData>
      <sheetData sheetId="8982">
        <row r="9">
          <cell r="A9" t="str">
            <v>A</v>
          </cell>
        </row>
      </sheetData>
      <sheetData sheetId="8983">
        <row r="9">
          <cell r="A9" t="str">
            <v>A</v>
          </cell>
        </row>
      </sheetData>
      <sheetData sheetId="8984">
        <row r="9">
          <cell r="A9" t="str">
            <v>A</v>
          </cell>
        </row>
      </sheetData>
      <sheetData sheetId="8985">
        <row r="9">
          <cell r="A9" t="str">
            <v>A</v>
          </cell>
        </row>
      </sheetData>
      <sheetData sheetId="8986">
        <row r="9">
          <cell r="A9" t="str">
            <v>A</v>
          </cell>
        </row>
      </sheetData>
      <sheetData sheetId="8987">
        <row r="9">
          <cell r="A9" t="str">
            <v>A</v>
          </cell>
        </row>
      </sheetData>
      <sheetData sheetId="8988">
        <row r="9">
          <cell r="A9" t="str">
            <v>A</v>
          </cell>
        </row>
      </sheetData>
      <sheetData sheetId="8989">
        <row r="9">
          <cell r="A9" t="str">
            <v>A</v>
          </cell>
        </row>
      </sheetData>
      <sheetData sheetId="8990">
        <row r="9">
          <cell r="A9" t="str">
            <v>A</v>
          </cell>
        </row>
      </sheetData>
      <sheetData sheetId="8991">
        <row r="9">
          <cell r="A9" t="str">
            <v>A</v>
          </cell>
        </row>
      </sheetData>
      <sheetData sheetId="8992">
        <row r="9">
          <cell r="A9" t="str">
            <v>A</v>
          </cell>
        </row>
      </sheetData>
      <sheetData sheetId="8993">
        <row r="9">
          <cell r="A9" t="str">
            <v>A</v>
          </cell>
        </row>
      </sheetData>
      <sheetData sheetId="8994">
        <row r="9">
          <cell r="A9" t="str">
            <v>A</v>
          </cell>
        </row>
      </sheetData>
      <sheetData sheetId="8995">
        <row r="9">
          <cell r="A9" t="str">
            <v>A</v>
          </cell>
        </row>
      </sheetData>
      <sheetData sheetId="8996">
        <row r="9">
          <cell r="A9" t="str">
            <v>A</v>
          </cell>
        </row>
      </sheetData>
      <sheetData sheetId="8997">
        <row r="9">
          <cell r="A9" t="str">
            <v>A</v>
          </cell>
        </row>
      </sheetData>
      <sheetData sheetId="8998">
        <row r="9">
          <cell r="A9" t="str">
            <v>A</v>
          </cell>
        </row>
      </sheetData>
      <sheetData sheetId="8999">
        <row r="9">
          <cell r="A9" t="str">
            <v>A</v>
          </cell>
        </row>
      </sheetData>
      <sheetData sheetId="9000">
        <row r="9">
          <cell r="A9" t="str">
            <v>A</v>
          </cell>
        </row>
      </sheetData>
      <sheetData sheetId="9001">
        <row r="9">
          <cell r="A9" t="str">
            <v>A</v>
          </cell>
        </row>
      </sheetData>
      <sheetData sheetId="9002">
        <row r="9">
          <cell r="A9" t="str">
            <v>A</v>
          </cell>
        </row>
      </sheetData>
      <sheetData sheetId="9003">
        <row r="9">
          <cell r="A9" t="str">
            <v>A</v>
          </cell>
        </row>
      </sheetData>
      <sheetData sheetId="9004">
        <row r="9">
          <cell r="A9" t="str">
            <v>A</v>
          </cell>
        </row>
      </sheetData>
      <sheetData sheetId="9005">
        <row r="9">
          <cell r="A9" t="str">
            <v>A</v>
          </cell>
        </row>
      </sheetData>
      <sheetData sheetId="9006">
        <row r="9">
          <cell r="A9" t="str">
            <v>A</v>
          </cell>
        </row>
      </sheetData>
      <sheetData sheetId="9007">
        <row r="9">
          <cell r="A9" t="str">
            <v>A</v>
          </cell>
        </row>
      </sheetData>
      <sheetData sheetId="9008">
        <row r="9">
          <cell r="A9" t="str">
            <v>A</v>
          </cell>
        </row>
      </sheetData>
      <sheetData sheetId="9009">
        <row r="9">
          <cell r="A9" t="str">
            <v>A</v>
          </cell>
        </row>
      </sheetData>
      <sheetData sheetId="9010">
        <row r="9">
          <cell r="A9" t="str">
            <v>A</v>
          </cell>
        </row>
      </sheetData>
      <sheetData sheetId="9011">
        <row r="9">
          <cell r="A9" t="str">
            <v>A</v>
          </cell>
        </row>
      </sheetData>
      <sheetData sheetId="9012">
        <row r="9">
          <cell r="A9" t="str">
            <v>A</v>
          </cell>
        </row>
      </sheetData>
      <sheetData sheetId="9013">
        <row r="9">
          <cell r="A9" t="str">
            <v>A</v>
          </cell>
        </row>
      </sheetData>
      <sheetData sheetId="9014">
        <row r="9">
          <cell r="A9" t="str">
            <v>A</v>
          </cell>
        </row>
      </sheetData>
      <sheetData sheetId="9015">
        <row r="9">
          <cell r="A9" t="str">
            <v>A</v>
          </cell>
        </row>
      </sheetData>
      <sheetData sheetId="9016">
        <row r="9">
          <cell r="A9" t="str">
            <v>A</v>
          </cell>
        </row>
      </sheetData>
      <sheetData sheetId="9017">
        <row r="9">
          <cell r="A9" t="str">
            <v>A</v>
          </cell>
        </row>
      </sheetData>
      <sheetData sheetId="9018">
        <row r="9">
          <cell r="A9" t="str">
            <v>A</v>
          </cell>
        </row>
      </sheetData>
      <sheetData sheetId="9019">
        <row r="9">
          <cell r="A9" t="str">
            <v>A</v>
          </cell>
        </row>
      </sheetData>
      <sheetData sheetId="9020">
        <row r="9">
          <cell r="A9" t="str">
            <v>A</v>
          </cell>
        </row>
      </sheetData>
      <sheetData sheetId="9021">
        <row r="9">
          <cell r="A9" t="str">
            <v>A</v>
          </cell>
        </row>
      </sheetData>
      <sheetData sheetId="9022">
        <row r="9">
          <cell r="A9" t="str">
            <v>A</v>
          </cell>
        </row>
      </sheetData>
      <sheetData sheetId="9023">
        <row r="9">
          <cell r="A9" t="str">
            <v>A</v>
          </cell>
        </row>
      </sheetData>
      <sheetData sheetId="9024">
        <row r="9">
          <cell r="A9" t="str">
            <v>A</v>
          </cell>
        </row>
      </sheetData>
      <sheetData sheetId="9025">
        <row r="9">
          <cell r="A9" t="str">
            <v>A</v>
          </cell>
        </row>
      </sheetData>
      <sheetData sheetId="9026">
        <row r="9">
          <cell r="A9" t="str">
            <v>A</v>
          </cell>
        </row>
      </sheetData>
      <sheetData sheetId="9027">
        <row r="9">
          <cell r="A9" t="str">
            <v>A</v>
          </cell>
        </row>
      </sheetData>
      <sheetData sheetId="9028">
        <row r="9">
          <cell r="A9" t="str">
            <v>A</v>
          </cell>
        </row>
      </sheetData>
      <sheetData sheetId="9029">
        <row r="9">
          <cell r="A9" t="str">
            <v>A</v>
          </cell>
        </row>
      </sheetData>
      <sheetData sheetId="9030">
        <row r="9">
          <cell r="A9" t="str">
            <v>A</v>
          </cell>
        </row>
      </sheetData>
      <sheetData sheetId="9031">
        <row r="9">
          <cell r="A9" t="str">
            <v>A</v>
          </cell>
        </row>
      </sheetData>
      <sheetData sheetId="9032">
        <row r="9">
          <cell r="A9" t="str">
            <v>A</v>
          </cell>
        </row>
      </sheetData>
      <sheetData sheetId="9033">
        <row r="9">
          <cell r="A9" t="str">
            <v>A</v>
          </cell>
        </row>
      </sheetData>
      <sheetData sheetId="9034">
        <row r="9">
          <cell r="A9" t="str">
            <v>A</v>
          </cell>
        </row>
      </sheetData>
      <sheetData sheetId="9035">
        <row r="9">
          <cell r="A9" t="str">
            <v>A</v>
          </cell>
        </row>
      </sheetData>
      <sheetData sheetId="9036">
        <row r="9">
          <cell r="A9" t="str">
            <v>A</v>
          </cell>
        </row>
      </sheetData>
      <sheetData sheetId="9037">
        <row r="9">
          <cell r="A9" t="str">
            <v>A</v>
          </cell>
        </row>
      </sheetData>
      <sheetData sheetId="9038">
        <row r="9">
          <cell r="A9" t="str">
            <v>A</v>
          </cell>
        </row>
      </sheetData>
      <sheetData sheetId="9039">
        <row r="9">
          <cell r="A9" t="str">
            <v>A</v>
          </cell>
        </row>
      </sheetData>
      <sheetData sheetId="9040">
        <row r="9">
          <cell r="A9" t="str">
            <v>A</v>
          </cell>
        </row>
      </sheetData>
      <sheetData sheetId="9041">
        <row r="9">
          <cell r="A9" t="str">
            <v>A</v>
          </cell>
        </row>
      </sheetData>
      <sheetData sheetId="9042">
        <row r="9">
          <cell r="A9" t="str">
            <v>A</v>
          </cell>
        </row>
      </sheetData>
      <sheetData sheetId="9043">
        <row r="9">
          <cell r="A9" t="str">
            <v>A</v>
          </cell>
        </row>
      </sheetData>
      <sheetData sheetId="9044">
        <row r="9">
          <cell r="A9" t="str">
            <v>A</v>
          </cell>
        </row>
      </sheetData>
      <sheetData sheetId="9045">
        <row r="9">
          <cell r="A9" t="str">
            <v>A</v>
          </cell>
        </row>
      </sheetData>
      <sheetData sheetId="9046">
        <row r="9">
          <cell r="A9" t="str">
            <v>A</v>
          </cell>
        </row>
      </sheetData>
      <sheetData sheetId="9047">
        <row r="9">
          <cell r="A9" t="str">
            <v>A</v>
          </cell>
        </row>
      </sheetData>
      <sheetData sheetId="9048">
        <row r="9">
          <cell r="A9" t="str">
            <v>A</v>
          </cell>
        </row>
      </sheetData>
      <sheetData sheetId="9049">
        <row r="9">
          <cell r="A9" t="str">
            <v>A</v>
          </cell>
        </row>
      </sheetData>
      <sheetData sheetId="9050">
        <row r="9">
          <cell r="A9" t="str">
            <v>A</v>
          </cell>
        </row>
      </sheetData>
      <sheetData sheetId="9051">
        <row r="9">
          <cell r="A9" t="str">
            <v>A</v>
          </cell>
        </row>
      </sheetData>
      <sheetData sheetId="9052">
        <row r="9">
          <cell r="A9" t="str">
            <v>A</v>
          </cell>
        </row>
      </sheetData>
      <sheetData sheetId="9053">
        <row r="9">
          <cell r="A9" t="str">
            <v>A</v>
          </cell>
        </row>
      </sheetData>
      <sheetData sheetId="9054">
        <row r="9">
          <cell r="A9" t="str">
            <v>A</v>
          </cell>
        </row>
      </sheetData>
      <sheetData sheetId="9055">
        <row r="9">
          <cell r="A9" t="str">
            <v>A</v>
          </cell>
        </row>
      </sheetData>
      <sheetData sheetId="9056">
        <row r="9">
          <cell r="A9" t="str">
            <v>A</v>
          </cell>
        </row>
      </sheetData>
      <sheetData sheetId="9057">
        <row r="9">
          <cell r="A9" t="str">
            <v>A</v>
          </cell>
        </row>
      </sheetData>
      <sheetData sheetId="9058">
        <row r="9">
          <cell r="A9" t="str">
            <v>A</v>
          </cell>
        </row>
      </sheetData>
      <sheetData sheetId="9059">
        <row r="9">
          <cell r="A9" t="str">
            <v>A</v>
          </cell>
        </row>
      </sheetData>
      <sheetData sheetId="9060">
        <row r="9">
          <cell r="A9" t="str">
            <v>A</v>
          </cell>
        </row>
      </sheetData>
      <sheetData sheetId="9061">
        <row r="9">
          <cell r="A9" t="str">
            <v>A</v>
          </cell>
        </row>
      </sheetData>
      <sheetData sheetId="9062">
        <row r="9">
          <cell r="A9" t="str">
            <v>A</v>
          </cell>
        </row>
      </sheetData>
      <sheetData sheetId="9063">
        <row r="9">
          <cell r="A9" t="str">
            <v>A</v>
          </cell>
        </row>
      </sheetData>
      <sheetData sheetId="9064">
        <row r="9">
          <cell r="A9" t="str">
            <v>A</v>
          </cell>
        </row>
      </sheetData>
      <sheetData sheetId="9065">
        <row r="9">
          <cell r="A9" t="str">
            <v>A</v>
          </cell>
        </row>
      </sheetData>
      <sheetData sheetId="9066">
        <row r="9">
          <cell r="A9" t="str">
            <v>A</v>
          </cell>
        </row>
      </sheetData>
      <sheetData sheetId="9067">
        <row r="9">
          <cell r="A9" t="str">
            <v>A</v>
          </cell>
        </row>
      </sheetData>
      <sheetData sheetId="9068">
        <row r="9">
          <cell r="A9" t="str">
            <v>A</v>
          </cell>
        </row>
      </sheetData>
      <sheetData sheetId="9069">
        <row r="9">
          <cell r="A9" t="str">
            <v>A</v>
          </cell>
        </row>
      </sheetData>
      <sheetData sheetId="9070">
        <row r="9">
          <cell r="A9" t="str">
            <v>A</v>
          </cell>
        </row>
      </sheetData>
      <sheetData sheetId="9071">
        <row r="9">
          <cell r="A9" t="str">
            <v>A</v>
          </cell>
        </row>
      </sheetData>
      <sheetData sheetId="9072">
        <row r="9">
          <cell r="A9" t="str">
            <v>A</v>
          </cell>
        </row>
      </sheetData>
      <sheetData sheetId="9073">
        <row r="9">
          <cell r="A9" t="str">
            <v>A</v>
          </cell>
        </row>
      </sheetData>
      <sheetData sheetId="9074">
        <row r="9">
          <cell r="A9" t="str">
            <v>A</v>
          </cell>
        </row>
      </sheetData>
      <sheetData sheetId="9075">
        <row r="9">
          <cell r="A9" t="str">
            <v>A</v>
          </cell>
        </row>
      </sheetData>
      <sheetData sheetId="9076">
        <row r="9">
          <cell r="A9" t="str">
            <v>A</v>
          </cell>
        </row>
      </sheetData>
      <sheetData sheetId="9077">
        <row r="9">
          <cell r="A9" t="str">
            <v>A</v>
          </cell>
        </row>
      </sheetData>
      <sheetData sheetId="9078">
        <row r="9">
          <cell r="A9" t="str">
            <v>A</v>
          </cell>
        </row>
      </sheetData>
      <sheetData sheetId="9079">
        <row r="9">
          <cell r="A9" t="str">
            <v>A</v>
          </cell>
        </row>
      </sheetData>
      <sheetData sheetId="9080">
        <row r="9">
          <cell r="A9" t="str">
            <v>A</v>
          </cell>
        </row>
      </sheetData>
      <sheetData sheetId="9081">
        <row r="9">
          <cell r="A9" t="str">
            <v>A</v>
          </cell>
        </row>
      </sheetData>
      <sheetData sheetId="9082">
        <row r="9">
          <cell r="A9" t="str">
            <v>A</v>
          </cell>
        </row>
      </sheetData>
      <sheetData sheetId="9083">
        <row r="9">
          <cell r="A9" t="str">
            <v>A</v>
          </cell>
        </row>
      </sheetData>
      <sheetData sheetId="9084">
        <row r="9">
          <cell r="A9" t="str">
            <v>A</v>
          </cell>
        </row>
      </sheetData>
      <sheetData sheetId="9085">
        <row r="9">
          <cell r="A9" t="str">
            <v>A</v>
          </cell>
        </row>
      </sheetData>
      <sheetData sheetId="9086">
        <row r="9">
          <cell r="A9" t="str">
            <v>A</v>
          </cell>
        </row>
      </sheetData>
      <sheetData sheetId="9087">
        <row r="9">
          <cell r="A9" t="str">
            <v>A</v>
          </cell>
        </row>
      </sheetData>
      <sheetData sheetId="9088">
        <row r="9">
          <cell r="A9" t="str">
            <v>A</v>
          </cell>
        </row>
      </sheetData>
      <sheetData sheetId="9089">
        <row r="9">
          <cell r="A9" t="str">
            <v>A</v>
          </cell>
        </row>
      </sheetData>
      <sheetData sheetId="9090">
        <row r="9">
          <cell r="A9" t="str">
            <v>A</v>
          </cell>
        </row>
      </sheetData>
      <sheetData sheetId="9091">
        <row r="9">
          <cell r="A9" t="str">
            <v>A</v>
          </cell>
        </row>
      </sheetData>
      <sheetData sheetId="9092">
        <row r="9">
          <cell r="A9" t="str">
            <v>A</v>
          </cell>
        </row>
      </sheetData>
      <sheetData sheetId="9093">
        <row r="9">
          <cell r="A9" t="str">
            <v>A</v>
          </cell>
        </row>
      </sheetData>
      <sheetData sheetId="9094">
        <row r="9">
          <cell r="A9" t="str">
            <v>A</v>
          </cell>
        </row>
      </sheetData>
      <sheetData sheetId="9095">
        <row r="9">
          <cell r="A9" t="str">
            <v>A</v>
          </cell>
        </row>
      </sheetData>
      <sheetData sheetId="9096">
        <row r="9">
          <cell r="A9" t="str">
            <v>A</v>
          </cell>
        </row>
      </sheetData>
      <sheetData sheetId="9097">
        <row r="9">
          <cell r="A9" t="str">
            <v>A</v>
          </cell>
        </row>
      </sheetData>
      <sheetData sheetId="9098">
        <row r="9">
          <cell r="A9" t="str">
            <v>A</v>
          </cell>
        </row>
      </sheetData>
      <sheetData sheetId="9099">
        <row r="9">
          <cell r="A9" t="str">
            <v>A</v>
          </cell>
        </row>
      </sheetData>
      <sheetData sheetId="9100">
        <row r="9">
          <cell r="A9" t="str">
            <v>A</v>
          </cell>
        </row>
      </sheetData>
      <sheetData sheetId="9101">
        <row r="9">
          <cell r="A9" t="str">
            <v>A</v>
          </cell>
        </row>
      </sheetData>
      <sheetData sheetId="9102">
        <row r="9">
          <cell r="A9" t="str">
            <v>A</v>
          </cell>
        </row>
      </sheetData>
      <sheetData sheetId="9103">
        <row r="9">
          <cell r="A9" t="str">
            <v>A</v>
          </cell>
        </row>
      </sheetData>
      <sheetData sheetId="9104">
        <row r="9">
          <cell r="A9" t="str">
            <v>A</v>
          </cell>
        </row>
      </sheetData>
      <sheetData sheetId="9105">
        <row r="9">
          <cell r="A9" t="str">
            <v>A</v>
          </cell>
        </row>
      </sheetData>
      <sheetData sheetId="9106">
        <row r="9">
          <cell r="A9" t="str">
            <v>A</v>
          </cell>
        </row>
      </sheetData>
      <sheetData sheetId="9107">
        <row r="9">
          <cell r="A9" t="str">
            <v>A</v>
          </cell>
        </row>
      </sheetData>
      <sheetData sheetId="9108">
        <row r="9">
          <cell r="A9" t="str">
            <v>A</v>
          </cell>
        </row>
      </sheetData>
      <sheetData sheetId="9109">
        <row r="9">
          <cell r="A9" t="str">
            <v>A</v>
          </cell>
        </row>
      </sheetData>
      <sheetData sheetId="9110">
        <row r="9">
          <cell r="A9" t="str">
            <v>A</v>
          </cell>
        </row>
      </sheetData>
      <sheetData sheetId="9111">
        <row r="9">
          <cell r="A9" t="str">
            <v>A</v>
          </cell>
        </row>
      </sheetData>
      <sheetData sheetId="9112">
        <row r="9">
          <cell r="A9" t="str">
            <v>A</v>
          </cell>
        </row>
      </sheetData>
      <sheetData sheetId="9113">
        <row r="9">
          <cell r="A9" t="str">
            <v>A</v>
          </cell>
        </row>
      </sheetData>
      <sheetData sheetId="9114">
        <row r="9">
          <cell r="A9" t="str">
            <v>A</v>
          </cell>
        </row>
      </sheetData>
      <sheetData sheetId="9115">
        <row r="9">
          <cell r="A9" t="str">
            <v>A</v>
          </cell>
        </row>
      </sheetData>
      <sheetData sheetId="9116">
        <row r="9">
          <cell r="A9" t="str">
            <v>A</v>
          </cell>
        </row>
      </sheetData>
      <sheetData sheetId="9117">
        <row r="9">
          <cell r="A9" t="str">
            <v>A</v>
          </cell>
        </row>
      </sheetData>
      <sheetData sheetId="9118">
        <row r="9">
          <cell r="A9" t="str">
            <v>A</v>
          </cell>
        </row>
      </sheetData>
      <sheetData sheetId="9119">
        <row r="9">
          <cell r="A9" t="str">
            <v>A</v>
          </cell>
        </row>
      </sheetData>
      <sheetData sheetId="9120">
        <row r="9">
          <cell r="A9" t="str">
            <v>A</v>
          </cell>
        </row>
      </sheetData>
      <sheetData sheetId="9121">
        <row r="9">
          <cell r="A9" t="str">
            <v>A</v>
          </cell>
        </row>
      </sheetData>
      <sheetData sheetId="9122">
        <row r="9">
          <cell r="A9" t="str">
            <v>A</v>
          </cell>
        </row>
      </sheetData>
      <sheetData sheetId="9123">
        <row r="9">
          <cell r="A9" t="str">
            <v>A</v>
          </cell>
        </row>
      </sheetData>
      <sheetData sheetId="9124">
        <row r="9">
          <cell r="A9" t="str">
            <v>A</v>
          </cell>
        </row>
      </sheetData>
      <sheetData sheetId="9125">
        <row r="9">
          <cell r="A9" t="str">
            <v>A</v>
          </cell>
        </row>
      </sheetData>
      <sheetData sheetId="9126">
        <row r="9">
          <cell r="A9" t="str">
            <v>A</v>
          </cell>
        </row>
      </sheetData>
      <sheetData sheetId="9127">
        <row r="9">
          <cell r="A9" t="str">
            <v>A</v>
          </cell>
        </row>
      </sheetData>
      <sheetData sheetId="9128">
        <row r="9">
          <cell r="A9" t="str">
            <v>A</v>
          </cell>
        </row>
      </sheetData>
      <sheetData sheetId="9129">
        <row r="9">
          <cell r="A9" t="str">
            <v>A</v>
          </cell>
        </row>
      </sheetData>
      <sheetData sheetId="9130">
        <row r="9">
          <cell r="A9" t="str">
            <v>A</v>
          </cell>
        </row>
      </sheetData>
      <sheetData sheetId="9131">
        <row r="9">
          <cell r="A9" t="str">
            <v>A</v>
          </cell>
        </row>
      </sheetData>
      <sheetData sheetId="9132">
        <row r="9">
          <cell r="A9" t="str">
            <v>A</v>
          </cell>
        </row>
      </sheetData>
      <sheetData sheetId="9133">
        <row r="9">
          <cell r="A9" t="str">
            <v>A</v>
          </cell>
        </row>
      </sheetData>
      <sheetData sheetId="9134">
        <row r="9">
          <cell r="A9" t="str">
            <v>A</v>
          </cell>
        </row>
      </sheetData>
      <sheetData sheetId="9135">
        <row r="9">
          <cell r="A9" t="str">
            <v>A</v>
          </cell>
        </row>
      </sheetData>
      <sheetData sheetId="9136">
        <row r="9">
          <cell r="A9" t="str">
            <v>A</v>
          </cell>
        </row>
      </sheetData>
      <sheetData sheetId="9137">
        <row r="9">
          <cell r="A9" t="str">
            <v>A</v>
          </cell>
        </row>
      </sheetData>
      <sheetData sheetId="9138">
        <row r="9">
          <cell r="A9" t="str">
            <v>A</v>
          </cell>
        </row>
      </sheetData>
      <sheetData sheetId="9139">
        <row r="9">
          <cell r="A9" t="str">
            <v>A</v>
          </cell>
        </row>
      </sheetData>
      <sheetData sheetId="9140">
        <row r="9">
          <cell r="A9" t="str">
            <v>A</v>
          </cell>
        </row>
      </sheetData>
      <sheetData sheetId="9141">
        <row r="9">
          <cell r="A9" t="str">
            <v>A</v>
          </cell>
        </row>
      </sheetData>
      <sheetData sheetId="9142">
        <row r="9">
          <cell r="A9" t="str">
            <v>A</v>
          </cell>
        </row>
      </sheetData>
      <sheetData sheetId="9143">
        <row r="9">
          <cell r="A9" t="str">
            <v>A</v>
          </cell>
        </row>
      </sheetData>
      <sheetData sheetId="9144">
        <row r="9">
          <cell r="A9" t="str">
            <v>A</v>
          </cell>
        </row>
      </sheetData>
      <sheetData sheetId="9145">
        <row r="9">
          <cell r="A9" t="str">
            <v>A</v>
          </cell>
        </row>
      </sheetData>
      <sheetData sheetId="9146">
        <row r="9">
          <cell r="A9" t="str">
            <v>A</v>
          </cell>
        </row>
      </sheetData>
      <sheetData sheetId="9147">
        <row r="9">
          <cell r="A9" t="str">
            <v>A</v>
          </cell>
        </row>
      </sheetData>
      <sheetData sheetId="9148">
        <row r="9">
          <cell r="A9" t="str">
            <v>A</v>
          </cell>
        </row>
      </sheetData>
      <sheetData sheetId="9149">
        <row r="9">
          <cell r="A9" t="str">
            <v>A</v>
          </cell>
        </row>
      </sheetData>
      <sheetData sheetId="9150">
        <row r="9">
          <cell r="A9" t="str">
            <v>A</v>
          </cell>
        </row>
      </sheetData>
      <sheetData sheetId="9151">
        <row r="9">
          <cell r="A9" t="str">
            <v>A</v>
          </cell>
        </row>
      </sheetData>
      <sheetData sheetId="9152">
        <row r="9">
          <cell r="A9" t="str">
            <v>A</v>
          </cell>
        </row>
      </sheetData>
      <sheetData sheetId="9153">
        <row r="9">
          <cell r="A9" t="str">
            <v>A</v>
          </cell>
        </row>
      </sheetData>
      <sheetData sheetId="9154">
        <row r="9">
          <cell r="A9" t="str">
            <v>A</v>
          </cell>
        </row>
      </sheetData>
      <sheetData sheetId="9155">
        <row r="9">
          <cell r="A9" t="str">
            <v>A</v>
          </cell>
        </row>
      </sheetData>
      <sheetData sheetId="9156">
        <row r="9">
          <cell r="A9" t="str">
            <v>A</v>
          </cell>
        </row>
      </sheetData>
      <sheetData sheetId="9157" refreshError="1"/>
      <sheetData sheetId="9158">
        <row r="9">
          <cell r="A9" t="str">
            <v>A</v>
          </cell>
        </row>
      </sheetData>
      <sheetData sheetId="9159">
        <row r="9">
          <cell r="A9" t="str">
            <v>A</v>
          </cell>
        </row>
      </sheetData>
      <sheetData sheetId="9160">
        <row r="9">
          <cell r="A9" t="str">
            <v>A</v>
          </cell>
        </row>
      </sheetData>
      <sheetData sheetId="9161" refreshError="1"/>
      <sheetData sheetId="9162" refreshError="1"/>
      <sheetData sheetId="9163">
        <row r="9">
          <cell r="A9" t="str">
            <v>A</v>
          </cell>
        </row>
      </sheetData>
      <sheetData sheetId="9164">
        <row r="9">
          <cell r="A9" t="str">
            <v>A</v>
          </cell>
        </row>
      </sheetData>
      <sheetData sheetId="9165">
        <row r="9">
          <cell r="A9" t="str">
            <v>A</v>
          </cell>
        </row>
      </sheetData>
      <sheetData sheetId="9166">
        <row r="9">
          <cell r="A9" t="str">
            <v>A</v>
          </cell>
        </row>
      </sheetData>
      <sheetData sheetId="9167">
        <row r="9">
          <cell r="A9" t="str">
            <v>A</v>
          </cell>
        </row>
      </sheetData>
      <sheetData sheetId="9168">
        <row r="9">
          <cell r="A9" t="str">
            <v>A</v>
          </cell>
        </row>
      </sheetData>
      <sheetData sheetId="9169">
        <row r="9">
          <cell r="A9" t="str">
            <v>A</v>
          </cell>
        </row>
      </sheetData>
      <sheetData sheetId="9170"/>
      <sheetData sheetId="9171">
        <row r="9">
          <cell r="A9" t="str">
            <v>A</v>
          </cell>
        </row>
      </sheetData>
      <sheetData sheetId="9172">
        <row r="9">
          <cell r="A9" t="str">
            <v>A</v>
          </cell>
        </row>
      </sheetData>
      <sheetData sheetId="9173">
        <row r="9">
          <cell r="A9" t="str">
            <v>A</v>
          </cell>
        </row>
      </sheetData>
      <sheetData sheetId="9174">
        <row r="9">
          <cell r="A9" t="str">
            <v>A</v>
          </cell>
        </row>
      </sheetData>
      <sheetData sheetId="9175">
        <row r="9">
          <cell r="A9" t="str">
            <v>A</v>
          </cell>
        </row>
      </sheetData>
      <sheetData sheetId="9176">
        <row r="9">
          <cell r="A9" t="str">
            <v>A</v>
          </cell>
        </row>
      </sheetData>
      <sheetData sheetId="9177">
        <row r="9">
          <cell r="A9" t="str">
            <v>A</v>
          </cell>
        </row>
      </sheetData>
      <sheetData sheetId="9178">
        <row r="9">
          <cell r="A9" t="str">
            <v>A</v>
          </cell>
        </row>
      </sheetData>
      <sheetData sheetId="9179">
        <row r="9">
          <cell r="A9" t="str">
            <v>A</v>
          </cell>
        </row>
      </sheetData>
      <sheetData sheetId="9180">
        <row r="9">
          <cell r="A9" t="str">
            <v>A</v>
          </cell>
        </row>
      </sheetData>
      <sheetData sheetId="9181">
        <row r="9">
          <cell r="A9" t="str">
            <v>A</v>
          </cell>
        </row>
      </sheetData>
      <sheetData sheetId="9182">
        <row r="9">
          <cell r="A9" t="str">
            <v>A</v>
          </cell>
        </row>
      </sheetData>
      <sheetData sheetId="9183">
        <row r="9">
          <cell r="A9" t="str">
            <v>A</v>
          </cell>
        </row>
      </sheetData>
      <sheetData sheetId="9184">
        <row r="9">
          <cell r="A9" t="str">
            <v>A</v>
          </cell>
        </row>
      </sheetData>
      <sheetData sheetId="9185">
        <row r="9">
          <cell r="A9" t="str">
            <v>A</v>
          </cell>
        </row>
      </sheetData>
      <sheetData sheetId="9186">
        <row r="9">
          <cell r="A9" t="str">
            <v>A</v>
          </cell>
        </row>
      </sheetData>
      <sheetData sheetId="9187">
        <row r="9">
          <cell r="A9" t="str">
            <v>A</v>
          </cell>
        </row>
      </sheetData>
      <sheetData sheetId="9188">
        <row r="9">
          <cell r="A9" t="str">
            <v>A</v>
          </cell>
        </row>
      </sheetData>
      <sheetData sheetId="9189">
        <row r="9">
          <cell r="A9" t="str">
            <v>A</v>
          </cell>
        </row>
      </sheetData>
      <sheetData sheetId="9190">
        <row r="9">
          <cell r="A9" t="str">
            <v>A</v>
          </cell>
        </row>
      </sheetData>
      <sheetData sheetId="9191">
        <row r="9">
          <cell r="A9" t="str">
            <v>A</v>
          </cell>
        </row>
      </sheetData>
      <sheetData sheetId="9192">
        <row r="9">
          <cell r="A9" t="str">
            <v>A</v>
          </cell>
        </row>
      </sheetData>
      <sheetData sheetId="9193">
        <row r="9">
          <cell r="A9" t="str">
            <v>A</v>
          </cell>
        </row>
      </sheetData>
      <sheetData sheetId="9194">
        <row r="9">
          <cell r="A9" t="str">
            <v>A</v>
          </cell>
        </row>
      </sheetData>
      <sheetData sheetId="9195">
        <row r="9">
          <cell r="A9" t="str">
            <v>A</v>
          </cell>
        </row>
      </sheetData>
      <sheetData sheetId="9196">
        <row r="9">
          <cell r="A9" t="str">
            <v>A</v>
          </cell>
        </row>
      </sheetData>
      <sheetData sheetId="9197">
        <row r="9">
          <cell r="A9" t="str">
            <v>A</v>
          </cell>
        </row>
      </sheetData>
      <sheetData sheetId="9198">
        <row r="9">
          <cell r="A9" t="str">
            <v>A</v>
          </cell>
        </row>
      </sheetData>
      <sheetData sheetId="9199">
        <row r="9">
          <cell r="A9" t="str">
            <v>A</v>
          </cell>
        </row>
      </sheetData>
      <sheetData sheetId="9200">
        <row r="9">
          <cell r="A9" t="str">
            <v>A</v>
          </cell>
        </row>
      </sheetData>
      <sheetData sheetId="9201">
        <row r="9">
          <cell r="A9" t="str">
            <v>A</v>
          </cell>
        </row>
      </sheetData>
      <sheetData sheetId="9202">
        <row r="9">
          <cell r="A9" t="str">
            <v>A</v>
          </cell>
        </row>
      </sheetData>
      <sheetData sheetId="9203">
        <row r="9">
          <cell r="A9" t="str">
            <v>A</v>
          </cell>
        </row>
      </sheetData>
      <sheetData sheetId="9204">
        <row r="9">
          <cell r="A9" t="str">
            <v>A</v>
          </cell>
        </row>
      </sheetData>
      <sheetData sheetId="9205">
        <row r="9">
          <cell r="A9" t="str">
            <v>A</v>
          </cell>
        </row>
      </sheetData>
      <sheetData sheetId="9206">
        <row r="9">
          <cell r="A9" t="str">
            <v>A</v>
          </cell>
        </row>
      </sheetData>
      <sheetData sheetId="9207">
        <row r="9">
          <cell r="A9" t="str">
            <v>A</v>
          </cell>
        </row>
      </sheetData>
      <sheetData sheetId="9208">
        <row r="9">
          <cell r="A9" t="str">
            <v>A</v>
          </cell>
        </row>
      </sheetData>
      <sheetData sheetId="9209">
        <row r="9">
          <cell r="A9" t="str">
            <v>A</v>
          </cell>
        </row>
      </sheetData>
      <sheetData sheetId="9210">
        <row r="9">
          <cell r="A9" t="str">
            <v>A</v>
          </cell>
        </row>
      </sheetData>
      <sheetData sheetId="9211">
        <row r="9">
          <cell r="A9" t="str">
            <v>A</v>
          </cell>
        </row>
      </sheetData>
      <sheetData sheetId="9212">
        <row r="9">
          <cell r="A9" t="str">
            <v>A</v>
          </cell>
        </row>
      </sheetData>
      <sheetData sheetId="9213"/>
      <sheetData sheetId="9214"/>
      <sheetData sheetId="9215">
        <row r="9">
          <cell r="A9" t="str">
            <v>A</v>
          </cell>
        </row>
      </sheetData>
      <sheetData sheetId="9216">
        <row r="9">
          <cell r="A9" t="str">
            <v>A</v>
          </cell>
        </row>
      </sheetData>
      <sheetData sheetId="9217">
        <row r="9">
          <cell r="A9" t="str">
            <v>A</v>
          </cell>
        </row>
      </sheetData>
      <sheetData sheetId="9218">
        <row r="9">
          <cell r="A9" t="str">
            <v>A</v>
          </cell>
        </row>
      </sheetData>
      <sheetData sheetId="9219">
        <row r="9">
          <cell r="A9" t="str">
            <v>A</v>
          </cell>
        </row>
      </sheetData>
      <sheetData sheetId="9220">
        <row r="9">
          <cell r="A9" t="str">
            <v>A</v>
          </cell>
        </row>
      </sheetData>
      <sheetData sheetId="9221">
        <row r="9">
          <cell r="A9" t="str">
            <v>A</v>
          </cell>
        </row>
      </sheetData>
      <sheetData sheetId="9222">
        <row r="9">
          <cell r="A9" t="str">
            <v>A</v>
          </cell>
        </row>
      </sheetData>
      <sheetData sheetId="9223">
        <row r="9">
          <cell r="A9" t="str">
            <v>A</v>
          </cell>
        </row>
      </sheetData>
      <sheetData sheetId="9224">
        <row r="9">
          <cell r="A9" t="str">
            <v>A</v>
          </cell>
        </row>
      </sheetData>
      <sheetData sheetId="9225">
        <row r="9">
          <cell r="A9" t="str">
            <v>A</v>
          </cell>
        </row>
      </sheetData>
      <sheetData sheetId="9226">
        <row r="9">
          <cell r="A9" t="str">
            <v>A</v>
          </cell>
        </row>
      </sheetData>
      <sheetData sheetId="9227">
        <row r="9">
          <cell r="A9" t="str">
            <v>A</v>
          </cell>
        </row>
      </sheetData>
      <sheetData sheetId="9228">
        <row r="9">
          <cell r="A9" t="str">
            <v>A</v>
          </cell>
        </row>
      </sheetData>
      <sheetData sheetId="9229">
        <row r="9">
          <cell r="A9" t="str">
            <v>A</v>
          </cell>
        </row>
      </sheetData>
      <sheetData sheetId="9230">
        <row r="9">
          <cell r="A9" t="str">
            <v>A</v>
          </cell>
        </row>
      </sheetData>
      <sheetData sheetId="9231">
        <row r="9">
          <cell r="A9" t="str">
            <v>A</v>
          </cell>
        </row>
      </sheetData>
      <sheetData sheetId="9232">
        <row r="9">
          <cell r="A9" t="str">
            <v>A</v>
          </cell>
        </row>
      </sheetData>
      <sheetData sheetId="9233">
        <row r="9">
          <cell r="A9" t="str">
            <v>A</v>
          </cell>
        </row>
      </sheetData>
      <sheetData sheetId="9234">
        <row r="9">
          <cell r="A9" t="str">
            <v>A</v>
          </cell>
        </row>
      </sheetData>
      <sheetData sheetId="9235">
        <row r="9">
          <cell r="A9" t="str">
            <v>A</v>
          </cell>
        </row>
      </sheetData>
      <sheetData sheetId="9236">
        <row r="9">
          <cell r="A9" t="str">
            <v>A</v>
          </cell>
        </row>
      </sheetData>
      <sheetData sheetId="9237">
        <row r="9">
          <cell r="A9" t="str">
            <v>A</v>
          </cell>
        </row>
      </sheetData>
      <sheetData sheetId="9238">
        <row r="9">
          <cell r="A9" t="str">
            <v>A</v>
          </cell>
        </row>
      </sheetData>
      <sheetData sheetId="9239">
        <row r="9">
          <cell r="A9" t="str">
            <v>A</v>
          </cell>
        </row>
      </sheetData>
      <sheetData sheetId="9240">
        <row r="9">
          <cell r="A9" t="str">
            <v>A</v>
          </cell>
        </row>
      </sheetData>
      <sheetData sheetId="9241">
        <row r="9">
          <cell r="A9" t="str">
            <v>A</v>
          </cell>
        </row>
      </sheetData>
      <sheetData sheetId="9242">
        <row r="9">
          <cell r="A9" t="str">
            <v>A</v>
          </cell>
        </row>
      </sheetData>
      <sheetData sheetId="9243">
        <row r="9">
          <cell r="A9" t="str">
            <v>A</v>
          </cell>
        </row>
      </sheetData>
      <sheetData sheetId="9244">
        <row r="9">
          <cell r="A9" t="str">
            <v>A</v>
          </cell>
        </row>
      </sheetData>
      <sheetData sheetId="9245">
        <row r="9">
          <cell r="A9" t="str">
            <v>A</v>
          </cell>
        </row>
      </sheetData>
      <sheetData sheetId="9246">
        <row r="9">
          <cell r="A9" t="str">
            <v>A</v>
          </cell>
        </row>
      </sheetData>
      <sheetData sheetId="9247">
        <row r="9">
          <cell r="A9" t="str">
            <v>A</v>
          </cell>
        </row>
      </sheetData>
      <sheetData sheetId="9248">
        <row r="9">
          <cell r="A9" t="str">
            <v>A</v>
          </cell>
        </row>
      </sheetData>
      <sheetData sheetId="9249">
        <row r="9">
          <cell r="A9" t="str">
            <v>A</v>
          </cell>
        </row>
      </sheetData>
      <sheetData sheetId="9250">
        <row r="9">
          <cell r="A9" t="str">
            <v>A</v>
          </cell>
        </row>
      </sheetData>
      <sheetData sheetId="9251">
        <row r="9">
          <cell r="A9" t="str">
            <v>A</v>
          </cell>
        </row>
      </sheetData>
      <sheetData sheetId="9252">
        <row r="9">
          <cell r="A9" t="str">
            <v>A</v>
          </cell>
        </row>
      </sheetData>
      <sheetData sheetId="9253">
        <row r="9">
          <cell r="A9" t="str">
            <v>A</v>
          </cell>
        </row>
      </sheetData>
      <sheetData sheetId="9254">
        <row r="9">
          <cell r="A9" t="str">
            <v>A</v>
          </cell>
        </row>
      </sheetData>
      <sheetData sheetId="9255">
        <row r="9">
          <cell r="A9" t="str">
            <v>A</v>
          </cell>
        </row>
      </sheetData>
      <sheetData sheetId="9256">
        <row r="9">
          <cell r="A9" t="str">
            <v>A</v>
          </cell>
        </row>
      </sheetData>
      <sheetData sheetId="9257">
        <row r="9">
          <cell r="A9" t="str">
            <v>A</v>
          </cell>
        </row>
      </sheetData>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row r="9">
          <cell r="A9" t="str">
            <v>A</v>
          </cell>
        </row>
      </sheetData>
      <sheetData sheetId="9272">
        <row r="9">
          <cell r="A9" t="str">
            <v>A</v>
          </cell>
        </row>
      </sheetData>
      <sheetData sheetId="9273">
        <row r="9">
          <cell r="A9" t="str">
            <v>A</v>
          </cell>
        </row>
      </sheetData>
      <sheetData sheetId="9274"/>
      <sheetData sheetId="9275">
        <row r="9">
          <cell r="A9" t="str">
            <v>A</v>
          </cell>
        </row>
      </sheetData>
      <sheetData sheetId="9276">
        <row r="9">
          <cell r="A9" t="str">
            <v>A</v>
          </cell>
        </row>
      </sheetData>
      <sheetData sheetId="9277">
        <row r="9">
          <cell r="A9" t="str">
            <v>A</v>
          </cell>
        </row>
      </sheetData>
      <sheetData sheetId="9278">
        <row r="9">
          <cell r="A9" t="str">
            <v>A</v>
          </cell>
        </row>
      </sheetData>
      <sheetData sheetId="9279">
        <row r="9">
          <cell r="A9" t="str">
            <v>A</v>
          </cell>
        </row>
      </sheetData>
      <sheetData sheetId="9280">
        <row r="9">
          <cell r="A9" t="str">
            <v>A</v>
          </cell>
        </row>
      </sheetData>
      <sheetData sheetId="9281">
        <row r="9">
          <cell r="A9" t="str">
            <v>A</v>
          </cell>
        </row>
      </sheetData>
      <sheetData sheetId="9282">
        <row r="9">
          <cell r="A9" t="str">
            <v>A</v>
          </cell>
        </row>
      </sheetData>
      <sheetData sheetId="9283">
        <row r="9">
          <cell r="A9" t="str">
            <v>A</v>
          </cell>
        </row>
      </sheetData>
      <sheetData sheetId="9284">
        <row r="9">
          <cell r="A9" t="str">
            <v>A</v>
          </cell>
        </row>
      </sheetData>
      <sheetData sheetId="9285">
        <row r="9">
          <cell r="A9" t="str">
            <v>A</v>
          </cell>
        </row>
      </sheetData>
      <sheetData sheetId="9286">
        <row r="9">
          <cell r="A9" t="str">
            <v>A</v>
          </cell>
        </row>
      </sheetData>
      <sheetData sheetId="9287">
        <row r="9">
          <cell r="A9" t="str">
            <v>A</v>
          </cell>
        </row>
      </sheetData>
      <sheetData sheetId="9288">
        <row r="9">
          <cell r="A9" t="str">
            <v>A</v>
          </cell>
        </row>
      </sheetData>
      <sheetData sheetId="9289">
        <row r="9">
          <cell r="A9" t="str">
            <v>A</v>
          </cell>
        </row>
      </sheetData>
      <sheetData sheetId="9290">
        <row r="9">
          <cell r="A9" t="str">
            <v>A</v>
          </cell>
        </row>
      </sheetData>
      <sheetData sheetId="9291">
        <row r="9">
          <cell r="A9" t="str">
            <v>A</v>
          </cell>
        </row>
      </sheetData>
      <sheetData sheetId="9292">
        <row r="9">
          <cell r="A9" t="str">
            <v>A</v>
          </cell>
        </row>
      </sheetData>
      <sheetData sheetId="9293">
        <row r="9">
          <cell r="A9" t="str">
            <v>A</v>
          </cell>
        </row>
      </sheetData>
      <sheetData sheetId="9294">
        <row r="9">
          <cell r="A9" t="str">
            <v>A</v>
          </cell>
        </row>
      </sheetData>
      <sheetData sheetId="9295">
        <row r="9">
          <cell r="A9" t="str">
            <v>A</v>
          </cell>
        </row>
      </sheetData>
      <sheetData sheetId="9296">
        <row r="9">
          <cell r="A9" t="str">
            <v>A</v>
          </cell>
        </row>
      </sheetData>
      <sheetData sheetId="9297">
        <row r="9">
          <cell r="A9" t="str">
            <v>A</v>
          </cell>
        </row>
      </sheetData>
      <sheetData sheetId="9298">
        <row r="9">
          <cell r="A9" t="str">
            <v>A</v>
          </cell>
        </row>
      </sheetData>
      <sheetData sheetId="9299">
        <row r="9">
          <cell r="A9" t="str">
            <v>A</v>
          </cell>
        </row>
      </sheetData>
      <sheetData sheetId="9300">
        <row r="9">
          <cell r="A9" t="str">
            <v>A</v>
          </cell>
        </row>
      </sheetData>
      <sheetData sheetId="9301"/>
      <sheetData sheetId="9302">
        <row r="9">
          <cell r="A9" t="str">
            <v>A</v>
          </cell>
        </row>
      </sheetData>
      <sheetData sheetId="9303">
        <row r="9">
          <cell r="A9" t="str">
            <v>A</v>
          </cell>
        </row>
      </sheetData>
      <sheetData sheetId="9304">
        <row r="9">
          <cell r="A9" t="str">
            <v>A</v>
          </cell>
        </row>
      </sheetData>
      <sheetData sheetId="9305">
        <row r="9">
          <cell r="A9" t="str">
            <v>A</v>
          </cell>
        </row>
      </sheetData>
      <sheetData sheetId="9306"/>
      <sheetData sheetId="9307">
        <row r="9">
          <cell r="A9" t="str">
            <v>A</v>
          </cell>
        </row>
      </sheetData>
      <sheetData sheetId="9308"/>
      <sheetData sheetId="9309"/>
      <sheetData sheetId="9310"/>
      <sheetData sheetId="9311"/>
      <sheetData sheetId="9312">
        <row r="9">
          <cell r="A9" t="str">
            <v>A</v>
          </cell>
        </row>
      </sheetData>
      <sheetData sheetId="9313">
        <row r="9">
          <cell r="A9" t="str">
            <v>A</v>
          </cell>
        </row>
      </sheetData>
      <sheetData sheetId="9314">
        <row r="9">
          <cell r="A9" t="str">
            <v>A</v>
          </cell>
        </row>
      </sheetData>
      <sheetData sheetId="9315">
        <row r="9">
          <cell r="A9" t="str">
            <v>A</v>
          </cell>
        </row>
      </sheetData>
      <sheetData sheetId="9316">
        <row r="9">
          <cell r="A9" t="str">
            <v>A</v>
          </cell>
        </row>
      </sheetData>
      <sheetData sheetId="9317">
        <row r="9">
          <cell r="A9" t="str">
            <v>A</v>
          </cell>
        </row>
      </sheetData>
      <sheetData sheetId="9318">
        <row r="9">
          <cell r="A9" t="str">
            <v>A</v>
          </cell>
        </row>
      </sheetData>
      <sheetData sheetId="9319">
        <row r="9">
          <cell r="A9" t="str">
            <v>A</v>
          </cell>
        </row>
      </sheetData>
      <sheetData sheetId="9320">
        <row r="9">
          <cell r="A9" t="str">
            <v>A</v>
          </cell>
        </row>
      </sheetData>
      <sheetData sheetId="9321">
        <row r="9">
          <cell r="A9" t="str">
            <v>A</v>
          </cell>
        </row>
      </sheetData>
      <sheetData sheetId="9322">
        <row r="9">
          <cell r="A9" t="str">
            <v>A</v>
          </cell>
        </row>
      </sheetData>
      <sheetData sheetId="9323">
        <row r="9">
          <cell r="A9" t="str">
            <v>A</v>
          </cell>
        </row>
      </sheetData>
      <sheetData sheetId="9324">
        <row r="9">
          <cell r="A9" t="str">
            <v>A</v>
          </cell>
        </row>
      </sheetData>
      <sheetData sheetId="9325">
        <row r="9">
          <cell r="A9" t="str">
            <v>A</v>
          </cell>
        </row>
      </sheetData>
      <sheetData sheetId="9326">
        <row r="9">
          <cell r="A9" t="str">
            <v>A</v>
          </cell>
        </row>
      </sheetData>
      <sheetData sheetId="9327">
        <row r="9">
          <cell r="A9" t="str">
            <v>A</v>
          </cell>
        </row>
      </sheetData>
      <sheetData sheetId="9328">
        <row r="9">
          <cell r="A9" t="str">
            <v>A</v>
          </cell>
        </row>
      </sheetData>
      <sheetData sheetId="9329">
        <row r="9">
          <cell r="A9" t="str">
            <v>A</v>
          </cell>
        </row>
      </sheetData>
      <sheetData sheetId="9330">
        <row r="9">
          <cell r="A9" t="str">
            <v>A</v>
          </cell>
        </row>
      </sheetData>
      <sheetData sheetId="9331">
        <row r="9">
          <cell r="A9" t="str">
            <v>A</v>
          </cell>
        </row>
      </sheetData>
      <sheetData sheetId="9332">
        <row r="9">
          <cell r="A9" t="str">
            <v>A</v>
          </cell>
        </row>
      </sheetData>
      <sheetData sheetId="9333">
        <row r="9">
          <cell r="A9" t="str">
            <v>A</v>
          </cell>
        </row>
      </sheetData>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row r="9">
          <cell r="A9" t="str">
            <v>A</v>
          </cell>
        </row>
      </sheetData>
      <sheetData sheetId="9352"/>
      <sheetData sheetId="9353">
        <row r="9">
          <cell r="A9" t="str">
            <v>A</v>
          </cell>
        </row>
      </sheetData>
      <sheetData sheetId="9354">
        <row r="9">
          <cell r="A9" t="str">
            <v>A</v>
          </cell>
        </row>
      </sheetData>
      <sheetData sheetId="9355">
        <row r="9">
          <cell r="A9" t="str">
            <v>A</v>
          </cell>
        </row>
      </sheetData>
      <sheetData sheetId="9356" refreshError="1"/>
      <sheetData sheetId="9357"/>
      <sheetData sheetId="9358"/>
      <sheetData sheetId="9359"/>
      <sheetData sheetId="9360"/>
      <sheetData sheetId="9361" refreshError="1"/>
      <sheetData sheetId="9362" refreshError="1"/>
      <sheetData sheetId="9363" refreshError="1"/>
      <sheetData sheetId="9364" refreshError="1"/>
      <sheetData sheetId="9365" refreshError="1"/>
      <sheetData sheetId="9366" refreshError="1"/>
      <sheetData sheetId="9367" refreshError="1"/>
      <sheetData sheetId="9368">
        <row r="9">
          <cell r="A9" t="str">
            <v>A</v>
          </cell>
        </row>
      </sheetData>
      <sheetData sheetId="9369">
        <row r="9">
          <cell r="A9" t="str">
            <v>A</v>
          </cell>
        </row>
      </sheetData>
      <sheetData sheetId="9370">
        <row r="9">
          <cell r="A9" t="str">
            <v>A</v>
          </cell>
        </row>
      </sheetData>
      <sheetData sheetId="9371">
        <row r="9">
          <cell r="A9" t="str">
            <v>A</v>
          </cell>
        </row>
      </sheetData>
      <sheetData sheetId="9372">
        <row r="9">
          <cell r="A9" t="str">
            <v>A</v>
          </cell>
        </row>
      </sheetData>
      <sheetData sheetId="9373">
        <row r="9">
          <cell r="A9" t="str">
            <v>A</v>
          </cell>
        </row>
      </sheetData>
      <sheetData sheetId="9374">
        <row r="9">
          <cell r="A9" t="str">
            <v>A</v>
          </cell>
        </row>
      </sheetData>
      <sheetData sheetId="9375">
        <row r="9">
          <cell r="A9" t="str">
            <v>A</v>
          </cell>
        </row>
      </sheetData>
      <sheetData sheetId="9376">
        <row r="9">
          <cell r="A9" t="str">
            <v>A</v>
          </cell>
        </row>
      </sheetData>
      <sheetData sheetId="9377">
        <row r="9">
          <cell r="A9" t="str">
            <v>A</v>
          </cell>
        </row>
      </sheetData>
      <sheetData sheetId="9378">
        <row r="9">
          <cell r="A9" t="str">
            <v>A</v>
          </cell>
        </row>
      </sheetData>
      <sheetData sheetId="9379">
        <row r="9">
          <cell r="A9" t="str">
            <v>A</v>
          </cell>
        </row>
      </sheetData>
      <sheetData sheetId="9380">
        <row r="9">
          <cell r="A9" t="str">
            <v>A</v>
          </cell>
        </row>
      </sheetData>
      <sheetData sheetId="9381">
        <row r="9">
          <cell r="A9" t="str">
            <v>A</v>
          </cell>
        </row>
      </sheetData>
      <sheetData sheetId="9382">
        <row r="9">
          <cell r="A9" t="str">
            <v>A</v>
          </cell>
        </row>
      </sheetData>
      <sheetData sheetId="9383">
        <row r="9">
          <cell r="A9" t="str">
            <v>A</v>
          </cell>
        </row>
      </sheetData>
      <sheetData sheetId="9384">
        <row r="9">
          <cell r="A9" t="str">
            <v>A</v>
          </cell>
        </row>
      </sheetData>
      <sheetData sheetId="9385">
        <row r="9">
          <cell r="A9" t="str">
            <v>A</v>
          </cell>
        </row>
      </sheetData>
      <sheetData sheetId="9386">
        <row r="9">
          <cell r="A9" t="str">
            <v>A</v>
          </cell>
        </row>
      </sheetData>
      <sheetData sheetId="9387">
        <row r="9">
          <cell r="A9" t="str">
            <v>A</v>
          </cell>
        </row>
      </sheetData>
      <sheetData sheetId="9388">
        <row r="9">
          <cell r="A9" t="str">
            <v>A</v>
          </cell>
        </row>
      </sheetData>
      <sheetData sheetId="9389">
        <row r="9">
          <cell r="A9" t="str">
            <v>A</v>
          </cell>
        </row>
      </sheetData>
      <sheetData sheetId="9390">
        <row r="9">
          <cell r="A9" t="str">
            <v>A</v>
          </cell>
        </row>
      </sheetData>
      <sheetData sheetId="9391">
        <row r="9">
          <cell r="A9" t="str">
            <v>A</v>
          </cell>
        </row>
      </sheetData>
      <sheetData sheetId="9392">
        <row r="9">
          <cell r="A9" t="str">
            <v>A</v>
          </cell>
        </row>
      </sheetData>
      <sheetData sheetId="9393">
        <row r="9">
          <cell r="A9" t="str">
            <v>A</v>
          </cell>
        </row>
      </sheetData>
      <sheetData sheetId="9394">
        <row r="9">
          <cell r="A9" t="str">
            <v>A</v>
          </cell>
        </row>
      </sheetData>
      <sheetData sheetId="9395">
        <row r="9">
          <cell r="A9" t="str">
            <v>A</v>
          </cell>
        </row>
      </sheetData>
      <sheetData sheetId="9396">
        <row r="9">
          <cell r="A9" t="str">
            <v>A</v>
          </cell>
        </row>
      </sheetData>
      <sheetData sheetId="9397">
        <row r="9">
          <cell r="A9" t="str">
            <v>A</v>
          </cell>
        </row>
      </sheetData>
      <sheetData sheetId="9398">
        <row r="9">
          <cell r="A9" t="str">
            <v>A</v>
          </cell>
        </row>
      </sheetData>
      <sheetData sheetId="9399">
        <row r="9">
          <cell r="A9" t="str">
            <v>A</v>
          </cell>
        </row>
      </sheetData>
      <sheetData sheetId="9400">
        <row r="9">
          <cell r="A9" t="str">
            <v>A</v>
          </cell>
        </row>
      </sheetData>
      <sheetData sheetId="9401">
        <row r="9">
          <cell r="A9" t="str">
            <v>A</v>
          </cell>
        </row>
      </sheetData>
      <sheetData sheetId="9402">
        <row r="9">
          <cell r="A9" t="str">
            <v>A</v>
          </cell>
        </row>
      </sheetData>
      <sheetData sheetId="9403">
        <row r="9">
          <cell r="A9" t="str">
            <v>A</v>
          </cell>
        </row>
      </sheetData>
      <sheetData sheetId="9404">
        <row r="9">
          <cell r="A9" t="str">
            <v>A</v>
          </cell>
        </row>
      </sheetData>
      <sheetData sheetId="9405">
        <row r="9">
          <cell r="A9" t="str">
            <v>A</v>
          </cell>
        </row>
      </sheetData>
      <sheetData sheetId="9406">
        <row r="9">
          <cell r="A9" t="str">
            <v>A</v>
          </cell>
        </row>
      </sheetData>
      <sheetData sheetId="9407">
        <row r="9">
          <cell r="A9" t="str">
            <v>A</v>
          </cell>
        </row>
      </sheetData>
      <sheetData sheetId="9408">
        <row r="9">
          <cell r="A9" t="str">
            <v>A</v>
          </cell>
        </row>
      </sheetData>
      <sheetData sheetId="9409" refreshError="1"/>
      <sheetData sheetId="9410" refreshError="1"/>
      <sheetData sheetId="9411">
        <row r="9">
          <cell r="A9" t="str">
            <v>A</v>
          </cell>
        </row>
      </sheetData>
      <sheetData sheetId="9412">
        <row r="9">
          <cell r="A9" t="str">
            <v>A</v>
          </cell>
        </row>
      </sheetData>
      <sheetData sheetId="9413">
        <row r="9">
          <cell r="A9" t="str">
            <v>A</v>
          </cell>
        </row>
      </sheetData>
      <sheetData sheetId="9414">
        <row r="9">
          <cell r="A9" t="str">
            <v>A</v>
          </cell>
        </row>
      </sheetData>
      <sheetData sheetId="9415">
        <row r="9">
          <cell r="A9" t="str">
            <v>A</v>
          </cell>
        </row>
      </sheetData>
      <sheetData sheetId="9416">
        <row r="9">
          <cell r="A9" t="str">
            <v>A</v>
          </cell>
        </row>
      </sheetData>
      <sheetData sheetId="9417">
        <row r="9">
          <cell r="A9" t="str">
            <v>A</v>
          </cell>
        </row>
      </sheetData>
      <sheetData sheetId="9418">
        <row r="9">
          <cell r="A9" t="str">
            <v>A</v>
          </cell>
        </row>
      </sheetData>
      <sheetData sheetId="9419">
        <row r="9">
          <cell r="A9" t="str">
            <v>A</v>
          </cell>
        </row>
      </sheetData>
      <sheetData sheetId="9420">
        <row r="9">
          <cell r="A9" t="str">
            <v>A</v>
          </cell>
        </row>
      </sheetData>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ow r="9">
          <cell r="A9" t="str">
            <v>A</v>
          </cell>
        </row>
      </sheetData>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ow r="9">
          <cell r="A9" t="str">
            <v>A</v>
          </cell>
        </row>
      </sheetData>
      <sheetData sheetId="9769">
        <row r="9">
          <cell r="A9" t="str">
            <v>A</v>
          </cell>
        </row>
      </sheetData>
      <sheetData sheetId="9770">
        <row r="9">
          <cell r="A9" t="str">
            <v>A</v>
          </cell>
        </row>
      </sheetData>
      <sheetData sheetId="9771">
        <row r="9">
          <cell r="A9" t="str">
            <v>A</v>
          </cell>
        </row>
      </sheetData>
      <sheetData sheetId="9772">
        <row r="9">
          <cell r="A9" t="str">
            <v>A</v>
          </cell>
        </row>
      </sheetData>
      <sheetData sheetId="9773">
        <row r="9">
          <cell r="A9" t="str">
            <v>A</v>
          </cell>
        </row>
      </sheetData>
      <sheetData sheetId="9774">
        <row r="9">
          <cell r="A9" t="str">
            <v>A</v>
          </cell>
        </row>
      </sheetData>
      <sheetData sheetId="9775">
        <row r="9">
          <cell r="A9" t="str">
            <v>A</v>
          </cell>
        </row>
      </sheetData>
      <sheetData sheetId="9776">
        <row r="9">
          <cell r="A9" t="str">
            <v>A</v>
          </cell>
        </row>
      </sheetData>
      <sheetData sheetId="9777">
        <row r="9">
          <cell r="A9" t="str">
            <v>A</v>
          </cell>
        </row>
      </sheetData>
      <sheetData sheetId="9778" refreshError="1"/>
      <sheetData sheetId="9779" refreshError="1"/>
      <sheetData sheetId="9780" refreshError="1"/>
      <sheetData sheetId="9781" refreshError="1"/>
      <sheetData sheetId="9782" refreshError="1"/>
      <sheetData sheetId="9783" refreshError="1"/>
      <sheetData sheetId="9784" refreshError="1"/>
      <sheetData sheetId="9785" refreshError="1"/>
      <sheetData sheetId="9786" refreshError="1"/>
      <sheetData sheetId="9787" refreshError="1"/>
      <sheetData sheetId="9788" refreshError="1"/>
      <sheetData sheetId="9789" refreshError="1"/>
      <sheetData sheetId="9790" refreshError="1"/>
      <sheetData sheetId="9791" refreshError="1"/>
      <sheetData sheetId="9792">
        <row r="9">
          <cell r="A9" t="str">
            <v>A</v>
          </cell>
        </row>
      </sheetData>
      <sheetData sheetId="9793">
        <row r="9">
          <cell r="A9" t="str">
            <v>A</v>
          </cell>
        </row>
      </sheetData>
      <sheetData sheetId="9794">
        <row r="9">
          <cell r="A9" t="str">
            <v>A</v>
          </cell>
        </row>
      </sheetData>
      <sheetData sheetId="9795">
        <row r="9">
          <cell r="A9" t="str">
            <v>A</v>
          </cell>
        </row>
      </sheetData>
      <sheetData sheetId="9796" refreshError="1"/>
      <sheetData sheetId="9797">
        <row r="9">
          <cell r="A9" t="str">
            <v>A</v>
          </cell>
        </row>
      </sheetData>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ow r="9">
          <cell r="A9" t="str">
            <v>A</v>
          </cell>
        </row>
      </sheetData>
      <sheetData sheetId="9808">
        <row r="9">
          <cell r="A9" t="str">
            <v>A</v>
          </cell>
        </row>
      </sheetData>
      <sheetData sheetId="9809">
        <row r="9">
          <cell r="A9" t="str">
            <v>A</v>
          </cell>
        </row>
      </sheetData>
      <sheetData sheetId="9810">
        <row r="9">
          <cell r="A9" t="str">
            <v>A</v>
          </cell>
        </row>
      </sheetData>
      <sheetData sheetId="9811">
        <row r="9">
          <cell r="A9" t="str">
            <v>A</v>
          </cell>
        </row>
      </sheetData>
      <sheetData sheetId="9812">
        <row r="9">
          <cell r="A9" t="str">
            <v>A</v>
          </cell>
        </row>
      </sheetData>
      <sheetData sheetId="9813">
        <row r="9">
          <cell r="A9" t="str">
            <v>A</v>
          </cell>
        </row>
      </sheetData>
      <sheetData sheetId="9814">
        <row r="9">
          <cell r="A9" t="str">
            <v>A</v>
          </cell>
        </row>
      </sheetData>
      <sheetData sheetId="9815">
        <row r="9">
          <cell r="A9" t="str">
            <v>A</v>
          </cell>
        </row>
      </sheetData>
      <sheetData sheetId="9816">
        <row r="9">
          <cell r="A9" t="str">
            <v>A</v>
          </cell>
        </row>
      </sheetData>
      <sheetData sheetId="9817">
        <row r="9">
          <cell r="A9" t="str">
            <v>A</v>
          </cell>
        </row>
      </sheetData>
      <sheetData sheetId="9818">
        <row r="9">
          <cell r="A9" t="str">
            <v>A</v>
          </cell>
        </row>
      </sheetData>
      <sheetData sheetId="9819">
        <row r="9">
          <cell r="A9" t="str">
            <v>A</v>
          </cell>
        </row>
      </sheetData>
      <sheetData sheetId="9820">
        <row r="9">
          <cell r="A9" t="str">
            <v>A</v>
          </cell>
        </row>
      </sheetData>
      <sheetData sheetId="9821">
        <row r="9">
          <cell r="A9" t="str">
            <v>A</v>
          </cell>
        </row>
      </sheetData>
      <sheetData sheetId="9822">
        <row r="9">
          <cell r="A9" t="str">
            <v>A</v>
          </cell>
        </row>
      </sheetData>
      <sheetData sheetId="9823">
        <row r="9">
          <cell r="A9" t="str">
            <v>A</v>
          </cell>
        </row>
      </sheetData>
      <sheetData sheetId="9824">
        <row r="9">
          <cell r="A9" t="str">
            <v>A</v>
          </cell>
        </row>
      </sheetData>
      <sheetData sheetId="9825">
        <row r="9">
          <cell r="A9" t="str">
            <v>A</v>
          </cell>
        </row>
      </sheetData>
      <sheetData sheetId="9826">
        <row r="9">
          <cell r="A9" t="str">
            <v>A</v>
          </cell>
        </row>
      </sheetData>
      <sheetData sheetId="9827">
        <row r="9">
          <cell r="A9" t="str">
            <v>A</v>
          </cell>
        </row>
      </sheetData>
      <sheetData sheetId="9828">
        <row r="9">
          <cell r="A9" t="str">
            <v>A</v>
          </cell>
        </row>
      </sheetData>
      <sheetData sheetId="9829">
        <row r="9">
          <cell r="A9" t="str">
            <v>A</v>
          </cell>
        </row>
      </sheetData>
      <sheetData sheetId="9830">
        <row r="9">
          <cell r="A9" t="str">
            <v>A</v>
          </cell>
        </row>
      </sheetData>
      <sheetData sheetId="9831">
        <row r="9">
          <cell r="A9" t="str">
            <v>A</v>
          </cell>
        </row>
      </sheetData>
      <sheetData sheetId="9832">
        <row r="9">
          <cell r="A9" t="str">
            <v>A</v>
          </cell>
        </row>
      </sheetData>
      <sheetData sheetId="9833">
        <row r="9">
          <cell r="A9" t="str">
            <v>A</v>
          </cell>
        </row>
      </sheetData>
      <sheetData sheetId="9834">
        <row r="9">
          <cell r="A9" t="str">
            <v>A</v>
          </cell>
        </row>
      </sheetData>
      <sheetData sheetId="9835">
        <row r="9">
          <cell r="A9" t="str">
            <v>A</v>
          </cell>
        </row>
      </sheetData>
      <sheetData sheetId="9836">
        <row r="9">
          <cell r="A9" t="str">
            <v>A</v>
          </cell>
        </row>
      </sheetData>
      <sheetData sheetId="9837">
        <row r="9">
          <cell r="A9" t="str">
            <v>A</v>
          </cell>
        </row>
      </sheetData>
      <sheetData sheetId="9838">
        <row r="9">
          <cell r="A9" t="str">
            <v>A</v>
          </cell>
        </row>
      </sheetData>
      <sheetData sheetId="9839">
        <row r="9">
          <cell r="A9" t="str">
            <v>A</v>
          </cell>
        </row>
      </sheetData>
      <sheetData sheetId="9840">
        <row r="9">
          <cell r="A9" t="str">
            <v>A</v>
          </cell>
        </row>
      </sheetData>
      <sheetData sheetId="9841">
        <row r="9">
          <cell r="A9" t="str">
            <v>A</v>
          </cell>
        </row>
      </sheetData>
      <sheetData sheetId="9842">
        <row r="9">
          <cell r="A9" t="str">
            <v>A</v>
          </cell>
        </row>
      </sheetData>
      <sheetData sheetId="9843">
        <row r="9">
          <cell r="A9" t="str">
            <v>A</v>
          </cell>
        </row>
      </sheetData>
      <sheetData sheetId="9844">
        <row r="9">
          <cell r="A9" t="str">
            <v>A</v>
          </cell>
        </row>
      </sheetData>
      <sheetData sheetId="9845">
        <row r="9">
          <cell r="A9" t="str">
            <v>A</v>
          </cell>
        </row>
      </sheetData>
      <sheetData sheetId="9846">
        <row r="9">
          <cell r="A9" t="str">
            <v>A</v>
          </cell>
        </row>
      </sheetData>
      <sheetData sheetId="9847">
        <row r="9">
          <cell r="A9" t="str">
            <v>A</v>
          </cell>
        </row>
      </sheetData>
      <sheetData sheetId="9848">
        <row r="9">
          <cell r="A9" t="str">
            <v>A</v>
          </cell>
        </row>
      </sheetData>
      <sheetData sheetId="9849">
        <row r="9">
          <cell r="A9" t="str">
            <v>A</v>
          </cell>
        </row>
      </sheetData>
      <sheetData sheetId="9850">
        <row r="9">
          <cell r="A9" t="str">
            <v>A</v>
          </cell>
        </row>
      </sheetData>
      <sheetData sheetId="9851">
        <row r="9">
          <cell r="A9" t="str">
            <v>A</v>
          </cell>
        </row>
      </sheetData>
      <sheetData sheetId="9852">
        <row r="9">
          <cell r="A9" t="str">
            <v>A</v>
          </cell>
        </row>
      </sheetData>
      <sheetData sheetId="9853">
        <row r="9">
          <cell r="A9" t="str">
            <v>A</v>
          </cell>
        </row>
      </sheetData>
      <sheetData sheetId="9854">
        <row r="9">
          <cell r="A9" t="str">
            <v>A</v>
          </cell>
        </row>
      </sheetData>
      <sheetData sheetId="9855">
        <row r="9">
          <cell r="A9" t="str">
            <v>A</v>
          </cell>
        </row>
      </sheetData>
      <sheetData sheetId="9856">
        <row r="9">
          <cell r="A9" t="str">
            <v>A</v>
          </cell>
        </row>
      </sheetData>
      <sheetData sheetId="9857">
        <row r="9">
          <cell r="A9" t="str">
            <v>A</v>
          </cell>
        </row>
      </sheetData>
      <sheetData sheetId="9858">
        <row r="9">
          <cell r="A9" t="str">
            <v>A</v>
          </cell>
        </row>
      </sheetData>
      <sheetData sheetId="9859">
        <row r="9">
          <cell r="A9" t="str">
            <v>A</v>
          </cell>
        </row>
      </sheetData>
      <sheetData sheetId="9860">
        <row r="9">
          <cell r="A9" t="str">
            <v>A</v>
          </cell>
        </row>
      </sheetData>
      <sheetData sheetId="9861">
        <row r="9">
          <cell r="A9" t="str">
            <v>A</v>
          </cell>
        </row>
      </sheetData>
      <sheetData sheetId="9862">
        <row r="9">
          <cell r="A9" t="str">
            <v>A</v>
          </cell>
        </row>
      </sheetData>
      <sheetData sheetId="9863">
        <row r="9">
          <cell r="A9" t="str">
            <v>A</v>
          </cell>
        </row>
      </sheetData>
      <sheetData sheetId="9864">
        <row r="9">
          <cell r="A9" t="str">
            <v>A</v>
          </cell>
        </row>
      </sheetData>
      <sheetData sheetId="9865">
        <row r="9">
          <cell r="A9" t="str">
            <v>A</v>
          </cell>
        </row>
      </sheetData>
      <sheetData sheetId="9866">
        <row r="9">
          <cell r="A9" t="str">
            <v>A</v>
          </cell>
        </row>
      </sheetData>
      <sheetData sheetId="9867">
        <row r="9">
          <cell r="A9" t="str">
            <v>A</v>
          </cell>
        </row>
      </sheetData>
      <sheetData sheetId="9868">
        <row r="9">
          <cell r="A9" t="str">
            <v>A</v>
          </cell>
        </row>
      </sheetData>
      <sheetData sheetId="9869">
        <row r="9">
          <cell r="A9" t="str">
            <v>A</v>
          </cell>
        </row>
      </sheetData>
      <sheetData sheetId="9870">
        <row r="9">
          <cell r="A9" t="str">
            <v>A</v>
          </cell>
        </row>
      </sheetData>
      <sheetData sheetId="9871">
        <row r="9">
          <cell r="A9" t="str">
            <v>A</v>
          </cell>
        </row>
      </sheetData>
      <sheetData sheetId="9872">
        <row r="9">
          <cell r="A9" t="str">
            <v>A</v>
          </cell>
        </row>
      </sheetData>
      <sheetData sheetId="9873">
        <row r="9">
          <cell r="A9" t="str">
            <v>A</v>
          </cell>
        </row>
      </sheetData>
      <sheetData sheetId="9874">
        <row r="9">
          <cell r="A9" t="str">
            <v>A</v>
          </cell>
        </row>
      </sheetData>
      <sheetData sheetId="9875">
        <row r="9">
          <cell r="A9" t="str">
            <v>A</v>
          </cell>
        </row>
      </sheetData>
      <sheetData sheetId="9876">
        <row r="9">
          <cell r="A9" t="str">
            <v>A</v>
          </cell>
        </row>
      </sheetData>
      <sheetData sheetId="9877">
        <row r="9">
          <cell r="A9" t="str">
            <v>A</v>
          </cell>
        </row>
      </sheetData>
      <sheetData sheetId="9878">
        <row r="9">
          <cell r="A9" t="str">
            <v>A</v>
          </cell>
        </row>
      </sheetData>
      <sheetData sheetId="9879">
        <row r="9">
          <cell r="A9" t="str">
            <v>A</v>
          </cell>
        </row>
      </sheetData>
      <sheetData sheetId="9880">
        <row r="9">
          <cell r="A9" t="str">
            <v>A</v>
          </cell>
        </row>
      </sheetData>
      <sheetData sheetId="9881">
        <row r="9">
          <cell r="A9" t="str">
            <v>A</v>
          </cell>
        </row>
      </sheetData>
      <sheetData sheetId="9882">
        <row r="9">
          <cell r="A9" t="str">
            <v>A</v>
          </cell>
        </row>
      </sheetData>
      <sheetData sheetId="9883">
        <row r="9">
          <cell r="A9" t="str">
            <v>A</v>
          </cell>
        </row>
      </sheetData>
      <sheetData sheetId="9884">
        <row r="9">
          <cell r="A9" t="str">
            <v>A</v>
          </cell>
        </row>
      </sheetData>
      <sheetData sheetId="9885">
        <row r="9">
          <cell r="A9" t="str">
            <v>A</v>
          </cell>
        </row>
      </sheetData>
      <sheetData sheetId="9886">
        <row r="9">
          <cell r="A9" t="str">
            <v>A</v>
          </cell>
        </row>
      </sheetData>
      <sheetData sheetId="9887">
        <row r="9">
          <cell r="A9" t="str">
            <v>A</v>
          </cell>
        </row>
      </sheetData>
      <sheetData sheetId="9888">
        <row r="9">
          <cell r="A9" t="str">
            <v>A</v>
          </cell>
        </row>
      </sheetData>
      <sheetData sheetId="9889">
        <row r="9">
          <cell r="A9" t="str">
            <v>A</v>
          </cell>
        </row>
      </sheetData>
      <sheetData sheetId="9890">
        <row r="9">
          <cell r="A9" t="str">
            <v>A</v>
          </cell>
        </row>
      </sheetData>
      <sheetData sheetId="9891">
        <row r="9">
          <cell r="A9" t="str">
            <v>A</v>
          </cell>
        </row>
      </sheetData>
      <sheetData sheetId="9892">
        <row r="9">
          <cell r="A9" t="str">
            <v>A</v>
          </cell>
        </row>
      </sheetData>
      <sheetData sheetId="9893">
        <row r="9">
          <cell r="A9" t="str">
            <v>A</v>
          </cell>
        </row>
      </sheetData>
      <sheetData sheetId="9894">
        <row r="9">
          <cell r="A9" t="str">
            <v>A</v>
          </cell>
        </row>
      </sheetData>
      <sheetData sheetId="9895">
        <row r="9">
          <cell r="A9" t="str">
            <v>A</v>
          </cell>
        </row>
      </sheetData>
      <sheetData sheetId="9896">
        <row r="9">
          <cell r="A9" t="str">
            <v>A</v>
          </cell>
        </row>
      </sheetData>
      <sheetData sheetId="9897">
        <row r="9">
          <cell r="A9" t="str">
            <v>A</v>
          </cell>
        </row>
      </sheetData>
      <sheetData sheetId="9898">
        <row r="9">
          <cell r="A9" t="str">
            <v>A</v>
          </cell>
        </row>
      </sheetData>
      <sheetData sheetId="9899">
        <row r="9">
          <cell r="A9" t="str">
            <v>A</v>
          </cell>
        </row>
      </sheetData>
      <sheetData sheetId="9900">
        <row r="9">
          <cell r="A9" t="str">
            <v>A</v>
          </cell>
        </row>
      </sheetData>
      <sheetData sheetId="9901" refreshError="1"/>
      <sheetData sheetId="9902">
        <row r="9">
          <cell r="A9" t="str">
            <v>A</v>
          </cell>
        </row>
      </sheetData>
      <sheetData sheetId="9903">
        <row r="9">
          <cell r="A9" t="str">
            <v>A</v>
          </cell>
        </row>
      </sheetData>
      <sheetData sheetId="9904">
        <row r="9">
          <cell r="A9" t="str">
            <v>A</v>
          </cell>
        </row>
      </sheetData>
      <sheetData sheetId="9905">
        <row r="9">
          <cell r="A9" t="str">
            <v>A</v>
          </cell>
        </row>
      </sheetData>
      <sheetData sheetId="9906">
        <row r="9">
          <cell r="A9" t="str">
            <v>A</v>
          </cell>
        </row>
      </sheetData>
      <sheetData sheetId="9907">
        <row r="9">
          <cell r="A9" t="str">
            <v>A</v>
          </cell>
        </row>
      </sheetData>
      <sheetData sheetId="9908">
        <row r="9">
          <cell r="A9" t="str">
            <v>A</v>
          </cell>
        </row>
      </sheetData>
      <sheetData sheetId="9909">
        <row r="9">
          <cell r="A9" t="str">
            <v>A</v>
          </cell>
        </row>
      </sheetData>
      <sheetData sheetId="9910" refreshError="1"/>
      <sheetData sheetId="9911" refreshError="1"/>
      <sheetData sheetId="9912" refreshError="1"/>
      <sheetData sheetId="9913" refreshError="1"/>
      <sheetData sheetId="9914">
        <row r="9">
          <cell r="A9" t="str">
            <v>A</v>
          </cell>
        </row>
      </sheetData>
      <sheetData sheetId="9915">
        <row r="9">
          <cell r="A9" t="str">
            <v>A</v>
          </cell>
        </row>
      </sheetData>
      <sheetData sheetId="9916">
        <row r="9">
          <cell r="A9" t="str">
            <v>A</v>
          </cell>
        </row>
      </sheetData>
      <sheetData sheetId="9917">
        <row r="9">
          <cell r="A9" t="str">
            <v>A</v>
          </cell>
        </row>
      </sheetData>
      <sheetData sheetId="9918">
        <row r="9">
          <cell r="A9" t="str">
            <v>A</v>
          </cell>
        </row>
      </sheetData>
      <sheetData sheetId="9919">
        <row r="9">
          <cell r="A9" t="str">
            <v>A</v>
          </cell>
        </row>
      </sheetData>
      <sheetData sheetId="9920">
        <row r="9">
          <cell r="A9" t="str">
            <v>A</v>
          </cell>
        </row>
      </sheetData>
      <sheetData sheetId="9921">
        <row r="9">
          <cell r="A9" t="str">
            <v>A</v>
          </cell>
        </row>
      </sheetData>
      <sheetData sheetId="9922">
        <row r="9">
          <cell r="A9" t="str">
            <v>A</v>
          </cell>
        </row>
      </sheetData>
      <sheetData sheetId="9923">
        <row r="9">
          <cell r="A9" t="str">
            <v>A</v>
          </cell>
        </row>
      </sheetData>
      <sheetData sheetId="9924">
        <row r="9">
          <cell r="A9" t="str">
            <v>A</v>
          </cell>
        </row>
      </sheetData>
      <sheetData sheetId="9925">
        <row r="9">
          <cell r="A9" t="str">
            <v>A</v>
          </cell>
        </row>
      </sheetData>
      <sheetData sheetId="9926">
        <row r="9">
          <cell r="A9" t="str">
            <v>A</v>
          </cell>
        </row>
      </sheetData>
      <sheetData sheetId="9927">
        <row r="9">
          <cell r="A9" t="str">
            <v>A</v>
          </cell>
        </row>
      </sheetData>
      <sheetData sheetId="9928">
        <row r="9">
          <cell r="A9" t="str">
            <v>A</v>
          </cell>
        </row>
      </sheetData>
      <sheetData sheetId="9929">
        <row r="9">
          <cell r="A9" t="str">
            <v>A</v>
          </cell>
        </row>
      </sheetData>
      <sheetData sheetId="9930">
        <row r="9">
          <cell r="A9" t="str">
            <v>A</v>
          </cell>
        </row>
      </sheetData>
      <sheetData sheetId="9931">
        <row r="9">
          <cell r="A9" t="str">
            <v>A</v>
          </cell>
        </row>
      </sheetData>
      <sheetData sheetId="9932">
        <row r="9">
          <cell r="A9" t="str">
            <v>A</v>
          </cell>
        </row>
      </sheetData>
      <sheetData sheetId="9933">
        <row r="9">
          <cell r="A9" t="str">
            <v>A</v>
          </cell>
        </row>
      </sheetData>
      <sheetData sheetId="9934" refreshError="1"/>
      <sheetData sheetId="9935" refreshError="1"/>
      <sheetData sheetId="9936" refreshError="1"/>
      <sheetData sheetId="9937" refreshError="1"/>
      <sheetData sheetId="9938" refreshError="1"/>
      <sheetData sheetId="9939" refreshError="1"/>
      <sheetData sheetId="9940">
        <row r="9">
          <cell r="A9" t="str">
            <v>A</v>
          </cell>
        </row>
      </sheetData>
      <sheetData sheetId="9941">
        <row r="9">
          <cell r="A9" t="str">
            <v>A</v>
          </cell>
        </row>
      </sheetData>
      <sheetData sheetId="9942" refreshError="1"/>
      <sheetData sheetId="9943" refreshError="1"/>
      <sheetData sheetId="9944">
        <row r="9">
          <cell r="A9" t="str">
            <v>A</v>
          </cell>
        </row>
      </sheetData>
      <sheetData sheetId="9945">
        <row r="9">
          <cell r="A9" t="str">
            <v>A</v>
          </cell>
        </row>
      </sheetData>
      <sheetData sheetId="9946">
        <row r="9">
          <cell r="A9" t="str">
            <v>A</v>
          </cell>
        </row>
      </sheetData>
      <sheetData sheetId="9947">
        <row r="9">
          <cell r="A9" t="str">
            <v>A</v>
          </cell>
        </row>
      </sheetData>
      <sheetData sheetId="9948" refreshError="1"/>
      <sheetData sheetId="9949">
        <row r="9">
          <cell r="A9" t="str">
            <v>A</v>
          </cell>
        </row>
      </sheetData>
      <sheetData sheetId="9950">
        <row r="9">
          <cell r="A9" t="str">
            <v>A</v>
          </cell>
        </row>
      </sheetData>
      <sheetData sheetId="9951">
        <row r="9">
          <cell r="A9" t="str">
            <v>A</v>
          </cell>
        </row>
      </sheetData>
      <sheetData sheetId="9952">
        <row r="9">
          <cell r="A9" t="str">
            <v>A</v>
          </cell>
        </row>
      </sheetData>
      <sheetData sheetId="9953">
        <row r="9">
          <cell r="A9" t="str">
            <v>A</v>
          </cell>
        </row>
      </sheetData>
      <sheetData sheetId="9954">
        <row r="9">
          <cell r="A9" t="str">
            <v>A</v>
          </cell>
        </row>
      </sheetData>
      <sheetData sheetId="9955">
        <row r="9">
          <cell r="A9" t="str">
            <v>A</v>
          </cell>
        </row>
      </sheetData>
      <sheetData sheetId="9956">
        <row r="9">
          <cell r="A9" t="str">
            <v>A</v>
          </cell>
        </row>
      </sheetData>
      <sheetData sheetId="9957">
        <row r="9">
          <cell r="A9" t="str">
            <v>A</v>
          </cell>
        </row>
      </sheetData>
      <sheetData sheetId="9958">
        <row r="9">
          <cell r="A9" t="str">
            <v>A</v>
          </cell>
        </row>
      </sheetData>
      <sheetData sheetId="9959">
        <row r="9">
          <cell r="A9" t="str">
            <v>A</v>
          </cell>
        </row>
      </sheetData>
      <sheetData sheetId="9960">
        <row r="9">
          <cell r="A9" t="str">
            <v>A</v>
          </cell>
        </row>
      </sheetData>
      <sheetData sheetId="9961">
        <row r="9">
          <cell r="A9" t="str">
            <v>A</v>
          </cell>
        </row>
      </sheetData>
      <sheetData sheetId="9962">
        <row r="9">
          <cell r="A9" t="str">
            <v>A</v>
          </cell>
        </row>
      </sheetData>
      <sheetData sheetId="9963">
        <row r="9">
          <cell r="A9" t="str">
            <v>A</v>
          </cell>
        </row>
      </sheetData>
      <sheetData sheetId="9964">
        <row r="9">
          <cell r="A9" t="str">
            <v>A</v>
          </cell>
        </row>
      </sheetData>
      <sheetData sheetId="9965">
        <row r="9">
          <cell r="A9" t="str">
            <v>A</v>
          </cell>
        </row>
      </sheetData>
      <sheetData sheetId="9966">
        <row r="9">
          <cell r="A9" t="str">
            <v>A</v>
          </cell>
        </row>
      </sheetData>
      <sheetData sheetId="9967">
        <row r="9">
          <cell r="A9" t="str">
            <v>A</v>
          </cell>
        </row>
      </sheetData>
      <sheetData sheetId="9968">
        <row r="9">
          <cell r="A9" t="str">
            <v>A</v>
          </cell>
        </row>
      </sheetData>
      <sheetData sheetId="9969">
        <row r="9">
          <cell r="A9" t="str">
            <v>A</v>
          </cell>
        </row>
      </sheetData>
      <sheetData sheetId="9970" refreshError="1"/>
      <sheetData sheetId="9971">
        <row r="9">
          <cell r="A9" t="str">
            <v>A</v>
          </cell>
        </row>
      </sheetData>
      <sheetData sheetId="9972">
        <row r="9">
          <cell r="A9" t="str">
            <v>A</v>
          </cell>
        </row>
      </sheetData>
      <sheetData sheetId="9973">
        <row r="9">
          <cell r="A9" t="str">
            <v>A</v>
          </cell>
        </row>
      </sheetData>
      <sheetData sheetId="9974">
        <row r="9">
          <cell r="A9" t="str">
            <v>A</v>
          </cell>
        </row>
      </sheetData>
      <sheetData sheetId="9975">
        <row r="9">
          <cell r="A9" t="str">
            <v>A</v>
          </cell>
        </row>
      </sheetData>
      <sheetData sheetId="9976">
        <row r="9">
          <cell r="A9" t="str">
            <v>A</v>
          </cell>
        </row>
      </sheetData>
      <sheetData sheetId="9977">
        <row r="9">
          <cell r="A9" t="str">
            <v>A</v>
          </cell>
        </row>
      </sheetData>
      <sheetData sheetId="9978">
        <row r="9">
          <cell r="A9" t="str">
            <v>A</v>
          </cell>
        </row>
      </sheetData>
      <sheetData sheetId="9979">
        <row r="9">
          <cell r="A9" t="str">
            <v>A</v>
          </cell>
        </row>
      </sheetData>
      <sheetData sheetId="9980">
        <row r="9">
          <cell r="A9" t="str">
            <v>A</v>
          </cell>
        </row>
      </sheetData>
      <sheetData sheetId="9981">
        <row r="9">
          <cell r="A9" t="str">
            <v>A</v>
          </cell>
        </row>
      </sheetData>
      <sheetData sheetId="9982">
        <row r="9">
          <cell r="A9" t="str">
            <v>A</v>
          </cell>
        </row>
      </sheetData>
      <sheetData sheetId="9983" refreshError="1"/>
      <sheetData sheetId="9984">
        <row r="9">
          <cell r="A9" t="str">
            <v>A</v>
          </cell>
        </row>
      </sheetData>
      <sheetData sheetId="9985">
        <row r="9">
          <cell r="A9" t="str">
            <v>A</v>
          </cell>
        </row>
      </sheetData>
      <sheetData sheetId="9986">
        <row r="9">
          <cell r="A9" t="str">
            <v>A</v>
          </cell>
        </row>
      </sheetData>
      <sheetData sheetId="9987">
        <row r="9">
          <cell r="A9" t="str">
            <v>A</v>
          </cell>
        </row>
      </sheetData>
      <sheetData sheetId="9988">
        <row r="9">
          <cell r="A9" t="str">
            <v>A</v>
          </cell>
        </row>
      </sheetData>
      <sheetData sheetId="9989">
        <row r="9">
          <cell r="A9" t="str">
            <v>A</v>
          </cell>
        </row>
      </sheetData>
      <sheetData sheetId="9990">
        <row r="9">
          <cell r="A9" t="str">
            <v>A</v>
          </cell>
        </row>
      </sheetData>
      <sheetData sheetId="9991">
        <row r="9">
          <cell r="A9" t="str">
            <v>A</v>
          </cell>
        </row>
      </sheetData>
      <sheetData sheetId="9992">
        <row r="9">
          <cell r="A9" t="str">
            <v>A</v>
          </cell>
        </row>
      </sheetData>
      <sheetData sheetId="9993">
        <row r="9">
          <cell r="A9" t="str">
            <v>A</v>
          </cell>
        </row>
      </sheetData>
      <sheetData sheetId="9994">
        <row r="9">
          <cell r="A9" t="str">
            <v>A</v>
          </cell>
        </row>
      </sheetData>
      <sheetData sheetId="9995">
        <row r="9">
          <cell r="A9" t="str">
            <v>A</v>
          </cell>
        </row>
      </sheetData>
      <sheetData sheetId="9996">
        <row r="9">
          <cell r="A9" t="str">
            <v>A</v>
          </cell>
        </row>
      </sheetData>
      <sheetData sheetId="9997">
        <row r="9">
          <cell r="A9" t="str">
            <v>A</v>
          </cell>
        </row>
      </sheetData>
      <sheetData sheetId="9998">
        <row r="9">
          <cell r="A9" t="str">
            <v>A</v>
          </cell>
        </row>
      </sheetData>
      <sheetData sheetId="9999">
        <row r="9">
          <cell r="A9" t="str">
            <v>A</v>
          </cell>
        </row>
      </sheetData>
      <sheetData sheetId="10000">
        <row r="9">
          <cell r="A9" t="str">
            <v>A</v>
          </cell>
        </row>
      </sheetData>
      <sheetData sheetId="10001">
        <row r="9">
          <cell r="A9" t="str">
            <v>A</v>
          </cell>
        </row>
      </sheetData>
      <sheetData sheetId="10002">
        <row r="9">
          <cell r="A9" t="str">
            <v>A</v>
          </cell>
        </row>
      </sheetData>
      <sheetData sheetId="10003">
        <row r="9">
          <cell r="A9" t="str">
            <v>A</v>
          </cell>
        </row>
      </sheetData>
      <sheetData sheetId="10004">
        <row r="9">
          <cell r="A9" t="str">
            <v>A</v>
          </cell>
        </row>
      </sheetData>
      <sheetData sheetId="10005">
        <row r="9">
          <cell r="A9" t="str">
            <v>A</v>
          </cell>
        </row>
      </sheetData>
      <sheetData sheetId="10006">
        <row r="9">
          <cell r="A9" t="str">
            <v>A</v>
          </cell>
        </row>
      </sheetData>
      <sheetData sheetId="10007">
        <row r="9">
          <cell r="A9" t="str">
            <v>A</v>
          </cell>
        </row>
      </sheetData>
      <sheetData sheetId="10008">
        <row r="9">
          <cell r="A9" t="str">
            <v>A</v>
          </cell>
        </row>
      </sheetData>
      <sheetData sheetId="10009">
        <row r="9">
          <cell r="A9" t="str">
            <v>A</v>
          </cell>
        </row>
      </sheetData>
      <sheetData sheetId="10010">
        <row r="9">
          <cell r="A9" t="str">
            <v>A</v>
          </cell>
        </row>
      </sheetData>
      <sheetData sheetId="10011">
        <row r="9">
          <cell r="A9" t="str">
            <v>A</v>
          </cell>
        </row>
      </sheetData>
      <sheetData sheetId="10012">
        <row r="9">
          <cell r="A9" t="str">
            <v>A</v>
          </cell>
        </row>
      </sheetData>
      <sheetData sheetId="10013">
        <row r="9">
          <cell r="A9" t="str">
            <v>A</v>
          </cell>
        </row>
      </sheetData>
      <sheetData sheetId="10014">
        <row r="9">
          <cell r="A9" t="str">
            <v>A</v>
          </cell>
        </row>
      </sheetData>
      <sheetData sheetId="10015">
        <row r="9">
          <cell r="A9" t="str">
            <v>A</v>
          </cell>
        </row>
      </sheetData>
      <sheetData sheetId="10016">
        <row r="9">
          <cell r="A9" t="str">
            <v>A</v>
          </cell>
        </row>
      </sheetData>
      <sheetData sheetId="10017">
        <row r="9">
          <cell r="A9" t="str">
            <v>A</v>
          </cell>
        </row>
      </sheetData>
      <sheetData sheetId="10018">
        <row r="9">
          <cell r="A9" t="str">
            <v>A</v>
          </cell>
        </row>
      </sheetData>
      <sheetData sheetId="10019">
        <row r="9">
          <cell r="A9" t="str">
            <v>A</v>
          </cell>
        </row>
      </sheetData>
      <sheetData sheetId="10020">
        <row r="9">
          <cell r="A9" t="str">
            <v>A</v>
          </cell>
        </row>
      </sheetData>
      <sheetData sheetId="10021">
        <row r="9">
          <cell r="A9" t="str">
            <v>A</v>
          </cell>
        </row>
      </sheetData>
      <sheetData sheetId="10022">
        <row r="9">
          <cell r="A9" t="str">
            <v>A</v>
          </cell>
        </row>
      </sheetData>
      <sheetData sheetId="10023">
        <row r="9">
          <cell r="A9" t="str">
            <v>A</v>
          </cell>
        </row>
      </sheetData>
      <sheetData sheetId="10024">
        <row r="9">
          <cell r="A9" t="str">
            <v>A</v>
          </cell>
        </row>
      </sheetData>
      <sheetData sheetId="10025">
        <row r="9">
          <cell r="A9" t="str">
            <v>A</v>
          </cell>
        </row>
      </sheetData>
      <sheetData sheetId="10026">
        <row r="9">
          <cell r="A9" t="str">
            <v>A</v>
          </cell>
        </row>
      </sheetData>
      <sheetData sheetId="10027">
        <row r="9">
          <cell r="A9" t="str">
            <v>A</v>
          </cell>
        </row>
      </sheetData>
      <sheetData sheetId="10028">
        <row r="9">
          <cell r="A9" t="str">
            <v>A</v>
          </cell>
        </row>
      </sheetData>
      <sheetData sheetId="10029">
        <row r="9">
          <cell r="A9" t="str">
            <v>A</v>
          </cell>
        </row>
      </sheetData>
      <sheetData sheetId="10030">
        <row r="9">
          <cell r="A9" t="str">
            <v>A</v>
          </cell>
        </row>
      </sheetData>
      <sheetData sheetId="10031">
        <row r="9">
          <cell r="A9" t="str">
            <v>A</v>
          </cell>
        </row>
      </sheetData>
      <sheetData sheetId="10032">
        <row r="9">
          <cell r="A9" t="str">
            <v>A</v>
          </cell>
        </row>
      </sheetData>
      <sheetData sheetId="10033">
        <row r="9">
          <cell r="A9" t="str">
            <v>A</v>
          </cell>
        </row>
      </sheetData>
      <sheetData sheetId="10034">
        <row r="9">
          <cell r="A9" t="str">
            <v>A</v>
          </cell>
        </row>
      </sheetData>
      <sheetData sheetId="10035">
        <row r="9">
          <cell r="A9" t="str">
            <v>A</v>
          </cell>
        </row>
      </sheetData>
      <sheetData sheetId="10036">
        <row r="9">
          <cell r="A9" t="str">
            <v>A</v>
          </cell>
        </row>
      </sheetData>
      <sheetData sheetId="10037">
        <row r="9">
          <cell r="A9" t="str">
            <v>A</v>
          </cell>
        </row>
      </sheetData>
      <sheetData sheetId="10038">
        <row r="9">
          <cell r="A9" t="str">
            <v>A</v>
          </cell>
        </row>
      </sheetData>
      <sheetData sheetId="10039">
        <row r="9">
          <cell r="A9" t="str">
            <v>A</v>
          </cell>
        </row>
      </sheetData>
      <sheetData sheetId="10040">
        <row r="9">
          <cell r="A9" t="str">
            <v>A</v>
          </cell>
        </row>
      </sheetData>
      <sheetData sheetId="10041">
        <row r="9">
          <cell r="A9" t="str">
            <v>A</v>
          </cell>
        </row>
      </sheetData>
      <sheetData sheetId="10042">
        <row r="9">
          <cell r="A9" t="str">
            <v>A</v>
          </cell>
        </row>
      </sheetData>
      <sheetData sheetId="10043">
        <row r="9">
          <cell r="A9" t="str">
            <v>A</v>
          </cell>
        </row>
      </sheetData>
      <sheetData sheetId="10044">
        <row r="9">
          <cell r="A9" t="str">
            <v>A</v>
          </cell>
        </row>
      </sheetData>
      <sheetData sheetId="10045">
        <row r="9">
          <cell r="A9" t="str">
            <v>A</v>
          </cell>
        </row>
      </sheetData>
      <sheetData sheetId="10046">
        <row r="9">
          <cell r="A9" t="str">
            <v>A</v>
          </cell>
        </row>
      </sheetData>
      <sheetData sheetId="10047">
        <row r="9">
          <cell r="A9" t="str">
            <v>A</v>
          </cell>
        </row>
      </sheetData>
      <sheetData sheetId="10048">
        <row r="9">
          <cell r="A9" t="str">
            <v>A</v>
          </cell>
        </row>
      </sheetData>
      <sheetData sheetId="10049">
        <row r="9">
          <cell r="A9" t="str">
            <v>A</v>
          </cell>
        </row>
      </sheetData>
      <sheetData sheetId="10050">
        <row r="9">
          <cell r="A9" t="str">
            <v>A</v>
          </cell>
        </row>
      </sheetData>
      <sheetData sheetId="10051" refreshError="1"/>
      <sheetData sheetId="10052" refreshError="1"/>
      <sheetData sheetId="10053">
        <row r="9">
          <cell r="A9" t="str">
            <v>A</v>
          </cell>
        </row>
      </sheetData>
      <sheetData sheetId="10054">
        <row r="9">
          <cell r="A9" t="str">
            <v>A</v>
          </cell>
        </row>
      </sheetData>
      <sheetData sheetId="10055">
        <row r="9">
          <cell r="A9" t="str">
            <v>A</v>
          </cell>
        </row>
      </sheetData>
      <sheetData sheetId="10056">
        <row r="9">
          <cell r="A9" t="str">
            <v>A</v>
          </cell>
        </row>
      </sheetData>
      <sheetData sheetId="10057">
        <row r="9">
          <cell r="A9" t="str">
            <v>A</v>
          </cell>
        </row>
      </sheetData>
      <sheetData sheetId="10058" refreshError="1"/>
      <sheetData sheetId="10059">
        <row r="9">
          <cell r="A9" t="str">
            <v>A</v>
          </cell>
        </row>
      </sheetData>
      <sheetData sheetId="10060">
        <row r="9">
          <cell r="A9" t="str">
            <v>A</v>
          </cell>
        </row>
      </sheetData>
      <sheetData sheetId="10061">
        <row r="9">
          <cell r="A9" t="str">
            <v>A</v>
          </cell>
        </row>
      </sheetData>
      <sheetData sheetId="10062">
        <row r="9">
          <cell r="A9" t="str">
            <v>A</v>
          </cell>
        </row>
      </sheetData>
      <sheetData sheetId="10063" refreshError="1"/>
      <sheetData sheetId="10064">
        <row r="9">
          <cell r="A9" t="str">
            <v>A</v>
          </cell>
        </row>
      </sheetData>
      <sheetData sheetId="10065">
        <row r="9">
          <cell r="A9" t="str">
            <v>A</v>
          </cell>
        </row>
      </sheetData>
      <sheetData sheetId="10066">
        <row r="9">
          <cell r="A9" t="str">
            <v>A</v>
          </cell>
        </row>
      </sheetData>
      <sheetData sheetId="10067">
        <row r="9">
          <cell r="A9" t="str">
            <v>A</v>
          </cell>
        </row>
      </sheetData>
      <sheetData sheetId="10068">
        <row r="9">
          <cell r="A9" t="str">
            <v>A</v>
          </cell>
        </row>
      </sheetData>
      <sheetData sheetId="10069">
        <row r="9">
          <cell r="A9" t="str">
            <v>A</v>
          </cell>
        </row>
      </sheetData>
      <sheetData sheetId="10070">
        <row r="9">
          <cell r="A9" t="str">
            <v>A</v>
          </cell>
        </row>
      </sheetData>
      <sheetData sheetId="10071">
        <row r="9">
          <cell r="A9" t="str">
            <v>A</v>
          </cell>
        </row>
      </sheetData>
      <sheetData sheetId="10072">
        <row r="9">
          <cell r="A9" t="str">
            <v>A</v>
          </cell>
        </row>
      </sheetData>
      <sheetData sheetId="10073">
        <row r="9">
          <cell r="A9" t="str">
            <v>A</v>
          </cell>
        </row>
      </sheetData>
      <sheetData sheetId="10074">
        <row r="9">
          <cell r="A9" t="str">
            <v>A</v>
          </cell>
        </row>
      </sheetData>
      <sheetData sheetId="10075">
        <row r="9">
          <cell r="A9" t="str">
            <v>A</v>
          </cell>
        </row>
      </sheetData>
      <sheetData sheetId="10076">
        <row r="9">
          <cell r="A9" t="str">
            <v>A</v>
          </cell>
        </row>
      </sheetData>
      <sheetData sheetId="10077">
        <row r="9">
          <cell r="A9" t="str">
            <v>A</v>
          </cell>
        </row>
      </sheetData>
      <sheetData sheetId="10078">
        <row r="9">
          <cell r="A9" t="str">
            <v>A</v>
          </cell>
        </row>
      </sheetData>
      <sheetData sheetId="10079">
        <row r="9">
          <cell r="A9" t="str">
            <v>A</v>
          </cell>
        </row>
      </sheetData>
      <sheetData sheetId="10080">
        <row r="9">
          <cell r="A9" t="str">
            <v>A</v>
          </cell>
        </row>
      </sheetData>
      <sheetData sheetId="10081">
        <row r="9">
          <cell r="A9" t="str">
            <v>A</v>
          </cell>
        </row>
      </sheetData>
      <sheetData sheetId="10082">
        <row r="9">
          <cell r="A9" t="str">
            <v>A</v>
          </cell>
        </row>
      </sheetData>
      <sheetData sheetId="10083" refreshError="1"/>
      <sheetData sheetId="10084" refreshError="1"/>
      <sheetData sheetId="10085" refreshError="1"/>
      <sheetData sheetId="10086" refreshError="1"/>
      <sheetData sheetId="10087" refreshError="1"/>
      <sheetData sheetId="10088">
        <row r="9">
          <cell r="A9" t="str">
            <v>A</v>
          </cell>
        </row>
      </sheetData>
      <sheetData sheetId="10089" refreshError="1"/>
      <sheetData sheetId="10090">
        <row r="9">
          <cell r="A9" t="str">
            <v>A</v>
          </cell>
        </row>
      </sheetData>
      <sheetData sheetId="10091">
        <row r="9">
          <cell r="A9" t="str">
            <v>A</v>
          </cell>
        </row>
      </sheetData>
      <sheetData sheetId="10092" refreshError="1"/>
      <sheetData sheetId="10093" refreshError="1"/>
      <sheetData sheetId="10094">
        <row r="9">
          <cell r="A9" t="str">
            <v>A</v>
          </cell>
        </row>
      </sheetData>
      <sheetData sheetId="10095">
        <row r="9">
          <cell r="A9" t="str">
            <v>A</v>
          </cell>
        </row>
      </sheetData>
      <sheetData sheetId="10096">
        <row r="9">
          <cell r="A9" t="str">
            <v>A</v>
          </cell>
        </row>
      </sheetData>
      <sheetData sheetId="10097">
        <row r="9">
          <cell r="A9" t="str">
            <v>A</v>
          </cell>
        </row>
      </sheetData>
      <sheetData sheetId="10098">
        <row r="9">
          <cell r="A9" t="str">
            <v>A</v>
          </cell>
        </row>
      </sheetData>
      <sheetData sheetId="10099">
        <row r="9">
          <cell r="A9" t="str">
            <v>A</v>
          </cell>
        </row>
      </sheetData>
      <sheetData sheetId="10100">
        <row r="9">
          <cell r="A9" t="str">
            <v>A</v>
          </cell>
        </row>
      </sheetData>
      <sheetData sheetId="10101">
        <row r="9">
          <cell r="A9" t="str">
            <v>A</v>
          </cell>
        </row>
      </sheetData>
      <sheetData sheetId="10102">
        <row r="9">
          <cell r="A9" t="str">
            <v>A</v>
          </cell>
        </row>
      </sheetData>
      <sheetData sheetId="10103">
        <row r="9">
          <cell r="A9" t="str">
            <v>A</v>
          </cell>
        </row>
      </sheetData>
      <sheetData sheetId="10104">
        <row r="9">
          <cell r="A9" t="str">
            <v>A</v>
          </cell>
        </row>
      </sheetData>
      <sheetData sheetId="10105">
        <row r="9">
          <cell r="A9" t="str">
            <v>A</v>
          </cell>
        </row>
      </sheetData>
      <sheetData sheetId="10106">
        <row r="9">
          <cell r="A9" t="str">
            <v>A</v>
          </cell>
        </row>
      </sheetData>
      <sheetData sheetId="10107">
        <row r="9">
          <cell r="A9" t="str">
            <v>A</v>
          </cell>
        </row>
      </sheetData>
      <sheetData sheetId="10108">
        <row r="9">
          <cell r="A9" t="str">
            <v>A</v>
          </cell>
        </row>
      </sheetData>
      <sheetData sheetId="10109">
        <row r="9">
          <cell r="A9" t="str">
            <v>A</v>
          </cell>
        </row>
      </sheetData>
      <sheetData sheetId="10110">
        <row r="9">
          <cell r="A9" t="str">
            <v>A</v>
          </cell>
        </row>
      </sheetData>
      <sheetData sheetId="10111">
        <row r="9">
          <cell r="A9" t="str">
            <v>A</v>
          </cell>
        </row>
      </sheetData>
      <sheetData sheetId="10112">
        <row r="9">
          <cell r="A9" t="str">
            <v>A</v>
          </cell>
        </row>
      </sheetData>
      <sheetData sheetId="10113">
        <row r="9">
          <cell r="A9" t="str">
            <v>A</v>
          </cell>
        </row>
      </sheetData>
      <sheetData sheetId="10114">
        <row r="9">
          <cell r="A9" t="str">
            <v>A</v>
          </cell>
        </row>
      </sheetData>
      <sheetData sheetId="10115">
        <row r="9">
          <cell r="A9" t="str">
            <v>A</v>
          </cell>
        </row>
      </sheetData>
      <sheetData sheetId="10116">
        <row r="9">
          <cell r="A9" t="str">
            <v>A</v>
          </cell>
        </row>
      </sheetData>
      <sheetData sheetId="10117">
        <row r="9">
          <cell r="A9" t="str">
            <v>A</v>
          </cell>
        </row>
      </sheetData>
      <sheetData sheetId="10118">
        <row r="9">
          <cell r="A9" t="str">
            <v>A</v>
          </cell>
        </row>
      </sheetData>
      <sheetData sheetId="10119">
        <row r="9">
          <cell r="A9" t="str">
            <v>A</v>
          </cell>
        </row>
      </sheetData>
      <sheetData sheetId="10120">
        <row r="9">
          <cell r="A9" t="str">
            <v>A</v>
          </cell>
        </row>
      </sheetData>
      <sheetData sheetId="10121">
        <row r="9">
          <cell r="A9" t="str">
            <v>A</v>
          </cell>
        </row>
      </sheetData>
      <sheetData sheetId="10122">
        <row r="9">
          <cell r="A9" t="str">
            <v>A</v>
          </cell>
        </row>
      </sheetData>
      <sheetData sheetId="10123">
        <row r="9">
          <cell r="A9" t="str">
            <v>A</v>
          </cell>
        </row>
      </sheetData>
      <sheetData sheetId="10124">
        <row r="9">
          <cell r="A9" t="str">
            <v>A</v>
          </cell>
        </row>
      </sheetData>
      <sheetData sheetId="10125">
        <row r="9">
          <cell r="A9" t="str">
            <v>A</v>
          </cell>
        </row>
      </sheetData>
      <sheetData sheetId="10126">
        <row r="9">
          <cell r="A9" t="str">
            <v>A</v>
          </cell>
        </row>
      </sheetData>
      <sheetData sheetId="10127">
        <row r="9">
          <cell r="A9" t="str">
            <v>A</v>
          </cell>
        </row>
      </sheetData>
      <sheetData sheetId="10128">
        <row r="9">
          <cell r="A9" t="str">
            <v>A</v>
          </cell>
        </row>
      </sheetData>
      <sheetData sheetId="10129">
        <row r="9">
          <cell r="A9" t="str">
            <v>A</v>
          </cell>
        </row>
      </sheetData>
      <sheetData sheetId="10130">
        <row r="9">
          <cell r="A9" t="str">
            <v>A</v>
          </cell>
        </row>
      </sheetData>
      <sheetData sheetId="10131">
        <row r="9">
          <cell r="A9" t="str">
            <v>A</v>
          </cell>
        </row>
      </sheetData>
      <sheetData sheetId="10132">
        <row r="9">
          <cell r="A9" t="str">
            <v>A</v>
          </cell>
        </row>
      </sheetData>
      <sheetData sheetId="10133" refreshError="1"/>
      <sheetData sheetId="10134">
        <row r="9">
          <cell r="A9" t="str">
            <v>A</v>
          </cell>
        </row>
      </sheetData>
      <sheetData sheetId="10135">
        <row r="9">
          <cell r="A9" t="str">
            <v>A</v>
          </cell>
        </row>
      </sheetData>
      <sheetData sheetId="10136">
        <row r="9">
          <cell r="A9" t="str">
            <v>A</v>
          </cell>
        </row>
      </sheetData>
      <sheetData sheetId="10137">
        <row r="9">
          <cell r="A9" t="str">
            <v>A</v>
          </cell>
        </row>
      </sheetData>
      <sheetData sheetId="10138">
        <row r="9">
          <cell r="A9" t="str">
            <v>A</v>
          </cell>
        </row>
      </sheetData>
      <sheetData sheetId="10139">
        <row r="9">
          <cell r="A9" t="str">
            <v>A</v>
          </cell>
        </row>
      </sheetData>
      <sheetData sheetId="10140">
        <row r="9">
          <cell r="A9" t="str">
            <v>A</v>
          </cell>
        </row>
      </sheetData>
      <sheetData sheetId="10141">
        <row r="9">
          <cell r="A9" t="str">
            <v>A</v>
          </cell>
        </row>
      </sheetData>
      <sheetData sheetId="10142">
        <row r="9">
          <cell r="A9" t="str">
            <v>A</v>
          </cell>
        </row>
      </sheetData>
      <sheetData sheetId="10143">
        <row r="9">
          <cell r="A9" t="str">
            <v>A</v>
          </cell>
        </row>
      </sheetData>
      <sheetData sheetId="10144">
        <row r="9">
          <cell r="A9" t="str">
            <v>A</v>
          </cell>
        </row>
      </sheetData>
      <sheetData sheetId="10145">
        <row r="9">
          <cell r="A9" t="str">
            <v>A</v>
          </cell>
        </row>
      </sheetData>
      <sheetData sheetId="10146">
        <row r="9">
          <cell r="A9" t="str">
            <v>A</v>
          </cell>
        </row>
      </sheetData>
      <sheetData sheetId="10147">
        <row r="9">
          <cell r="A9" t="str">
            <v>A</v>
          </cell>
        </row>
      </sheetData>
      <sheetData sheetId="10148">
        <row r="9">
          <cell r="A9" t="str">
            <v>A</v>
          </cell>
        </row>
      </sheetData>
      <sheetData sheetId="10149">
        <row r="9">
          <cell r="A9" t="str">
            <v>A</v>
          </cell>
        </row>
      </sheetData>
      <sheetData sheetId="10150">
        <row r="9">
          <cell r="A9" t="str">
            <v>A</v>
          </cell>
        </row>
      </sheetData>
      <sheetData sheetId="10151">
        <row r="9">
          <cell r="A9" t="str">
            <v>A</v>
          </cell>
        </row>
      </sheetData>
      <sheetData sheetId="10152">
        <row r="9">
          <cell r="A9" t="str">
            <v>A</v>
          </cell>
        </row>
      </sheetData>
      <sheetData sheetId="10153">
        <row r="9">
          <cell r="A9" t="str">
            <v>A</v>
          </cell>
        </row>
      </sheetData>
      <sheetData sheetId="10154">
        <row r="9">
          <cell r="A9" t="str">
            <v>A</v>
          </cell>
        </row>
      </sheetData>
      <sheetData sheetId="10155">
        <row r="9">
          <cell r="A9" t="str">
            <v>A</v>
          </cell>
        </row>
      </sheetData>
      <sheetData sheetId="10156">
        <row r="9">
          <cell r="A9" t="str">
            <v>A</v>
          </cell>
        </row>
      </sheetData>
      <sheetData sheetId="10157">
        <row r="9">
          <cell r="A9" t="str">
            <v>A</v>
          </cell>
        </row>
      </sheetData>
      <sheetData sheetId="10158">
        <row r="9">
          <cell r="A9" t="str">
            <v>A</v>
          </cell>
        </row>
      </sheetData>
      <sheetData sheetId="10159">
        <row r="9">
          <cell r="A9" t="str">
            <v>A</v>
          </cell>
        </row>
      </sheetData>
      <sheetData sheetId="10160">
        <row r="9">
          <cell r="A9" t="str">
            <v>A</v>
          </cell>
        </row>
      </sheetData>
      <sheetData sheetId="10161">
        <row r="9">
          <cell r="A9" t="str">
            <v>A</v>
          </cell>
        </row>
      </sheetData>
      <sheetData sheetId="10162">
        <row r="9">
          <cell r="A9" t="str">
            <v>A</v>
          </cell>
        </row>
      </sheetData>
      <sheetData sheetId="10163">
        <row r="9">
          <cell r="A9" t="str">
            <v>A</v>
          </cell>
        </row>
      </sheetData>
      <sheetData sheetId="10164">
        <row r="9">
          <cell r="A9" t="str">
            <v>A</v>
          </cell>
        </row>
      </sheetData>
      <sheetData sheetId="10165">
        <row r="9">
          <cell r="A9" t="str">
            <v>A</v>
          </cell>
        </row>
      </sheetData>
      <sheetData sheetId="10166">
        <row r="9">
          <cell r="A9" t="str">
            <v>A</v>
          </cell>
        </row>
      </sheetData>
      <sheetData sheetId="10167">
        <row r="9">
          <cell r="A9" t="str">
            <v>A</v>
          </cell>
        </row>
      </sheetData>
      <sheetData sheetId="10168">
        <row r="9">
          <cell r="A9" t="str">
            <v>A</v>
          </cell>
        </row>
      </sheetData>
      <sheetData sheetId="10169">
        <row r="9">
          <cell r="A9" t="str">
            <v>A</v>
          </cell>
        </row>
      </sheetData>
      <sheetData sheetId="10170">
        <row r="9">
          <cell r="A9" t="str">
            <v>A</v>
          </cell>
        </row>
      </sheetData>
      <sheetData sheetId="10171">
        <row r="9">
          <cell r="A9" t="str">
            <v>A</v>
          </cell>
        </row>
      </sheetData>
      <sheetData sheetId="10172">
        <row r="9">
          <cell r="A9" t="str">
            <v>A</v>
          </cell>
        </row>
      </sheetData>
      <sheetData sheetId="10173">
        <row r="9">
          <cell r="A9" t="str">
            <v>A</v>
          </cell>
        </row>
      </sheetData>
      <sheetData sheetId="10174">
        <row r="9">
          <cell r="A9" t="str">
            <v>A</v>
          </cell>
        </row>
      </sheetData>
      <sheetData sheetId="10175">
        <row r="9">
          <cell r="A9" t="str">
            <v>A</v>
          </cell>
        </row>
      </sheetData>
      <sheetData sheetId="10176">
        <row r="9">
          <cell r="A9" t="str">
            <v>A</v>
          </cell>
        </row>
      </sheetData>
      <sheetData sheetId="10177">
        <row r="9">
          <cell r="A9" t="str">
            <v>A</v>
          </cell>
        </row>
      </sheetData>
      <sheetData sheetId="10178">
        <row r="9">
          <cell r="A9" t="str">
            <v>A</v>
          </cell>
        </row>
      </sheetData>
      <sheetData sheetId="10179">
        <row r="9">
          <cell r="A9" t="str">
            <v>A</v>
          </cell>
        </row>
      </sheetData>
      <sheetData sheetId="10180">
        <row r="9">
          <cell r="A9" t="str">
            <v>A</v>
          </cell>
        </row>
      </sheetData>
      <sheetData sheetId="10181">
        <row r="9">
          <cell r="A9" t="str">
            <v>A</v>
          </cell>
        </row>
      </sheetData>
      <sheetData sheetId="10182">
        <row r="9">
          <cell r="A9" t="str">
            <v>A</v>
          </cell>
        </row>
      </sheetData>
      <sheetData sheetId="10183">
        <row r="9">
          <cell r="A9" t="str">
            <v>A</v>
          </cell>
        </row>
      </sheetData>
      <sheetData sheetId="10184">
        <row r="9">
          <cell r="A9" t="str">
            <v>A</v>
          </cell>
        </row>
      </sheetData>
      <sheetData sheetId="10185">
        <row r="9">
          <cell r="A9" t="str">
            <v>A</v>
          </cell>
        </row>
      </sheetData>
      <sheetData sheetId="10186">
        <row r="9">
          <cell r="A9" t="str">
            <v>A</v>
          </cell>
        </row>
      </sheetData>
      <sheetData sheetId="10187">
        <row r="9">
          <cell r="A9" t="str">
            <v>A</v>
          </cell>
        </row>
      </sheetData>
      <sheetData sheetId="10188">
        <row r="9">
          <cell r="A9" t="str">
            <v>A</v>
          </cell>
        </row>
      </sheetData>
      <sheetData sheetId="10189">
        <row r="9">
          <cell r="A9" t="str">
            <v>A</v>
          </cell>
        </row>
      </sheetData>
      <sheetData sheetId="10190">
        <row r="9">
          <cell r="A9" t="str">
            <v>A</v>
          </cell>
        </row>
      </sheetData>
      <sheetData sheetId="10191">
        <row r="9">
          <cell r="A9" t="str">
            <v>A</v>
          </cell>
        </row>
      </sheetData>
      <sheetData sheetId="10192">
        <row r="9">
          <cell r="A9" t="str">
            <v>A</v>
          </cell>
        </row>
      </sheetData>
      <sheetData sheetId="10193">
        <row r="9">
          <cell r="A9" t="str">
            <v>A</v>
          </cell>
        </row>
      </sheetData>
      <sheetData sheetId="10194">
        <row r="9">
          <cell r="A9" t="str">
            <v>A</v>
          </cell>
        </row>
      </sheetData>
      <sheetData sheetId="10195">
        <row r="9">
          <cell r="A9" t="str">
            <v>A</v>
          </cell>
        </row>
      </sheetData>
      <sheetData sheetId="10196">
        <row r="9">
          <cell r="A9" t="str">
            <v>A</v>
          </cell>
        </row>
      </sheetData>
      <sheetData sheetId="10197">
        <row r="9">
          <cell r="A9" t="str">
            <v>A</v>
          </cell>
        </row>
      </sheetData>
      <sheetData sheetId="10198">
        <row r="9">
          <cell r="A9" t="str">
            <v>A</v>
          </cell>
        </row>
      </sheetData>
      <sheetData sheetId="10199">
        <row r="9">
          <cell r="A9" t="str">
            <v>A</v>
          </cell>
        </row>
      </sheetData>
      <sheetData sheetId="10200">
        <row r="9">
          <cell r="A9" t="str">
            <v>A</v>
          </cell>
        </row>
      </sheetData>
      <sheetData sheetId="10201" refreshError="1"/>
      <sheetData sheetId="10202" refreshError="1"/>
      <sheetData sheetId="10203">
        <row r="9">
          <cell r="A9" t="str">
            <v>A</v>
          </cell>
        </row>
      </sheetData>
      <sheetData sheetId="10204" refreshError="1"/>
      <sheetData sheetId="10205" refreshError="1"/>
      <sheetData sheetId="10206">
        <row r="9">
          <cell r="A9" t="str">
            <v>A</v>
          </cell>
        </row>
      </sheetData>
      <sheetData sheetId="10207" refreshError="1"/>
      <sheetData sheetId="10208" refreshError="1"/>
      <sheetData sheetId="10209">
        <row r="9">
          <cell r="A9" t="str">
            <v>A</v>
          </cell>
        </row>
      </sheetData>
      <sheetData sheetId="10210">
        <row r="9">
          <cell r="A9" t="str">
            <v>A</v>
          </cell>
        </row>
      </sheetData>
      <sheetData sheetId="10211">
        <row r="9">
          <cell r="A9" t="str">
            <v>A</v>
          </cell>
        </row>
      </sheetData>
      <sheetData sheetId="10212">
        <row r="9">
          <cell r="A9" t="str">
            <v>A</v>
          </cell>
        </row>
      </sheetData>
      <sheetData sheetId="10213">
        <row r="9">
          <cell r="A9" t="str">
            <v>A</v>
          </cell>
        </row>
      </sheetData>
      <sheetData sheetId="10214">
        <row r="9">
          <cell r="A9" t="str">
            <v>A</v>
          </cell>
        </row>
      </sheetData>
      <sheetData sheetId="10215">
        <row r="9">
          <cell r="A9" t="str">
            <v>A</v>
          </cell>
        </row>
      </sheetData>
      <sheetData sheetId="10216">
        <row r="9">
          <cell r="A9" t="str">
            <v>A</v>
          </cell>
        </row>
      </sheetData>
      <sheetData sheetId="10217">
        <row r="9">
          <cell r="A9" t="str">
            <v>A</v>
          </cell>
        </row>
      </sheetData>
      <sheetData sheetId="10218">
        <row r="9">
          <cell r="A9" t="str">
            <v>A</v>
          </cell>
        </row>
      </sheetData>
      <sheetData sheetId="10219">
        <row r="9">
          <cell r="A9" t="str">
            <v>A</v>
          </cell>
        </row>
      </sheetData>
      <sheetData sheetId="10220">
        <row r="9">
          <cell r="A9" t="str">
            <v>A</v>
          </cell>
        </row>
      </sheetData>
      <sheetData sheetId="10221">
        <row r="9">
          <cell r="A9" t="str">
            <v>A</v>
          </cell>
        </row>
      </sheetData>
      <sheetData sheetId="10222">
        <row r="9">
          <cell r="A9" t="str">
            <v>A</v>
          </cell>
        </row>
      </sheetData>
      <sheetData sheetId="10223">
        <row r="9">
          <cell r="A9" t="str">
            <v>A</v>
          </cell>
        </row>
      </sheetData>
      <sheetData sheetId="10224">
        <row r="9">
          <cell r="A9" t="str">
            <v>A</v>
          </cell>
        </row>
      </sheetData>
      <sheetData sheetId="10225">
        <row r="9">
          <cell r="A9" t="str">
            <v>A</v>
          </cell>
        </row>
      </sheetData>
      <sheetData sheetId="10226">
        <row r="9">
          <cell r="A9" t="str">
            <v>A</v>
          </cell>
        </row>
      </sheetData>
      <sheetData sheetId="10227">
        <row r="9">
          <cell r="A9" t="str">
            <v>A</v>
          </cell>
        </row>
      </sheetData>
      <sheetData sheetId="10228">
        <row r="9">
          <cell r="A9" t="str">
            <v>A</v>
          </cell>
        </row>
      </sheetData>
      <sheetData sheetId="10229">
        <row r="9">
          <cell r="A9" t="str">
            <v>A</v>
          </cell>
        </row>
      </sheetData>
      <sheetData sheetId="10230">
        <row r="9">
          <cell r="A9" t="str">
            <v>A</v>
          </cell>
        </row>
      </sheetData>
      <sheetData sheetId="10231">
        <row r="9">
          <cell r="A9" t="str">
            <v>A</v>
          </cell>
        </row>
      </sheetData>
      <sheetData sheetId="10232">
        <row r="9">
          <cell r="A9" t="str">
            <v>A</v>
          </cell>
        </row>
      </sheetData>
      <sheetData sheetId="10233">
        <row r="9">
          <cell r="A9" t="str">
            <v>A</v>
          </cell>
        </row>
      </sheetData>
      <sheetData sheetId="10234">
        <row r="9">
          <cell r="A9" t="str">
            <v>A</v>
          </cell>
        </row>
      </sheetData>
      <sheetData sheetId="10235">
        <row r="9">
          <cell r="A9" t="str">
            <v>A</v>
          </cell>
        </row>
      </sheetData>
      <sheetData sheetId="10236">
        <row r="9">
          <cell r="A9" t="str">
            <v>A</v>
          </cell>
        </row>
      </sheetData>
      <sheetData sheetId="10237">
        <row r="9">
          <cell r="A9" t="str">
            <v>A</v>
          </cell>
        </row>
      </sheetData>
      <sheetData sheetId="10238">
        <row r="9">
          <cell r="A9" t="str">
            <v>A</v>
          </cell>
        </row>
      </sheetData>
      <sheetData sheetId="10239">
        <row r="9">
          <cell r="A9" t="str">
            <v>A</v>
          </cell>
        </row>
      </sheetData>
      <sheetData sheetId="10240">
        <row r="9">
          <cell r="A9" t="str">
            <v>A</v>
          </cell>
        </row>
      </sheetData>
      <sheetData sheetId="10241">
        <row r="9">
          <cell r="A9" t="str">
            <v>A</v>
          </cell>
        </row>
      </sheetData>
      <sheetData sheetId="10242">
        <row r="9">
          <cell r="A9" t="str">
            <v>A</v>
          </cell>
        </row>
      </sheetData>
      <sheetData sheetId="10243">
        <row r="9">
          <cell r="A9" t="str">
            <v>A</v>
          </cell>
        </row>
      </sheetData>
      <sheetData sheetId="10244">
        <row r="9">
          <cell r="A9" t="str">
            <v>A</v>
          </cell>
        </row>
      </sheetData>
      <sheetData sheetId="10245">
        <row r="9">
          <cell r="A9" t="str">
            <v>A</v>
          </cell>
        </row>
      </sheetData>
      <sheetData sheetId="10246">
        <row r="9">
          <cell r="A9" t="str">
            <v>A</v>
          </cell>
        </row>
      </sheetData>
      <sheetData sheetId="10247">
        <row r="9">
          <cell r="A9" t="str">
            <v>A</v>
          </cell>
        </row>
      </sheetData>
      <sheetData sheetId="10248">
        <row r="9">
          <cell r="A9" t="str">
            <v>A</v>
          </cell>
        </row>
      </sheetData>
      <sheetData sheetId="10249">
        <row r="9">
          <cell r="A9" t="str">
            <v>A</v>
          </cell>
        </row>
      </sheetData>
      <sheetData sheetId="10250">
        <row r="9">
          <cell r="A9" t="str">
            <v>A</v>
          </cell>
        </row>
      </sheetData>
      <sheetData sheetId="10251">
        <row r="9">
          <cell r="A9" t="str">
            <v>A</v>
          </cell>
        </row>
      </sheetData>
      <sheetData sheetId="10252">
        <row r="9">
          <cell r="A9" t="str">
            <v>A</v>
          </cell>
        </row>
      </sheetData>
      <sheetData sheetId="10253">
        <row r="9">
          <cell r="A9" t="str">
            <v>A</v>
          </cell>
        </row>
      </sheetData>
      <sheetData sheetId="10254">
        <row r="9">
          <cell r="A9" t="str">
            <v>A</v>
          </cell>
        </row>
      </sheetData>
      <sheetData sheetId="10255">
        <row r="9">
          <cell r="A9" t="str">
            <v>A</v>
          </cell>
        </row>
      </sheetData>
      <sheetData sheetId="10256">
        <row r="9">
          <cell r="A9" t="str">
            <v>A</v>
          </cell>
        </row>
      </sheetData>
      <sheetData sheetId="10257">
        <row r="9">
          <cell r="A9" t="str">
            <v>A</v>
          </cell>
        </row>
      </sheetData>
      <sheetData sheetId="10258">
        <row r="9">
          <cell r="A9" t="str">
            <v>A</v>
          </cell>
        </row>
      </sheetData>
      <sheetData sheetId="10259">
        <row r="9">
          <cell r="A9" t="str">
            <v>A</v>
          </cell>
        </row>
      </sheetData>
      <sheetData sheetId="10260">
        <row r="9">
          <cell r="A9" t="str">
            <v>A</v>
          </cell>
        </row>
      </sheetData>
      <sheetData sheetId="10261">
        <row r="9">
          <cell r="A9" t="str">
            <v>A</v>
          </cell>
        </row>
      </sheetData>
      <sheetData sheetId="10262">
        <row r="9">
          <cell r="A9" t="str">
            <v>A</v>
          </cell>
        </row>
      </sheetData>
      <sheetData sheetId="10263">
        <row r="9">
          <cell r="A9" t="str">
            <v>A</v>
          </cell>
        </row>
      </sheetData>
      <sheetData sheetId="10264">
        <row r="9">
          <cell r="A9" t="str">
            <v>A</v>
          </cell>
        </row>
      </sheetData>
      <sheetData sheetId="10265">
        <row r="9">
          <cell r="A9" t="str">
            <v>A</v>
          </cell>
        </row>
      </sheetData>
      <sheetData sheetId="10266">
        <row r="9">
          <cell r="A9" t="str">
            <v>A</v>
          </cell>
        </row>
      </sheetData>
      <sheetData sheetId="10267">
        <row r="9">
          <cell r="A9" t="str">
            <v>A</v>
          </cell>
        </row>
      </sheetData>
      <sheetData sheetId="10268">
        <row r="9">
          <cell r="A9" t="str">
            <v>A</v>
          </cell>
        </row>
      </sheetData>
      <sheetData sheetId="10269">
        <row r="9">
          <cell r="A9" t="str">
            <v>A</v>
          </cell>
        </row>
      </sheetData>
      <sheetData sheetId="10270">
        <row r="9">
          <cell r="A9" t="str">
            <v>A</v>
          </cell>
        </row>
      </sheetData>
      <sheetData sheetId="10271">
        <row r="9">
          <cell r="A9" t="str">
            <v>A</v>
          </cell>
        </row>
      </sheetData>
      <sheetData sheetId="10272">
        <row r="9">
          <cell r="A9" t="str">
            <v>A</v>
          </cell>
        </row>
      </sheetData>
      <sheetData sheetId="10273">
        <row r="9">
          <cell r="A9" t="str">
            <v>A</v>
          </cell>
        </row>
      </sheetData>
      <sheetData sheetId="10274">
        <row r="9">
          <cell r="A9" t="str">
            <v>A</v>
          </cell>
        </row>
      </sheetData>
      <sheetData sheetId="10275">
        <row r="9">
          <cell r="A9" t="str">
            <v>A</v>
          </cell>
        </row>
      </sheetData>
      <sheetData sheetId="10276">
        <row r="9">
          <cell r="A9" t="str">
            <v>A</v>
          </cell>
        </row>
      </sheetData>
      <sheetData sheetId="10277">
        <row r="9">
          <cell r="A9" t="str">
            <v>A</v>
          </cell>
        </row>
      </sheetData>
      <sheetData sheetId="10278">
        <row r="9">
          <cell r="A9" t="str">
            <v>A</v>
          </cell>
        </row>
      </sheetData>
      <sheetData sheetId="10279">
        <row r="9">
          <cell r="A9" t="str">
            <v>A</v>
          </cell>
        </row>
      </sheetData>
      <sheetData sheetId="10280">
        <row r="9">
          <cell r="A9" t="str">
            <v>A</v>
          </cell>
        </row>
      </sheetData>
      <sheetData sheetId="10281">
        <row r="9">
          <cell r="A9" t="str">
            <v>A</v>
          </cell>
        </row>
      </sheetData>
      <sheetData sheetId="10282">
        <row r="9">
          <cell r="A9" t="str">
            <v>A</v>
          </cell>
        </row>
      </sheetData>
      <sheetData sheetId="10283">
        <row r="9">
          <cell r="A9" t="str">
            <v>A</v>
          </cell>
        </row>
      </sheetData>
      <sheetData sheetId="10284">
        <row r="9">
          <cell r="A9" t="str">
            <v>A</v>
          </cell>
        </row>
      </sheetData>
      <sheetData sheetId="10285">
        <row r="9">
          <cell r="A9" t="str">
            <v>A</v>
          </cell>
        </row>
      </sheetData>
      <sheetData sheetId="10286">
        <row r="9">
          <cell r="A9" t="str">
            <v>A</v>
          </cell>
        </row>
      </sheetData>
      <sheetData sheetId="10287">
        <row r="9">
          <cell r="A9" t="str">
            <v>A</v>
          </cell>
        </row>
      </sheetData>
      <sheetData sheetId="10288">
        <row r="9">
          <cell r="A9" t="str">
            <v>A</v>
          </cell>
        </row>
      </sheetData>
      <sheetData sheetId="10289">
        <row r="9">
          <cell r="A9" t="str">
            <v>A</v>
          </cell>
        </row>
      </sheetData>
      <sheetData sheetId="10290">
        <row r="9">
          <cell r="A9" t="str">
            <v>A</v>
          </cell>
        </row>
      </sheetData>
      <sheetData sheetId="10291">
        <row r="9">
          <cell r="A9" t="str">
            <v>A</v>
          </cell>
        </row>
      </sheetData>
      <sheetData sheetId="10292">
        <row r="9">
          <cell r="A9" t="str">
            <v>A</v>
          </cell>
        </row>
      </sheetData>
      <sheetData sheetId="10293">
        <row r="9">
          <cell r="A9" t="str">
            <v>A</v>
          </cell>
        </row>
      </sheetData>
      <sheetData sheetId="10294">
        <row r="9">
          <cell r="A9" t="str">
            <v>A</v>
          </cell>
        </row>
      </sheetData>
      <sheetData sheetId="10295">
        <row r="9">
          <cell r="A9" t="str">
            <v>A</v>
          </cell>
        </row>
      </sheetData>
      <sheetData sheetId="10296">
        <row r="9">
          <cell r="A9" t="str">
            <v>A</v>
          </cell>
        </row>
      </sheetData>
      <sheetData sheetId="10297">
        <row r="9">
          <cell r="A9" t="str">
            <v>A</v>
          </cell>
        </row>
      </sheetData>
      <sheetData sheetId="10298">
        <row r="9">
          <cell r="A9" t="str">
            <v>A</v>
          </cell>
        </row>
      </sheetData>
      <sheetData sheetId="10299">
        <row r="9">
          <cell r="A9" t="str">
            <v>A</v>
          </cell>
        </row>
      </sheetData>
      <sheetData sheetId="10300">
        <row r="9">
          <cell r="A9" t="str">
            <v>A</v>
          </cell>
        </row>
      </sheetData>
      <sheetData sheetId="10301">
        <row r="9">
          <cell r="A9" t="str">
            <v>A</v>
          </cell>
        </row>
      </sheetData>
      <sheetData sheetId="10302">
        <row r="9">
          <cell r="A9" t="str">
            <v>A</v>
          </cell>
        </row>
      </sheetData>
      <sheetData sheetId="10303">
        <row r="9">
          <cell r="A9" t="str">
            <v>A</v>
          </cell>
        </row>
      </sheetData>
      <sheetData sheetId="10304">
        <row r="9">
          <cell r="A9" t="str">
            <v>A</v>
          </cell>
        </row>
      </sheetData>
      <sheetData sheetId="10305">
        <row r="9">
          <cell r="A9" t="str">
            <v>A</v>
          </cell>
        </row>
      </sheetData>
      <sheetData sheetId="10306">
        <row r="9">
          <cell r="A9" t="str">
            <v>A</v>
          </cell>
        </row>
      </sheetData>
      <sheetData sheetId="10307">
        <row r="9">
          <cell r="A9" t="str">
            <v>A</v>
          </cell>
        </row>
      </sheetData>
      <sheetData sheetId="10308">
        <row r="9">
          <cell r="A9" t="str">
            <v>A</v>
          </cell>
        </row>
      </sheetData>
      <sheetData sheetId="10309">
        <row r="9">
          <cell r="A9" t="str">
            <v>A</v>
          </cell>
        </row>
      </sheetData>
      <sheetData sheetId="10310">
        <row r="9">
          <cell r="A9" t="str">
            <v>A</v>
          </cell>
        </row>
      </sheetData>
      <sheetData sheetId="10311">
        <row r="9">
          <cell r="A9" t="str">
            <v>A</v>
          </cell>
        </row>
      </sheetData>
      <sheetData sheetId="10312">
        <row r="9">
          <cell r="A9" t="str">
            <v>A</v>
          </cell>
        </row>
      </sheetData>
      <sheetData sheetId="10313">
        <row r="9">
          <cell r="A9" t="str">
            <v>A</v>
          </cell>
        </row>
      </sheetData>
      <sheetData sheetId="10314">
        <row r="9">
          <cell r="A9" t="str">
            <v>A</v>
          </cell>
        </row>
      </sheetData>
      <sheetData sheetId="10315">
        <row r="9">
          <cell r="A9" t="str">
            <v>A</v>
          </cell>
        </row>
      </sheetData>
      <sheetData sheetId="10316">
        <row r="9">
          <cell r="A9" t="str">
            <v>A</v>
          </cell>
        </row>
      </sheetData>
      <sheetData sheetId="10317">
        <row r="9">
          <cell r="A9" t="str">
            <v>A</v>
          </cell>
        </row>
      </sheetData>
      <sheetData sheetId="10318">
        <row r="9">
          <cell r="A9" t="str">
            <v>A</v>
          </cell>
        </row>
      </sheetData>
      <sheetData sheetId="10319">
        <row r="9">
          <cell r="A9" t="str">
            <v>A</v>
          </cell>
        </row>
      </sheetData>
      <sheetData sheetId="10320">
        <row r="9">
          <cell r="A9" t="str">
            <v>A</v>
          </cell>
        </row>
      </sheetData>
      <sheetData sheetId="10321">
        <row r="9">
          <cell r="A9" t="str">
            <v>A</v>
          </cell>
        </row>
      </sheetData>
      <sheetData sheetId="10322">
        <row r="9">
          <cell r="A9" t="str">
            <v>A</v>
          </cell>
        </row>
      </sheetData>
      <sheetData sheetId="10323">
        <row r="9">
          <cell r="A9" t="str">
            <v>A</v>
          </cell>
        </row>
      </sheetData>
      <sheetData sheetId="10324">
        <row r="9">
          <cell r="A9" t="str">
            <v>A</v>
          </cell>
        </row>
      </sheetData>
      <sheetData sheetId="10325">
        <row r="9">
          <cell r="A9" t="str">
            <v>A</v>
          </cell>
        </row>
      </sheetData>
      <sheetData sheetId="10326">
        <row r="9">
          <cell r="A9" t="str">
            <v>A</v>
          </cell>
        </row>
      </sheetData>
      <sheetData sheetId="10327">
        <row r="9">
          <cell r="A9" t="str">
            <v>A</v>
          </cell>
        </row>
      </sheetData>
      <sheetData sheetId="10328">
        <row r="9">
          <cell r="A9" t="str">
            <v>A</v>
          </cell>
        </row>
      </sheetData>
      <sheetData sheetId="10329">
        <row r="9">
          <cell r="A9" t="str">
            <v>A</v>
          </cell>
        </row>
      </sheetData>
      <sheetData sheetId="10330">
        <row r="9">
          <cell r="A9" t="str">
            <v>A</v>
          </cell>
        </row>
      </sheetData>
      <sheetData sheetId="10331">
        <row r="9">
          <cell r="A9" t="str">
            <v>A</v>
          </cell>
        </row>
      </sheetData>
      <sheetData sheetId="10332">
        <row r="9">
          <cell r="A9" t="str">
            <v>A</v>
          </cell>
        </row>
      </sheetData>
      <sheetData sheetId="10333">
        <row r="9">
          <cell r="A9" t="str">
            <v>A</v>
          </cell>
        </row>
      </sheetData>
      <sheetData sheetId="10334">
        <row r="9">
          <cell r="A9" t="str">
            <v>A</v>
          </cell>
        </row>
      </sheetData>
      <sheetData sheetId="10335">
        <row r="9">
          <cell r="A9" t="str">
            <v>A</v>
          </cell>
        </row>
      </sheetData>
      <sheetData sheetId="10336" refreshError="1"/>
      <sheetData sheetId="10337">
        <row r="9">
          <cell r="A9" t="str">
            <v>A</v>
          </cell>
        </row>
      </sheetData>
      <sheetData sheetId="10338">
        <row r="9">
          <cell r="A9" t="str">
            <v>A</v>
          </cell>
        </row>
      </sheetData>
      <sheetData sheetId="10339">
        <row r="9">
          <cell r="A9" t="str">
            <v>A</v>
          </cell>
        </row>
      </sheetData>
      <sheetData sheetId="10340">
        <row r="9">
          <cell r="A9" t="str">
            <v>A</v>
          </cell>
        </row>
      </sheetData>
      <sheetData sheetId="10341">
        <row r="9">
          <cell r="A9" t="str">
            <v>A</v>
          </cell>
        </row>
      </sheetData>
      <sheetData sheetId="10342">
        <row r="9">
          <cell r="A9" t="str">
            <v>A</v>
          </cell>
        </row>
      </sheetData>
      <sheetData sheetId="10343">
        <row r="9">
          <cell r="A9" t="str">
            <v>A</v>
          </cell>
        </row>
      </sheetData>
      <sheetData sheetId="10344">
        <row r="9">
          <cell r="A9" t="str">
            <v>A</v>
          </cell>
        </row>
      </sheetData>
      <sheetData sheetId="10345">
        <row r="9">
          <cell r="A9" t="str">
            <v>A</v>
          </cell>
        </row>
      </sheetData>
      <sheetData sheetId="10346">
        <row r="9">
          <cell r="A9" t="str">
            <v>A</v>
          </cell>
        </row>
      </sheetData>
      <sheetData sheetId="10347">
        <row r="9">
          <cell r="A9" t="str">
            <v>A</v>
          </cell>
        </row>
      </sheetData>
      <sheetData sheetId="10348">
        <row r="9">
          <cell r="A9" t="str">
            <v>A</v>
          </cell>
        </row>
      </sheetData>
      <sheetData sheetId="10349">
        <row r="9">
          <cell r="A9" t="str">
            <v>A</v>
          </cell>
        </row>
      </sheetData>
      <sheetData sheetId="10350">
        <row r="9">
          <cell r="A9" t="str">
            <v>A</v>
          </cell>
        </row>
      </sheetData>
      <sheetData sheetId="10351">
        <row r="9">
          <cell r="A9" t="str">
            <v>A</v>
          </cell>
        </row>
      </sheetData>
      <sheetData sheetId="10352">
        <row r="9">
          <cell r="A9" t="str">
            <v>A</v>
          </cell>
        </row>
      </sheetData>
      <sheetData sheetId="10353">
        <row r="9">
          <cell r="A9" t="str">
            <v>A</v>
          </cell>
        </row>
      </sheetData>
      <sheetData sheetId="10354">
        <row r="9">
          <cell r="A9" t="str">
            <v>A</v>
          </cell>
        </row>
      </sheetData>
      <sheetData sheetId="10355">
        <row r="9">
          <cell r="A9" t="str">
            <v>A</v>
          </cell>
        </row>
      </sheetData>
      <sheetData sheetId="10356">
        <row r="9">
          <cell r="A9" t="str">
            <v>A</v>
          </cell>
        </row>
      </sheetData>
      <sheetData sheetId="10357">
        <row r="9">
          <cell r="A9" t="str">
            <v>A</v>
          </cell>
        </row>
      </sheetData>
      <sheetData sheetId="10358">
        <row r="9">
          <cell r="A9" t="str">
            <v>A</v>
          </cell>
        </row>
      </sheetData>
      <sheetData sheetId="10359">
        <row r="9">
          <cell r="A9" t="str">
            <v>A</v>
          </cell>
        </row>
      </sheetData>
      <sheetData sheetId="10360">
        <row r="9">
          <cell r="A9" t="str">
            <v>A</v>
          </cell>
        </row>
      </sheetData>
      <sheetData sheetId="10361">
        <row r="9">
          <cell r="A9" t="str">
            <v>A</v>
          </cell>
        </row>
      </sheetData>
      <sheetData sheetId="10362">
        <row r="9">
          <cell r="A9" t="str">
            <v>A</v>
          </cell>
        </row>
      </sheetData>
      <sheetData sheetId="10363">
        <row r="9">
          <cell r="A9" t="str">
            <v>A</v>
          </cell>
        </row>
      </sheetData>
      <sheetData sheetId="10364">
        <row r="9">
          <cell r="A9" t="str">
            <v>A</v>
          </cell>
        </row>
      </sheetData>
      <sheetData sheetId="10365">
        <row r="9">
          <cell r="A9" t="str">
            <v>A</v>
          </cell>
        </row>
      </sheetData>
      <sheetData sheetId="10366">
        <row r="9">
          <cell r="A9" t="str">
            <v>A</v>
          </cell>
        </row>
      </sheetData>
      <sheetData sheetId="10367">
        <row r="9">
          <cell r="A9" t="str">
            <v>A</v>
          </cell>
        </row>
      </sheetData>
      <sheetData sheetId="10368">
        <row r="9">
          <cell r="A9" t="str">
            <v>A</v>
          </cell>
        </row>
      </sheetData>
      <sheetData sheetId="10369">
        <row r="9">
          <cell r="A9" t="str">
            <v>A</v>
          </cell>
        </row>
      </sheetData>
      <sheetData sheetId="10370">
        <row r="9">
          <cell r="A9" t="str">
            <v>A</v>
          </cell>
        </row>
      </sheetData>
      <sheetData sheetId="10371">
        <row r="9">
          <cell r="A9" t="str">
            <v>A</v>
          </cell>
        </row>
      </sheetData>
      <sheetData sheetId="10372">
        <row r="9">
          <cell r="A9" t="str">
            <v>A</v>
          </cell>
        </row>
      </sheetData>
      <sheetData sheetId="10373">
        <row r="9">
          <cell r="A9" t="str">
            <v>A</v>
          </cell>
        </row>
      </sheetData>
      <sheetData sheetId="10374">
        <row r="9">
          <cell r="A9" t="str">
            <v>A</v>
          </cell>
        </row>
      </sheetData>
      <sheetData sheetId="10375">
        <row r="9">
          <cell r="A9" t="str">
            <v>A</v>
          </cell>
        </row>
      </sheetData>
      <sheetData sheetId="10376">
        <row r="9">
          <cell r="A9" t="str">
            <v>A</v>
          </cell>
        </row>
      </sheetData>
      <sheetData sheetId="10377">
        <row r="9">
          <cell r="A9" t="str">
            <v>A</v>
          </cell>
        </row>
      </sheetData>
      <sheetData sheetId="10378">
        <row r="9">
          <cell r="A9" t="str">
            <v>A</v>
          </cell>
        </row>
      </sheetData>
      <sheetData sheetId="10379">
        <row r="9">
          <cell r="A9" t="str">
            <v>A</v>
          </cell>
        </row>
      </sheetData>
      <sheetData sheetId="10380">
        <row r="9">
          <cell r="A9" t="str">
            <v>A</v>
          </cell>
        </row>
      </sheetData>
      <sheetData sheetId="10381">
        <row r="9">
          <cell r="A9" t="str">
            <v>A</v>
          </cell>
        </row>
      </sheetData>
      <sheetData sheetId="10382">
        <row r="9">
          <cell r="A9" t="str">
            <v>A</v>
          </cell>
        </row>
      </sheetData>
      <sheetData sheetId="10383">
        <row r="9">
          <cell r="A9" t="str">
            <v>A</v>
          </cell>
        </row>
      </sheetData>
      <sheetData sheetId="10384">
        <row r="9">
          <cell r="A9" t="str">
            <v>A</v>
          </cell>
        </row>
      </sheetData>
      <sheetData sheetId="10385">
        <row r="9">
          <cell r="A9" t="str">
            <v>A</v>
          </cell>
        </row>
      </sheetData>
      <sheetData sheetId="10386">
        <row r="9">
          <cell r="A9" t="str">
            <v>A</v>
          </cell>
        </row>
      </sheetData>
      <sheetData sheetId="10387">
        <row r="9">
          <cell r="A9" t="str">
            <v>A</v>
          </cell>
        </row>
      </sheetData>
      <sheetData sheetId="10388">
        <row r="9">
          <cell r="A9" t="str">
            <v>A</v>
          </cell>
        </row>
      </sheetData>
      <sheetData sheetId="10389">
        <row r="9">
          <cell r="A9" t="str">
            <v>A</v>
          </cell>
        </row>
      </sheetData>
      <sheetData sheetId="10390">
        <row r="9">
          <cell r="A9" t="str">
            <v>A</v>
          </cell>
        </row>
      </sheetData>
      <sheetData sheetId="10391">
        <row r="9">
          <cell r="A9" t="str">
            <v>A</v>
          </cell>
        </row>
      </sheetData>
      <sheetData sheetId="10392">
        <row r="9">
          <cell r="A9" t="str">
            <v>A</v>
          </cell>
        </row>
      </sheetData>
      <sheetData sheetId="10393">
        <row r="9">
          <cell r="A9" t="str">
            <v>A</v>
          </cell>
        </row>
      </sheetData>
      <sheetData sheetId="10394">
        <row r="9">
          <cell r="A9" t="str">
            <v>A</v>
          </cell>
        </row>
      </sheetData>
      <sheetData sheetId="10395">
        <row r="9">
          <cell r="A9" t="str">
            <v>A</v>
          </cell>
        </row>
      </sheetData>
      <sheetData sheetId="10396">
        <row r="9">
          <cell r="A9" t="str">
            <v>A</v>
          </cell>
        </row>
      </sheetData>
      <sheetData sheetId="10397" refreshError="1"/>
      <sheetData sheetId="10398" refreshError="1"/>
      <sheetData sheetId="10399" refreshError="1"/>
      <sheetData sheetId="10400">
        <row r="9">
          <cell r="A9" t="str">
            <v>A</v>
          </cell>
        </row>
      </sheetData>
      <sheetData sheetId="10401">
        <row r="9">
          <cell r="A9" t="str">
            <v>A</v>
          </cell>
        </row>
      </sheetData>
      <sheetData sheetId="10402">
        <row r="9">
          <cell r="A9" t="str">
            <v>A</v>
          </cell>
        </row>
      </sheetData>
      <sheetData sheetId="10403">
        <row r="9">
          <cell r="A9" t="str">
            <v>A</v>
          </cell>
        </row>
      </sheetData>
      <sheetData sheetId="10404">
        <row r="9">
          <cell r="A9" t="str">
            <v>A</v>
          </cell>
        </row>
      </sheetData>
      <sheetData sheetId="10405">
        <row r="9">
          <cell r="A9" t="str">
            <v>A</v>
          </cell>
        </row>
      </sheetData>
      <sheetData sheetId="10406">
        <row r="9">
          <cell r="A9" t="str">
            <v>A</v>
          </cell>
        </row>
      </sheetData>
      <sheetData sheetId="10407">
        <row r="9">
          <cell r="A9" t="str">
            <v>A</v>
          </cell>
        </row>
      </sheetData>
      <sheetData sheetId="10408">
        <row r="9">
          <cell r="A9" t="str">
            <v>A</v>
          </cell>
        </row>
      </sheetData>
      <sheetData sheetId="10409">
        <row r="9">
          <cell r="A9" t="str">
            <v>A</v>
          </cell>
        </row>
      </sheetData>
      <sheetData sheetId="10410">
        <row r="9">
          <cell r="A9" t="str">
            <v>A</v>
          </cell>
        </row>
      </sheetData>
      <sheetData sheetId="10411">
        <row r="9">
          <cell r="A9" t="str">
            <v>A</v>
          </cell>
        </row>
      </sheetData>
      <sheetData sheetId="10412">
        <row r="9">
          <cell r="A9" t="str">
            <v>A</v>
          </cell>
        </row>
      </sheetData>
      <sheetData sheetId="10413">
        <row r="9">
          <cell r="A9" t="str">
            <v>A</v>
          </cell>
        </row>
      </sheetData>
      <sheetData sheetId="10414">
        <row r="9">
          <cell r="A9" t="str">
            <v>A</v>
          </cell>
        </row>
      </sheetData>
      <sheetData sheetId="10415">
        <row r="9">
          <cell r="A9" t="str">
            <v>A</v>
          </cell>
        </row>
      </sheetData>
      <sheetData sheetId="10416">
        <row r="9">
          <cell r="A9" t="str">
            <v>A</v>
          </cell>
        </row>
      </sheetData>
      <sheetData sheetId="10417">
        <row r="9">
          <cell r="A9" t="str">
            <v>A</v>
          </cell>
        </row>
      </sheetData>
      <sheetData sheetId="10418">
        <row r="9">
          <cell r="A9" t="str">
            <v>A</v>
          </cell>
        </row>
      </sheetData>
      <sheetData sheetId="10419">
        <row r="9">
          <cell r="A9" t="str">
            <v>A</v>
          </cell>
        </row>
      </sheetData>
      <sheetData sheetId="10420">
        <row r="9">
          <cell r="A9" t="str">
            <v>A</v>
          </cell>
        </row>
      </sheetData>
      <sheetData sheetId="10421">
        <row r="9">
          <cell r="A9" t="str">
            <v>A</v>
          </cell>
        </row>
      </sheetData>
      <sheetData sheetId="10422">
        <row r="9">
          <cell r="A9" t="str">
            <v>A</v>
          </cell>
        </row>
      </sheetData>
      <sheetData sheetId="10423">
        <row r="9">
          <cell r="A9" t="str">
            <v>A</v>
          </cell>
        </row>
      </sheetData>
      <sheetData sheetId="10424">
        <row r="9">
          <cell r="A9" t="str">
            <v>A</v>
          </cell>
        </row>
      </sheetData>
      <sheetData sheetId="10425">
        <row r="9">
          <cell r="A9" t="str">
            <v>A</v>
          </cell>
        </row>
      </sheetData>
      <sheetData sheetId="10426">
        <row r="9">
          <cell r="A9" t="str">
            <v>A</v>
          </cell>
        </row>
      </sheetData>
      <sheetData sheetId="10427" refreshError="1"/>
      <sheetData sheetId="10428">
        <row r="9">
          <cell r="A9" t="str">
            <v>A</v>
          </cell>
        </row>
      </sheetData>
      <sheetData sheetId="10429">
        <row r="9">
          <cell r="A9" t="str">
            <v>A</v>
          </cell>
        </row>
      </sheetData>
      <sheetData sheetId="10430">
        <row r="9">
          <cell r="A9" t="str">
            <v>A</v>
          </cell>
        </row>
      </sheetData>
      <sheetData sheetId="10431">
        <row r="9">
          <cell r="A9" t="str">
            <v>A</v>
          </cell>
        </row>
      </sheetData>
      <sheetData sheetId="10432">
        <row r="9">
          <cell r="A9" t="str">
            <v>A</v>
          </cell>
        </row>
      </sheetData>
      <sheetData sheetId="10433">
        <row r="9">
          <cell r="A9" t="str">
            <v>A</v>
          </cell>
        </row>
      </sheetData>
      <sheetData sheetId="10434">
        <row r="9">
          <cell r="A9" t="str">
            <v>A</v>
          </cell>
        </row>
      </sheetData>
      <sheetData sheetId="10435">
        <row r="9">
          <cell r="A9" t="str">
            <v>A</v>
          </cell>
        </row>
      </sheetData>
      <sheetData sheetId="10436">
        <row r="9">
          <cell r="A9" t="str">
            <v>A</v>
          </cell>
        </row>
      </sheetData>
      <sheetData sheetId="10437">
        <row r="9">
          <cell r="A9" t="str">
            <v>A</v>
          </cell>
        </row>
      </sheetData>
      <sheetData sheetId="10438">
        <row r="9">
          <cell r="A9" t="str">
            <v>A</v>
          </cell>
        </row>
      </sheetData>
      <sheetData sheetId="10439">
        <row r="9">
          <cell r="A9" t="str">
            <v>A</v>
          </cell>
        </row>
      </sheetData>
      <sheetData sheetId="10440">
        <row r="9">
          <cell r="A9" t="str">
            <v>A</v>
          </cell>
        </row>
      </sheetData>
      <sheetData sheetId="10441">
        <row r="9">
          <cell r="A9" t="str">
            <v>A</v>
          </cell>
        </row>
      </sheetData>
      <sheetData sheetId="10442">
        <row r="9">
          <cell r="A9" t="str">
            <v>A</v>
          </cell>
        </row>
      </sheetData>
      <sheetData sheetId="10443">
        <row r="9">
          <cell r="A9" t="str">
            <v>A</v>
          </cell>
        </row>
      </sheetData>
      <sheetData sheetId="10444">
        <row r="9">
          <cell r="A9" t="str">
            <v>A</v>
          </cell>
        </row>
      </sheetData>
      <sheetData sheetId="10445">
        <row r="9">
          <cell r="A9" t="str">
            <v>A</v>
          </cell>
        </row>
      </sheetData>
      <sheetData sheetId="10446">
        <row r="9">
          <cell r="A9" t="str">
            <v>A</v>
          </cell>
        </row>
      </sheetData>
      <sheetData sheetId="10447">
        <row r="9">
          <cell r="A9" t="str">
            <v>A</v>
          </cell>
        </row>
      </sheetData>
      <sheetData sheetId="10448">
        <row r="9">
          <cell r="A9" t="str">
            <v>A</v>
          </cell>
        </row>
      </sheetData>
      <sheetData sheetId="10449">
        <row r="9">
          <cell r="A9" t="str">
            <v>A</v>
          </cell>
        </row>
      </sheetData>
      <sheetData sheetId="10450">
        <row r="9">
          <cell r="A9" t="str">
            <v>A</v>
          </cell>
        </row>
      </sheetData>
      <sheetData sheetId="10451">
        <row r="9">
          <cell r="A9" t="str">
            <v>A</v>
          </cell>
        </row>
      </sheetData>
      <sheetData sheetId="10452">
        <row r="9">
          <cell r="A9" t="str">
            <v>A</v>
          </cell>
        </row>
      </sheetData>
      <sheetData sheetId="10453">
        <row r="9">
          <cell r="A9" t="str">
            <v>A</v>
          </cell>
        </row>
      </sheetData>
      <sheetData sheetId="10454">
        <row r="9">
          <cell r="A9" t="str">
            <v>A</v>
          </cell>
        </row>
      </sheetData>
      <sheetData sheetId="10455">
        <row r="9">
          <cell r="A9" t="str">
            <v>A</v>
          </cell>
        </row>
      </sheetData>
      <sheetData sheetId="10456">
        <row r="9">
          <cell r="A9" t="str">
            <v>A</v>
          </cell>
        </row>
      </sheetData>
      <sheetData sheetId="10457">
        <row r="9">
          <cell r="A9" t="str">
            <v>A</v>
          </cell>
        </row>
      </sheetData>
      <sheetData sheetId="10458">
        <row r="9">
          <cell r="A9" t="str">
            <v>A</v>
          </cell>
        </row>
      </sheetData>
      <sheetData sheetId="10459">
        <row r="9">
          <cell r="A9" t="str">
            <v>A</v>
          </cell>
        </row>
      </sheetData>
      <sheetData sheetId="10460">
        <row r="9">
          <cell r="A9" t="str">
            <v>A</v>
          </cell>
        </row>
      </sheetData>
      <sheetData sheetId="10461">
        <row r="9">
          <cell r="A9" t="str">
            <v>A</v>
          </cell>
        </row>
      </sheetData>
      <sheetData sheetId="10462">
        <row r="9">
          <cell r="A9" t="str">
            <v>A</v>
          </cell>
        </row>
      </sheetData>
      <sheetData sheetId="10463">
        <row r="9">
          <cell r="A9" t="str">
            <v>A</v>
          </cell>
        </row>
      </sheetData>
      <sheetData sheetId="10464">
        <row r="9">
          <cell r="A9" t="str">
            <v>A</v>
          </cell>
        </row>
      </sheetData>
      <sheetData sheetId="10465">
        <row r="9">
          <cell r="A9" t="str">
            <v>A</v>
          </cell>
        </row>
      </sheetData>
      <sheetData sheetId="10466">
        <row r="9">
          <cell r="A9" t="str">
            <v>A</v>
          </cell>
        </row>
      </sheetData>
      <sheetData sheetId="10467">
        <row r="9">
          <cell r="A9" t="str">
            <v>A</v>
          </cell>
        </row>
      </sheetData>
      <sheetData sheetId="10468">
        <row r="9">
          <cell r="A9" t="str">
            <v>A</v>
          </cell>
        </row>
      </sheetData>
      <sheetData sheetId="10469">
        <row r="9">
          <cell r="A9" t="str">
            <v>A</v>
          </cell>
        </row>
      </sheetData>
      <sheetData sheetId="10470">
        <row r="9">
          <cell r="A9" t="str">
            <v>A</v>
          </cell>
        </row>
      </sheetData>
      <sheetData sheetId="10471">
        <row r="9">
          <cell r="A9" t="str">
            <v>A</v>
          </cell>
        </row>
      </sheetData>
      <sheetData sheetId="10472">
        <row r="9">
          <cell r="A9" t="str">
            <v>A</v>
          </cell>
        </row>
      </sheetData>
      <sheetData sheetId="10473">
        <row r="9">
          <cell r="A9" t="str">
            <v>A</v>
          </cell>
        </row>
      </sheetData>
      <sheetData sheetId="10474">
        <row r="9">
          <cell r="A9" t="str">
            <v>A</v>
          </cell>
        </row>
      </sheetData>
      <sheetData sheetId="10475">
        <row r="9">
          <cell r="A9" t="str">
            <v>A</v>
          </cell>
        </row>
      </sheetData>
      <sheetData sheetId="10476">
        <row r="9">
          <cell r="A9" t="str">
            <v>A</v>
          </cell>
        </row>
      </sheetData>
      <sheetData sheetId="10477">
        <row r="9">
          <cell r="A9" t="str">
            <v>A</v>
          </cell>
        </row>
      </sheetData>
      <sheetData sheetId="10478">
        <row r="9">
          <cell r="A9" t="str">
            <v>A</v>
          </cell>
        </row>
      </sheetData>
      <sheetData sheetId="10479">
        <row r="9">
          <cell r="A9" t="str">
            <v>A</v>
          </cell>
        </row>
      </sheetData>
      <sheetData sheetId="10480">
        <row r="9">
          <cell r="A9" t="str">
            <v>A</v>
          </cell>
        </row>
      </sheetData>
      <sheetData sheetId="10481">
        <row r="9">
          <cell r="A9" t="str">
            <v>A</v>
          </cell>
        </row>
      </sheetData>
      <sheetData sheetId="10482">
        <row r="9">
          <cell r="A9" t="str">
            <v>A</v>
          </cell>
        </row>
      </sheetData>
      <sheetData sheetId="10483">
        <row r="9">
          <cell r="A9" t="str">
            <v>A</v>
          </cell>
        </row>
      </sheetData>
      <sheetData sheetId="10484">
        <row r="9">
          <cell r="A9" t="str">
            <v>A</v>
          </cell>
        </row>
      </sheetData>
      <sheetData sheetId="10485">
        <row r="9">
          <cell r="A9" t="str">
            <v>A</v>
          </cell>
        </row>
      </sheetData>
      <sheetData sheetId="10486">
        <row r="9">
          <cell r="A9" t="str">
            <v>A</v>
          </cell>
        </row>
      </sheetData>
      <sheetData sheetId="10487">
        <row r="9">
          <cell r="A9" t="str">
            <v>A</v>
          </cell>
        </row>
      </sheetData>
      <sheetData sheetId="10488">
        <row r="9">
          <cell r="A9" t="str">
            <v>A</v>
          </cell>
        </row>
      </sheetData>
      <sheetData sheetId="10489">
        <row r="9">
          <cell r="A9" t="str">
            <v>A</v>
          </cell>
        </row>
      </sheetData>
      <sheetData sheetId="10490">
        <row r="9">
          <cell r="A9" t="str">
            <v>A</v>
          </cell>
        </row>
      </sheetData>
      <sheetData sheetId="10491">
        <row r="9">
          <cell r="A9" t="str">
            <v>A</v>
          </cell>
        </row>
      </sheetData>
      <sheetData sheetId="10492">
        <row r="9">
          <cell r="A9" t="str">
            <v>A</v>
          </cell>
        </row>
      </sheetData>
      <sheetData sheetId="10493">
        <row r="9">
          <cell r="A9" t="str">
            <v>A</v>
          </cell>
        </row>
      </sheetData>
      <sheetData sheetId="10494">
        <row r="9">
          <cell r="A9" t="str">
            <v>A</v>
          </cell>
        </row>
      </sheetData>
      <sheetData sheetId="10495">
        <row r="9">
          <cell r="A9" t="str">
            <v>A</v>
          </cell>
        </row>
      </sheetData>
      <sheetData sheetId="10496">
        <row r="9">
          <cell r="A9" t="str">
            <v>A</v>
          </cell>
        </row>
      </sheetData>
      <sheetData sheetId="10497">
        <row r="9">
          <cell r="A9" t="str">
            <v>A</v>
          </cell>
        </row>
      </sheetData>
      <sheetData sheetId="10498">
        <row r="9">
          <cell r="A9" t="str">
            <v>A</v>
          </cell>
        </row>
      </sheetData>
      <sheetData sheetId="10499">
        <row r="9">
          <cell r="A9" t="str">
            <v>A</v>
          </cell>
        </row>
      </sheetData>
      <sheetData sheetId="10500">
        <row r="9">
          <cell r="A9" t="str">
            <v>A</v>
          </cell>
        </row>
      </sheetData>
      <sheetData sheetId="10501">
        <row r="9">
          <cell r="A9" t="str">
            <v>A</v>
          </cell>
        </row>
      </sheetData>
      <sheetData sheetId="10502">
        <row r="9">
          <cell r="A9" t="str">
            <v>A</v>
          </cell>
        </row>
      </sheetData>
      <sheetData sheetId="10503">
        <row r="9">
          <cell r="A9" t="str">
            <v>A</v>
          </cell>
        </row>
      </sheetData>
      <sheetData sheetId="10504">
        <row r="9">
          <cell r="A9" t="str">
            <v>A</v>
          </cell>
        </row>
      </sheetData>
      <sheetData sheetId="10505">
        <row r="9">
          <cell r="A9" t="str">
            <v>A</v>
          </cell>
        </row>
      </sheetData>
      <sheetData sheetId="10506">
        <row r="9">
          <cell r="A9" t="str">
            <v>A</v>
          </cell>
        </row>
      </sheetData>
      <sheetData sheetId="10507">
        <row r="9">
          <cell r="A9" t="str">
            <v>A</v>
          </cell>
        </row>
      </sheetData>
      <sheetData sheetId="10508">
        <row r="9">
          <cell r="A9" t="str">
            <v>A</v>
          </cell>
        </row>
      </sheetData>
      <sheetData sheetId="10509">
        <row r="9">
          <cell r="A9" t="str">
            <v>A</v>
          </cell>
        </row>
      </sheetData>
      <sheetData sheetId="10510">
        <row r="9">
          <cell r="A9" t="str">
            <v>A</v>
          </cell>
        </row>
      </sheetData>
      <sheetData sheetId="10511">
        <row r="9">
          <cell r="A9" t="str">
            <v>A</v>
          </cell>
        </row>
      </sheetData>
      <sheetData sheetId="10512">
        <row r="9">
          <cell r="A9" t="str">
            <v>A</v>
          </cell>
        </row>
      </sheetData>
      <sheetData sheetId="10513">
        <row r="9">
          <cell r="A9" t="str">
            <v>A</v>
          </cell>
        </row>
      </sheetData>
      <sheetData sheetId="10514">
        <row r="9">
          <cell r="A9" t="str">
            <v>A</v>
          </cell>
        </row>
      </sheetData>
      <sheetData sheetId="10515">
        <row r="9">
          <cell r="A9" t="str">
            <v>A</v>
          </cell>
        </row>
      </sheetData>
      <sheetData sheetId="10516">
        <row r="9">
          <cell r="A9" t="str">
            <v>A</v>
          </cell>
        </row>
      </sheetData>
      <sheetData sheetId="10517">
        <row r="9">
          <cell r="A9" t="str">
            <v>A</v>
          </cell>
        </row>
      </sheetData>
      <sheetData sheetId="10518">
        <row r="9">
          <cell r="A9" t="str">
            <v>A</v>
          </cell>
        </row>
      </sheetData>
      <sheetData sheetId="10519">
        <row r="9">
          <cell r="A9" t="str">
            <v>A</v>
          </cell>
        </row>
      </sheetData>
      <sheetData sheetId="10520">
        <row r="9">
          <cell r="A9" t="str">
            <v>A</v>
          </cell>
        </row>
      </sheetData>
      <sheetData sheetId="10521">
        <row r="9">
          <cell r="A9" t="str">
            <v>A</v>
          </cell>
        </row>
      </sheetData>
      <sheetData sheetId="10522">
        <row r="9">
          <cell r="A9" t="str">
            <v>A</v>
          </cell>
        </row>
      </sheetData>
      <sheetData sheetId="10523">
        <row r="9">
          <cell r="A9" t="str">
            <v>A</v>
          </cell>
        </row>
      </sheetData>
      <sheetData sheetId="10524">
        <row r="9">
          <cell r="A9" t="str">
            <v>A</v>
          </cell>
        </row>
      </sheetData>
      <sheetData sheetId="10525">
        <row r="9">
          <cell r="A9" t="str">
            <v>A</v>
          </cell>
        </row>
      </sheetData>
      <sheetData sheetId="10526">
        <row r="9">
          <cell r="A9" t="str">
            <v>A</v>
          </cell>
        </row>
      </sheetData>
      <sheetData sheetId="10527">
        <row r="9">
          <cell r="A9" t="str">
            <v>A</v>
          </cell>
        </row>
      </sheetData>
      <sheetData sheetId="10528">
        <row r="9">
          <cell r="A9" t="str">
            <v>A</v>
          </cell>
        </row>
      </sheetData>
      <sheetData sheetId="10529">
        <row r="9">
          <cell r="A9" t="str">
            <v>A</v>
          </cell>
        </row>
      </sheetData>
      <sheetData sheetId="10530">
        <row r="9">
          <cell r="A9" t="str">
            <v>A</v>
          </cell>
        </row>
      </sheetData>
      <sheetData sheetId="10531">
        <row r="9">
          <cell r="A9" t="str">
            <v>A</v>
          </cell>
        </row>
      </sheetData>
      <sheetData sheetId="10532">
        <row r="9">
          <cell r="A9" t="str">
            <v>A</v>
          </cell>
        </row>
      </sheetData>
      <sheetData sheetId="10533">
        <row r="9">
          <cell r="A9" t="str">
            <v>A</v>
          </cell>
        </row>
      </sheetData>
      <sheetData sheetId="10534">
        <row r="9">
          <cell r="A9" t="str">
            <v>A</v>
          </cell>
        </row>
      </sheetData>
      <sheetData sheetId="10535">
        <row r="9">
          <cell r="A9" t="str">
            <v>A</v>
          </cell>
        </row>
      </sheetData>
      <sheetData sheetId="10536">
        <row r="9">
          <cell r="A9" t="str">
            <v>A</v>
          </cell>
        </row>
      </sheetData>
      <sheetData sheetId="10537">
        <row r="9">
          <cell r="A9" t="str">
            <v>A</v>
          </cell>
        </row>
      </sheetData>
      <sheetData sheetId="10538">
        <row r="9">
          <cell r="A9" t="str">
            <v>A</v>
          </cell>
        </row>
      </sheetData>
      <sheetData sheetId="10539">
        <row r="9">
          <cell r="A9" t="str">
            <v>A</v>
          </cell>
        </row>
      </sheetData>
      <sheetData sheetId="10540">
        <row r="9">
          <cell r="A9" t="str">
            <v>A</v>
          </cell>
        </row>
      </sheetData>
      <sheetData sheetId="10541">
        <row r="9">
          <cell r="A9" t="str">
            <v>A</v>
          </cell>
        </row>
      </sheetData>
      <sheetData sheetId="10542">
        <row r="9">
          <cell r="A9" t="str">
            <v>A</v>
          </cell>
        </row>
      </sheetData>
      <sheetData sheetId="10543">
        <row r="9">
          <cell r="A9" t="str">
            <v>A</v>
          </cell>
        </row>
      </sheetData>
      <sheetData sheetId="10544">
        <row r="9">
          <cell r="A9" t="str">
            <v>A</v>
          </cell>
        </row>
      </sheetData>
      <sheetData sheetId="10545">
        <row r="9">
          <cell r="A9" t="str">
            <v>A</v>
          </cell>
        </row>
      </sheetData>
      <sheetData sheetId="10546">
        <row r="9">
          <cell r="A9" t="str">
            <v>A</v>
          </cell>
        </row>
      </sheetData>
      <sheetData sheetId="10547">
        <row r="9">
          <cell r="A9" t="str">
            <v>A</v>
          </cell>
        </row>
      </sheetData>
      <sheetData sheetId="10548">
        <row r="9">
          <cell r="A9" t="str">
            <v>A</v>
          </cell>
        </row>
      </sheetData>
      <sheetData sheetId="10549">
        <row r="9">
          <cell r="A9" t="str">
            <v>A</v>
          </cell>
        </row>
      </sheetData>
      <sheetData sheetId="10550">
        <row r="9">
          <cell r="A9" t="str">
            <v>A</v>
          </cell>
        </row>
      </sheetData>
      <sheetData sheetId="10551">
        <row r="9">
          <cell r="A9" t="str">
            <v>A</v>
          </cell>
        </row>
      </sheetData>
      <sheetData sheetId="10552">
        <row r="9">
          <cell r="A9" t="str">
            <v>A</v>
          </cell>
        </row>
      </sheetData>
      <sheetData sheetId="10553">
        <row r="9">
          <cell r="A9" t="str">
            <v>A</v>
          </cell>
        </row>
      </sheetData>
      <sheetData sheetId="10554">
        <row r="9">
          <cell r="A9" t="str">
            <v>A</v>
          </cell>
        </row>
      </sheetData>
      <sheetData sheetId="10555">
        <row r="9">
          <cell r="A9" t="str">
            <v>A</v>
          </cell>
        </row>
      </sheetData>
      <sheetData sheetId="10556">
        <row r="9">
          <cell r="A9" t="str">
            <v>A</v>
          </cell>
        </row>
      </sheetData>
      <sheetData sheetId="10557">
        <row r="9">
          <cell r="A9" t="str">
            <v>A</v>
          </cell>
        </row>
      </sheetData>
      <sheetData sheetId="10558">
        <row r="9">
          <cell r="A9" t="str">
            <v>A</v>
          </cell>
        </row>
      </sheetData>
      <sheetData sheetId="10559">
        <row r="9">
          <cell r="A9" t="str">
            <v>A</v>
          </cell>
        </row>
      </sheetData>
      <sheetData sheetId="10560">
        <row r="9">
          <cell r="A9" t="str">
            <v>A</v>
          </cell>
        </row>
      </sheetData>
      <sheetData sheetId="10561">
        <row r="9">
          <cell r="A9" t="str">
            <v>A</v>
          </cell>
        </row>
      </sheetData>
      <sheetData sheetId="10562">
        <row r="9">
          <cell r="A9" t="str">
            <v>A</v>
          </cell>
        </row>
      </sheetData>
      <sheetData sheetId="10563">
        <row r="9">
          <cell r="A9" t="str">
            <v>A</v>
          </cell>
        </row>
      </sheetData>
      <sheetData sheetId="10564">
        <row r="9">
          <cell r="A9" t="str">
            <v>A</v>
          </cell>
        </row>
      </sheetData>
      <sheetData sheetId="10565">
        <row r="9">
          <cell r="A9" t="str">
            <v>A</v>
          </cell>
        </row>
      </sheetData>
      <sheetData sheetId="10566">
        <row r="9">
          <cell r="A9" t="str">
            <v>A</v>
          </cell>
        </row>
      </sheetData>
      <sheetData sheetId="10567">
        <row r="9">
          <cell r="A9" t="str">
            <v>A</v>
          </cell>
        </row>
      </sheetData>
      <sheetData sheetId="10568">
        <row r="9">
          <cell r="A9" t="str">
            <v>A</v>
          </cell>
        </row>
      </sheetData>
      <sheetData sheetId="10569">
        <row r="9">
          <cell r="A9" t="str">
            <v>A</v>
          </cell>
        </row>
      </sheetData>
      <sheetData sheetId="10570">
        <row r="9">
          <cell r="A9" t="str">
            <v>A</v>
          </cell>
        </row>
      </sheetData>
      <sheetData sheetId="10571">
        <row r="9">
          <cell r="A9" t="str">
            <v>A</v>
          </cell>
        </row>
      </sheetData>
      <sheetData sheetId="10572">
        <row r="9">
          <cell r="A9" t="str">
            <v>A</v>
          </cell>
        </row>
      </sheetData>
      <sheetData sheetId="10573">
        <row r="9">
          <cell r="A9" t="str">
            <v>A</v>
          </cell>
        </row>
      </sheetData>
      <sheetData sheetId="10574">
        <row r="9">
          <cell r="A9" t="str">
            <v>A</v>
          </cell>
        </row>
      </sheetData>
      <sheetData sheetId="10575">
        <row r="9">
          <cell r="A9" t="str">
            <v>A</v>
          </cell>
        </row>
      </sheetData>
      <sheetData sheetId="10576">
        <row r="9">
          <cell r="A9" t="str">
            <v>A</v>
          </cell>
        </row>
      </sheetData>
      <sheetData sheetId="10577">
        <row r="9">
          <cell r="A9" t="str">
            <v>A</v>
          </cell>
        </row>
      </sheetData>
      <sheetData sheetId="10578">
        <row r="9">
          <cell r="A9" t="str">
            <v>A</v>
          </cell>
        </row>
      </sheetData>
      <sheetData sheetId="10579">
        <row r="9">
          <cell r="A9" t="str">
            <v>A</v>
          </cell>
        </row>
      </sheetData>
      <sheetData sheetId="10580">
        <row r="9">
          <cell r="A9" t="str">
            <v>A</v>
          </cell>
        </row>
      </sheetData>
      <sheetData sheetId="10581">
        <row r="9">
          <cell r="A9" t="str">
            <v>A</v>
          </cell>
        </row>
      </sheetData>
      <sheetData sheetId="10582">
        <row r="9">
          <cell r="A9" t="str">
            <v>A</v>
          </cell>
        </row>
      </sheetData>
      <sheetData sheetId="10583">
        <row r="9">
          <cell r="A9" t="str">
            <v>A</v>
          </cell>
        </row>
      </sheetData>
      <sheetData sheetId="10584">
        <row r="9">
          <cell r="A9" t="str">
            <v>A</v>
          </cell>
        </row>
      </sheetData>
      <sheetData sheetId="10585">
        <row r="9">
          <cell r="A9" t="str">
            <v>A</v>
          </cell>
        </row>
      </sheetData>
      <sheetData sheetId="10586">
        <row r="9">
          <cell r="A9" t="str">
            <v>A</v>
          </cell>
        </row>
      </sheetData>
      <sheetData sheetId="10587">
        <row r="9">
          <cell r="A9" t="str">
            <v>A</v>
          </cell>
        </row>
      </sheetData>
      <sheetData sheetId="10588">
        <row r="9">
          <cell r="A9" t="str">
            <v>A</v>
          </cell>
        </row>
      </sheetData>
      <sheetData sheetId="10589">
        <row r="9">
          <cell r="A9" t="str">
            <v>A</v>
          </cell>
        </row>
      </sheetData>
      <sheetData sheetId="10590">
        <row r="9">
          <cell r="A9" t="str">
            <v>A</v>
          </cell>
        </row>
      </sheetData>
      <sheetData sheetId="10591">
        <row r="9">
          <cell r="A9" t="str">
            <v>A</v>
          </cell>
        </row>
      </sheetData>
      <sheetData sheetId="10592">
        <row r="9">
          <cell r="A9" t="str">
            <v>A</v>
          </cell>
        </row>
      </sheetData>
      <sheetData sheetId="10593">
        <row r="9">
          <cell r="A9" t="str">
            <v>A</v>
          </cell>
        </row>
      </sheetData>
      <sheetData sheetId="10594">
        <row r="9">
          <cell r="A9" t="str">
            <v>A</v>
          </cell>
        </row>
      </sheetData>
      <sheetData sheetId="10595">
        <row r="9">
          <cell r="A9" t="str">
            <v>A</v>
          </cell>
        </row>
      </sheetData>
      <sheetData sheetId="10596">
        <row r="9">
          <cell r="A9" t="str">
            <v>A</v>
          </cell>
        </row>
      </sheetData>
      <sheetData sheetId="10597">
        <row r="9">
          <cell r="A9" t="str">
            <v>A</v>
          </cell>
        </row>
      </sheetData>
      <sheetData sheetId="10598">
        <row r="9">
          <cell r="A9" t="str">
            <v>A</v>
          </cell>
        </row>
      </sheetData>
      <sheetData sheetId="10599">
        <row r="9">
          <cell r="A9" t="str">
            <v>A</v>
          </cell>
        </row>
      </sheetData>
      <sheetData sheetId="10600">
        <row r="9">
          <cell r="A9" t="str">
            <v>A</v>
          </cell>
        </row>
      </sheetData>
      <sheetData sheetId="10601">
        <row r="9">
          <cell r="A9" t="str">
            <v>A</v>
          </cell>
        </row>
      </sheetData>
      <sheetData sheetId="10602">
        <row r="9">
          <cell r="A9" t="str">
            <v>A</v>
          </cell>
        </row>
      </sheetData>
      <sheetData sheetId="10603">
        <row r="9">
          <cell r="A9" t="str">
            <v>A</v>
          </cell>
        </row>
      </sheetData>
      <sheetData sheetId="10604">
        <row r="9">
          <cell r="A9" t="str">
            <v>A</v>
          </cell>
        </row>
      </sheetData>
      <sheetData sheetId="10605">
        <row r="9">
          <cell r="A9" t="str">
            <v>A</v>
          </cell>
        </row>
      </sheetData>
      <sheetData sheetId="10606">
        <row r="9">
          <cell r="A9" t="str">
            <v>A</v>
          </cell>
        </row>
      </sheetData>
      <sheetData sheetId="10607">
        <row r="9">
          <cell r="A9" t="str">
            <v>A</v>
          </cell>
        </row>
      </sheetData>
      <sheetData sheetId="10608">
        <row r="9">
          <cell r="A9" t="str">
            <v>A</v>
          </cell>
        </row>
      </sheetData>
      <sheetData sheetId="10609">
        <row r="9">
          <cell r="A9" t="str">
            <v>A</v>
          </cell>
        </row>
      </sheetData>
      <sheetData sheetId="10610">
        <row r="9">
          <cell r="A9" t="str">
            <v>A</v>
          </cell>
        </row>
      </sheetData>
      <sheetData sheetId="10611">
        <row r="9">
          <cell r="A9" t="str">
            <v>A</v>
          </cell>
        </row>
      </sheetData>
      <sheetData sheetId="10612">
        <row r="9">
          <cell r="A9" t="str">
            <v>A</v>
          </cell>
        </row>
      </sheetData>
      <sheetData sheetId="10613">
        <row r="9">
          <cell r="A9" t="str">
            <v>A</v>
          </cell>
        </row>
      </sheetData>
      <sheetData sheetId="10614">
        <row r="9">
          <cell r="A9" t="str">
            <v>A</v>
          </cell>
        </row>
      </sheetData>
      <sheetData sheetId="10615">
        <row r="9">
          <cell r="A9" t="str">
            <v>A</v>
          </cell>
        </row>
      </sheetData>
      <sheetData sheetId="10616">
        <row r="9">
          <cell r="A9" t="str">
            <v>A</v>
          </cell>
        </row>
      </sheetData>
      <sheetData sheetId="10617">
        <row r="9">
          <cell r="A9" t="str">
            <v>A</v>
          </cell>
        </row>
      </sheetData>
      <sheetData sheetId="10618">
        <row r="9">
          <cell r="A9" t="str">
            <v>A</v>
          </cell>
        </row>
      </sheetData>
      <sheetData sheetId="10619">
        <row r="9">
          <cell r="A9" t="str">
            <v>A</v>
          </cell>
        </row>
      </sheetData>
      <sheetData sheetId="10620">
        <row r="9">
          <cell r="A9" t="str">
            <v>A</v>
          </cell>
        </row>
      </sheetData>
      <sheetData sheetId="10621">
        <row r="9">
          <cell r="A9" t="str">
            <v>A</v>
          </cell>
        </row>
      </sheetData>
      <sheetData sheetId="10622">
        <row r="9">
          <cell r="A9" t="str">
            <v>A</v>
          </cell>
        </row>
      </sheetData>
      <sheetData sheetId="10623">
        <row r="9">
          <cell r="A9" t="str">
            <v>A</v>
          </cell>
        </row>
      </sheetData>
      <sheetData sheetId="10624">
        <row r="9">
          <cell r="A9" t="str">
            <v>A</v>
          </cell>
        </row>
      </sheetData>
      <sheetData sheetId="10625">
        <row r="9">
          <cell r="A9" t="str">
            <v>A</v>
          </cell>
        </row>
      </sheetData>
      <sheetData sheetId="10626">
        <row r="9">
          <cell r="A9" t="str">
            <v>A</v>
          </cell>
        </row>
      </sheetData>
      <sheetData sheetId="10627">
        <row r="9">
          <cell r="A9" t="str">
            <v>A</v>
          </cell>
        </row>
      </sheetData>
      <sheetData sheetId="10628">
        <row r="9">
          <cell r="A9" t="str">
            <v>A</v>
          </cell>
        </row>
      </sheetData>
      <sheetData sheetId="10629">
        <row r="9">
          <cell r="A9" t="str">
            <v>A</v>
          </cell>
        </row>
      </sheetData>
      <sheetData sheetId="10630">
        <row r="9">
          <cell r="A9" t="str">
            <v>A</v>
          </cell>
        </row>
      </sheetData>
      <sheetData sheetId="10631">
        <row r="9">
          <cell r="A9" t="str">
            <v>A</v>
          </cell>
        </row>
      </sheetData>
      <sheetData sheetId="10632">
        <row r="9">
          <cell r="A9" t="str">
            <v>A</v>
          </cell>
        </row>
      </sheetData>
      <sheetData sheetId="10633">
        <row r="9">
          <cell r="A9" t="str">
            <v>A</v>
          </cell>
        </row>
      </sheetData>
      <sheetData sheetId="10634">
        <row r="9">
          <cell r="A9" t="str">
            <v>A</v>
          </cell>
        </row>
      </sheetData>
      <sheetData sheetId="10635">
        <row r="9">
          <cell r="A9" t="str">
            <v>A</v>
          </cell>
        </row>
      </sheetData>
      <sheetData sheetId="10636">
        <row r="9">
          <cell r="A9" t="str">
            <v>A</v>
          </cell>
        </row>
      </sheetData>
      <sheetData sheetId="10637">
        <row r="9">
          <cell r="A9" t="str">
            <v>A</v>
          </cell>
        </row>
      </sheetData>
      <sheetData sheetId="10638">
        <row r="9">
          <cell r="A9" t="str">
            <v>A</v>
          </cell>
        </row>
      </sheetData>
      <sheetData sheetId="10639">
        <row r="9">
          <cell r="A9" t="str">
            <v>A</v>
          </cell>
        </row>
      </sheetData>
      <sheetData sheetId="10640">
        <row r="9">
          <cell r="A9" t="str">
            <v>A</v>
          </cell>
        </row>
      </sheetData>
      <sheetData sheetId="10641">
        <row r="9">
          <cell r="A9" t="str">
            <v>A</v>
          </cell>
        </row>
      </sheetData>
      <sheetData sheetId="10642">
        <row r="9">
          <cell r="A9" t="str">
            <v>A</v>
          </cell>
        </row>
      </sheetData>
      <sheetData sheetId="10643">
        <row r="9">
          <cell r="A9" t="str">
            <v>A</v>
          </cell>
        </row>
      </sheetData>
      <sheetData sheetId="10644">
        <row r="9">
          <cell r="A9" t="str">
            <v>A</v>
          </cell>
        </row>
      </sheetData>
      <sheetData sheetId="10645">
        <row r="9">
          <cell r="A9" t="str">
            <v>A</v>
          </cell>
        </row>
      </sheetData>
      <sheetData sheetId="10646">
        <row r="9">
          <cell r="A9" t="str">
            <v>A</v>
          </cell>
        </row>
      </sheetData>
      <sheetData sheetId="10647">
        <row r="9">
          <cell r="A9" t="str">
            <v>A</v>
          </cell>
        </row>
      </sheetData>
      <sheetData sheetId="10648">
        <row r="9">
          <cell r="A9" t="str">
            <v>A</v>
          </cell>
        </row>
      </sheetData>
      <sheetData sheetId="10649">
        <row r="9">
          <cell r="A9" t="str">
            <v>A</v>
          </cell>
        </row>
      </sheetData>
      <sheetData sheetId="10650">
        <row r="9">
          <cell r="A9" t="str">
            <v>A</v>
          </cell>
        </row>
      </sheetData>
      <sheetData sheetId="10651">
        <row r="9">
          <cell r="A9" t="str">
            <v>A</v>
          </cell>
        </row>
      </sheetData>
      <sheetData sheetId="10652">
        <row r="9">
          <cell r="A9" t="str">
            <v>A</v>
          </cell>
        </row>
      </sheetData>
      <sheetData sheetId="10653">
        <row r="9">
          <cell r="A9" t="str">
            <v>A</v>
          </cell>
        </row>
      </sheetData>
      <sheetData sheetId="10654">
        <row r="9">
          <cell r="A9" t="str">
            <v>A</v>
          </cell>
        </row>
      </sheetData>
      <sheetData sheetId="10655">
        <row r="9">
          <cell r="A9" t="str">
            <v>A</v>
          </cell>
        </row>
      </sheetData>
      <sheetData sheetId="10656">
        <row r="9">
          <cell r="A9" t="str">
            <v>A</v>
          </cell>
        </row>
      </sheetData>
      <sheetData sheetId="10657">
        <row r="9">
          <cell r="A9" t="str">
            <v>A</v>
          </cell>
        </row>
      </sheetData>
      <sheetData sheetId="10658">
        <row r="9">
          <cell r="A9" t="str">
            <v>A</v>
          </cell>
        </row>
      </sheetData>
      <sheetData sheetId="10659">
        <row r="9">
          <cell r="A9" t="str">
            <v>A</v>
          </cell>
        </row>
      </sheetData>
      <sheetData sheetId="10660">
        <row r="9">
          <cell r="A9" t="str">
            <v>A</v>
          </cell>
        </row>
      </sheetData>
      <sheetData sheetId="10661">
        <row r="9">
          <cell r="A9" t="str">
            <v>A</v>
          </cell>
        </row>
      </sheetData>
      <sheetData sheetId="10662">
        <row r="9">
          <cell r="A9" t="str">
            <v>A</v>
          </cell>
        </row>
      </sheetData>
      <sheetData sheetId="10663">
        <row r="9">
          <cell r="A9" t="str">
            <v>A</v>
          </cell>
        </row>
      </sheetData>
      <sheetData sheetId="10664">
        <row r="9">
          <cell r="A9" t="str">
            <v>A</v>
          </cell>
        </row>
      </sheetData>
      <sheetData sheetId="10665">
        <row r="9">
          <cell r="A9" t="str">
            <v>A</v>
          </cell>
        </row>
      </sheetData>
      <sheetData sheetId="10666">
        <row r="9">
          <cell r="A9" t="str">
            <v>A</v>
          </cell>
        </row>
      </sheetData>
      <sheetData sheetId="10667">
        <row r="9">
          <cell r="A9" t="str">
            <v>A</v>
          </cell>
        </row>
      </sheetData>
      <sheetData sheetId="10668">
        <row r="9">
          <cell r="A9" t="str">
            <v>A</v>
          </cell>
        </row>
      </sheetData>
      <sheetData sheetId="10669">
        <row r="9">
          <cell r="A9" t="str">
            <v>A</v>
          </cell>
        </row>
      </sheetData>
      <sheetData sheetId="10670">
        <row r="9">
          <cell r="A9" t="str">
            <v>A</v>
          </cell>
        </row>
      </sheetData>
      <sheetData sheetId="10671">
        <row r="9">
          <cell r="A9" t="str">
            <v>A</v>
          </cell>
        </row>
      </sheetData>
      <sheetData sheetId="10672">
        <row r="9">
          <cell r="A9" t="str">
            <v>A</v>
          </cell>
        </row>
      </sheetData>
      <sheetData sheetId="10673">
        <row r="9">
          <cell r="A9" t="str">
            <v>A</v>
          </cell>
        </row>
      </sheetData>
      <sheetData sheetId="10674">
        <row r="9">
          <cell r="A9" t="str">
            <v>A</v>
          </cell>
        </row>
      </sheetData>
      <sheetData sheetId="10675">
        <row r="9">
          <cell r="A9" t="str">
            <v>A</v>
          </cell>
        </row>
      </sheetData>
      <sheetData sheetId="10676">
        <row r="9">
          <cell r="A9" t="str">
            <v>A</v>
          </cell>
        </row>
      </sheetData>
      <sheetData sheetId="10677">
        <row r="9">
          <cell r="A9" t="str">
            <v>A</v>
          </cell>
        </row>
      </sheetData>
      <sheetData sheetId="10678">
        <row r="9">
          <cell r="A9" t="str">
            <v>A</v>
          </cell>
        </row>
      </sheetData>
      <sheetData sheetId="10679">
        <row r="9">
          <cell r="A9" t="str">
            <v>A</v>
          </cell>
        </row>
      </sheetData>
      <sheetData sheetId="10680">
        <row r="9">
          <cell r="A9" t="str">
            <v>A</v>
          </cell>
        </row>
      </sheetData>
      <sheetData sheetId="10681">
        <row r="9">
          <cell r="A9" t="str">
            <v>A</v>
          </cell>
        </row>
      </sheetData>
      <sheetData sheetId="10682">
        <row r="9">
          <cell r="A9" t="str">
            <v>A</v>
          </cell>
        </row>
      </sheetData>
      <sheetData sheetId="10683">
        <row r="9">
          <cell r="A9" t="str">
            <v>A</v>
          </cell>
        </row>
      </sheetData>
      <sheetData sheetId="10684">
        <row r="9">
          <cell r="A9" t="str">
            <v>A</v>
          </cell>
        </row>
      </sheetData>
      <sheetData sheetId="10685">
        <row r="9">
          <cell r="A9" t="str">
            <v>A</v>
          </cell>
        </row>
      </sheetData>
      <sheetData sheetId="10686">
        <row r="9">
          <cell r="A9" t="str">
            <v>A</v>
          </cell>
        </row>
      </sheetData>
      <sheetData sheetId="10687">
        <row r="9">
          <cell r="A9" t="str">
            <v>A</v>
          </cell>
        </row>
      </sheetData>
      <sheetData sheetId="10688">
        <row r="9">
          <cell r="A9" t="str">
            <v>A</v>
          </cell>
        </row>
      </sheetData>
      <sheetData sheetId="10689">
        <row r="9">
          <cell r="A9" t="str">
            <v>A</v>
          </cell>
        </row>
      </sheetData>
      <sheetData sheetId="10690">
        <row r="9">
          <cell r="A9" t="str">
            <v>A</v>
          </cell>
        </row>
      </sheetData>
      <sheetData sheetId="10691">
        <row r="9">
          <cell r="A9" t="str">
            <v>A</v>
          </cell>
        </row>
      </sheetData>
      <sheetData sheetId="10692">
        <row r="9">
          <cell r="A9" t="str">
            <v>A</v>
          </cell>
        </row>
      </sheetData>
      <sheetData sheetId="10693">
        <row r="9">
          <cell r="A9" t="str">
            <v>A</v>
          </cell>
        </row>
      </sheetData>
      <sheetData sheetId="10694">
        <row r="9">
          <cell r="A9" t="str">
            <v>A</v>
          </cell>
        </row>
      </sheetData>
      <sheetData sheetId="10695">
        <row r="9">
          <cell r="A9" t="str">
            <v>A</v>
          </cell>
        </row>
      </sheetData>
      <sheetData sheetId="10696">
        <row r="9">
          <cell r="A9" t="str">
            <v>A</v>
          </cell>
        </row>
      </sheetData>
      <sheetData sheetId="10697">
        <row r="9">
          <cell r="A9" t="str">
            <v>A</v>
          </cell>
        </row>
      </sheetData>
      <sheetData sheetId="10698">
        <row r="9">
          <cell r="A9" t="str">
            <v>A</v>
          </cell>
        </row>
      </sheetData>
      <sheetData sheetId="10699">
        <row r="9">
          <cell r="A9" t="str">
            <v>A</v>
          </cell>
        </row>
      </sheetData>
      <sheetData sheetId="10700">
        <row r="9">
          <cell r="A9" t="str">
            <v>A</v>
          </cell>
        </row>
      </sheetData>
      <sheetData sheetId="10701">
        <row r="9">
          <cell r="A9" t="str">
            <v>A</v>
          </cell>
        </row>
      </sheetData>
      <sheetData sheetId="10702">
        <row r="9">
          <cell r="A9" t="str">
            <v>A</v>
          </cell>
        </row>
      </sheetData>
      <sheetData sheetId="10703">
        <row r="9">
          <cell r="A9" t="str">
            <v>A</v>
          </cell>
        </row>
      </sheetData>
      <sheetData sheetId="10704">
        <row r="9">
          <cell r="A9" t="str">
            <v>A</v>
          </cell>
        </row>
      </sheetData>
      <sheetData sheetId="10705">
        <row r="9">
          <cell r="A9" t="str">
            <v>A</v>
          </cell>
        </row>
      </sheetData>
      <sheetData sheetId="10706">
        <row r="9">
          <cell r="A9" t="str">
            <v>A</v>
          </cell>
        </row>
      </sheetData>
      <sheetData sheetId="10707">
        <row r="9">
          <cell r="A9" t="str">
            <v>A</v>
          </cell>
        </row>
      </sheetData>
      <sheetData sheetId="10708">
        <row r="9">
          <cell r="A9" t="str">
            <v>A</v>
          </cell>
        </row>
      </sheetData>
      <sheetData sheetId="10709">
        <row r="9">
          <cell r="A9" t="str">
            <v>A</v>
          </cell>
        </row>
      </sheetData>
      <sheetData sheetId="10710">
        <row r="9">
          <cell r="A9" t="str">
            <v>A</v>
          </cell>
        </row>
      </sheetData>
      <sheetData sheetId="10711">
        <row r="9">
          <cell r="A9" t="str">
            <v>A</v>
          </cell>
        </row>
      </sheetData>
      <sheetData sheetId="10712">
        <row r="9">
          <cell r="A9" t="str">
            <v>A</v>
          </cell>
        </row>
      </sheetData>
      <sheetData sheetId="10713">
        <row r="9">
          <cell r="A9" t="str">
            <v>A</v>
          </cell>
        </row>
      </sheetData>
      <sheetData sheetId="10714">
        <row r="9">
          <cell r="A9" t="str">
            <v>A</v>
          </cell>
        </row>
      </sheetData>
      <sheetData sheetId="10715">
        <row r="9">
          <cell r="A9" t="str">
            <v>A</v>
          </cell>
        </row>
      </sheetData>
      <sheetData sheetId="10716">
        <row r="9">
          <cell r="A9" t="str">
            <v>A</v>
          </cell>
        </row>
      </sheetData>
      <sheetData sheetId="10717">
        <row r="9">
          <cell r="A9" t="str">
            <v>A</v>
          </cell>
        </row>
      </sheetData>
      <sheetData sheetId="10718">
        <row r="9">
          <cell r="A9" t="str">
            <v>A</v>
          </cell>
        </row>
      </sheetData>
      <sheetData sheetId="10719">
        <row r="9">
          <cell r="A9" t="str">
            <v>A</v>
          </cell>
        </row>
      </sheetData>
      <sheetData sheetId="10720">
        <row r="9">
          <cell r="A9" t="str">
            <v>A</v>
          </cell>
        </row>
      </sheetData>
      <sheetData sheetId="10721">
        <row r="9">
          <cell r="A9" t="str">
            <v>A</v>
          </cell>
        </row>
      </sheetData>
      <sheetData sheetId="10722">
        <row r="9">
          <cell r="A9" t="str">
            <v>A</v>
          </cell>
        </row>
      </sheetData>
      <sheetData sheetId="10723">
        <row r="9">
          <cell r="A9" t="str">
            <v>A</v>
          </cell>
        </row>
      </sheetData>
      <sheetData sheetId="10724">
        <row r="9">
          <cell r="A9" t="str">
            <v>A</v>
          </cell>
        </row>
      </sheetData>
      <sheetData sheetId="10725">
        <row r="9">
          <cell r="A9" t="str">
            <v>A</v>
          </cell>
        </row>
      </sheetData>
      <sheetData sheetId="10726">
        <row r="9">
          <cell r="A9" t="str">
            <v>A</v>
          </cell>
        </row>
      </sheetData>
      <sheetData sheetId="10727">
        <row r="9">
          <cell r="A9" t="str">
            <v>A</v>
          </cell>
        </row>
      </sheetData>
      <sheetData sheetId="10728">
        <row r="9">
          <cell r="A9" t="str">
            <v>A</v>
          </cell>
        </row>
      </sheetData>
      <sheetData sheetId="10729">
        <row r="9">
          <cell r="A9" t="str">
            <v>A</v>
          </cell>
        </row>
      </sheetData>
      <sheetData sheetId="10730">
        <row r="9">
          <cell r="A9" t="str">
            <v>A</v>
          </cell>
        </row>
      </sheetData>
      <sheetData sheetId="10731">
        <row r="9">
          <cell r="A9" t="str">
            <v>A</v>
          </cell>
        </row>
      </sheetData>
      <sheetData sheetId="10732">
        <row r="9">
          <cell r="A9" t="str">
            <v>A</v>
          </cell>
        </row>
      </sheetData>
      <sheetData sheetId="10733">
        <row r="9">
          <cell r="A9" t="str">
            <v>A</v>
          </cell>
        </row>
      </sheetData>
      <sheetData sheetId="10734">
        <row r="9">
          <cell r="A9" t="str">
            <v>A</v>
          </cell>
        </row>
      </sheetData>
      <sheetData sheetId="10735">
        <row r="9">
          <cell r="A9" t="str">
            <v>A</v>
          </cell>
        </row>
      </sheetData>
      <sheetData sheetId="10736">
        <row r="9">
          <cell r="A9" t="str">
            <v>A</v>
          </cell>
        </row>
      </sheetData>
      <sheetData sheetId="10737">
        <row r="9">
          <cell r="A9" t="str">
            <v>A</v>
          </cell>
        </row>
      </sheetData>
      <sheetData sheetId="10738">
        <row r="9">
          <cell r="A9" t="str">
            <v>A</v>
          </cell>
        </row>
      </sheetData>
      <sheetData sheetId="10739">
        <row r="9">
          <cell r="A9" t="str">
            <v>A</v>
          </cell>
        </row>
      </sheetData>
      <sheetData sheetId="10740">
        <row r="9">
          <cell r="A9" t="str">
            <v>A</v>
          </cell>
        </row>
      </sheetData>
      <sheetData sheetId="10741">
        <row r="9">
          <cell r="A9" t="str">
            <v>A</v>
          </cell>
        </row>
      </sheetData>
      <sheetData sheetId="10742">
        <row r="9">
          <cell r="A9" t="str">
            <v>A</v>
          </cell>
        </row>
      </sheetData>
      <sheetData sheetId="10743">
        <row r="9">
          <cell r="A9" t="str">
            <v>A</v>
          </cell>
        </row>
      </sheetData>
      <sheetData sheetId="10744">
        <row r="9">
          <cell r="A9" t="str">
            <v>A</v>
          </cell>
        </row>
      </sheetData>
      <sheetData sheetId="10745">
        <row r="9">
          <cell r="A9" t="str">
            <v>A</v>
          </cell>
        </row>
      </sheetData>
      <sheetData sheetId="10746">
        <row r="9">
          <cell r="A9" t="str">
            <v>A</v>
          </cell>
        </row>
      </sheetData>
      <sheetData sheetId="10747">
        <row r="9">
          <cell r="A9" t="str">
            <v>A</v>
          </cell>
        </row>
      </sheetData>
      <sheetData sheetId="10748">
        <row r="9">
          <cell r="A9" t="str">
            <v>A</v>
          </cell>
        </row>
      </sheetData>
      <sheetData sheetId="10749">
        <row r="9">
          <cell r="A9" t="str">
            <v>A</v>
          </cell>
        </row>
      </sheetData>
      <sheetData sheetId="10750">
        <row r="9">
          <cell r="A9" t="str">
            <v>A</v>
          </cell>
        </row>
      </sheetData>
      <sheetData sheetId="10751">
        <row r="9">
          <cell r="A9" t="str">
            <v>A</v>
          </cell>
        </row>
      </sheetData>
      <sheetData sheetId="10752">
        <row r="9">
          <cell r="A9" t="str">
            <v>A</v>
          </cell>
        </row>
      </sheetData>
      <sheetData sheetId="10753">
        <row r="9">
          <cell r="A9" t="str">
            <v>A</v>
          </cell>
        </row>
      </sheetData>
      <sheetData sheetId="10754">
        <row r="9">
          <cell r="A9" t="str">
            <v>A</v>
          </cell>
        </row>
      </sheetData>
      <sheetData sheetId="10755">
        <row r="9">
          <cell r="A9" t="str">
            <v>A</v>
          </cell>
        </row>
      </sheetData>
      <sheetData sheetId="10756">
        <row r="9">
          <cell r="A9" t="str">
            <v>A</v>
          </cell>
        </row>
      </sheetData>
      <sheetData sheetId="10757">
        <row r="9">
          <cell r="A9" t="str">
            <v>A</v>
          </cell>
        </row>
      </sheetData>
      <sheetData sheetId="10758">
        <row r="9">
          <cell r="A9" t="str">
            <v>A</v>
          </cell>
        </row>
      </sheetData>
      <sheetData sheetId="10759">
        <row r="9">
          <cell r="A9" t="str">
            <v>A</v>
          </cell>
        </row>
      </sheetData>
      <sheetData sheetId="10760">
        <row r="9">
          <cell r="A9" t="str">
            <v>A</v>
          </cell>
        </row>
      </sheetData>
      <sheetData sheetId="10761">
        <row r="9">
          <cell r="A9" t="str">
            <v>A</v>
          </cell>
        </row>
      </sheetData>
      <sheetData sheetId="10762">
        <row r="9">
          <cell r="A9" t="str">
            <v>A</v>
          </cell>
        </row>
      </sheetData>
      <sheetData sheetId="10763">
        <row r="9">
          <cell r="A9" t="str">
            <v>A</v>
          </cell>
        </row>
      </sheetData>
      <sheetData sheetId="10764">
        <row r="9">
          <cell r="A9" t="str">
            <v>A</v>
          </cell>
        </row>
      </sheetData>
      <sheetData sheetId="10765">
        <row r="9">
          <cell r="A9" t="str">
            <v>A</v>
          </cell>
        </row>
      </sheetData>
      <sheetData sheetId="10766">
        <row r="9">
          <cell r="A9" t="str">
            <v>A</v>
          </cell>
        </row>
      </sheetData>
      <sheetData sheetId="10767">
        <row r="9">
          <cell r="A9" t="str">
            <v>A</v>
          </cell>
        </row>
      </sheetData>
      <sheetData sheetId="10768">
        <row r="9">
          <cell r="A9" t="str">
            <v>A</v>
          </cell>
        </row>
      </sheetData>
      <sheetData sheetId="10769">
        <row r="9">
          <cell r="A9" t="str">
            <v>A</v>
          </cell>
        </row>
      </sheetData>
      <sheetData sheetId="10770">
        <row r="9">
          <cell r="A9" t="str">
            <v>A</v>
          </cell>
        </row>
      </sheetData>
      <sheetData sheetId="10771">
        <row r="9">
          <cell r="A9" t="str">
            <v>A</v>
          </cell>
        </row>
      </sheetData>
      <sheetData sheetId="10772">
        <row r="9">
          <cell r="A9" t="str">
            <v>A</v>
          </cell>
        </row>
      </sheetData>
      <sheetData sheetId="10773">
        <row r="9">
          <cell r="A9" t="str">
            <v>A</v>
          </cell>
        </row>
      </sheetData>
      <sheetData sheetId="10774">
        <row r="9">
          <cell r="A9" t="str">
            <v>A</v>
          </cell>
        </row>
      </sheetData>
      <sheetData sheetId="10775">
        <row r="9">
          <cell r="A9" t="str">
            <v>A</v>
          </cell>
        </row>
      </sheetData>
      <sheetData sheetId="10776">
        <row r="9">
          <cell r="A9" t="str">
            <v>A</v>
          </cell>
        </row>
      </sheetData>
      <sheetData sheetId="10777">
        <row r="9">
          <cell r="A9" t="str">
            <v>A</v>
          </cell>
        </row>
      </sheetData>
      <sheetData sheetId="10778">
        <row r="9">
          <cell r="A9" t="str">
            <v>A</v>
          </cell>
        </row>
      </sheetData>
      <sheetData sheetId="10779">
        <row r="9">
          <cell r="A9" t="str">
            <v>A</v>
          </cell>
        </row>
      </sheetData>
      <sheetData sheetId="10780">
        <row r="9">
          <cell r="A9" t="str">
            <v>A</v>
          </cell>
        </row>
      </sheetData>
      <sheetData sheetId="10781">
        <row r="9">
          <cell r="A9" t="str">
            <v>A</v>
          </cell>
        </row>
      </sheetData>
      <sheetData sheetId="10782">
        <row r="9">
          <cell r="A9" t="str">
            <v>A</v>
          </cell>
        </row>
      </sheetData>
      <sheetData sheetId="10783">
        <row r="9">
          <cell r="A9" t="str">
            <v>A</v>
          </cell>
        </row>
      </sheetData>
      <sheetData sheetId="10784">
        <row r="9">
          <cell r="A9" t="str">
            <v>A</v>
          </cell>
        </row>
      </sheetData>
      <sheetData sheetId="10785">
        <row r="9">
          <cell r="A9" t="str">
            <v>A</v>
          </cell>
        </row>
      </sheetData>
      <sheetData sheetId="10786">
        <row r="9">
          <cell r="A9" t="str">
            <v>A</v>
          </cell>
        </row>
      </sheetData>
      <sheetData sheetId="10787">
        <row r="9">
          <cell r="A9" t="str">
            <v>A</v>
          </cell>
        </row>
      </sheetData>
      <sheetData sheetId="10788">
        <row r="9">
          <cell r="A9" t="str">
            <v>A</v>
          </cell>
        </row>
      </sheetData>
      <sheetData sheetId="10789">
        <row r="9">
          <cell r="A9" t="str">
            <v>A</v>
          </cell>
        </row>
      </sheetData>
      <sheetData sheetId="10790">
        <row r="9">
          <cell r="A9" t="str">
            <v>A</v>
          </cell>
        </row>
      </sheetData>
      <sheetData sheetId="10791">
        <row r="9">
          <cell r="A9" t="str">
            <v>A</v>
          </cell>
        </row>
      </sheetData>
      <sheetData sheetId="10792">
        <row r="9">
          <cell r="A9" t="str">
            <v>A</v>
          </cell>
        </row>
      </sheetData>
      <sheetData sheetId="10793">
        <row r="9">
          <cell r="A9" t="str">
            <v>A</v>
          </cell>
        </row>
      </sheetData>
      <sheetData sheetId="10794">
        <row r="9">
          <cell r="A9" t="str">
            <v>A</v>
          </cell>
        </row>
      </sheetData>
      <sheetData sheetId="10795">
        <row r="9">
          <cell r="A9" t="str">
            <v>A</v>
          </cell>
        </row>
      </sheetData>
      <sheetData sheetId="10796">
        <row r="9">
          <cell r="A9" t="str">
            <v>A</v>
          </cell>
        </row>
      </sheetData>
      <sheetData sheetId="10797">
        <row r="9">
          <cell r="A9" t="str">
            <v>A</v>
          </cell>
        </row>
      </sheetData>
      <sheetData sheetId="10798">
        <row r="9">
          <cell r="A9" t="str">
            <v>A</v>
          </cell>
        </row>
      </sheetData>
      <sheetData sheetId="10799">
        <row r="9">
          <cell r="A9" t="str">
            <v>A</v>
          </cell>
        </row>
      </sheetData>
      <sheetData sheetId="10800">
        <row r="9">
          <cell r="A9" t="str">
            <v>A</v>
          </cell>
        </row>
      </sheetData>
      <sheetData sheetId="10801">
        <row r="9">
          <cell r="A9" t="str">
            <v>A</v>
          </cell>
        </row>
      </sheetData>
      <sheetData sheetId="10802">
        <row r="9">
          <cell r="A9" t="str">
            <v>A</v>
          </cell>
        </row>
      </sheetData>
      <sheetData sheetId="10803">
        <row r="9">
          <cell r="A9" t="str">
            <v>A</v>
          </cell>
        </row>
      </sheetData>
      <sheetData sheetId="10804">
        <row r="9">
          <cell r="A9" t="str">
            <v>A</v>
          </cell>
        </row>
      </sheetData>
      <sheetData sheetId="10805">
        <row r="9">
          <cell r="A9" t="str">
            <v>A</v>
          </cell>
        </row>
      </sheetData>
      <sheetData sheetId="10806">
        <row r="9">
          <cell r="A9" t="str">
            <v>A</v>
          </cell>
        </row>
      </sheetData>
      <sheetData sheetId="10807">
        <row r="9">
          <cell r="A9" t="str">
            <v>A</v>
          </cell>
        </row>
      </sheetData>
      <sheetData sheetId="10808">
        <row r="9">
          <cell r="A9" t="str">
            <v>A</v>
          </cell>
        </row>
      </sheetData>
      <sheetData sheetId="10809">
        <row r="9">
          <cell r="A9" t="str">
            <v>A</v>
          </cell>
        </row>
      </sheetData>
      <sheetData sheetId="10810">
        <row r="9">
          <cell r="A9" t="str">
            <v>A</v>
          </cell>
        </row>
      </sheetData>
      <sheetData sheetId="10811">
        <row r="9">
          <cell r="A9" t="str">
            <v>A</v>
          </cell>
        </row>
      </sheetData>
      <sheetData sheetId="10812">
        <row r="9">
          <cell r="A9" t="str">
            <v>A</v>
          </cell>
        </row>
      </sheetData>
      <sheetData sheetId="10813">
        <row r="9">
          <cell r="A9" t="str">
            <v>A</v>
          </cell>
        </row>
      </sheetData>
      <sheetData sheetId="10814">
        <row r="9">
          <cell r="A9" t="str">
            <v>A</v>
          </cell>
        </row>
      </sheetData>
      <sheetData sheetId="10815">
        <row r="9">
          <cell r="A9" t="str">
            <v>A</v>
          </cell>
        </row>
      </sheetData>
      <sheetData sheetId="10816">
        <row r="9">
          <cell r="A9" t="str">
            <v>A</v>
          </cell>
        </row>
      </sheetData>
      <sheetData sheetId="10817">
        <row r="9">
          <cell r="A9" t="str">
            <v>A</v>
          </cell>
        </row>
      </sheetData>
      <sheetData sheetId="10818">
        <row r="9">
          <cell r="A9" t="str">
            <v>A</v>
          </cell>
        </row>
      </sheetData>
      <sheetData sheetId="10819">
        <row r="9">
          <cell r="A9" t="str">
            <v>A</v>
          </cell>
        </row>
      </sheetData>
      <sheetData sheetId="10820">
        <row r="9">
          <cell r="A9" t="str">
            <v>A</v>
          </cell>
        </row>
      </sheetData>
      <sheetData sheetId="10821">
        <row r="9">
          <cell r="A9" t="str">
            <v>A</v>
          </cell>
        </row>
      </sheetData>
      <sheetData sheetId="10822">
        <row r="9">
          <cell r="A9" t="str">
            <v>A</v>
          </cell>
        </row>
      </sheetData>
      <sheetData sheetId="10823">
        <row r="9">
          <cell r="A9" t="str">
            <v>A</v>
          </cell>
        </row>
      </sheetData>
      <sheetData sheetId="10824">
        <row r="9">
          <cell r="A9" t="str">
            <v>A</v>
          </cell>
        </row>
      </sheetData>
      <sheetData sheetId="10825">
        <row r="9">
          <cell r="A9" t="str">
            <v>A</v>
          </cell>
        </row>
      </sheetData>
      <sheetData sheetId="10826">
        <row r="9">
          <cell r="A9" t="str">
            <v>A</v>
          </cell>
        </row>
      </sheetData>
      <sheetData sheetId="10827">
        <row r="9">
          <cell r="A9" t="str">
            <v>A</v>
          </cell>
        </row>
      </sheetData>
      <sheetData sheetId="10828">
        <row r="9">
          <cell r="A9" t="str">
            <v>A</v>
          </cell>
        </row>
      </sheetData>
      <sheetData sheetId="10829">
        <row r="9">
          <cell r="A9" t="str">
            <v>A</v>
          </cell>
        </row>
      </sheetData>
      <sheetData sheetId="10830">
        <row r="9">
          <cell r="A9" t="str">
            <v>A</v>
          </cell>
        </row>
      </sheetData>
      <sheetData sheetId="10831">
        <row r="9">
          <cell r="A9" t="str">
            <v>A</v>
          </cell>
        </row>
      </sheetData>
      <sheetData sheetId="10832">
        <row r="9">
          <cell r="A9" t="str">
            <v>A</v>
          </cell>
        </row>
      </sheetData>
      <sheetData sheetId="10833">
        <row r="9">
          <cell r="A9" t="str">
            <v>A</v>
          </cell>
        </row>
      </sheetData>
      <sheetData sheetId="10834">
        <row r="9">
          <cell r="A9" t="str">
            <v>A</v>
          </cell>
        </row>
      </sheetData>
      <sheetData sheetId="10835">
        <row r="9">
          <cell r="A9" t="str">
            <v>A</v>
          </cell>
        </row>
      </sheetData>
      <sheetData sheetId="10836">
        <row r="9">
          <cell r="A9" t="str">
            <v>A</v>
          </cell>
        </row>
      </sheetData>
      <sheetData sheetId="10837">
        <row r="9">
          <cell r="A9" t="str">
            <v>A</v>
          </cell>
        </row>
      </sheetData>
      <sheetData sheetId="10838">
        <row r="9">
          <cell r="A9" t="str">
            <v>A</v>
          </cell>
        </row>
      </sheetData>
      <sheetData sheetId="10839">
        <row r="9">
          <cell r="A9" t="str">
            <v>A</v>
          </cell>
        </row>
      </sheetData>
      <sheetData sheetId="10840">
        <row r="9">
          <cell r="A9" t="str">
            <v>A</v>
          </cell>
        </row>
      </sheetData>
      <sheetData sheetId="10841">
        <row r="9">
          <cell r="A9" t="str">
            <v>A</v>
          </cell>
        </row>
      </sheetData>
      <sheetData sheetId="10842">
        <row r="9">
          <cell r="A9" t="str">
            <v>A</v>
          </cell>
        </row>
      </sheetData>
      <sheetData sheetId="10843">
        <row r="9">
          <cell r="A9" t="str">
            <v>A</v>
          </cell>
        </row>
      </sheetData>
      <sheetData sheetId="10844">
        <row r="9">
          <cell r="A9" t="str">
            <v>A</v>
          </cell>
        </row>
      </sheetData>
      <sheetData sheetId="10845">
        <row r="9">
          <cell r="A9" t="str">
            <v>A</v>
          </cell>
        </row>
      </sheetData>
      <sheetData sheetId="10846">
        <row r="9">
          <cell r="A9" t="str">
            <v>A</v>
          </cell>
        </row>
      </sheetData>
      <sheetData sheetId="10847">
        <row r="9">
          <cell r="A9" t="str">
            <v>A</v>
          </cell>
        </row>
      </sheetData>
      <sheetData sheetId="10848">
        <row r="9">
          <cell r="A9" t="str">
            <v>A</v>
          </cell>
        </row>
      </sheetData>
      <sheetData sheetId="10849">
        <row r="9">
          <cell r="A9" t="str">
            <v>A</v>
          </cell>
        </row>
      </sheetData>
      <sheetData sheetId="10850">
        <row r="9">
          <cell r="A9" t="str">
            <v>A</v>
          </cell>
        </row>
      </sheetData>
      <sheetData sheetId="10851">
        <row r="9">
          <cell r="A9" t="str">
            <v>A</v>
          </cell>
        </row>
      </sheetData>
      <sheetData sheetId="10852">
        <row r="9">
          <cell r="A9" t="str">
            <v>A</v>
          </cell>
        </row>
      </sheetData>
      <sheetData sheetId="10853">
        <row r="9">
          <cell r="A9" t="str">
            <v>A</v>
          </cell>
        </row>
      </sheetData>
      <sheetData sheetId="10854">
        <row r="9">
          <cell r="A9" t="str">
            <v>A</v>
          </cell>
        </row>
      </sheetData>
      <sheetData sheetId="10855">
        <row r="9">
          <cell r="A9" t="str">
            <v>A</v>
          </cell>
        </row>
      </sheetData>
      <sheetData sheetId="10856">
        <row r="9">
          <cell r="A9" t="str">
            <v>A</v>
          </cell>
        </row>
      </sheetData>
      <sheetData sheetId="10857">
        <row r="9">
          <cell r="A9" t="str">
            <v>A</v>
          </cell>
        </row>
      </sheetData>
      <sheetData sheetId="10858">
        <row r="9">
          <cell r="A9" t="str">
            <v>A</v>
          </cell>
        </row>
      </sheetData>
      <sheetData sheetId="10859">
        <row r="9">
          <cell r="A9" t="str">
            <v>A</v>
          </cell>
        </row>
      </sheetData>
      <sheetData sheetId="10860">
        <row r="9">
          <cell r="A9" t="str">
            <v>A</v>
          </cell>
        </row>
      </sheetData>
      <sheetData sheetId="10861">
        <row r="9">
          <cell r="A9" t="str">
            <v>A</v>
          </cell>
        </row>
      </sheetData>
      <sheetData sheetId="10862">
        <row r="9">
          <cell r="A9" t="str">
            <v>A</v>
          </cell>
        </row>
      </sheetData>
      <sheetData sheetId="10863">
        <row r="9">
          <cell r="A9" t="str">
            <v>A</v>
          </cell>
        </row>
      </sheetData>
      <sheetData sheetId="10864">
        <row r="9">
          <cell r="A9" t="str">
            <v>A</v>
          </cell>
        </row>
      </sheetData>
      <sheetData sheetId="10865">
        <row r="9">
          <cell r="A9" t="str">
            <v>A</v>
          </cell>
        </row>
      </sheetData>
      <sheetData sheetId="10866">
        <row r="9">
          <cell r="A9" t="str">
            <v>A</v>
          </cell>
        </row>
      </sheetData>
      <sheetData sheetId="10867">
        <row r="9">
          <cell r="A9" t="str">
            <v>A</v>
          </cell>
        </row>
      </sheetData>
      <sheetData sheetId="10868">
        <row r="9">
          <cell r="A9" t="str">
            <v>A</v>
          </cell>
        </row>
      </sheetData>
      <sheetData sheetId="10869">
        <row r="9">
          <cell r="A9" t="str">
            <v>A</v>
          </cell>
        </row>
      </sheetData>
      <sheetData sheetId="10870">
        <row r="9">
          <cell r="A9" t="str">
            <v>A</v>
          </cell>
        </row>
      </sheetData>
      <sheetData sheetId="10871">
        <row r="9">
          <cell r="A9" t="str">
            <v>A</v>
          </cell>
        </row>
      </sheetData>
      <sheetData sheetId="10872">
        <row r="9">
          <cell r="A9" t="str">
            <v>A</v>
          </cell>
        </row>
      </sheetData>
      <sheetData sheetId="10873">
        <row r="9">
          <cell r="A9" t="str">
            <v>A</v>
          </cell>
        </row>
      </sheetData>
      <sheetData sheetId="10874">
        <row r="9">
          <cell r="A9" t="str">
            <v>A</v>
          </cell>
        </row>
      </sheetData>
      <sheetData sheetId="10875">
        <row r="9">
          <cell r="A9" t="str">
            <v>A</v>
          </cell>
        </row>
      </sheetData>
      <sheetData sheetId="10876">
        <row r="9">
          <cell r="A9" t="str">
            <v>A</v>
          </cell>
        </row>
      </sheetData>
      <sheetData sheetId="10877">
        <row r="9">
          <cell r="A9" t="str">
            <v>A</v>
          </cell>
        </row>
      </sheetData>
      <sheetData sheetId="10878">
        <row r="9">
          <cell r="A9" t="str">
            <v>A</v>
          </cell>
        </row>
      </sheetData>
      <sheetData sheetId="10879">
        <row r="9">
          <cell r="A9" t="str">
            <v>A</v>
          </cell>
        </row>
      </sheetData>
      <sheetData sheetId="10880">
        <row r="9">
          <cell r="A9" t="str">
            <v>A</v>
          </cell>
        </row>
      </sheetData>
      <sheetData sheetId="10881">
        <row r="9">
          <cell r="A9" t="str">
            <v>A</v>
          </cell>
        </row>
      </sheetData>
      <sheetData sheetId="10882">
        <row r="9">
          <cell r="A9" t="str">
            <v>A</v>
          </cell>
        </row>
      </sheetData>
      <sheetData sheetId="10883">
        <row r="9">
          <cell r="A9" t="str">
            <v>A</v>
          </cell>
        </row>
      </sheetData>
      <sheetData sheetId="10884">
        <row r="9">
          <cell r="A9" t="str">
            <v>A</v>
          </cell>
        </row>
      </sheetData>
      <sheetData sheetId="10885">
        <row r="9">
          <cell r="A9" t="str">
            <v>A</v>
          </cell>
        </row>
      </sheetData>
      <sheetData sheetId="10886">
        <row r="9">
          <cell r="A9" t="str">
            <v>A</v>
          </cell>
        </row>
      </sheetData>
      <sheetData sheetId="10887">
        <row r="9">
          <cell r="A9" t="str">
            <v>A</v>
          </cell>
        </row>
      </sheetData>
      <sheetData sheetId="10888">
        <row r="9">
          <cell r="A9" t="str">
            <v>A</v>
          </cell>
        </row>
      </sheetData>
      <sheetData sheetId="10889">
        <row r="9">
          <cell r="A9" t="str">
            <v>A</v>
          </cell>
        </row>
      </sheetData>
      <sheetData sheetId="10890">
        <row r="9">
          <cell r="A9" t="str">
            <v>A</v>
          </cell>
        </row>
      </sheetData>
      <sheetData sheetId="10891">
        <row r="9">
          <cell r="A9" t="str">
            <v>A</v>
          </cell>
        </row>
      </sheetData>
      <sheetData sheetId="10892">
        <row r="9">
          <cell r="A9" t="str">
            <v>A</v>
          </cell>
        </row>
      </sheetData>
      <sheetData sheetId="10893">
        <row r="9">
          <cell r="A9" t="str">
            <v>A</v>
          </cell>
        </row>
      </sheetData>
      <sheetData sheetId="10894">
        <row r="9">
          <cell r="A9" t="str">
            <v>A</v>
          </cell>
        </row>
      </sheetData>
      <sheetData sheetId="10895">
        <row r="9">
          <cell r="A9" t="str">
            <v>A</v>
          </cell>
        </row>
      </sheetData>
      <sheetData sheetId="10896">
        <row r="9">
          <cell r="A9" t="str">
            <v>A</v>
          </cell>
        </row>
      </sheetData>
      <sheetData sheetId="10897">
        <row r="9">
          <cell r="A9" t="str">
            <v>A</v>
          </cell>
        </row>
      </sheetData>
      <sheetData sheetId="10898">
        <row r="9">
          <cell r="A9" t="str">
            <v>A</v>
          </cell>
        </row>
      </sheetData>
      <sheetData sheetId="10899">
        <row r="9">
          <cell r="A9" t="str">
            <v>A</v>
          </cell>
        </row>
      </sheetData>
      <sheetData sheetId="10900">
        <row r="9">
          <cell r="A9" t="str">
            <v>A</v>
          </cell>
        </row>
      </sheetData>
      <sheetData sheetId="10901">
        <row r="9">
          <cell r="A9" t="str">
            <v>A</v>
          </cell>
        </row>
      </sheetData>
      <sheetData sheetId="10902">
        <row r="9">
          <cell r="A9" t="str">
            <v>A</v>
          </cell>
        </row>
      </sheetData>
      <sheetData sheetId="10903">
        <row r="9">
          <cell r="A9" t="str">
            <v>A</v>
          </cell>
        </row>
      </sheetData>
      <sheetData sheetId="10904">
        <row r="9">
          <cell r="A9" t="str">
            <v>A</v>
          </cell>
        </row>
      </sheetData>
      <sheetData sheetId="10905">
        <row r="9">
          <cell r="A9" t="str">
            <v>A</v>
          </cell>
        </row>
      </sheetData>
      <sheetData sheetId="10906">
        <row r="9">
          <cell r="A9" t="str">
            <v>A</v>
          </cell>
        </row>
      </sheetData>
      <sheetData sheetId="10907">
        <row r="9">
          <cell r="A9" t="str">
            <v>A</v>
          </cell>
        </row>
      </sheetData>
      <sheetData sheetId="10908">
        <row r="9">
          <cell r="A9" t="str">
            <v>A</v>
          </cell>
        </row>
      </sheetData>
      <sheetData sheetId="10909">
        <row r="9">
          <cell r="A9" t="str">
            <v>A</v>
          </cell>
        </row>
      </sheetData>
      <sheetData sheetId="10910">
        <row r="9">
          <cell r="A9" t="str">
            <v>A</v>
          </cell>
        </row>
      </sheetData>
      <sheetData sheetId="10911">
        <row r="9">
          <cell r="A9" t="str">
            <v>A</v>
          </cell>
        </row>
      </sheetData>
      <sheetData sheetId="10912">
        <row r="9">
          <cell r="A9" t="str">
            <v>A</v>
          </cell>
        </row>
      </sheetData>
      <sheetData sheetId="10913">
        <row r="9">
          <cell r="A9" t="str">
            <v>A</v>
          </cell>
        </row>
      </sheetData>
      <sheetData sheetId="10914">
        <row r="9">
          <cell r="A9" t="str">
            <v>A</v>
          </cell>
        </row>
      </sheetData>
      <sheetData sheetId="10915">
        <row r="9">
          <cell r="A9" t="str">
            <v>A</v>
          </cell>
        </row>
      </sheetData>
      <sheetData sheetId="10916">
        <row r="9">
          <cell r="A9" t="str">
            <v>A</v>
          </cell>
        </row>
      </sheetData>
      <sheetData sheetId="10917">
        <row r="9">
          <cell r="A9" t="str">
            <v>A</v>
          </cell>
        </row>
      </sheetData>
      <sheetData sheetId="10918">
        <row r="9">
          <cell r="A9" t="str">
            <v>A</v>
          </cell>
        </row>
      </sheetData>
      <sheetData sheetId="10919">
        <row r="9">
          <cell r="A9" t="str">
            <v>A</v>
          </cell>
        </row>
      </sheetData>
      <sheetData sheetId="10920">
        <row r="9">
          <cell r="A9" t="str">
            <v>A</v>
          </cell>
        </row>
      </sheetData>
      <sheetData sheetId="10921">
        <row r="9">
          <cell r="A9" t="str">
            <v>A</v>
          </cell>
        </row>
      </sheetData>
      <sheetData sheetId="10922">
        <row r="9">
          <cell r="A9" t="str">
            <v>A</v>
          </cell>
        </row>
      </sheetData>
      <sheetData sheetId="10923">
        <row r="9">
          <cell r="A9" t="str">
            <v>A</v>
          </cell>
        </row>
      </sheetData>
      <sheetData sheetId="10924">
        <row r="9">
          <cell r="A9" t="str">
            <v>A</v>
          </cell>
        </row>
      </sheetData>
      <sheetData sheetId="10925">
        <row r="9">
          <cell r="A9" t="str">
            <v>A</v>
          </cell>
        </row>
      </sheetData>
      <sheetData sheetId="10926">
        <row r="9">
          <cell r="A9" t="str">
            <v>A</v>
          </cell>
        </row>
      </sheetData>
      <sheetData sheetId="10927">
        <row r="9">
          <cell r="A9" t="str">
            <v>A</v>
          </cell>
        </row>
      </sheetData>
      <sheetData sheetId="10928">
        <row r="9">
          <cell r="A9" t="str">
            <v>A</v>
          </cell>
        </row>
      </sheetData>
      <sheetData sheetId="10929">
        <row r="9">
          <cell r="A9" t="str">
            <v>A</v>
          </cell>
        </row>
      </sheetData>
      <sheetData sheetId="10930">
        <row r="9">
          <cell r="A9" t="str">
            <v>A</v>
          </cell>
        </row>
      </sheetData>
      <sheetData sheetId="10931">
        <row r="9">
          <cell r="A9" t="str">
            <v>A</v>
          </cell>
        </row>
      </sheetData>
      <sheetData sheetId="10932">
        <row r="9">
          <cell r="A9" t="str">
            <v>A</v>
          </cell>
        </row>
      </sheetData>
      <sheetData sheetId="10933">
        <row r="9">
          <cell r="A9" t="str">
            <v>A</v>
          </cell>
        </row>
      </sheetData>
      <sheetData sheetId="10934">
        <row r="9">
          <cell r="A9" t="str">
            <v>A</v>
          </cell>
        </row>
      </sheetData>
      <sheetData sheetId="10935">
        <row r="9">
          <cell r="A9" t="str">
            <v>A</v>
          </cell>
        </row>
      </sheetData>
      <sheetData sheetId="10936">
        <row r="9">
          <cell r="A9" t="str">
            <v>A</v>
          </cell>
        </row>
      </sheetData>
      <sheetData sheetId="10937">
        <row r="9">
          <cell r="A9" t="str">
            <v>A</v>
          </cell>
        </row>
      </sheetData>
      <sheetData sheetId="10938">
        <row r="9">
          <cell r="A9" t="str">
            <v>A</v>
          </cell>
        </row>
      </sheetData>
      <sheetData sheetId="10939">
        <row r="9">
          <cell r="A9" t="str">
            <v>A</v>
          </cell>
        </row>
      </sheetData>
      <sheetData sheetId="10940">
        <row r="9">
          <cell r="A9" t="str">
            <v>A</v>
          </cell>
        </row>
      </sheetData>
      <sheetData sheetId="10941">
        <row r="9">
          <cell r="A9" t="str">
            <v>A</v>
          </cell>
        </row>
      </sheetData>
      <sheetData sheetId="10942">
        <row r="9">
          <cell r="A9" t="str">
            <v>A</v>
          </cell>
        </row>
      </sheetData>
      <sheetData sheetId="10943">
        <row r="9">
          <cell r="A9" t="str">
            <v>A</v>
          </cell>
        </row>
      </sheetData>
      <sheetData sheetId="10944">
        <row r="9">
          <cell r="A9" t="str">
            <v>A</v>
          </cell>
        </row>
      </sheetData>
      <sheetData sheetId="10945">
        <row r="9">
          <cell r="A9" t="str">
            <v>A</v>
          </cell>
        </row>
      </sheetData>
      <sheetData sheetId="10946">
        <row r="9">
          <cell r="A9" t="str">
            <v>A</v>
          </cell>
        </row>
      </sheetData>
      <sheetData sheetId="10947">
        <row r="9">
          <cell r="A9" t="str">
            <v>A</v>
          </cell>
        </row>
      </sheetData>
      <sheetData sheetId="10948">
        <row r="9">
          <cell r="A9" t="str">
            <v>A</v>
          </cell>
        </row>
      </sheetData>
      <sheetData sheetId="10949">
        <row r="9">
          <cell r="A9" t="str">
            <v>A</v>
          </cell>
        </row>
      </sheetData>
      <sheetData sheetId="10950">
        <row r="9">
          <cell r="A9" t="str">
            <v>A</v>
          </cell>
        </row>
      </sheetData>
      <sheetData sheetId="10951">
        <row r="9">
          <cell r="A9" t="str">
            <v>A</v>
          </cell>
        </row>
      </sheetData>
      <sheetData sheetId="10952">
        <row r="9">
          <cell r="A9" t="str">
            <v>A</v>
          </cell>
        </row>
      </sheetData>
      <sheetData sheetId="10953">
        <row r="9">
          <cell r="A9" t="str">
            <v>A</v>
          </cell>
        </row>
      </sheetData>
      <sheetData sheetId="10954">
        <row r="9">
          <cell r="A9" t="str">
            <v>A</v>
          </cell>
        </row>
      </sheetData>
      <sheetData sheetId="10955">
        <row r="9">
          <cell r="A9" t="str">
            <v>A</v>
          </cell>
        </row>
      </sheetData>
      <sheetData sheetId="10956">
        <row r="9">
          <cell r="A9" t="str">
            <v>A</v>
          </cell>
        </row>
      </sheetData>
      <sheetData sheetId="10957">
        <row r="9">
          <cell r="A9" t="str">
            <v>A</v>
          </cell>
        </row>
      </sheetData>
      <sheetData sheetId="10958">
        <row r="9">
          <cell r="A9" t="str">
            <v>A</v>
          </cell>
        </row>
      </sheetData>
      <sheetData sheetId="10959">
        <row r="9">
          <cell r="A9" t="str">
            <v>A</v>
          </cell>
        </row>
      </sheetData>
      <sheetData sheetId="10960">
        <row r="9">
          <cell r="A9" t="str">
            <v>A</v>
          </cell>
        </row>
      </sheetData>
      <sheetData sheetId="10961">
        <row r="9">
          <cell r="A9" t="str">
            <v>A</v>
          </cell>
        </row>
      </sheetData>
      <sheetData sheetId="10962">
        <row r="9">
          <cell r="A9" t="str">
            <v>A</v>
          </cell>
        </row>
      </sheetData>
      <sheetData sheetId="10963">
        <row r="9">
          <cell r="A9" t="str">
            <v>A</v>
          </cell>
        </row>
      </sheetData>
      <sheetData sheetId="10964">
        <row r="9">
          <cell r="A9" t="str">
            <v>A</v>
          </cell>
        </row>
      </sheetData>
      <sheetData sheetId="10965">
        <row r="9">
          <cell r="A9" t="str">
            <v>A</v>
          </cell>
        </row>
      </sheetData>
      <sheetData sheetId="10966">
        <row r="9">
          <cell r="A9" t="str">
            <v>A</v>
          </cell>
        </row>
      </sheetData>
      <sheetData sheetId="10967">
        <row r="9">
          <cell r="A9" t="str">
            <v>A</v>
          </cell>
        </row>
      </sheetData>
      <sheetData sheetId="10968">
        <row r="9">
          <cell r="A9" t="str">
            <v>A</v>
          </cell>
        </row>
      </sheetData>
      <sheetData sheetId="10969">
        <row r="9">
          <cell r="A9" t="str">
            <v>A</v>
          </cell>
        </row>
      </sheetData>
      <sheetData sheetId="10970">
        <row r="9">
          <cell r="A9" t="str">
            <v>A</v>
          </cell>
        </row>
      </sheetData>
      <sheetData sheetId="10971">
        <row r="9">
          <cell r="A9" t="str">
            <v>A</v>
          </cell>
        </row>
      </sheetData>
      <sheetData sheetId="10972">
        <row r="9">
          <cell r="A9" t="str">
            <v>A</v>
          </cell>
        </row>
      </sheetData>
      <sheetData sheetId="10973">
        <row r="9">
          <cell r="A9" t="str">
            <v>A</v>
          </cell>
        </row>
      </sheetData>
      <sheetData sheetId="10974">
        <row r="9">
          <cell r="A9" t="str">
            <v>A</v>
          </cell>
        </row>
      </sheetData>
      <sheetData sheetId="10975">
        <row r="9">
          <cell r="A9" t="str">
            <v>A</v>
          </cell>
        </row>
      </sheetData>
      <sheetData sheetId="10976">
        <row r="9">
          <cell r="A9" t="str">
            <v>A</v>
          </cell>
        </row>
      </sheetData>
      <sheetData sheetId="10977">
        <row r="9">
          <cell r="A9" t="str">
            <v>A</v>
          </cell>
        </row>
      </sheetData>
      <sheetData sheetId="10978">
        <row r="9">
          <cell r="A9" t="str">
            <v>A</v>
          </cell>
        </row>
      </sheetData>
      <sheetData sheetId="10979">
        <row r="9">
          <cell r="A9" t="str">
            <v>A</v>
          </cell>
        </row>
      </sheetData>
      <sheetData sheetId="10980">
        <row r="9">
          <cell r="A9" t="str">
            <v>A</v>
          </cell>
        </row>
      </sheetData>
      <sheetData sheetId="10981">
        <row r="9">
          <cell r="A9" t="str">
            <v>A</v>
          </cell>
        </row>
      </sheetData>
      <sheetData sheetId="10982">
        <row r="9">
          <cell r="A9" t="str">
            <v>A</v>
          </cell>
        </row>
      </sheetData>
      <sheetData sheetId="10983">
        <row r="9">
          <cell r="A9" t="str">
            <v>A</v>
          </cell>
        </row>
      </sheetData>
      <sheetData sheetId="10984">
        <row r="9">
          <cell r="A9" t="str">
            <v>A</v>
          </cell>
        </row>
      </sheetData>
      <sheetData sheetId="10985">
        <row r="9">
          <cell r="A9" t="str">
            <v>A</v>
          </cell>
        </row>
      </sheetData>
      <sheetData sheetId="10986">
        <row r="9">
          <cell r="A9" t="str">
            <v>A</v>
          </cell>
        </row>
      </sheetData>
      <sheetData sheetId="10987">
        <row r="9">
          <cell r="A9" t="str">
            <v>A</v>
          </cell>
        </row>
      </sheetData>
      <sheetData sheetId="10988">
        <row r="9">
          <cell r="A9" t="str">
            <v>A</v>
          </cell>
        </row>
      </sheetData>
      <sheetData sheetId="10989">
        <row r="9">
          <cell r="A9" t="str">
            <v>A</v>
          </cell>
        </row>
      </sheetData>
      <sheetData sheetId="10990">
        <row r="9">
          <cell r="A9" t="str">
            <v>A</v>
          </cell>
        </row>
      </sheetData>
      <sheetData sheetId="10991">
        <row r="9">
          <cell r="A9" t="str">
            <v>A</v>
          </cell>
        </row>
      </sheetData>
      <sheetData sheetId="10992">
        <row r="9">
          <cell r="A9" t="str">
            <v>A</v>
          </cell>
        </row>
      </sheetData>
      <sheetData sheetId="10993">
        <row r="9">
          <cell r="A9" t="str">
            <v>A</v>
          </cell>
        </row>
      </sheetData>
      <sheetData sheetId="10994">
        <row r="9">
          <cell r="A9" t="str">
            <v>A</v>
          </cell>
        </row>
      </sheetData>
      <sheetData sheetId="10995">
        <row r="9">
          <cell r="A9" t="str">
            <v>A</v>
          </cell>
        </row>
      </sheetData>
      <sheetData sheetId="10996">
        <row r="9">
          <cell r="A9" t="str">
            <v>A</v>
          </cell>
        </row>
      </sheetData>
      <sheetData sheetId="10997">
        <row r="9">
          <cell r="A9" t="str">
            <v>A</v>
          </cell>
        </row>
      </sheetData>
      <sheetData sheetId="10998">
        <row r="9">
          <cell r="A9" t="str">
            <v>A</v>
          </cell>
        </row>
      </sheetData>
      <sheetData sheetId="10999">
        <row r="9">
          <cell r="A9" t="str">
            <v>A</v>
          </cell>
        </row>
      </sheetData>
      <sheetData sheetId="11000">
        <row r="9">
          <cell r="A9" t="str">
            <v>A</v>
          </cell>
        </row>
      </sheetData>
      <sheetData sheetId="11001">
        <row r="9">
          <cell r="A9" t="str">
            <v>A</v>
          </cell>
        </row>
      </sheetData>
      <sheetData sheetId="11002">
        <row r="9">
          <cell r="A9" t="str">
            <v>A</v>
          </cell>
        </row>
      </sheetData>
      <sheetData sheetId="11003">
        <row r="9">
          <cell r="A9" t="str">
            <v>A</v>
          </cell>
        </row>
      </sheetData>
      <sheetData sheetId="11004">
        <row r="9">
          <cell r="A9" t="str">
            <v>A</v>
          </cell>
        </row>
      </sheetData>
      <sheetData sheetId="11005">
        <row r="9">
          <cell r="A9" t="str">
            <v>A</v>
          </cell>
        </row>
      </sheetData>
      <sheetData sheetId="11006">
        <row r="9">
          <cell r="A9" t="str">
            <v>A</v>
          </cell>
        </row>
      </sheetData>
      <sheetData sheetId="11007">
        <row r="9">
          <cell r="A9" t="str">
            <v>A</v>
          </cell>
        </row>
      </sheetData>
      <sheetData sheetId="11008">
        <row r="9">
          <cell r="A9" t="str">
            <v>A</v>
          </cell>
        </row>
      </sheetData>
      <sheetData sheetId="11009">
        <row r="9">
          <cell r="A9" t="str">
            <v>A</v>
          </cell>
        </row>
      </sheetData>
      <sheetData sheetId="11010">
        <row r="9">
          <cell r="A9" t="str">
            <v>A</v>
          </cell>
        </row>
      </sheetData>
      <sheetData sheetId="11011">
        <row r="9">
          <cell r="A9" t="str">
            <v>A</v>
          </cell>
        </row>
      </sheetData>
      <sheetData sheetId="11012">
        <row r="9">
          <cell r="A9" t="str">
            <v>A</v>
          </cell>
        </row>
      </sheetData>
      <sheetData sheetId="11013">
        <row r="9">
          <cell r="A9" t="str">
            <v>A</v>
          </cell>
        </row>
      </sheetData>
      <sheetData sheetId="11014">
        <row r="9">
          <cell r="A9" t="str">
            <v>A</v>
          </cell>
        </row>
      </sheetData>
      <sheetData sheetId="11015">
        <row r="9">
          <cell r="A9" t="str">
            <v>A</v>
          </cell>
        </row>
      </sheetData>
      <sheetData sheetId="11016">
        <row r="9">
          <cell r="A9" t="str">
            <v>A</v>
          </cell>
        </row>
      </sheetData>
      <sheetData sheetId="11017">
        <row r="9">
          <cell r="A9" t="str">
            <v>A</v>
          </cell>
        </row>
      </sheetData>
      <sheetData sheetId="11018">
        <row r="9">
          <cell r="A9" t="str">
            <v>A</v>
          </cell>
        </row>
      </sheetData>
      <sheetData sheetId="11019">
        <row r="9">
          <cell r="A9" t="str">
            <v>A</v>
          </cell>
        </row>
      </sheetData>
      <sheetData sheetId="11020">
        <row r="9">
          <cell r="A9" t="str">
            <v>A</v>
          </cell>
        </row>
      </sheetData>
      <sheetData sheetId="11021">
        <row r="9">
          <cell r="A9" t="str">
            <v>A</v>
          </cell>
        </row>
      </sheetData>
      <sheetData sheetId="11022">
        <row r="9">
          <cell r="A9" t="str">
            <v>A</v>
          </cell>
        </row>
      </sheetData>
      <sheetData sheetId="11023">
        <row r="9">
          <cell r="A9" t="str">
            <v>A</v>
          </cell>
        </row>
      </sheetData>
      <sheetData sheetId="11024">
        <row r="9">
          <cell r="A9" t="str">
            <v>A</v>
          </cell>
        </row>
      </sheetData>
      <sheetData sheetId="11025">
        <row r="9">
          <cell r="A9" t="str">
            <v>A</v>
          </cell>
        </row>
      </sheetData>
      <sheetData sheetId="11026">
        <row r="9">
          <cell r="A9" t="str">
            <v>A</v>
          </cell>
        </row>
      </sheetData>
      <sheetData sheetId="11027">
        <row r="9">
          <cell r="A9" t="str">
            <v>A</v>
          </cell>
        </row>
      </sheetData>
      <sheetData sheetId="11028">
        <row r="9">
          <cell r="A9" t="str">
            <v>A</v>
          </cell>
        </row>
      </sheetData>
      <sheetData sheetId="11029">
        <row r="9">
          <cell r="A9" t="str">
            <v>A</v>
          </cell>
        </row>
      </sheetData>
      <sheetData sheetId="11030">
        <row r="9">
          <cell r="A9" t="str">
            <v>A</v>
          </cell>
        </row>
      </sheetData>
      <sheetData sheetId="11031">
        <row r="9">
          <cell r="A9" t="str">
            <v>A</v>
          </cell>
        </row>
      </sheetData>
      <sheetData sheetId="11032">
        <row r="9">
          <cell r="A9" t="str">
            <v>A</v>
          </cell>
        </row>
      </sheetData>
      <sheetData sheetId="11033">
        <row r="9">
          <cell r="A9" t="str">
            <v>A</v>
          </cell>
        </row>
      </sheetData>
      <sheetData sheetId="11034">
        <row r="9">
          <cell r="A9" t="str">
            <v>A</v>
          </cell>
        </row>
      </sheetData>
      <sheetData sheetId="11035">
        <row r="9">
          <cell r="A9" t="str">
            <v>A</v>
          </cell>
        </row>
      </sheetData>
      <sheetData sheetId="11036">
        <row r="9">
          <cell r="A9" t="str">
            <v>A</v>
          </cell>
        </row>
      </sheetData>
      <sheetData sheetId="11037">
        <row r="9">
          <cell r="A9" t="str">
            <v>A</v>
          </cell>
        </row>
      </sheetData>
      <sheetData sheetId="11038">
        <row r="9">
          <cell r="A9" t="str">
            <v>A</v>
          </cell>
        </row>
      </sheetData>
      <sheetData sheetId="11039">
        <row r="9">
          <cell r="A9" t="str">
            <v>A</v>
          </cell>
        </row>
      </sheetData>
      <sheetData sheetId="11040">
        <row r="9">
          <cell r="A9" t="str">
            <v>A</v>
          </cell>
        </row>
      </sheetData>
      <sheetData sheetId="11041">
        <row r="9">
          <cell r="A9" t="str">
            <v>A</v>
          </cell>
        </row>
      </sheetData>
      <sheetData sheetId="11042">
        <row r="9">
          <cell r="A9" t="str">
            <v>A</v>
          </cell>
        </row>
      </sheetData>
      <sheetData sheetId="11043">
        <row r="9">
          <cell r="A9" t="str">
            <v>A</v>
          </cell>
        </row>
      </sheetData>
      <sheetData sheetId="11044">
        <row r="9">
          <cell r="A9" t="str">
            <v>A</v>
          </cell>
        </row>
      </sheetData>
      <sheetData sheetId="11045">
        <row r="9">
          <cell r="A9" t="str">
            <v>A</v>
          </cell>
        </row>
      </sheetData>
      <sheetData sheetId="11046">
        <row r="9">
          <cell r="A9" t="str">
            <v>A</v>
          </cell>
        </row>
      </sheetData>
      <sheetData sheetId="11047">
        <row r="9">
          <cell r="A9" t="str">
            <v>A</v>
          </cell>
        </row>
      </sheetData>
      <sheetData sheetId="11048">
        <row r="9">
          <cell r="A9" t="str">
            <v>A</v>
          </cell>
        </row>
      </sheetData>
      <sheetData sheetId="11049">
        <row r="9">
          <cell r="A9" t="str">
            <v>A</v>
          </cell>
        </row>
      </sheetData>
      <sheetData sheetId="11050">
        <row r="9">
          <cell r="A9" t="str">
            <v>A</v>
          </cell>
        </row>
      </sheetData>
      <sheetData sheetId="11051">
        <row r="9">
          <cell r="A9" t="str">
            <v>A</v>
          </cell>
        </row>
      </sheetData>
      <sheetData sheetId="11052">
        <row r="9">
          <cell r="A9" t="str">
            <v>A</v>
          </cell>
        </row>
      </sheetData>
      <sheetData sheetId="11053">
        <row r="9">
          <cell r="A9" t="str">
            <v>A</v>
          </cell>
        </row>
      </sheetData>
      <sheetData sheetId="11054">
        <row r="9">
          <cell r="A9" t="str">
            <v>A</v>
          </cell>
        </row>
      </sheetData>
      <sheetData sheetId="11055">
        <row r="9">
          <cell r="A9" t="str">
            <v>A</v>
          </cell>
        </row>
      </sheetData>
      <sheetData sheetId="11056">
        <row r="9">
          <cell r="A9" t="str">
            <v>A</v>
          </cell>
        </row>
      </sheetData>
      <sheetData sheetId="11057">
        <row r="9">
          <cell r="A9" t="str">
            <v>A</v>
          </cell>
        </row>
      </sheetData>
      <sheetData sheetId="11058">
        <row r="9">
          <cell r="A9" t="str">
            <v>A</v>
          </cell>
        </row>
      </sheetData>
      <sheetData sheetId="11059">
        <row r="9">
          <cell r="A9" t="str">
            <v>A</v>
          </cell>
        </row>
      </sheetData>
      <sheetData sheetId="11060">
        <row r="9">
          <cell r="A9" t="str">
            <v>A</v>
          </cell>
        </row>
      </sheetData>
      <sheetData sheetId="11061">
        <row r="9">
          <cell r="A9" t="str">
            <v>A</v>
          </cell>
        </row>
      </sheetData>
      <sheetData sheetId="11062">
        <row r="9">
          <cell r="A9" t="str">
            <v>A</v>
          </cell>
        </row>
      </sheetData>
      <sheetData sheetId="11063">
        <row r="9">
          <cell r="A9" t="str">
            <v>A</v>
          </cell>
        </row>
      </sheetData>
      <sheetData sheetId="11064">
        <row r="9">
          <cell r="A9" t="str">
            <v>A</v>
          </cell>
        </row>
      </sheetData>
      <sheetData sheetId="11065">
        <row r="9">
          <cell r="A9" t="str">
            <v>A</v>
          </cell>
        </row>
      </sheetData>
      <sheetData sheetId="11066">
        <row r="9">
          <cell r="A9" t="str">
            <v>A</v>
          </cell>
        </row>
      </sheetData>
      <sheetData sheetId="11067">
        <row r="9">
          <cell r="A9" t="str">
            <v>A</v>
          </cell>
        </row>
      </sheetData>
      <sheetData sheetId="11068">
        <row r="9">
          <cell r="A9" t="str">
            <v>A</v>
          </cell>
        </row>
      </sheetData>
      <sheetData sheetId="11069">
        <row r="9">
          <cell r="A9" t="str">
            <v>A</v>
          </cell>
        </row>
      </sheetData>
      <sheetData sheetId="11070">
        <row r="9">
          <cell r="A9" t="str">
            <v>A</v>
          </cell>
        </row>
      </sheetData>
      <sheetData sheetId="11071">
        <row r="9">
          <cell r="A9" t="str">
            <v>A</v>
          </cell>
        </row>
      </sheetData>
      <sheetData sheetId="11072">
        <row r="9">
          <cell r="A9" t="str">
            <v>A</v>
          </cell>
        </row>
      </sheetData>
      <sheetData sheetId="11073">
        <row r="9">
          <cell r="A9" t="str">
            <v>A</v>
          </cell>
        </row>
      </sheetData>
      <sheetData sheetId="11074">
        <row r="9">
          <cell r="A9" t="str">
            <v>A</v>
          </cell>
        </row>
      </sheetData>
      <sheetData sheetId="11075">
        <row r="9">
          <cell r="A9" t="str">
            <v>A</v>
          </cell>
        </row>
      </sheetData>
      <sheetData sheetId="11076">
        <row r="9">
          <cell r="A9" t="str">
            <v>A</v>
          </cell>
        </row>
      </sheetData>
      <sheetData sheetId="11077">
        <row r="9">
          <cell r="A9" t="str">
            <v>A</v>
          </cell>
        </row>
      </sheetData>
      <sheetData sheetId="11078">
        <row r="9">
          <cell r="A9" t="str">
            <v>A</v>
          </cell>
        </row>
      </sheetData>
      <sheetData sheetId="11079">
        <row r="9">
          <cell r="A9" t="str">
            <v>A</v>
          </cell>
        </row>
      </sheetData>
      <sheetData sheetId="11080">
        <row r="9">
          <cell r="A9" t="str">
            <v>A</v>
          </cell>
        </row>
      </sheetData>
      <sheetData sheetId="11081">
        <row r="9">
          <cell r="A9" t="str">
            <v>A</v>
          </cell>
        </row>
      </sheetData>
      <sheetData sheetId="11082">
        <row r="9">
          <cell r="A9" t="str">
            <v>A</v>
          </cell>
        </row>
      </sheetData>
      <sheetData sheetId="11083">
        <row r="9">
          <cell r="A9" t="str">
            <v>A</v>
          </cell>
        </row>
      </sheetData>
      <sheetData sheetId="11084">
        <row r="9">
          <cell r="A9" t="str">
            <v>A</v>
          </cell>
        </row>
      </sheetData>
      <sheetData sheetId="11085">
        <row r="9">
          <cell r="A9" t="str">
            <v>A</v>
          </cell>
        </row>
      </sheetData>
      <sheetData sheetId="11086">
        <row r="9">
          <cell r="A9" t="str">
            <v>A</v>
          </cell>
        </row>
      </sheetData>
      <sheetData sheetId="11087">
        <row r="9">
          <cell r="A9" t="str">
            <v>A</v>
          </cell>
        </row>
      </sheetData>
      <sheetData sheetId="11088">
        <row r="9">
          <cell r="A9" t="str">
            <v>A</v>
          </cell>
        </row>
      </sheetData>
      <sheetData sheetId="11089">
        <row r="9">
          <cell r="A9" t="str">
            <v>A</v>
          </cell>
        </row>
      </sheetData>
      <sheetData sheetId="11090">
        <row r="9">
          <cell r="A9" t="str">
            <v>A</v>
          </cell>
        </row>
      </sheetData>
      <sheetData sheetId="11091">
        <row r="9">
          <cell r="A9" t="str">
            <v>A</v>
          </cell>
        </row>
      </sheetData>
      <sheetData sheetId="11092">
        <row r="9">
          <cell r="A9" t="str">
            <v>A</v>
          </cell>
        </row>
      </sheetData>
      <sheetData sheetId="11093">
        <row r="9">
          <cell r="A9" t="str">
            <v>A</v>
          </cell>
        </row>
      </sheetData>
      <sheetData sheetId="11094">
        <row r="9">
          <cell r="A9" t="str">
            <v>A</v>
          </cell>
        </row>
      </sheetData>
      <sheetData sheetId="11095">
        <row r="9">
          <cell r="A9" t="str">
            <v>A</v>
          </cell>
        </row>
      </sheetData>
      <sheetData sheetId="11096">
        <row r="9">
          <cell r="A9" t="str">
            <v>A</v>
          </cell>
        </row>
      </sheetData>
      <sheetData sheetId="11097">
        <row r="9">
          <cell r="A9" t="str">
            <v>A</v>
          </cell>
        </row>
      </sheetData>
      <sheetData sheetId="11098">
        <row r="9">
          <cell r="A9" t="str">
            <v>A</v>
          </cell>
        </row>
      </sheetData>
      <sheetData sheetId="11099">
        <row r="9">
          <cell r="A9" t="str">
            <v>A</v>
          </cell>
        </row>
      </sheetData>
      <sheetData sheetId="11100">
        <row r="9">
          <cell r="A9" t="str">
            <v>A</v>
          </cell>
        </row>
      </sheetData>
      <sheetData sheetId="11101">
        <row r="9">
          <cell r="A9" t="str">
            <v>A</v>
          </cell>
        </row>
      </sheetData>
      <sheetData sheetId="11102">
        <row r="9">
          <cell r="A9" t="str">
            <v>A</v>
          </cell>
        </row>
      </sheetData>
      <sheetData sheetId="11103">
        <row r="9">
          <cell r="A9" t="str">
            <v>A</v>
          </cell>
        </row>
      </sheetData>
      <sheetData sheetId="11104">
        <row r="9">
          <cell r="A9" t="str">
            <v>A</v>
          </cell>
        </row>
      </sheetData>
      <sheetData sheetId="11105">
        <row r="9">
          <cell r="A9" t="str">
            <v>A</v>
          </cell>
        </row>
      </sheetData>
      <sheetData sheetId="11106">
        <row r="9">
          <cell r="A9" t="str">
            <v>A</v>
          </cell>
        </row>
      </sheetData>
      <sheetData sheetId="11107">
        <row r="9">
          <cell r="A9" t="str">
            <v>A</v>
          </cell>
        </row>
      </sheetData>
      <sheetData sheetId="11108">
        <row r="9">
          <cell r="A9" t="str">
            <v>A</v>
          </cell>
        </row>
      </sheetData>
      <sheetData sheetId="11109">
        <row r="9">
          <cell r="A9" t="str">
            <v>A</v>
          </cell>
        </row>
      </sheetData>
      <sheetData sheetId="11110">
        <row r="9">
          <cell r="A9" t="str">
            <v>A</v>
          </cell>
        </row>
      </sheetData>
      <sheetData sheetId="11111">
        <row r="9">
          <cell r="A9" t="str">
            <v>A</v>
          </cell>
        </row>
      </sheetData>
      <sheetData sheetId="11112">
        <row r="9">
          <cell r="A9" t="str">
            <v>A</v>
          </cell>
        </row>
      </sheetData>
      <sheetData sheetId="11113">
        <row r="9">
          <cell r="A9" t="str">
            <v>A</v>
          </cell>
        </row>
      </sheetData>
      <sheetData sheetId="11114">
        <row r="9">
          <cell r="A9" t="str">
            <v>A</v>
          </cell>
        </row>
      </sheetData>
      <sheetData sheetId="11115">
        <row r="9">
          <cell r="A9" t="str">
            <v>A</v>
          </cell>
        </row>
      </sheetData>
      <sheetData sheetId="11116">
        <row r="9">
          <cell r="A9" t="str">
            <v>A</v>
          </cell>
        </row>
      </sheetData>
      <sheetData sheetId="11117">
        <row r="9">
          <cell r="A9" t="str">
            <v>A</v>
          </cell>
        </row>
      </sheetData>
      <sheetData sheetId="11118">
        <row r="9">
          <cell r="A9" t="str">
            <v>A</v>
          </cell>
        </row>
      </sheetData>
      <sheetData sheetId="11119">
        <row r="9">
          <cell r="A9" t="str">
            <v>A</v>
          </cell>
        </row>
      </sheetData>
      <sheetData sheetId="11120">
        <row r="9">
          <cell r="A9" t="str">
            <v>A</v>
          </cell>
        </row>
      </sheetData>
      <sheetData sheetId="11121">
        <row r="9">
          <cell r="A9" t="str">
            <v>A</v>
          </cell>
        </row>
      </sheetData>
      <sheetData sheetId="11122">
        <row r="9">
          <cell r="A9" t="str">
            <v>A</v>
          </cell>
        </row>
      </sheetData>
      <sheetData sheetId="11123">
        <row r="9">
          <cell r="A9" t="str">
            <v>A</v>
          </cell>
        </row>
      </sheetData>
      <sheetData sheetId="11124">
        <row r="9">
          <cell r="A9" t="str">
            <v>A</v>
          </cell>
        </row>
      </sheetData>
      <sheetData sheetId="11125">
        <row r="9">
          <cell r="A9" t="str">
            <v>A</v>
          </cell>
        </row>
      </sheetData>
      <sheetData sheetId="11126">
        <row r="9">
          <cell r="A9" t="str">
            <v>A</v>
          </cell>
        </row>
      </sheetData>
      <sheetData sheetId="11127">
        <row r="9">
          <cell r="A9" t="str">
            <v>A</v>
          </cell>
        </row>
      </sheetData>
      <sheetData sheetId="11128">
        <row r="9">
          <cell r="A9" t="str">
            <v>A</v>
          </cell>
        </row>
      </sheetData>
      <sheetData sheetId="11129">
        <row r="9">
          <cell r="A9" t="str">
            <v>A</v>
          </cell>
        </row>
      </sheetData>
      <sheetData sheetId="11130">
        <row r="9">
          <cell r="A9" t="str">
            <v>A</v>
          </cell>
        </row>
      </sheetData>
      <sheetData sheetId="11131">
        <row r="9">
          <cell r="A9" t="str">
            <v>A</v>
          </cell>
        </row>
      </sheetData>
      <sheetData sheetId="11132">
        <row r="9">
          <cell r="A9" t="str">
            <v>A</v>
          </cell>
        </row>
      </sheetData>
      <sheetData sheetId="11133">
        <row r="9">
          <cell r="A9" t="str">
            <v>A</v>
          </cell>
        </row>
      </sheetData>
      <sheetData sheetId="11134">
        <row r="9">
          <cell r="A9" t="str">
            <v>A</v>
          </cell>
        </row>
      </sheetData>
      <sheetData sheetId="11135">
        <row r="9">
          <cell r="A9" t="str">
            <v>A</v>
          </cell>
        </row>
      </sheetData>
      <sheetData sheetId="11136">
        <row r="9">
          <cell r="A9" t="str">
            <v>A</v>
          </cell>
        </row>
      </sheetData>
      <sheetData sheetId="11137">
        <row r="9">
          <cell r="A9" t="str">
            <v>A</v>
          </cell>
        </row>
      </sheetData>
      <sheetData sheetId="11138">
        <row r="9">
          <cell r="A9" t="str">
            <v>A</v>
          </cell>
        </row>
      </sheetData>
      <sheetData sheetId="11139">
        <row r="9">
          <cell r="A9" t="str">
            <v>A</v>
          </cell>
        </row>
      </sheetData>
      <sheetData sheetId="11140">
        <row r="9">
          <cell r="A9" t="str">
            <v>A</v>
          </cell>
        </row>
      </sheetData>
      <sheetData sheetId="11141">
        <row r="9">
          <cell r="A9" t="str">
            <v>A</v>
          </cell>
        </row>
      </sheetData>
      <sheetData sheetId="11142">
        <row r="9">
          <cell r="A9" t="str">
            <v>A</v>
          </cell>
        </row>
      </sheetData>
      <sheetData sheetId="11143">
        <row r="9">
          <cell r="A9" t="str">
            <v>A</v>
          </cell>
        </row>
      </sheetData>
      <sheetData sheetId="11144">
        <row r="9">
          <cell r="A9" t="str">
            <v>A</v>
          </cell>
        </row>
      </sheetData>
      <sheetData sheetId="11145">
        <row r="9">
          <cell r="A9" t="str">
            <v>A</v>
          </cell>
        </row>
      </sheetData>
      <sheetData sheetId="11146">
        <row r="9">
          <cell r="A9" t="str">
            <v>A</v>
          </cell>
        </row>
      </sheetData>
      <sheetData sheetId="11147">
        <row r="9">
          <cell r="A9" t="str">
            <v>A</v>
          </cell>
        </row>
      </sheetData>
      <sheetData sheetId="11148">
        <row r="9">
          <cell r="A9" t="str">
            <v>A</v>
          </cell>
        </row>
      </sheetData>
      <sheetData sheetId="11149">
        <row r="9">
          <cell r="A9" t="str">
            <v>A</v>
          </cell>
        </row>
      </sheetData>
      <sheetData sheetId="11150">
        <row r="9">
          <cell r="A9" t="str">
            <v>A</v>
          </cell>
        </row>
      </sheetData>
      <sheetData sheetId="11151">
        <row r="9">
          <cell r="A9" t="str">
            <v>A</v>
          </cell>
        </row>
      </sheetData>
      <sheetData sheetId="11152">
        <row r="9">
          <cell r="A9" t="str">
            <v>A</v>
          </cell>
        </row>
      </sheetData>
      <sheetData sheetId="11153">
        <row r="9">
          <cell r="A9" t="str">
            <v>A</v>
          </cell>
        </row>
      </sheetData>
      <sheetData sheetId="11154">
        <row r="9">
          <cell r="A9" t="str">
            <v>A</v>
          </cell>
        </row>
      </sheetData>
      <sheetData sheetId="11155">
        <row r="9">
          <cell r="A9" t="str">
            <v>A</v>
          </cell>
        </row>
      </sheetData>
      <sheetData sheetId="11156">
        <row r="9">
          <cell r="A9" t="str">
            <v>A</v>
          </cell>
        </row>
      </sheetData>
      <sheetData sheetId="11157">
        <row r="9">
          <cell r="A9" t="str">
            <v>A</v>
          </cell>
        </row>
      </sheetData>
      <sheetData sheetId="11158">
        <row r="9">
          <cell r="A9" t="str">
            <v>A</v>
          </cell>
        </row>
      </sheetData>
      <sheetData sheetId="11159">
        <row r="9">
          <cell r="A9" t="str">
            <v>A</v>
          </cell>
        </row>
      </sheetData>
      <sheetData sheetId="11160">
        <row r="9">
          <cell r="A9" t="str">
            <v>A</v>
          </cell>
        </row>
      </sheetData>
      <sheetData sheetId="11161">
        <row r="9">
          <cell r="A9" t="str">
            <v>A</v>
          </cell>
        </row>
      </sheetData>
      <sheetData sheetId="11162">
        <row r="9">
          <cell r="A9" t="str">
            <v>A</v>
          </cell>
        </row>
      </sheetData>
      <sheetData sheetId="11163">
        <row r="9">
          <cell r="A9" t="str">
            <v>A</v>
          </cell>
        </row>
      </sheetData>
      <sheetData sheetId="11164">
        <row r="9">
          <cell r="A9" t="str">
            <v>A</v>
          </cell>
        </row>
      </sheetData>
      <sheetData sheetId="11165">
        <row r="9">
          <cell r="A9" t="str">
            <v>A</v>
          </cell>
        </row>
      </sheetData>
      <sheetData sheetId="11166">
        <row r="9">
          <cell r="A9" t="str">
            <v>A</v>
          </cell>
        </row>
      </sheetData>
      <sheetData sheetId="11167">
        <row r="9">
          <cell r="A9" t="str">
            <v>A</v>
          </cell>
        </row>
      </sheetData>
      <sheetData sheetId="11168">
        <row r="9">
          <cell r="A9" t="str">
            <v>A</v>
          </cell>
        </row>
      </sheetData>
      <sheetData sheetId="11169">
        <row r="9">
          <cell r="A9" t="str">
            <v>A</v>
          </cell>
        </row>
      </sheetData>
      <sheetData sheetId="11170">
        <row r="9">
          <cell r="A9" t="str">
            <v>A</v>
          </cell>
        </row>
      </sheetData>
      <sheetData sheetId="11171">
        <row r="9">
          <cell r="A9" t="str">
            <v>A</v>
          </cell>
        </row>
      </sheetData>
      <sheetData sheetId="11172">
        <row r="9">
          <cell r="A9" t="str">
            <v>A</v>
          </cell>
        </row>
      </sheetData>
      <sheetData sheetId="11173">
        <row r="9">
          <cell r="A9" t="str">
            <v>A</v>
          </cell>
        </row>
      </sheetData>
      <sheetData sheetId="11174">
        <row r="9">
          <cell r="A9" t="str">
            <v>A</v>
          </cell>
        </row>
      </sheetData>
      <sheetData sheetId="11175">
        <row r="9">
          <cell r="A9" t="str">
            <v>A</v>
          </cell>
        </row>
      </sheetData>
      <sheetData sheetId="11176">
        <row r="9">
          <cell r="A9" t="str">
            <v>A</v>
          </cell>
        </row>
      </sheetData>
      <sheetData sheetId="11177">
        <row r="9">
          <cell r="A9" t="str">
            <v>A</v>
          </cell>
        </row>
      </sheetData>
      <sheetData sheetId="11178">
        <row r="9">
          <cell r="A9" t="str">
            <v>A</v>
          </cell>
        </row>
      </sheetData>
      <sheetData sheetId="11179">
        <row r="9">
          <cell r="A9" t="str">
            <v>A</v>
          </cell>
        </row>
      </sheetData>
      <sheetData sheetId="11180">
        <row r="9">
          <cell r="A9" t="str">
            <v>A</v>
          </cell>
        </row>
      </sheetData>
      <sheetData sheetId="11181">
        <row r="9">
          <cell r="A9" t="str">
            <v>A</v>
          </cell>
        </row>
      </sheetData>
      <sheetData sheetId="11182">
        <row r="9">
          <cell r="A9" t="str">
            <v>A</v>
          </cell>
        </row>
      </sheetData>
      <sheetData sheetId="11183">
        <row r="9">
          <cell r="A9" t="str">
            <v>A</v>
          </cell>
        </row>
      </sheetData>
      <sheetData sheetId="11184">
        <row r="9">
          <cell r="A9" t="str">
            <v>A</v>
          </cell>
        </row>
      </sheetData>
      <sheetData sheetId="11185">
        <row r="9">
          <cell r="A9" t="str">
            <v>A</v>
          </cell>
        </row>
      </sheetData>
      <sheetData sheetId="11186">
        <row r="9">
          <cell r="A9" t="str">
            <v>A</v>
          </cell>
        </row>
      </sheetData>
      <sheetData sheetId="11187">
        <row r="9">
          <cell r="A9" t="str">
            <v>A</v>
          </cell>
        </row>
      </sheetData>
      <sheetData sheetId="11188">
        <row r="9">
          <cell r="A9" t="str">
            <v>A</v>
          </cell>
        </row>
      </sheetData>
      <sheetData sheetId="11189">
        <row r="9">
          <cell r="A9" t="str">
            <v>A</v>
          </cell>
        </row>
      </sheetData>
      <sheetData sheetId="11190">
        <row r="9">
          <cell r="A9" t="str">
            <v>A</v>
          </cell>
        </row>
      </sheetData>
      <sheetData sheetId="11191">
        <row r="9">
          <cell r="A9" t="str">
            <v>A</v>
          </cell>
        </row>
      </sheetData>
      <sheetData sheetId="11192">
        <row r="9">
          <cell r="A9" t="str">
            <v>A</v>
          </cell>
        </row>
      </sheetData>
      <sheetData sheetId="11193">
        <row r="9">
          <cell r="A9" t="str">
            <v>A</v>
          </cell>
        </row>
      </sheetData>
      <sheetData sheetId="11194">
        <row r="9">
          <cell r="A9" t="str">
            <v>A</v>
          </cell>
        </row>
      </sheetData>
      <sheetData sheetId="11195">
        <row r="9">
          <cell r="A9" t="str">
            <v>A</v>
          </cell>
        </row>
      </sheetData>
      <sheetData sheetId="11196">
        <row r="9">
          <cell r="A9" t="str">
            <v>A</v>
          </cell>
        </row>
      </sheetData>
      <sheetData sheetId="11197">
        <row r="9">
          <cell r="A9" t="str">
            <v>A</v>
          </cell>
        </row>
      </sheetData>
      <sheetData sheetId="11198">
        <row r="9">
          <cell r="A9" t="str">
            <v>A</v>
          </cell>
        </row>
      </sheetData>
      <sheetData sheetId="11199">
        <row r="9">
          <cell r="A9" t="str">
            <v>A</v>
          </cell>
        </row>
      </sheetData>
      <sheetData sheetId="11200">
        <row r="9">
          <cell r="A9" t="str">
            <v>A</v>
          </cell>
        </row>
      </sheetData>
      <sheetData sheetId="11201">
        <row r="9">
          <cell r="A9" t="str">
            <v>A</v>
          </cell>
        </row>
      </sheetData>
      <sheetData sheetId="11202">
        <row r="9">
          <cell r="A9" t="str">
            <v>A</v>
          </cell>
        </row>
      </sheetData>
      <sheetData sheetId="11203">
        <row r="9">
          <cell r="A9" t="str">
            <v>A</v>
          </cell>
        </row>
      </sheetData>
      <sheetData sheetId="11204">
        <row r="9">
          <cell r="A9" t="str">
            <v>A</v>
          </cell>
        </row>
      </sheetData>
      <sheetData sheetId="11205">
        <row r="9">
          <cell r="A9" t="str">
            <v>A</v>
          </cell>
        </row>
      </sheetData>
      <sheetData sheetId="11206">
        <row r="9">
          <cell r="A9" t="str">
            <v>A</v>
          </cell>
        </row>
      </sheetData>
      <sheetData sheetId="11207">
        <row r="9">
          <cell r="A9" t="str">
            <v>A</v>
          </cell>
        </row>
      </sheetData>
      <sheetData sheetId="11208">
        <row r="9">
          <cell r="A9" t="str">
            <v>A</v>
          </cell>
        </row>
      </sheetData>
      <sheetData sheetId="11209">
        <row r="9">
          <cell r="A9" t="str">
            <v>A</v>
          </cell>
        </row>
      </sheetData>
      <sheetData sheetId="11210">
        <row r="9">
          <cell r="A9" t="str">
            <v>A</v>
          </cell>
        </row>
      </sheetData>
      <sheetData sheetId="11211">
        <row r="9">
          <cell r="A9" t="str">
            <v>A</v>
          </cell>
        </row>
      </sheetData>
      <sheetData sheetId="11212">
        <row r="9">
          <cell r="A9" t="str">
            <v>A</v>
          </cell>
        </row>
      </sheetData>
      <sheetData sheetId="11213">
        <row r="9">
          <cell r="A9" t="str">
            <v>A</v>
          </cell>
        </row>
      </sheetData>
      <sheetData sheetId="11214">
        <row r="9">
          <cell r="A9" t="str">
            <v>A</v>
          </cell>
        </row>
      </sheetData>
      <sheetData sheetId="11215">
        <row r="9">
          <cell r="A9" t="str">
            <v>A</v>
          </cell>
        </row>
      </sheetData>
      <sheetData sheetId="11216">
        <row r="9">
          <cell r="A9" t="str">
            <v>A</v>
          </cell>
        </row>
      </sheetData>
      <sheetData sheetId="11217">
        <row r="9">
          <cell r="A9" t="str">
            <v>A</v>
          </cell>
        </row>
      </sheetData>
      <sheetData sheetId="11218">
        <row r="9">
          <cell r="A9" t="str">
            <v>A</v>
          </cell>
        </row>
      </sheetData>
      <sheetData sheetId="11219">
        <row r="9">
          <cell r="A9" t="str">
            <v>A</v>
          </cell>
        </row>
      </sheetData>
      <sheetData sheetId="11220">
        <row r="9">
          <cell r="A9" t="str">
            <v>A</v>
          </cell>
        </row>
      </sheetData>
      <sheetData sheetId="11221">
        <row r="9">
          <cell r="A9" t="str">
            <v>A</v>
          </cell>
        </row>
      </sheetData>
      <sheetData sheetId="11222">
        <row r="9">
          <cell r="A9" t="str">
            <v>A</v>
          </cell>
        </row>
      </sheetData>
      <sheetData sheetId="11223">
        <row r="9">
          <cell r="A9" t="str">
            <v>A</v>
          </cell>
        </row>
      </sheetData>
      <sheetData sheetId="11224">
        <row r="9">
          <cell r="A9" t="str">
            <v>A</v>
          </cell>
        </row>
      </sheetData>
      <sheetData sheetId="11225">
        <row r="9">
          <cell r="A9" t="str">
            <v>A</v>
          </cell>
        </row>
      </sheetData>
      <sheetData sheetId="11226">
        <row r="9">
          <cell r="A9" t="str">
            <v>A</v>
          </cell>
        </row>
      </sheetData>
      <sheetData sheetId="11227">
        <row r="9">
          <cell r="A9" t="str">
            <v>A</v>
          </cell>
        </row>
      </sheetData>
      <sheetData sheetId="11228">
        <row r="9">
          <cell r="A9" t="str">
            <v>A</v>
          </cell>
        </row>
      </sheetData>
      <sheetData sheetId="11229">
        <row r="9">
          <cell r="A9" t="str">
            <v>A</v>
          </cell>
        </row>
      </sheetData>
      <sheetData sheetId="11230">
        <row r="9">
          <cell r="A9" t="str">
            <v>A</v>
          </cell>
        </row>
      </sheetData>
      <sheetData sheetId="11231">
        <row r="9">
          <cell r="A9" t="str">
            <v>A</v>
          </cell>
        </row>
      </sheetData>
      <sheetData sheetId="11232">
        <row r="9">
          <cell r="A9" t="str">
            <v>A</v>
          </cell>
        </row>
      </sheetData>
      <sheetData sheetId="11233">
        <row r="9">
          <cell r="A9" t="str">
            <v>A</v>
          </cell>
        </row>
      </sheetData>
      <sheetData sheetId="11234">
        <row r="9">
          <cell r="A9" t="str">
            <v>A</v>
          </cell>
        </row>
      </sheetData>
      <sheetData sheetId="11235">
        <row r="9">
          <cell r="A9" t="str">
            <v>A</v>
          </cell>
        </row>
      </sheetData>
      <sheetData sheetId="11236">
        <row r="9">
          <cell r="A9" t="str">
            <v>A</v>
          </cell>
        </row>
      </sheetData>
      <sheetData sheetId="11237">
        <row r="9">
          <cell r="A9" t="str">
            <v>A</v>
          </cell>
        </row>
      </sheetData>
      <sheetData sheetId="11238">
        <row r="9">
          <cell r="A9" t="str">
            <v>A</v>
          </cell>
        </row>
      </sheetData>
      <sheetData sheetId="11239">
        <row r="9">
          <cell r="A9" t="str">
            <v>A</v>
          </cell>
        </row>
      </sheetData>
      <sheetData sheetId="11240">
        <row r="9">
          <cell r="A9" t="str">
            <v>A</v>
          </cell>
        </row>
      </sheetData>
      <sheetData sheetId="11241">
        <row r="9">
          <cell r="A9" t="str">
            <v>A</v>
          </cell>
        </row>
      </sheetData>
      <sheetData sheetId="11242">
        <row r="9">
          <cell r="A9" t="str">
            <v>A</v>
          </cell>
        </row>
      </sheetData>
      <sheetData sheetId="11243">
        <row r="9">
          <cell r="A9" t="str">
            <v>A</v>
          </cell>
        </row>
      </sheetData>
      <sheetData sheetId="11244">
        <row r="9">
          <cell r="A9" t="str">
            <v>A</v>
          </cell>
        </row>
      </sheetData>
      <sheetData sheetId="11245">
        <row r="9">
          <cell r="A9" t="str">
            <v>A</v>
          </cell>
        </row>
      </sheetData>
      <sheetData sheetId="11246">
        <row r="9">
          <cell r="A9" t="str">
            <v>A</v>
          </cell>
        </row>
      </sheetData>
      <sheetData sheetId="11247">
        <row r="9">
          <cell r="A9" t="str">
            <v>A</v>
          </cell>
        </row>
      </sheetData>
      <sheetData sheetId="11248">
        <row r="9">
          <cell r="A9" t="str">
            <v>A</v>
          </cell>
        </row>
      </sheetData>
      <sheetData sheetId="11249">
        <row r="9">
          <cell r="A9" t="str">
            <v>A</v>
          </cell>
        </row>
      </sheetData>
      <sheetData sheetId="11250">
        <row r="9">
          <cell r="A9" t="str">
            <v>A</v>
          </cell>
        </row>
      </sheetData>
      <sheetData sheetId="11251">
        <row r="9">
          <cell r="A9" t="str">
            <v>A</v>
          </cell>
        </row>
      </sheetData>
      <sheetData sheetId="11252">
        <row r="9">
          <cell r="A9" t="str">
            <v>A</v>
          </cell>
        </row>
      </sheetData>
      <sheetData sheetId="11253">
        <row r="9">
          <cell r="A9" t="str">
            <v>A</v>
          </cell>
        </row>
      </sheetData>
      <sheetData sheetId="11254">
        <row r="9">
          <cell r="A9" t="str">
            <v>A</v>
          </cell>
        </row>
      </sheetData>
      <sheetData sheetId="11255">
        <row r="9">
          <cell r="A9" t="str">
            <v>A</v>
          </cell>
        </row>
      </sheetData>
      <sheetData sheetId="11256">
        <row r="9">
          <cell r="A9" t="str">
            <v>A</v>
          </cell>
        </row>
      </sheetData>
      <sheetData sheetId="11257">
        <row r="9">
          <cell r="A9" t="str">
            <v>A</v>
          </cell>
        </row>
      </sheetData>
      <sheetData sheetId="11258">
        <row r="9">
          <cell r="A9" t="str">
            <v>A</v>
          </cell>
        </row>
      </sheetData>
      <sheetData sheetId="11259">
        <row r="9">
          <cell r="A9" t="str">
            <v>A</v>
          </cell>
        </row>
      </sheetData>
      <sheetData sheetId="11260">
        <row r="9">
          <cell r="A9" t="str">
            <v>A</v>
          </cell>
        </row>
      </sheetData>
      <sheetData sheetId="11261">
        <row r="9">
          <cell r="A9" t="str">
            <v>A</v>
          </cell>
        </row>
      </sheetData>
      <sheetData sheetId="11262">
        <row r="9">
          <cell r="A9" t="str">
            <v>A</v>
          </cell>
        </row>
      </sheetData>
      <sheetData sheetId="11263">
        <row r="9">
          <cell r="A9" t="str">
            <v>A</v>
          </cell>
        </row>
      </sheetData>
      <sheetData sheetId="11264">
        <row r="9">
          <cell r="A9" t="str">
            <v>A</v>
          </cell>
        </row>
      </sheetData>
      <sheetData sheetId="11265">
        <row r="9">
          <cell r="A9" t="str">
            <v>A</v>
          </cell>
        </row>
      </sheetData>
      <sheetData sheetId="11266">
        <row r="9">
          <cell r="A9" t="str">
            <v>A</v>
          </cell>
        </row>
      </sheetData>
      <sheetData sheetId="11267">
        <row r="9">
          <cell r="A9" t="str">
            <v>A</v>
          </cell>
        </row>
      </sheetData>
      <sheetData sheetId="11268">
        <row r="9">
          <cell r="A9" t="str">
            <v>A</v>
          </cell>
        </row>
      </sheetData>
      <sheetData sheetId="11269">
        <row r="9">
          <cell r="A9" t="str">
            <v>A</v>
          </cell>
        </row>
      </sheetData>
      <sheetData sheetId="11270">
        <row r="9">
          <cell r="A9" t="str">
            <v>A</v>
          </cell>
        </row>
      </sheetData>
      <sheetData sheetId="11271">
        <row r="9">
          <cell r="A9" t="str">
            <v>A</v>
          </cell>
        </row>
      </sheetData>
      <sheetData sheetId="11272">
        <row r="9">
          <cell r="A9" t="str">
            <v>A</v>
          </cell>
        </row>
      </sheetData>
      <sheetData sheetId="11273">
        <row r="9">
          <cell r="A9" t="str">
            <v>A</v>
          </cell>
        </row>
      </sheetData>
      <sheetData sheetId="11274">
        <row r="9">
          <cell r="A9" t="str">
            <v>A</v>
          </cell>
        </row>
      </sheetData>
      <sheetData sheetId="11275">
        <row r="9">
          <cell r="A9" t="str">
            <v>A</v>
          </cell>
        </row>
      </sheetData>
      <sheetData sheetId="11276">
        <row r="9">
          <cell r="A9" t="str">
            <v>A</v>
          </cell>
        </row>
      </sheetData>
      <sheetData sheetId="11277">
        <row r="9">
          <cell r="A9" t="str">
            <v>A</v>
          </cell>
        </row>
      </sheetData>
      <sheetData sheetId="11278">
        <row r="9">
          <cell r="A9" t="str">
            <v>A</v>
          </cell>
        </row>
      </sheetData>
      <sheetData sheetId="11279">
        <row r="9">
          <cell r="A9" t="str">
            <v>A</v>
          </cell>
        </row>
      </sheetData>
      <sheetData sheetId="11280">
        <row r="9">
          <cell r="A9" t="str">
            <v>A</v>
          </cell>
        </row>
      </sheetData>
      <sheetData sheetId="11281">
        <row r="9">
          <cell r="A9" t="str">
            <v>A</v>
          </cell>
        </row>
      </sheetData>
      <sheetData sheetId="11282">
        <row r="9">
          <cell r="A9" t="str">
            <v>A</v>
          </cell>
        </row>
      </sheetData>
      <sheetData sheetId="11283">
        <row r="9">
          <cell r="A9" t="str">
            <v>A</v>
          </cell>
        </row>
      </sheetData>
      <sheetData sheetId="11284">
        <row r="9">
          <cell r="A9" t="str">
            <v>A</v>
          </cell>
        </row>
      </sheetData>
      <sheetData sheetId="11285">
        <row r="9">
          <cell r="A9" t="str">
            <v>A</v>
          </cell>
        </row>
      </sheetData>
      <sheetData sheetId="11286">
        <row r="9">
          <cell r="A9" t="str">
            <v>A</v>
          </cell>
        </row>
      </sheetData>
      <sheetData sheetId="11287">
        <row r="9">
          <cell r="A9" t="str">
            <v>A</v>
          </cell>
        </row>
      </sheetData>
      <sheetData sheetId="11288">
        <row r="9">
          <cell r="A9" t="str">
            <v>A</v>
          </cell>
        </row>
      </sheetData>
      <sheetData sheetId="11289">
        <row r="9">
          <cell r="A9" t="str">
            <v>A</v>
          </cell>
        </row>
      </sheetData>
      <sheetData sheetId="11290">
        <row r="9">
          <cell r="A9" t="str">
            <v>A</v>
          </cell>
        </row>
      </sheetData>
      <sheetData sheetId="11291">
        <row r="9">
          <cell r="A9" t="str">
            <v>A</v>
          </cell>
        </row>
      </sheetData>
      <sheetData sheetId="11292">
        <row r="9">
          <cell r="A9" t="str">
            <v>A</v>
          </cell>
        </row>
      </sheetData>
      <sheetData sheetId="11293">
        <row r="9">
          <cell r="A9" t="str">
            <v>A</v>
          </cell>
        </row>
      </sheetData>
      <sheetData sheetId="11294">
        <row r="9">
          <cell r="A9" t="str">
            <v>A</v>
          </cell>
        </row>
      </sheetData>
      <sheetData sheetId="11295">
        <row r="9">
          <cell r="A9" t="str">
            <v>A</v>
          </cell>
        </row>
      </sheetData>
      <sheetData sheetId="11296">
        <row r="9">
          <cell r="A9" t="str">
            <v>A</v>
          </cell>
        </row>
      </sheetData>
      <sheetData sheetId="11297">
        <row r="9">
          <cell r="A9" t="str">
            <v>A</v>
          </cell>
        </row>
      </sheetData>
      <sheetData sheetId="11298">
        <row r="9">
          <cell r="A9" t="str">
            <v>A</v>
          </cell>
        </row>
      </sheetData>
      <sheetData sheetId="11299">
        <row r="9">
          <cell r="A9" t="str">
            <v>A</v>
          </cell>
        </row>
      </sheetData>
      <sheetData sheetId="11300">
        <row r="9">
          <cell r="A9" t="str">
            <v>A</v>
          </cell>
        </row>
      </sheetData>
      <sheetData sheetId="11301">
        <row r="9">
          <cell r="A9" t="str">
            <v>A</v>
          </cell>
        </row>
      </sheetData>
      <sheetData sheetId="11302">
        <row r="9">
          <cell r="A9" t="str">
            <v>A</v>
          </cell>
        </row>
      </sheetData>
      <sheetData sheetId="11303">
        <row r="9">
          <cell r="A9" t="str">
            <v>A</v>
          </cell>
        </row>
      </sheetData>
      <sheetData sheetId="11304">
        <row r="9">
          <cell r="A9" t="str">
            <v>A</v>
          </cell>
        </row>
      </sheetData>
      <sheetData sheetId="11305">
        <row r="9">
          <cell r="A9" t="str">
            <v>A</v>
          </cell>
        </row>
      </sheetData>
      <sheetData sheetId="11306">
        <row r="9">
          <cell r="A9" t="str">
            <v>A</v>
          </cell>
        </row>
      </sheetData>
      <sheetData sheetId="11307">
        <row r="9">
          <cell r="A9" t="str">
            <v>A</v>
          </cell>
        </row>
      </sheetData>
      <sheetData sheetId="11308">
        <row r="9">
          <cell r="A9" t="str">
            <v>A</v>
          </cell>
        </row>
      </sheetData>
      <sheetData sheetId="11309">
        <row r="9">
          <cell r="A9" t="str">
            <v>A</v>
          </cell>
        </row>
      </sheetData>
      <sheetData sheetId="11310">
        <row r="9">
          <cell r="A9" t="str">
            <v>A</v>
          </cell>
        </row>
      </sheetData>
      <sheetData sheetId="11311">
        <row r="9">
          <cell r="A9" t="str">
            <v>A</v>
          </cell>
        </row>
      </sheetData>
      <sheetData sheetId="11312">
        <row r="9">
          <cell r="A9" t="str">
            <v>A</v>
          </cell>
        </row>
      </sheetData>
      <sheetData sheetId="11313">
        <row r="9">
          <cell r="A9" t="str">
            <v>A</v>
          </cell>
        </row>
      </sheetData>
      <sheetData sheetId="11314">
        <row r="9">
          <cell r="A9" t="str">
            <v>A</v>
          </cell>
        </row>
      </sheetData>
      <sheetData sheetId="11315">
        <row r="9">
          <cell r="A9" t="str">
            <v>A</v>
          </cell>
        </row>
      </sheetData>
      <sheetData sheetId="11316">
        <row r="9">
          <cell r="A9" t="str">
            <v>A</v>
          </cell>
        </row>
      </sheetData>
      <sheetData sheetId="11317">
        <row r="9">
          <cell r="A9" t="str">
            <v>A</v>
          </cell>
        </row>
      </sheetData>
      <sheetData sheetId="11318">
        <row r="9">
          <cell r="A9" t="str">
            <v>A</v>
          </cell>
        </row>
      </sheetData>
      <sheetData sheetId="11319">
        <row r="9">
          <cell r="A9" t="str">
            <v>A</v>
          </cell>
        </row>
      </sheetData>
      <sheetData sheetId="11320">
        <row r="9">
          <cell r="A9" t="str">
            <v>A</v>
          </cell>
        </row>
      </sheetData>
      <sheetData sheetId="11321">
        <row r="9">
          <cell r="A9" t="str">
            <v>A</v>
          </cell>
        </row>
      </sheetData>
      <sheetData sheetId="11322">
        <row r="9">
          <cell r="A9" t="str">
            <v>A</v>
          </cell>
        </row>
      </sheetData>
      <sheetData sheetId="11323">
        <row r="9">
          <cell r="A9" t="str">
            <v>A</v>
          </cell>
        </row>
      </sheetData>
      <sheetData sheetId="11324">
        <row r="9">
          <cell r="A9" t="str">
            <v>A</v>
          </cell>
        </row>
      </sheetData>
      <sheetData sheetId="11325">
        <row r="9">
          <cell r="A9" t="str">
            <v>A</v>
          </cell>
        </row>
      </sheetData>
      <sheetData sheetId="11326">
        <row r="9">
          <cell r="A9" t="str">
            <v>A</v>
          </cell>
        </row>
      </sheetData>
      <sheetData sheetId="11327">
        <row r="9">
          <cell r="A9" t="str">
            <v>A</v>
          </cell>
        </row>
      </sheetData>
      <sheetData sheetId="11328">
        <row r="9">
          <cell r="A9" t="str">
            <v>A</v>
          </cell>
        </row>
      </sheetData>
      <sheetData sheetId="11329">
        <row r="9">
          <cell r="A9" t="str">
            <v>A</v>
          </cell>
        </row>
      </sheetData>
      <sheetData sheetId="11330">
        <row r="9">
          <cell r="A9" t="str">
            <v>A</v>
          </cell>
        </row>
      </sheetData>
      <sheetData sheetId="11331">
        <row r="9">
          <cell r="A9" t="str">
            <v>A</v>
          </cell>
        </row>
      </sheetData>
      <sheetData sheetId="11332">
        <row r="9">
          <cell r="A9" t="str">
            <v>A</v>
          </cell>
        </row>
      </sheetData>
      <sheetData sheetId="11333">
        <row r="9">
          <cell r="A9" t="str">
            <v>A</v>
          </cell>
        </row>
      </sheetData>
      <sheetData sheetId="11334">
        <row r="9">
          <cell r="A9" t="str">
            <v>A</v>
          </cell>
        </row>
      </sheetData>
      <sheetData sheetId="11335">
        <row r="9">
          <cell r="A9" t="str">
            <v>A</v>
          </cell>
        </row>
      </sheetData>
      <sheetData sheetId="11336">
        <row r="9">
          <cell r="A9" t="str">
            <v>A</v>
          </cell>
        </row>
      </sheetData>
      <sheetData sheetId="11337">
        <row r="9">
          <cell r="A9" t="str">
            <v>A</v>
          </cell>
        </row>
      </sheetData>
      <sheetData sheetId="11338">
        <row r="9">
          <cell r="A9" t="str">
            <v>A</v>
          </cell>
        </row>
      </sheetData>
      <sheetData sheetId="11339">
        <row r="9">
          <cell r="A9" t="str">
            <v>A</v>
          </cell>
        </row>
      </sheetData>
      <sheetData sheetId="11340">
        <row r="9">
          <cell r="A9" t="str">
            <v>A</v>
          </cell>
        </row>
      </sheetData>
      <sheetData sheetId="11341">
        <row r="9">
          <cell r="A9" t="str">
            <v>A</v>
          </cell>
        </row>
      </sheetData>
      <sheetData sheetId="11342">
        <row r="9">
          <cell r="A9" t="str">
            <v>A</v>
          </cell>
        </row>
      </sheetData>
      <sheetData sheetId="11343">
        <row r="9">
          <cell r="A9" t="str">
            <v>A</v>
          </cell>
        </row>
      </sheetData>
      <sheetData sheetId="11344">
        <row r="9">
          <cell r="A9" t="str">
            <v>A</v>
          </cell>
        </row>
      </sheetData>
      <sheetData sheetId="11345">
        <row r="9">
          <cell r="A9" t="str">
            <v>A</v>
          </cell>
        </row>
      </sheetData>
      <sheetData sheetId="11346">
        <row r="9">
          <cell r="A9" t="str">
            <v>A</v>
          </cell>
        </row>
      </sheetData>
      <sheetData sheetId="11347">
        <row r="9">
          <cell r="A9" t="str">
            <v>A</v>
          </cell>
        </row>
      </sheetData>
      <sheetData sheetId="11348">
        <row r="9">
          <cell r="A9" t="str">
            <v>A</v>
          </cell>
        </row>
      </sheetData>
      <sheetData sheetId="11349">
        <row r="9">
          <cell r="A9" t="str">
            <v>A</v>
          </cell>
        </row>
      </sheetData>
      <sheetData sheetId="11350">
        <row r="9">
          <cell r="A9" t="str">
            <v>A</v>
          </cell>
        </row>
      </sheetData>
      <sheetData sheetId="11351">
        <row r="9">
          <cell r="A9" t="str">
            <v>A</v>
          </cell>
        </row>
      </sheetData>
      <sheetData sheetId="11352">
        <row r="9">
          <cell r="A9" t="str">
            <v>A</v>
          </cell>
        </row>
      </sheetData>
      <sheetData sheetId="11353">
        <row r="9">
          <cell r="A9" t="str">
            <v>A</v>
          </cell>
        </row>
      </sheetData>
      <sheetData sheetId="11354">
        <row r="9">
          <cell r="A9" t="str">
            <v>A</v>
          </cell>
        </row>
      </sheetData>
      <sheetData sheetId="11355">
        <row r="9">
          <cell r="A9" t="str">
            <v>A</v>
          </cell>
        </row>
      </sheetData>
      <sheetData sheetId="11356">
        <row r="9">
          <cell r="A9" t="str">
            <v>A</v>
          </cell>
        </row>
      </sheetData>
      <sheetData sheetId="11357">
        <row r="9">
          <cell r="A9" t="str">
            <v>A</v>
          </cell>
        </row>
      </sheetData>
      <sheetData sheetId="11358">
        <row r="9">
          <cell r="A9" t="str">
            <v>A</v>
          </cell>
        </row>
      </sheetData>
      <sheetData sheetId="11359">
        <row r="9">
          <cell r="A9" t="str">
            <v>A</v>
          </cell>
        </row>
      </sheetData>
      <sheetData sheetId="11360">
        <row r="9">
          <cell r="A9" t="str">
            <v>A</v>
          </cell>
        </row>
      </sheetData>
      <sheetData sheetId="11361">
        <row r="9">
          <cell r="A9" t="str">
            <v>A</v>
          </cell>
        </row>
      </sheetData>
      <sheetData sheetId="11362">
        <row r="9">
          <cell r="A9" t="str">
            <v>A</v>
          </cell>
        </row>
      </sheetData>
      <sheetData sheetId="11363">
        <row r="9">
          <cell r="A9" t="str">
            <v>A</v>
          </cell>
        </row>
      </sheetData>
      <sheetData sheetId="11364">
        <row r="9">
          <cell r="A9" t="str">
            <v>A</v>
          </cell>
        </row>
      </sheetData>
      <sheetData sheetId="11365">
        <row r="9">
          <cell r="A9" t="str">
            <v>A</v>
          </cell>
        </row>
      </sheetData>
      <sheetData sheetId="11366">
        <row r="9">
          <cell r="A9" t="str">
            <v>A</v>
          </cell>
        </row>
      </sheetData>
      <sheetData sheetId="11367">
        <row r="9">
          <cell r="A9" t="str">
            <v>A</v>
          </cell>
        </row>
      </sheetData>
      <sheetData sheetId="11368">
        <row r="9">
          <cell r="A9" t="str">
            <v>A</v>
          </cell>
        </row>
      </sheetData>
      <sheetData sheetId="11369">
        <row r="9">
          <cell r="A9" t="str">
            <v>A</v>
          </cell>
        </row>
      </sheetData>
      <sheetData sheetId="11370">
        <row r="9">
          <cell r="A9" t="str">
            <v>A</v>
          </cell>
        </row>
      </sheetData>
      <sheetData sheetId="11371">
        <row r="9">
          <cell r="A9" t="str">
            <v>A</v>
          </cell>
        </row>
      </sheetData>
      <sheetData sheetId="11372">
        <row r="9">
          <cell r="A9" t="str">
            <v>A</v>
          </cell>
        </row>
      </sheetData>
      <sheetData sheetId="11373">
        <row r="9">
          <cell r="A9" t="str">
            <v>A</v>
          </cell>
        </row>
      </sheetData>
      <sheetData sheetId="11374">
        <row r="9">
          <cell r="A9" t="str">
            <v>A</v>
          </cell>
        </row>
      </sheetData>
      <sheetData sheetId="11375">
        <row r="9">
          <cell r="A9" t="str">
            <v>A</v>
          </cell>
        </row>
      </sheetData>
      <sheetData sheetId="11376">
        <row r="9">
          <cell r="A9" t="str">
            <v>A</v>
          </cell>
        </row>
      </sheetData>
      <sheetData sheetId="11377">
        <row r="9">
          <cell r="A9" t="str">
            <v>A</v>
          </cell>
        </row>
      </sheetData>
      <sheetData sheetId="11378">
        <row r="9">
          <cell r="A9" t="str">
            <v>A</v>
          </cell>
        </row>
      </sheetData>
      <sheetData sheetId="11379">
        <row r="9">
          <cell r="A9" t="str">
            <v>A</v>
          </cell>
        </row>
      </sheetData>
      <sheetData sheetId="11380">
        <row r="9">
          <cell r="A9" t="str">
            <v>A</v>
          </cell>
        </row>
      </sheetData>
      <sheetData sheetId="11381">
        <row r="9">
          <cell r="A9" t="str">
            <v>A</v>
          </cell>
        </row>
      </sheetData>
      <sheetData sheetId="11382">
        <row r="9">
          <cell r="A9" t="str">
            <v>A</v>
          </cell>
        </row>
      </sheetData>
      <sheetData sheetId="11383">
        <row r="9">
          <cell r="A9" t="str">
            <v>A</v>
          </cell>
        </row>
      </sheetData>
      <sheetData sheetId="11384">
        <row r="9">
          <cell r="A9" t="str">
            <v>A</v>
          </cell>
        </row>
      </sheetData>
      <sheetData sheetId="11385">
        <row r="9">
          <cell r="A9" t="str">
            <v>A</v>
          </cell>
        </row>
      </sheetData>
      <sheetData sheetId="11386">
        <row r="9">
          <cell r="A9" t="str">
            <v>A</v>
          </cell>
        </row>
      </sheetData>
      <sheetData sheetId="11387">
        <row r="9">
          <cell r="A9" t="str">
            <v>A</v>
          </cell>
        </row>
      </sheetData>
      <sheetData sheetId="11388">
        <row r="9">
          <cell r="A9" t="str">
            <v>A</v>
          </cell>
        </row>
      </sheetData>
      <sheetData sheetId="11389">
        <row r="9">
          <cell r="A9" t="str">
            <v>A</v>
          </cell>
        </row>
      </sheetData>
      <sheetData sheetId="11390">
        <row r="9">
          <cell r="A9" t="str">
            <v>A</v>
          </cell>
        </row>
      </sheetData>
      <sheetData sheetId="11391">
        <row r="9">
          <cell r="A9" t="str">
            <v>A</v>
          </cell>
        </row>
      </sheetData>
      <sheetData sheetId="11392">
        <row r="9">
          <cell r="A9" t="str">
            <v>A</v>
          </cell>
        </row>
      </sheetData>
      <sheetData sheetId="11393">
        <row r="9">
          <cell r="A9" t="str">
            <v>A</v>
          </cell>
        </row>
      </sheetData>
      <sheetData sheetId="11394">
        <row r="9">
          <cell r="A9" t="str">
            <v>A</v>
          </cell>
        </row>
      </sheetData>
      <sheetData sheetId="11395">
        <row r="9">
          <cell r="A9" t="str">
            <v>A</v>
          </cell>
        </row>
      </sheetData>
      <sheetData sheetId="11396">
        <row r="9">
          <cell r="A9" t="str">
            <v>A</v>
          </cell>
        </row>
      </sheetData>
      <sheetData sheetId="11397">
        <row r="9">
          <cell r="A9" t="str">
            <v>A</v>
          </cell>
        </row>
      </sheetData>
      <sheetData sheetId="11398">
        <row r="9">
          <cell r="A9" t="str">
            <v>A</v>
          </cell>
        </row>
      </sheetData>
      <sheetData sheetId="11399">
        <row r="9">
          <cell r="A9" t="str">
            <v>A</v>
          </cell>
        </row>
      </sheetData>
      <sheetData sheetId="11400">
        <row r="9">
          <cell r="A9" t="str">
            <v>A</v>
          </cell>
        </row>
      </sheetData>
      <sheetData sheetId="11401">
        <row r="9">
          <cell r="A9" t="str">
            <v>A</v>
          </cell>
        </row>
      </sheetData>
      <sheetData sheetId="11402">
        <row r="9">
          <cell r="A9" t="str">
            <v>A</v>
          </cell>
        </row>
      </sheetData>
      <sheetData sheetId="11403">
        <row r="9">
          <cell r="A9" t="str">
            <v>A</v>
          </cell>
        </row>
      </sheetData>
      <sheetData sheetId="11404">
        <row r="9">
          <cell r="A9" t="str">
            <v>A</v>
          </cell>
        </row>
      </sheetData>
      <sheetData sheetId="11405">
        <row r="9">
          <cell r="A9" t="str">
            <v>A</v>
          </cell>
        </row>
      </sheetData>
      <sheetData sheetId="11406">
        <row r="9">
          <cell r="A9" t="str">
            <v>A</v>
          </cell>
        </row>
      </sheetData>
      <sheetData sheetId="11407">
        <row r="9">
          <cell r="A9" t="str">
            <v>A</v>
          </cell>
        </row>
      </sheetData>
      <sheetData sheetId="11408">
        <row r="9">
          <cell r="A9" t="str">
            <v>A</v>
          </cell>
        </row>
      </sheetData>
      <sheetData sheetId="11409">
        <row r="9">
          <cell r="A9" t="str">
            <v>A</v>
          </cell>
        </row>
      </sheetData>
      <sheetData sheetId="11410">
        <row r="9">
          <cell r="A9" t="str">
            <v>A</v>
          </cell>
        </row>
      </sheetData>
      <sheetData sheetId="11411">
        <row r="9">
          <cell r="A9" t="str">
            <v>A</v>
          </cell>
        </row>
      </sheetData>
      <sheetData sheetId="11412">
        <row r="9">
          <cell r="A9" t="str">
            <v>A</v>
          </cell>
        </row>
      </sheetData>
      <sheetData sheetId="11413">
        <row r="9">
          <cell r="A9" t="str">
            <v>A</v>
          </cell>
        </row>
      </sheetData>
      <sheetData sheetId="11414">
        <row r="9">
          <cell r="A9" t="str">
            <v>A</v>
          </cell>
        </row>
      </sheetData>
      <sheetData sheetId="11415">
        <row r="9">
          <cell r="A9" t="str">
            <v>A</v>
          </cell>
        </row>
      </sheetData>
      <sheetData sheetId="11416">
        <row r="9">
          <cell r="A9" t="str">
            <v>A</v>
          </cell>
        </row>
      </sheetData>
      <sheetData sheetId="11417">
        <row r="9">
          <cell r="A9" t="str">
            <v>A</v>
          </cell>
        </row>
      </sheetData>
      <sheetData sheetId="11418">
        <row r="9">
          <cell r="A9" t="str">
            <v>A</v>
          </cell>
        </row>
      </sheetData>
      <sheetData sheetId="11419">
        <row r="9">
          <cell r="A9" t="str">
            <v>A</v>
          </cell>
        </row>
      </sheetData>
      <sheetData sheetId="11420">
        <row r="9">
          <cell r="A9" t="str">
            <v>A</v>
          </cell>
        </row>
      </sheetData>
      <sheetData sheetId="11421">
        <row r="9">
          <cell r="A9" t="str">
            <v>A</v>
          </cell>
        </row>
      </sheetData>
      <sheetData sheetId="11422">
        <row r="9">
          <cell r="A9" t="str">
            <v>A</v>
          </cell>
        </row>
      </sheetData>
      <sheetData sheetId="11423">
        <row r="9">
          <cell r="A9" t="str">
            <v>A</v>
          </cell>
        </row>
      </sheetData>
      <sheetData sheetId="11424">
        <row r="9">
          <cell r="A9" t="str">
            <v>A</v>
          </cell>
        </row>
      </sheetData>
      <sheetData sheetId="11425">
        <row r="9">
          <cell r="A9" t="str">
            <v>A</v>
          </cell>
        </row>
      </sheetData>
      <sheetData sheetId="11426">
        <row r="9">
          <cell r="A9" t="str">
            <v>A</v>
          </cell>
        </row>
      </sheetData>
      <sheetData sheetId="11427">
        <row r="9">
          <cell r="A9" t="str">
            <v>A</v>
          </cell>
        </row>
      </sheetData>
      <sheetData sheetId="11428">
        <row r="9">
          <cell r="A9" t="str">
            <v>A</v>
          </cell>
        </row>
      </sheetData>
      <sheetData sheetId="11429">
        <row r="9">
          <cell r="A9" t="str">
            <v>A</v>
          </cell>
        </row>
      </sheetData>
      <sheetData sheetId="11430">
        <row r="9">
          <cell r="A9" t="str">
            <v>A</v>
          </cell>
        </row>
      </sheetData>
      <sheetData sheetId="11431">
        <row r="9">
          <cell r="A9" t="str">
            <v>A</v>
          </cell>
        </row>
      </sheetData>
      <sheetData sheetId="11432">
        <row r="9">
          <cell r="A9" t="str">
            <v>A</v>
          </cell>
        </row>
      </sheetData>
      <sheetData sheetId="11433">
        <row r="9">
          <cell r="A9" t="str">
            <v>A</v>
          </cell>
        </row>
      </sheetData>
      <sheetData sheetId="11434">
        <row r="9">
          <cell r="A9" t="str">
            <v>A</v>
          </cell>
        </row>
      </sheetData>
      <sheetData sheetId="11435">
        <row r="9">
          <cell r="A9" t="str">
            <v>A</v>
          </cell>
        </row>
      </sheetData>
      <sheetData sheetId="11436">
        <row r="9">
          <cell r="A9" t="str">
            <v>A</v>
          </cell>
        </row>
      </sheetData>
      <sheetData sheetId="11437">
        <row r="9">
          <cell r="A9" t="str">
            <v>A</v>
          </cell>
        </row>
      </sheetData>
      <sheetData sheetId="11438">
        <row r="9">
          <cell r="A9" t="str">
            <v>A</v>
          </cell>
        </row>
      </sheetData>
      <sheetData sheetId="11439">
        <row r="9">
          <cell r="A9" t="str">
            <v>A</v>
          </cell>
        </row>
      </sheetData>
      <sheetData sheetId="11440">
        <row r="9">
          <cell r="A9" t="str">
            <v>A</v>
          </cell>
        </row>
      </sheetData>
      <sheetData sheetId="11441">
        <row r="9">
          <cell r="A9" t="str">
            <v>A</v>
          </cell>
        </row>
      </sheetData>
      <sheetData sheetId="11442">
        <row r="9">
          <cell r="A9" t="str">
            <v>A</v>
          </cell>
        </row>
      </sheetData>
      <sheetData sheetId="11443">
        <row r="9">
          <cell r="A9" t="str">
            <v>A</v>
          </cell>
        </row>
      </sheetData>
      <sheetData sheetId="11444">
        <row r="9">
          <cell r="A9" t="str">
            <v>A</v>
          </cell>
        </row>
      </sheetData>
      <sheetData sheetId="11445">
        <row r="9">
          <cell r="A9" t="str">
            <v>A</v>
          </cell>
        </row>
      </sheetData>
      <sheetData sheetId="11446">
        <row r="9">
          <cell r="A9" t="str">
            <v>A</v>
          </cell>
        </row>
      </sheetData>
      <sheetData sheetId="11447">
        <row r="9">
          <cell r="A9" t="str">
            <v>A</v>
          </cell>
        </row>
      </sheetData>
      <sheetData sheetId="11448">
        <row r="9">
          <cell r="A9" t="str">
            <v>A</v>
          </cell>
        </row>
      </sheetData>
      <sheetData sheetId="11449">
        <row r="9">
          <cell r="A9" t="str">
            <v>A</v>
          </cell>
        </row>
      </sheetData>
      <sheetData sheetId="11450">
        <row r="9">
          <cell r="A9" t="str">
            <v>A</v>
          </cell>
        </row>
      </sheetData>
      <sheetData sheetId="11451">
        <row r="9">
          <cell r="A9" t="str">
            <v>A</v>
          </cell>
        </row>
      </sheetData>
      <sheetData sheetId="11452">
        <row r="9">
          <cell r="A9" t="str">
            <v>A</v>
          </cell>
        </row>
      </sheetData>
      <sheetData sheetId="11453">
        <row r="9">
          <cell r="A9" t="str">
            <v>A</v>
          </cell>
        </row>
      </sheetData>
      <sheetData sheetId="11454">
        <row r="9">
          <cell r="A9" t="str">
            <v>A</v>
          </cell>
        </row>
      </sheetData>
      <sheetData sheetId="11455">
        <row r="9">
          <cell r="A9" t="str">
            <v>A</v>
          </cell>
        </row>
      </sheetData>
      <sheetData sheetId="11456">
        <row r="9">
          <cell r="A9" t="str">
            <v>A</v>
          </cell>
        </row>
      </sheetData>
      <sheetData sheetId="11457">
        <row r="9">
          <cell r="A9" t="str">
            <v>A</v>
          </cell>
        </row>
      </sheetData>
      <sheetData sheetId="11458">
        <row r="9">
          <cell r="A9" t="str">
            <v>A</v>
          </cell>
        </row>
      </sheetData>
      <sheetData sheetId="11459">
        <row r="9">
          <cell r="A9" t="str">
            <v>A</v>
          </cell>
        </row>
      </sheetData>
      <sheetData sheetId="11460">
        <row r="9">
          <cell r="A9" t="str">
            <v>A</v>
          </cell>
        </row>
      </sheetData>
      <sheetData sheetId="11461">
        <row r="9">
          <cell r="A9" t="str">
            <v>A</v>
          </cell>
        </row>
      </sheetData>
      <sheetData sheetId="11462">
        <row r="9">
          <cell r="A9" t="str">
            <v>A</v>
          </cell>
        </row>
      </sheetData>
      <sheetData sheetId="11463">
        <row r="9">
          <cell r="A9" t="str">
            <v>A</v>
          </cell>
        </row>
      </sheetData>
      <sheetData sheetId="11464">
        <row r="9">
          <cell r="A9" t="str">
            <v>A</v>
          </cell>
        </row>
      </sheetData>
      <sheetData sheetId="11465">
        <row r="9">
          <cell r="A9" t="str">
            <v>A</v>
          </cell>
        </row>
      </sheetData>
      <sheetData sheetId="11466">
        <row r="9">
          <cell r="A9" t="str">
            <v>A</v>
          </cell>
        </row>
      </sheetData>
      <sheetData sheetId="11467">
        <row r="9">
          <cell r="A9" t="str">
            <v>A</v>
          </cell>
        </row>
      </sheetData>
      <sheetData sheetId="11468">
        <row r="9">
          <cell r="A9" t="str">
            <v>A</v>
          </cell>
        </row>
      </sheetData>
      <sheetData sheetId="11469">
        <row r="9">
          <cell r="A9" t="str">
            <v>A</v>
          </cell>
        </row>
      </sheetData>
      <sheetData sheetId="11470">
        <row r="9">
          <cell r="A9" t="str">
            <v>A</v>
          </cell>
        </row>
      </sheetData>
      <sheetData sheetId="11471">
        <row r="9">
          <cell r="A9" t="str">
            <v>A</v>
          </cell>
        </row>
      </sheetData>
      <sheetData sheetId="11472">
        <row r="9">
          <cell r="A9" t="str">
            <v>A</v>
          </cell>
        </row>
      </sheetData>
      <sheetData sheetId="11473">
        <row r="9">
          <cell r="A9" t="str">
            <v>A</v>
          </cell>
        </row>
      </sheetData>
      <sheetData sheetId="11474">
        <row r="9">
          <cell r="A9" t="str">
            <v>A</v>
          </cell>
        </row>
      </sheetData>
      <sheetData sheetId="11475">
        <row r="9">
          <cell r="A9" t="str">
            <v>A</v>
          </cell>
        </row>
      </sheetData>
      <sheetData sheetId="11476">
        <row r="9">
          <cell r="A9" t="str">
            <v>A</v>
          </cell>
        </row>
      </sheetData>
      <sheetData sheetId="11477">
        <row r="9">
          <cell r="A9" t="str">
            <v>A</v>
          </cell>
        </row>
      </sheetData>
      <sheetData sheetId="11478">
        <row r="9">
          <cell r="A9" t="str">
            <v>A</v>
          </cell>
        </row>
      </sheetData>
      <sheetData sheetId="11479">
        <row r="9">
          <cell r="A9" t="str">
            <v>A</v>
          </cell>
        </row>
      </sheetData>
      <sheetData sheetId="11480">
        <row r="9">
          <cell r="A9" t="str">
            <v>A</v>
          </cell>
        </row>
      </sheetData>
      <sheetData sheetId="11481">
        <row r="9">
          <cell r="A9" t="str">
            <v>A</v>
          </cell>
        </row>
      </sheetData>
      <sheetData sheetId="11482">
        <row r="9">
          <cell r="A9" t="str">
            <v>A</v>
          </cell>
        </row>
      </sheetData>
      <sheetData sheetId="11483">
        <row r="9">
          <cell r="A9" t="str">
            <v>A</v>
          </cell>
        </row>
      </sheetData>
      <sheetData sheetId="11484">
        <row r="9">
          <cell r="A9" t="str">
            <v>A</v>
          </cell>
        </row>
      </sheetData>
      <sheetData sheetId="11485">
        <row r="9">
          <cell r="A9" t="str">
            <v>A</v>
          </cell>
        </row>
      </sheetData>
      <sheetData sheetId="11486">
        <row r="9">
          <cell r="A9" t="str">
            <v>A</v>
          </cell>
        </row>
      </sheetData>
      <sheetData sheetId="11487">
        <row r="9">
          <cell r="A9" t="str">
            <v>A</v>
          </cell>
        </row>
      </sheetData>
      <sheetData sheetId="11488">
        <row r="9">
          <cell r="A9" t="str">
            <v>A</v>
          </cell>
        </row>
      </sheetData>
      <sheetData sheetId="11489">
        <row r="9">
          <cell r="A9" t="str">
            <v>A</v>
          </cell>
        </row>
      </sheetData>
      <sheetData sheetId="11490">
        <row r="9">
          <cell r="A9" t="str">
            <v>A</v>
          </cell>
        </row>
      </sheetData>
      <sheetData sheetId="11491">
        <row r="9">
          <cell r="A9" t="str">
            <v>A</v>
          </cell>
        </row>
      </sheetData>
      <sheetData sheetId="11492">
        <row r="9">
          <cell r="A9" t="str">
            <v>A</v>
          </cell>
        </row>
      </sheetData>
      <sheetData sheetId="11493">
        <row r="9">
          <cell r="A9" t="str">
            <v>A</v>
          </cell>
        </row>
      </sheetData>
      <sheetData sheetId="11494">
        <row r="9">
          <cell r="A9" t="str">
            <v>A</v>
          </cell>
        </row>
      </sheetData>
      <sheetData sheetId="11495">
        <row r="9">
          <cell r="A9" t="str">
            <v>A</v>
          </cell>
        </row>
      </sheetData>
      <sheetData sheetId="11496">
        <row r="9">
          <cell r="A9" t="str">
            <v>A</v>
          </cell>
        </row>
      </sheetData>
      <sheetData sheetId="11497">
        <row r="9">
          <cell r="A9" t="str">
            <v>A</v>
          </cell>
        </row>
      </sheetData>
      <sheetData sheetId="11498">
        <row r="9">
          <cell r="A9" t="str">
            <v>A</v>
          </cell>
        </row>
      </sheetData>
      <sheetData sheetId="11499">
        <row r="9">
          <cell r="A9" t="str">
            <v>A</v>
          </cell>
        </row>
      </sheetData>
      <sheetData sheetId="11500">
        <row r="9">
          <cell r="A9" t="str">
            <v>A</v>
          </cell>
        </row>
      </sheetData>
      <sheetData sheetId="11501">
        <row r="9">
          <cell r="A9" t="str">
            <v>A</v>
          </cell>
        </row>
      </sheetData>
      <sheetData sheetId="11502" refreshError="1"/>
      <sheetData sheetId="11503" refreshError="1"/>
      <sheetData sheetId="11504">
        <row r="9">
          <cell r="A9" t="str">
            <v>A</v>
          </cell>
        </row>
      </sheetData>
      <sheetData sheetId="11505" refreshError="1"/>
      <sheetData sheetId="11506" refreshError="1"/>
      <sheetData sheetId="11507" refreshError="1"/>
      <sheetData sheetId="11508" refreshError="1"/>
      <sheetData sheetId="11509" refreshError="1"/>
      <sheetData sheetId="11510" refreshError="1"/>
      <sheetData sheetId="11511" refreshError="1"/>
      <sheetData sheetId="11512" refreshError="1"/>
      <sheetData sheetId="11513" refreshError="1"/>
      <sheetData sheetId="11514" refreshError="1"/>
      <sheetData sheetId="11515" refreshError="1"/>
      <sheetData sheetId="11516" refreshError="1"/>
      <sheetData sheetId="11517" refreshError="1"/>
      <sheetData sheetId="11518" refreshError="1"/>
      <sheetData sheetId="11519" refreshError="1"/>
      <sheetData sheetId="11520" refreshError="1"/>
      <sheetData sheetId="11521" refreshError="1"/>
      <sheetData sheetId="11522" refreshError="1"/>
      <sheetData sheetId="11523" refreshError="1"/>
      <sheetData sheetId="11524">
        <row r="9">
          <cell r="A9" t="str">
            <v>A</v>
          </cell>
        </row>
      </sheetData>
      <sheetData sheetId="11525">
        <row r="9">
          <cell r="A9" t="str">
            <v>A</v>
          </cell>
        </row>
      </sheetData>
      <sheetData sheetId="11526">
        <row r="9">
          <cell r="A9" t="str">
            <v>A</v>
          </cell>
        </row>
      </sheetData>
      <sheetData sheetId="11527">
        <row r="9">
          <cell r="A9" t="str">
            <v>A</v>
          </cell>
        </row>
      </sheetData>
      <sheetData sheetId="11528">
        <row r="9">
          <cell r="A9" t="str">
            <v>A</v>
          </cell>
        </row>
      </sheetData>
      <sheetData sheetId="11529">
        <row r="9">
          <cell r="A9" t="str">
            <v>A</v>
          </cell>
        </row>
      </sheetData>
      <sheetData sheetId="11530">
        <row r="9">
          <cell r="A9" t="str">
            <v>A</v>
          </cell>
        </row>
      </sheetData>
      <sheetData sheetId="11531">
        <row r="9">
          <cell r="A9" t="str">
            <v>A</v>
          </cell>
        </row>
      </sheetData>
      <sheetData sheetId="11532">
        <row r="9">
          <cell r="A9" t="str">
            <v>A</v>
          </cell>
        </row>
      </sheetData>
      <sheetData sheetId="11533">
        <row r="9">
          <cell r="A9" t="str">
            <v>A</v>
          </cell>
        </row>
      </sheetData>
      <sheetData sheetId="11534">
        <row r="9">
          <cell r="A9" t="str">
            <v>A</v>
          </cell>
        </row>
      </sheetData>
      <sheetData sheetId="11535">
        <row r="9">
          <cell r="A9" t="str">
            <v>A</v>
          </cell>
        </row>
      </sheetData>
      <sheetData sheetId="11536">
        <row r="9">
          <cell r="A9" t="str">
            <v>A</v>
          </cell>
        </row>
      </sheetData>
      <sheetData sheetId="11537">
        <row r="9">
          <cell r="A9" t="str">
            <v>A</v>
          </cell>
        </row>
      </sheetData>
      <sheetData sheetId="11538">
        <row r="9">
          <cell r="A9" t="str">
            <v>A</v>
          </cell>
        </row>
      </sheetData>
      <sheetData sheetId="11539">
        <row r="9">
          <cell r="A9" t="str">
            <v>A</v>
          </cell>
        </row>
      </sheetData>
      <sheetData sheetId="11540">
        <row r="9">
          <cell r="A9" t="str">
            <v>A</v>
          </cell>
        </row>
      </sheetData>
      <sheetData sheetId="11541">
        <row r="9">
          <cell r="A9" t="str">
            <v>A</v>
          </cell>
        </row>
      </sheetData>
      <sheetData sheetId="11542">
        <row r="9">
          <cell r="A9" t="str">
            <v>A</v>
          </cell>
        </row>
      </sheetData>
      <sheetData sheetId="11543">
        <row r="9">
          <cell r="A9" t="str">
            <v>A</v>
          </cell>
        </row>
      </sheetData>
      <sheetData sheetId="11544">
        <row r="9">
          <cell r="A9" t="str">
            <v>A</v>
          </cell>
        </row>
      </sheetData>
      <sheetData sheetId="11545">
        <row r="9">
          <cell r="A9" t="str">
            <v>A</v>
          </cell>
        </row>
      </sheetData>
      <sheetData sheetId="11546">
        <row r="9">
          <cell r="A9" t="str">
            <v>A</v>
          </cell>
        </row>
      </sheetData>
      <sheetData sheetId="11547">
        <row r="9">
          <cell r="A9" t="str">
            <v>A</v>
          </cell>
        </row>
      </sheetData>
      <sheetData sheetId="11548">
        <row r="9">
          <cell r="A9" t="str">
            <v>A</v>
          </cell>
        </row>
      </sheetData>
      <sheetData sheetId="11549">
        <row r="9">
          <cell r="A9" t="str">
            <v>A</v>
          </cell>
        </row>
      </sheetData>
      <sheetData sheetId="11550">
        <row r="9">
          <cell r="A9" t="str">
            <v>A</v>
          </cell>
        </row>
      </sheetData>
      <sheetData sheetId="11551">
        <row r="9">
          <cell r="A9" t="str">
            <v>A</v>
          </cell>
        </row>
      </sheetData>
      <sheetData sheetId="11552">
        <row r="9">
          <cell r="A9" t="str">
            <v>A</v>
          </cell>
        </row>
      </sheetData>
      <sheetData sheetId="11553">
        <row r="9">
          <cell r="A9" t="str">
            <v>A</v>
          </cell>
        </row>
      </sheetData>
      <sheetData sheetId="11554">
        <row r="9">
          <cell r="A9" t="str">
            <v>A</v>
          </cell>
        </row>
      </sheetData>
      <sheetData sheetId="11555">
        <row r="9">
          <cell r="A9" t="str">
            <v>A</v>
          </cell>
        </row>
      </sheetData>
      <sheetData sheetId="11556">
        <row r="9">
          <cell r="A9" t="str">
            <v>A</v>
          </cell>
        </row>
      </sheetData>
      <sheetData sheetId="11557">
        <row r="9">
          <cell r="A9" t="str">
            <v>A</v>
          </cell>
        </row>
      </sheetData>
      <sheetData sheetId="11558">
        <row r="9">
          <cell r="A9" t="str">
            <v>A</v>
          </cell>
        </row>
      </sheetData>
      <sheetData sheetId="11559">
        <row r="9">
          <cell r="A9" t="str">
            <v>A</v>
          </cell>
        </row>
      </sheetData>
      <sheetData sheetId="11560">
        <row r="9">
          <cell r="A9" t="str">
            <v>A</v>
          </cell>
        </row>
      </sheetData>
      <sheetData sheetId="11561">
        <row r="9">
          <cell r="A9" t="str">
            <v>A</v>
          </cell>
        </row>
      </sheetData>
      <sheetData sheetId="11562">
        <row r="9">
          <cell r="A9" t="str">
            <v>A</v>
          </cell>
        </row>
      </sheetData>
      <sheetData sheetId="11563">
        <row r="9">
          <cell r="A9" t="str">
            <v>A</v>
          </cell>
        </row>
      </sheetData>
      <sheetData sheetId="11564">
        <row r="9">
          <cell r="A9" t="str">
            <v>A</v>
          </cell>
        </row>
      </sheetData>
      <sheetData sheetId="11565">
        <row r="9">
          <cell r="A9" t="str">
            <v>A</v>
          </cell>
        </row>
      </sheetData>
      <sheetData sheetId="11566">
        <row r="9">
          <cell r="A9" t="str">
            <v>A</v>
          </cell>
        </row>
      </sheetData>
      <sheetData sheetId="11567">
        <row r="9">
          <cell r="A9" t="str">
            <v>A</v>
          </cell>
        </row>
      </sheetData>
      <sheetData sheetId="11568">
        <row r="9">
          <cell r="A9" t="str">
            <v>A</v>
          </cell>
        </row>
      </sheetData>
      <sheetData sheetId="11569">
        <row r="9">
          <cell r="A9" t="str">
            <v>A</v>
          </cell>
        </row>
      </sheetData>
      <sheetData sheetId="11570">
        <row r="9">
          <cell r="A9" t="str">
            <v>A</v>
          </cell>
        </row>
      </sheetData>
      <sheetData sheetId="11571">
        <row r="9">
          <cell r="A9" t="str">
            <v>A</v>
          </cell>
        </row>
      </sheetData>
      <sheetData sheetId="11572">
        <row r="9">
          <cell r="A9" t="str">
            <v>A</v>
          </cell>
        </row>
      </sheetData>
      <sheetData sheetId="11573">
        <row r="9">
          <cell r="A9" t="str">
            <v>A</v>
          </cell>
        </row>
      </sheetData>
      <sheetData sheetId="11574">
        <row r="9">
          <cell r="A9" t="str">
            <v>A</v>
          </cell>
        </row>
      </sheetData>
      <sheetData sheetId="11575">
        <row r="9">
          <cell r="A9" t="str">
            <v>A</v>
          </cell>
        </row>
      </sheetData>
      <sheetData sheetId="11576">
        <row r="9">
          <cell r="A9" t="str">
            <v>A</v>
          </cell>
        </row>
      </sheetData>
      <sheetData sheetId="11577">
        <row r="9">
          <cell r="A9" t="str">
            <v>A</v>
          </cell>
        </row>
      </sheetData>
      <sheetData sheetId="11578">
        <row r="9">
          <cell r="A9" t="str">
            <v>A</v>
          </cell>
        </row>
      </sheetData>
      <sheetData sheetId="11579">
        <row r="9">
          <cell r="A9" t="str">
            <v>A</v>
          </cell>
        </row>
      </sheetData>
      <sheetData sheetId="11580">
        <row r="9">
          <cell r="A9" t="str">
            <v>A</v>
          </cell>
        </row>
      </sheetData>
      <sheetData sheetId="11581">
        <row r="9">
          <cell r="A9" t="str">
            <v>A</v>
          </cell>
        </row>
      </sheetData>
      <sheetData sheetId="11582">
        <row r="9">
          <cell r="A9" t="str">
            <v>A</v>
          </cell>
        </row>
      </sheetData>
      <sheetData sheetId="11583">
        <row r="9">
          <cell r="A9" t="str">
            <v>A</v>
          </cell>
        </row>
      </sheetData>
      <sheetData sheetId="11584">
        <row r="9">
          <cell r="A9" t="str">
            <v>A</v>
          </cell>
        </row>
      </sheetData>
      <sheetData sheetId="11585">
        <row r="9">
          <cell r="A9" t="str">
            <v>A</v>
          </cell>
        </row>
      </sheetData>
      <sheetData sheetId="11586">
        <row r="9">
          <cell r="A9" t="str">
            <v>A</v>
          </cell>
        </row>
      </sheetData>
      <sheetData sheetId="11587">
        <row r="9">
          <cell r="A9" t="str">
            <v>A</v>
          </cell>
        </row>
      </sheetData>
      <sheetData sheetId="11588">
        <row r="9">
          <cell r="A9" t="str">
            <v>A</v>
          </cell>
        </row>
      </sheetData>
      <sheetData sheetId="11589">
        <row r="9">
          <cell r="A9" t="str">
            <v>A</v>
          </cell>
        </row>
      </sheetData>
      <sheetData sheetId="11590">
        <row r="9">
          <cell r="A9" t="str">
            <v>A</v>
          </cell>
        </row>
      </sheetData>
      <sheetData sheetId="11591">
        <row r="9">
          <cell r="A9" t="str">
            <v>A</v>
          </cell>
        </row>
      </sheetData>
      <sheetData sheetId="11592">
        <row r="9">
          <cell r="A9" t="str">
            <v>A</v>
          </cell>
        </row>
      </sheetData>
      <sheetData sheetId="11593">
        <row r="9">
          <cell r="A9" t="str">
            <v>A</v>
          </cell>
        </row>
      </sheetData>
      <sheetData sheetId="11594">
        <row r="9">
          <cell r="A9" t="str">
            <v>A</v>
          </cell>
        </row>
      </sheetData>
      <sheetData sheetId="11595">
        <row r="9">
          <cell r="A9" t="str">
            <v>A</v>
          </cell>
        </row>
      </sheetData>
      <sheetData sheetId="11596">
        <row r="9">
          <cell r="A9" t="str">
            <v>A</v>
          </cell>
        </row>
      </sheetData>
      <sheetData sheetId="11597">
        <row r="9">
          <cell r="A9" t="str">
            <v>A</v>
          </cell>
        </row>
      </sheetData>
      <sheetData sheetId="11598">
        <row r="9">
          <cell r="A9" t="str">
            <v>A</v>
          </cell>
        </row>
      </sheetData>
      <sheetData sheetId="11599">
        <row r="9">
          <cell r="A9" t="str">
            <v>A</v>
          </cell>
        </row>
      </sheetData>
      <sheetData sheetId="11600">
        <row r="9">
          <cell r="A9" t="str">
            <v>A</v>
          </cell>
        </row>
      </sheetData>
      <sheetData sheetId="11601">
        <row r="9">
          <cell r="A9" t="str">
            <v>A</v>
          </cell>
        </row>
      </sheetData>
      <sheetData sheetId="11602">
        <row r="9">
          <cell r="A9" t="str">
            <v>A</v>
          </cell>
        </row>
      </sheetData>
      <sheetData sheetId="11603">
        <row r="9">
          <cell r="A9" t="str">
            <v>A</v>
          </cell>
        </row>
      </sheetData>
      <sheetData sheetId="11604">
        <row r="9">
          <cell r="A9" t="str">
            <v>A</v>
          </cell>
        </row>
      </sheetData>
      <sheetData sheetId="11605">
        <row r="9">
          <cell r="A9" t="str">
            <v>A</v>
          </cell>
        </row>
      </sheetData>
      <sheetData sheetId="11606">
        <row r="9">
          <cell r="A9" t="str">
            <v>A</v>
          </cell>
        </row>
      </sheetData>
      <sheetData sheetId="11607">
        <row r="9">
          <cell r="A9" t="str">
            <v>A</v>
          </cell>
        </row>
      </sheetData>
      <sheetData sheetId="11608">
        <row r="9">
          <cell r="A9" t="str">
            <v>A</v>
          </cell>
        </row>
      </sheetData>
      <sheetData sheetId="11609">
        <row r="9">
          <cell r="A9" t="str">
            <v>A</v>
          </cell>
        </row>
      </sheetData>
      <sheetData sheetId="11610">
        <row r="9">
          <cell r="A9" t="str">
            <v>A</v>
          </cell>
        </row>
      </sheetData>
      <sheetData sheetId="11611">
        <row r="9">
          <cell r="A9" t="str">
            <v>A</v>
          </cell>
        </row>
      </sheetData>
      <sheetData sheetId="11612">
        <row r="9">
          <cell r="A9" t="str">
            <v>A</v>
          </cell>
        </row>
      </sheetData>
      <sheetData sheetId="11613">
        <row r="9">
          <cell r="A9" t="str">
            <v>A</v>
          </cell>
        </row>
      </sheetData>
      <sheetData sheetId="11614">
        <row r="9">
          <cell r="A9" t="str">
            <v>A</v>
          </cell>
        </row>
      </sheetData>
      <sheetData sheetId="11615">
        <row r="9">
          <cell r="A9" t="str">
            <v>A</v>
          </cell>
        </row>
      </sheetData>
      <sheetData sheetId="11616">
        <row r="9">
          <cell r="A9" t="str">
            <v>A</v>
          </cell>
        </row>
      </sheetData>
      <sheetData sheetId="11617">
        <row r="9">
          <cell r="A9" t="str">
            <v>A</v>
          </cell>
        </row>
      </sheetData>
      <sheetData sheetId="11618">
        <row r="9">
          <cell r="A9" t="str">
            <v>A</v>
          </cell>
        </row>
      </sheetData>
      <sheetData sheetId="11619">
        <row r="9">
          <cell r="A9" t="str">
            <v>A</v>
          </cell>
        </row>
      </sheetData>
      <sheetData sheetId="11620">
        <row r="9">
          <cell r="A9" t="str">
            <v>A</v>
          </cell>
        </row>
      </sheetData>
      <sheetData sheetId="11621">
        <row r="9">
          <cell r="A9" t="str">
            <v>A</v>
          </cell>
        </row>
      </sheetData>
      <sheetData sheetId="11622">
        <row r="9">
          <cell r="A9" t="str">
            <v>A</v>
          </cell>
        </row>
      </sheetData>
      <sheetData sheetId="11623">
        <row r="9">
          <cell r="A9" t="str">
            <v>A</v>
          </cell>
        </row>
      </sheetData>
      <sheetData sheetId="11624">
        <row r="9">
          <cell r="A9" t="str">
            <v>A</v>
          </cell>
        </row>
      </sheetData>
      <sheetData sheetId="11625">
        <row r="9">
          <cell r="A9" t="str">
            <v>A</v>
          </cell>
        </row>
      </sheetData>
      <sheetData sheetId="11626">
        <row r="9">
          <cell r="A9" t="str">
            <v>A</v>
          </cell>
        </row>
      </sheetData>
      <sheetData sheetId="11627">
        <row r="9">
          <cell r="A9" t="str">
            <v>A</v>
          </cell>
        </row>
      </sheetData>
      <sheetData sheetId="11628">
        <row r="9">
          <cell r="A9" t="str">
            <v>A</v>
          </cell>
        </row>
      </sheetData>
      <sheetData sheetId="11629">
        <row r="9">
          <cell r="A9" t="str">
            <v>A</v>
          </cell>
        </row>
      </sheetData>
      <sheetData sheetId="11630">
        <row r="9">
          <cell r="A9" t="str">
            <v>A</v>
          </cell>
        </row>
      </sheetData>
      <sheetData sheetId="11631">
        <row r="9">
          <cell r="A9" t="str">
            <v>A</v>
          </cell>
        </row>
      </sheetData>
      <sheetData sheetId="11632">
        <row r="9">
          <cell r="A9" t="str">
            <v>A</v>
          </cell>
        </row>
      </sheetData>
      <sheetData sheetId="11633">
        <row r="9">
          <cell r="A9" t="str">
            <v>A</v>
          </cell>
        </row>
      </sheetData>
      <sheetData sheetId="11634">
        <row r="9">
          <cell r="A9" t="str">
            <v>A</v>
          </cell>
        </row>
      </sheetData>
      <sheetData sheetId="11635">
        <row r="9">
          <cell r="A9" t="str">
            <v>A</v>
          </cell>
        </row>
      </sheetData>
      <sheetData sheetId="11636">
        <row r="9">
          <cell r="A9" t="str">
            <v>A</v>
          </cell>
        </row>
      </sheetData>
      <sheetData sheetId="11637">
        <row r="9">
          <cell r="A9" t="str">
            <v>A</v>
          </cell>
        </row>
      </sheetData>
      <sheetData sheetId="11638">
        <row r="9">
          <cell r="A9" t="str">
            <v>A</v>
          </cell>
        </row>
      </sheetData>
      <sheetData sheetId="11639">
        <row r="9">
          <cell r="A9" t="str">
            <v>A</v>
          </cell>
        </row>
      </sheetData>
      <sheetData sheetId="11640">
        <row r="9">
          <cell r="A9" t="str">
            <v>A</v>
          </cell>
        </row>
      </sheetData>
      <sheetData sheetId="11641">
        <row r="9">
          <cell r="A9" t="str">
            <v>A</v>
          </cell>
        </row>
      </sheetData>
      <sheetData sheetId="11642">
        <row r="9">
          <cell r="A9" t="str">
            <v>A</v>
          </cell>
        </row>
      </sheetData>
      <sheetData sheetId="11643">
        <row r="9">
          <cell r="A9" t="str">
            <v>A</v>
          </cell>
        </row>
      </sheetData>
      <sheetData sheetId="11644">
        <row r="9">
          <cell r="A9" t="str">
            <v>A</v>
          </cell>
        </row>
      </sheetData>
      <sheetData sheetId="11645">
        <row r="9">
          <cell r="A9" t="str">
            <v>A</v>
          </cell>
        </row>
      </sheetData>
      <sheetData sheetId="11646">
        <row r="9">
          <cell r="A9" t="str">
            <v>A</v>
          </cell>
        </row>
      </sheetData>
      <sheetData sheetId="11647">
        <row r="9">
          <cell r="A9" t="str">
            <v>A</v>
          </cell>
        </row>
      </sheetData>
      <sheetData sheetId="11648">
        <row r="9">
          <cell r="A9" t="str">
            <v>A</v>
          </cell>
        </row>
      </sheetData>
      <sheetData sheetId="11649">
        <row r="9">
          <cell r="A9" t="str">
            <v>A</v>
          </cell>
        </row>
      </sheetData>
      <sheetData sheetId="11650">
        <row r="9">
          <cell r="A9" t="str">
            <v>A</v>
          </cell>
        </row>
      </sheetData>
      <sheetData sheetId="11651">
        <row r="9">
          <cell r="A9" t="str">
            <v>A</v>
          </cell>
        </row>
      </sheetData>
      <sheetData sheetId="11652">
        <row r="9">
          <cell r="A9" t="str">
            <v>A</v>
          </cell>
        </row>
      </sheetData>
      <sheetData sheetId="11653">
        <row r="9">
          <cell r="A9" t="str">
            <v>A</v>
          </cell>
        </row>
      </sheetData>
      <sheetData sheetId="11654">
        <row r="9">
          <cell r="A9" t="str">
            <v>A</v>
          </cell>
        </row>
      </sheetData>
      <sheetData sheetId="11655">
        <row r="9">
          <cell r="A9" t="str">
            <v>A</v>
          </cell>
        </row>
      </sheetData>
      <sheetData sheetId="11656">
        <row r="9">
          <cell r="A9" t="str">
            <v>A</v>
          </cell>
        </row>
      </sheetData>
      <sheetData sheetId="11657">
        <row r="9">
          <cell r="A9" t="str">
            <v>A</v>
          </cell>
        </row>
      </sheetData>
      <sheetData sheetId="11658">
        <row r="9">
          <cell r="A9" t="str">
            <v>A</v>
          </cell>
        </row>
      </sheetData>
      <sheetData sheetId="11659">
        <row r="9">
          <cell r="A9" t="str">
            <v>A</v>
          </cell>
        </row>
      </sheetData>
      <sheetData sheetId="11660">
        <row r="9">
          <cell r="A9" t="str">
            <v>A</v>
          </cell>
        </row>
      </sheetData>
      <sheetData sheetId="11661">
        <row r="9">
          <cell r="A9" t="str">
            <v>A</v>
          </cell>
        </row>
      </sheetData>
      <sheetData sheetId="11662">
        <row r="9">
          <cell r="A9" t="str">
            <v>A</v>
          </cell>
        </row>
      </sheetData>
      <sheetData sheetId="11663">
        <row r="9">
          <cell r="A9" t="str">
            <v>A</v>
          </cell>
        </row>
      </sheetData>
      <sheetData sheetId="11664">
        <row r="9">
          <cell r="A9" t="str">
            <v>A</v>
          </cell>
        </row>
      </sheetData>
      <sheetData sheetId="11665">
        <row r="9">
          <cell r="A9" t="str">
            <v>A</v>
          </cell>
        </row>
      </sheetData>
      <sheetData sheetId="11666">
        <row r="9">
          <cell r="A9" t="str">
            <v>A</v>
          </cell>
        </row>
      </sheetData>
      <sheetData sheetId="11667">
        <row r="9">
          <cell r="A9" t="str">
            <v>A</v>
          </cell>
        </row>
      </sheetData>
      <sheetData sheetId="11668">
        <row r="9">
          <cell r="A9" t="str">
            <v>A</v>
          </cell>
        </row>
      </sheetData>
      <sheetData sheetId="11669">
        <row r="9">
          <cell r="A9" t="str">
            <v>A</v>
          </cell>
        </row>
      </sheetData>
      <sheetData sheetId="11670">
        <row r="9">
          <cell r="A9" t="str">
            <v>A</v>
          </cell>
        </row>
      </sheetData>
      <sheetData sheetId="11671">
        <row r="9">
          <cell r="A9" t="str">
            <v>A</v>
          </cell>
        </row>
      </sheetData>
      <sheetData sheetId="11672">
        <row r="9">
          <cell r="A9" t="str">
            <v>A</v>
          </cell>
        </row>
      </sheetData>
      <sheetData sheetId="11673">
        <row r="9">
          <cell r="A9" t="str">
            <v>A</v>
          </cell>
        </row>
      </sheetData>
      <sheetData sheetId="11674">
        <row r="9">
          <cell r="A9" t="str">
            <v>A</v>
          </cell>
        </row>
      </sheetData>
      <sheetData sheetId="11675">
        <row r="9">
          <cell r="A9" t="str">
            <v>A</v>
          </cell>
        </row>
      </sheetData>
      <sheetData sheetId="11676">
        <row r="9">
          <cell r="A9" t="str">
            <v>A</v>
          </cell>
        </row>
      </sheetData>
      <sheetData sheetId="11677">
        <row r="9">
          <cell r="A9" t="str">
            <v>A</v>
          </cell>
        </row>
      </sheetData>
      <sheetData sheetId="11678">
        <row r="9">
          <cell r="A9" t="str">
            <v>A</v>
          </cell>
        </row>
      </sheetData>
      <sheetData sheetId="11679">
        <row r="9">
          <cell r="A9" t="str">
            <v>A</v>
          </cell>
        </row>
      </sheetData>
      <sheetData sheetId="11680">
        <row r="9">
          <cell r="A9" t="str">
            <v>A</v>
          </cell>
        </row>
      </sheetData>
      <sheetData sheetId="11681">
        <row r="9">
          <cell r="A9" t="str">
            <v>A</v>
          </cell>
        </row>
      </sheetData>
      <sheetData sheetId="11682">
        <row r="9">
          <cell r="A9" t="str">
            <v>A</v>
          </cell>
        </row>
      </sheetData>
      <sheetData sheetId="11683">
        <row r="9">
          <cell r="A9" t="str">
            <v>A</v>
          </cell>
        </row>
      </sheetData>
      <sheetData sheetId="11684">
        <row r="9">
          <cell r="A9" t="str">
            <v>A</v>
          </cell>
        </row>
      </sheetData>
      <sheetData sheetId="11685">
        <row r="9">
          <cell r="A9" t="str">
            <v>A</v>
          </cell>
        </row>
      </sheetData>
      <sheetData sheetId="11686">
        <row r="9">
          <cell r="A9" t="str">
            <v>A</v>
          </cell>
        </row>
      </sheetData>
      <sheetData sheetId="11687">
        <row r="9">
          <cell r="A9" t="str">
            <v>A</v>
          </cell>
        </row>
      </sheetData>
      <sheetData sheetId="11688">
        <row r="9">
          <cell r="A9" t="str">
            <v>A</v>
          </cell>
        </row>
      </sheetData>
      <sheetData sheetId="11689">
        <row r="9">
          <cell r="A9" t="str">
            <v>A</v>
          </cell>
        </row>
      </sheetData>
      <sheetData sheetId="11690">
        <row r="9">
          <cell r="A9" t="str">
            <v>A</v>
          </cell>
        </row>
      </sheetData>
      <sheetData sheetId="11691">
        <row r="9">
          <cell r="A9" t="str">
            <v>A</v>
          </cell>
        </row>
      </sheetData>
      <sheetData sheetId="11692">
        <row r="9">
          <cell r="A9" t="str">
            <v>A</v>
          </cell>
        </row>
      </sheetData>
      <sheetData sheetId="11693">
        <row r="9">
          <cell r="A9" t="str">
            <v>A</v>
          </cell>
        </row>
      </sheetData>
      <sheetData sheetId="11694">
        <row r="9">
          <cell r="A9" t="str">
            <v>A</v>
          </cell>
        </row>
      </sheetData>
      <sheetData sheetId="11695">
        <row r="9">
          <cell r="A9" t="str">
            <v>A</v>
          </cell>
        </row>
      </sheetData>
      <sheetData sheetId="11696">
        <row r="9">
          <cell r="A9" t="str">
            <v>A</v>
          </cell>
        </row>
      </sheetData>
      <sheetData sheetId="11697">
        <row r="9">
          <cell r="A9" t="str">
            <v>A</v>
          </cell>
        </row>
      </sheetData>
      <sheetData sheetId="11698">
        <row r="9">
          <cell r="A9" t="str">
            <v>A</v>
          </cell>
        </row>
      </sheetData>
      <sheetData sheetId="11699">
        <row r="9">
          <cell r="A9" t="str">
            <v>A</v>
          </cell>
        </row>
      </sheetData>
      <sheetData sheetId="11700">
        <row r="9">
          <cell r="A9" t="str">
            <v>A</v>
          </cell>
        </row>
      </sheetData>
      <sheetData sheetId="11701">
        <row r="9">
          <cell r="A9" t="str">
            <v>A</v>
          </cell>
        </row>
      </sheetData>
      <sheetData sheetId="11702">
        <row r="9">
          <cell r="A9" t="str">
            <v>A</v>
          </cell>
        </row>
      </sheetData>
      <sheetData sheetId="11703">
        <row r="9">
          <cell r="A9" t="str">
            <v>A</v>
          </cell>
        </row>
      </sheetData>
      <sheetData sheetId="11704">
        <row r="9">
          <cell r="A9" t="str">
            <v>A</v>
          </cell>
        </row>
      </sheetData>
      <sheetData sheetId="11705">
        <row r="9">
          <cell r="A9" t="str">
            <v>A</v>
          </cell>
        </row>
      </sheetData>
      <sheetData sheetId="11706">
        <row r="9">
          <cell r="A9" t="str">
            <v>A</v>
          </cell>
        </row>
      </sheetData>
      <sheetData sheetId="11707">
        <row r="9">
          <cell r="A9" t="str">
            <v>A</v>
          </cell>
        </row>
      </sheetData>
      <sheetData sheetId="11708">
        <row r="9">
          <cell r="A9" t="str">
            <v>A</v>
          </cell>
        </row>
      </sheetData>
      <sheetData sheetId="11709">
        <row r="9">
          <cell r="A9" t="str">
            <v>A</v>
          </cell>
        </row>
      </sheetData>
      <sheetData sheetId="11710">
        <row r="9">
          <cell r="A9" t="str">
            <v>A</v>
          </cell>
        </row>
      </sheetData>
      <sheetData sheetId="11711">
        <row r="9">
          <cell r="A9" t="str">
            <v>A</v>
          </cell>
        </row>
      </sheetData>
      <sheetData sheetId="11712">
        <row r="9">
          <cell r="A9" t="str">
            <v>A</v>
          </cell>
        </row>
      </sheetData>
      <sheetData sheetId="11713">
        <row r="9">
          <cell r="A9" t="str">
            <v>A</v>
          </cell>
        </row>
      </sheetData>
      <sheetData sheetId="11714">
        <row r="9">
          <cell r="A9" t="str">
            <v>A</v>
          </cell>
        </row>
      </sheetData>
      <sheetData sheetId="11715">
        <row r="9">
          <cell r="A9" t="str">
            <v>A</v>
          </cell>
        </row>
      </sheetData>
      <sheetData sheetId="11716">
        <row r="9">
          <cell r="A9" t="str">
            <v>A</v>
          </cell>
        </row>
      </sheetData>
      <sheetData sheetId="11717">
        <row r="9">
          <cell r="A9" t="str">
            <v>A</v>
          </cell>
        </row>
      </sheetData>
      <sheetData sheetId="11718">
        <row r="9">
          <cell r="A9" t="str">
            <v>A</v>
          </cell>
        </row>
      </sheetData>
      <sheetData sheetId="11719">
        <row r="9">
          <cell r="A9" t="str">
            <v>A</v>
          </cell>
        </row>
      </sheetData>
      <sheetData sheetId="11720">
        <row r="9">
          <cell r="A9" t="str">
            <v>A</v>
          </cell>
        </row>
      </sheetData>
      <sheetData sheetId="11721">
        <row r="9">
          <cell r="A9" t="str">
            <v>A</v>
          </cell>
        </row>
      </sheetData>
      <sheetData sheetId="11722">
        <row r="9">
          <cell r="A9" t="str">
            <v>A</v>
          </cell>
        </row>
      </sheetData>
      <sheetData sheetId="11723">
        <row r="9">
          <cell r="A9" t="str">
            <v>A</v>
          </cell>
        </row>
      </sheetData>
      <sheetData sheetId="11724">
        <row r="9">
          <cell r="A9" t="str">
            <v>A</v>
          </cell>
        </row>
      </sheetData>
      <sheetData sheetId="11725">
        <row r="9">
          <cell r="A9" t="str">
            <v>A</v>
          </cell>
        </row>
      </sheetData>
      <sheetData sheetId="11726">
        <row r="9">
          <cell r="A9" t="str">
            <v>A</v>
          </cell>
        </row>
      </sheetData>
      <sheetData sheetId="11727">
        <row r="9">
          <cell r="A9" t="str">
            <v>A</v>
          </cell>
        </row>
      </sheetData>
      <sheetData sheetId="11728">
        <row r="9">
          <cell r="A9" t="str">
            <v>A</v>
          </cell>
        </row>
      </sheetData>
      <sheetData sheetId="11729">
        <row r="9">
          <cell r="A9" t="str">
            <v>A</v>
          </cell>
        </row>
      </sheetData>
      <sheetData sheetId="11730">
        <row r="9">
          <cell r="A9" t="str">
            <v>A</v>
          </cell>
        </row>
      </sheetData>
      <sheetData sheetId="11731">
        <row r="9">
          <cell r="A9" t="str">
            <v>A</v>
          </cell>
        </row>
      </sheetData>
      <sheetData sheetId="11732">
        <row r="9">
          <cell r="A9" t="str">
            <v>A</v>
          </cell>
        </row>
      </sheetData>
      <sheetData sheetId="11733">
        <row r="9">
          <cell r="A9" t="str">
            <v>A</v>
          </cell>
        </row>
      </sheetData>
      <sheetData sheetId="11734">
        <row r="9">
          <cell r="A9" t="str">
            <v>A</v>
          </cell>
        </row>
      </sheetData>
      <sheetData sheetId="11735">
        <row r="9">
          <cell r="A9" t="str">
            <v>A</v>
          </cell>
        </row>
      </sheetData>
      <sheetData sheetId="11736">
        <row r="9">
          <cell r="A9" t="str">
            <v>A</v>
          </cell>
        </row>
      </sheetData>
      <sheetData sheetId="11737">
        <row r="9">
          <cell r="A9" t="str">
            <v>A</v>
          </cell>
        </row>
      </sheetData>
      <sheetData sheetId="11738">
        <row r="9">
          <cell r="A9" t="str">
            <v>A</v>
          </cell>
        </row>
      </sheetData>
      <sheetData sheetId="11739">
        <row r="9">
          <cell r="A9" t="str">
            <v>A</v>
          </cell>
        </row>
      </sheetData>
      <sheetData sheetId="11740">
        <row r="9">
          <cell r="A9" t="str">
            <v>A</v>
          </cell>
        </row>
      </sheetData>
      <sheetData sheetId="11741">
        <row r="9">
          <cell r="A9" t="str">
            <v>A</v>
          </cell>
        </row>
      </sheetData>
      <sheetData sheetId="11742">
        <row r="9">
          <cell r="A9" t="str">
            <v>A</v>
          </cell>
        </row>
      </sheetData>
      <sheetData sheetId="11743">
        <row r="9">
          <cell r="A9" t="str">
            <v>A</v>
          </cell>
        </row>
      </sheetData>
      <sheetData sheetId="11744">
        <row r="9">
          <cell r="A9" t="str">
            <v>A</v>
          </cell>
        </row>
      </sheetData>
      <sheetData sheetId="11745">
        <row r="9">
          <cell r="A9" t="str">
            <v>A</v>
          </cell>
        </row>
      </sheetData>
      <sheetData sheetId="11746">
        <row r="9">
          <cell r="A9" t="str">
            <v>A</v>
          </cell>
        </row>
      </sheetData>
      <sheetData sheetId="11747">
        <row r="9">
          <cell r="A9" t="str">
            <v>A</v>
          </cell>
        </row>
      </sheetData>
      <sheetData sheetId="11748">
        <row r="9">
          <cell r="A9" t="str">
            <v>A</v>
          </cell>
        </row>
      </sheetData>
      <sheetData sheetId="11749">
        <row r="9">
          <cell r="A9" t="str">
            <v>A</v>
          </cell>
        </row>
      </sheetData>
      <sheetData sheetId="11750">
        <row r="9">
          <cell r="A9" t="str">
            <v>A</v>
          </cell>
        </row>
      </sheetData>
      <sheetData sheetId="11751">
        <row r="9">
          <cell r="A9" t="str">
            <v>A</v>
          </cell>
        </row>
      </sheetData>
      <sheetData sheetId="11752">
        <row r="9">
          <cell r="A9" t="str">
            <v>A</v>
          </cell>
        </row>
      </sheetData>
      <sheetData sheetId="11753">
        <row r="9">
          <cell r="A9" t="str">
            <v>A</v>
          </cell>
        </row>
      </sheetData>
      <sheetData sheetId="11754">
        <row r="9">
          <cell r="A9" t="str">
            <v>A</v>
          </cell>
        </row>
      </sheetData>
      <sheetData sheetId="11755">
        <row r="9">
          <cell r="A9" t="str">
            <v>A</v>
          </cell>
        </row>
      </sheetData>
      <sheetData sheetId="11756">
        <row r="9">
          <cell r="A9" t="str">
            <v>A</v>
          </cell>
        </row>
      </sheetData>
      <sheetData sheetId="11757">
        <row r="9">
          <cell r="A9" t="str">
            <v>A</v>
          </cell>
        </row>
      </sheetData>
      <sheetData sheetId="11758">
        <row r="9">
          <cell r="A9" t="str">
            <v>A</v>
          </cell>
        </row>
      </sheetData>
      <sheetData sheetId="11759">
        <row r="9">
          <cell r="A9" t="str">
            <v>A</v>
          </cell>
        </row>
      </sheetData>
      <sheetData sheetId="11760">
        <row r="9">
          <cell r="A9" t="str">
            <v>A</v>
          </cell>
        </row>
      </sheetData>
      <sheetData sheetId="11761">
        <row r="9">
          <cell r="A9" t="str">
            <v>A</v>
          </cell>
        </row>
      </sheetData>
      <sheetData sheetId="11762">
        <row r="9">
          <cell r="A9" t="str">
            <v>A</v>
          </cell>
        </row>
      </sheetData>
      <sheetData sheetId="11763">
        <row r="9">
          <cell r="A9" t="str">
            <v>A</v>
          </cell>
        </row>
      </sheetData>
      <sheetData sheetId="11764">
        <row r="9">
          <cell r="A9" t="str">
            <v>A</v>
          </cell>
        </row>
      </sheetData>
      <sheetData sheetId="11765">
        <row r="9">
          <cell r="A9" t="str">
            <v>A</v>
          </cell>
        </row>
      </sheetData>
      <sheetData sheetId="11766">
        <row r="9">
          <cell r="A9" t="str">
            <v>A</v>
          </cell>
        </row>
      </sheetData>
      <sheetData sheetId="11767">
        <row r="9">
          <cell r="A9" t="str">
            <v>A</v>
          </cell>
        </row>
      </sheetData>
      <sheetData sheetId="11768">
        <row r="9">
          <cell r="A9" t="str">
            <v>A</v>
          </cell>
        </row>
      </sheetData>
      <sheetData sheetId="11769">
        <row r="9">
          <cell r="A9" t="str">
            <v>A</v>
          </cell>
        </row>
      </sheetData>
      <sheetData sheetId="11770">
        <row r="9">
          <cell r="A9" t="str">
            <v>A</v>
          </cell>
        </row>
      </sheetData>
      <sheetData sheetId="11771">
        <row r="9">
          <cell r="A9" t="str">
            <v>A</v>
          </cell>
        </row>
      </sheetData>
      <sheetData sheetId="11772">
        <row r="9">
          <cell r="A9" t="str">
            <v>A</v>
          </cell>
        </row>
      </sheetData>
      <sheetData sheetId="11773">
        <row r="9">
          <cell r="A9" t="str">
            <v>A</v>
          </cell>
        </row>
      </sheetData>
      <sheetData sheetId="11774">
        <row r="9">
          <cell r="A9" t="str">
            <v>A</v>
          </cell>
        </row>
      </sheetData>
      <sheetData sheetId="11775">
        <row r="9">
          <cell r="A9" t="str">
            <v>A</v>
          </cell>
        </row>
      </sheetData>
      <sheetData sheetId="11776">
        <row r="9">
          <cell r="A9" t="str">
            <v>A</v>
          </cell>
        </row>
      </sheetData>
      <sheetData sheetId="11777">
        <row r="9">
          <cell r="A9" t="str">
            <v>A</v>
          </cell>
        </row>
      </sheetData>
      <sheetData sheetId="11778">
        <row r="9">
          <cell r="A9" t="str">
            <v>A</v>
          </cell>
        </row>
      </sheetData>
      <sheetData sheetId="11779">
        <row r="9">
          <cell r="A9" t="str">
            <v>A</v>
          </cell>
        </row>
      </sheetData>
      <sheetData sheetId="11780">
        <row r="9">
          <cell r="A9" t="str">
            <v>A</v>
          </cell>
        </row>
      </sheetData>
      <sheetData sheetId="11781">
        <row r="9">
          <cell r="A9" t="str">
            <v>A</v>
          </cell>
        </row>
      </sheetData>
      <sheetData sheetId="11782">
        <row r="9">
          <cell r="A9" t="str">
            <v>A</v>
          </cell>
        </row>
      </sheetData>
      <sheetData sheetId="11783">
        <row r="9">
          <cell r="A9" t="str">
            <v>A</v>
          </cell>
        </row>
      </sheetData>
      <sheetData sheetId="11784">
        <row r="9">
          <cell r="A9" t="str">
            <v>A</v>
          </cell>
        </row>
      </sheetData>
      <sheetData sheetId="11785">
        <row r="9">
          <cell r="A9" t="str">
            <v>A</v>
          </cell>
        </row>
      </sheetData>
      <sheetData sheetId="11786">
        <row r="9">
          <cell r="A9" t="str">
            <v>A</v>
          </cell>
        </row>
      </sheetData>
      <sheetData sheetId="11787">
        <row r="9">
          <cell r="A9" t="str">
            <v>A</v>
          </cell>
        </row>
      </sheetData>
      <sheetData sheetId="11788">
        <row r="9">
          <cell r="A9" t="str">
            <v>A</v>
          </cell>
        </row>
      </sheetData>
      <sheetData sheetId="11789">
        <row r="9">
          <cell r="A9" t="str">
            <v>A</v>
          </cell>
        </row>
      </sheetData>
      <sheetData sheetId="11790">
        <row r="9">
          <cell r="A9" t="str">
            <v>A</v>
          </cell>
        </row>
      </sheetData>
      <sheetData sheetId="11791">
        <row r="9">
          <cell r="A9" t="str">
            <v>A</v>
          </cell>
        </row>
      </sheetData>
      <sheetData sheetId="11792">
        <row r="9">
          <cell r="A9" t="str">
            <v>A</v>
          </cell>
        </row>
      </sheetData>
      <sheetData sheetId="11793">
        <row r="9">
          <cell r="A9" t="str">
            <v>A</v>
          </cell>
        </row>
      </sheetData>
      <sheetData sheetId="11794">
        <row r="9">
          <cell r="A9" t="str">
            <v>A</v>
          </cell>
        </row>
      </sheetData>
      <sheetData sheetId="11795">
        <row r="9">
          <cell r="A9" t="str">
            <v>A</v>
          </cell>
        </row>
      </sheetData>
      <sheetData sheetId="11796">
        <row r="9">
          <cell r="A9" t="str">
            <v>A</v>
          </cell>
        </row>
      </sheetData>
      <sheetData sheetId="11797">
        <row r="9">
          <cell r="A9" t="str">
            <v>A</v>
          </cell>
        </row>
      </sheetData>
      <sheetData sheetId="11798">
        <row r="9">
          <cell r="A9" t="str">
            <v>A</v>
          </cell>
        </row>
      </sheetData>
      <sheetData sheetId="11799">
        <row r="9">
          <cell r="A9" t="str">
            <v>A</v>
          </cell>
        </row>
      </sheetData>
      <sheetData sheetId="11800">
        <row r="9">
          <cell r="A9" t="str">
            <v>A</v>
          </cell>
        </row>
      </sheetData>
      <sheetData sheetId="11801">
        <row r="9">
          <cell r="A9" t="str">
            <v>A</v>
          </cell>
        </row>
      </sheetData>
      <sheetData sheetId="11802">
        <row r="9">
          <cell r="A9" t="str">
            <v>A</v>
          </cell>
        </row>
      </sheetData>
      <sheetData sheetId="11803">
        <row r="9">
          <cell r="A9" t="str">
            <v>A</v>
          </cell>
        </row>
      </sheetData>
      <sheetData sheetId="11804">
        <row r="9">
          <cell r="A9" t="str">
            <v>A</v>
          </cell>
        </row>
      </sheetData>
      <sheetData sheetId="11805">
        <row r="9">
          <cell r="A9" t="str">
            <v>A</v>
          </cell>
        </row>
      </sheetData>
      <sheetData sheetId="11806">
        <row r="9">
          <cell r="A9" t="str">
            <v>A</v>
          </cell>
        </row>
      </sheetData>
      <sheetData sheetId="11807">
        <row r="9">
          <cell r="A9" t="str">
            <v>A</v>
          </cell>
        </row>
      </sheetData>
      <sheetData sheetId="11808">
        <row r="9">
          <cell r="A9" t="str">
            <v>A</v>
          </cell>
        </row>
      </sheetData>
      <sheetData sheetId="11809">
        <row r="9">
          <cell r="A9" t="str">
            <v>A</v>
          </cell>
        </row>
      </sheetData>
      <sheetData sheetId="11810">
        <row r="9">
          <cell r="A9" t="str">
            <v>A</v>
          </cell>
        </row>
      </sheetData>
      <sheetData sheetId="11811">
        <row r="9">
          <cell r="A9" t="str">
            <v>A</v>
          </cell>
        </row>
      </sheetData>
      <sheetData sheetId="11812">
        <row r="9">
          <cell r="A9" t="str">
            <v>A</v>
          </cell>
        </row>
      </sheetData>
      <sheetData sheetId="11813">
        <row r="9">
          <cell r="A9" t="str">
            <v>A</v>
          </cell>
        </row>
      </sheetData>
      <sheetData sheetId="11814">
        <row r="9">
          <cell r="A9" t="str">
            <v>A</v>
          </cell>
        </row>
      </sheetData>
      <sheetData sheetId="11815">
        <row r="9">
          <cell r="A9" t="str">
            <v>A</v>
          </cell>
        </row>
      </sheetData>
      <sheetData sheetId="11816">
        <row r="9">
          <cell r="A9" t="str">
            <v>A</v>
          </cell>
        </row>
      </sheetData>
      <sheetData sheetId="11817">
        <row r="9">
          <cell r="A9" t="str">
            <v>A</v>
          </cell>
        </row>
      </sheetData>
      <sheetData sheetId="11818">
        <row r="9">
          <cell r="A9" t="str">
            <v>A</v>
          </cell>
        </row>
      </sheetData>
      <sheetData sheetId="11819">
        <row r="9">
          <cell r="A9" t="str">
            <v>A</v>
          </cell>
        </row>
      </sheetData>
      <sheetData sheetId="11820">
        <row r="9">
          <cell r="A9" t="str">
            <v>A</v>
          </cell>
        </row>
      </sheetData>
      <sheetData sheetId="11821">
        <row r="9">
          <cell r="A9" t="str">
            <v>A</v>
          </cell>
        </row>
      </sheetData>
      <sheetData sheetId="11822">
        <row r="9">
          <cell r="A9" t="str">
            <v>A</v>
          </cell>
        </row>
      </sheetData>
      <sheetData sheetId="11823">
        <row r="9">
          <cell r="A9" t="str">
            <v>A</v>
          </cell>
        </row>
      </sheetData>
      <sheetData sheetId="11824">
        <row r="9">
          <cell r="A9" t="str">
            <v>A</v>
          </cell>
        </row>
      </sheetData>
      <sheetData sheetId="11825">
        <row r="9">
          <cell r="A9" t="str">
            <v>A</v>
          </cell>
        </row>
      </sheetData>
      <sheetData sheetId="11826">
        <row r="9">
          <cell r="A9" t="str">
            <v>A</v>
          </cell>
        </row>
      </sheetData>
      <sheetData sheetId="11827">
        <row r="9">
          <cell r="A9" t="str">
            <v>A</v>
          </cell>
        </row>
      </sheetData>
      <sheetData sheetId="11828">
        <row r="9">
          <cell r="A9" t="str">
            <v>A</v>
          </cell>
        </row>
      </sheetData>
      <sheetData sheetId="11829">
        <row r="9">
          <cell r="A9" t="str">
            <v>A</v>
          </cell>
        </row>
      </sheetData>
      <sheetData sheetId="11830">
        <row r="9">
          <cell r="A9" t="str">
            <v>A</v>
          </cell>
        </row>
      </sheetData>
      <sheetData sheetId="11831">
        <row r="9">
          <cell r="A9" t="str">
            <v>A</v>
          </cell>
        </row>
      </sheetData>
      <sheetData sheetId="11832">
        <row r="9">
          <cell r="A9" t="str">
            <v>A</v>
          </cell>
        </row>
      </sheetData>
      <sheetData sheetId="11833">
        <row r="9">
          <cell r="A9" t="str">
            <v>A</v>
          </cell>
        </row>
      </sheetData>
      <sheetData sheetId="11834">
        <row r="9">
          <cell r="A9" t="str">
            <v>A</v>
          </cell>
        </row>
      </sheetData>
      <sheetData sheetId="11835">
        <row r="9">
          <cell r="A9" t="str">
            <v>A</v>
          </cell>
        </row>
      </sheetData>
      <sheetData sheetId="11836">
        <row r="9">
          <cell r="A9" t="str">
            <v>A</v>
          </cell>
        </row>
      </sheetData>
      <sheetData sheetId="11837">
        <row r="9">
          <cell r="A9" t="str">
            <v>A</v>
          </cell>
        </row>
      </sheetData>
      <sheetData sheetId="11838">
        <row r="9">
          <cell r="A9" t="str">
            <v>A</v>
          </cell>
        </row>
      </sheetData>
      <sheetData sheetId="11839">
        <row r="9">
          <cell r="A9" t="str">
            <v>A</v>
          </cell>
        </row>
      </sheetData>
      <sheetData sheetId="11840">
        <row r="9">
          <cell r="A9" t="str">
            <v>A</v>
          </cell>
        </row>
      </sheetData>
      <sheetData sheetId="11841">
        <row r="9">
          <cell r="A9" t="str">
            <v>A</v>
          </cell>
        </row>
      </sheetData>
      <sheetData sheetId="11842">
        <row r="9">
          <cell r="A9" t="str">
            <v>A</v>
          </cell>
        </row>
      </sheetData>
      <sheetData sheetId="11843">
        <row r="9">
          <cell r="A9" t="str">
            <v>A</v>
          </cell>
        </row>
      </sheetData>
      <sheetData sheetId="11844">
        <row r="9">
          <cell r="A9" t="str">
            <v>A</v>
          </cell>
        </row>
      </sheetData>
      <sheetData sheetId="11845">
        <row r="9">
          <cell r="A9" t="str">
            <v>A</v>
          </cell>
        </row>
      </sheetData>
      <sheetData sheetId="11846">
        <row r="9">
          <cell r="A9" t="str">
            <v>A</v>
          </cell>
        </row>
      </sheetData>
      <sheetData sheetId="11847">
        <row r="9">
          <cell r="A9" t="str">
            <v>A</v>
          </cell>
        </row>
      </sheetData>
      <sheetData sheetId="11848">
        <row r="9">
          <cell r="A9" t="str">
            <v>A</v>
          </cell>
        </row>
      </sheetData>
      <sheetData sheetId="11849">
        <row r="9">
          <cell r="A9" t="str">
            <v>A</v>
          </cell>
        </row>
      </sheetData>
      <sheetData sheetId="11850">
        <row r="9">
          <cell r="A9" t="str">
            <v>A</v>
          </cell>
        </row>
      </sheetData>
      <sheetData sheetId="11851">
        <row r="9">
          <cell r="A9" t="str">
            <v>A</v>
          </cell>
        </row>
      </sheetData>
      <sheetData sheetId="11852">
        <row r="9">
          <cell r="A9" t="str">
            <v>A</v>
          </cell>
        </row>
      </sheetData>
      <sheetData sheetId="11853">
        <row r="9">
          <cell r="A9" t="str">
            <v>A</v>
          </cell>
        </row>
      </sheetData>
      <sheetData sheetId="11854">
        <row r="9">
          <cell r="A9" t="str">
            <v>A</v>
          </cell>
        </row>
      </sheetData>
      <sheetData sheetId="11855">
        <row r="9">
          <cell r="A9" t="str">
            <v>A</v>
          </cell>
        </row>
      </sheetData>
      <sheetData sheetId="11856">
        <row r="9">
          <cell r="A9" t="str">
            <v>A</v>
          </cell>
        </row>
      </sheetData>
      <sheetData sheetId="11857">
        <row r="9">
          <cell r="A9" t="str">
            <v>A</v>
          </cell>
        </row>
      </sheetData>
      <sheetData sheetId="11858">
        <row r="9">
          <cell r="A9" t="str">
            <v>A</v>
          </cell>
        </row>
      </sheetData>
      <sheetData sheetId="11859">
        <row r="9">
          <cell r="A9" t="str">
            <v>A</v>
          </cell>
        </row>
      </sheetData>
      <sheetData sheetId="11860">
        <row r="9">
          <cell r="A9" t="str">
            <v>A</v>
          </cell>
        </row>
      </sheetData>
      <sheetData sheetId="11861">
        <row r="9">
          <cell r="A9" t="str">
            <v>A</v>
          </cell>
        </row>
      </sheetData>
      <sheetData sheetId="11862">
        <row r="9">
          <cell r="A9" t="str">
            <v>A</v>
          </cell>
        </row>
      </sheetData>
      <sheetData sheetId="11863">
        <row r="9">
          <cell r="A9" t="str">
            <v>A</v>
          </cell>
        </row>
      </sheetData>
      <sheetData sheetId="11864">
        <row r="9">
          <cell r="A9" t="str">
            <v>A</v>
          </cell>
        </row>
      </sheetData>
      <sheetData sheetId="11865">
        <row r="9">
          <cell r="A9" t="str">
            <v>A</v>
          </cell>
        </row>
      </sheetData>
      <sheetData sheetId="11866">
        <row r="9">
          <cell r="A9" t="str">
            <v>A</v>
          </cell>
        </row>
      </sheetData>
      <sheetData sheetId="11867">
        <row r="9">
          <cell r="A9" t="str">
            <v>A</v>
          </cell>
        </row>
      </sheetData>
      <sheetData sheetId="11868">
        <row r="9">
          <cell r="A9" t="str">
            <v>A</v>
          </cell>
        </row>
      </sheetData>
      <sheetData sheetId="11869">
        <row r="9">
          <cell r="A9" t="str">
            <v>A</v>
          </cell>
        </row>
      </sheetData>
      <sheetData sheetId="11870">
        <row r="9">
          <cell r="A9" t="str">
            <v>A</v>
          </cell>
        </row>
      </sheetData>
      <sheetData sheetId="11871">
        <row r="9">
          <cell r="A9" t="str">
            <v>A</v>
          </cell>
        </row>
      </sheetData>
      <sheetData sheetId="11872">
        <row r="9">
          <cell r="A9" t="str">
            <v>A</v>
          </cell>
        </row>
      </sheetData>
      <sheetData sheetId="11873">
        <row r="9">
          <cell r="A9" t="str">
            <v>A</v>
          </cell>
        </row>
      </sheetData>
      <sheetData sheetId="11874">
        <row r="9">
          <cell r="A9" t="str">
            <v>A</v>
          </cell>
        </row>
      </sheetData>
      <sheetData sheetId="11875">
        <row r="9">
          <cell r="A9" t="str">
            <v>A</v>
          </cell>
        </row>
      </sheetData>
      <sheetData sheetId="11876">
        <row r="9">
          <cell r="A9" t="str">
            <v>A</v>
          </cell>
        </row>
      </sheetData>
      <sheetData sheetId="11877">
        <row r="9">
          <cell r="A9" t="str">
            <v>A</v>
          </cell>
        </row>
      </sheetData>
      <sheetData sheetId="11878">
        <row r="9">
          <cell r="A9" t="str">
            <v>A</v>
          </cell>
        </row>
      </sheetData>
      <sheetData sheetId="11879">
        <row r="9">
          <cell r="A9" t="str">
            <v>A</v>
          </cell>
        </row>
      </sheetData>
      <sheetData sheetId="11880">
        <row r="9">
          <cell r="A9" t="str">
            <v>A</v>
          </cell>
        </row>
      </sheetData>
      <sheetData sheetId="11881">
        <row r="9">
          <cell r="A9" t="str">
            <v>A</v>
          </cell>
        </row>
      </sheetData>
      <sheetData sheetId="11882">
        <row r="9">
          <cell r="A9" t="str">
            <v>A</v>
          </cell>
        </row>
      </sheetData>
      <sheetData sheetId="11883">
        <row r="9">
          <cell r="A9" t="str">
            <v>A</v>
          </cell>
        </row>
      </sheetData>
      <sheetData sheetId="11884">
        <row r="9">
          <cell r="A9" t="str">
            <v>A</v>
          </cell>
        </row>
      </sheetData>
      <sheetData sheetId="11885">
        <row r="9">
          <cell r="A9" t="str">
            <v>A</v>
          </cell>
        </row>
      </sheetData>
      <sheetData sheetId="11886">
        <row r="9">
          <cell r="A9" t="str">
            <v>A</v>
          </cell>
        </row>
      </sheetData>
      <sheetData sheetId="11887">
        <row r="9">
          <cell r="A9" t="str">
            <v>A</v>
          </cell>
        </row>
      </sheetData>
      <sheetData sheetId="11888">
        <row r="9">
          <cell r="A9" t="str">
            <v>A</v>
          </cell>
        </row>
      </sheetData>
      <sheetData sheetId="11889">
        <row r="9">
          <cell r="A9" t="str">
            <v>A</v>
          </cell>
        </row>
      </sheetData>
      <sheetData sheetId="11890">
        <row r="9">
          <cell r="A9" t="str">
            <v>A</v>
          </cell>
        </row>
      </sheetData>
      <sheetData sheetId="11891">
        <row r="9">
          <cell r="A9" t="str">
            <v>A</v>
          </cell>
        </row>
      </sheetData>
      <sheetData sheetId="11892">
        <row r="9">
          <cell r="A9" t="str">
            <v>A</v>
          </cell>
        </row>
      </sheetData>
      <sheetData sheetId="11893">
        <row r="9">
          <cell r="A9" t="str">
            <v>A</v>
          </cell>
        </row>
      </sheetData>
      <sheetData sheetId="11894">
        <row r="9">
          <cell r="A9" t="str">
            <v>A</v>
          </cell>
        </row>
      </sheetData>
      <sheetData sheetId="11895">
        <row r="9">
          <cell r="A9" t="str">
            <v>A</v>
          </cell>
        </row>
      </sheetData>
      <sheetData sheetId="11896">
        <row r="9">
          <cell r="A9" t="str">
            <v>A</v>
          </cell>
        </row>
      </sheetData>
      <sheetData sheetId="11897">
        <row r="9">
          <cell r="A9" t="str">
            <v>A</v>
          </cell>
        </row>
      </sheetData>
      <sheetData sheetId="11898">
        <row r="9">
          <cell r="A9" t="str">
            <v>A</v>
          </cell>
        </row>
      </sheetData>
      <sheetData sheetId="11899">
        <row r="9">
          <cell r="A9" t="str">
            <v>A</v>
          </cell>
        </row>
      </sheetData>
      <sheetData sheetId="11900">
        <row r="9">
          <cell r="A9" t="str">
            <v>A</v>
          </cell>
        </row>
      </sheetData>
      <sheetData sheetId="11901">
        <row r="9">
          <cell r="A9" t="str">
            <v>A</v>
          </cell>
        </row>
      </sheetData>
      <sheetData sheetId="11902">
        <row r="9">
          <cell r="A9" t="str">
            <v>A</v>
          </cell>
        </row>
      </sheetData>
      <sheetData sheetId="11903">
        <row r="9">
          <cell r="A9" t="str">
            <v>A</v>
          </cell>
        </row>
      </sheetData>
      <sheetData sheetId="11904">
        <row r="9">
          <cell r="A9" t="str">
            <v>A</v>
          </cell>
        </row>
      </sheetData>
      <sheetData sheetId="11905">
        <row r="9">
          <cell r="A9" t="str">
            <v>A</v>
          </cell>
        </row>
      </sheetData>
      <sheetData sheetId="11906">
        <row r="9">
          <cell r="A9" t="str">
            <v>A</v>
          </cell>
        </row>
      </sheetData>
      <sheetData sheetId="11907">
        <row r="9">
          <cell r="A9" t="str">
            <v>A</v>
          </cell>
        </row>
      </sheetData>
      <sheetData sheetId="11908">
        <row r="9">
          <cell r="A9" t="str">
            <v>A</v>
          </cell>
        </row>
      </sheetData>
      <sheetData sheetId="11909">
        <row r="9">
          <cell r="A9" t="str">
            <v>A</v>
          </cell>
        </row>
      </sheetData>
      <sheetData sheetId="11910">
        <row r="9">
          <cell r="A9" t="str">
            <v>A</v>
          </cell>
        </row>
      </sheetData>
      <sheetData sheetId="11911">
        <row r="9">
          <cell r="A9" t="str">
            <v>A</v>
          </cell>
        </row>
      </sheetData>
      <sheetData sheetId="11912">
        <row r="9">
          <cell r="A9" t="str">
            <v>A</v>
          </cell>
        </row>
      </sheetData>
      <sheetData sheetId="11913">
        <row r="9">
          <cell r="A9" t="str">
            <v>A</v>
          </cell>
        </row>
      </sheetData>
      <sheetData sheetId="11914">
        <row r="9">
          <cell r="A9" t="str">
            <v>A</v>
          </cell>
        </row>
      </sheetData>
      <sheetData sheetId="11915">
        <row r="9">
          <cell r="A9" t="str">
            <v>A</v>
          </cell>
        </row>
      </sheetData>
      <sheetData sheetId="11916">
        <row r="9">
          <cell r="A9" t="str">
            <v>A</v>
          </cell>
        </row>
      </sheetData>
      <sheetData sheetId="11917">
        <row r="9">
          <cell r="A9" t="str">
            <v>A</v>
          </cell>
        </row>
      </sheetData>
      <sheetData sheetId="11918">
        <row r="9">
          <cell r="A9" t="str">
            <v>A</v>
          </cell>
        </row>
      </sheetData>
      <sheetData sheetId="11919">
        <row r="9">
          <cell r="A9" t="str">
            <v>A</v>
          </cell>
        </row>
      </sheetData>
      <sheetData sheetId="11920">
        <row r="9">
          <cell r="A9" t="str">
            <v>A</v>
          </cell>
        </row>
      </sheetData>
      <sheetData sheetId="11921">
        <row r="9">
          <cell r="A9" t="str">
            <v>A</v>
          </cell>
        </row>
      </sheetData>
      <sheetData sheetId="11922">
        <row r="9">
          <cell r="A9" t="str">
            <v>A</v>
          </cell>
        </row>
      </sheetData>
      <sheetData sheetId="11923">
        <row r="9">
          <cell r="A9" t="str">
            <v>A</v>
          </cell>
        </row>
      </sheetData>
      <sheetData sheetId="11924">
        <row r="9">
          <cell r="A9" t="str">
            <v>A</v>
          </cell>
        </row>
      </sheetData>
      <sheetData sheetId="11925">
        <row r="9">
          <cell r="A9" t="str">
            <v>A</v>
          </cell>
        </row>
      </sheetData>
      <sheetData sheetId="11926">
        <row r="9">
          <cell r="A9" t="str">
            <v>A</v>
          </cell>
        </row>
      </sheetData>
      <sheetData sheetId="11927">
        <row r="9">
          <cell r="A9" t="str">
            <v>A</v>
          </cell>
        </row>
      </sheetData>
      <sheetData sheetId="11928">
        <row r="9">
          <cell r="A9" t="str">
            <v>A</v>
          </cell>
        </row>
      </sheetData>
      <sheetData sheetId="11929">
        <row r="9">
          <cell r="A9" t="str">
            <v>A</v>
          </cell>
        </row>
      </sheetData>
      <sheetData sheetId="11930">
        <row r="9">
          <cell r="A9" t="str">
            <v>A</v>
          </cell>
        </row>
      </sheetData>
      <sheetData sheetId="11931">
        <row r="9">
          <cell r="A9" t="str">
            <v>A</v>
          </cell>
        </row>
      </sheetData>
      <sheetData sheetId="11932">
        <row r="9">
          <cell r="A9" t="str">
            <v>A</v>
          </cell>
        </row>
      </sheetData>
      <sheetData sheetId="11933">
        <row r="9">
          <cell r="A9" t="str">
            <v>A</v>
          </cell>
        </row>
      </sheetData>
      <sheetData sheetId="11934">
        <row r="9">
          <cell r="A9" t="str">
            <v>A</v>
          </cell>
        </row>
      </sheetData>
      <sheetData sheetId="11935">
        <row r="9">
          <cell r="A9" t="str">
            <v>A</v>
          </cell>
        </row>
      </sheetData>
      <sheetData sheetId="11936">
        <row r="9">
          <cell r="A9" t="str">
            <v>A</v>
          </cell>
        </row>
      </sheetData>
      <sheetData sheetId="11937">
        <row r="9">
          <cell r="A9" t="str">
            <v>A</v>
          </cell>
        </row>
      </sheetData>
      <sheetData sheetId="11938">
        <row r="9">
          <cell r="A9" t="str">
            <v>A</v>
          </cell>
        </row>
      </sheetData>
      <sheetData sheetId="11939">
        <row r="9">
          <cell r="A9" t="str">
            <v>A</v>
          </cell>
        </row>
      </sheetData>
      <sheetData sheetId="11940">
        <row r="9">
          <cell r="A9" t="str">
            <v>A</v>
          </cell>
        </row>
      </sheetData>
      <sheetData sheetId="11941">
        <row r="9">
          <cell r="A9" t="str">
            <v>A</v>
          </cell>
        </row>
      </sheetData>
      <sheetData sheetId="11942">
        <row r="9">
          <cell r="A9" t="str">
            <v>A</v>
          </cell>
        </row>
      </sheetData>
      <sheetData sheetId="11943">
        <row r="9">
          <cell r="A9" t="str">
            <v>A</v>
          </cell>
        </row>
      </sheetData>
      <sheetData sheetId="11944">
        <row r="9">
          <cell r="A9" t="str">
            <v>A</v>
          </cell>
        </row>
      </sheetData>
      <sheetData sheetId="11945">
        <row r="9">
          <cell r="A9" t="str">
            <v>A</v>
          </cell>
        </row>
      </sheetData>
      <sheetData sheetId="11946">
        <row r="9">
          <cell r="A9" t="str">
            <v>A</v>
          </cell>
        </row>
      </sheetData>
      <sheetData sheetId="11947">
        <row r="9">
          <cell r="A9" t="str">
            <v>A</v>
          </cell>
        </row>
      </sheetData>
      <sheetData sheetId="11948">
        <row r="9">
          <cell r="A9" t="str">
            <v>A</v>
          </cell>
        </row>
      </sheetData>
      <sheetData sheetId="11949">
        <row r="9">
          <cell r="A9" t="str">
            <v>A</v>
          </cell>
        </row>
      </sheetData>
      <sheetData sheetId="11950">
        <row r="9">
          <cell r="A9" t="str">
            <v>A</v>
          </cell>
        </row>
      </sheetData>
      <sheetData sheetId="11951">
        <row r="9">
          <cell r="A9" t="str">
            <v>A</v>
          </cell>
        </row>
      </sheetData>
      <sheetData sheetId="11952">
        <row r="9">
          <cell r="A9" t="str">
            <v>A</v>
          </cell>
        </row>
      </sheetData>
      <sheetData sheetId="11953">
        <row r="9">
          <cell r="A9" t="str">
            <v>A</v>
          </cell>
        </row>
      </sheetData>
      <sheetData sheetId="11954">
        <row r="9">
          <cell r="A9" t="str">
            <v>A</v>
          </cell>
        </row>
      </sheetData>
      <sheetData sheetId="11955">
        <row r="9">
          <cell r="A9" t="str">
            <v>A</v>
          </cell>
        </row>
      </sheetData>
      <sheetData sheetId="11956">
        <row r="9">
          <cell r="A9" t="str">
            <v>A</v>
          </cell>
        </row>
      </sheetData>
      <sheetData sheetId="11957">
        <row r="9">
          <cell r="A9" t="str">
            <v>A</v>
          </cell>
        </row>
      </sheetData>
      <sheetData sheetId="11958">
        <row r="9">
          <cell r="A9" t="str">
            <v>A</v>
          </cell>
        </row>
      </sheetData>
      <sheetData sheetId="11959">
        <row r="9">
          <cell r="A9" t="str">
            <v>A</v>
          </cell>
        </row>
      </sheetData>
      <sheetData sheetId="11960">
        <row r="9">
          <cell r="A9" t="str">
            <v>A</v>
          </cell>
        </row>
      </sheetData>
      <sheetData sheetId="11961">
        <row r="9">
          <cell r="A9" t="str">
            <v>A</v>
          </cell>
        </row>
      </sheetData>
      <sheetData sheetId="11962">
        <row r="9">
          <cell r="A9" t="str">
            <v>A</v>
          </cell>
        </row>
      </sheetData>
      <sheetData sheetId="11963">
        <row r="9">
          <cell r="A9" t="str">
            <v>A</v>
          </cell>
        </row>
      </sheetData>
      <sheetData sheetId="11964">
        <row r="9">
          <cell r="A9" t="str">
            <v>A</v>
          </cell>
        </row>
      </sheetData>
      <sheetData sheetId="11965">
        <row r="9">
          <cell r="A9" t="str">
            <v>A</v>
          </cell>
        </row>
      </sheetData>
      <sheetData sheetId="11966">
        <row r="9">
          <cell r="A9" t="str">
            <v>A</v>
          </cell>
        </row>
      </sheetData>
      <sheetData sheetId="11967">
        <row r="9">
          <cell r="A9" t="str">
            <v>A</v>
          </cell>
        </row>
      </sheetData>
      <sheetData sheetId="11968">
        <row r="9">
          <cell r="A9" t="str">
            <v>A</v>
          </cell>
        </row>
      </sheetData>
      <sheetData sheetId="11969">
        <row r="9">
          <cell r="A9" t="str">
            <v>A</v>
          </cell>
        </row>
      </sheetData>
      <sheetData sheetId="11970">
        <row r="9">
          <cell r="A9" t="str">
            <v>A</v>
          </cell>
        </row>
      </sheetData>
      <sheetData sheetId="11971">
        <row r="9">
          <cell r="A9" t="str">
            <v>A</v>
          </cell>
        </row>
      </sheetData>
      <sheetData sheetId="11972">
        <row r="9">
          <cell r="A9" t="str">
            <v>A</v>
          </cell>
        </row>
      </sheetData>
      <sheetData sheetId="11973">
        <row r="9">
          <cell r="A9" t="str">
            <v>A</v>
          </cell>
        </row>
      </sheetData>
      <sheetData sheetId="11974">
        <row r="9">
          <cell r="A9" t="str">
            <v>A</v>
          </cell>
        </row>
      </sheetData>
      <sheetData sheetId="11975">
        <row r="9">
          <cell r="A9" t="str">
            <v>A</v>
          </cell>
        </row>
      </sheetData>
      <sheetData sheetId="11976">
        <row r="9">
          <cell r="A9" t="str">
            <v>A</v>
          </cell>
        </row>
      </sheetData>
      <sheetData sheetId="11977">
        <row r="9">
          <cell r="A9" t="str">
            <v>A</v>
          </cell>
        </row>
      </sheetData>
      <sheetData sheetId="11978">
        <row r="9">
          <cell r="A9" t="str">
            <v>A</v>
          </cell>
        </row>
      </sheetData>
      <sheetData sheetId="11979">
        <row r="9">
          <cell r="A9" t="str">
            <v>A</v>
          </cell>
        </row>
      </sheetData>
      <sheetData sheetId="11980">
        <row r="9">
          <cell r="A9" t="str">
            <v>A</v>
          </cell>
        </row>
      </sheetData>
      <sheetData sheetId="11981">
        <row r="9">
          <cell r="A9" t="str">
            <v>A</v>
          </cell>
        </row>
      </sheetData>
      <sheetData sheetId="11982">
        <row r="9">
          <cell r="A9" t="str">
            <v>A</v>
          </cell>
        </row>
      </sheetData>
      <sheetData sheetId="11983">
        <row r="9">
          <cell r="A9" t="str">
            <v>A</v>
          </cell>
        </row>
      </sheetData>
      <sheetData sheetId="11984">
        <row r="9">
          <cell r="A9" t="str">
            <v>A</v>
          </cell>
        </row>
      </sheetData>
      <sheetData sheetId="11985">
        <row r="9">
          <cell r="A9" t="str">
            <v>A</v>
          </cell>
        </row>
      </sheetData>
      <sheetData sheetId="11986">
        <row r="9">
          <cell r="A9" t="str">
            <v>A</v>
          </cell>
        </row>
      </sheetData>
      <sheetData sheetId="11987">
        <row r="9">
          <cell r="A9" t="str">
            <v>A</v>
          </cell>
        </row>
      </sheetData>
      <sheetData sheetId="11988">
        <row r="9">
          <cell r="A9" t="str">
            <v>A</v>
          </cell>
        </row>
      </sheetData>
      <sheetData sheetId="11989">
        <row r="9">
          <cell r="A9" t="str">
            <v>A</v>
          </cell>
        </row>
      </sheetData>
      <sheetData sheetId="11990">
        <row r="9">
          <cell r="A9" t="str">
            <v>A</v>
          </cell>
        </row>
      </sheetData>
      <sheetData sheetId="11991">
        <row r="9">
          <cell r="A9" t="str">
            <v>A</v>
          </cell>
        </row>
      </sheetData>
      <sheetData sheetId="11992">
        <row r="9">
          <cell r="A9" t="str">
            <v>A</v>
          </cell>
        </row>
      </sheetData>
      <sheetData sheetId="11993">
        <row r="9">
          <cell r="A9" t="str">
            <v>A</v>
          </cell>
        </row>
      </sheetData>
      <sheetData sheetId="11994">
        <row r="9">
          <cell r="A9" t="str">
            <v>A</v>
          </cell>
        </row>
      </sheetData>
      <sheetData sheetId="11995">
        <row r="9">
          <cell r="A9" t="str">
            <v>A</v>
          </cell>
        </row>
      </sheetData>
      <sheetData sheetId="11996">
        <row r="9">
          <cell r="A9" t="str">
            <v>A</v>
          </cell>
        </row>
      </sheetData>
      <sheetData sheetId="11997">
        <row r="9">
          <cell r="A9" t="str">
            <v>A</v>
          </cell>
        </row>
      </sheetData>
      <sheetData sheetId="11998">
        <row r="9">
          <cell r="A9" t="str">
            <v>A</v>
          </cell>
        </row>
      </sheetData>
      <sheetData sheetId="11999">
        <row r="9">
          <cell r="A9" t="str">
            <v>A</v>
          </cell>
        </row>
      </sheetData>
      <sheetData sheetId="12000">
        <row r="9">
          <cell r="A9" t="str">
            <v>A</v>
          </cell>
        </row>
      </sheetData>
      <sheetData sheetId="12001">
        <row r="9">
          <cell r="A9" t="str">
            <v>A</v>
          </cell>
        </row>
      </sheetData>
      <sheetData sheetId="12002">
        <row r="9">
          <cell r="A9" t="str">
            <v>A</v>
          </cell>
        </row>
      </sheetData>
      <sheetData sheetId="12003">
        <row r="9">
          <cell r="A9" t="str">
            <v>A</v>
          </cell>
        </row>
      </sheetData>
      <sheetData sheetId="12004">
        <row r="9">
          <cell r="A9" t="str">
            <v>A</v>
          </cell>
        </row>
      </sheetData>
      <sheetData sheetId="12005">
        <row r="9">
          <cell r="A9" t="str">
            <v>A</v>
          </cell>
        </row>
      </sheetData>
      <sheetData sheetId="12006">
        <row r="9">
          <cell r="A9" t="str">
            <v>A</v>
          </cell>
        </row>
      </sheetData>
      <sheetData sheetId="12007">
        <row r="9">
          <cell r="A9" t="str">
            <v>A</v>
          </cell>
        </row>
      </sheetData>
      <sheetData sheetId="12008">
        <row r="9">
          <cell r="A9" t="str">
            <v>A</v>
          </cell>
        </row>
      </sheetData>
      <sheetData sheetId="12009">
        <row r="9">
          <cell r="A9" t="str">
            <v>A</v>
          </cell>
        </row>
      </sheetData>
      <sheetData sheetId="12010">
        <row r="9">
          <cell r="A9" t="str">
            <v>A</v>
          </cell>
        </row>
      </sheetData>
      <sheetData sheetId="12011">
        <row r="9">
          <cell r="A9" t="str">
            <v>A</v>
          </cell>
        </row>
      </sheetData>
      <sheetData sheetId="12012">
        <row r="9">
          <cell r="A9" t="str">
            <v>A</v>
          </cell>
        </row>
      </sheetData>
      <sheetData sheetId="12013">
        <row r="9">
          <cell r="A9" t="str">
            <v>A</v>
          </cell>
        </row>
      </sheetData>
      <sheetData sheetId="12014">
        <row r="9">
          <cell r="A9" t="str">
            <v>A</v>
          </cell>
        </row>
      </sheetData>
      <sheetData sheetId="12015">
        <row r="9">
          <cell r="A9" t="str">
            <v>A</v>
          </cell>
        </row>
      </sheetData>
      <sheetData sheetId="12016">
        <row r="9">
          <cell r="A9" t="str">
            <v>A</v>
          </cell>
        </row>
      </sheetData>
      <sheetData sheetId="12017">
        <row r="9">
          <cell r="A9" t="str">
            <v>A</v>
          </cell>
        </row>
      </sheetData>
      <sheetData sheetId="12018">
        <row r="9">
          <cell r="A9" t="str">
            <v>A</v>
          </cell>
        </row>
      </sheetData>
      <sheetData sheetId="12019">
        <row r="9">
          <cell r="A9" t="str">
            <v>A</v>
          </cell>
        </row>
      </sheetData>
      <sheetData sheetId="12020">
        <row r="9">
          <cell r="A9" t="str">
            <v>A</v>
          </cell>
        </row>
      </sheetData>
      <sheetData sheetId="12021">
        <row r="9">
          <cell r="A9" t="str">
            <v>A</v>
          </cell>
        </row>
      </sheetData>
      <sheetData sheetId="12022">
        <row r="9">
          <cell r="A9" t="str">
            <v>A</v>
          </cell>
        </row>
      </sheetData>
      <sheetData sheetId="12023">
        <row r="9">
          <cell r="A9" t="str">
            <v>A</v>
          </cell>
        </row>
      </sheetData>
      <sheetData sheetId="12024">
        <row r="9">
          <cell r="A9" t="str">
            <v>A</v>
          </cell>
        </row>
      </sheetData>
      <sheetData sheetId="12025">
        <row r="9">
          <cell r="A9" t="str">
            <v>A</v>
          </cell>
        </row>
      </sheetData>
      <sheetData sheetId="12026">
        <row r="9">
          <cell r="A9" t="str">
            <v>A</v>
          </cell>
        </row>
      </sheetData>
      <sheetData sheetId="12027">
        <row r="9">
          <cell r="A9" t="str">
            <v>A</v>
          </cell>
        </row>
      </sheetData>
      <sheetData sheetId="12028">
        <row r="9">
          <cell r="A9" t="str">
            <v>A</v>
          </cell>
        </row>
      </sheetData>
      <sheetData sheetId="12029">
        <row r="9">
          <cell r="A9" t="str">
            <v>A</v>
          </cell>
        </row>
      </sheetData>
      <sheetData sheetId="12030">
        <row r="9">
          <cell r="A9" t="str">
            <v>A</v>
          </cell>
        </row>
      </sheetData>
      <sheetData sheetId="12031">
        <row r="9">
          <cell r="A9" t="str">
            <v>A</v>
          </cell>
        </row>
      </sheetData>
      <sheetData sheetId="12032">
        <row r="9">
          <cell r="A9" t="str">
            <v>A</v>
          </cell>
        </row>
      </sheetData>
      <sheetData sheetId="12033">
        <row r="9">
          <cell r="A9" t="str">
            <v>A</v>
          </cell>
        </row>
      </sheetData>
      <sheetData sheetId="12034">
        <row r="9">
          <cell r="A9" t="str">
            <v>A</v>
          </cell>
        </row>
      </sheetData>
      <sheetData sheetId="12035">
        <row r="9">
          <cell r="A9" t="str">
            <v>A</v>
          </cell>
        </row>
      </sheetData>
      <sheetData sheetId="12036">
        <row r="9">
          <cell r="A9" t="str">
            <v>A</v>
          </cell>
        </row>
      </sheetData>
      <sheetData sheetId="12037">
        <row r="9">
          <cell r="A9" t="str">
            <v>A</v>
          </cell>
        </row>
      </sheetData>
      <sheetData sheetId="12038">
        <row r="9">
          <cell r="A9" t="str">
            <v>A</v>
          </cell>
        </row>
      </sheetData>
      <sheetData sheetId="12039">
        <row r="9">
          <cell r="A9" t="str">
            <v>A</v>
          </cell>
        </row>
      </sheetData>
      <sheetData sheetId="12040">
        <row r="9">
          <cell r="A9" t="str">
            <v>A</v>
          </cell>
        </row>
      </sheetData>
      <sheetData sheetId="12041">
        <row r="9">
          <cell r="A9" t="str">
            <v>A</v>
          </cell>
        </row>
      </sheetData>
      <sheetData sheetId="12042">
        <row r="9">
          <cell r="A9" t="str">
            <v>A</v>
          </cell>
        </row>
      </sheetData>
      <sheetData sheetId="12043">
        <row r="9">
          <cell r="A9" t="str">
            <v>A</v>
          </cell>
        </row>
      </sheetData>
      <sheetData sheetId="12044">
        <row r="9">
          <cell r="A9" t="str">
            <v>A</v>
          </cell>
        </row>
      </sheetData>
      <sheetData sheetId="12045">
        <row r="9">
          <cell r="A9" t="str">
            <v>A</v>
          </cell>
        </row>
      </sheetData>
      <sheetData sheetId="12046">
        <row r="9">
          <cell r="A9" t="str">
            <v>A</v>
          </cell>
        </row>
      </sheetData>
      <sheetData sheetId="12047">
        <row r="9">
          <cell r="A9" t="str">
            <v>A</v>
          </cell>
        </row>
      </sheetData>
      <sheetData sheetId="12048">
        <row r="9">
          <cell r="A9" t="str">
            <v>A</v>
          </cell>
        </row>
      </sheetData>
      <sheetData sheetId="12049">
        <row r="9">
          <cell r="A9" t="str">
            <v>A</v>
          </cell>
        </row>
      </sheetData>
      <sheetData sheetId="12050">
        <row r="9">
          <cell r="A9" t="str">
            <v>A</v>
          </cell>
        </row>
      </sheetData>
      <sheetData sheetId="12051">
        <row r="9">
          <cell r="A9" t="str">
            <v>A</v>
          </cell>
        </row>
      </sheetData>
      <sheetData sheetId="12052">
        <row r="9">
          <cell r="A9" t="str">
            <v>A</v>
          </cell>
        </row>
      </sheetData>
      <sheetData sheetId="12053">
        <row r="9">
          <cell r="A9" t="str">
            <v>A</v>
          </cell>
        </row>
      </sheetData>
      <sheetData sheetId="12054">
        <row r="9">
          <cell r="A9" t="str">
            <v>A</v>
          </cell>
        </row>
      </sheetData>
      <sheetData sheetId="12055">
        <row r="9">
          <cell r="A9" t="str">
            <v>A</v>
          </cell>
        </row>
      </sheetData>
      <sheetData sheetId="12056">
        <row r="9">
          <cell r="A9" t="str">
            <v>A</v>
          </cell>
        </row>
      </sheetData>
      <sheetData sheetId="12057">
        <row r="9">
          <cell r="A9" t="str">
            <v>A</v>
          </cell>
        </row>
      </sheetData>
      <sheetData sheetId="12058">
        <row r="9">
          <cell r="A9" t="str">
            <v>A</v>
          </cell>
        </row>
      </sheetData>
      <sheetData sheetId="12059">
        <row r="9">
          <cell r="A9" t="str">
            <v>A</v>
          </cell>
        </row>
      </sheetData>
      <sheetData sheetId="12060">
        <row r="9">
          <cell r="A9" t="str">
            <v>A</v>
          </cell>
        </row>
      </sheetData>
      <sheetData sheetId="12061">
        <row r="9">
          <cell r="A9" t="str">
            <v>A</v>
          </cell>
        </row>
      </sheetData>
      <sheetData sheetId="12062">
        <row r="9">
          <cell r="A9" t="str">
            <v>A</v>
          </cell>
        </row>
      </sheetData>
      <sheetData sheetId="12063">
        <row r="9">
          <cell r="A9" t="str">
            <v>A</v>
          </cell>
        </row>
      </sheetData>
      <sheetData sheetId="12064">
        <row r="9">
          <cell r="A9" t="str">
            <v>A</v>
          </cell>
        </row>
      </sheetData>
      <sheetData sheetId="12065">
        <row r="9">
          <cell r="A9" t="str">
            <v>A</v>
          </cell>
        </row>
      </sheetData>
      <sheetData sheetId="12066">
        <row r="9">
          <cell r="A9" t="str">
            <v>A</v>
          </cell>
        </row>
      </sheetData>
      <sheetData sheetId="12067">
        <row r="9">
          <cell r="A9" t="str">
            <v>A</v>
          </cell>
        </row>
      </sheetData>
      <sheetData sheetId="12068">
        <row r="9">
          <cell r="A9" t="str">
            <v>A</v>
          </cell>
        </row>
      </sheetData>
      <sheetData sheetId="12069">
        <row r="9">
          <cell r="A9" t="str">
            <v>A</v>
          </cell>
        </row>
      </sheetData>
      <sheetData sheetId="12070">
        <row r="9">
          <cell r="A9" t="str">
            <v>A</v>
          </cell>
        </row>
      </sheetData>
      <sheetData sheetId="12071">
        <row r="9">
          <cell r="A9" t="str">
            <v>A</v>
          </cell>
        </row>
      </sheetData>
      <sheetData sheetId="12072">
        <row r="9">
          <cell r="A9" t="str">
            <v>A</v>
          </cell>
        </row>
      </sheetData>
      <sheetData sheetId="12073">
        <row r="9">
          <cell r="A9" t="str">
            <v>A</v>
          </cell>
        </row>
      </sheetData>
      <sheetData sheetId="12074">
        <row r="9">
          <cell r="A9" t="str">
            <v>A</v>
          </cell>
        </row>
      </sheetData>
      <sheetData sheetId="12075">
        <row r="9">
          <cell r="A9" t="str">
            <v>A</v>
          </cell>
        </row>
      </sheetData>
      <sheetData sheetId="12076">
        <row r="9">
          <cell r="A9" t="str">
            <v>A</v>
          </cell>
        </row>
      </sheetData>
      <sheetData sheetId="12077">
        <row r="9">
          <cell r="A9" t="str">
            <v>A</v>
          </cell>
        </row>
      </sheetData>
      <sheetData sheetId="12078">
        <row r="9">
          <cell r="A9" t="str">
            <v>A</v>
          </cell>
        </row>
      </sheetData>
      <sheetData sheetId="12079">
        <row r="9">
          <cell r="A9" t="str">
            <v>A</v>
          </cell>
        </row>
      </sheetData>
      <sheetData sheetId="12080">
        <row r="9">
          <cell r="A9" t="str">
            <v>A</v>
          </cell>
        </row>
      </sheetData>
      <sheetData sheetId="12081">
        <row r="9">
          <cell r="A9" t="str">
            <v>A</v>
          </cell>
        </row>
      </sheetData>
      <sheetData sheetId="12082">
        <row r="9">
          <cell r="A9" t="str">
            <v>A</v>
          </cell>
        </row>
      </sheetData>
      <sheetData sheetId="12083">
        <row r="9">
          <cell r="A9" t="str">
            <v>A</v>
          </cell>
        </row>
      </sheetData>
      <sheetData sheetId="12084">
        <row r="9">
          <cell r="A9" t="str">
            <v>A</v>
          </cell>
        </row>
      </sheetData>
      <sheetData sheetId="12085">
        <row r="9">
          <cell r="A9" t="str">
            <v>A</v>
          </cell>
        </row>
      </sheetData>
      <sheetData sheetId="12086">
        <row r="9">
          <cell r="A9" t="str">
            <v>A</v>
          </cell>
        </row>
      </sheetData>
      <sheetData sheetId="12087">
        <row r="9">
          <cell r="A9" t="str">
            <v>A</v>
          </cell>
        </row>
      </sheetData>
      <sheetData sheetId="12088">
        <row r="9">
          <cell r="A9" t="str">
            <v>A</v>
          </cell>
        </row>
      </sheetData>
      <sheetData sheetId="12089">
        <row r="9">
          <cell r="A9" t="str">
            <v>A</v>
          </cell>
        </row>
      </sheetData>
      <sheetData sheetId="12090">
        <row r="9">
          <cell r="A9" t="str">
            <v>A</v>
          </cell>
        </row>
      </sheetData>
      <sheetData sheetId="12091">
        <row r="9">
          <cell r="A9" t="str">
            <v>A</v>
          </cell>
        </row>
      </sheetData>
      <sheetData sheetId="12092">
        <row r="9">
          <cell r="A9" t="str">
            <v>A</v>
          </cell>
        </row>
      </sheetData>
      <sheetData sheetId="12093">
        <row r="9">
          <cell r="A9" t="str">
            <v>A</v>
          </cell>
        </row>
      </sheetData>
      <sheetData sheetId="12094">
        <row r="9">
          <cell r="A9" t="str">
            <v>A</v>
          </cell>
        </row>
      </sheetData>
      <sheetData sheetId="12095">
        <row r="9">
          <cell r="A9" t="str">
            <v>A</v>
          </cell>
        </row>
      </sheetData>
      <sheetData sheetId="12096">
        <row r="9">
          <cell r="A9" t="str">
            <v>A</v>
          </cell>
        </row>
      </sheetData>
      <sheetData sheetId="12097">
        <row r="9">
          <cell r="A9" t="str">
            <v>A</v>
          </cell>
        </row>
      </sheetData>
      <sheetData sheetId="12098">
        <row r="9">
          <cell r="A9" t="str">
            <v>A</v>
          </cell>
        </row>
      </sheetData>
      <sheetData sheetId="12099">
        <row r="9">
          <cell r="A9" t="str">
            <v>A</v>
          </cell>
        </row>
      </sheetData>
      <sheetData sheetId="12100">
        <row r="9">
          <cell r="A9" t="str">
            <v>A</v>
          </cell>
        </row>
      </sheetData>
      <sheetData sheetId="12101">
        <row r="9">
          <cell r="A9" t="str">
            <v>A</v>
          </cell>
        </row>
      </sheetData>
      <sheetData sheetId="12102">
        <row r="9">
          <cell r="A9" t="str">
            <v>A</v>
          </cell>
        </row>
      </sheetData>
      <sheetData sheetId="12103">
        <row r="9">
          <cell r="A9" t="str">
            <v>A</v>
          </cell>
        </row>
      </sheetData>
      <sheetData sheetId="12104">
        <row r="9">
          <cell r="A9" t="str">
            <v>A</v>
          </cell>
        </row>
      </sheetData>
      <sheetData sheetId="12105">
        <row r="9">
          <cell r="A9" t="str">
            <v>A</v>
          </cell>
        </row>
      </sheetData>
      <sheetData sheetId="12106">
        <row r="9">
          <cell r="A9" t="str">
            <v>A</v>
          </cell>
        </row>
      </sheetData>
      <sheetData sheetId="12107">
        <row r="9">
          <cell r="A9" t="str">
            <v>A</v>
          </cell>
        </row>
      </sheetData>
      <sheetData sheetId="12108">
        <row r="9">
          <cell r="A9" t="str">
            <v>A</v>
          </cell>
        </row>
      </sheetData>
      <sheetData sheetId="12109">
        <row r="9">
          <cell r="A9" t="str">
            <v>A</v>
          </cell>
        </row>
      </sheetData>
      <sheetData sheetId="12110">
        <row r="9">
          <cell r="A9" t="str">
            <v>A</v>
          </cell>
        </row>
      </sheetData>
      <sheetData sheetId="12111">
        <row r="9">
          <cell r="A9" t="str">
            <v>A</v>
          </cell>
        </row>
      </sheetData>
      <sheetData sheetId="12112">
        <row r="9">
          <cell r="A9" t="str">
            <v>A</v>
          </cell>
        </row>
      </sheetData>
      <sheetData sheetId="12113">
        <row r="9">
          <cell r="A9" t="str">
            <v>A</v>
          </cell>
        </row>
      </sheetData>
      <sheetData sheetId="12114">
        <row r="9">
          <cell r="A9" t="str">
            <v>A</v>
          </cell>
        </row>
      </sheetData>
      <sheetData sheetId="12115">
        <row r="9">
          <cell r="A9" t="str">
            <v>A</v>
          </cell>
        </row>
      </sheetData>
      <sheetData sheetId="12116">
        <row r="9">
          <cell r="A9" t="str">
            <v>A</v>
          </cell>
        </row>
      </sheetData>
      <sheetData sheetId="12117">
        <row r="9">
          <cell r="A9" t="str">
            <v>A</v>
          </cell>
        </row>
      </sheetData>
      <sheetData sheetId="12118">
        <row r="9">
          <cell r="A9" t="str">
            <v>A</v>
          </cell>
        </row>
      </sheetData>
      <sheetData sheetId="12119">
        <row r="9">
          <cell r="A9" t="str">
            <v>A</v>
          </cell>
        </row>
      </sheetData>
      <sheetData sheetId="12120">
        <row r="9">
          <cell r="A9" t="str">
            <v>A</v>
          </cell>
        </row>
      </sheetData>
      <sheetData sheetId="12121">
        <row r="9">
          <cell r="A9" t="str">
            <v>A</v>
          </cell>
        </row>
      </sheetData>
      <sheetData sheetId="12122">
        <row r="9">
          <cell r="A9" t="str">
            <v>A</v>
          </cell>
        </row>
      </sheetData>
      <sheetData sheetId="12123">
        <row r="9">
          <cell r="A9" t="str">
            <v>A</v>
          </cell>
        </row>
      </sheetData>
      <sheetData sheetId="12124">
        <row r="9">
          <cell r="A9" t="str">
            <v>A</v>
          </cell>
        </row>
      </sheetData>
      <sheetData sheetId="12125">
        <row r="9">
          <cell r="A9" t="str">
            <v>A</v>
          </cell>
        </row>
      </sheetData>
      <sheetData sheetId="12126">
        <row r="9">
          <cell r="A9" t="str">
            <v>A</v>
          </cell>
        </row>
      </sheetData>
      <sheetData sheetId="12127">
        <row r="9">
          <cell r="A9" t="str">
            <v>A</v>
          </cell>
        </row>
      </sheetData>
      <sheetData sheetId="12128">
        <row r="9">
          <cell r="A9" t="str">
            <v>A</v>
          </cell>
        </row>
      </sheetData>
      <sheetData sheetId="12129">
        <row r="9">
          <cell r="A9" t="str">
            <v>A</v>
          </cell>
        </row>
      </sheetData>
      <sheetData sheetId="12130">
        <row r="9">
          <cell r="A9" t="str">
            <v>A</v>
          </cell>
        </row>
      </sheetData>
      <sheetData sheetId="12131">
        <row r="9">
          <cell r="A9" t="str">
            <v>A</v>
          </cell>
        </row>
      </sheetData>
      <sheetData sheetId="12132">
        <row r="9">
          <cell r="A9" t="str">
            <v>A</v>
          </cell>
        </row>
      </sheetData>
      <sheetData sheetId="12133">
        <row r="9">
          <cell r="A9" t="str">
            <v>A</v>
          </cell>
        </row>
      </sheetData>
      <sheetData sheetId="12134">
        <row r="9">
          <cell r="A9" t="str">
            <v>A</v>
          </cell>
        </row>
      </sheetData>
      <sheetData sheetId="12135">
        <row r="9">
          <cell r="A9" t="str">
            <v>A</v>
          </cell>
        </row>
      </sheetData>
      <sheetData sheetId="12136">
        <row r="9">
          <cell r="A9" t="str">
            <v>A</v>
          </cell>
        </row>
      </sheetData>
      <sheetData sheetId="12137">
        <row r="9">
          <cell r="A9" t="str">
            <v>A</v>
          </cell>
        </row>
      </sheetData>
      <sheetData sheetId="12138">
        <row r="9">
          <cell r="A9" t="str">
            <v>A</v>
          </cell>
        </row>
      </sheetData>
      <sheetData sheetId="12139">
        <row r="9">
          <cell r="A9" t="str">
            <v>A</v>
          </cell>
        </row>
      </sheetData>
      <sheetData sheetId="12140">
        <row r="9">
          <cell r="A9" t="str">
            <v>A</v>
          </cell>
        </row>
      </sheetData>
      <sheetData sheetId="12141">
        <row r="9">
          <cell r="A9" t="str">
            <v>A</v>
          </cell>
        </row>
      </sheetData>
      <sheetData sheetId="12142">
        <row r="9">
          <cell r="A9" t="str">
            <v>A</v>
          </cell>
        </row>
      </sheetData>
      <sheetData sheetId="12143">
        <row r="9">
          <cell r="A9" t="str">
            <v>A</v>
          </cell>
        </row>
      </sheetData>
      <sheetData sheetId="12144">
        <row r="9">
          <cell r="A9" t="str">
            <v>A</v>
          </cell>
        </row>
      </sheetData>
      <sheetData sheetId="12145">
        <row r="9">
          <cell r="A9" t="str">
            <v>A</v>
          </cell>
        </row>
      </sheetData>
      <sheetData sheetId="12146">
        <row r="9">
          <cell r="A9" t="str">
            <v>A</v>
          </cell>
        </row>
      </sheetData>
      <sheetData sheetId="12147">
        <row r="9">
          <cell r="A9" t="str">
            <v>A</v>
          </cell>
        </row>
      </sheetData>
      <sheetData sheetId="12148">
        <row r="9">
          <cell r="A9" t="str">
            <v>A</v>
          </cell>
        </row>
      </sheetData>
      <sheetData sheetId="12149">
        <row r="9">
          <cell r="A9" t="str">
            <v>A</v>
          </cell>
        </row>
      </sheetData>
      <sheetData sheetId="12150">
        <row r="9">
          <cell r="A9" t="str">
            <v>A</v>
          </cell>
        </row>
      </sheetData>
      <sheetData sheetId="12151">
        <row r="9">
          <cell r="A9" t="str">
            <v>A</v>
          </cell>
        </row>
      </sheetData>
      <sheetData sheetId="12152">
        <row r="9">
          <cell r="A9" t="str">
            <v>A</v>
          </cell>
        </row>
      </sheetData>
      <sheetData sheetId="12153">
        <row r="9">
          <cell r="A9" t="str">
            <v>A</v>
          </cell>
        </row>
      </sheetData>
      <sheetData sheetId="12154">
        <row r="9">
          <cell r="A9" t="str">
            <v>A</v>
          </cell>
        </row>
      </sheetData>
      <sheetData sheetId="12155">
        <row r="9">
          <cell r="A9" t="str">
            <v>A</v>
          </cell>
        </row>
      </sheetData>
      <sheetData sheetId="12156">
        <row r="9">
          <cell r="A9" t="str">
            <v>A</v>
          </cell>
        </row>
      </sheetData>
      <sheetData sheetId="12157">
        <row r="9">
          <cell r="A9" t="str">
            <v>A</v>
          </cell>
        </row>
      </sheetData>
      <sheetData sheetId="12158">
        <row r="9">
          <cell r="A9" t="str">
            <v>A</v>
          </cell>
        </row>
      </sheetData>
      <sheetData sheetId="12159">
        <row r="9">
          <cell r="A9" t="str">
            <v>A</v>
          </cell>
        </row>
      </sheetData>
      <sheetData sheetId="12160">
        <row r="9">
          <cell r="A9" t="str">
            <v>A</v>
          </cell>
        </row>
      </sheetData>
      <sheetData sheetId="12161">
        <row r="9">
          <cell r="A9" t="str">
            <v>A</v>
          </cell>
        </row>
      </sheetData>
      <sheetData sheetId="12162">
        <row r="9">
          <cell r="A9" t="str">
            <v>A</v>
          </cell>
        </row>
      </sheetData>
      <sheetData sheetId="12163">
        <row r="9">
          <cell r="A9" t="str">
            <v>A</v>
          </cell>
        </row>
      </sheetData>
      <sheetData sheetId="12164">
        <row r="9">
          <cell r="A9" t="str">
            <v>A</v>
          </cell>
        </row>
      </sheetData>
      <sheetData sheetId="12165">
        <row r="9">
          <cell r="A9" t="str">
            <v>A</v>
          </cell>
        </row>
      </sheetData>
      <sheetData sheetId="12166">
        <row r="9">
          <cell r="A9" t="str">
            <v>A</v>
          </cell>
        </row>
      </sheetData>
      <sheetData sheetId="12167">
        <row r="9">
          <cell r="A9" t="str">
            <v>A</v>
          </cell>
        </row>
      </sheetData>
      <sheetData sheetId="12168">
        <row r="9">
          <cell r="A9" t="str">
            <v>A</v>
          </cell>
        </row>
      </sheetData>
      <sheetData sheetId="12169">
        <row r="9">
          <cell r="A9" t="str">
            <v>A</v>
          </cell>
        </row>
      </sheetData>
      <sheetData sheetId="12170">
        <row r="9">
          <cell r="A9" t="str">
            <v>A</v>
          </cell>
        </row>
      </sheetData>
      <sheetData sheetId="12171">
        <row r="9">
          <cell r="A9" t="str">
            <v>A</v>
          </cell>
        </row>
      </sheetData>
      <sheetData sheetId="12172">
        <row r="9">
          <cell r="A9" t="str">
            <v>A</v>
          </cell>
        </row>
      </sheetData>
      <sheetData sheetId="12173">
        <row r="9">
          <cell r="A9" t="str">
            <v>A</v>
          </cell>
        </row>
      </sheetData>
      <sheetData sheetId="12174">
        <row r="9">
          <cell r="A9" t="str">
            <v>A</v>
          </cell>
        </row>
      </sheetData>
      <sheetData sheetId="12175">
        <row r="9">
          <cell r="A9" t="str">
            <v>A</v>
          </cell>
        </row>
      </sheetData>
      <sheetData sheetId="12176">
        <row r="9">
          <cell r="A9" t="str">
            <v>A</v>
          </cell>
        </row>
      </sheetData>
      <sheetData sheetId="12177">
        <row r="9">
          <cell r="A9" t="str">
            <v>A</v>
          </cell>
        </row>
      </sheetData>
      <sheetData sheetId="12178">
        <row r="9">
          <cell r="A9" t="str">
            <v>A</v>
          </cell>
        </row>
      </sheetData>
      <sheetData sheetId="12179">
        <row r="9">
          <cell r="A9" t="str">
            <v>A</v>
          </cell>
        </row>
      </sheetData>
      <sheetData sheetId="12180">
        <row r="9">
          <cell r="A9" t="str">
            <v>A</v>
          </cell>
        </row>
      </sheetData>
      <sheetData sheetId="12181">
        <row r="9">
          <cell r="A9" t="str">
            <v>A</v>
          </cell>
        </row>
      </sheetData>
      <sheetData sheetId="12182">
        <row r="9">
          <cell r="A9" t="str">
            <v>A</v>
          </cell>
        </row>
      </sheetData>
      <sheetData sheetId="12183">
        <row r="9">
          <cell r="A9" t="str">
            <v>A</v>
          </cell>
        </row>
      </sheetData>
      <sheetData sheetId="12184">
        <row r="9">
          <cell r="A9" t="str">
            <v>A</v>
          </cell>
        </row>
      </sheetData>
      <sheetData sheetId="12185">
        <row r="9">
          <cell r="A9" t="str">
            <v>A</v>
          </cell>
        </row>
      </sheetData>
      <sheetData sheetId="12186">
        <row r="9">
          <cell r="A9" t="str">
            <v>A</v>
          </cell>
        </row>
      </sheetData>
      <sheetData sheetId="12187">
        <row r="9">
          <cell r="A9" t="str">
            <v>A</v>
          </cell>
        </row>
      </sheetData>
      <sheetData sheetId="12188">
        <row r="9">
          <cell r="A9" t="str">
            <v>A</v>
          </cell>
        </row>
      </sheetData>
      <sheetData sheetId="12189">
        <row r="9">
          <cell r="A9" t="str">
            <v>A</v>
          </cell>
        </row>
      </sheetData>
      <sheetData sheetId="12190">
        <row r="9">
          <cell r="A9" t="str">
            <v>A</v>
          </cell>
        </row>
      </sheetData>
      <sheetData sheetId="12191">
        <row r="9">
          <cell r="A9" t="str">
            <v>A</v>
          </cell>
        </row>
      </sheetData>
      <sheetData sheetId="12192">
        <row r="9">
          <cell r="A9" t="str">
            <v>A</v>
          </cell>
        </row>
      </sheetData>
      <sheetData sheetId="12193">
        <row r="9">
          <cell r="A9" t="str">
            <v>A</v>
          </cell>
        </row>
      </sheetData>
      <sheetData sheetId="12194">
        <row r="9">
          <cell r="A9" t="str">
            <v>A</v>
          </cell>
        </row>
      </sheetData>
      <sheetData sheetId="12195">
        <row r="9">
          <cell r="A9" t="str">
            <v>A</v>
          </cell>
        </row>
      </sheetData>
      <sheetData sheetId="12196">
        <row r="9">
          <cell r="A9" t="str">
            <v>A</v>
          </cell>
        </row>
      </sheetData>
      <sheetData sheetId="12197">
        <row r="9">
          <cell r="A9" t="str">
            <v>A</v>
          </cell>
        </row>
      </sheetData>
      <sheetData sheetId="12198">
        <row r="9">
          <cell r="A9" t="str">
            <v>A</v>
          </cell>
        </row>
      </sheetData>
      <sheetData sheetId="12199">
        <row r="9">
          <cell r="A9" t="str">
            <v>A</v>
          </cell>
        </row>
      </sheetData>
      <sheetData sheetId="12200">
        <row r="9">
          <cell r="A9" t="str">
            <v>A</v>
          </cell>
        </row>
      </sheetData>
      <sheetData sheetId="12201">
        <row r="9">
          <cell r="A9" t="str">
            <v>A</v>
          </cell>
        </row>
      </sheetData>
      <sheetData sheetId="12202">
        <row r="9">
          <cell r="A9" t="str">
            <v>A</v>
          </cell>
        </row>
      </sheetData>
      <sheetData sheetId="12203">
        <row r="9">
          <cell r="A9" t="str">
            <v>A</v>
          </cell>
        </row>
      </sheetData>
      <sheetData sheetId="12204">
        <row r="9">
          <cell r="A9" t="str">
            <v>A</v>
          </cell>
        </row>
      </sheetData>
      <sheetData sheetId="12205">
        <row r="9">
          <cell r="A9" t="str">
            <v>A</v>
          </cell>
        </row>
      </sheetData>
      <sheetData sheetId="12206">
        <row r="9">
          <cell r="A9" t="str">
            <v>A</v>
          </cell>
        </row>
      </sheetData>
      <sheetData sheetId="12207">
        <row r="9">
          <cell r="A9" t="str">
            <v>A</v>
          </cell>
        </row>
      </sheetData>
      <sheetData sheetId="12208">
        <row r="9">
          <cell r="A9" t="str">
            <v>A</v>
          </cell>
        </row>
      </sheetData>
      <sheetData sheetId="12209">
        <row r="9">
          <cell r="A9" t="str">
            <v>A</v>
          </cell>
        </row>
      </sheetData>
      <sheetData sheetId="12210">
        <row r="9">
          <cell r="A9" t="str">
            <v>A</v>
          </cell>
        </row>
      </sheetData>
      <sheetData sheetId="12211">
        <row r="9">
          <cell r="A9" t="str">
            <v>A</v>
          </cell>
        </row>
      </sheetData>
      <sheetData sheetId="12212">
        <row r="9">
          <cell r="A9" t="str">
            <v>A</v>
          </cell>
        </row>
      </sheetData>
      <sheetData sheetId="12213">
        <row r="9">
          <cell r="A9" t="str">
            <v>A</v>
          </cell>
        </row>
      </sheetData>
      <sheetData sheetId="12214">
        <row r="9">
          <cell r="A9" t="str">
            <v>A</v>
          </cell>
        </row>
      </sheetData>
      <sheetData sheetId="12215">
        <row r="9">
          <cell r="A9" t="str">
            <v>A</v>
          </cell>
        </row>
      </sheetData>
      <sheetData sheetId="12216">
        <row r="9">
          <cell r="A9" t="str">
            <v>A</v>
          </cell>
        </row>
      </sheetData>
      <sheetData sheetId="12217">
        <row r="9">
          <cell r="A9" t="str">
            <v>A</v>
          </cell>
        </row>
      </sheetData>
      <sheetData sheetId="12218">
        <row r="9">
          <cell r="A9" t="str">
            <v>A</v>
          </cell>
        </row>
      </sheetData>
      <sheetData sheetId="12219">
        <row r="9">
          <cell r="A9" t="str">
            <v>A</v>
          </cell>
        </row>
      </sheetData>
      <sheetData sheetId="12220">
        <row r="9">
          <cell r="A9" t="str">
            <v>A</v>
          </cell>
        </row>
      </sheetData>
      <sheetData sheetId="12221">
        <row r="9">
          <cell r="A9" t="str">
            <v>A</v>
          </cell>
        </row>
      </sheetData>
      <sheetData sheetId="12222">
        <row r="9">
          <cell r="A9" t="str">
            <v>A</v>
          </cell>
        </row>
      </sheetData>
      <sheetData sheetId="12223">
        <row r="9">
          <cell r="A9" t="str">
            <v>A</v>
          </cell>
        </row>
      </sheetData>
      <sheetData sheetId="12224">
        <row r="9">
          <cell r="A9" t="str">
            <v>A</v>
          </cell>
        </row>
      </sheetData>
      <sheetData sheetId="12225">
        <row r="9">
          <cell r="A9" t="str">
            <v>A</v>
          </cell>
        </row>
      </sheetData>
      <sheetData sheetId="12226">
        <row r="9">
          <cell r="A9" t="str">
            <v>A</v>
          </cell>
        </row>
      </sheetData>
      <sheetData sheetId="12227">
        <row r="9">
          <cell r="A9" t="str">
            <v>A</v>
          </cell>
        </row>
      </sheetData>
      <sheetData sheetId="12228">
        <row r="9">
          <cell r="A9" t="str">
            <v>A</v>
          </cell>
        </row>
      </sheetData>
      <sheetData sheetId="12229">
        <row r="9">
          <cell r="A9" t="str">
            <v>A</v>
          </cell>
        </row>
      </sheetData>
      <sheetData sheetId="12230">
        <row r="9">
          <cell r="A9" t="str">
            <v>A</v>
          </cell>
        </row>
      </sheetData>
      <sheetData sheetId="12231">
        <row r="9">
          <cell r="A9" t="str">
            <v>A</v>
          </cell>
        </row>
      </sheetData>
      <sheetData sheetId="12232">
        <row r="9">
          <cell r="A9" t="str">
            <v>A</v>
          </cell>
        </row>
      </sheetData>
      <sheetData sheetId="12233">
        <row r="9">
          <cell r="A9" t="str">
            <v>A</v>
          </cell>
        </row>
      </sheetData>
      <sheetData sheetId="12234">
        <row r="9">
          <cell r="A9" t="str">
            <v>A</v>
          </cell>
        </row>
      </sheetData>
      <sheetData sheetId="12235">
        <row r="9">
          <cell r="A9" t="str">
            <v>A</v>
          </cell>
        </row>
      </sheetData>
      <sheetData sheetId="12236">
        <row r="9">
          <cell r="A9" t="str">
            <v>A</v>
          </cell>
        </row>
      </sheetData>
      <sheetData sheetId="12237">
        <row r="9">
          <cell r="A9" t="str">
            <v>A</v>
          </cell>
        </row>
      </sheetData>
      <sheetData sheetId="12238">
        <row r="9">
          <cell r="A9" t="str">
            <v>A</v>
          </cell>
        </row>
      </sheetData>
      <sheetData sheetId="12239">
        <row r="9">
          <cell r="A9" t="str">
            <v>A</v>
          </cell>
        </row>
      </sheetData>
      <sheetData sheetId="12240">
        <row r="9">
          <cell r="A9" t="str">
            <v>A</v>
          </cell>
        </row>
      </sheetData>
      <sheetData sheetId="12241">
        <row r="9">
          <cell r="A9" t="str">
            <v>A</v>
          </cell>
        </row>
      </sheetData>
      <sheetData sheetId="12242">
        <row r="9">
          <cell r="A9" t="str">
            <v>A</v>
          </cell>
        </row>
      </sheetData>
      <sheetData sheetId="12243">
        <row r="9">
          <cell r="A9" t="str">
            <v>A</v>
          </cell>
        </row>
      </sheetData>
      <sheetData sheetId="12244">
        <row r="9">
          <cell r="A9" t="str">
            <v>A</v>
          </cell>
        </row>
      </sheetData>
      <sheetData sheetId="12245">
        <row r="9">
          <cell r="A9" t="str">
            <v>A</v>
          </cell>
        </row>
      </sheetData>
      <sheetData sheetId="12246">
        <row r="9">
          <cell r="A9" t="str">
            <v>A</v>
          </cell>
        </row>
      </sheetData>
      <sheetData sheetId="12247">
        <row r="9">
          <cell r="A9" t="str">
            <v>A</v>
          </cell>
        </row>
      </sheetData>
      <sheetData sheetId="12248">
        <row r="9">
          <cell r="A9" t="str">
            <v>A</v>
          </cell>
        </row>
      </sheetData>
      <sheetData sheetId="12249">
        <row r="9">
          <cell r="A9" t="str">
            <v>A</v>
          </cell>
        </row>
      </sheetData>
      <sheetData sheetId="12250">
        <row r="9">
          <cell r="A9" t="str">
            <v>A</v>
          </cell>
        </row>
      </sheetData>
      <sheetData sheetId="12251">
        <row r="9">
          <cell r="A9" t="str">
            <v>A</v>
          </cell>
        </row>
      </sheetData>
      <sheetData sheetId="12252">
        <row r="9">
          <cell r="A9" t="str">
            <v>A</v>
          </cell>
        </row>
      </sheetData>
      <sheetData sheetId="12253">
        <row r="9">
          <cell r="A9" t="str">
            <v>A</v>
          </cell>
        </row>
      </sheetData>
      <sheetData sheetId="12254">
        <row r="9">
          <cell r="A9" t="str">
            <v>A</v>
          </cell>
        </row>
      </sheetData>
      <sheetData sheetId="12255">
        <row r="9">
          <cell r="A9" t="str">
            <v>A</v>
          </cell>
        </row>
      </sheetData>
      <sheetData sheetId="12256">
        <row r="9">
          <cell r="A9" t="str">
            <v>A</v>
          </cell>
        </row>
      </sheetData>
      <sheetData sheetId="12257">
        <row r="9">
          <cell r="A9" t="str">
            <v>A</v>
          </cell>
        </row>
      </sheetData>
      <sheetData sheetId="12258">
        <row r="9">
          <cell r="A9" t="str">
            <v>A</v>
          </cell>
        </row>
      </sheetData>
      <sheetData sheetId="12259">
        <row r="9">
          <cell r="A9" t="str">
            <v>A</v>
          </cell>
        </row>
      </sheetData>
      <sheetData sheetId="12260">
        <row r="9">
          <cell r="A9" t="str">
            <v>A</v>
          </cell>
        </row>
      </sheetData>
      <sheetData sheetId="12261">
        <row r="9">
          <cell r="A9" t="str">
            <v>A</v>
          </cell>
        </row>
      </sheetData>
      <sheetData sheetId="12262">
        <row r="9">
          <cell r="A9" t="str">
            <v>A</v>
          </cell>
        </row>
      </sheetData>
      <sheetData sheetId="12263">
        <row r="9">
          <cell r="A9" t="str">
            <v>A</v>
          </cell>
        </row>
      </sheetData>
      <sheetData sheetId="12264">
        <row r="9">
          <cell r="A9" t="str">
            <v>A</v>
          </cell>
        </row>
      </sheetData>
      <sheetData sheetId="12265">
        <row r="9">
          <cell r="A9" t="str">
            <v>A</v>
          </cell>
        </row>
      </sheetData>
      <sheetData sheetId="12266">
        <row r="9">
          <cell r="A9" t="str">
            <v>A</v>
          </cell>
        </row>
      </sheetData>
      <sheetData sheetId="12267">
        <row r="9">
          <cell r="A9" t="str">
            <v>A</v>
          </cell>
        </row>
      </sheetData>
      <sheetData sheetId="12268">
        <row r="9">
          <cell r="A9" t="str">
            <v>A</v>
          </cell>
        </row>
      </sheetData>
      <sheetData sheetId="12269">
        <row r="9">
          <cell r="A9" t="str">
            <v>A</v>
          </cell>
        </row>
      </sheetData>
      <sheetData sheetId="12270">
        <row r="9">
          <cell r="A9" t="str">
            <v>A</v>
          </cell>
        </row>
      </sheetData>
      <sheetData sheetId="12271">
        <row r="9">
          <cell r="A9" t="str">
            <v>A</v>
          </cell>
        </row>
      </sheetData>
      <sheetData sheetId="12272">
        <row r="9">
          <cell r="A9" t="str">
            <v>A</v>
          </cell>
        </row>
      </sheetData>
      <sheetData sheetId="12273">
        <row r="9">
          <cell r="A9" t="str">
            <v>A</v>
          </cell>
        </row>
      </sheetData>
      <sheetData sheetId="12274">
        <row r="9">
          <cell r="A9" t="str">
            <v>A</v>
          </cell>
        </row>
      </sheetData>
      <sheetData sheetId="12275">
        <row r="9">
          <cell r="A9" t="str">
            <v>A</v>
          </cell>
        </row>
      </sheetData>
      <sheetData sheetId="12276">
        <row r="9">
          <cell r="A9" t="str">
            <v>A</v>
          </cell>
        </row>
      </sheetData>
      <sheetData sheetId="12277">
        <row r="9">
          <cell r="A9" t="str">
            <v>A</v>
          </cell>
        </row>
      </sheetData>
      <sheetData sheetId="12278">
        <row r="9">
          <cell r="A9" t="str">
            <v>A</v>
          </cell>
        </row>
      </sheetData>
      <sheetData sheetId="12279">
        <row r="9">
          <cell r="A9" t="str">
            <v>A</v>
          </cell>
        </row>
      </sheetData>
      <sheetData sheetId="12280">
        <row r="9">
          <cell r="A9" t="str">
            <v>A</v>
          </cell>
        </row>
      </sheetData>
      <sheetData sheetId="12281">
        <row r="9">
          <cell r="A9" t="str">
            <v>A</v>
          </cell>
        </row>
      </sheetData>
      <sheetData sheetId="12282">
        <row r="9">
          <cell r="A9" t="str">
            <v>A</v>
          </cell>
        </row>
      </sheetData>
      <sheetData sheetId="12283">
        <row r="9">
          <cell r="A9" t="str">
            <v>A</v>
          </cell>
        </row>
      </sheetData>
      <sheetData sheetId="12284">
        <row r="9">
          <cell r="A9" t="str">
            <v>A</v>
          </cell>
        </row>
      </sheetData>
      <sheetData sheetId="12285">
        <row r="9">
          <cell r="A9" t="str">
            <v>A</v>
          </cell>
        </row>
      </sheetData>
      <sheetData sheetId="12286">
        <row r="9">
          <cell r="A9" t="str">
            <v>A</v>
          </cell>
        </row>
      </sheetData>
      <sheetData sheetId="12287">
        <row r="9">
          <cell r="A9" t="str">
            <v>A</v>
          </cell>
        </row>
      </sheetData>
      <sheetData sheetId="12288">
        <row r="9">
          <cell r="A9" t="str">
            <v>A</v>
          </cell>
        </row>
      </sheetData>
      <sheetData sheetId="12289">
        <row r="9">
          <cell r="A9" t="str">
            <v>A</v>
          </cell>
        </row>
      </sheetData>
      <sheetData sheetId="12290">
        <row r="9">
          <cell r="A9" t="str">
            <v>A</v>
          </cell>
        </row>
      </sheetData>
      <sheetData sheetId="12291">
        <row r="9">
          <cell r="A9" t="str">
            <v>A</v>
          </cell>
        </row>
      </sheetData>
      <sheetData sheetId="12292">
        <row r="9">
          <cell r="A9" t="str">
            <v>A</v>
          </cell>
        </row>
      </sheetData>
      <sheetData sheetId="12293">
        <row r="9">
          <cell r="A9" t="str">
            <v>A</v>
          </cell>
        </row>
      </sheetData>
      <sheetData sheetId="12294">
        <row r="9">
          <cell r="A9" t="str">
            <v>A</v>
          </cell>
        </row>
      </sheetData>
      <sheetData sheetId="12295">
        <row r="9">
          <cell r="A9" t="str">
            <v>A</v>
          </cell>
        </row>
      </sheetData>
      <sheetData sheetId="12296">
        <row r="9">
          <cell r="A9" t="str">
            <v>A</v>
          </cell>
        </row>
      </sheetData>
      <sheetData sheetId="12297">
        <row r="9">
          <cell r="A9" t="str">
            <v>A</v>
          </cell>
        </row>
      </sheetData>
      <sheetData sheetId="12298">
        <row r="9">
          <cell r="A9" t="str">
            <v>A</v>
          </cell>
        </row>
      </sheetData>
      <sheetData sheetId="12299">
        <row r="9">
          <cell r="A9" t="str">
            <v>A</v>
          </cell>
        </row>
      </sheetData>
      <sheetData sheetId="12300">
        <row r="9">
          <cell r="A9" t="str">
            <v>A</v>
          </cell>
        </row>
      </sheetData>
      <sheetData sheetId="12301">
        <row r="9">
          <cell r="A9" t="str">
            <v>A</v>
          </cell>
        </row>
      </sheetData>
      <sheetData sheetId="12302">
        <row r="9">
          <cell r="A9" t="str">
            <v>A</v>
          </cell>
        </row>
      </sheetData>
      <sheetData sheetId="12303">
        <row r="9">
          <cell r="A9" t="str">
            <v>A</v>
          </cell>
        </row>
      </sheetData>
      <sheetData sheetId="12304">
        <row r="9">
          <cell r="A9" t="str">
            <v>A</v>
          </cell>
        </row>
      </sheetData>
      <sheetData sheetId="12305">
        <row r="9">
          <cell r="A9" t="str">
            <v>A</v>
          </cell>
        </row>
      </sheetData>
      <sheetData sheetId="12306">
        <row r="9">
          <cell r="A9" t="str">
            <v>A</v>
          </cell>
        </row>
      </sheetData>
      <sheetData sheetId="12307">
        <row r="9">
          <cell r="A9" t="str">
            <v>A</v>
          </cell>
        </row>
      </sheetData>
      <sheetData sheetId="12308">
        <row r="9">
          <cell r="A9" t="str">
            <v>A</v>
          </cell>
        </row>
      </sheetData>
      <sheetData sheetId="12309">
        <row r="9">
          <cell r="A9" t="str">
            <v>A</v>
          </cell>
        </row>
      </sheetData>
      <sheetData sheetId="12310">
        <row r="9">
          <cell r="A9" t="str">
            <v>A</v>
          </cell>
        </row>
      </sheetData>
      <sheetData sheetId="12311">
        <row r="9">
          <cell r="A9" t="str">
            <v>A</v>
          </cell>
        </row>
      </sheetData>
      <sheetData sheetId="12312">
        <row r="9">
          <cell r="A9" t="str">
            <v>A</v>
          </cell>
        </row>
      </sheetData>
      <sheetData sheetId="12313">
        <row r="9">
          <cell r="A9" t="str">
            <v>A</v>
          </cell>
        </row>
      </sheetData>
      <sheetData sheetId="12314">
        <row r="9">
          <cell r="A9" t="str">
            <v>A</v>
          </cell>
        </row>
      </sheetData>
      <sheetData sheetId="12315">
        <row r="9">
          <cell r="A9" t="str">
            <v>A</v>
          </cell>
        </row>
      </sheetData>
      <sheetData sheetId="12316">
        <row r="9">
          <cell r="A9" t="str">
            <v>A</v>
          </cell>
        </row>
      </sheetData>
      <sheetData sheetId="12317">
        <row r="9">
          <cell r="A9" t="str">
            <v>A</v>
          </cell>
        </row>
      </sheetData>
      <sheetData sheetId="12318">
        <row r="9">
          <cell r="A9" t="str">
            <v>A</v>
          </cell>
        </row>
      </sheetData>
      <sheetData sheetId="12319">
        <row r="9">
          <cell r="A9" t="str">
            <v>A</v>
          </cell>
        </row>
      </sheetData>
      <sheetData sheetId="12320">
        <row r="9">
          <cell r="A9" t="str">
            <v>A</v>
          </cell>
        </row>
      </sheetData>
      <sheetData sheetId="12321">
        <row r="9">
          <cell r="A9" t="str">
            <v>A</v>
          </cell>
        </row>
      </sheetData>
      <sheetData sheetId="12322">
        <row r="9">
          <cell r="A9" t="str">
            <v>A</v>
          </cell>
        </row>
      </sheetData>
      <sheetData sheetId="12323">
        <row r="9">
          <cell r="A9" t="str">
            <v>A</v>
          </cell>
        </row>
      </sheetData>
      <sheetData sheetId="12324">
        <row r="9">
          <cell r="A9" t="str">
            <v>A</v>
          </cell>
        </row>
      </sheetData>
      <sheetData sheetId="12325">
        <row r="9">
          <cell r="A9" t="str">
            <v>A</v>
          </cell>
        </row>
      </sheetData>
      <sheetData sheetId="12326">
        <row r="9">
          <cell r="A9" t="str">
            <v>A</v>
          </cell>
        </row>
      </sheetData>
      <sheetData sheetId="12327">
        <row r="9">
          <cell r="A9" t="str">
            <v>A</v>
          </cell>
        </row>
      </sheetData>
      <sheetData sheetId="12328">
        <row r="9">
          <cell r="A9" t="str">
            <v>A</v>
          </cell>
        </row>
      </sheetData>
      <sheetData sheetId="12329">
        <row r="9">
          <cell r="A9" t="str">
            <v>A</v>
          </cell>
        </row>
      </sheetData>
      <sheetData sheetId="12330">
        <row r="9">
          <cell r="A9" t="str">
            <v>A</v>
          </cell>
        </row>
      </sheetData>
      <sheetData sheetId="12331">
        <row r="9">
          <cell r="A9" t="str">
            <v>A</v>
          </cell>
        </row>
      </sheetData>
      <sheetData sheetId="12332">
        <row r="9">
          <cell r="A9" t="str">
            <v>A</v>
          </cell>
        </row>
      </sheetData>
      <sheetData sheetId="12333">
        <row r="9">
          <cell r="A9" t="str">
            <v>A</v>
          </cell>
        </row>
      </sheetData>
      <sheetData sheetId="12334">
        <row r="9">
          <cell r="A9" t="str">
            <v>A</v>
          </cell>
        </row>
      </sheetData>
      <sheetData sheetId="12335">
        <row r="9">
          <cell r="A9" t="str">
            <v>A</v>
          </cell>
        </row>
      </sheetData>
      <sheetData sheetId="12336">
        <row r="9">
          <cell r="A9" t="str">
            <v>A</v>
          </cell>
        </row>
      </sheetData>
      <sheetData sheetId="12337">
        <row r="9">
          <cell r="A9" t="str">
            <v>A</v>
          </cell>
        </row>
      </sheetData>
      <sheetData sheetId="12338">
        <row r="9">
          <cell r="A9" t="str">
            <v>A</v>
          </cell>
        </row>
      </sheetData>
      <sheetData sheetId="12339">
        <row r="9">
          <cell r="A9" t="str">
            <v>A</v>
          </cell>
        </row>
      </sheetData>
      <sheetData sheetId="12340">
        <row r="9">
          <cell r="A9" t="str">
            <v>A</v>
          </cell>
        </row>
      </sheetData>
      <sheetData sheetId="12341">
        <row r="9">
          <cell r="A9" t="str">
            <v>A</v>
          </cell>
        </row>
      </sheetData>
      <sheetData sheetId="12342">
        <row r="9">
          <cell r="A9" t="str">
            <v>A</v>
          </cell>
        </row>
      </sheetData>
      <sheetData sheetId="12343">
        <row r="9">
          <cell r="A9" t="str">
            <v>A</v>
          </cell>
        </row>
      </sheetData>
      <sheetData sheetId="12344">
        <row r="9">
          <cell r="A9" t="str">
            <v>A</v>
          </cell>
        </row>
      </sheetData>
      <sheetData sheetId="12345">
        <row r="9">
          <cell r="A9" t="str">
            <v>A</v>
          </cell>
        </row>
      </sheetData>
      <sheetData sheetId="12346">
        <row r="9">
          <cell r="A9" t="str">
            <v>A</v>
          </cell>
        </row>
      </sheetData>
      <sheetData sheetId="12347">
        <row r="9">
          <cell r="A9" t="str">
            <v>A</v>
          </cell>
        </row>
      </sheetData>
      <sheetData sheetId="12348">
        <row r="9">
          <cell r="A9" t="str">
            <v>A</v>
          </cell>
        </row>
      </sheetData>
      <sheetData sheetId="12349">
        <row r="9">
          <cell r="A9" t="str">
            <v>A</v>
          </cell>
        </row>
      </sheetData>
      <sheetData sheetId="12350">
        <row r="9">
          <cell r="A9" t="str">
            <v>A</v>
          </cell>
        </row>
      </sheetData>
      <sheetData sheetId="12351">
        <row r="9">
          <cell r="A9" t="str">
            <v>A</v>
          </cell>
        </row>
      </sheetData>
      <sheetData sheetId="12352">
        <row r="9">
          <cell r="A9" t="str">
            <v>A</v>
          </cell>
        </row>
      </sheetData>
      <sheetData sheetId="12353">
        <row r="9">
          <cell r="A9" t="str">
            <v>A</v>
          </cell>
        </row>
      </sheetData>
      <sheetData sheetId="12354">
        <row r="9">
          <cell r="A9" t="str">
            <v>A</v>
          </cell>
        </row>
      </sheetData>
      <sheetData sheetId="12355">
        <row r="9">
          <cell r="A9" t="str">
            <v>A</v>
          </cell>
        </row>
      </sheetData>
      <sheetData sheetId="12356">
        <row r="9">
          <cell r="A9" t="str">
            <v>A</v>
          </cell>
        </row>
      </sheetData>
      <sheetData sheetId="12357">
        <row r="9">
          <cell r="A9" t="str">
            <v>A</v>
          </cell>
        </row>
      </sheetData>
      <sheetData sheetId="12358">
        <row r="9">
          <cell r="A9" t="str">
            <v>A</v>
          </cell>
        </row>
      </sheetData>
      <sheetData sheetId="12359">
        <row r="9">
          <cell r="A9" t="str">
            <v>A</v>
          </cell>
        </row>
      </sheetData>
      <sheetData sheetId="12360">
        <row r="9">
          <cell r="A9" t="str">
            <v>A</v>
          </cell>
        </row>
      </sheetData>
      <sheetData sheetId="12361">
        <row r="9">
          <cell r="A9" t="str">
            <v>A</v>
          </cell>
        </row>
      </sheetData>
      <sheetData sheetId="12362">
        <row r="9">
          <cell r="A9" t="str">
            <v>A</v>
          </cell>
        </row>
      </sheetData>
      <sheetData sheetId="12363">
        <row r="9">
          <cell r="A9" t="str">
            <v>A</v>
          </cell>
        </row>
      </sheetData>
      <sheetData sheetId="12364">
        <row r="9">
          <cell r="A9" t="str">
            <v>A</v>
          </cell>
        </row>
      </sheetData>
      <sheetData sheetId="12365">
        <row r="9">
          <cell r="A9" t="str">
            <v>A</v>
          </cell>
        </row>
      </sheetData>
      <sheetData sheetId="12366">
        <row r="9">
          <cell r="A9" t="str">
            <v>A</v>
          </cell>
        </row>
      </sheetData>
      <sheetData sheetId="12367">
        <row r="9">
          <cell r="A9" t="str">
            <v>A</v>
          </cell>
        </row>
      </sheetData>
      <sheetData sheetId="12368">
        <row r="9">
          <cell r="A9" t="str">
            <v>A</v>
          </cell>
        </row>
      </sheetData>
      <sheetData sheetId="12369">
        <row r="9">
          <cell r="A9" t="str">
            <v>A</v>
          </cell>
        </row>
      </sheetData>
      <sheetData sheetId="12370">
        <row r="9">
          <cell r="A9" t="str">
            <v>A</v>
          </cell>
        </row>
      </sheetData>
      <sheetData sheetId="12371">
        <row r="9">
          <cell r="A9" t="str">
            <v>A</v>
          </cell>
        </row>
      </sheetData>
      <sheetData sheetId="12372">
        <row r="9">
          <cell r="A9" t="str">
            <v>A</v>
          </cell>
        </row>
      </sheetData>
      <sheetData sheetId="12373">
        <row r="9">
          <cell r="A9" t="str">
            <v>A</v>
          </cell>
        </row>
      </sheetData>
      <sheetData sheetId="12374">
        <row r="9">
          <cell r="A9" t="str">
            <v>A</v>
          </cell>
        </row>
      </sheetData>
      <sheetData sheetId="12375">
        <row r="9">
          <cell r="A9" t="str">
            <v>A</v>
          </cell>
        </row>
      </sheetData>
      <sheetData sheetId="12376">
        <row r="9">
          <cell r="A9" t="str">
            <v>A</v>
          </cell>
        </row>
      </sheetData>
      <sheetData sheetId="12377">
        <row r="9">
          <cell r="A9" t="str">
            <v>A</v>
          </cell>
        </row>
      </sheetData>
      <sheetData sheetId="12378">
        <row r="9">
          <cell r="A9" t="str">
            <v>A</v>
          </cell>
        </row>
      </sheetData>
      <sheetData sheetId="12379">
        <row r="9">
          <cell r="A9" t="str">
            <v>A</v>
          </cell>
        </row>
      </sheetData>
      <sheetData sheetId="12380">
        <row r="9">
          <cell r="A9" t="str">
            <v>A</v>
          </cell>
        </row>
      </sheetData>
      <sheetData sheetId="12381">
        <row r="9">
          <cell r="A9" t="str">
            <v>A</v>
          </cell>
        </row>
      </sheetData>
      <sheetData sheetId="12382">
        <row r="9">
          <cell r="A9" t="str">
            <v>A</v>
          </cell>
        </row>
      </sheetData>
      <sheetData sheetId="12383">
        <row r="9">
          <cell r="A9" t="str">
            <v>A</v>
          </cell>
        </row>
      </sheetData>
      <sheetData sheetId="12384">
        <row r="9">
          <cell r="A9" t="str">
            <v>A</v>
          </cell>
        </row>
      </sheetData>
      <sheetData sheetId="12385">
        <row r="9">
          <cell r="A9" t="str">
            <v>A</v>
          </cell>
        </row>
      </sheetData>
      <sheetData sheetId="12386">
        <row r="9">
          <cell r="A9" t="str">
            <v>A</v>
          </cell>
        </row>
      </sheetData>
      <sheetData sheetId="12387">
        <row r="9">
          <cell r="A9" t="str">
            <v>A</v>
          </cell>
        </row>
      </sheetData>
      <sheetData sheetId="12388">
        <row r="9">
          <cell r="A9" t="str">
            <v>A</v>
          </cell>
        </row>
      </sheetData>
      <sheetData sheetId="12389">
        <row r="9">
          <cell r="A9" t="str">
            <v>A</v>
          </cell>
        </row>
      </sheetData>
      <sheetData sheetId="12390">
        <row r="9">
          <cell r="A9" t="str">
            <v>A</v>
          </cell>
        </row>
      </sheetData>
      <sheetData sheetId="12391">
        <row r="9">
          <cell r="A9" t="str">
            <v>A</v>
          </cell>
        </row>
      </sheetData>
      <sheetData sheetId="12392">
        <row r="9">
          <cell r="A9" t="str">
            <v>A</v>
          </cell>
        </row>
      </sheetData>
      <sheetData sheetId="12393">
        <row r="9">
          <cell r="A9" t="str">
            <v>A</v>
          </cell>
        </row>
      </sheetData>
      <sheetData sheetId="12394">
        <row r="9">
          <cell r="A9" t="str">
            <v>A</v>
          </cell>
        </row>
      </sheetData>
      <sheetData sheetId="12395">
        <row r="9">
          <cell r="A9" t="str">
            <v>A</v>
          </cell>
        </row>
      </sheetData>
      <sheetData sheetId="12396">
        <row r="9">
          <cell r="A9" t="str">
            <v>A</v>
          </cell>
        </row>
      </sheetData>
      <sheetData sheetId="12397">
        <row r="9">
          <cell r="A9" t="str">
            <v>A</v>
          </cell>
        </row>
      </sheetData>
      <sheetData sheetId="12398">
        <row r="9">
          <cell r="A9" t="str">
            <v>A</v>
          </cell>
        </row>
      </sheetData>
      <sheetData sheetId="12399">
        <row r="9">
          <cell r="A9" t="str">
            <v>A</v>
          </cell>
        </row>
      </sheetData>
      <sheetData sheetId="12400">
        <row r="9">
          <cell r="A9" t="str">
            <v>A</v>
          </cell>
        </row>
      </sheetData>
      <sheetData sheetId="12401">
        <row r="9">
          <cell r="A9" t="str">
            <v>A</v>
          </cell>
        </row>
      </sheetData>
      <sheetData sheetId="12402">
        <row r="9">
          <cell r="A9" t="str">
            <v>A</v>
          </cell>
        </row>
      </sheetData>
      <sheetData sheetId="12403">
        <row r="9">
          <cell r="A9" t="str">
            <v>A</v>
          </cell>
        </row>
      </sheetData>
      <sheetData sheetId="12404">
        <row r="9">
          <cell r="A9" t="str">
            <v>A</v>
          </cell>
        </row>
      </sheetData>
      <sheetData sheetId="12405">
        <row r="9">
          <cell r="A9" t="str">
            <v>A</v>
          </cell>
        </row>
      </sheetData>
      <sheetData sheetId="12406">
        <row r="9">
          <cell r="A9" t="str">
            <v>A</v>
          </cell>
        </row>
      </sheetData>
      <sheetData sheetId="12407">
        <row r="9">
          <cell r="A9" t="str">
            <v>A</v>
          </cell>
        </row>
      </sheetData>
      <sheetData sheetId="12408">
        <row r="9">
          <cell r="A9" t="str">
            <v>A</v>
          </cell>
        </row>
      </sheetData>
      <sheetData sheetId="12409">
        <row r="9">
          <cell r="A9" t="str">
            <v>A</v>
          </cell>
        </row>
      </sheetData>
      <sheetData sheetId="12410">
        <row r="9">
          <cell r="A9" t="str">
            <v>A</v>
          </cell>
        </row>
      </sheetData>
      <sheetData sheetId="12411">
        <row r="9">
          <cell r="A9" t="str">
            <v>A</v>
          </cell>
        </row>
      </sheetData>
      <sheetData sheetId="12412">
        <row r="9">
          <cell r="A9" t="str">
            <v>A</v>
          </cell>
        </row>
      </sheetData>
      <sheetData sheetId="12413">
        <row r="9">
          <cell r="A9" t="str">
            <v>A</v>
          </cell>
        </row>
      </sheetData>
      <sheetData sheetId="12414">
        <row r="9">
          <cell r="A9" t="str">
            <v>A</v>
          </cell>
        </row>
      </sheetData>
      <sheetData sheetId="12415">
        <row r="9">
          <cell r="A9" t="str">
            <v>A</v>
          </cell>
        </row>
      </sheetData>
      <sheetData sheetId="12416">
        <row r="9">
          <cell r="A9" t="str">
            <v>A</v>
          </cell>
        </row>
      </sheetData>
      <sheetData sheetId="12417">
        <row r="9">
          <cell r="A9" t="str">
            <v>A</v>
          </cell>
        </row>
      </sheetData>
      <sheetData sheetId="12418">
        <row r="9">
          <cell r="A9" t="str">
            <v>A</v>
          </cell>
        </row>
      </sheetData>
      <sheetData sheetId="12419">
        <row r="9">
          <cell r="A9" t="str">
            <v>A</v>
          </cell>
        </row>
      </sheetData>
      <sheetData sheetId="12420">
        <row r="9">
          <cell r="A9" t="str">
            <v>A</v>
          </cell>
        </row>
      </sheetData>
      <sheetData sheetId="12421">
        <row r="9">
          <cell r="A9" t="str">
            <v>A</v>
          </cell>
        </row>
      </sheetData>
      <sheetData sheetId="12422" refreshError="1"/>
      <sheetData sheetId="12423">
        <row r="9">
          <cell r="A9" t="str">
            <v>A</v>
          </cell>
        </row>
      </sheetData>
      <sheetData sheetId="12424">
        <row r="9">
          <cell r="A9" t="str">
            <v>A</v>
          </cell>
        </row>
      </sheetData>
      <sheetData sheetId="12425">
        <row r="9">
          <cell r="A9" t="str">
            <v>A</v>
          </cell>
        </row>
      </sheetData>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sheetData sheetId="12438"/>
      <sheetData sheetId="12439"/>
      <sheetData sheetId="12440"/>
      <sheetData sheetId="12441">
        <row r="9">
          <cell r="A9" t="str">
            <v>A</v>
          </cell>
        </row>
      </sheetData>
      <sheetData sheetId="12442">
        <row r="9">
          <cell r="A9" t="str">
            <v>A</v>
          </cell>
        </row>
      </sheetData>
      <sheetData sheetId="12443" refreshError="1"/>
      <sheetData sheetId="12444"/>
      <sheetData sheetId="12445"/>
      <sheetData sheetId="12446"/>
      <sheetData sheetId="12447"/>
      <sheetData sheetId="12448">
        <row r="9">
          <cell r="A9" t="str">
            <v>A</v>
          </cell>
        </row>
      </sheetData>
      <sheetData sheetId="12449">
        <row r="9">
          <cell r="A9" t="str">
            <v>A</v>
          </cell>
        </row>
      </sheetData>
      <sheetData sheetId="12450">
        <row r="9">
          <cell r="A9" t="str">
            <v>A</v>
          </cell>
        </row>
      </sheetData>
      <sheetData sheetId="12451">
        <row r="9">
          <cell r="A9" t="str">
            <v>A</v>
          </cell>
        </row>
      </sheetData>
      <sheetData sheetId="12452"/>
      <sheetData sheetId="12453"/>
      <sheetData sheetId="12454"/>
      <sheetData sheetId="12455"/>
      <sheetData sheetId="12456"/>
      <sheetData sheetId="12457"/>
      <sheetData sheetId="12458"/>
      <sheetData sheetId="12459">
        <row r="9">
          <cell r="A9" t="str">
            <v>A</v>
          </cell>
        </row>
      </sheetData>
      <sheetData sheetId="12460"/>
      <sheetData sheetId="12461"/>
      <sheetData sheetId="12462"/>
      <sheetData sheetId="12463"/>
      <sheetData sheetId="12464"/>
      <sheetData sheetId="12465"/>
      <sheetData sheetId="12466"/>
      <sheetData sheetId="12467"/>
      <sheetData sheetId="12468"/>
      <sheetData sheetId="12469"/>
      <sheetData sheetId="12470">
        <row r="9">
          <cell r="A9" t="str">
            <v>A</v>
          </cell>
        </row>
      </sheetData>
      <sheetData sheetId="12471">
        <row r="9">
          <cell r="A9" t="str">
            <v>A</v>
          </cell>
        </row>
      </sheetData>
      <sheetData sheetId="12472">
        <row r="9">
          <cell r="A9" t="str">
            <v>A</v>
          </cell>
        </row>
      </sheetData>
      <sheetData sheetId="12473">
        <row r="9">
          <cell r="A9" t="str">
            <v>A</v>
          </cell>
        </row>
      </sheetData>
      <sheetData sheetId="12474">
        <row r="9">
          <cell r="A9" t="str">
            <v>A</v>
          </cell>
        </row>
      </sheetData>
      <sheetData sheetId="12475">
        <row r="9">
          <cell r="A9" t="str">
            <v>A</v>
          </cell>
        </row>
      </sheetData>
      <sheetData sheetId="12476">
        <row r="9">
          <cell r="A9" t="str">
            <v>A</v>
          </cell>
        </row>
      </sheetData>
      <sheetData sheetId="12477">
        <row r="9">
          <cell r="A9" t="str">
            <v>A</v>
          </cell>
        </row>
      </sheetData>
      <sheetData sheetId="12478">
        <row r="9">
          <cell r="A9" t="str">
            <v>A</v>
          </cell>
        </row>
      </sheetData>
      <sheetData sheetId="12479">
        <row r="9">
          <cell r="A9" t="str">
            <v>A</v>
          </cell>
        </row>
      </sheetData>
      <sheetData sheetId="12480">
        <row r="9">
          <cell r="A9" t="str">
            <v>A</v>
          </cell>
        </row>
      </sheetData>
      <sheetData sheetId="12481">
        <row r="9">
          <cell r="A9" t="str">
            <v>A</v>
          </cell>
        </row>
      </sheetData>
      <sheetData sheetId="12482">
        <row r="9">
          <cell r="A9" t="str">
            <v>A</v>
          </cell>
        </row>
      </sheetData>
      <sheetData sheetId="12483">
        <row r="9">
          <cell r="A9" t="str">
            <v>A</v>
          </cell>
        </row>
      </sheetData>
      <sheetData sheetId="12484">
        <row r="9">
          <cell r="A9" t="str">
            <v>A</v>
          </cell>
        </row>
      </sheetData>
      <sheetData sheetId="12485">
        <row r="9">
          <cell r="A9" t="str">
            <v>A</v>
          </cell>
        </row>
      </sheetData>
      <sheetData sheetId="12486">
        <row r="9">
          <cell r="A9" t="str">
            <v>A</v>
          </cell>
        </row>
      </sheetData>
      <sheetData sheetId="12487">
        <row r="9">
          <cell r="A9" t="str">
            <v>A</v>
          </cell>
        </row>
      </sheetData>
      <sheetData sheetId="12488">
        <row r="9">
          <cell r="A9" t="str">
            <v>A</v>
          </cell>
        </row>
      </sheetData>
      <sheetData sheetId="12489">
        <row r="9">
          <cell r="A9" t="str">
            <v>A</v>
          </cell>
        </row>
      </sheetData>
      <sheetData sheetId="12490">
        <row r="9">
          <cell r="A9" t="str">
            <v>A</v>
          </cell>
        </row>
      </sheetData>
      <sheetData sheetId="12491">
        <row r="9">
          <cell r="A9" t="str">
            <v>A</v>
          </cell>
        </row>
      </sheetData>
      <sheetData sheetId="12492">
        <row r="9">
          <cell r="A9" t="str">
            <v>A</v>
          </cell>
        </row>
      </sheetData>
      <sheetData sheetId="12493">
        <row r="9">
          <cell r="A9" t="str">
            <v>A</v>
          </cell>
        </row>
      </sheetData>
      <sheetData sheetId="12494">
        <row r="9">
          <cell r="A9" t="str">
            <v>A</v>
          </cell>
        </row>
      </sheetData>
      <sheetData sheetId="12495">
        <row r="9">
          <cell r="A9" t="str">
            <v>A</v>
          </cell>
        </row>
      </sheetData>
      <sheetData sheetId="12496">
        <row r="9">
          <cell r="A9" t="str">
            <v>A</v>
          </cell>
        </row>
      </sheetData>
      <sheetData sheetId="12497">
        <row r="9">
          <cell r="A9" t="str">
            <v>A</v>
          </cell>
        </row>
      </sheetData>
      <sheetData sheetId="12498">
        <row r="9">
          <cell r="A9" t="str">
            <v>A</v>
          </cell>
        </row>
      </sheetData>
      <sheetData sheetId="12499"/>
      <sheetData sheetId="12500">
        <row r="9">
          <cell r="A9" t="str">
            <v>A</v>
          </cell>
        </row>
      </sheetData>
      <sheetData sheetId="12501">
        <row r="9">
          <cell r="A9" t="str">
            <v>A</v>
          </cell>
        </row>
      </sheetData>
      <sheetData sheetId="12502">
        <row r="9">
          <cell r="A9" t="str">
            <v>A</v>
          </cell>
        </row>
      </sheetData>
      <sheetData sheetId="12503">
        <row r="9">
          <cell r="A9" t="str">
            <v>A</v>
          </cell>
        </row>
      </sheetData>
      <sheetData sheetId="12504">
        <row r="9">
          <cell r="A9" t="str">
            <v>A</v>
          </cell>
        </row>
      </sheetData>
      <sheetData sheetId="12505">
        <row r="9">
          <cell r="A9" t="str">
            <v>A</v>
          </cell>
        </row>
      </sheetData>
      <sheetData sheetId="12506">
        <row r="9">
          <cell r="A9" t="str">
            <v>A</v>
          </cell>
        </row>
      </sheetData>
      <sheetData sheetId="12507">
        <row r="9">
          <cell r="A9" t="str">
            <v>A</v>
          </cell>
        </row>
      </sheetData>
      <sheetData sheetId="12508">
        <row r="9">
          <cell r="A9" t="str">
            <v>A</v>
          </cell>
        </row>
      </sheetData>
      <sheetData sheetId="12509">
        <row r="9">
          <cell r="A9" t="str">
            <v>A</v>
          </cell>
        </row>
      </sheetData>
      <sheetData sheetId="12510" refreshError="1"/>
      <sheetData sheetId="12511">
        <row r="9">
          <cell r="A9" t="str">
            <v>A</v>
          </cell>
        </row>
      </sheetData>
      <sheetData sheetId="12512">
        <row r="9">
          <cell r="A9" t="str">
            <v>A</v>
          </cell>
        </row>
      </sheetData>
      <sheetData sheetId="12513" refreshError="1"/>
      <sheetData sheetId="12514" refreshError="1"/>
      <sheetData sheetId="12515" refreshError="1"/>
      <sheetData sheetId="12516" refreshError="1"/>
      <sheetData sheetId="12517">
        <row r="9">
          <cell r="A9" t="str">
            <v>A</v>
          </cell>
        </row>
      </sheetData>
      <sheetData sheetId="12518">
        <row r="9">
          <cell r="A9" t="str">
            <v>A</v>
          </cell>
        </row>
      </sheetData>
      <sheetData sheetId="12519">
        <row r="9">
          <cell r="A9" t="str">
            <v>A</v>
          </cell>
        </row>
      </sheetData>
      <sheetData sheetId="12520">
        <row r="9">
          <cell r="A9" t="str">
            <v>A</v>
          </cell>
        </row>
      </sheetData>
      <sheetData sheetId="12521">
        <row r="9">
          <cell r="A9" t="str">
            <v>A</v>
          </cell>
        </row>
      </sheetData>
      <sheetData sheetId="12522">
        <row r="9">
          <cell r="A9" t="str">
            <v>A</v>
          </cell>
        </row>
      </sheetData>
      <sheetData sheetId="12523">
        <row r="9">
          <cell r="A9" t="str">
            <v>A</v>
          </cell>
        </row>
      </sheetData>
      <sheetData sheetId="12524">
        <row r="9">
          <cell r="A9" t="str">
            <v>A</v>
          </cell>
        </row>
      </sheetData>
      <sheetData sheetId="12525">
        <row r="9">
          <cell r="A9" t="str">
            <v>A</v>
          </cell>
        </row>
      </sheetData>
      <sheetData sheetId="12526">
        <row r="9">
          <cell r="A9" t="str">
            <v>A</v>
          </cell>
        </row>
      </sheetData>
      <sheetData sheetId="12527">
        <row r="9">
          <cell r="A9" t="str">
            <v>A</v>
          </cell>
        </row>
      </sheetData>
      <sheetData sheetId="12528">
        <row r="9">
          <cell r="A9" t="str">
            <v>A</v>
          </cell>
        </row>
      </sheetData>
      <sheetData sheetId="12529" refreshError="1"/>
      <sheetData sheetId="12530">
        <row r="9">
          <cell r="A9" t="str">
            <v>A</v>
          </cell>
        </row>
      </sheetData>
      <sheetData sheetId="12531">
        <row r="9">
          <cell r="A9" t="str">
            <v>A</v>
          </cell>
        </row>
      </sheetData>
      <sheetData sheetId="12532">
        <row r="9">
          <cell r="A9" t="str">
            <v>A</v>
          </cell>
        </row>
      </sheetData>
      <sheetData sheetId="12533">
        <row r="9">
          <cell r="A9" t="str">
            <v>A</v>
          </cell>
        </row>
      </sheetData>
      <sheetData sheetId="12534">
        <row r="9">
          <cell r="A9" t="str">
            <v>A</v>
          </cell>
        </row>
      </sheetData>
      <sheetData sheetId="12535">
        <row r="9">
          <cell r="A9" t="str">
            <v>A</v>
          </cell>
        </row>
      </sheetData>
      <sheetData sheetId="12536">
        <row r="9">
          <cell r="A9" t="str">
            <v>A</v>
          </cell>
        </row>
      </sheetData>
      <sheetData sheetId="12537">
        <row r="9">
          <cell r="A9" t="str">
            <v>A</v>
          </cell>
        </row>
      </sheetData>
      <sheetData sheetId="12538">
        <row r="9">
          <cell r="A9" t="str">
            <v>A</v>
          </cell>
        </row>
      </sheetData>
      <sheetData sheetId="12539">
        <row r="9">
          <cell r="A9" t="str">
            <v>A</v>
          </cell>
        </row>
      </sheetData>
      <sheetData sheetId="12540" refreshError="1"/>
      <sheetData sheetId="12541">
        <row r="9">
          <cell r="A9" t="str">
            <v>A</v>
          </cell>
        </row>
      </sheetData>
      <sheetData sheetId="12542">
        <row r="9">
          <cell r="A9" t="str">
            <v>A</v>
          </cell>
        </row>
      </sheetData>
      <sheetData sheetId="12543" refreshError="1"/>
      <sheetData sheetId="12544">
        <row r="9">
          <cell r="A9" t="str">
            <v>A</v>
          </cell>
        </row>
      </sheetData>
      <sheetData sheetId="12545" refreshError="1"/>
      <sheetData sheetId="12546" refreshError="1"/>
      <sheetData sheetId="12547" refreshError="1"/>
      <sheetData sheetId="12548" refreshError="1"/>
      <sheetData sheetId="12549">
        <row r="9">
          <cell r="A9" t="str">
            <v>A</v>
          </cell>
        </row>
      </sheetData>
      <sheetData sheetId="12550">
        <row r="9">
          <cell r="A9" t="str">
            <v>A</v>
          </cell>
        </row>
      </sheetData>
      <sheetData sheetId="12551">
        <row r="9">
          <cell r="A9" t="str">
            <v>A</v>
          </cell>
        </row>
      </sheetData>
      <sheetData sheetId="12552">
        <row r="9">
          <cell r="A9" t="str">
            <v>A</v>
          </cell>
        </row>
      </sheetData>
      <sheetData sheetId="12553">
        <row r="9">
          <cell r="A9" t="str">
            <v>A</v>
          </cell>
        </row>
      </sheetData>
      <sheetData sheetId="12554">
        <row r="9">
          <cell r="A9" t="str">
            <v>A</v>
          </cell>
        </row>
      </sheetData>
      <sheetData sheetId="12555">
        <row r="9">
          <cell r="A9" t="str">
            <v>A</v>
          </cell>
        </row>
      </sheetData>
      <sheetData sheetId="12556">
        <row r="9">
          <cell r="A9" t="str">
            <v>A</v>
          </cell>
        </row>
      </sheetData>
      <sheetData sheetId="12557" refreshError="1"/>
      <sheetData sheetId="12558" refreshError="1"/>
      <sheetData sheetId="12559" refreshError="1"/>
      <sheetData sheetId="12560" refreshError="1"/>
      <sheetData sheetId="12561" refreshError="1"/>
      <sheetData sheetId="12562" refreshError="1"/>
      <sheetData sheetId="12563"/>
      <sheetData sheetId="12564" refreshError="1"/>
      <sheetData sheetId="12565" refreshError="1"/>
      <sheetData sheetId="12566" refreshError="1"/>
      <sheetData sheetId="12567" refreshError="1"/>
      <sheetData sheetId="12568">
        <row r="9">
          <cell r="A9" t="str">
            <v>A</v>
          </cell>
        </row>
      </sheetData>
      <sheetData sheetId="12569">
        <row r="9">
          <cell r="A9" t="str">
            <v>A</v>
          </cell>
        </row>
      </sheetData>
      <sheetData sheetId="12570">
        <row r="9">
          <cell r="A9" t="str">
            <v>A</v>
          </cell>
        </row>
      </sheetData>
      <sheetData sheetId="12571">
        <row r="9">
          <cell r="A9" t="str">
            <v>A</v>
          </cell>
        </row>
      </sheetData>
      <sheetData sheetId="12572">
        <row r="9">
          <cell r="A9" t="str">
            <v>A</v>
          </cell>
        </row>
      </sheetData>
      <sheetData sheetId="12573">
        <row r="9">
          <cell r="A9" t="str">
            <v>A</v>
          </cell>
        </row>
      </sheetData>
      <sheetData sheetId="12574">
        <row r="9">
          <cell r="A9" t="str">
            <v>A</v>
          </cell>
        </row>
      </sheetData>
      <sheetData sheetId="12575">
        <row r="9">
          <cell r="A9" t="str">
            <v>A</v>
          </cell>
        </row>
      </sheetData>
      <sheetData sheetId="12576">
        <row r="9">
          <cell r="A9" t="str">
            <v>A</v>
          </cell>
        </row>
      </sheetData>
      <sheetData sheetId="12577">
        <row r="9">
          <cell r="A9" t="str">
            <v>A</v>
          </cell>
        </row>
      </sheetData>
      <sheetData sheetId="12578">
        <row r="9">
          <cell r="A9" t="str">
            <v>A</v>
          </cell>
        </row>
      </sheetData>
      <sheetData sheetId="12579">
        <row r="9">
          <cell r="A9" t="str">
            <v>A</v>
          </cell>
        </row>
      </sheetData>
      <sheetData sheetId="12580">
        <row r="9">
          <cell r="A9" t="str">
            <v>A</v>
          </cell>
        </row>
      </sheetData>
      <sheetData sheetId="12581">
        <row r="9">
          <cell r="A9" t="str">
            <v>A</v>
          </cell>
        </row>
      </sheetData>
      <sheetData sheetId="12582"/>
      <sheetData sheetId="12583"/>
      <sheetData sheetId="12584">
        <row r="9">
          <cell r="A9" t="str">
            <v>A</v>
          </cell>
        </row>
      </sheetData>
      <sheetData sheetId="12585">
        <row r="9">
          <cell r="A9" t="str">
            <v>A</v>
          </cell>
        </row>
      </sheetData>
      <sheetData sheetId="12586">
        <row r="9">
          <cell r="A9" t="str">
            <v>A</v>
          </cell>
        </row>
      </sheetData>
      <sheetData sheetId="12587">
        <row r="9">
          <cell r="A9" t="str">
            <v>A</v>
          </cell>
        </row>
      </sheetData>
      <sheetData sheetId="12588">
        <row r="9">
          <cell r="A9" t="str">
            <v>A</v>
          </cell>
        </row>
      </sheetData>
      <sheetData sheetId="12589"/>
      <sheetData sheetId="12590">
        <row r="9">
          <cell r="A9" t="str">
            <v>A</v>
          </cell>
        </row>
      </sheetData>
      <sheetData sheetId="12591">
        <row r="9">
          <cell r="A9" t="str">
            <v>A</v>
          </cell>
        </row>
      </sheetData>
      <sheetData sheetId="12592">
        <row r="9">
          <cell r="A9" t="str">
            <v>A</v>
          </cell>
        </row>
      </sheetData>
      <sheetData sheetId="12593"/>
      <sheetData sheetId="12594">
        <row r="9">
          <cell r="A9" t="str">
            <v>A</v>
          </cell>
        </row>
      </sheetData>
      <sheetData sheetId="12595">
        <row r="9">
          <cell r="A9" t="str">
            <v>A</v>
          </cell>
        </row>
      </sheetData>
      <sheetData sheetId="12596">
        <row r="9">
          <cell r="A9" t="str">
            <v>A</v>
          </cell>
        </row>
      </sheetData>
      <sheetData sheetId="12597">
        <row r="9">
          <cell r="A9" t="str">
            <v>A</v>
          </cell>
        </row>
      </sheetData>
      <sheetData sheetId="12598">
        <row r="9">
          <cell r="A9" t="str">
            <v>A</v>
          </cell>
        </row>
      </sheetData>
      <sheetData sheetId="12599"/>
      <sheetData sheetId="12600"/>
      <sheetData sheetId="12601"/>
      <sheetData sheetId="12602">
        <row r="9">
          <cell r="A9" t="str">
            <v>A</v>
          </cell>
        </row>
      </sheetData>
      <sheetData sheetId="12603">
        <row r="9">
          <cell r="A9" t="str">
            <v>A</v>
          </cell>
        </row>
      </sheetData>
      <sheetData sheetId="12604">
        <row r="9">
          <cell r="A9" t="str">
            <v>A</v>
          </cell>
        </row>
      </sheetData>
      <sheetData sheetId="12605">
        <row r="9">
          <cell r="A9" t="str">
            <v>A</v>
          </cell>
        </row>
      </sheetData>
      <sheetData sheetId="12606"/>
      <sheetData sheetId="12607">
        <row r="9">
          <cell r="A9" t="str">
            <v>A</v>
          </cell>
        </row>
      </sheetData>
      <sheetData sheetId="12608" refreshError="1"/>
      <sheetData sheetId="12609"/>
      <sheetData sheetId="12610"/>
      <sheetData sheetId="12611"/>
      <sheetData sheetId="12612">
        <row r="9">
          <cell r="A9" t="str">
            <v>A</v>
          </cell>
        </row>
      </sheetData>
      <sheetData sheetId="12613">
        <row r="9">
          <cell r="A9" t="str">
            <v>A</v>
          </cell>
        </row>
      </sheetData>
      <sheetData sheetId="12614">
        <row r="9">
          <cell r="A9" t="str">
            <v>A</v>
          </cell>
        </row>
      </sheetData>
      <sheetData sheetId="12615">
        <row r="9">
          <cell r="A9" t="str">
            <v>A</v>
          </cell>
        </row>
      </sheetData>
      <sheetData sheetId="12616">
        <row r="9">
          <cell r="A9" t="str">
            <v>A</v>
          </cell>
        </row>
      </sheetData>
      <sheetData sheetId="12617">
        <row r="9">
          <cell r="A9" t="str">
            <v>A</v>
          </cell>
        </row>
      </sheetData>
      <sheetData sheetId="12618">
        <row r="9">
          <cell r="A9" t="str">
            <v>A</v>
          </cell>
        </row>
      </sheetData>
      <sheetData sheetId="12619">
        <row r="9">
          <cell r="A9" t="str">
            <v>A</v>
          </cell>
        </row>
      </sheetData>
      <sheetData sheetId="12620">
        <row r="9">
          <cell r="A9" t="str">
            <v>A</v>
          </cell>
        </row>
      </sheetData>
      <sheetData sheetId="12621"/>
      <sheetData sheetId="12622">
        <row r="9">
          <cell r="A9" t="str">
            <v>A</v>
          </cell>
        </row>
      </sheetData>
      <sheetData sheetId="12623">
        <row r="9">
          <cell r="A9" t="str">
            <v>A</v>
          </cell>
        </row>
      </sheetData>
      <sheetData sheetId="12624">
        <row r="9">
          <cell r="A9" t="str">
            <v>A</v>
          </cell>
        </row>
      </sheetData>
      <sheetData sheetId="12625">
        <row r="9">
          <cell r="A9" t="str">
            <v>A</v>
          </cell>
        </row>
      </sheetData>
      <sheetData sheetId="12626">
        <row r="9">
          <cell r="A9" t="str">
            <v>A</v>
          </cell>
        </row>
      </sheetData>
      <sheetData sheetId="12627">
        <row r="9">
          <cell r="A9" t="str">
            <v>A</v>
          </cell>
        </row>
      </sheetData>
      <sheetData sheetId="12628">
        <row r="9">
          <cell r="A9" t="str">
            <v>A</v>
          </cell>
        </row>
      </sheetData>
      <sheetData sheetId="12629">
        <row r="9">
          <cell r="A9" t="str">
            <v>A</v>
          </cell>
        </row>
      </sheetData>
      <sheetData sheetId="12630">
        <row r="9">
          <cell r="A9" t="str">
            <v>A</v>
          </cell>
        </row>
      </sheetData>
      <sheetData sheetId="12631">
        <row r="9">
          <cell r="A9" t="str">
            <v>A</v>
          </cell>
        </row>
      </sheetData>
      <sheetData sheetId="12632">
        <row r="9">
          <cell r="A9" t="str">
            <v>A</v>
          </cell>
        </row>
      </sheetData>
      <sheetData sheetId="12633">
        <row r="9">
          <cell r="A9" t="str">
            <v>A</v>
          </cell>
        </row>
      </sheetData>
      <sheetData sheetId="12634">
        <row r="9">
          <cell r="A9" t="str">
            <v>A</v>
          </cell>
        </row>
      </sheetData>
      <sheetData sheetId="12635">
        <row r="9">
          <cell r="A9" t="str">
            <v>A</v>
          </cell>
        </row>
      </sheetData>
      <sheetData sheetId="12636">
        <row r="9">
          <cell r="A9" t="str">
            <v>A</v>
          </cell>
        </row>
      </sheetData>
      <sheetData sheetId="12637">
        <row r="9">
          <cell r="A9" t="str">
            <v>A</v>
          </cell>
        </row>
      </sheetData>
      <sheetData sheetId="12638"/>
      <sheetData sheetId="12639">
        <row r="9">
          <cell r="A9" t="str">
            <v>A</v>
          </cell>
        </row>
      </sheetData>
      <sheetData sheetId="12640">
        <row r="9">
          <cell r="A9" t="str">
            <v>A</v>
          </cell>
        </row>
      </sheetData>
      <sheetData sheetId="12641">
        <row r="9">
          <cell r="A9" t="str">
            <v>A</v>
          </cell>
        </row>
      </sheetData>
      <sheetData sheetId="12642">
        <row r="9">
          <cell r="A9" t="str">
            <v>A</v>
          </cell>
        </row>
      </sheetData>
      <sheetData sheetId="12643">
        <row r="9">
          <cell r="A9" t="str">
            <v>A</v>
          </cell>
        </row>
      </sheetData>
      <sheetData sheetId="12644">
        <row r="9">
          <cell r="A9" t="str">
            <v>A</v>
          </cell>
        </row>
      </sheetData>
      <sheetData sheetId="12645">
        <row r="9">
          <cell r="A9" t="str">
            <v>A</v>
          </cell>
        </row>
      </sheetData>
      <sheetData sheetId="12646">
        <row r="9">
          <cell r="A9" t="str">
            <v>A</v>
          </cell>
        </row>
      </sheetData>
      <sheetData sheetId="12647">
        <row r="9">
          <cell r="A9" t="str">
            <v>A</v>
          </cell>
        </row>
      </sheetData>
      <sheetData sheetId="12648">
        <row r="9">
          <cell r="A9" t="str">
            <v>A</v>
          </cell>
        </row>
      </sheetData>
      <sheetData sheetId="12649">
        <row r="9">
          <cell r="A9" t="str">
            <v>A</v>
          </cell>
        </row>
      </sheetData>
      <sheetData sheetId="12650">
        <row r="9">
          <cell r="A9" t="str">
            <v>A</v>
          </cell>
        </row>
      </sheetData>
      <sheetData sheetId="12651">
        <row r="9">
          <cell r="A9" t="str">
            <v>A</v>
          </cell>
        </row>
      </sheetData>
      <sheetData sheetId="12652"/>
      <sheetData sheetId="12653">
        <row r="9">
          <cell r="A9" t="str">
            <v>A</v>
          </cell>
        </row>
      </sheetData>
      <sheetData sheetId="12654">
        <row r="9">
          <cell r="A9" t="str">
            <v>A</v>
          </cell>
        </row>
      </sheetData>
      <sheetData sheetId="12655">
        <row r="9">
          <cell r="A9" t="str">
            <v>A</v>
          </cell>
        </row>
      </sheetData>
      <sheetData sheetId="12656">
        <row r="9">
          <cell r="A9" t="str">
            <v>A</v>
          </cell>
        </row>
      </sheetData>
      <sheetData sheetId="12657">
        <row r="9">
          <cell r="A9" t="str">
            <v>A</v>
          </cell>
        </row>
      </sheetData>
      <sheetData sheetId="12658">
        <row r="9">
          <cell r="A9" t="str">
            <v>A</v>
          </cell>
        </row>
      </sheetData>
      <sheetData sheetId="12659">
        <row r="9">
          <cell r="A9" t="str">
            <v>A</v>
          </cell>
        </row>
      </sheetData>
      <sheetData sheetId="12660">
        <row r="9">
          <cell r="A9" t="str">
            <v>A</v>
          </cell>
        </row>
      </sheetData>
      <sheetData sheetId="12661">
        <row r="9">
          <cell r="A9" t="str">
            <v>A</v>
          </cell>
        </row>
      </sheetData>
      <sheetData sheetId="12662">
        <row r="9">
          <cell r="A9" t="str">
            <v>A</v>
          </cell>
        </row>
      </sheetData>
      <sheetData sheetId="12663">
        <row r="9">
          <cell r="A9" t="str">
            <v>A</v>
          </cell>
        </row>
      </sheetData>
      <sheetData sheetId="12664">
        <row r="9">
          <cell r="A9" t="str">
            <v>A</v>
          </cell>
        </row>
      </sheetData>
      <sheetData sheetId="12665">
        <row r="9">
          <cell r="A9" t="str">
            <v>A</v>
          </cell>
        </row>
      </sheetData>
      <sheetData sheetId="12666">
        <row r="9">
          <cell r="A9" t="str">
            <v>A</v>
          </cell>
        </row>
      </sheetData>
      <sheetData sheetId="12667">
        <row r="9">
          <cell r="A9" t="str">
            <v>A</v>
          </cell>
        </row>
      </sheetData>
      <sheetData sheetId="12668">
        <row r="9">
          <cell r="A9" t="str">
            <v>A</v>
          </cell>
        </row>
      </sheetData>
      <sheetData sheetId="12669">
        <row r="9">
          <cell r="A9" t="str">
            <v>A</v>
          </cell>
        </row>
      </sheetData>
      <sheetData sheetId="12670">
        <row r="9">
          <cell r="A9" t="str">
            <v>A</v>
          </cell>
        </row>
      </sheetData>
      <sheetData sheetId="12671">
        <row r="9">
          <cell r="A9" t="str">
            <v>A</v>
          </cell>
        </row>
      </sheetData>
      <sheetData sheetId="12672">
        <row r="9">
          <cell r="A9" t="str">
            <v>A</v>
          </cell>
        </row>
      </sheetData>
      <sheetData sheetId="12673">
        <row r="9">
          <cell r="A9" t="str">
            <v>A</v>
          </cell>
        </row>
      </sheetData>
      <sheetData sheetId="12674">
        <row r="9">
          <cell r="A9" t="str">
            <v>A</v>
          </cell>
        </row>
      </sheetData>
      <sheetData sheetId="12675" refreshError="1"/>
      <sheetData sheetId="12676" refreshError="1"/>
      <sheetData sheetId="12677" refreshError="1"/>
      <sheetData sheetId="12678" refreshError="1"/>
      <sheetData sheetId="12679" refreshError="1"/>
      <sheetData sheetId="12680">
        <row r="9">
          <cell r="A9" t="str">
            <v>A</v>
          </cell>
        </row>
      </sheetData>
      <sheetData sheetId="12681">
        <row r="9">
          <cell r="A9" t="str">
            <v>A</v>
          </cell>
        </row>
      </sheetData>
      <sheetData sheetId="12682">
        <row r="9">
          <cell r="A9" t="str">
            <v>A</v>
          </cell>
        </row>
      </sheetData>
      <sheetData sheetId="12683">
        <row r="9">
          <cell r="A9" t="str">
            <v>A</v>
          </cell>
        </row>
      </sheetData>
      <sheetData sheetId="12684">
        <row r="9">
          <cell r="A9" t="str">
            <v>A</v>
          </cell>
        </row>
      </sheetData>
      <sheetData sheetId="12685">
        <row r="9">
          <cell r="A9" t="str">
            <v>A</v>
          </cell>
        </row>
      </sheetData>
      <sheetData sheetId="12686">
        <row r="9">
          <cell r="A9" t="str">
            <v>A</v>
          </cell>
        </row>
      </sheetData>
      <sheetData sheetId="12687">
        <row r="9">
          <cell r="A9" t="str">
            <v>A</v>
          </cell>
        </row>
      </sheetData>
      <sheetData sheetId="12688">
        <row r="9">
          <cell r="A9" t="str">
            <v>A</v>
          </cell>
        </row>
      </sheetData>
      <sheetData sheetId="12689">
        <row r="9">
          <cell r="A9" t="str">
            <v>A</v>
          </cell>
        </row>
      </sheetData>
      <sheetData sheetId="12690">
        <row r="9">
          <cell r="A9" t="str">
            <v>A</v>
          </cell>
        </row>
      </sheetData>
      <sheetData sheetId="12691">
        <row r="9">
          <cell r="A9" t="str">
            <v>A</v>
          </cell>
        </row>
      </sheetData>
      <sheetData sheetId="12692">
        <row r="9">
          <cell r="A9" t="str">
            <v>A</v>
          </cell>
        </row>
      </sheetData>
      <sheetData sheetId="12693">
        <row r="9">
          <cell r="A9" t="str">
            <v>A</v>
          </cell>
        </row>
      </sheetData>
      <sheetData sheetId="12694">
        <row r="9">
          <cell r="A9" t="str">
            <v>A</v>
          </cell>
        </row>
      </sheetData>
      <sheetData sheetId="12695">
        <row r="9">
          <cell r="A9" t="str">
            <v>A</v>
          </cell>
        </row>
      </sheetData>
      <sheetData sheetId="12696" refreshError="1"/>
      <sheetData sheetId="12697" refreshError="1"/>
      <sheetData sheetId="12698" refreshError="1"/>
      <sheetData sheetId="12699" refreshError="1"/>
      <sheetData sheetId="12700">
        <row r="9">
          <cell r="A9" t="str">
            <v>A</v>
          </cell>
        </row>
      </sheetData>
      <sheetData sheetId="12701">
        <row r="9">
          <cell r="A9" t="str">
            <v>A</v>
          </cell>
        </row>
      </sheetData>
      <sheetData sheetId="12702">
        <row r="9">
          <cell r="A9" t="str">
            <v>A</v>
          </cell>
        </row>
      </sheetData>
      <sheetData sheetId="12703">
        <row r="9">
          <cell r="A9" t="str">
            <v>A</v>
          </cell>
        </row>
      </sheetData>
      <sheetData sheetId="12704">
        <row r="9">
          <cell r="A9" t="str">
            <v>A</v>
          </cell>
        </row>
      </sheetData>
      <sheetData sheetId="12705">
        <row r="9">
          <cell r="A9" t="str">
            <v>A</v>
          </cell>
        </row>
      </sheetData>
      <sheetData sheetId="12706">
        <row r="9">
          <cell r="A9" t="str">
            <v>A</v>
          </cell>
        </row>
      </sheetData>
      <sheetData sheetId="12707">
        <row r="9">
          <cell r="A9" t="str">
            <v>A</v>
          </cell>
        </row>
      </sheetData>
      <sheetData sheetId="12708"/>
      <sheetData sheetId="12709" refreshError="1"/>
      <sheetData sheetId="12710" refreshError="1"/>
      <sheetData sheetId="12711" refreshError="1"/>
      <sheetData sheetId="12712" refreshError="1"/>
      <sheetData sheetId="12713" refreshError="1"/>
      <sheetData sheetId="12714" refreshError="1"/>
      <sheetData sheetId="12715">
        <row r="9">
          <cell r="A9" t="str">
            <v>A</v>
          </cell>
        </row>
      </sheetData>
      <sheetData sheetId="12716">
        <row r="9">
          <cell r="A9" t="str">
            <v>A</v>
          </cell>
        </row>
      </sheetData>
      <sheetData sheetId="12717" refreshError="1"/>
      <sheetData sheetId="12718" refreshError="1"/>
      <sheetData sheetId="12719">
        <row r="9">
          <cell r="A9" t="str">
            <v>A</v>
          </cell>
        </row>
      </sheetData>
      <sheetData sheetId="12720">
        <row r="9">
          <cell r="A9" t="str">
            <v>A</v>
          </cell>
        </row>
      </sheetData>
      <sheetData sheetId="12721">
        <row r="9">
          <cell r="A9" t="str">
            <v>A</v>
          </cell>
        </row>
      </sheetData>
      <sheetData sheetId="12722">
        <row r="9">
          <cell r="A9" t="str">
            <v>A</v>
          </cell>
        </row>
      </sheetData>
      <sheetData sheetId="12723">
        <row r="9">
          <cell r="A9" t="str">
            <v>A</v>
          </cell>
        </row>
      </sheetData>
      <sheetData sheetId="12724">
        <row r="9">
          <cell r="A9" t="str">
            <v>A</v>
          </cell>
        </row>
      </sheetData>
      <sheetData sheetId="12725">
        <row r="9">
          <cell r="A9" t="str">
            <v>A</v>
          </cell>
        </row>
      </sheetData>
      <sheetData sheetId="12726">
        <row r="9">
          <cell r="A9" t="str">
            <v>A</v>
          </cell>
        </row>
      </sheetData>
      <sheetData sheetId="12727">
        <row r="9">
          <cell r="A9" t="str">
            <v>A</v>
          </cell>
        </row>
      </sheetData>
      <sheetData sheetId="12728">
        <row r="9">
          <cell r="A9" t="str">
            <v>A</v>
          </cell>
        </row>
      </sheetData>
      <sheetData sheetId="12729">
        <row r="9">
          <cell r="A9" t="str">
            <v>A</v>
          </cell>
        </row>
      </sheetData>
      <sheetData sheetId="12730">
        <row r="9">
          <cell r="A9" t="str">
            <v>A</v>
          </cell>
        </row>
      </sheetData>
      <sheetData sheetId="12731">
        <row r="9">
          <cell r="A9" t="str">
            <v>A</v>
          </cell>
        </row>
      </sheetData>
      <sheetData sheetId="12732">
        <row r="9">
          <cell r="A9" t="str">
            <v>A</v>
          </cell>
        </row>
      </sheetData>
      <sheetData sheetId="12733">
        <row r="9">
          <cell r="A9" t="str">
            <v>A</v>
          </cell>
        </row>
      </sheetData>
      <sheetData sheetId="12734">
        <row r="9">
          <cell r="A9" t="str">
            <v>A</v>
          </cell>
        </row>
      </sheetData>
      <sheetData sheetId="12735">
        <row r="9">
          <cell r="A9" t="str">
            <v>A</v>
          </cell>
        </row>
      </sheetData>
      <sheetData sheetId="12736">
        <row r="9">
          <cell r="A9" t="str">
            <v>A</v>
          </cell>
        </row>
      </sheetData>
      <sheetData sheetId="12737"/>
      <sheetData sheetId="12738">
        <row r="9">
          <cell r="A9" t="str">
            <v>A</v>
          </cell>
        </row>
      </sheetData>
      <sheetData sheetId="12739">
        <row r="9">
          <cell r="A9" t="str">
            <v>A</v>
          </cell>
        </row>
      </sheetData>
      <sheetData sheetId="12740">
        <row r="9">
          <cell r="A9" t="str">
            <v>A</v>
          </cell>
        </row>
      </sheetData>
      <sheetData sheetId="12741">
        <row r="9">
          <cell r="A9" t="str">
            <v>A</v>
          </cell>
        </row>
      </sheetData>
      <sheetData sheetId="12742"/>
      <sheetData sheetId="12743"/>
      <sheetData sheetId="12744">
        <row r="9">
          <cell r="A9" t="str">
            <v>A</v>
          </cell>
        </row>
      </sheetData>
      <sheetData sheetId="12745">
        <row r="9">
          <cell r="A9" t="str">
            <v>A</v>
          </cell>
        </row>
      </sheetData>
      <sheetData sheetId="12746">
        <row r="9">
          <cell r="A9" t="str">
            <v>A</v>
          </cell>
        </row>
      </sheetData>
      <sheetData sheetId="12747">
        <row r="9">
          <cell r="A9" t="str">
            <v>A</v>
          </cell>
        </row>
      </sheetData>
      <sheetData sheetId="12748">
        <row r="9">
          <cell r="A9" t="str">
            <v>A</v>
          </cell>
        </row>
      </sheetData>
      <sheetData sheetId="12749">
        <row r="9">
          <cell r="A9" t="str">
            <v>A</v>
          </cell>
        </row>
      </sheetData>
      <sheetData sheetId="12750">
        <row r="9">
          <cell r="A9" t="str">
            <v>A</v>
          </cell>
        </row>
      </sheetData>
      <sheetData sheetId="12751">
        <row r="9">
          <cell r="A9" t="str">
            <v>A</v>
          </cell>
        </row>
      </sheetData>
      <sheetData sheetId="12752">
        <row r="9">
          <cell r="A9" t="str">
            <v>A</v>
          </cell>
        </row>
      </sheetData>
      <sheetData sheetId="12753">
        <row r="9">
          <cell r="A9" t="str">
            <v>A</v>
          </cell>
        </row>
      </sheetData>
      <sheetData sheetId="12754">
        <row r="9">
          <cell r="A9" t="str">
            <v>A</v>
          </cell>
        </row>
      </sheetData>
      <sheetData sheetId="12755"/>
      <sheetData sheetId="12756">
        <row r="9">
          <cell r="A9" t="str">
            <v>A</v>
          </cell>
        </row>
      </sheetData>
      <sheetData sheetId="12757">
        <row r="9">
          <cell r="A9" t="str">
            <v>A</v>
          </cell>
        </row>
      </sheetData>
      <sheetData sheetId="12758">
        <row r="9">
          <cell r="A9" t="str">
            <v>A</v>
          </cell>
        </row>
      </sheetData>
      <sheetData sheetId="12759" refreshError="1"/>
      <sheetData sheetId="12760">
        <row r="9">
          <cell r="A9" t="str">
            <v>A</v>
          </cell>
        </row>
      </sheetData>
      <sheetData sheetId="12761">
        <row r="9">
          <cell r="A9" t="str">
            <v>A</v>
          </cell>
        </row>
      </sheetData>
      <sheetData sheetId="12762">
        <row r="9">
          <cell r="A9" t="str">
            <v>A</v>
          </cell>
        </row>
      </sheetData>
      <sheetData sheetId="12763">
        <row r="9">
          <cell r="A9" t="str">
            <v>A</v>
          </cell>
        </row>
      </sheetData>
      <sheetData sheetId="12764">
        <row r="9">
          <cell r="A9" t="str">
            <v>A</v>
          </cell>
        </row>
      </sheetData>
      <sheetData sheetId="12765">
        <row r="9">
          <cell r="A9" t="str">
            <v>A</v>
          </cell>
        </row>
      </sheetData>
      <sheetData sheetId="12766">
        <row r="9">
          <cell r="A9" t="str">
            <v>A</v>
          </cell>
        </row>
      </sheetData>
      <sheetData sheetId="12767">
        <row r="9">
          <cell r="A9" t="str">
            <v>A</v>
          </cell>
        </row>
      </sheetData>
      <sheetData sheetId="12768">
        <row r="9">
          <cell r="A9" t="str">
            <v>A</v>
          </cell>
        </row>
      </sheetData>
      <sheetData sheetId="12769">
        <row r="9">
          <cell r="A9" t="str">
            <v>A</v>
          </cell>
        </row>
      </sheetData>
      <sheetData sheetId="12770">
        <row r="9">
          <cell r="A9" t="str">
            <v>A</v>
          </cell>
        </row>
      </sheetData>
      <sheetData sheetId="12771">
        <row r="9">
          <cell r="A9" t="str">
            <v>A</v>
          </cell>
        </row>
      </sheetData>
      <sheetData sheetId="12772">
        <row r="9">
          <cell r="A9" t="str">
            <v>A</v>
          </cell>
        </row>
      </sheetData>
      <sheetData sheetId="12773">
        <row r="9">
          <cell r="A9" t="str">
            <v>A</v>
          </cell>
        </row>
      </sheetData>
      <sheetData sheetId="12774">
        <row r="9">
          <cell r="A9" t="str">
            <v>A</v>
          </cell>
        </row>
      </sheetData>
      <sheetData sheetId="12775"/>
      <sheetData sheetId="12776"/>
      <sheetData sheetId="12777"/>
      <sheetData sheetId="12778"/>
      <sheetData sheetId="12779"/>
      <sheetData sheetId="12780">
        <row r="9">
          <cell r="A9" t="str">
            <v>A</v>
          </cell>
        </row>
      </sheetData>
      <sheetData sheetId="12781">
        <row r="9">
          <cell r="A9" t="str">
            <v>A</v>
          </cell>
        </row>
      </sheetData>
      <sheetData sheetId="12782">
        <row r="9">
          <cell r="A9" t="str">
            <v>A</v>
          </cell>
        </row>
      </sheetData>
      <sheetData sheetId="12783">
        <row r="9">
          <cell r="A9" t="str">
            <v>A</v>
          </cell>
        </row>
      </sheetData>
      <sheetData sheetId="12784">
        <row r="9">
          <cell r="A9" t="str">
            <v>A</v>
          </cell>
        </row>
      </sheetData>
      <sheetData sheetId="12785">
        <row r="9">
          <cell r="A9" t="str">
            <v>A</v>
          </cell>
        </row>
      </sheetData>
      <sheetData sheetId="12786">
        <row r="9">
          <cell r="A9" t="str">
            <v>A</v>
          </cell>
        </row>
      </sheetData>
      <sheetData sheetId="12787">
        <row r="9">
          <cell r="A9" t="str">
            <v>A</v>
          </cell>
        </row>
      </sheetData>
      <sheetData sheetId="12788">
        <row r="9">
          <cell r="A9" t="str">
            <v>A</v>
          </cell>
        </row>
      </sheetData>
      <sheetData sheetId="12789">
        <row r="9">
          <cell r="A9" t="str">
            <v>A</v>
          </cell>
        </row>
      </sheetData>
      <sheetData sheetId="12790">
        <row r="9">
          <cell r="A9" t="str">
            <v>A</v>
          </cell>
        </row>
      </sheetData>
      <sheetData sheetId="12791">
        <row r="9">
          <cell r="A9" t="str">
            <v>A</v>
          </cell>
        </row>
      </sheetData>
      <sheetData sheetId="12792">
        <row r="9">
          <cell r="A9" t="str">
            <v>A</v>
          </cell>
        </row>
      </sheetData>
      <sheetData sheetId="12793">
        <row r="9">
          <cell r="A9" t="str">
            <v>A</v>
          </cell>
        </row>
      </sheetData>
      <sheetData sheetId="12794">
        <row r="9">
          <cell r="A9" t="str">
            <v>A</v>
          </cell>
        </row>
      </sheetData>
      <sheetData sheetId="12795">
        <row r="9">
          <cell r="A9" t="str">
            <v>A</v>
          </cell>
        </row>
      </sheetData>
      <sheetData sheetId="12796">
        <row r="9">
          <cell r="A9" t="str">
            <v>A</v>
          </cell>
        </row>
      </sheetData>
      <sheetData sheetId="12797">
        <row r="9">
          <cell r="A9" t="str">
            <v>A</v>
          </cell>
        </row>
      </sheetData>
      <sheetData sheetId="12798">
        <row r="9">
          <cell r="A9" t="str">
            <v>A</v>
          </cell>
        </row>
      </sheetData>
      <sheetData sheetId="12799">
        <row r="9">
          <cell r="A9" t="str">
            <v>A</v>
          </cell>
        </row>
      </sheetData>
      <sheetData sheetId="12800">
        <row r="9">
          <cell r="A9" t="str">
            <v>A</v>
          </cell>
        </row>
      </sheetData>
      <sheetData sheetId="12801">
        <row r="9">
          <cell r="A9" t="str">
            <v>A</v>
          </cell>
        </row>
      </sheetData>
      <sheetData sheetId="12802">
        <row r="9">
          <cell r="A9" t="str">
            <v>A</v>
          </cell>
        </row>
      </sheetData>
      <sheetData sheetId="12803">
        <row r="9">
          <cell r="A9" t="str">
            <v>A</v>
          </cell>
        </row>
      </sheetData>
      <sheetData sheetId="12804">
        <row r="9">
          <cell r="A9" t="str">
            <v>A</v>
          </cell>
        </row>
      </sheetData>
      <sheetData sheetId="12805">
        <row r="9">
          <cell r="A9" t="str">
            <v>A</v>
          </cell>
        </row>
      </sheetData>
      <sheetData sheetId="12806"/>
      <sheetData sheetId="12807"/>
      <sheetData sheetId="12808">
        <row r="9">
          <cell r="A9" t="str">
            <v>A</v>
          </cell>
        </row>
      </sheetData>
      <sheetData sheetId="12809">
        <row r="9">
          <cell r="A9" t="str">
            <v>A</v>
          </cell>
        </row>
      </sheetData>
      <sheetData sheetId="12810">
        <row r="9">
          <cell r="A9" t="str">
            <v>A</v>
          </cell>
        </row>
      </sheetData>
      <sheetData sheetId="12811">
        <row r="9">
          <cell r="A9" t="str">
            <v>A</v>
          </cell>
        </row>
      </sheetData>
      <sheetData sheetId="12812">
        <row r="9">
          <cell r="A9" t="str">
            <v>A</v>
          </cell>
        </row>
      </sheetData>
      <sheetData sheetId="12813">
        <row r="9">
          <cell r="A9" t="str">
            <v>A</v>
          </cell>
        </row>
      </sheetData>
      <sheetData sheetId="12814">
        <row r="9">
          <cell r="A9" t="str">
            <v>A</v>
          </cell>
        </row>
      </sheetData>
      <sheetData sheetId="12815">
        <row r="9">
          <cell r="A9" t="str">
            <v>A</v>
          </cell>
        </row>
      </sheetData>
      <sheetData sheetId="12816">
        <row r="9">
          <cell r="A9" t="str">
            <v>A</v>
          </cell>
        </row>
      </sheetData>
      <sheetData sheetId="12817">
        <row r="9">
          <cell r="A9" t="str">
            <v>A</v>
          </cell>
        </row>
      </sheetData>
      <sheetData sheetId="12818">
        <row r="9">
          <cell r="A9" t="str">
            <v>A</v>
          </cell>
        </row>
      </sheetData>
      <sheetData sheetId="12819">
        <row r="9">
          <cell r="A9" t="str">
            <v>A</v>
          </cell>
        </row>
      </sheetData>
      <sheetData sheetId="12820">
        <row r="9">
          <cell r="A9" t="str">
            <v>A</v>
          </cell>
        </row>
      </sheetData>
      <sheetData sheetId="12821">
        <row r="9">
          <cell r="A9" t="str">
            <v>A</v>
          </cell>
        </row>
      </sheetData>
      <sheetData sheetId="12822">
        <row r="9">
          <cell r="A9" t="str">
            <v>A</v>
          </cell>
        </row>
      </sheetData>
      <sheetData sheetId="12823">
        <row r="9">
          <cell r="A9" t="str">
            <v>A</v>
          </cell>
        </row>
      </sheetData>
      <sheetData sheetId="12824">
        <row r="9">
          <cell r="A9" t="str">
            <v>A</v>
          </cell>
        </row>
      </sheetData>
      <sheetData sheetId="12825">
        <row r="9">
          <cell r="A9" t="str">
            <v>A</v>
          </cell>
        </row>
      </sheetData>
      <sheetData sheetId="12826" refreshError="1"/>
      <sheetData sheetId="12827" refreshError="1"/>
      <sheetData sheetId="12828" refreshError="1"/>
      <sheetData sheetId="12829" refreshError="1"/>
      <sheetData sheetId="12830" refreshError="1"/>
      <sheetData sheetId="12831" refreshError="1"/>
      <sheetData sheetId="12832" refreshError="1"/>
      <sheetData sheetId="12833" refreshError="1"/>
      <sheetData sheetId="12834" refreshError="1"/>
      <sheetData sheetId="12835" refreshError="1"/>
      <sheetData sheetId="12836" refreshError="1"/>
      <sheetData sheetId="12837" refreshError="1"/>
      <sheetData sheetId="12838">
        <row r="9">
          <cell r="A9" t="str">
            <v>A</v>
          </cell>
        </row>
      </sheetData>
      <sheetData sheetId="12839">
        <row r="9">
          <cell r="A9" t="str">
            <v>A</v>
          </cell>
        </row>
      </sheetData>
      <sheetData sheetId="12840">
        <row r="9">
          <cell r="A9" t="str">
            <v>A</v>
          </cell>
        </row>
      </sheetData>
      <sheetData sheetId="12841">
        <row r="9">
          <cell r="A9" t="str">
            <v>A</v>
          </cell>
        </row>
      </sheetData>
      <sheetData sheetId="12842">
        <row r="9">
          <cell r="A9" t="str">
            <v>A</v>
          </cell>
        </row>
      </sheetData>
      <sheetData sheetId="12843">
        <row r="9">
          <cell r="A9" t="str">
            <v>A</v>
          </cell>
        </row>
      </sheetData>
      <sheetData sheetId="12844">
        <row r="9">
          <cell r="A9" t="str">
            <v>A</v>
          </cell>
        </row>
      </sheetData>
      <sheetData sheetId="12845">
        <row r="9">
          <cell r="A9" t="str">
            <v>A</v>
          </cell>
        </row>
      </sheetData>
      <sheetData sheetId="12846">
        <row r="9">
          <cell r="A9" t="str">
            <v>A</v>
          </cell>
        </row>
      </sheetData>
      <sheetData sheetId="12847">
        <row r="9">
          <cell r="A9" t="str">
            <v>A</v>
          </cell>
        </row>
      </sheetData>
      <sheetData sheetId="12848">
        <row r="9">
          <cell r="A9" t="str">
            <v>A</v>
          </cell>
        </row>
      </sheetData>
      <sheetData sheetId="12849">
        <row r="9">
          <cell r="A9" t="str">
            <v>A</v>
          </cell>
        </row>
      </sheetData>
      <sheetData sheetId="12850">
        <row r="9">
          <cell r="A9" t="str">
            <v>A</v>
          </cell>
        </row>
      </sheetData>
      <sheetData sheetId="12851">
        <row r="9">
          <cell r="A9" t="str">
            <v>A</v>
          </cell>
        </row>
      </sheetData>
      <sheetData sheetId="12852">
        <row r="9">
          <cell r="A9" t="str">
            <v>A</v>
          </cell>
        </row>
      </sheetData>
      <sheetData sheetId="12853">
        <row r="9">
          <cell r="A9" t="str">
            <v>A</v>
          </cell>
        </row>
      </sheetData>
      <sheetData sheetId="12854">
        <row r="9">
          <cell r="A9" t="str">
            <v>A</v>
          </cell>
        </row>
      </sheetData>
      <sheetData sheetId="12855">
        <row r="9">
          <cell r="A9" t="str">
            <v>A</v>
          </cell>
        </row>
      </sheetData>
      <sheetData sheetId="12856">
        <row r="9">
          <cell r="A9" t="str">
            <v>A</v>
          </cell>
        </row>
      </sheetData>
      <sheetData sheetId="12857">
        <row r="9">
          <cell r="A9" t="str">
            <v>A</v>
          </cell>
        </row>
      </sheetData>
      <sheetData sheetId="12858">
        <row r="9">
          <cell r="A9" t="str">
            <v>A</v>
          </cell>
        </row>
      </sheetData>
      <sheetData sheetId="12859">
        <row r="9">
          <cell r="A9" t="str">
            <v>A</v>
          </cell>
        </row>
      </sheetData>
      <sheetData sheetId="12860">
        <row r="9">
          <cell r="A9" t="str">
            <v>A</v>
          </cell>
        </row>
      </sheetData>
      <sheetData sheetId="12861">
        <row r="9">
          <cell r="A9" t="str">
            <v>A</v>
          </cell>
        </row>
      </sheetData>
      <sheetData sheetId="12862">
        <row r="9">
          <cell r="A9" t="str">
            <v>A</v>
          </cell>
        </row>
      </sheetData>
      <sheetData sheetId="12863">
        <row r="9">
          <cell r="A9" t="str">
            <v>A</v>
          </cell>
        </row>
      </sheetData>
      <sheetData sheetId="12864">
        <row r="9">
          <cell r="A9" t="str">
            <v>A</v>
          </cell>
        </row>
      </sheetData>
      <sheetData sheetId="12865">
        <row r="9">
          <cell r="A9" t="str">
            <v>A</v>
          </cell>
        </row>
      </sheetData>
      <sheetData sheetId="12866">
        <row r="9">
          <cell r="A9" t="str">
            <v>A</v>
          </cell>
        </row>
      </sheetData>
      <sheetData sheetId="12867">
        <row r="9">
          <cell r="A9" t="str">
            <v>A</v>
          </cell>
        </row>
      </sheetData>
      <sheetData sheetId="12868">
        <row r="9">
          <cell r="A9" t="str">
            <v>A</v>
          </cell>
        </row>
      </sheetData>
      <sheetData sheetId="12869">
        <row r="9">
          <cell r="A9" t="str">
            <v>A</v>
          </cell>
        </row>
      </sheetData>
      <sheetData sheetId="12870">
        <row r="9">
          <cell r="A9" t="str">
            <v>A</v>
          </cell>
        </row>
      </sheetData>
      <sheetData sheetId="12871">
        <row r="9">
          <cell r="A9" t="str">
            <v>A</v>
          </cell>
        </row>
      </sheetData>
      <sheetData sheetId="12872">
        <row r="9">
          <cell r="A9" t="str">
            <v>A</v>
          </cell>
        </row>
      </sheetData>
      <sheetData sheetId="12873">
        <row r="9">
          <cell r="A9" t="str">
            <v>A</v>
          </cell>
        </row>
      </sheetData>
      <sheetData sheetId="12874">
        <row r="9">
          <cell r="A9" t="str">
            <v>A</v>
          </cell>
        </row>
      </sheetData>
      <sheetData sheetId="12875">
        <row r="9">
          <cell r="A9" t="str">
            <v>A</v>
          </cell>
        </row>
      </sheetData>
      <sheetData sheetId="12876">
        <row r="9">
          <cell r="A9" t="str">
            <v>A</v>
          </cell>
        </row>
      </sheetData>
      <sheetData sheetId="12877">
        <row r="9">
          <cell r="A9" t="str">
            <v>A</v>
          </cell>
        </row>
      </sheetData>
      <sheetData sheetId="12878">
        <row r="9">
          <cell r="A9" t="str">
            <v>A</v>
          </cell>
        </row>
      </sheetData>
      <sheetData sheetId="12879">
        <row r="9">
          <cell r="A9" t="str">
            <v>A</v>
          </cell>
        </row>
      </sheetData>
      <sheetData sheetId="12880">
        <row r="9">
          <cell r="A9" t="str">
            <v>A</v>
          </cell>
        </row>
      </sheetData>
      <sheetData sheetId="12881">
        <row r="9">
          <cell r="A9" t="str">
            <v>A</v>
          </cell>
        </row>
      </sheetData>
      <sheetData sheetId="12882">
        <row r="9">
          <cell r="A9" t="str">
            <v>A</v>
          </cell>
        </row>
      </sheetData>
      <sheetData sheetId="12883">
        <row r="9">
          <cell r="A9" t="str">
            <v>A</v>
          </cell>
        </row>
      </sheetData>
      <sheetData sheetId="12884">
        <row r="9">
          <cell r="A9" t="str">
            <v>A</v>
          </cell>
        </row>
      </sheetData>
      <sheetData sheetId="12885">
        <row r="9">
          <cell r="A9" t="str">
            <v>A</v>
          </cell>
        </row>
      </sheetData>
      <sheetData sheetId="12886">
        <row r="9">
          <cell r="A9" t="str">
            <v>A</v>
          </cell>
        </row>
      </sheetData>
      <sheetData sheetId="12887">
        <row r="9">
          <cell r="A9" t="str">
            <v>A</v>
          </cell>
        </row>
      </sheetData>
      <sheetData sheetId="12888">
        <row r="9">
          <cell r="A9" t="str">
            <v>A</v>
          </cell>
        </row>
      </sheetData>
      <sheetData sheetId="12889">
        <row r="9">
          <cell r="A9" t="str">
            <v>A</v>
          </cell>
        </row>
      </sheetData>
      <sheetData sheetId="12890">
        <row r="9">
          <cell r="A9" t="str">
            <v>A</v>
          </cell>
        </row>
      </sheetData>
      <sheetData sheetId="12891">
        <row r="9">
          <cell r="A9" t="str">
            <v>A</v>
          </cell>
        </row>
      </sheetData>
      <sheetData sheetId="12892">
        <row r="9">
          <cell r="A9" t="str">
            <v>A</v>
          </cell>
        </row>
      </sheetData>
      <sheetData sheetId="12893">
        <row r="9">
          <cell r="A9" t="str">
            <v>A</v>
          </cell>
        </row>
      </sheetData>
      <sheetData sheetId="12894">
        <row r="9">
          <cell r="A9" t="str">
            <v>A</v>
          </cell>
        </row>
      </sheetData>
      <sheetData sheetId="12895">
        <row r="9">
          <cell r="A9" t="str">
            <v>A</v>
          </cell>
        </row>
      </sheetData>
      <sheetData sheetId="12896">
        <row r="9">
          <cell r="A9" t="str">
            <v>A</v>
          </cell>
        </row>
      </sheetData>
      <sheetData sheetId="12897">
        <row r="9">
          <cell r="A9" t="str">
            <v>A</v>
          </cell>
        </row>
      </sheetData>
      <sheetData sheetId="12898">
        <row r="9">
          <cell r="A9" t="str">
            <v>A</v>
          </cell>
        </row>
      </sheetData>
      <sheetData sheetId="12899" refreshError="1"/>
      <sheetData sheetId="12900">
        <row r="9">
          <cell r="A9" t="str">
            <v>A</v>
          </cell>
        </row>
      </sheetData>
      <sheetData sheetId="12901" refreshError="1"/>
      <sheetData sheetId="12902" refreshError="1"/>
      <sheetData sheetId="12903" refreshError="1"/>
      <sheetData sheetId="12904" refreshError="1"/>
      <sheetData sheetId="12905">
        <row r="9">
          <cell r="A9" t="str">
            <v>A</v>
          </cell>
        </row>
      </sheetData>
      <sheetData sheetId="12906" refreshError="1"/>
      <sheetData sheetId="12907" refreshError="1"/>
      <sheetData sheetId="12908" refreshError="1"/>
      <sheetData sheetId="12909" refreshError="1"/>
      <sheetData sheetId="12910" refreshError="1"/>
      <sheetData sheetId="12911" refreshError="1"/>
      <sheetData sheetId="12912" refreshError="1"/>
      <sheetData sheetId="12913" refreshError="1"/>
      <sheetData sheetId="12914" refreshError="1"/>
      <sheetData sheetId="12915" refreshError="1"/>
      <sheetData sheetId="12916" refreshError="1"/>
      <sheetData sheetId="12917" refreshError="1"/>
      <sheetData sheetId="12918" refreshError="1"/>
      <sheetData sheetId="12919" refreshError="1"/>
      <sheetData sheetId="12920">
        <row r="9">
          <cell r="A9" t="str">
            <v>A</v>
          </cell>
        </row>
      </sheetData>
      <sheetData sheetId="12921">
        <row r="9">
          <cell r="A9" t="str">
            <v>A</v>
          </cell>
        </row>
      </sheetData>
      <sheetData sheetId="12922">
        <row r="9">
          <cell r="A9" t="str">
            <v>A</v>
          </cell>
        </row>
      </sheetData>
      <sheetData sheetId="12923" refreshError="1"/>
      <sheetData sheetId="12924" refreshError="1"/>
      <sheetData sheetId="12925" refreshError="1"/>
      <sheetData sheetId="12926" refreshError="1"/>
      <sheetData sheetId="12927" refreshError="1"/>
      <sheetData sheetId="12928" refreshError="1"/>
      <sheetData sheetId="12929" refreshError="1"/>
      <sheetData sheetId="12930" refreshError="1"/>
      <sheetData sheetId="12931" refreshError="1"/>
      <sheetData sheetId="12932" refreshError="1"/>
      <sheetData sheetId="12933" refreshError="1"/>
      <sheetData sheetId="12934" refreshError="1"/>
      <sheetData sheetId="12935" refreshError="1"/>
      <sheetData sheetId="12936" refreshError="1"/>
      <sheetData sheetId="12937" refreshError="1"/>
      <sheetData sheetId="12938" refreshError="1"/>
      <sheetData sheetId="12939" refreshError="1"/>
      <sheetData sheetId="12940" refreshError="1"/>
      <sheetData sheetId="12941" refreshError="1"/>
      <sheetData sheetId="12942" refreshError="1"/>
      <sheetData sheetId="12943" refreshError="1"/>
      <sheetData sheetId="12944" refreshError="1"/>
      <sheetData sheetId="12945" refreshError="1"/>
      <sheetData sheetId="12946" refreshError="1"/>
      <sheetData sheetId="12947" refreshError="1"/>
      <sheetData sheetId="12948" refreshError="1"/>
      <sheetData sheetId="12949" refreshError="1"/>
      <sheetData sheetId="12950" refreshError="1"/>
      <sheetData sheetId="12951" refreshError="1"/>
      <sheetData sheetId="12952" refreshError="1"/>
      <sheetData sheetId="12953" refreshError="1"/>
      <sheetData sheetId="12954" refreshError="1"/>
      <sheetData sheetId="12955" refreshError="1"/>
      <sheetData sheetId="12956" refreshError="1"/>
      <sheetData sheetId="12957" refreshError="1"/>
      <sheetData sheetId="12958" refreshError="1"/>
      <sheetData sheetId="12959" refreshError="1"/>
      <sheetData sheetId="12960" refreshError="1"/>
      <sheetData sheetId="12961" refreshError="1"/>
      <sheetData sheetId="12962" refreshError="1"/>
      <sheetData sheetId="12963" refreshError="1"/>
      <sheetData sheetId="12964" refreshError="1"/>
      <sheetData sheetId="12965" refreshError="1"/>
      <sheetData sheetId="12966" refreshError="1"/>
      <sheetData sheetId="12967" refreshError="1"/>
      <sheetData sheetId="12968" refreshError="1"/>
      <sheetData sheetId="12969" refreshError="1"/>
      <sheetData sheetId="12970" refreshError="1"/>
      <sheetData sheetId="12971" refreshError="1"/>
      <sheetData sheetId="12972" refreshError="1"/>
      <sheetData sheetId="12973" refreshError="1"/>
      <sheetData sheetId="12974" refreshError="1"/>
      <sheetData sheetId="12975" refreshError="1"/>
      <sheetData sheetId="12976" refreshError="1"/>
      <sheetData sheetId="12977" refreshError="1"/>
      <sheetData sheetId="12978" refreshError="1"/>
      <sheetData sheetId="12979" refreshError="1"/>
      <sheetData sheetId="12980" refreshError="1"/>
      <sheetData sheetId="12981" refreshError="1"/>
      <sheetData sheetId="12982" refreshError="1"/>
      <sheetData sheetId="12983" refreshError="1"/>
      <sheetData sheetId="12984" refreshError="1"/>
      <sheetData sheetId="12985" refreshError="1"/>
      <sheetData sheetId="12986" refreshError="1"/>
      <sheetData sheetId="12987" refreshError="1"/>
      <sheetData sheetId="12988" refreshError="1"/>
      <sheetData sheetId="12989" refreshError="1"/>
      <sheetData sheetId="12990" refreshError="1"/>
      <sheetData sheetId="12991" refreshError="1"/>
      <sheetData sheetId="12992" refreshError="1"/>
      <sheetData sheetId="12993" refreshError="1"/>
      <sheetData sheetId="12994" refreshError="1"/>
      <sheetData sheetId="12995" refreshError="1"/>
      <sheetData sheetId="12996" refreshError="1"/>
      <sheetData sheetId="12997" refreshError="1"/>
      <sheetData sheetId="12998" refreshError="1"/>
      <sheetData sheetId="12999">
        <row r="9">
          <cell r="A9" t="str">
            <v>A</v>
          </cell>
        </row>
      </sheetData>
      <sheetData sheetId="13000">
        <row r="9">
          <cell r="A9" t="str">
            <v>A</v>
          </cell>
        </row>
      </sheetData>
      <sheetData sheetId="13001">
        <row r="9">
          <cell r="A9" t="str">
            <v>A</v>
          </cell>
        </row>
      </sheetData>
      <sheetData sheetId="13002">
        <row r="9">
          <cell r="A9" t="str">
            <v>A</v>
          </cell>
        </row>
      </sheetData>
      <sheetData sheetId="13003">
        <row r="9">
          <cell r="A9" t="str">
            <v>A</v>
          </cell>
        </row>
      </sheetData>
      <sheetData sheetId="13004">
        <row r="9">
          <cell r="A9" t="str">
            <v>A</v>
          </cell>
        </row>
      </sheetData>
      <sheetData sheetId="13005">
        <row r="9">
          <cell r="A9" t="str">
            <v>A</v>
          </cell>
        </row>
      </sheetData>
      <sheetData sheetId="13006">
        <row r="9">
          <cell r="A9" t="str">
            <v>A</v>
          </cell>
        </row>
      </sheetData>
      <sheetData sheetId="13007">
        <row r="9">
          <cell r="A9" t="str">
            <v>A</v>
          </cell>
        </row>
      </sheetData>
      <sheetData sheetId="13008">
        <row r="9">
          <cell r="A9" t="str">
            <v>A</v>
          </cell>
        </row>
      </sheetData>
      <sheetData sheetId="13009" refreshError="1"/>
      <sheetData sheetId="13010">
        <row r="9">
          <cell r="A9" t="str">
            <v>A</v>
          </cell>
        </row>
      </sheetData>
      <sheetData sheetId="13011">
        <row r="9">
          <cell r="A9" t="str">
            <v>A</v>
          </cell>
        </row>
      </sheetData>
      <sheetData sheetId="13012">
        <row r="9">
          <cell r="A9" t="str">
            <v>A</v>
          </cell>
        </row>
      </sheetData>
      <sheetData sheetId="13013" refreshError="1"/>
      <sheetData sheetId="13014">
        <row r="9">
          <cell r="A9" t="str">
            <v>A</v>
          </cell>
        </row>
      </sheetData>
      <sheetData sheetId="13015">
        <row r="9">
          <cell r="A9" t="str">
            <v>A</v>
          </cell>
        </row>
      </sheetData>
      <sheetData sheetId="13016">
        <row r="9">
          <cell r="A9" t="str">
            <v>A</v>
          </cell>
        </row>
      </sheetData>
      <sheetData sheetId="13017">
        <row r="9">
          <cell r="A9" t="str">
            <v>A</v>
          </cell>
        </row>
      </sheetData>
      <sheetData sheetId="13018">
        <row r="9">
          <cell r="A9" t="str">
            <v>A</v>
          </cell>
        </row>
      </sheetData>
      <sheetData sheetId="13019">
        <row r="9">
          <cell r="A9" t="str">
            <v>A</v>
          </cell>
        </row>
      </sheetData>
      <sheetData sheetId="13020">
        <row r="9">
          <cell r="A9" t="str">
            <v>A</v>
          </cell>
        </row>
      </sheetData>
      <sheetData sheetId="13021">
        <row r="9">
          <cell r="A9" t="str">
            <v>A</v>
          </cell>
        </row>
      </sheetData>
      <sheetData sheetId="13022">
        <row r="9">
          <cell r="A9" t="str">
            <v>A</v>
          </cell>
        </row>
      </sheetData>
      <sheetData sheetId="13023">
        <row r="9">
          <cell r="A9" t="str">
            <v>A</v>
          </cell>
        </row>
      </sheetData>
      <sheetData sheetId="13024">
        <row r="9">
          <cell r="A9" t="str">
            <v>A</v>
          </cell>
        </row>
      </sheetData>
      <sheetData sheetId="13025" refreshError="1"/>
      <sheetData sheetId="13026" refreshError="1"/>
      <sheetData sheetId="13027" refreshError="1"/>
      <sheetData sheetId="13028" refreshError="1"/>
      <sheetData sheetId="13029" refreshError="1"/>
      <sheetData sheetId="13030" refreshError="1"/>
      <sheetData sheetId="13031">
        <row r="9">
          <cell r="A9" t="str">
            <v>A</v>
          </cell>
        </row>
      </sheetData>
      <sheetData sheetId="13032">
        <row r="9">
          <cell r="A9" t="str">
            <v>A</v>
          </cell>
        </row>
      </sheetData>
      <sheetData sheetId="13033">
        <row r="9">
          <cell r="A9" t="str">
            <v>A</v>
          </cell>
        </row>
      </sheetData>
      <sheetData sheetId="13034">
        <row r="9">
          <cell r="A9" t="str">
            <v>A</v>
          </cell>
        </row>
      </sheetData>
      <sheetData sheetId="13035" refreshError="1"/>
      <sheetData sheetId="13036" refreshError="1"/>
      <sheetData sheetId="13037">
        <row r="9">
          <cell r="A9" t="str">
            <v>A</v>
          </cell>
        </row>
      </sheetData>
      <sheetData sheetId="13038">
        <row r="9">
          <cell r="A9" t="str">
            <v>A</v>
          </cell>
        </row>
      </sheetData>
      <sheetData sheetId="13039">
        <row r="9">
          <cell r="A9" t="str">
            <v>A</v>
          </cell>
        </row>
      </sheetData>
      <sheetData sheetId="13040" refreshError="1"/>
      <sheetData sheetId="13041" refreshError="1"/>
      <sheetData sheetId="13042" refreshError="1"/>
      <sheetData sheetId="13043" refreshError="1"/>
      <sheetData sheetId="13044">
        <row r="9">
          <cell r="A9" t="str">
            <v>A</v>
          </cell>
        </row>
      </sheetData>
      <sheetData sheetId="13045">
        <row r="9">
          <cell r="A9" t="str">
            <v>A</v>
          </cell>
        </row>
      </sheetData>
      <sheetData sheetId="13046">
        <row r="9">
          <cell r="A9" t="str">
            <v>A</v>
          </cell>
        </row>
      </sheetData>
      <sheetData sheetId="13047">
        <row r="9">
          <cell r="A9" t="str">
            <v>A</v>
          </cell>
        </row>
      </sheetData>
      <sheetData sheetId="13048">
        <row r="9">
          <cell r="A9" t="str">
            <v>A</v>
          </cell>
        </row>
      </sheetData>
      <sheetData sheetId="13049">
        <row r="9">
          <cell r="A9" t="str">
            <v>A</v>
          </cell>
        </row>
      </sheetData>
      <sheetData sheetId="13050">
        <row r="9">
          <cell r="A9" t="str">
            <v>A</v>
          </cell>
        </row>
      </sheetData>
      <sheetData sheetId="13051" refreshError="1"/>
      <sheetData sheetId="13052">
        <row r="9">
          <cell r="A9" t="str">
            <v>A</v>
          </cell>
        </row>
      </sheetData>
      <sheetData sheetId="13053">
        <row r="9">
          <cell r="A9" t="str">
            <v>A</v>
          </cell>
        </row>
      </sheetData>
      <sheetData sheetId="13054">
        <row r="9">
          <cell r="A9" t="str">
            <v>A</v>
          </cell>
        </row>
      </sheetData>
      <sheetData sheetId="13055">
        <row r="9">
          <cell r="A9" t="str">
            <v>A</v>
          </cell>
        </row>
      </sheetData>
      <sheetData sheetId="13056">
        <row r="9">
          <cell r="A9" t="str">
            <v>A</v>
          </cell>
        </row>
      </sheetData>
      <sheetData sheetId="13057">
        <row r="9">
          <cell r="A9" t="str">
            <v>A</v>
          </cell>
        </row>
      </sheetData>
      <sheetData sheetId="13058">
        <row r="9">
          <cell r="A9" t="str">
            <v>A</v>
          </cell>
        </row>
      </sheetData>
      <sheetData sheetId="13059">
        <row r="9">
          <cell r="A9" t="str">
            <v>A</v>
          </cell>
        </row>
      </sheetData>
      <sheetData sheetId="13060">
        <row r="9">
          <cell r="A9" t="str">
            <v>A</v>
          </cell>
        </row>
      </sheetData>
      <sheetData sheetId="13061">
        <row r="9">
          <cell r="A9" t="str">
            <v>A</v>
          </cell>
        </row>
      </sheetData>
      <sheetData sheetId="13062">
        <row r="9">
          <cell r="A9" t="str">
            <v>A</v>
          </cell>
        </row>
      </sheetData>
      <sheetData sheetId="13063">
        <row r="9">
          <cell r="A9" t="str">
            <v>A</v>
          </cell>
        </row>
      </sheetData>
      <sheetData sheetId="13064">
        <row r="9">
          <cell r="A9" t="str">
            <v>A</v>
          </cell>
        </row>
      </sheetData>
      <sheetData sheetId="13065">
        <row r="9">
          <cell r="A9" t="str">
            <v>A</v>
          </cell>
        </row>
      </sheetData>
      <sheetData sheetId="13066" refreshError="1"/>
      <sheetData sheetId="13067" refreshError="1"/>
      <sheetData sheetId="13068">
        <row r="9">
          <cell r="A9" t="str">
            <v>A</v>
          </cell>
        </row>
      </sheetData>
      <sheetData sheetId="13069">
        <row r="9">
          <cell r="A9" t="str">
            <v>A</v>
          </cell>
        </row>
      </sheetData>
      <sheetData sheetId="13070">
        <row r="9">
          <cell r="A9" t="str">
            <v>A</v>
          </cell>
        </row>
      </sheetData>
      <sheetData sheetId="13071">
        <row r="9">
          <cell r="A9" t="str">
            <v>A</v>
          </cell>
        </row>
      </sheetData>
      <sheetData sheetId="13072">
        <row r="9">
          <cell r="A9" t="str">
            <v>A</v>
          </cell>
        </row>
      </sheetData>
      <sheetData sheetId="13073">
        <row r="9">
          <cell r="A9" t="str">
            <v>A</v>
          </cell>
        </row>
      </sheetData>
      <sheetData sheetId="13074">
        <row r="9">
          <cell r="A9" t="str">
            <v>A</v>
          </cell>
        </row>
      </sheetData>
      <sheetData sheetId="13075">
        <row r="9">
          <cell r="A9" t="str">
            <v>A</v>
          </cell>
        </row>
      </sheetData>
      <sheetData sheetId="13076">
        <row r="9">
          <cell r="A9" t="str">
            <v>A</v>
          </cell>
        </row>
      </sheetData>
      <sheetData sheetId="13077">
        <row r="9">
          <cell r="A9" t="str">
            <v>A</v>
          </cell>
        </row>
      </sheetData>
      <sheetData sheetId="13078">
        <row r="9">
          <cell r="A9" t="str">
            <v>A</v>
          </cell>
        </row>
      </sheetData>
      <sheetData sheetId="13079">
        <row r="9">
          <cell r="A9" t="str">
            <v>A</v>
          </cell>
        </row>
      </sheetData>
      <sheetData sheetId="13080" refreshError="1"/>
      <sheetData sheetId="13081">
        <row r="9">
          <cell r="A9" t="str">
            <v>A</v>
          </cell>
        </row>
      </sheetData>
      <sheetData sheetId="13082">
        <row r="9">
          <cell r="A9" t="str">
            <v>A</v>
          </cell>
        </row>
      </sheetData>
      <sheetData sheetId="13083">
        <row r="9">
          <cell r="A9" t="str">
            <v>A</v>
          </cell>
        </row>
      </sheetData>
      <sheetData sheetId="13084">
        <row r="9">
          <cell r="A9" t="str">
            <v>A</v>
          </cell>
        </row>
      </sheetData>
      <sheetData sheetId="13085">
        <row r="9">
          <cell r="A9" t="str">
            <v>A</v>
          </cell>
        </row>
      </sheetData>
      <sheetData sheetId="13086">
        <row r="9">
          <cell r="A9" t="str">
            <v>A</v>
          </cell>
        </row>
      </sheetData>
      <sheetData sheetId="13087">
        <row r="9">
          <cell r="A9" t="str">
            <v>A</v>
          </cell>
        </row>
      </sheetData>
      <sheetData sheetId="13088">
        <row r="9">
          <cell r="A9" t="str">
            <v>A</v>
          </cell>
        </row>
      </sheetData>
      <sheetData sheetId="13089">
        <row r="9">
          <cell r="A9" t="str">
            <v>A</v>
          </cell>
        </row>
      </sheetData>
      <sheetData sheetId="13090">
        <row r="9">
          <cell r="A9" t="str">
            <v>A</v>
          </cell>
        </row>
      </sheetData>
      <sheetData sheetId="13091">
        <row r="9">
          <cell r="A9" t="str">
            <v>A</v>
          </cell>
        </row>
      </sheetData>
      <sheetData sheetId="13092">
        <row r="9">
          <cell r="A9" t="str">
            <v>A</v>
          </cell>
        </row>
      </sheetData>
      <sheetData sheetId="13093">
        <row r="9">
          <cell r="A9" t="str">
            <v>A</v>
          </cell>
        </row>
      </sheetData>
      <sheetData sheetId="13094" refreshError="1"/>
      <sheetData sheetId="13095" refreshError="1"/>
      <sheetData sheetId="13096" refreshError="1"/>
      <sheetData sheetId="13097" refreshError="1"/>
      <sheetData sheetId="13098" refreshError="1"/>
      <sheetData sheetId="13099">
        <row r="9">
          <cell r="A9" t="str">
            <v>A</v>
          </cell>
        </row>
      </sheetData>
      <sheetData sheetId="13100">
        <row r="9">
          <cell r="A9" t="str">
            <v>A</v>
          </cell>
        </row>
      </sheetData>
      <sheetData sheetId="13101">
        <row r="9">
          <cell r="A9" t="str">
            <v>A</v>
          </cell>
        </row>
      </sheetData>
      <sheetData sheetId="13102">
        <row r="9">
          <cell r="A9" t="str">
            <v>A</v>
          </cell>
        </row>
      </sheetData>
      <sheetData sheetId="13103">
        <row r="9">
          <cell r="A9" t="str">
            <v>A</v>
          </cell>
        </row>
      </sheetData>
      <sheetData sheetId="13104">
        <row r="9">
          <cell r="A9" t="str">
            <v>A</v>
          </cell>
        </row>
      </sheetData>
      <sheetData sheetId="13105">
        <row r="9">
          <cell r="A9" t="str">
            <v>A</v>
          </cell>
        </row>
      </sheetData>
      <sheetData sheetId="13106">
        <row r="9">
          <cell r="A9" t="str">
            <v>A</v>
          </cell>
        </row>
      </sheetData>
      <sheetData sheetId="13107">
        <row r="9">
          <cell r="A9" t="str">
            <v>A</v>
          </cell>
        </row>
      </sheetData>
      <sheetData sheetId="13108">
        <row r="9">
          <cell r="A9" t="str">
            <v>A</v>
          </cell>
        </row>
      </sheetData>
      <sheetData sheetId="13109">
        <row r="9">
          <cell r="A9" t="str">
            <v>A</v>
          </cell>
        </row>
      </sheetData>
      <sheetData sheetId="13110">
        <row r="9">
          <cell r="A9" t="str">
            <v>A</v>
          </cell>
        </row>
      </sheetData>
      <sheetData sheetId="13111">
        <row r="9">
          <cell r="A9" t="str">
            <v>A</v>
          </cell>
        </row>
      </sheetData>
      <sheetData sheetId="13112">
        <row r="9">
          <cell r="A9" t="str">
            <v>A</v>
          </cell>
        </row>
      </sheetData>
      <sheetData sheetId="13113">
        <row r="9">
          <cell r="A9" t="str">
            <v>A</v>
          </cell>
        </row>
      </sheetData>
      <sheetData sheetId="13114">
        <row r="9">
          <cell r="A9" t="str">
            <v>A</v>
          </cell>
        </row>
      </sheetData>
      <sheetData sheetId="13115">
        <row r="9">
          <cell r="A9" t="str">
            <v>A</v>
          </cell>
        </row>
      </sheetData>
      <sheetData sheetId="13116">
        <row r="9">
          <cell r="A9" t="str">
            <v>A</v>
          </cell>
        </row>
      </sheetData>
      <sheetData sheetId="13117">
        <row r="9">
          <cell r="A9" t="str">
            <v>A</v>
          </cell>
        </row>
      </sheetData>
      <sheetData sheetId="13118">
        <row r="9">
          <cell r="A9" t="str">
            <v>A</v>
          </cell>
        </row>
      </sheetData>
      <sheetData sheetId="13119">
        <row r="9">
          <cell r="A9" t="str">
            <v>A</v>
          </cell>
        </row>
      </sheetData>
      <sheetData sheetId="13120">
        <row r="9">
          <cell r="A9" t="str">
            <v>A</v>
          </cell>
        </row>
      </sheetData>
      <sheetData sheetId="13121">
        <row r="9">
          <cell r="A9" t="str">
            <v>A</v>
          </cell>
        </row>
      </sheetData>
      <sheetData sheetId="13122">
        <row r="9">
          <cell r="A9" t="str">
            <v>A</v>
          </cell>
        </row>
      </sheetData>
      <sheetData sheetId="13123">
        <row r="9">
          <cell r="A9" t="str">
            <v>A</v>
          </cell>
        </row>
      </sheetData>
      <sheetData sheetId="13124">
        <row r="9">
          <cell r="A9" t="str">
            <v>A</v>
          </cell>
        </row>
      </sheetData>
      <sheetData sheetId="13125">
        <row r="9">
          <cell r="A9" t="str">
            <v>A</v>
          </cell>
        </row>
      </sheetData>
      <sheetData sheetId="13126">
        <row r="9">
          <cell r="A9" t="str">
            <v>A</v>
          </cell>
        </row>
      </sheetData>
      <sheetData sheetId="13127">
        <row r="9">
          <cell r="A9" t="str">
            <v>A</v>
          </cell>
        </row>
      </sheetData>
      <sheetData sheetId="13128">
        <row r="9">
          <cell r="A9" t="str">
            <v>A</v>
          </cell>
        </row>
      </sheetData>
      <sheetData sheetId="13129">
        <row r="9">
          <cell r="A9" t="str">
            <v>A</v>
          </cell>
        </row>
      </sheetData>
      <sheetData sheetId="13130">
        <row r="9">
          <cell r="A9" t="str">
            <v>A</v>
          </cell>
        </row>
      </sheetData>
      <sheetData sheetId="13131">
        <row r="9">
          <cell r="A9" t="str">
            <v>A</v>
          </cell>
        </row>
      </sheetData>
      <sheetData sheetId="13132">
        <row r="9">
          <cell r="A9" t="str">
            <v>A</v>
          </cell>
        </row>
      </sheetData>
      <sheetData sheetId="13133">
        <row r="9">
          <cell r="A9" t="str">
            <v>A</v>
          </cell>
        </row>
      </sheetData>
      <sheetData sheetId="13134">
        <row r="9">
          <cell r="A9" t="str">
            <v>A</v>
          </cell>
        </row>
      </sheetData>
      <sheetData sheetId="13135">
        <row r="9">
          <cell r="A9" t="str">
            <v>A</v>
          </cell>
        </row>
      </sheetData>
      <sheetData sheetId="13136">
        <row r="9">
          <cell r="A9" t="str">
            <v>A</v>
          </cell>
        </row>
      </sheetData>
      <sheetData sheetId="13137">
        <row r="9">
          <cell r="A9" t="str">
            <v>A</v>
          </cell>
        </row>
      </sheetData>
      <sheetData sheetId="13138">
        <row r="9">
          <cell r="A9" t="str">
            <v>A</v>
          </cell>
        </row>
      </sheetData>
      <sheetData sheetId="13139">
        <row r="9">
          <cell r="A9" t="str">
            <v>A</v>
          </cell>
        </row>
      </sheetData>
      <sheetData sheetId="13140">
        <row r="9">
          <cell r="A9" t="str">
            <v>A</v>
          </cell>
        </row>
      </sheetData>
      <sheetData sheetId="13141">
        <row r="9">
          <cell r="A9" t="str">
            <v>A</v>
          </cell>
        </row>
      </sheetData>
      <sheetData sheetId="13142">
        <row r="9">
          <cell r="A9" t="str">
            <v>A</v>
          </cell>
        </row>
      </sheetData>
      <sheetData sheetId="13143">
        <row r="9">
          <cell r="A9" t="str">
            <v>A</v>
          </cell>
        </row>
      </sheetData>
      <sheetData sheetId="13144">
        <row r="9">
          <cell r="A9" t="str">
            <v>A</v>
          </cell>
        </row>
      </sheetData>
      <sheetData sheetId="13145">
        <row r="9">
          <cell r="A9" t="str">
            <v>A</v>
          </cell>
        </row>
      </sheetData>
      <sheetData sheetId="13146">
        <row r="9">
          <cell r="A9" t="str">
            <v>A</v>
          </cell>
        </row>
      </sheetData>
      <sheetData sheetId="13147">
        <row r="9">
          <cell r="A9" t="str">
            <v>A</v>
          </cell>
        </row>
      </sheetData>
      <sheetData sheetId="13148">
        <row r="9">
          <cell r="A9" t="str">
            <v>A</v>
          </cell>
        </row>
      </sheetData>
      <sheetData sheetId="13149">
        <row r="9">
          <cell r="A9" t="str">
            <v>A</v>
          </cell>
        </row>
      </sheetData>
      <sheetData sheetId="13150">
        <row r="9">
          <cell r="A9" t="str">
            <v>A</v>
          </cell>
        </row>
      </sheetData>
      <sheetData sheetId="13151">
        <row r="9">
          <cell r="A9" t="str">
            <v>A</v>
          </cell>
        </row>
      </sheetData>
      <sheetData sheetId="13152">
        <row r="9">
          <cell r="A9" t="str">
            <v>A</v>
          </cell>
        </row>
      </sheetData>
      <sheetData sheetId="13153">
        <row r="9">
          <cell r="A9" t="str">
            <v>A</v>
          </cell>
        </row>
      </sheetData>
      <sheetData sheetId="13154">
        <row r="9">
          <cell r="A9" t="str">
            <v>A</v>
          </cell>
        </row>
      </sheetData>
      <sheetData sheetId="13155">
        <row r="9">
          <cell r="A9" t="str">
            <v>A</v>
          </cell>
        </row>
      </sheetData>
      <sheetData sheetId="13156">
        <row r="9">
          <cell r="A9" t="str">
            <v>A</v>
          </cell>
        </row>
      </sheetData>
      <sheetData sheetId="13157">
        <row r="9">
          <cell r="A9" t="str">
            <v>A</v>
          </cell>
        </row>
      </sheetData>
      <sheetData sheetId="13158">
        <row r="9">
          <cell r="A9" t="str">
            <v>A</v>
          </cell>
        </row>
      </sheetData>
      <sheetData sheetId="13159">
        <row r="9">
          <cell r="A9" t="str">
            <v>A</v>
          </cell>
        </row>
      </sheetData>
      <sheetData sheetId="13160">
        <row r="9">
          <cell r="A9" t="str">
            <v>A</v>
          </cell>
        </row>
      </sheetData>
      <sheetData sheetId="13161">
        <row r="9">
          <cell r="A9" t="str">
            <v>A</v>
          </cell>
        </row>
      </sheetData>
      <sheetData sheetId="13162">
        <row r="9">
          <cell r="A9" t="str">
            <v>A</v>
          </cell>
        </row>
      </sheetData>
      <sheetData sheetId="13163">
        <row r="9">
          <cell r="A9" t="str">
            <v>A</v>
          </cell>
        </row>
      </sheetData>
      <sheetData sheetId="13164">
        <row r="9">
          <cell r="A9" t="str">
            <v>A</v>
          </cell>
        </row>
      </sheetData>
      <sheetData sheetId="13165">
        <row r="9">
          <cell r="A9" t="str">
            <v>A</v>
          </cell>
        </row>
      </sheetData>
      <sheetData sheetId="13166">
        <row r="9">
          <cell r="A9" t="str">
            <v>A</v>
          </cell>
        </row>
      </sheetData>
      <sheetData sheetId="13167">
        <row r="9">
          <cell r="A9" t="str">
            <v>A</v>
          </cell>
        </row>
      </sheetData>
      <sheetData sheetId="13168">
        <row r="9">
          <cell r="A9" t="str">
            <v>A</v>
          </cell>
        </row>
      </sheetData>
      <sheetData sheetId="13169">
        <row r="9">
          <cell r="A9" t="str">
            <v>A</v>
          </cell>
        </row>
      </sheetData>
      <sheetData sheetId="13170">
        <row r="9">
          <cell r="A9" t="str">
            <v>A</v>
          </cell>
        </row>
      </sheetData>
      <sheetData sheetId="13171">
        <row r="9">
          <cell r="A9" t="str">
            <v>A</v>
          </cell>
        </row>
      </sheetData>
      <sheetData sheetId="13172">
        <row r="9">
          <cell r="A9" t="str">
            <v>A</v>
          </cell>
        </row>
      </sheetData>
      <sheetData sheetId="13173">
        <row r="9">
          <cell r="A9" t="str">
            <v>A</v>
          </cell>
        </row>
      </sheetData>
      <sheetData sheetId="13174" refreshError="1"/>
      <sheetData sheetId="13175">
        <row r="9">
          <cell r="A9" t="str">
            <v>A</v>
          </cell>
        </row>
      </sheetData>
      <sheetData sheetId="13176" refreshError="1"/>
      <sheetData sheetId="13177" refreshError="1"/>
      <sheetData sheetId="13178">
        <row r="9">
          <cell r="A9" t="str">
            <v>A</v>
          </cell>
        </row>
      </sheetData>
      <sheetData sheetId="13179"/>
      <sheetData sheetId="13180"/>
      <sheetData sheetId="13181">
        <row r="9">
          <cell r="A9" t="str">
            <v>A</v>
          </cell>
        </row>
      </sheetData>
      <sheetData sheetId="13182">
        <row r="9">
          <cell r="A9" t="str">
            <v>A</v>
          </cell>
        </row>
      </sheetData>
      <sheetData sheetId="13183">
        <row r="9">
          <cell r="A9" t="str">
            <v>A</v>
          </cell>
        </row>
      </sheetData>
      <sheetData sheetId="13184">
        <row r="9">
          <cell r="A9" t="str">
            <v>A</v>
          </cell>
        </row>
      </sheetData>
      <sheetData sheetId="13185">
        <row r="9">
          <cell r="A9" t="str">
            <v>A</v>
          </cell>
        </row>
      </sheetData>
      <sheetData sheetId="13186">
        <row r="9">
          <cell r="A9" t="str">
            <v>A</v>
          </cell>
        </row>
      </sheetData>
      <sheetData sheetId="13187">
        <row r="9">
          <cell r="A9" t="str">
            <v>A</v>
          </cell>
        </row>
      </sheetData>
      <sheetData sheetId="13188" refreshError="1"/>
      <sheetData sheetId="13189" refreshError="1"/>
      <sheetData sheetId="13190" refreshError="1"/>
      <sheetData sheetId="13191" refreshError="1"/>
      <sheetData sheetId="13192" refreshError="1"/>
      <sheetData sheetId="13193" refreshError="1"/>
      <sheetData sheetId="13194" refreshError="1"/>
      <sheetData sheetId="13195" refreshError="1"/>
      <sheetData sheetId="13196" refreshError="1"/>
      <sheetData sheetId="13197" refreshError="1"/>
      <sheetData sheetId="13198" refreshError="1"/>
      <sheetData sheetId="13199" refreshError="1"/>
      <sheetData sheetId="13200">
        <row r="9">
          <cell r="A9" t="str">
            <v>A</v>
          </cell>
        </row>
      </sheetData>
      <sheetData sheetId="13201">
        <row r="9">
          <cell r="A9" t="str">
            <v>A</v>
          </cell>
        </row>
      </sheetData>
      <sheetData sheetId="13202">
        <row r="9">
          <cell r="A9" t="str">
            <v>A</v>
          </cell>
        </row>
      </sheetData>
      <sheetData sheetId="13203">
        <row r="9">
          <cell r="A9" t="str">
            <v>A</v>
          </cell>
        </row>
      </sheetData>
      <sheetData sheetId="13204">
        <row r="9">
          <cell r="A9" t="str">
            <v>A</v>
          </cell>
        </row>
      </sheetData>
      <sheetData sheetId="13205">
        <row r="9">
          <cell r="A9" t="str">
            <v>A</v>
          </cell>
        </row>
      </sheetData>
      <sheetData sheetId="13206">
        <row r="9">
          <cell r="A9" t="str">
            <v>A</v>
          </cell>
        </row>
      </sheetData>
      <sheetData sheetId="13207">
        <row r="9">
          <cell r="A9" t="str">
            <v>A</v>
          </cell>
        </row>
      </sheetData>
      <sheetData sheetId="13208">
        <row r="9">
          <cell r="A9" t="str">
            <v>A</v>
          </cell>
        </row>
      </sheetData>
      <sheetData sheetId="13209">
        <row r="9">
          <cell r="A9" t="str">
            <v>A</v>
          </cell>
        </row>
      </sheetData>
      <sheetData sheetId="13210">
        <row r="9">
          <cell r="A9" t="str">
            <v>A</v>
          </cell>
        </row>
      </sheetData>
      <sheetData sheetId="13211">
        <row r="9">
          <cell r="A9" t="str">
            <v>A</v>
          </cell>
        </row>
      </sheetData>
      <sheetData sheetId="13212">
        <row r="9">
          <cell r="A9" t="str">
            <v>A</v>
          </cell>
        </row>
      </sheetData>
      <sheetData sheetId="13213">
        <row r="9">
          <cell r="A9" t="str">
            <v>A</v>
          </cell>
        </row>
      </sheetData>
      <sheetData sheetId="13214">
        <row r="9">
          <cell r="A9" t="str">
            <v>A</v>
          </cell>
        </row>
      </sheetData>
      <sheetData sheetId="13215">
        <row r="9">
          <cell r="A9" t="str">
            <v>A</v>
          </cell>
        </row>
      </sheetData>
      <sheetData sheetId="13216">
        <row r="9">
          <cell r="A9" t="str">
            <v>A</v>
          </cell>
        </row>
      </sheetData>
      <sheetData sheetId="13217">
        <row r="9">
          <cell r="A9" t="str">
            <v>A</v>
          </cell>
        </row>
      </sheetData>
      <sheetData sheetId="13218">
        <row r="9">
          <cell r="A9" t="str">
            <v>A</v>
          </cell>
        </row>
      </sheetData>
      <sheetData sheetId="13219">
        <row r="9">
          <cell r="A9" t="str">
            <v>A</v>
          </cell>
        </row>
      </sheetData>
      <sheetData sheetId="13220">
        <row r="9">
          <cell r="A9" t="str">
            <v>A</v>
          </cell>
        </row>
      </sheetData>
      <sheetData sheetId="13221">
        <row r="9">
          <cell r="A9" t="str">
            <v>A</v>
          </cell>
        </row>
      </sheetData>
      <sheetData sheetId="13222">
        <row r="9">
          <cell r="A9" t="str">
            <v>A</v>
          </cell>
        </row>
      </sheetData>
      <sheetData sheetId="13223">
        <row r="9">
          <cell r="A9" t="str">
            <v>A</v>
          </cell>
        </row>
      </sheetData>
      <sheetData sheetId="13224">
        <row r="9">
          <cell r="A9" t="str">
            <v>A</v>
          </cell>
        </row>
      </sheetData>
      <sheetData sheetId="13225" refreshError="1"/>
      <sheetData sheetId="13226">
        <row r="9">
          <cell r="A9" t="str">
            <v>A</v>
          </cell>
        </row>
      </sheetData>
      <sheetData sheetId="13227">
        <row r="9">
          <cell r="A9" t="str">
            <v>A</v>
          </cell>
        </row>
      </sheetData>
      <sheetData sheetId="13228">
        <row r="9">
          <cell r="A9" t="str">
            <v>A</v>
          </cell>
        </row>
      </sheetData>
      <sheetData sheetId="13229">
        <row r="9">
          <cell r="A9" t="str">
            <v>A</v>
          </cell>
        </row>
      </sheetData>
      <sheetData sheetId="13230">
        <row r="9">
          <cell r="A9" t="str">
            <v>A</v>
          </cell>
        </row>
      </sheetData>
      <sheetData sheetId="13231">
        <row r="9">
          <cell r="A9" t="str">
            <v>A</v>
          </cell>
        </row>
      </sheetData>
      <sheetData sheetId="13232" refreshError="1"/>
      <sheetData sheetId="13233" refreshError="1"/>
      <sheetData sheetId="13234" refreshError="1"/>
      <sheetData sheetId="13235" refreshError="1"/>
      <sheetData sheetId="13236" refreshError="1"/>
      <sheetData sheetId="13237" refreshError="1"/>
      <sheetData sheetId="13238" refreshError="1"/>
      <sheetData sheetId="13239" refreshError="1"/>
      <sheetData sheetId="13240" refreshError="1"/>
      <sheetData sheetId="13241" refreshError="1"/>
      <sheetData sheetId="13242" refreshError="1"/>
      <sheetData sheetId="13243" refreshError="1"/>
      <sheetData sheetId="13244" refreshError="1"/>
      <sheetData sheetId="13245" refreshError="1"/>
      <sheetData sheetId="13246" refreshError="1"/>
      <sheetData sheetId="13247" refreshError="1"/>
      <sheetData sheetId="13248" refreshError="1"/>
      <sheetData sheetId="13249" refreshError="1"/>
      <sheetData sheetId="13250" refreshError="1"/>
      <sheetData sheetId="13251" refreshError="1"/>
      <sheetData sheetId="13252" refreshError="1"/>
      <sheetData sheetId="13253" refreshError="1"/>
      <sheetData sheetId="13254" refreshError="1"/>
      <sheetData sheetId="13255" refreshError="1"/>
      <sheetData sheetId="13256" refreshError="1"/>
      <sheetData sheetId="13257" refreshError="1"/>
      <sheetData sheetId="13258" refreshError="1"/>
      <sheetData sheetId="13259" refreshError="1"/>
      <sheetData sheetId="13260" refreshError="1"/>
      <sheetData sheetId="13261" refreshError="1"/>
      <sheetData sheetId="13262" refreshError="1"/>
      <sheetData sheetId="13263" refreshError="1"/>
      <sheetData sheetId="13264" refreshError="1"/>
      <sheetData sheetId="13265" refreshError="1"/>
      <sheetData sheetId="13266" refreshError="1"/>
      <sheetData sheetId="13267" refreshError="1"/>
      <sheetData sheetId="13268" refreshError="1"/>
      <sheetData sheetId="13269" refreshError="1"/>
      <sheetData sheetId="13270" refreshError="1"/>
      <sheetData sheetId="13271" refreshError="1"/>
      <sheetData sheetId="13272" refreshError="1"/>
      <sheetData sheetId="13273" refreshError="1"/>
      <sheetData sheetId="13274" refreshError="1"/>
      <sheetData sheetId="13275" refreshError="1"/>
      <sheetData sheetId="13276" refreshError="1"/>
      <sheetData sheetId="13277" refreshError="1"/>
      <sheetData sheetId="13278" refreshError="1"/>
      <sheetData sheetId="13279" refreshError="1"/>
      <sheetData sheetId="13280" refreshError="1"/>
      <sheetData sheetId="13281" refreshError="1"/>
      <sheetData sheetId="13282" refreshError="1"/>
      <sheetData sheetId="13283" refreshError="1"/>
      <sheetData sheetId="13284" refreshError="1"/>
      <sheetData sheetId="13285" refreshError="1"/>
      <sheetData sheetId="13286" refreshError="1"/>
      <sheetData sheetId="13287" refreshError="1"/>
      <sheetData sheetId="13288" refreshError="1"/>
      <sheetData sheetId="13289" refreshError="1"/>
      <sheetData sheetId="13290" refreshError="1"/>
      <sheetData sheetId="13291" refreshError="1"/>
      <sheetData sheetId="13292" refreshError="1"/>
      <sheetData sheetId="13293" refreshError="1"/>
      <sheetData sheetId="13294" refreshError="1"/>
      <sheetData sheetId="13295" refreshError="1"/>
      <sheetData sheetId="13296" refreshError="1"/>
      <sheetData sheetId="13297" refreshError="1"/>
      <sheetData sheetId="13298" refreshError="1"/>
      <sheetData sheetId="13299" refreshError="1"/>
      <sheetData sheetId="13300" refreshError="1"/>
      <sheetData sheetId="13301" refreshError="1"/>
      <sheetData sheetId="13302" refreshError="1"/>
      <sheetData sheetId="13303" refreshError="1"/>
      <sheetData sheetId="13304" refreshError="1"/>
      <sheetData sheetId="13305" refreshError="1"/>
      <sheetData sheetId="13306" refreshError="1"/>
      <sheetData sheetId="13307" refreshError="1"/>
      <sheetData sheetId="13308" refreshError="1"/>
      <sheetData sheetId="13309" refreshError="1"/>
      <sheetData sheetId="13310" refreshError="1"/>
      <sheetData sheetId="13311" refreshError="1"/>
      <sheetData sheetId="13312" refreshError="1"/>
      <sheetData sheetId="13313" refreshError="1"/>
      <sheetData sheetId="13314" refreshError="1"/>
      <sheetData sheetId="13315" refreshError="1"/>
      <sheetData sheetId="13316" refreshError="1"/>
      <sheetData sheetId="13317" refreshError="1"/>
      <sheetData sheetId="13318" refreshError="1"/>
      <sheetData sheetId="13319" refreshError="1"/>
      <sheetData sheetId="13320" refreshError="1"/>
      <sheetData sheetId="13321" refreshError="1"/>
      <sheetData sheetId="13322" refreshError="1"/>
      <sheetData sheetId="13323" refreshError="1"/>
      <sheetData sheetId="13324" refreshError="1"/>
      <sheetData sheetId="13325" refreshError="1"/>
      <sheetData sheetId="13326" refreshError="1"/>
      <sheetData sheetId="13327" refreshError="1"/>
      <sheetData sheetId="13328" refreshError="1"/>
      <sheetData sheetId="13329" refreshError="1"/>
      <sheetData sheetId="13330" refreshError="1"/>
      <sheetData sheetId="13331" refreshError="1"/>
      <sheetData sheetId="13332" refreshError="1"/>
      <sheetData sheetId="13333" refreshError="1"/>
      <sheetData sheetId="13334" refreshError="1"/>
      <sheetData sheetId="13335" refreshError="1"/>
      <sheetData sheetId="13336" refreshError="1"/>
      <sheetData sheetId="13337" refreshError="1"/>
      <sheetData sheetId="13338" refreshError="1"/>
      <sheetData sheetId="13339" refreshError="1"/>
      <sheetData sheetId="13340" refreshError="1"/>
      <sheetData sheetId="13341" refreshError="1"/>
      <sheetData sheetId="13342" refreshError="1"/>
      <sheetData sheetId="13343" refreshError="1"/>
      <sheetData sheetId="13344" refreshError="1"/>
      <sheetData sheetId="13345" refreshError="1"/>
      <sheetData sheetId="13346" refreshError="1"/>
      <sheetData sheetId="13347" refreshError="1"/>
      <sheetData sheetId="13348" refreshError="1"/>
      <sheetData sheetId="13349" refreshError="1"/>
      <sheetData sheetId="13350" refreshError="1"/>
      <sheetData sheetId="13351" refreshError="1"/>
      <sheetData sheetId="13352" refreshError="1"/>
      <sheetData sheetId="13353" refreshError="1"/>
      <sheetData sheetId="13354" refreshError="1"/>
      <sheetData sheetId="13355" refreshError="1"/>
      <sheetData sheetId="13356" refreshError="1"/>
      <sheetData sheetId="13357" refreshError="1"/>
      <sheetData sheetId="13358" refreshError="1"/>
      <sheetData sheetId="13359" refreshError="1"/>
      <sheetData sheetId="13360" refreshError="1"/>
      <sheetData sheetId="13361" refreshError="1"/>
      <sheetData sheetId="13362" refreshError="1"/>
      <sheetData sheetId="13363" refreshError="1"/>
      <sheetData sheetId="13364" refreshError="1"/>
      <sheetData sheetId="13365" refreshError="1"/>
      <sheetData sheetId="13366" refreshError="1"/>
      <sheetData sheetId="13367" refreshError="1"/>
      <sheetData sheetId="13368" refreshError="1"/>
      <sheetData sheetId="13369" refreshError="1"/>
      <sheetData sheetId="13370" refreshError="1"/>
      <sheetData sheetId="13371" refreshError="1"/>
      <sheetData sheetId="13372" refreshError="1"/>
      <sheetData sheetId="13373" refreshError="1"/>
      <sheetData sheetId="13374" refreshError="1"/>
      <sheetData sheetId="13375" refreshError="1"/>
      <sheetData sheetId="13376" refreshError="1"/>
      <sheetData sheetId="13377" refreshError="1"/>
      <sheetData sheetId="13378" refreshError="1"/>
      <sheetData sheetId="13379" refreshError="1"/>
      <sheetData sheetId="13380" refreshError="1"/>
      <sheetData sheetId="13381" refreshError="1"/>
      <sheetData sheetId="13382" refreshError="1"/>
      <sheetData sheetId="13383" refreshError="1"/>
      <sheetData sheetId="13384" refreshError="1"/>
      <sheetData sheetId="13385" refreshError="1"/>
      <sheetData sheetId="13386" refreshError="1"/>
      <sheetData sheetId="13387" refreshError="1"/>
      <sheetData sheetId="13388" refreshError="1"/>
      <sheetData sheetId="13389" refreshError="1"/>
      <sheetData sheetId="13390" refreshError="1"/>
      <sheetData sheetId="13391" refreshError="1"/>
      <sheetData sheetId="13392" refreshError="1"/>
      <sheetData sheetId="13393" refreshError="1"/>
      <sheetData sheetId="13394" refreshError="1"/>
      <sheetData sheetId="13395" refreshError="1"/>
      <sheetData sheetId="13396" refreshError="1"/>
      <sheetData sheetId="13397" refreshError="1"/>
      <sheetData sheetId="13398" refreshError="1"/>
      <sheetData sheetId="13399" refreshError="1"/>
      <sheetData sheetId="13400" refreshError="1"/>
      <sheetData sheetId="13401" refreshError="1"/>
      <sheetData sheetId="13402" refreshError="1"/>
      <sheetData sheetId="13403" refreshError="1"/>
      <sheetData sheetId="13404" refreshError="1"/>
      <sheetData sheetId="13405" refreshError="1"/>
      <sheetData sheetId="13406" refreshError="1"/>
      <sheetData sheetId="13407" refreshError="1"/>
      <sheetData sheetId="13408" refreshError="1"/>
      <sheetData sheetId="13409" refreshError="1"/>
      <sheetData sheetId="13410" refreshError="1"/>
      <sheetData sheetId="13411" refreshError="1"/>
      <sheetData sheetId="13412" refreshError="1"/>
      <sheetData sheetId="13413" refreshError="1"/>
      <sheetData sheetId="13414" refreshError="1"/>
      <sheetData sheetId="13415" refreshError="1"/>
      <sheetData sheetId="13416" refreshError="1"/>
      <sheetData sheetId="13417" refreshError="1"/>
      <sheetData sheetId="13418" refreshError="1"/>
      <sheetData sheetId="13419" refreshError="1"/>
      <sheetData sheetId="13420" refreshError="1"/>
      <sheetData sheetId="13421" refreshError="1"/>
      <sheetData sheetId="13422" refreshError="1"/>
      <sheetData sheetId="13423" refreshError="1"/>
      <sheetData sheetId="13424" refreshError="1"/>
      <sheetData sheetId="13425" refreshError="1"/>
      <sheetData sheetId="13426" refreshError="1"/>
      <sheetData sheetId="13427" refreshError="1"/>
      <sheetData sheetId="13428" refreshError="1"/>
      <sheetData sheetId="13429" refreshError="1"/>
      <sheetData sheetId="13430" refreshError="1"/>
      <sheetData sheetId="13431" refreshError="1"/>
      <sheetData sheetId="13432" refreshError="1"/>
      <sheetData sheetId="13433" refreshError="1"/>
      <sheetData sheetId="13434" refreshError="1"/>
      <sheetData sheetId="13435" refreshError="1"/>
      <sheetData sheetId="13436" refreshError="1"/>
      <sheetData sheetId="13437" refreshError="1"/>
      <sheetData sheetId="13438" refreshError="1"/>
      <sheetData sheetId="13439" refreshError="1"/>
      <sheetData sheetId="13440" refreshError="1"/>
      <sheetData sheetId="13441" refreshError="1"/>
      <sheetData sheetId="13442" refreshError="1"/>
      <sheetData sheetId="13443" refreshError="1"/>
      <sheetData sheetId="13444" refreshError="1"/>
      <sheetData sheetId="13445" refreshError="1"/>
      <sheetData sheetId="13446" refreshError="1"/>
      <sheetData sheetId="13447" refreshError="1"/>
      <sheetData sheetId="13448" refreshError="1"/>
      <sheetData sheetId="13449" refreshError="1"/>
      <sheetData sheetId="13450" refreshError="1"/>
      <sheetData sheetId="13451" refreshError="1"/>
      <sheetData sheetId="13452" refreshError="1"/>
      <sheetData sheetId="13453" refreshError="1"/>
      <sheetData sheetId="13454" refreshError="1"/>
      <sheetData sheetId="13455" refreshError="1"/>
      <sheetData sheetId="13456" refreshError="1"/>
      <sheetData sheetId="13457" refreshError="1"/>
      <sheetData sheetId="13458" refreshError="1"/>
      <sheetData sheetId="13459" refreshError="1"/>
      <sheetData sheetId="13460" refreshError="1"/>
      <sheetData sheetId="13461" refreshError="1"/>
      <sheetData sheetId="13462" refreshError="1"/>
      <sheetData sheetId="13463" refreshError="1"/>
      <sheetData sheetId="13464" refreshError="1"/>
      <sheetData sheetId="13465" refreshError="1"/>
      <sheetData sheetId="13466" refreshError="1"/>
      <sheetData sheetId="13467" refreshError="1"/>
      <sheetData sheetId="13468" refreshError="1"/>
      <sheetData sheetId="13469" refreshError="1"/>
      <sheetData sheetId="13470" refreshError="1"/>
      <sheetData sheetId="13471" refreshError="1"/>
      <sheetData sheetId="13472" refreshError="1"/>
      <sheetData sheetId="13473" refreshError="1"/>
      <sheetData sheetId="13474" refreshError="1"/>
      <sheetData sheetId="13475" refreshError="1"/>
      <sheetData sheetId="13476" refreshError="1"/>
      <sheetData sheetId="13477" refreshError="1"/>
      <sheetData sheetId="13478" refreshError="1"/>
      <sheetData sheetId="13479" refreshError="1"/>
      <sheetData sheetId="13480" refreshError="1"/>
      <sheetData sheetId="13481" refreshError="1"/>
      <sheetData sheetId="13482" refreshError="1"/>
      <sheetData sheetId="13483" refreshError="1"/>
      <sheetData sheetId="13484" refreshError="1"/>
      <sheetData sheetId="13485" refreshError="1"/>
      <sheetData sheetId="13486" refreshError="1"/>
      <sheetData sheetId="13487" refreshError="1"/>
      <sheetData sheetId="13488" refreshError="1"/>
      <sheetData sheetId="13489" refreshError="1"/>
      <sheetData sheetId="13490" refreshError="1"/>
      <sheetData sheetId="13491" refreshError="1"/>
      <sheetData sheetId="13492" refreshError="1"/>
      <sheetData sheetId="13493" refreshError="1"/>
      <sheetData sheetId="13494" refreshError="1"/>
      <sheetData sheetId="13495" refreshError="1"/>
      <sheetData sheetId="13496" refreshError="1"/>
      <sheetData sheetId="13497" refreshError="1"/>
      <sheetData sheetId="13498" refreshError="1"/>
      <sheetData sheetId="13499" refreshError="1"/>
      <sheetData sheetId="13500" refreshError="1"/>
      <sheetData sheetId="13501" refreshError="1"/>
      <sheetData sheetId="13502" refreshError="1"/>
      <sheetData sheetId="13503" refreshError="1"/>
      <sheetData sheetId="13504" refreshError="1"/>
      <sheetData sheetId="13505" refreshError="1"/>
      <sheetData sheetId="13506" refreshError="1"/>
      <sheetData sheetId="13507" refreshError="1"/>
      <sheetData sheetId="13508" refreshError="1"/>
      <sheetData sheetId="13509" refreshError="1"/>
      <sheetData sheetId="13510" refreshError="1"/>
      <sheetData sheetId="13511" refreshError="1"/>
      <sheetData sheetId="13512" refreshError="1"/>
      <sheetData sheetId="13513" refreshError="1"/>
      <sheetData sheetId="13514" refreshError="1"/>
      <sheetData sheetId="13515" refreshError="1"/>
      <sheetData sheetId="13516" refreshError="1"/>
      <sheetData sheetId="13517" refreshError="1"/>
      <sheetData sheetId="13518" refreshError="1"/>
      <sheetData sheetId="13519" refreshError="1"/>
      <sheetData sheetId="13520" refreshError="1"/>
      <sheetData sheetId="13521" refreshError="1"/>
      <sheetData sheetId="13522" refreshError="1"/>
      <sheetData sheetId="13523" refreshError="1"/>
      <sheetData sheetId="13524" refreshError="1"/>
      <sheetData sheetId="13525" refreshError="1"/>
      <sheetData sheetId="13526" refreshError="1"/>
      <sheetData sheetId="13527" refreshError="1"/>
      <sheetData sheetId="13528" refreshError="1"/>
      <sheetData sheetId="13529" refreshError="1"/>
      <sheetData sheetId="13530" refreshError="1"/>
      <sheetData sheetId="13531" refreshError="1"/>
      <sheetData sheetId="13532" refreshError="1"/>
      <sheetData sheetId="13533" refreshError="1"/>
      <sheetData sheetId="13534" refreshError="1"/>
      <sheetData sheetId="13535" refreshError="1"/>
      <sheetData sheetId="13536" refreshError="1"/>
      <sheetData sheetId="13537" refreshError="1"/>
      <sheetData sheetId="13538" refreshError="1"/>
      <sheetData sheetId="13539" refreshError="1"/>
      <sheetData sheetId="13540" refreshError="1"/>
      <sheetData sheetId="13541" refreshError="1"/>
      <sheetData sheetId="13542" refreshError="1"/>
      <sheetData sheetId="13543" refreshError="1"/>
      <sheetData sheetId="13544" refreshError="1"/>
      <sheetData sheetId="13545" refreshError="1"/>
      <sheetData sheetId="13546" refreshError="1"/>
      <sheetData sheetId="13547" refreshError="1"/>
      <sheetData sheetId="13548" refreshError="1"/>
      <sheetData sheetId="13549" refreshError="1"/>
      <sheetData sheetId="13550" refreshError="1"/>
      <sheetData sheetId="13551" refreshError="1"/>
      <sheetData sheetId="13552" refreshError="1"/>
      <sheetData sheetId="13553" refreshError="1"/>
      <sheetData sheetId="13554" refreshError="1"/>
      <sheetData sheetId="13555" refreshError="1"/>
      <sheetData sheetId="13556" refreshError="1"/>
      <sheetData sheetId="13557" refreshError="1"/>
      <sheetData sheetId="13558" refreshError="1"/>
      <sheetData sheetId="13559" refreshError="1"/>
      <sheetData sheetId="13560" refreshError="1"/>
      <sheetData sheetId="13561" refreshError="1"/>
      <sheetData sheetId="13562" refreshError="1"/>
      <sheetData sheetId="13563" refreshError="1"/>
      <sheetData sheetId="13564" refreshError="1"/>
      <sheetData sheetId="13565" refreshError="1"/>
      <sheetData sheetId="13566" refreshError="1"/>
      <sheetData sheetId="13567" refreshError="1"/>
      <sheetData sheetId="13568" refreshError="1"/>
      <sheetData sheetId="13569" refreshError="1"/>
      <sheetData sheetId="13570" refreshError="1"/>
      <sheetData sheetId="13571" refreshError="1"/>
      <sheetData sheetId="13572" refreshError="1"/>
      <sheetData sheetId="13573" refreshError="1"/>
      <sheetData sheetId="13574" refreshError="1"/>
      <sheetData sheetId="13575" refreshError="1"/>
      <sheetData sheetId="13576" refreshError="1"/>
      <sheetData sheetId="13577" refreshError="1"/>
      <sheetData sheetId="13578" refreshError="1"/>
      <sheetData sheetId="13579" refreshError="1"/>
      <sheetData sheetId="13580" refreshError="1"/>
      <sheetData sheetId="13581" refreshError="1"/>
      <sheetData sheetId="13582" refreshError="1"/>
      <sheetData sheetId="13583" refreshError="1"/>
      <sheetData sheetId="13584" refreshError="1"/>
      <sheetData sheetId="13585" refreshError="1"/>
      <sheetData sheetId="13586" refreshError="1"/>
      <sheetData sheetId="13587" refreshError="1"/>
      <sheetData sheetId="13588" refreshError="1"/>
      <sheetData sheetId="13589" refreshError="1"/>
      <sheetData sheetId="13590" refreshError="1"/>
      <sheetData sheetId="13591" refreshError="1"/>
      <sheetData sheetId="13592" refreshError="1"/>
      <sheetData sheetId="13593" refreshError="1"/>
      <sheetData sheetId="13594" refreshError="1"/>
      <sheetData sheetId="13595" refreshError="1"/>
      <sheetData sheetId="13596" refreshError="1"/>
      <sheetData sheetId="13597" refreshError="1"/>
      <sheetData sheetId="13598" refreshError="1"/>
      <sheetData sheetId="13599" refreshError="1"/>
      <sheetData sheetId="13600" refreshError="1"/>
      <sheetData sheetId="13601" refreshError="1"/>
      <sheetData sheetId="13602" refreshError="1"/>
      <sheetData sheetId="13603" refreshError="1"/>
      <sheetData sheetId="13604" refreshError="1"/>
      <sheetData sheetId="13605" refreshError="1"/>
      <sheetData sheetId="13606" refreshError="1"/>
      <sheetData sheetId="13607" refreshError="1"/>
      <sheetData sheetId="13608" refreshError="1"/>
      <sheetData sheetId="13609" refreshError="1"/>
      <sheetData sheetId="13610" refreshError="1"/>
      <sheetData sheetId="13611" refreshError="1"/>
      <sheetData sheetId="13612" refreshError="1"/>
      <sheetData sheetId="13613" refreshError="1"/>
      <sheetData sheetId="13614" refreshError="1"/>
      <sheetData sheetId="13615" refreshError="1"/>
      <sheetData sheetId="13616" refreshError="1"/>
      <sheetData sheetId="13617" refreshError="1"/>
      <sheetData sheetId="13618" refreshError="1"/>
      <sheetData sheetId="13619" refreshError="1"/>
      <sheetData sheetId="13620" refreshError="1"/>
      <sheetData sheetId="13621" refreshError="1"/>
      <sheetData sheetId="13622" refreshError="1"/>
      <sheetData sheetId="13623" refreshError="1"/>
      <sheetData sheetId="13624" refreshError="1"/>
      <sheetData sheetId="13625" refreshError="1"/>
      <sheetData sheetId="13626" refreshError="1"/>
      <sheetData sheetId="13627" refreshError="1"/>
      <sheetData sheetId="13628" refreshError="1"/>
      <sheetData sheetId="13629" refreshError="1"/>
      <sheetData sheetId="13630" refreshError="1"/>
      <sheetData sheetId="13631" refreshError="1"/>
      <sheetData sheetId="13632" refreshError="1"/>
      <sheetData sheetId="13633">
        <row r="9">
          <cell r="A9" t="str">
            <v>A</v>
          </cell>
        </row>
      </sheetData>
      <sheetData sheetId="13634">
        <row r="9">
          <cell r="A9" t="str">
            <v>A</v>
          </cell>
        </row>
      </sheetData>
      <sheetData sheetId="13635">
        <row r="9">
          <cell r="A9" t="str">
            <v>A</v>
          </cell>
        </row>
      </sheetData>
      <sheetData sheetId="13636">
        <row r="9">
          <cell r="A9" t="str">
            <v>A</v>
          </cell>
        </row>
      </sheetData>
      <sheetData sheetId="13637">
        <row r="9">
          <cell r="A9" t="str">
            <v>A</v>
          </cell>
        </row>
      </sheetData>
      <sheetData sheetId="13638">
        <row r="9">
          <cell r="A9" t="str">
            <v>A</v>
          </cell>
        </row>
      </sheetData>
      <sheetData sheetId="13639">
        <row r="9">
          <cell r="A9" t="str">
            <v>A</v>
          </cell>
        </row>
      </sheetData>
      <sheetData sheetId="13640">
        <row r="9">
          <cell r="A9" t="str">
            <v>A</v>
          </cell>
        </row>
      </sheetData>
      <sheetData sheetId="13641">
        <row r="9">
          <cell r="A9" t="str">
            <v>A</v>
          </cell>
        </row>
      </sheetData>
      <sheetData sheetId="13642">
        <row r="9">
          <cell r="A9" t="str">
            <v>A</v>
          </cell>
        </row>
      </sheetData>
      <sheetData sheetId="13643">
        <row r="9">
          <cell r="A9" t="str">
            <v>A</v>
          </cell>
        </row>
      </sheetData>
      <sheetData sheetId="13644">
        <row r="9">
          <cell r="A9" t="str">
            <v>A</v>
          </cell>
        </row>
      </sheetData>
      <sheetData sheetId="13645">
        <row r="9">
          <cell r="A9" t="str">
            <v>A</v>
          </cell>
        </row>
      </sheetData>
      <sheetData sheetId="13646">
        <row r="9">
          <cell r="A9" t="str">
            <v>A</v>
          </cell>
        </row>
      </sheetData>
      <sheetData sheetId="13647">
        <row r="9">
          <cell r="A9" t="str">
            <v>A</v>
          </cell>
        </row>
      </sheetData>
      <sheetData sheetId="13648">
        <row r="9">
          <cell r="A9" t="str">
            <v>A</v>
          </cell>
        </row>
      </sheetData>
      <sheetData sheetId="13649">
        <row r="9">
          <cell r="A9" t="str">
            <v>A</v>
          </cell>
        </row>
      </sheetData>
      <sheetData sheetId="13650">
        <row r="9">
          <cell r="A9" t="str">
            <v>A</v>
          </cell>
        </row>
      </sheetData>
      <sheetData sheetId="13651">
        <row r="9">
          <cell r="A9" t="str">
            <v>A</v>
          </cell>
        </row>
      </sheetData>
      <sheetData sheetId="13652">
        <row r="9">
          <cell r="A9" t="str">
            <v>A</v>
          </cell>
        </row>
      </sheetData>
      <sheetData sheetId="13653">
        <row r="9">
          <cell r="A9" t="str">
            <v>A</v>
          </cell>
        </row>
      </sheetData>
      <sheetData sheetId="13654">
        <row r="9">
          <cell r="A9" t="str">
            <v>A</v>
          </cell>
        </row>
      </sheetData>
      <sheetData sheetId="13655">
        <row r="9">
          <cell r="A9" t="str">
            <v>A</v>
          </cell>
        </row>
      </sheetData>
      <sheetData sheetId="13656">
        <row r="9">
          <cell r="A9" t="str">
            <v>A</v>
          </cell>
        </row>
      </sheetData>
      <sheetData sheetId="13657">
        <row r="9">
          <cell r="A9" t="str">
            <v>A</v>
          </cell>
        </row>
      </sheetData>
      <sheetData sheetId="13658">
        <row r="9">
          <cell r="A9" t="str">
            <v>A</v>
          </cell>
        </row>
      </sheetData>
      <sheetData sheetId="13659">
        <row r="9">
          <cell r="A9" t="str">
            <v>A</v>
          </cell>
        </row>
      </sheetData>
      <sheetData sheetId="13660">
        <row r="9">
          <cell r="A9" t="str">
            <v>A</v>
          </cell>
        </row>
      </sheetData>
      <sheetData sheetId="13661">
        <row r="9">
          <cell r="A9" t="str">
            <v>A</v>
          </cell>
        </row>
      </sheetData>
      <sheetData sheetId="13662">
        <row r="9">
          <cell r="A9" t="str">
            <v>A</v>
          </cell>
        </row>
      </sheetData>
      <sheetData sheetId="13663">
        <row r="9">
          <cell r="A9" t="str">
            <v>A</v>
          </cell>
        </row>
      </sheetData>
      <sheetData sheetId="13664">
        <row r="9">
          <cell r="A9" t="str">
            <v>A</v>
          </cell>
        </row>
      </sheetData>
      <sheetData sheetId="13665">
        <row r="9">
          <cell r="A9" t="str">
            <v>A</v>
          </cell>
        </row>
      </sheetData>
      <sheetData sheetId="13666">
        <row r="9">
          <cell r="A9" t="str">
            <v>A</v>
          </cell>
        </row>
      </sheetData>
      <sheetData sheetId="13667">
        <row r="9">
          <cell r="A9" t="str">
            <v>A</v>
          </cell>
        </row>
      </sheetData>
      <sheetData sheetId="13668">
        <row r="9">
          <cell r="A9" t="str">
            <v>A</v>
          </cell>
        </row>
      </sheetData>
      <sheetData sheetId="13669">
        <row r="9">
          <cell r="A9" t="str">
            <v>A</v>
          </cell>
        </row>
      </sheetData>
      <sheetData sheetId="13670">
        <row r="9">
          <cell r="A9" t="str">
            <v>A</v>
          </cell>
        </row>
      </sheetData>
      <sheetData sheetId="13671">
        <row r="9">
          <cell r="A9" t="str">
            <v>A</v>
          </cell>
        </row>
      </sheetData>
      <sheetData sheetId="13672">
        <row r="9">
          <cell r="A9" t="str">
            <v>A</v>
          </cell>
        </row>
      </sheetData>
      <sheetData sheetId="13673">
        <row r="9">
          <cell r="A9" t="str">
            <v>A</v>
          </cell>
        </row>
      </sheetData>
      <sheetData sheetId="13674">
        <row r="9">
          <cell r="A9" t="str">
            <v>A</v>
          </cell>
        </row>
      </sheetData>
      <sheetData sheetId="13675">
        <row r="9">
          <cell r="A9" t="str">
            <v>A</v>
          </cell>
        </row>
      </sheetData>
      <sheetData sheetId="13676">
        <row r="9">
          <cell r="A9" t="str">
            <v>A</v>
          </cell>
        </row>
      </sheetData>
      <sheetData sheetId="13677">
        <row r="9">
          <cell r="A9" t="str">
            <v>A</v>
          </cell>
        </row>
      </sheetData>
      <sheetData sheetId="13678">
        <row r="9">
          <cell r="A9" t="str">
            <v>A</v>
          </cell>
        </row>
      </sheetData>
      <sheetData sheetId="13679">
        <row r="9">
          <cell r="A9" t="str">
            <v>A</v>
          </cell>
        </row>
      </sheetData>
      <sheetData sheetId="13680">
        <row r="9">
          <cell r="A9" t="str">
            <v>A</v>
          </cell>
        </row>
      </sheetData>
      <sheetData sheetId="13681">
        <row r="9">
          <cell r="A9" t="str">
            <v>A</v>
          </cell>
        </row>
      </sheetData>
      <sheetData sheetId="13682">
        <row r="9">
          <cell r="A9" t="str">
            <v>A</v>
          </cell>
        </row>
      </sheetData>
      <sheetData sheetId="13683">
        <row r="9">
          <cell r="A9" t="str">
            <v>A</v>
          </cell>
        </row>
      </sheetData>
      <sheetData sheetId="13684">
        <row r="9">
          <cell r="A9" t="str">
            <v>A</v>
          </cell>
        </row>
      </sheetData>
      <sheetData sheetId="13685">
        <row r="9">
          <cell r="A9" t="str">
            <v>A</v>
          </cell>
        </row>
      </sheetData>
      <sheetData sheetId="13686">
        <row r="9">
          <cell r="A9" t="str">
            <v>A</v>
          </cell>
        </row>
      </sheetData>
      <sheetData sheetId="13687">
        <row r="9">
          <cell r="A9" t="str">
            <v>A</v>
          </cell>
        </row>
      </sheetData>
      <sheetData sheetId="13688">
        <row r="9">
          <cell r="A9" t="str">
            <v>A</v>
          </cell>
        </row>
      </sheetData>
      <sheetData sheetId="13689">
        <row r="9">
          <cell r="A9" t="str">
            <v>A</v>
          </cell>
        </row>
      </sheetData>
      <sheetData sheetId="13690">
        <row r="9">
          <cell r="A9" t="str">
            <v>A</v>
          </cell>
        </row>
      </sheetData>
      <sheetData sheetId="13691">
        <row r="9">
          <cell r="A9" t="str">
            <v>A</v>
          </cell>
        </row>
      </sheetData>
      <sheetData sheetId="13692">
        <row r="9">
          <cell r="A9" t="str">
            <v>A</v>
          </cell>
        </row>
      </sheetData>
      <sheetData sheetId="13693">
        <row r="9">
          <cell r="A9" t="str">
            <v>A</v>
          </cell>
        </row>
      </sheetData>
      <sheetData sheetId="13694">
        <row r="9">
          <cell r="A9" t="str">
            <v>A</v>
          </cell>
        </row>
      </sheetData>
      <sheetData sheetId="13695">
        <row r="9">
          <cell r="A9" t="str">
            <v>A</v>
          </cell>
        </row>
      </sheetData>
      <sheetData sheetId="13696">
        <row r="9">
          <cell r="A9" t="str">
            <v>A</v>
          </cell>
        </row>
      </sheetData>
      <sheetData sheetId="13697">
        <row r="9">
          <cell r="A9" t="str">
            <v>A</v>
          </cell>
        </row>
      </sheetData>
      <sheetData sheetId="13698">
        <row r="9">
          <cell r="A9" t="str">
            <v>A</v>
          </cell>
        </row>
      </sheetData>
      <sheetData sheetId="13699">
        <row r="9">
          <cell r="A9" t="str">
            <v>A</v>
          </cell>
        </row>
      </sheetData>
      <sheetData sheetId="13700">
        <row r="9">
          <cell r="A9" t="str">
            <v>A</v>
          </cell>
        </row>
      </sheetData>
      <sheetData sheetId="13701">
        <row r="9">
          <cell r="A9" t="str">
            <v>A</v>
          </cell>
        </row>
      </sheetData>
      <sheetData sheetId="13702">
        <row r="9">
          <cell r="A9" t="str">
            <v>A</v>
          </cell>
        </row>
      </sheetData>
      <sheetData sheetId="13703">
        <row r="9">
          <cell r="A9" t="str">
            <v>A</v>
          </cell>
        </row>
      </sheetData>
      <sheetData sheetId="13704">
        <row r="9">
          <cell r="A9" t="str">
            <v>A</v>
          </cell>
        </row>
      </sheetData>
      <sheetData sheetId="13705">
        <row r="9">
          <cell r="A9" t="str">
            <v>A</v>
          </cell>
        </row>
      </sheetData>
      <sheetData sheetId="13706">
        <row r="9">
          <cell r="A9" t="str">
            <v>A</v>
          </cell>
        </row>
      </sheetData>
      <sheetData sheetId="13707">
        <row r="9">
          <cell r="A9" t="str">
            <v>A</v>
          </cell>
        </row>
      </sheetData>
      <sheetData sheetId="13708">
        <row r="9">
          <cell r="A9" t="str">
            <v>A</v>
          </cell>
        </row>
      </sheetData>
      <sheetData sheetId="13709">
        <row r="9">
          <cell r="A9" t="str">
            <v>A</v>
          </cell>
        </row>
      </sheetData>
      <sheetData sheetId="13710">
        <row r="9">
          <cell r="A9" t="str">
            <v>A</v>
          </cell>
        </row>
      </sheetData>
      <sheetData sheetId="13711">
        <row r="9">
          <cell r="A9" t="str">
            <v>A</v>
          </cell>
        </row>
      </sheetData>
      <sheetData sheetId="13712">
        <row r="9">
          <cell r="A9" t="str">
            <v>A</v>
          </cell>
        </row>
      </sheetData>
      <sheetData sheetId="13713">
        <row r="9">
          <cell r="A9" t="str">
            <v>A</v>
          </cell>
        </row>
      </sheetData>
      <sheetData sheetId="13714">
        <row r="9">
          <cell r="A9" t="str">
            <v>A</v>
          </cell>
        </row>
      </sheetData>
      <sheetData sheetId="13715">
        <row r="9">
          <cell r="A9" t="str">
            <v>A</v>
          </cell>
        </row>
      </sheetData>
      <sheetData sheetId="13716">
        <row r="9">
          <cell r="A9" t="str">
            <v>A</v>
          </cell>
        </row>
      </sheetData>
      <sheetData sheetId="13717">
        <row r="9">
          <cell r="A9" t="str">
            <v>A</v>
          </cell>
        </row>
      </sheetData>
      <sheetData sheetId="13718">
        <row r="9">
          <cell r="A9" t="str">
            <v>A</v>
          </cell>
        </row>
      </sheetData>
      <sheetData sheetId="13719">
        <row r="9">
          <cell r="A9" t="str">
            <v>A</v>
          </cell>
        </row>
      </sheetData>
      <sheetData sheetId="13720">
        <row r="9">
          <cell r="A9" t="str">
            <v>A</v>
          </cell>
        </row>
      </sheetData>
      <sheetData sheetId="13721">
        <row r="9">
          <cell r="A9" t="str">
            <v>A</v>
          </cell>
        </row>
      </sheetData>
      <sheetData sheetId="13722">
        <row r="9">
          <cell r="A9" t="str">
            <v>A</v>
          </cell>
        </row>
      </sheetData>
      <sheetData sheetId="13723">
        <row r="9">
          <cell r="A9" t="str">
            <v>A</v>
          </cell>
        </row>
      </sheetData>
      <sheetData sheetId="13724">
        <row r="9">
          <cell r="A9" t="str">
            <v>A</v>
          </cell>
        </row>
      </sheetData>
      <sheetData sheetId="13725">
        <row r="9">
          <cell r="A9" t="str">
            <v>A</v>
          </cell>
        </row>
      </sheetData>
      <sheetData sheetId="13726">
        <row r="9">
          <cell r="A9" t="str">
            <v>A</v>
          </cell>
        </row>
      </sheetData>
      <sheetData sheetId="13727">
        <row r="9">
          <cell r="A9" t="str">
            <v>A</v>
          </cell>
        </row>
      </sheetData>
      <sheetData sheetId="13728">
        <row r="9">
          <cell r="A9" t="str">
            <v>A</v>
          </cell>
        </row>
      </sheetData>
      <sheetData sheetId="13729">
        <row r="9">
          <cell r="A9" t="str">
            <v>A</v>
          </cell>
        </row>
      </sheetData>
      <sheetData sheetId="13730">
        <row r="9">
          <cell r="A9" t="str">
            <v>A</v>
          </cell>
        </row>
      </sheetData>
      <sheetData sheetId="13731">
        <row r="9">
          <cell r="A9" t="str">
            <v>A</v>
          </cell>
        </row>
      </sheetData>
      <sheetData sheetId="13732">
        <row r="9">
          <cell r="A9" t="str">
            <v>A</v>
          </cell>
        </row>
      </sheetData>
      <sheetData sheetId="13733">
        <row r="9">
          <cell r="A9" t="str">
            <v>A</v>
          </cell>
        </row>
      </sheetData>
      <sheetData sheetId="13734">
        <row r="9">
          <cell r="A9" t="str">
            <v>A</v>
          </cell>
        </row>
      </sheetData>
      <sheetData sheetId="13735">
        <row r="9">
          <cell r="A9" t="str">
            <v>A</v>
          </cell>
        </row>
      </sheetData>
      <sheetData sheetId="13736">
        <row r="9">
          <cell r="A9" t="str">
            <v>A</v>
          </cell>
        </row>
      </sheetData>
      <sheetData sheetId="13737">
        <row r="9">
          <cell r="A9" t="str">
            <v>A</v>
          </cell>
        </row>
      </sheetData>
      <sheetData sheetId="13738">
        <row r="9">
          <cell r="A9" t="str">
            <v>A</v>
          </cell>
        </row>
      </sheetData>
      <sheetData sheetId="13739">
        <row r="9">
          <cell r="A9" t="str">
            <v>A</v>
          </cell>
        </row>
      </sheetData>
      <sheetData sheetId="13740">
        <row r="9">
          <cell r="A9" t="str">
            <v>A</v>
          </cell>
        </row>
      </sheetData>
      <sheetData sheetId="13741">
        <row r="9">
          <cell r="A9" t="str">
            <v>A</v>
          </cell>
        </row>
      </sheetData>
      <sheetData sheetId="13742">
        <row r="9">
          <cell r="A9" t="str">
            <v>A</v>
          </cell>
        </row>
      </sheetData>
      <sheetData sheetId="13743">
        <row r="9">
          <cell r="A9" t="str">
            <v>A</v>
          </cell>
        </row>
      </sheetData>
      <sheetData sheetId="13744">
        <row r="9">
          <cell r="A9" t="str">
            <v>A</v>
          </cell>
        </row>
      </sheetData>
      <sheetData sheetId="13745">
        <row r="9">
          <cell r="A9" t="str">
            <v>A</v>
          </cell>
        </row>
      </sheetData>
      <sheetData sheetId="13746">
        <row r="9">
          <cell r="A9" t="str">
            <v>A</v>
          </cell>
        </row>
      </sheetData>
      <sheetData sheetId="13747">
        <row r="9">
          <cell r="A9" t="str">
            <v>A</v>
          </cell>
        </row>
      </sheetData>
      <sheetData sheetId="13748">
        <row r="9">
          <cell r="A9" t="str">
            <v>A</v>
          </cell>
        </row>
      </sheetData>
      <sheetData sheetId="13749">
        <row r="9">
          <cell r="A9" t="str">
            <v>A</v>
          </cell>
        </row>
      </sheetData>
      <sheetData sheetId="13750">
        <row r="9">
          <cell r="A9" t="str">
            <v>A</v>
          </cell>
        </row>
      </sheetData>
      <sheetData sheetId="13751">
        <row r="9">
          <cell r="A9" t="str">
            <v>A</v>
          </cell>
        </row>
      </sheetData>
      <sheetData sheetId="13752">
        <row r="9">
          <cell r="A9" t="str">
            <v>A</v>
          </cell>
        </row>
      </sheetData>
      <sheetData sheetId="13753">
        <row r="9">
          <cell r="A9" t="str">
            <v>A</v>
          </cell>
        </row>
      </sheetData>
      <sheetData sheetId="13754">
        <row r="9">
          <cell r="A9" t="str">
            <v>A</v>
          </cell>
        </row>
      </sheetData>
      <sheetData sheetId="13755">
        <row r="9">
          <cell r="A9" t="str">
            <v>A</v>
          </cell>
        </row>
      </sheetData>
      <sheetData sheetId="13756">
        <row r="9">
          <cell r="A9" t="str">
            <v>A</v>
          </cell>
        </row>
      </sheetData>
      <sheetData sheetId="13757">
        <row r="9">
          <cell r="A9" t="str">
            <v>A</v>
          </cell>
        </row>
      </sheetData>
      <sheetData sheetId="13758">
        <row r="9">
          <cell r="A9" t="str">
            <v>A</v>
          </cell>
        </row>
      </sheetData>
      <sheetData sheetId="13759">
        <row r="9">
          <cell r="A9" t="str">
            <v>A</v>
          </cell>
        </row>
      </sheetData>
      <sheetData sheetId="13760">
        <row r="9">
          <cell r="A9" t="str">
            <v>A</v>
          </cell>
        </row>
      </sheetData>
      <sheetData sheetId="13761">
        <row r="9">
          <cell r="A9" t="str">
            <v>A</v>
          </cell>
        </row>
      </sheetData>
      <sheetData sheetId="13762">
        <row r="9">
          <cell r="A9" t="str">
            <v>A</v>
          </cell>
        </row>
      </sheetData>
      <sheetData sheetId="13763">
        <row r="9">
          <cell r="A9" t="str">
            <v>A</v>
          </cell>
        </row>
      </sheetData>
      <sheetData sheetId="13764">
        <row r="9">
          <cell r="A9" t="str">
            <v>A</v>
          </cell>
        </row>
      </sheetData>
      <sheetData sheetId="13765">
        <row r="9">
          <cell r="A9" t="str">
            <v>A</v>
          </cell>
        </row>
      </sheetData>
      <sheetData sheetId="13766">
        <row r="9">
          <cell r="A9" t="str">
            <v>A</v>
          </cell>
        </row>
      </sheetData>
      <sheetData sheetId="13767">
        <row r="9">
          <cell r="A9" t="str">
            <v>A</v>
          </cell>
        </row>
      </sheetData>
      <sheetData sheetId="13768">
        <row r="9">
          <cell r="A9" t="str">
            <v>A</v>
          </cell>
        </row>
      </sheetData>
      <sheetData sheetId="13769">
        <row r="9">
          <cell r="A9" t="str">
            <v>A</v>
          </cell>
        </row>
      </sheetData>
      <sheetData sheetId="13770">
        <row r="9">
          <cell r="A9" t="str">
            <v>A</v>
          </cell>
        </row>
      </sheetData>
      <sheetData sheetId="13771">
        <row r="9">
          <cell r="A9" t="str">
            <v>A</v>
          </cell>
        </row>
      </sheetData>
      <sheetData sheetId="13772">
        <row r="9">
          <cell r="A9" t="str">
            <v>A</v>
          </cell>
        </row>
      </sheetData>
      <sheetData sheetId="13773">
        <row r="9">
          <cell r="A9" t="str">
            <v>A</v>
          </cell>
        </row>
      </sheetData>
      <sheetData sheetId="13774">
        <row r="9">
          <cell r="A9" t="str">
            <v>A</v>
          </cell>
        </row>
      </sheetData>
      <sheetData sheetId="13775">
        <row r="9">
          <cell r="A9" t="str">
            <v>A</v>
          </cell>
        </row>
      </sheetData>
      <sheetData sheetId="13776">
        <row r="9">
          <cell r="A9" t="str">
            <v>A</v>
          </cell>
        </row>
      </sheetData>
      <sheetData sheetId="13777">
        <row r="9">
          <cell r="A9" t="str">
            <v>A</v>
          </cell>
        </row>
      </sheetData>
      <sheetData sheetId="13778">
        <row r="9">
          <cell r="A9" t="str">
            <v>A</v>
          </cell>
        </row>
      </sheetData>
      <sheetData sheetId="13779">
        <row r="9">
          <cell r="A9" t="str">
            <v>A</v>
          </cell>
        </row>
      </sheetData>
      <sheetData sheetId="13780">
        <row r="9">
          <cell r="A9" t="str">
            <v>A</v>
          </cell>
        </row>
      </sheetData>
      <sheetData sheetId="13781">
        <row r="9">
          <cell r="A9" t="str">
            <v>A</v>
          </cell>
        </row>
      </sheetData>
      <sheetData sheetId="13782">
        <row r="9">
          <cell r="A9" t="str">
            <v>A</v>
          </cell>
        </row>
      </sheetData>
      <sheetData sheetId="13783">
        <row r="9">
          <cell r="A9" t="str">
            <v>A</v>
          </cell>
        </row>
      </sheetData>
      <sheetData sheetId="13784">
        <row r="9">
          <cell r="A9" t="str">
            <v>A</v>
          </cell>
        </row>
      </sheetData>
      <sheetData sheetId="13785">
        <row r="9">
          <cell r="A9" t="str">
            <v>A</v>
          </cell>
        </row>
      </sheetData>
      <sheetData sheetId="13786">
        <row r="9">
          <cell r="A9" t="str">
            <v>A</v>
          </cell>
        </row>
      </sheetData>
      <sheetData sheetId="13787">
        <row r="9">
          <cell r="A9" t="str">
            <v>A</v>
          </cell>
        </row>
      </sheetData>
      <sheetData sheetId="13788">
        <row r="9">
          <cell r="A9" t="str">
            <v>A</v>
          </cell>
        </row>
      </sheetData>
      <sheetData sheetId="13789">
        <row r="9">
          <cell r="A9" t="str">
            <v>A</v>
          </cell>
        </row>
      </sheetData>
      <sheetData sheetId="13790">
        <row r="9">
          <cell r="A9" t="str">
            <v>A</v>
          </cell>
        </row>
      </sheetData>
      <sheetData sheetId="13791">
        <row r="9">
          <cell r="A9" t="str">
            <v>A</v>
          </cell>
        </row>
      </sheetData>
      <sheetData sheetId="13792">
        <row r="9">
          <cell r="A9" t="str">
            <v>A</v>
          </cell>
        </row>
      </sheetData>
      <sheetData sheetId="13793">
        <row r="9">
          <cell r="A9" t="str">
            <v>A</v>
          </cell>
        </row>
      </sheetData>
      <sheetData sheetId="13794">
        <row r="9">
          <cell r="A9" t="str">
            <v>A</v>
          </cell>
        </row>
      </sheetData>
      <sheetData sheetId="13795">
        <row r="9">
          <cell r="A9" t="str">
            <v>A</v>
          </cell>
        </row>
      </sheetData>
      <sheetData sheetId="13796">
        <row r="9">
          <cell r="A9" t="str">
            <v>A</v>
          </cell>
        </row>
      </sheetData>
      <sheetData sheetId="13797">
        <row r="9">
          <cell r="A9" t="str">
            <v>A</v>
          </cell>
        </row>
      </sheetData>
      <sheetData sheetId="13798">
        <row r="9">
          <cell r="A9" t="str">
            <v>A</v>
          </cell>
        </row>
      </sheetData>
      <sheetData sheetId="13799">
        <row r="9">
          <cell r="A9" t="str">
            <v>A</v>
          </cell>
        </row>
      </sheetData>
      <sheetData sheetId="13800">
        <row r="9">
          <cell r="A9" t="str">
            <v>A</v>
          </cell>
        </row>
      </sheetData>
      <sheetData sheetId="13801">
        <row r="9">
          <cell r="A9" t="str">
            <v>A</v>
          </cell>
        </row>
      </sheetData>
      <sheetData sheetId="13802">
        <row r="9">
          <cell r="A9" t="str">
            <v>A</v>
          </cell>
        </row>
      </sheetData>
      <sheetData sheetId="13803">
        <row r="9">
          <cell r="A9" t="str">
            <v>A</v>
          </cell>
        </row>
      </sheetData>
      <sheetData sheetId="13804">
        <row r="9">
          <cell r="A9" t="str">
            <v>A</v>
          </cell>
        </row>
      </sheetData>
      <sheetData sheetId="13805">
        <row r="9">
          <cell r="A9" t="str">
            <v>A</v>
          </cell>
        </row>
      </sheetData>
      <sheetData sheetId="13806">
        <row r="9">
          <cell r="A9" t="str">
            <v>A</v>
          </cell>
        </row>
      </sheetData>
      <sheetData sheetId="13807">
        <row r="9">
          <cell r="A9" t="str">
            <v>A</v>
          </cell>
        </row>
      </sheetData>
      <sheetData sheetId="13808">
        <row r="9">
          <cell r="A9" t="str">
            <v>A</v>
          </cell>
        </row>
      </sheetData>
      <sheetData sheetId="13809">
        <row r="9">
          <cell r="A9" t="str">
            <v>A</v>
          </cell>
        </row>
      </sheetData>
      <sheetData sheetId="13810">
        <row r="9">
          <cell r="A9" t="str">
            <v>A</v>
          </cell>
        </row>
      </sheetData>
      <sheetData sheetId="13811">
        <row r="9">
          <cell r="A9" t="str">
            <v>A</v>
          </cell>
        </row>
      </sheetData>
      <sheetData sheetId="13812">
        <row r="9">
          <cell r="A9" t="str">
            <v>A</v>
          </cell>
        </row>
      </sheetData>
      <sheetData sheetId="13813">
        <row r="9">
          <cell r="A9" t="str">
            <v>A</v>
          </cell>
        </row>
      </sheetData>
      <sheetData sheetId="13814">
        <row r="9">
          <cell r="A9" t="str">
            <v>A</v>
          </cell>
        </row>
      </sheetData>
      <sheetData sheetId="13815">
        <row r="9">
          <cell r="A9" t="str">
            <v>A</v>
          </cell>
        </row>
      </sheetData>
      <sheetData sheetId="13816">
        <row r="9">
          <cell r="A9" t="str">
            <v>A</v>
          </cell>
        </row>
      </sheetData>
      <sheetData sheetId="13817">
        <row r="9">
          <cell r="A9" t="str">
            <v>A</v>
          </cell>
        </row>
      </sheetData>
      <sheetData sheetId="13818">
        <row r="9">
          <cell r="A9" t="str">
            <v>A</v>
          </cell>
        </row>
      </sheetData>
      <sheetData sheetId="13819">
        <row r="9">
          <cell r="A9" t="str">
            <v>A</v>
          </cell>
        </row>
      </sheetData>
      <sheetData sheetId="13820">
        <row r="9">
          <cell r="A9" t="str">
            <v>A</v>
          </cell>
        </row>
      </sheetData>
      <sheetData sheetId="13821">
        <row r="9">
          <cell r="A9" t="str">
            <v>A</v>
          </cell>
        </row>
      </sheetData>
      <sheetData sheetId="13822">
        <row r="9">
          <cell r="A9" t="str">
            <v>A</v>
          </cell>
        </row>
      </sheetData>
      <sheetData sheetId="13823">
        <row r="9">
          <cell r="A9" t="str">
            <v>A</v>
          </cell>
        </row>
      </sheetData>
      <sheetData sheetId="13824">
        <row r="9">
          <cell r="A9" t="str">
            <v>A</v>
          </cell>
        </row>
      </sheetData>
      <sheetData sheetId="13825">
        <row r="9">
          <cell r="A9" t="str">
            <v>A</v>
          </cell>
        </row>
      </sheetData>
      <sheetData sheetId="13826">
        <row r="9">
          <cell r="A9" t="str">
            <v>A</v>
          </cell>
        </row>
      </sheetData>
      <sheetData sheetId="13827">
        <row r="9">
          <cell r="A9" t="str">
            <v>A</v>
          </cell>
        </row>
      </sheetData>
      <sheetData sheetId="13828">
        <row r="9">
          <cell r="A9" t="str">
            <v>A</v>
          </cell>
        </row>
      </sheetData>
      <sheetData sheetId="13829">
        <row r="9">
          <cell r="A9" t="str">
            <v>A</v>
          </cell>
        </row>
      </sheetData>
      <sheetData sheetId="13830">
        <row r="9">
          <cell r="A9" t="str">
            <v>A</v>
          </cell>
        </row>
      </sheetData>
      <sheetData sheetId="13831">
        <row r="9">
          <cell r="A9" t="str">
            <v>A</v>
          </cell>
        </row>
      </sheetData>
      <sheetData sheetId="13832">
        <row r="9">
          <cell r="A9" t="str">
            <v>A</v>
          </cell>
        </row>
      </sheetData>
      <sheetData sheetId="13833">
        <row r="9">
          <cell r="A9" t="str">
            <v>A</v>
          </cell>
        </row>
      </sheetData>
      <sheetData sheetId="13834">
        <row r="9">
          <cell r="A9" t="str">
            <v>A</v>
          </cell>
        </row>
      </sheetData>
      <sheetData sheetId="13835">
        <row r="9">
          <cell r="A9" t="str">
            <v>A</v>
          </cell>
        </row>
      </sheetData>
      <sheetData sheetId="13836">
        <row r="9">
          <cell r="A9" t="str">
            <v>A</v>
          </cell>
        </row>
      </sheetData>
      <sheetData sheetId="13837">
        <row r="9">
          <cell r="A9" t="str">
            <v>A</v>
          </cell>
        </row>
      </sheetData>
      <sheetData sheetId="13838">
        <row r="9">
          <cell r="A9" t="str">
            <v>A</v>
          </cell>
        </row>
      </sheetData>
      <sheetData sheetId="13839">
        <row r="9">
          <cell r="A9" t="str">
            <v>A</v>
          </cell>
        </row>
      </sheetData>
      <sheetData sheetId="13840">
        <row r="9">
          <cell r="A9" t="str">
            <v>A</v>
          </cell>
        </row>
      </sheetData>
      <sheetData sheetId="13841">
        <row r="9">
          <cell r="A9" t="str">
            <v>A</v>
          </cell>
        </row>
      </sheetData>
      <sheetData sheetId="13842">
        <row r="9">
          <cell r="A9" t="str">
            <v>A</v>
          </cell>
        </row>
      </sheetData>
      <sheetData sheetId="13843">
        <row r="9">
          <cell r="A9" t="str">
            <v>A</v>
          </cell>
        </row>
      </sheetData>
      <sheetData sheetId="13844">
        <row r="9">
          <cell r="A9" t="str">
            <v>A</v>
          </cell>
        </row>
      </sheetData>
      <sheetData sheetId="13845">
        <row r="9">
          <cell r="A9" t="str">
            <v>A</v>
          </cell>
        </row>
      </sheetData>
      <sheetData sheetId="13846">
        <row r="9">
          <cell r="A9" t="str">
            <v>A</v>
          </cell>
        </row>
      </sheetData>
      <sheetData sheetId="13847">
        <row r="9">
          <cell r="A9" t="str">
            <v>A</v>
          </cell>
        </row>
      </sheetData>
      <sheetData sheetId="13848">
        <row r="9">
          <cell r="A9" t="str">
            <v>A</v>
          </cell>
        </row>
      </sheetData>
      <sheetData sheetId="13849">
        <row r="9">
          <cell r="A9" t="str">
            <v>A</v>
          </cell>
        </row>
      </sheetData>
      <sheetData sheetId="13850">
        <row r="9">
          <cell r="A9" t="str">
            <v>A</v>
          </cell>
        </row>
      </sheetData>
      <sheetData sheetId="13851">
        <row r="9">
          <cell r="A9" t="str">
            <v>A</v>
          </cell>
        </row>
      </sheetData>
      <sheetData sheetId="13852">
        <row r="9">
          <cell r="A9" t="str">
            <v>A</v>
          </cell>
        </row>
      </sheetData>
      <sheetData sheetId="13853">
        <row r="9">
          <cell r="A9" t="str">
            <v>A</v>
          </cell>
        </row>
      </sheetData>
      <sheetData sheetId="13854">
        <row r="9">
          <cell r="A9" t="str">
            <v>A</v>
          </cell>
        </row>
      </sheetData>
      <sheetData sheetId="13855">
        <row r="9">
          <cell r="A9" t="str">
            <v>A</v>
          </cell>
        </row>
      </sheetData>
      <sheetData sheetId="13856">
        <row r="9">
          <cell r="A9" t="str">
            <v>A</v>
          </cell>
        </row>
      </sheetData>
      <sheetData sheetId="13857">
        <row r="9">
          <cell r="A9" t="str">
            <v>A</v>
          </cell>
        </row>
      </sheetData>
      <sheetData sheetId="13858">
        <row r="9">
          <cell r="A9" t="str">
            <v>A</v>
          </cell>
        </row>
      </sheetData>
      <sheetData sheetId="13859">
        <row r="9">
          <cell r="A9" t="str">
            <v>A</v>
          </cell>
        </row>
      </sheetData>
      <sheetData sheetId="13860">
        <row r="9">
          <cell r="A9" t="str">
            <v>A</v>
          </cell>
        </row>
      </sheetData>
      <sheetData sheetId="13861">
        <row r="9">
          <cell r="A9" t="str">
            <v>A</v>
          </cell>
        </row>
      </sheetData>
      <sheetData sheetId="13862">
        <row r="9">
          <cell r="A9" t="str">
            <v>A</v>
          </cell>
        </row>
      </sheetData>
      <sheetData sheetId="13863">
        <row r="9">
          <cell r="A9" t="str">
            <v>A</v>
          </cell>
        </row>
      </sheetData>
      <sheetData sheetId="13864">
        <row r="9">
          <cell r="A9" t="str">
            <v>A</v>
          </cell>
        </row>
      </sheetData>
      <sheetData sheetId="13865">
        <row r="9">
          <cell r="A9" t="str">
            <v>A</v>
          </cell>
        </row>
      </sheetData>
      <sheetData sheetId="13866">
        <row r="9">
          <cell r="A9" t="str">
            <v>A</v>
          </cell>
        </row>
      </sheetData>
      <sheetData sheetId="13867">
        <row r="9">
          <cell r="A9" t="str">
            <v>A</v>
          </cell>
        </row>
      </sheetData>
      <sheetData sheetId="13868">
        <row r="9">
          <cell r="A9" t="str">
            <v>A</v>
          </cell>
        </row>
      </sheetData>
      <sheetData sheetId="13869">
        <row r="9">
          <cell r="A9" t="str">
            <v>A</v>
          </cell>
        </row>
      </sheetData>
      <sheetData sheetId="13870">
        <row r="9">
          <cell r="A9" t="str">
            <v>A</v>
          </cell>
        </row>
      </sheetData>
      <sheetData sheetId="13871">
        <row r="9">
          <cell r="A9" t="str">
            <v>A</v>
          </cell>
        </row>
      </sheetData>
      <sheetData sheetId="13872">
        <row r="9">
          <cell r="A9" t="str">
            <v>A</v>
          </cell>
        </row>
      </sheetData>
      <sheetData sheetId="13873">
        <row r="9">
          <cell r="A9" t="str">
            <v>A</v>
          </cell>
        </row>
      </sheetData>
      <sheetData sheetId="13874">
        <row r="9">
          <cell r="A9" t="str">
            <v>A</v>
          </cell>
        </row>
      </sheetData>
      <sheetData sheetId="13875">
        <row r="9">
          <cell r="A9" t="str">
            <v>A</v>
          </cell>
        </row>
      </sheetData>
      <sheetData sheetId="13876">
        <row r="9">
          <cell r="A9" t="str">
            <v>A</v>
          </cell>
        </row>
      </sheetData>
      <sheetData sheetId="13877">
        <row r="9">
          <cell r="A9" t="str">
            <v>A</v>
          </cell>
        </row>
      </sheetData>
      <sheetData sheetId="13878">
        <row r="9">
          <cell r="A9" t="str">
            <v>A</v>
          </cell>
        </row>
      </sheetData>
      <sheetData sheetId="13879">
        <row r="9">
          <cell r="A9" t="str">
            <v>A</v>
          </cell>
        </row>
      </sheetData>
      <sheetData sheetId="13880">
        <row r="9">
          <cell r="A9" t="str">
            <v>A</v>
          </cell>
        </row>
      </sheetData>
      <sheetData sheetId="13881">
        <row r="9">
          <cell r="A9" t="str">
            <v>A</v>
          </cell>
        </row>
      </sheetData>
      <sheetData sheetId="13882">
        <row r="9">
          <cell r="A9" t="str">
            <v>A</v>
          </cell>
        </row>
      </sheetData>
      <sheetData sheetId="13883">
        <row r="9">
          <cell r="A9" t="str">
            <v>A</v>
          </cell>
        </row>
      </sheetData>
      <sheetData sheetId="13884">
        <row r="9">
          <cell r="A9" t="str">
            <v>A</v>
          </cell>
        </row>
      </sheetData>
      <sheetData sheetId="13885">
        <row r="9">
          <cell r="A9" t="str">
            <v>A</v>
          </cell>
        </row>
      </sheetData>
      <sheetData sheetId="13886">
        <row r="9">
          <cell r="A9" t="str">
            <v>A</v>
          </cell>
        </row>
      </sheetData>
      <sheetData sheetId="13887">
        <row r="9">
          <cell r="A9" t="str">
            <v>A</v>
          </cell>
        </row>
      </sheetData>
      <sheetData sheetId="13888">
        <row r="9">
          <cell r="A9" t="str">
            <v>A</v>
          </cell>
        </row>
      </sheetData>
      <sheetData sheetId="13889">
        <row r="9">
          <cell r="A9" t="str">
            <v>A</v>
          </cell>
        </row>
      </sheetData>
      <sheetData sheetId="13890">
        <row r="9">
          <cell r="A9" t="str">
            <v>A</v>
          </cell>
        </row>
      </sheetData>
      <sheetData sheetId="13891">
        <row r="9">
          <cell r="A9" t="str">
            <v>A</v>
          </cell>
        </row>
      </sheetData>
      <sheetData sheetId="13892">
        <row r="9">
          <cell r="A9" t="str">
            <v>A</v>
          </cell>
        </row>
      </sheetData>
      <sheetData sheetId="13893">
        <row r="9">
          <cell r="A9" t="str">
            <v>A</v>
          </cell>
        </row>
      </sheetData>
      <sheetData sheetId="13894">
        <row r="9">
          <cell r="A9" t="str">
            <v>A</v>
          </cell>
        </row>
      </sheetData>
      <sheetData sheetId="13895">
        <row r="9">
          <cell r="A9" t="str">
            <v>A</v>
          </cell>
        </row>
      </sheetData>
      <sheetData sheetId="13896">
        <row r="9">
          <cell r="A9" t="str">
            <v>A</v>
          </cell>
        </row>
      </sheetData>
      <sheetData sheetId="13897">
        <row r="9">
          <cell r="A9" t="str">
            <v>A</v>
          </cell>
        </row>
      </sheetData>
      <sheetData sheetId="13898">
        <row r="9">
          <cell r="A9" t="str">
            <v>A</v>
          </cell>
        </row>
      </sheetData>
      <sheetData sheetId="13899">
        <row r="9">
          <cell r="A9" t="str">
            <v>A</v>
          </cell>
        </row>
      </sheetData>
      <sheetData sheetId="13900">
        <row r="9">
          <cell r="A9" t="str">
            <v>A</v>
          </cell>
        </row>
      </sheetData>
      <sheetData sheetId="13901">
        <row r="9">
          <cell r="A9" t="str">
            <v>A</v>
          </cell>
        </row>
      </sheetData>
      <sheetData sheetId="13902">
        <row r="9">
          <cell r="A9" t="str">
            <v>A</v>
          </cell>
        </row>
      </sheetData>
      <sheetData sheetId="13903">
        <row r="9">
          <cell r="A9" t="str">
            <v>A</v>
          </cell>
        </row>
      </sheetData>
      <sheetData sheetId="13904">
        <row r="9">
          <cell r="A9" t="str">
            <v>A</v>
          </cell>
        </row>
      </sheetData>
      <sheetData sheetId="13905">
        <row r="9">
          <cell r="A9" t="str">
            <v>A</v>
          </cell>
        </row>
      </sheetData>
      <sheetData sheetId="13906">
        <row r="9">
          <cell r="A9" t="str">
            <v>A</v>
          </cell>
        </row>
      </sheetData>
      <sheetData sheetId="13907">
        <row r="9">
          <cell r="A9" t="str">
            <v>A</v>
          </cell>
        </row>
      </sheetData>
      <sheetData sheetId="13908">
        <row r="9">
          <cell r="A9" t="str">
            <v>A</v>
          </cell>
        </row>
      </sheetData>
      <sheetData sheetId="13909">
        <row r="9">
          <cell r="A9" t="str">
            <v>A</v>
          </cell>
        </row>
      </sheetData>
      <sheetData sheetId="13910">
        <row r="9">
          <cell r="A9" t="str">
            <v>A</v>
          </cell>
        </row>
      </sheetData>
      <sheetData sheetId="13911">
        <row r="9">
          <cell r="A9" t="str">
            <v>A</v>
          </cell>
        </row>
      </sheetData>
      <sheetData sheetId="13912">
        <row r="9">
          <cell r="A9" t="str">
            <v>A</v>
          </cell>
        </row>
      </sheetData>
      <sheetData sheetId="13913">
        <row r="9">
          <cell r="A9" t="str">
            <v>A</v>
          </cell>
        </row>
      </sheetData>
      <sheetData sheetId="13914">
        <row r="9">
          <cell r="A9" t="str">
            <v>A</v>
          </cell>
        </row>
      </sheetData>
      <sheetData sheetId="13915">
        <row r="9">
          <cell r="A9" t="str">
            <v>A</v>
          </cell>
        </row>
      </sheetData>
      <sheetData sheetId="13916">
        <row r="9">
          <cell r="A9" t="str">
            <v>A</v>
          </cell>
        </row>
      </sheetData>
      <sheetData sheetId="13917">
        <row r="9">
          <cell r="A9" t="str">
            <v>A</v>
          </cell>
        </row>
      </sheetData>
      <sheetData sheetId="13918">
        <row r="9">
          <cell r="A9" t="str">
            <v>A</v>
          </cell>
        </row>
      </sheetData>
      <sheetData sheetId="13919">
        <row r="9">
          <cell r="A9" t="str">
            <v>A</v>
          </cell>
        </row>
      </sheetData>
      <sheetData sheetId="13920">
        <row r="9">
          <cell r="A9" t="str">
            <v>A</v>
          </cell>
        </row>
      </sheetData>
      <sheetData sheetId="13921">
        <row r="9">
          <cell r="A9" t="str">
            <v>A</v>
          </cell>
        </row>
      </sheetData>
      <sheetData sheetId="13922">
        <row r="9">
          <cell r="A9" t="str">
            <v>A</v>
          </cell>
        </row>
      </sheetData>
      <sheetData sheetId="13923">
        <row r="9">
          <cell r="A9" t="str">
            <v>A</v>
          </cell>
        </row>
      </sheetData>
      <sheetData sheetId="13924">
        <row r="9">
          <cell r="A9" t="str">
            <v>A</v>
          </cell>
        </row>
      </sheetData>
      <sheetData sheetId="13925">
        <row r="9">
          <cell r="A9" t="str">
            <v>A</v>
          </cell>
        </row>
      </sheetData>
      <sheetData sheetId="13926">
        <row r="9">
          <cell r="A9" t="str">
            <v>A</v>
          </cell>
        </row>
      </sheetData>
      <sheetData sheetId="13927">
        <row r="9">
          <cell r="A9" t="str">
            <v>A</v>
          </cell>
        </row>
      </sheetData>
      <sheetData sheetId="13928">
        <row r="9">
          <cell r="A9" t="str">
            <v>A</v>
          </cell>
        </row>
      </sheetData>
      <sheetData sheetId="13929">
        <row r="9">
          <cell r="A9" t="str">
            <v>A</v>
          </cell>
        </row>
      </sheetData>
      <sheetData sheetId="13930">
        <row r="9">
          <cell r="A9" t="str">
            <v>A</v>
          </cell>
        </row>
      </sheetData>
      <sheetData sheetId="13931">
        <row r="9">
          <cell r="A9" t="str">
            <v>A</v>
          </cell>
        </row>
      </sheetData>
      <sheetData sheetId="13932">
        <row r="9">
          <cell r="A9" t="str">
            <v>A</v>
          </cell>
        </row>
      </sheetData>
      <sheetData sheetId="13933">
        <row r="9">
          <cell r="A9" t="str">
            <v>A</v>
          </cell>
        </row>
      </sheetData>
      <sheetData sheetId="13934">
        <row r="9">
          <cell r="A9" t="str">
            <v>A</v>
          </cell>
        </row>
      </sheetData>
      <sheetData sheetId="13935">
        <row r="9">
          <cell r="A9" t="str">
            <v>A</v>
          </cell>
        </row>
      </sheetData>
      <sheetData sheetId="13936">
        <row r="9">
          <cell r="A9" t="str">
            <v>A</v>
          </cell>
        </row>
      </sheetData>
      <sheetData sheetId="13937">
        <row r="9">
          <cell r="A9" t="str">
            <v>A</v>
          </cell>
        </row>
      </sheetData>
      <sheetData sheetId="13938">
        <row r="9">
          <cell r="A9" t="str">
            <v>A</v>
          </cell>
        </row>
      </sheetData>
      <sheetData sheetId="13939">
        <row r="9">
          <cell r="A9" t="str">
            <v>A</v>
          </cell>
        </row>
      </sheetData>
      <sheetData sheetId="13940">
        <row r="9">
          <cell r="A9" t="str">
            <v>A</v>
          </cell>
        </row>
      </sheetData>
      <sheetData sheetId="13941">
        <row r="9">
          <cell r="A9" t="str">
            <v>A</v>
          </cell>
        </row>
      </sheetData>
      <sheetData sheetId="13942">
        <row r="9">
          <cell r="A9" t="str">
            <v>A</v>
          </cell>
        </row>
      </sheetData>
      <sheetData sheetId="13943">
        <row r="9">
          <cell r="A9" t="str">
            <v>A</v>
          </cell>
        </row>
      </sheetData>
      <sheetData sheetId="13944">
        <row r="9">
          <cell r="A9" t="str">
            <v>A</v>
          </cell>
        </row>
      </sheetData>
      <sheetData sheetId="13945" refreshError="1"/>
      <sheetData sheetId="13946" refreshError="1"/>
      <sheetData sheetId="13947" refreshError="1"/>
      <sheetData sheetId="13948" refreshError="1"/>
      <sheetData sheetId="13949" refreshError="1"/>
      <sheetData sheetId="13950" refreshError="1"/>
      <sheetData sheetId="13951">
        <row r="9">
          <cell r="A9" t="str">
            <v>A</v>
          </cell>
        </row>
      </sheetData>
      <sheetData sheetId="13952" refreshError="1"/>
      <sheetData sheetId="13953" refreshError="1"/>
      <sheetData sheetId="13954" refreshError="1"/>
      <sheetData sheetId="13955" refreshError="1"/>
      <sheetData sheetId="13956" refreshError="1"/>
      <sheetData sheetId="13957" refreshError="1"/>
      <sheetData sheetId="13958" refreshError="1"/>
      <sheetData sheetId="13959" refreshError="1"/>
      <sheetData sheetId="13960" refreshError="1"/>
      <sheetData sheetId="13961" refreshError="1"/>
      <sheetData sheetId="13962" refreshError="1"/>
      <sheetData sheetId="13963" refreshError="1"/>
      <sheetData sheetId="13964" refreshError="1"/>
      <sheetData sheetId="13965">
        <row r="9">
          <cell r="A9" t="str">
            <v>A</v>
          </cell>
        </row>
      </sheetData>
      <sheetData sheetId="13966">
        <row r="9">
          <cell r="A9" t="str">
            <v>A</v>
          </cell>
        </row>
      </sheetData>
      <sheetData sheetId="13967">
        <row r="9">
          <cell r="A9" t="str">
            <v>A</v>
          </cell>
        </row>
      </sheetData>
      <sheetData sheetId="13968">
        <row r="9">
          <cell r="A9" t="str">
            <v>A</v>
          </cell>
        </row>
      </sheetData>
      <sheetData sheetId="13969">
        <row r="9">
          <cell r="A9" t="str">
            <v>A</v>
          </cell>
        </row>
      </sheetData>
      <sheetData sheetId="13970">
        <row r="9">
          <cell r="A9" t="str">
            <v>A</v>
          </cell>
        </row>
      </sheetData>
      <sheetData sheetId="13971">
        <row r="9">
          <cell r="A9" t="str">
            <v>A</v>
          </cell>
        </row>
      </sheetData>
      <sheetData sheetId="13972">
        <row r="9">
          <cell r="A9" t="str">
            <v>A</v>
          </cell>
        </row>
      </sheetData>
      <sheetData sheetId="13973">
        <row r="9">
          <cell r="A9" t="str">
            <v>A</v>
          </cell>
        </row>
      </sheetData>
      <sheetData sheetId="13974" refreshError="1"/>
      <sheetData sheetId="13975" refreshError="1"/>
      <sheetData sheetId="13976" refreshError="1"/>
      <sheetData sheetId="13977" refreshError="1"/>
      <sheetData sheetId="13978" refreshError="1"/>
      <sheetData sheetId="13979" refreshError="1"/>
      <sheetData sheetId="13980"/>
      <sheetData sheetId="13981"/>
      <sheetData sheetId="13982"/>
      <sheetData sheetId="13983"/>
      <sheetData sheetId="13984"/>
      <sheetData sheetId="13985"/>
      <sheetData sheetId="13986"/>
      <sheetData sheetId="13987"/>
      <sheetData sheetId="13988"/>
      <sheetData sheetId="13989"/>
      <sheetData sheetId="13990">
        <row r="9">
          <cell r="A9" t="str">
            <v>A</v>
          </cell>
        </row>
      </sheetData>
      <sheetData sheetId="13991">
        <row r="9">
          <cell r="A9" t="str">
            <v>A</v>
          </cell>
        </row>
      </sheetData>
      <sheetData sheetId="13992">
        <row r="9">
          <cell r="A9" t="str">
            <v>A</v>
          </cell>
        </row>
      </sheetData>
      <sheetData sheetId="13993"/>
      <sheetData sheetId="13994"/>
      <sheetData sheetId="13995"/>
      <sheetData sheetId="13996"/>
      <sheetData sheetId="13997"/>
      <sheetData sheetId="13998"/>
      <sheetData sheetId="13999"/>
      <sheetData sheetId="14000">
        <row r="9">
          <cell r="A9" t="str">
            <v>A</v>
          </cell>
        </row>
      </sheetData>
      <sheetData sheetId="14001"/>
      <sheetData sheetId="14002"/>
      <sheetData sheetId="14003"/>
      <sheetData sheetId="14004" refreshError="1"/>
      <sheetData sheetId="14005" refreshError="1"/>
      <sheetData sheetId="14006" refreshError="1"/>
      <sheetData sheetId="14007" refreshError="1"/>
      <sheetData sheetId="14008" refreshError="1"/>
      <sheetData sheetId="14009" refreshError="1"/>
      <sheetData sheetId="14010" refreshError="1"/>
      <sheetData sheetId="14011" refreshError="1"/>
      <sheetData sheetId="14012" refreshError="1"/>
      <sheetData sheetId="14013"/>
      <sheetData sheetId="14014" refreshError="1"/>
      <sheetData sheetId="14015" refreshError="1"/>
      <sheetData sheetId="14016" refreshError="1"/>
      <sheetData sheetId="14017" refreshError="1"/>
      <sheetData sheetId="14018" refreshError="1"/>
      <sheetData sheetId="14019" refreshError="1"/>
      <sheetData sheetId="14020" refreshError="1"/>
      <sheetData sheetId="14021" refreshError="1"/>
      <sheetData sheetId="14022"/>
      <sheetData sheetId="14023" refreshError="1"/>
      <sheetData sheetId="14024" refreshError="1"/>
      <sheetData sheetId="14025" refreshError="1"/>
      <sheetData sheetId="14026" refreshError="1"/>
      <sheetData sheetId="14027" refreshError="1"/>
      <sheetData sheetId="14028" refreshError="1"/>
      <sheetData sheetId="14029">
        <row r="9">
          <cell r="A9" t="str">
            <v>A</v>
          </cell>
        </row>
      </sheetData>
      <sheetData sheetId="14030">
        <row r="9">
          <cell r="A9" t="str">
            <v>A</v>
          </cell>
        </row>
      </sheetData>
      <sheetData sheetId="14031">
        <row r="9">
          <cell r="A9" t="str">
            <v>A</v>
          </cell>
        </row>
      </sheetData>
      <sheetData sheetId="14032">
        <row r="9">
          <cell r="A9" t="str">
            <v>A</v>
          </cell>
        </row>
      </sheetData>
      <sheetData sheetId="14033">
        <row r="9">
          <cell r="A9" t="str">
            <v>A</v>
          </cell>
        </row>
      </sheetData>
      <sheetData sheetId="14034">
        <row r="9">
          <cell r="A9" t="str">
            <v>A</v>
          </cell>
        </row>
      </sheetData>
      <sheetData sheetId="14035">
        <row r="9">
          <cell r="A9" t="str">
            <v>A</v>
          </cell>
        </row>
      </sheetData>
      <sheetData sheetId="14036">
        <row r="9">
          <cell r="A9" t="str">
            <v>A</v>
          </cell>
        </row>
      </sheetData>
      <sheetData sheetId="14037">
        <row r="9">
          <cell r="A9" t="str">
            <v>A</v>
          </cell>
        </row>
      </sheetData>
      <sheetData sheetId="14038">
        <row r="9">
          <cell r="A9" t="str">
            <v>A</v>
          </cell>
        </row>
      </sheetData>
      <sheetData sheetId="14039">
        <row r="9">
          <cell r="A9" t="str">
            <v>A</v>
          </cell>
        </row>
      </sheetData>
      <sheetData sheetId="14040">
        <row r="9">
          <cell r="A9" t="str">
            <v>A</v>
          </cell>
        </row>
      </sheetData>
      <sheetData sheetId="14041">
        <row r="9">
          <cell r="A9" t="str">
            <v>A</v>
          </cell>
        </row>
      </sheetData>
      <sheetData sheetId="14042" refreshError="1"/>
      <sheetData sheetId="14043" refreshError="1"/>
      <sheetData sheetId="14044" refreshError="1"/>
      <sheetData sheetId="14045" refreshError="1"/>
      <sheetData sheetId="14046" refreshError="1"/>
      <sheetData sheetId="14047" refreshError="1"/>
      <sheetData sheetId="14048" refreshError="1"/>
      <sheetData sheetId="14049" refreshError="1"/>
      <sheetData sheetId="14050" refreshError="1"/>
      <sheetData sheetId="14051">
        <row r="9">
          <cell r="A9" t="str">
            <v>A</v>
          </cell>
        </row>
      </sheetData>
      <sheetData sheetId="14052" refreshError="1"/>
      <sheetData sheetId="14053">
        <row r="9">
          <cell r="A9" t="str">
            <v>A</v>
          </cell>
        </row>
      </sheetData>
      <sheetData sheetId="14054">
        <row r="9">
          <cell r="A9" t="str">
            <v>A</v>
          </cell>
        </row>
      </sheetData>
      <sheetData sheetId="14055">
        <row r="9">
          <cell r="A9" t="str">
            <v>A</v>
          </cell>
        </row>
      </sheetData>
      <sheetData sheetId="14056">
        <row r="9">
          <cell r="A9" t="str">
            <v>A</v>
          </cell>
        </row>
      </sheetData>
      <sheetData sheetId="14057">
        <row r="9">
          <cell r="A9" t="str">
            <v>A</v>
          </cell>
        </row>
      </sheetData>
      <sheetData sheetId="14058"/>
      <sheetData sheetId="14059">
        <row r="9">
          <cell r="A9" t="str">
            <v>A</v>
          </cell>
        </row>
      </sheetData>
      <sheetData sheetId="14060">
        <row r="9">
          <cell r="A9" t="str">
            <v>A</v>
          </cell>
        </row>
      </sheetData>
      <sheetData sheetId="14061">
        <row r="9">
          <cell r="A9" t="str">
            <v>A</v>
          </cell>
        </row>
      </sheetData>
      <sheetData sheetId="14062">
        <row r="9">
          <cell r="A9" t="str">
            <v>A</v>
          </cell>
        </row>
      </sheetData>
      <sheetData sheetId="14063">
        <row r="9">
          <cell r="A9" t="str">
            <v>A</v>
          </cell>
        </row>
      </sheetData>
      <sheetData sheetId="14064">
        <row r="9">
          <cell r="A9" t="str">
            <v>A</v>
          </cell>
        </row>
      </sheetData>
      <sheetData sheetId="14065">
        <row r="9">
          <cell r="A9" t="str">
            <v>A</v>
          </cell>
        </row>
      </sheetData>
      <sheetData sheetId="14066">
        <row r="9">
          <cell r="A9" t="str">
            <v>A</v>
          </cell>
        </row>
      </sheetData>
      <sheetData sheetId="14067">
        <row r="9">
          <cell r="A9" t="str">
            <v>A</v>
          </cell>
        </row>
      </sheetData>
      <sheetData sheetId="14068">
        <row r="9">
          <cell r="A9" t="str">
            <v>A</v>
          </cell>
        </row>
      </sheetData>
      <sheetData sheetId="14069">
        <row r="9">
          <cell r="A9" t="str">
            <v>A</v>
          </cell>
        </row>
      </sheetData>
      <sheetData sheetId="14070">
        <row r="9">
          <cell r="A9" t="str">
            <v>A</v>
          </cell>
        </row>
      </sheetData>
      <sheetData sheetId="14071">
        <row r="9">
          <cell r="A9" t="str">
            <v>A</v>
          </cell>
        </row>
      </sheetData>
      <sheetData sheetId="14072">
        <row r="9">
          <cell r="A9" t="str">
            <v>A</v>
          </cell>
        </row>
      </sheetData>
      <sheetData sheetId="14073">
        <row r="9">
          <cell r="A9" t="str">
            <v>A</v>
          </cell>
        </row>
      </sheetData>
      <sheetData sheetId="14074">
        <row r="9">
          <cell r="A9" t="str">
            <v>A</v>
          </cell>
        </row>
      </sheetData>
      <sheetData sheetId="14075">
        <row r="9">
          <cell r="A9" t="str">
            <v>A</v>
          </cell>
        </row>
      </sheetData>
      <sheetData sheetId="14076">
        <row r="9">
          <cell r="A9" t="str">
            <v>A</v>
          </cell>
        </row>
      </sheetData>
      <sheetData sheetId="14077">
        <row r="9">
          <cell r="A9" t="str">
            <v>A</v>
          </cell>
        </row>
      </sheetData>
      <sheetData sheetId="14078">
        <row r="9">
          <cell r="A9" t="str">
            <v>A</v>
          </cell>
        </row>
      </sheetData>
      <sheetData sheetId="14079">
        <row r="9">
          <cell r="A9" t="str">
            <v>A</v>
          </cell>
        </row>
      </sheetData>
      <sheetData sheetId="14080">
        <row r="9">
          <cell r="A9" t="str">
            <v>A</v>
          </cell>
        </row>
      </sheetData>
      <sheetData sheetId="14081" refreshError="1"/>
      <sheetData sheetId="14082" refreshError="1"/>
      <sheetData sheetId="14083" refreshError="1"/>
      <sheetData sheetId="14084" refreshError="1"/>
      <sheetData sheetId="14085"/>
      <sheetData sheetId="14086"/>
      <sheetData sheetId="14087">
        <row r="9">
          <cell r="A9" t="str">
            <v>A</v>
          </cell>
        </row>
      </sheetData>
      <sheetData sheetId="14088" refreshError="1"/>
      <sheetData sheetId="14089" refreshError="1"/>
      <sheetData sheetId="14090" refreshError="1"/>
      <sheetData sheetId="14091" refreshError="1"/>
      <sheetData sheetId="14092" refreshError="1"/>
      <sheetData sheetId="14093" refreshError="1"/>
      <sheetData sheetId="14094" refreshError="1"/>
      <sheetData sheetId="14095"/>
      <sheetData sheetId="14096">
        <row r="9">
          <cell r="A9" t="str">
            <v>A</v>
          </cell>
        </row>
      </sheetData>
      <sheetData sheetId="14097">
        <row r="9">
          <cell r="A9" t="str">
            <v>A</v>
          </cell>
        </row>
      </sheetData>
      <sheetData sheetId="14098">
        <row r="9">
          <cell r="A9" t="str">
            <v>A</v>
          </cell>
        </row>
      </sheetData>
      <sheetData sheetId="14099">
        <row r="9">
          <cell r="A9" t="str">
            <v>A</v>
          </cell>
        </row>
      </sheetData>
      <sheetData sheetId="14100">
        <row r="9">
          <cell r="A9" t="str">
            <v>A</v>
          </cell>
        </row>
      </sheetData>
      <sheetData sheetId="14101">
        <row r="9">
          <cell r="A9" t="str">
            <v>A</v>
          </cell>
        </row>
      </sheetData>
      <sheetData sheetId="14102">
        <row r="9">
          <cell r="A9" t="str">
            <v>A</v>
          </cell>
        </row>
      </sheetData>
      <sheetData sheetId="14103">
        <row r="9">
          <cell r="A9" t="str">
            <v>A</v>
          </cell>
        </row>
      </sheetData>
      <sheetData sheetId="14104">
        <row r="9">
          <cell r="A9" t="str">
            <v>A</v>
          </cell>
        </row>
      </sheetData>
      <sheetData sheetId="14105">
        <row r="9">
          <cell r="A9" t="str">
            <v>A</v>
          </cell>
        </row>
      </sheetData>
      <sheetData sheetId="14106">
        <row r="9">
          <cell r="A9" t="str">
            <v>A</v>
          </cell>
        </row>
      </sheetData>
      <sheetData sheetId="14107"/>
      <sheetData sheetId="14108"/>
      <sheetData sheetId="14109"/>
      <sheetData sheetId="14110"/>
      <sheetData sheetId="14111">
        <row r="9">
          <cell r="A9" t="str">
            <v>A</v>
          </cell>
        </row>
      </sheetData>
      <sheetData sheetId="14112" refreshError="1"/>
      <sheetData sheetId="14113" refreshError="1"/>
      <sheetData sheetId="14114" refreshError="1"/>
      <sheetData sheetId="14115" refreshError="1"/>
      <sheetData sheetId="14116" refreshError="1"/>
      <sheetData sheetId="14117" refreshError="1"/>
      <sheetData sheetId="14118" refreshError="1"/>
      <sheetData sheetId="14119" refreshError="1"/>
      <sheetData sheetId="14120" refreshError="1"/>
      <sheetData sheetId="14121">
        <row r="9">
          <cell r="A9" t="str">
            <v>A</v>
          </cell>
        </row>
      </sheetData>
      <sheetData sheetId="14122">
        <row r="9">
          <cell r="A9" t="str">
            <v>A</v>
          </cell>
        </row>
      </sheetData>
      <sheetData sheetId="14123">
        <row r="9">
          <cell r="A9" t="str">
            <v>A</v>
          </cell>
        </row>
      </sheetData>
      <sheetData sheetId="14124" refreshError="1"/>
      <sheetData sheetId="14125" refreshError="1"/>
      <sheetData sheetId="14126" refreshError="1"/>
      <sheetData sheetId="14127" refreshError="1"/>
      <sheetData sheetId="14128">
        <row r="9">
          <cell r="A9" t="str">
            <v>A</v>
          </cell>
        </row>
      </sheetData>
      <sheetData sheetId="14129" refreshError="1"/>
      <sheetData sheetId="14130" refreshError="1"/>
      <sheetData sheetId="14131" refreshError="1"/>
      <sheetData sheetId="14132" refreshError="1"/>
      <sheetData sheetId="14133" refreshError="1"/>
      <sheetData sheetId="14134" refreshError="1"/>
      <sheetData sheetId="14135" refreshError="1"/>
      <sheetData sheetId="14136" refreshError="1"/>
      <sheetData sheetId="14137" refreshError="1"/>
      <sheetData sheetId="14138" refreshError="1"/>
      <sheetData sheetId="14139" refreshError="1"/>
      <sheetData sheetId="14140" refreshError="1"/>
      <sheetData sheetId="14141" refreshError="1"/>
      <sheetData sheetId="14142" refreshError="1"/>
      <sheetData sheetId="14143" refreshError="1"/>
      <sheetData sheetId="14144" refreshError="1"/>
      <sheetData sheetId="14145" refreshError="1"/>
      <sheetData sheetId="14146" refreshError="1"/>
      <sheetData sheetId="14147" refreshError="1"/>
      <sheetData sheetId="14148" refreshError="1"/>
      <sheetData sheetId="14149">
        <row r="9">
          <cell r="A9" t="str">
            <v>A</v>
          </cell>
        </row>
      </sheetData>
      <sheetData sheetId="14150">
        <row r="9">
          <cell r="A9" t="str">
            <v>A</v>
          </cell>
        </row>
      </sheetData>
      <sheetData sheetId="14151">
        <row r="9">
          <cell r="A9" t="str">
            <v>A</v>
          </cell>
        </row>
      </sheetData>
      <sheetData sheetId="14152">
        <row r="9">
          <cell r="A9" t="str">
            <v>A</v>
          </cell>
        </row>
      </sheetData>
      <sheetData sheetId="14153">
        <row r="9">
          <cell r="A9" t="str">
            <v>A</v>
          </cell>
        </row>
      </sheetData>
      <sheetData sheetId="14154">
        <row r="9">
          <cell r="A9" t="str">
            <v>A</v>
          </cell>
        </row>
      </sheetData>
      <sheetData sheetId="14155">
        <row r="9">
          <cell r="A9" t="str">
            <v>A</v>
          </cell>
        </row>
      </sheetData>
      <sheetData sheetId="14156">
        <row r="9">
          <cell r="A9" t="str">
            <v>A</v>
          </cell>
        </row>
      </sheetData>
      <sheetData sheetId="14157">
        <row r="9">
          <cell r="A9" t="str">
            <v>A</v>
          </cell>
        </row>
      </sheetData>
      <sheetData sheetId="14158">
        <row r="9">
          <cell r="A9" t="str">
            <v>A</v>
          </cell>
        </row>
      </sheetData>
      <sheetData sheetId="14159">
        <row r="9">
          <cell r="A9" t="str">
            <v>A</v>
          </cell>
        </row>
      </sheetData>
      <sheetData sheetId="14160">
        <row r="9">
          <cell r="A9" t="str">
            <v>A</v>
          </cell>
        </row>
      </sheetData>
      <sheetData sheetId="14161">
        <row r="9">
          <cell r="A9" t="str">
            <v>A</v>
          </cell>
        </row>
      </sheetData>
      <sheetData sheetId="14162">
        <row r="9">
          <cell r="A9" t="str">
            <v>A</v>
          </cell>
        </row>
      </sheetData>
      <sheetData sheetId="14163">
        <row r="9">
          <cell r="A9" t="str">
            <v>A</v>
          </cell>
        </row>
      </sheetData>
      <sheetData sheetId="14164">
        <row r="9">
          <cell r="A9" t="str">
            <v>A</v>
          </cell>
        </row>
      </sheetData>
      <sheetData sheetId="14165">
        <row r="9">
          <cell r="A9" t="str">
            <v>A</v>
          </cell>
        </row>
      </sheetData>
      <sheetData sheetId="14166">
        <row r="9">
          <cell r="A9" t="str">
            <v>A</v>
          </cell>
        </row>
      </sheetData>
      <sheetData sheetId="14167">
        <row r="9">
          <cell r="A9" t="str">
            <v>A</v>
          </cell>
        </row>
      </sheetData>
      <sheetData sheetId="14168">
        <row r="9">
          <cell r="A9" t="str">
            <v>A</v>
          </cell>
        </row>
      </sheetData>
      <sheetData sheetId="14169">
        <row r="9">
          <cell r="A9" t="str">
            <v>A</v>
          </cell>
        </row>
      </sheetData>
      <sheetData sheetId="14170">
        <row r="9">
          <cell r="A9" t="str">
            <v>A</v>
          </cell>
        </row>
      </sheetData>
      <sheetData sheetId="14171">
        <row r="9">
          <cell r="A9" t="str">
            <v>A</v>
          </cell>
        </row>
      </sheetData>
      <sheetData sheetId="14172">
        <row r="9">
          <cell r="A9" t="str">
            <v>A</v>
          </cell>
        </row>
      </sheetData>
      <sheetData sheetId="14173">
        <row r="9">
          <cell r="A9" t="str">
            <v>A</v>
          </cell>
        </row>
      </sheetData>
      <sheetData sheetId="14174">
        <row r="9">
          <cell r="A9" t="str">
            <v>A</v>
          </cell>
        </row>
      </sheetData>
      <sheetData sheetId="14175">
        <row r="9">
          <cell r="A9" t="str">
            <v>A</v>
          </cell>
        </row>
      </sheetData>
      <sheetData sheetId="14176">
        <row r="9">
          <cell r="A9" t="str">
            <v>A</v>
          </cell>
        </row>
      </sheetData>
      <sheetData sheetId="14177">
        <row r="9">
          <cell r="A9" t="str">
            <v>A</v>
          </cell>
        </row>
      </sheetData>
      <sheetData sheetId="14178">
        <row r="9">
          <cell r="A9" t="str">
            <v>A</v>
          </cell>
        </row>
      </sheetData>
      <sheetData sheetId="14179">
        <row r="9">
          <cell r="A9" t="str">
            <v>A</v>
          </cell>
        </row>
      </sheetData>
      <sheetData sheetId="14180">
        <row r="9">
          <cell r="A9" t="str">
            <v>A</v>
          </cell>
        </row>
      </sheetData>
      <sheetData sheetId="14181">
        <row r="9">
          <cell r="A9" t="str">
            <v>A</v>
          </cell>
        </row>
      </sheetData>
      <sheetData sheetId="14182">
        <row r="9">
          <cell r="A9" t="str">
            <v>A</v>
          </cell>
        </row>
      </sheetData>
      <sheetData sheetId="14183">
        <row r="9">
          <cell r="A9" t="str">
            <v>A</v>
          </cell>
        </row>
      </sheetData>
      <sheetData sheetId="14184">
        <row r="9">
          <cell r="A9" t="str">
            <v>A</v>
          </cell>
        </row>
      </sheetData>
      <sheetData sheetId="14185">
        <row r="9">
          <cell r="A9" t="str">
            <v>A</v>
          </cell>
        </row>
      </sheetData>
      <sheetData sheetId="14186">
        <row r="9">
          <cell r="A9" t="str">
            <v>A</v>
          </cell>
        </row>
      </sheetData>
      <sheetData sheetId="14187">
        <row r="9">
          <cell r="A9" t="str">
            <v>A</v>
          </cell>
        </row>
      </sheetData>
      <sheetData sheetId="14188" refreshError="1"/>
      <sheetData sheetId="14189" refreshError="1"/>
      <sheetData sheetId="14190">
        <row r="9">
          <cell r="A9" t="str">
            <v>A</v>
          </cell>
        </row>
      </sheetData>
      <sheetData sheetId="14191" refreshError="1"/>
      <sheetData sheetId="14192">
        <row r="9">
          <cell r="A9" t="str">
            <v>A</v>
          </cell>
        </row>
      </sheetData>
      <sheetData sheetId="14193">
        <row r="9">
          <cell r="A9" t="str">
            <v>A</v>
          </cell>
        </row>
      </sheetData>
      <sheetData sheetId="14194" refreshError="1"/>
      <sheetData sheetId="14195" refreshError="1"/>
      <sheetData sheetId="14196" refreshError="1"/>
      <sheetData sheetId="14197" refreshError="1"/>
      <sheetData sheetId="14198" refreshError="1"/>
      <sheetData sheetId="14199" refreshError="1"/>
      <sheetData sheetId="14200" refreshError="1"/>
      <sheetData sheetId="14201" refreshError="1"/>
      <sheetData sheetId="14202" refreshError="1"/>
      <sheetData sheetId="14203" refreshError="1"/>
      <sheetData sheetId="14204" refreshError="1"/>
      <sheetData sheetId="14205" refreshError="1"/>
      <sheetData sheetId="14206" refreshError="1"/>
      <sheetData sheetId="14207" refreshError="1"/>
      <sheetData sheetId="14208" refreshError="1"/>
      <sheetData sheetId="14209" refreshError="1"/>
      <sheetData sheetId="14210" refreshError="1"/>
      <sheetData sheetId="14211" refreshError="1"/>
      <sheetData sheetId="14212">
        <row r="9">
          <cell r="A9" t="str">
            <v>A</v>
          </cell>
        </row>
      </sheetData>
      <sheetData sheetId="14213">
        <row r="9">
          <cell r="A9" t="str">
            <v>A</v>
          </cell>
        </row>
      </sheetData>
      <sheetData sheetId="14214">
        <row r="9">
          <cell r="A9" t="str">
            <v>A</v>
          </cell>
        </row>
      </sheetData>
      <sheetData sheetId="14215">
        <row r="9">
          <cell r="A9" t="str">
            <v>A</v>
          </cell>
        </row>
      </sheetData>
      <sheetData sheetId="14216">
        <row r="9">
          <cell r="A9" t="str">
            <v>A</v>
          </cell>
        </row>
      </sheetData>
      <sheetData sheetId="14217">
        <row r="9">
          <cell r="A9" t="str">
            <v>A</v>
          </cell>
        </row>
      </sheetData>
      <sheetData sheetId="14218">
        <row r="9">
          <cell r="A9" t="str">
            <v>A</v>
          </cell>
        </row>
      </sheetData>
      <sheetData sheetId="14219">
        <row r="9">
          <cell r="A9" t="str">
            <v>A</v>
          </cell>
        </row>
      </sheetData>
      <sheetData sheetId="14220">
        <row r="9">
          <cell r="A9" t="str">
            <v>A</v>
          </cell>
        </row>
      </sheetData>
      <sheetData sheetId="14221">
        <row r="9">
          <cell r="A9" t="str">
            <v>A</v>
          </cell>
        </row>
      </sheetData>
      <sheetData sheetId="14222">
        <row r="9">
          <cell r="A9" t="str">
            <v>A</v>
          </cell>
        </row>
      </sheetData>
      <sheetData sheetId="14223" refreshError="1"/>
      <sheetData sheetId="14224" refreshError="1"/>
      <sheetData sheetId="14225" refreshError="1"/>
      <sheetData sheetId="14226" refreshError="1"/>
      <sheetData sheetId="14227" refreshError="1"/>
      <sheetData sheetId="14228" refreshError="1"/>
      <sheetData sheetId="14229" refreshError="1"/>
      <sheetData sheetId="14230" refreshError="1"/>
      <sheetData sheetId="14231" refreshError="1"/>
      <sheetData sheetId="14232" refreshError="1"/>
      <sheetData sheetId="14233" refreshError="1"/>
      <sheetData sheetId="14234" refreshError="1"/>
      <sheetData sheetId="14235" refreshError="1"/>
      <sheetData sheetId="14236" refreshError="1"/>
      <sheetData sheetId="14237" refreshError="1"/>
      <sheetData sheetId="14238" refreshError="1"/>
      <sheetData sheetId="14239" refreshError="1"/>
      <sheetData sheetId="14240" refreshError="1"/>
      <sheetData sheetId="14241" refreshError="1"/>
      <sheetData sheetId="14242" refreshError="1"/>
      <sheetData sheetId="14243" refreshError="1"/>
      <sheetData sheetId="14244" refreshError="1"/>
      <sheetData sheetId="14245" refreshError="1"/>
      <sheetData sheetId="14246" refreshError="1"/>
      <sheetData sheetId="14247" refreshError="1"/>
      <sheetData sheetId="14248">
        <row r="9">
          <cell r="A9" t="str">
            <v>A</v>
          </cell>
        </row>
      </sheetData>
      <sheetData sheetId="14249">
        <row r="9">
          <cell r="A9" t="str">
            <v>A</v>
          </cell>
        </row>
      </sheetData>
      <sheetData sheetId="14250">
        <row r="9">
          <cell r="A9" t="str">
            <v>A</v>
          </cell>
        </row>
      </sheetData>
      <sheetData sheetId="14251">
        <row r="9">
          <cell r="A9" t="str">
            <v>A</v>
          </cell>
        </row>
      </sheetData>
      <sheetData sheetId="14252">
        <row r="9">
          <cell r="A9" t="str">
            <v>A</v>
          </cell>
        </row>
      </sheetData>
      <sheetData sheetId="14253">
        <row r="9">
          <cell r="A9" t="str">
            <v>A</v>
          </cell>
        </row>
      </sheetData>
      <sheetData sheetId="14254">
        <row r="9">
          <cell r="A9" t="str">
            <v>A</v>
          </cell>
        </row>
      </sheetData>
      <sheetData sheetId="14255">
        <row r="9">
          <cell r="A9" t="str">
            <v>A</v>
          </cell>
        </row>
      </sheetData>
      <sheetData sheetId="14256">
        <row r="9">
          <cell r="A9" t="str">
            <v>A</v>
          </cell>
        </row>
      </sheetData>
      <sheetData sheetId="14257">
        <row r="9">
          <cell r="A9" t="str">
            <v>A</v>
          </cell>
        </row>
      </sheetData>
      <sheetData sheetId="14258">
        <row r="9">
          <cell r="A9" t="str">
            <v>A</v>
          </cell>
        </row>
      </sheetData>
      <sheetData sheetId="14259">
        <row r="9">
          <cell r="A9" t="str">
            <v>A</v>
          </cell>
        </row>
      </sheetData>
      <sheetData sheetId="14260">
        <row r="9">
          <cell r="A9" t="str">
            <v>A</v>
          </cell>
        </row>
      </sheetData>
      <sheetData sheetId="14261">
        <row r="9">
          <cell r="A9" t="str">
            <v>A</v>
          </cell>
        </row>
      </sheetData>
      <sheetData sheetId="14262">
        <row r="9">
          <cell r="A9" t="str">
            <v>A</v>
          </cell>
        </row>
      </sheetData>
      <sheetData sheetId="14263">
        <row r="9">
          <cell r="A9" t="str">
            <v>A</v>
          </cell>
        </row>
      </sheetData>
      <sheetData sheetId="14264">
        <row r="9">
          <cell r="A9" t="str">
            <v>A</v>
          </cell>
        </row>
      </sheetData>
      <sheetData sheetId="14265">
        <row r="9">
          <cell r="A9" t="str">
            <v>A</v>
          </cell>
        </row>
      </sheetData>
      <sheetData sheetId="14266">
        <row r="9">
          <cell r="A9" t="str">
            <v>A</v>
          </cell>
        </row>
      </sheetData>
      <sheetData sheetId="14267">
        <row r="9">
          <cell r="A9" t="str">
            <v>A</v>
          </cell>
        </row>
      </sheetData>
      <sheetData sheetId="14268">
        <row r="9">
          <cell r="A9" t="str">
            <v>A</v>
          </cell>
        </row>
      </sheetData>
      <sheetData sheetId="14269">
        <row r="9">
          <cell r="A9" t="str">
            <v>A</v>
          </cell>
        </row>
      </sheetData>
      <sheetData sheetId="14270">
        <row r="9">
          <cell r="A9" t="str">
            <v>A</v>
          </cell>
        </row>
      </sheetData>
      <sheetData sheetId="14271">
        <row r="9">
          <cell r="A9" t="str">
            <v>A</v>
          </cell>
        </row>
      </sheetData>
      <sheetData sheetId="14272">
        <row r="9">
          <cell r="A9" t="str">
            <v>A</v>
          </cell>
        </row>
      </sheetData>
      <sheetData sheetId="14273">
        <row r="9">
          <cell r="A9" t="str">
            <v>A</v>
          </cell>
        </row>
      </sheetData>
      <sheetData sheetId="14274">
        <row r="9">
          <cell r="A9" t="str">
            <v>A</v>
          </cell>
        </row>
      </sheetData>
      <sheetData sheetId="14275">
        <row r="9">
          <cell r="A9" t="str">
            <v>A</v>
          </cell>
        </row>
      </sheetData>
      <sheetData sheetId="14276">
        <row r="9">
          <cell r="A9" t="str">
            <v>A</v>
          </cell>
        </row>
      </sheetData>
      <sheetData sheetId="14277">
        <row r="9">
          <cell r="A9" t="str">
            <v>A</v>
          </cell>
        </row>
      </sheetData>
      <sheetData sheetId="14278">
        <row r="9">
          <cell r="A9" t="str">
            <v>A</v>
          </cell>
        </row>
      </sheetData>
      <sheetData sheetId="14279">
        <row r="9">
          <cell r="A9" t="str">
            <v>A</v>
          </cell>
        </row>
      </sheetData>
      <sheetData sheetId="14280">
        <row r="9">
          <cell r="A9" t="str">
            <v>A</v>
          </cell>
        </row>
      </sheetData>
      <sheetData sheetId="14281">
        <row r="9">
          <cell r="A9" t="str">
            <v>A</v>
          </cell>
        </row>
      </sheetData>
      <sheetData sheetId="14282">
        <row r="9">
          <cell r="A9" t="str">
            <v>A</v>
          </cell>
        </row>
      </sheetData>
      <sheetData sheetId="14283">
        <row r="9">
          <cell r="A9" t="str">
            <v>A</v>
          </cell>
        </row>
      </sheetData>
      <sheetData sheetId="14284">
        <row r="9">
          <cell r="A9" t="str">
            <v>A</v>
          </cell>
        </row>
      </sheetData>
      <sheetData sheetId="14285">
        <row r="9">
          <cell r="A9" t="str">
            <v>A</v>
          </cell>
        </row>
      </sheetData>
      <sheetData sheetId="14286">
        <row r="9">
          <cell r="A9" t="str">
            <v>A</v>
          </cell>
        </row>
      </sheetData>
      <sheetData sheetId="14287">
        <row r="9">
          <cell r="A9" t="str">
            <v>A</v>
          </cell>
        </row>
      </sheetData>
      <sheetData sheetId="14288">
        <row r="9">
          <cell r="A9" t="str">
            <v>A</v>
          </cell>
        </row>
      </sheetData>
      <sheetData sheetId="14289">
        <row r="9">
          <cell r="A9" t="str">
            <v>A</v>
          </cell>
        </row>
      </sheetData>
      <sheetData sheetId="14290">
        <row r="9">
          <cell r="A9" t="str">
            <v>A</v>
          </cell>
        </row>
      </sheetData>
      <sheetData sheetId="14291">
        <row r="9">
          <cell r="A9" t="str">
            <v>A</v>
          </cell>
        </row>
      </sheetData>
      <sheetData sheetId="14292">
        <row r="9">
          <cell r="A9" t="str">
            <v>A</v>
          </cell>
        </row>
      </sheetData>
      <sheetData sheetId="14293">
        <row r="9">
          <cell r="A9" t="str">
            <v>A</v>
          </cell>
        </row>
      </sheetData>
      <sheetData sheetId="14294">
        <row r="9">
          <cell r="A9" t="str">
            <v>A</v>
          </cell>
        </row>
      </sheetData>
      <sheetData sheetId="14295">
        <row r="9">
          <cell r="A9" t="str">
            <v>A</v>
          </cell>
        </row>
      </sheetData>
      <sheetData sheetId="14296">
        <row r="9">
          <cell r="A9" t="str">
            <v>A</v>
          </cell>
        </row>
      </sheetData>
      <sheetData sheetId="14297">
        <row r="9">
          <cell r="A9" t="str">
            <v>A</v>
          </cell>
        </row>
      </sheetData>
      <sheetData sheetId="14298">
        <row r="9">
          <cell r="A9" t="str">
            <v>A</v>
          </cell>
        </row>
      </sheetData>
      <sheetData sheetId="14299">
        <row r="9">
          <cell r="A9" t="str">
            <v>A</v>
          </cell>
        </row>
      </sheetData>
      <sheetData sheetId="14300">
        <row r="9">
          <cell r="A9" t="str">
            <v>A</v>
          </cell>
        </row>
      </sheetData>
      <sheetData sheetId="14301">
        <row r="9">
          <cell r="A9" t="str">
            <v>A</v>
          </cell>
        </row>
      </sheetData>
      <sheetData sheetId="14302">
        <row r="9">
          <cell r="A9" t="str">
            <v>A</v>
          </cell>
        </row>
      </sheetData>
      <sheetData sheetId="14303">
        <row r="9">
          <cell r="A9" t="str">
            <v>A</v>
          </cell>
        </row>
      </sheetData>
      <sheetData sheetId="14304">
        <row r="9">
          <cell r="A9" t="str">
            <v>A</v>
          </cell>
        </row>
      </sheetData>
      <sheetData sheetId="14305">
        <row r="9">
          <cell r="A9" t="str">
            <v>A</v>
          </cell>
        </row>
      </sheetData>
      <sheetData sheetId="14306">
        <row r="9">
          <cell r="A9" t="str">
            <v>A</v>
          </cell>
        </row>
      </sheetData>
      <sheetData sheetId="14307">
        <row r="9">
          <cell r="A9" t="str">
            <v>A</v>
          </cell>
        </row>
      </sheetData>
      <sheetData sheetId="14308">
        <row r="9">
          <cell r="A9" t="str">
            <v>A</v>
          </cell>
        </row>
      </sheetData>
      <sheetData sheetId="14309">
        <row r="9">
          <cell r="A9" t="str">
            <v>A</v>
          </cell>
        </row>
      </sheetData>
      <sheetData sheetId="14310">
        <row r="9">
          <cell r="A9" t="str">
            <v>A</v>
          </cell>
        </row>
      </sheetData>
      <sheetData sheetId="14311">
        <row r="9">
          <cell r="A9" t="str">
            <v>A</v>
          </cell>
        </row>
      </sheetData>
      <sheetData sheetId="14312">
        <row r="9">
          <cell r="A9" t="str">
            <v>A</v>
          </cell>
        </row>
      </sheetData>
      <sheetData sheetId="14313">
        <row r="9">
          <cell r="A9" t="str">
            <v>A</v>
          </cell>
        </row>
      </sheetData>
      <sheetData sheetId="14314">
        <row r="9">
          <cell r="A9" t="str">
            <v>A</v>
          </cell>
        </row>
      </sheetData>
      <sheetData sheetId="14315">
        <row r="9">
          <cell r="A9" t="str">
            <v>A</v>
          </cell>
        </row>
      </sheetData>
      <sheetData sheetId="14316">
        <row r="9">
          <cell r="A9" t="str">
            <v>A</v>
          </cell>
        </row>
      </sheetData>
      <sheetData sheetId="14317">
        <row r="9">
          <cell r="A9" t="str">
            <v>A</v>
          </cell>
        </row>
      </sheetData>
      <sheetData sheetId="14318">
        <row r="9">
          <cell r="A9" t="str">
            <v>A</v>
          </cell>
        </row>
      </sheetData>
      <sheetData sheetId="14319">
        <row r="9">
          <cell r="A9" t="str">
            <v>A</v>
          </cell>
        </row>
      </sheetData>
      <sheetData sheetId="14320">
        <row r="9">
          <cell r="A9" t="str">
            <v>A</v>
          </cell>
        </row>
      </sheetData>
      <sheetData sheetId="14321">
        <row r="9">
          <cell r="A9" t="str">
            <v>A</v>
          </cell>
        </row>
      </sheetData>
      <sheetData sheetId="14322">
        <row r="9">
          <cell r="A9" t="str">
            <v>A</v>
          </cell>
        </row>
      </sheetData>
      <sheetData sheetId="14323">
        <row r="9">
          <cell r="A9" t="str">
            <v>A</v>
          </cell>
        </row>
      </sheetData>
      <sheetData sheetId="14324">
        <row r="9">
          <cell r="A9" t="str">
            <v>A</v>
          </cell>
        </row>
      </sheetData>
      <sheetData sheetId="14325">
        <row r="9">
          <cell r="A9" t="str">
            <v>A</v>
          </cell>
        </row>
      </sheetData>
      <sheetData sheetId="14326">
        <row r="9">
          <cell r="A9" t="str">
            <v>A</v>
          </cell>
        </row>
      </sheetData>
      <sheetData sheetId="14327">
        <row r="9">
          <cell r="A9" t="str">
            <v>A</v>
          </cell>
        </row>
      </sheetData>
      <sheetData sheetId="14328">
        <row r="9">
          <cell r="A9" t="str">
            <v>A</v>
          </cell>
        </row>
      </sheetData>
      <sheetData sheetId="14329">
        <row r="9">
          <cell r="A9" t="str">
            <v>A</v>
          </cell>
        </row>
      </sheetData>
      <sheetData sheetId="14330">
        <row r="9">
          <cell r="A9" t="str">
            <v>A</v>
          </cell>
        </row>
      </sheetData>
      <sheetData sheetId="14331">
        <row r="9">
          <cell r="A9" t="str">
            <v>A</v>
          </cell>
        </row>
      </sheetData>
      <sheetData sheetId="14332">
        <row r="9">
          <cell r="A9" t="str">
            <v>A</v>
          </cell>
        </row>
      </sheetData>
      <sheetData sheetId="14333">
        <row r="9">
          <cell r="A9" t="str">
            <v>A</v>
          </cell>
        </row>
      </sheetData>
      <sheetData sheetId="14334">
        <row r="9">
          <cell r="A9" t="str">
            <v>A</v>
          </cell>
        </row>
      </sheetData>
      <sheetData sheetId="14335">
        <row r="9">
          <cell r="A9" t="str">
            <v>A</v>
          </cell>
        </row>
      </sheetData>
      <sheetData sheetId="14336">
        <row r="9">
          <cell r="A9" t="str">
            <v>A</v>
          </cell>
        </row>
      </sheetData>
      <sheetData sheetId="14337">
        <row r="9">
          <cell r="A9" t="str">
            <v>A</v>
          </cell>
        </row>
      </sheetData>
      <sheetData sheetId="14338">
        <row r="9">
          <cell r="A9" t="str">
            <v>A</v>
          </cell>
        </row>
      </sheetData>
      <sheetData sheetId="14339">
        <row r="9">
          <cell r="A9" t="str">
            <v>A</v>
          </cell>
        </row>
      </sheetData>
      <sheetData sheetId="14340">
        <row r="9">
          <cell r="A9" t="str">
            <v>A</v>
          </cell>
        </row>
      </sheetData>
      <sheetData sheetId="14341">
        <row r="9">
          <cell r="A9" t="str">
            <v>A</v>
          </cell>
        </row>
      </sheetData>
      <sheetData sheetId="14342">
        <row r="9">
          <cell r="A9" t="str">
            <v>A</v>
          </cell>
        </row>
      </sheetData>
      <sheetData sheetId="14343">
        <row r="9">
          <cell r="A9" t="str">
            <v>A</v>
          </cell>
        </row>
      </sheetData>
      <sheetData sheetId="14344">
        <row r="9">
          <cell r="A9" t="str">
            <v>A</v>
          </cell>
        </row>
      </sheetData>
      <sheetData sheetId="14345">
        <row r="9">
          <cell r="A9" t="str">
            <v>A</v>
          </cell>
        </row>
      </sheetData>
      <sheetData sheetId="14346">
        <row r="9">
          <cell r="A9" t="str">
            <v>A</v>
          </cell>
        </row>
      </sheetData>
      <sheetData sheetId="14347">
        <row r="9">
          <cell r="A9" t="str">
            <v>A</v>
          </cell>
        </row>
      </sheetData>
      <sheetData sheetId="14348">
        <row r="9">
          <cell r="A9" t="str">
            <v>A</v>
          </cell>
        </row>
      </sheetData>
      <sheetData sheetId="14349">
        <row r="9">
          <cell r="A9" t="str">
            <v>A</v>
          </cell>
        </row>
      </sheetData>
      <sheetData sheetId="14350">
        <row r="9">
          <cell r="A9" t="str">
            <v>A</v>
          </cell>
        </row>
      </sheetData>
      <sheetData sheetId="14351">
        <row r="9">
          <cell r="A9" t="str">
            <v>A</v>
          </cell>
        </row>
      </sheetData>
      <sheetData sheetId="14352">
        <row r="9">
          <cell r="A9" t="str">
            <v>A</v>
          </cell>
        </row>
      </sheetData>
      <sheetData sheetId="14353">
        <row r="9">
          <cell r="A9" t="str">
            <v>A</v>
          </cell>
        </row>
      </sheetData>
      <sheetData sheetId="14354">
        <row r="9">
          <cell r="A9" t="str">
            <v>A</v>
          </cell>
        </row>
      </sheetData>
      <sheetData sheetId="14355">
        <row r="9">
          <cell r="A9" t="str">
            <v>A</v>
          </cell>
        </row>
      </sheetData>
      <sheetData sheetId="14356">
        <row r="9">
          <cell r="A9" t="str">
            <v>A</v>
          </cell>
        </row>
      </sheetData>
      <sheetData sheetId="14357">
        <row r="9">
          <cell r="A9" t="str">
            <v>A</v>
          </cell>
        </row>
      </sheetData>
      <sheetData sheetId="14358">
        <row r="9">
          <cell r="A9" t="str">
            <v>A</v>
          </cell>
        </row>
      </sheetData>
      <sheetData sheetId="14359">
        <row r="9">
          <cell r="A9" t="str">
            <v>A</v>
          </cell>
        </row>
      </sheetData>
      <sheetData sheetId="14360">
        <row r="9">
          <cell r="A9" t="str">
            <v>A</v>
          </cell>
        </row>
      </sheetData>
      <sheetData sheetId="14361">
        <row r="9">
          <cell r="A9" t="str">
            <v>A</v>
          </cell>
        </row>
      </sheetData>
      <sheetData sheetId="14362">
        <row r="9">
          <cell r="A9" t="str">
            <v>A</v>
          </cell>
        </row>
      </sheetData>
      <sheetData sheetId="14363">
        <row r="9">
          <cell r="A9" t="str">
            <v>A</v>
          </cell>
        </row>
      </sheetData>
      <sheetData sheetId="14364">
        <row r="9">
          <cell r="A9" t="str">
            <v>A</v>
          </cell>
        </row>
      </sheetData>
      <sheetData sheetId="14365">
        <row r="9">
          <cell r="A9" t="str">
            <v>A</v>
          </cell>
        </row>
      </sheetData>
      <sheetData sheetId="14366">
        <row r="9">
          <cell r="A9" t="str">
            <v>A</v>
          </cell>
        </row>
      </sheetData>
      <sheetData sheetId="14367">
        <row r="9">
          <cell r="A9" t="str">
            <v>A</v>
          </cell>
        </row>
      </sheetData>
      <sheetData sheetId="14368">
        <row r="9">
          <cell r="A9" t="str">
            <v>A</v>
          </cell>
        </row>
      </sheetData>
      <sheetData sheetId="14369">
        <row r="9">
          <cell r="A9" t="str">
            <v>A</v>
          </cell>
        </row>
      </sheetData>
      <sheetData sheetId="14370">
        <row r="9">
          <cell r="A9" t="str">
            <v>A</v>
          </cell>
        </row>
      </sheetData>
      <sheetData sheetId="14371">
        <row r="9">
          <cell r="A9" t="str">
            <v>A</v>
          </cell>
        </row>
      </sheetData>
      <sheetData sheetId="14372">
        <row r="9">
          <cell r="A9" t="str">
            <v>A</v>
          </cell>
        </row>
      </sheetData>
      <sheetData sheetId="14373">
        <row r="9">
          <cell r="A9" t="str">
            <v>A</v>
          </cell>
        </row>
      </sheetData>
      <sheetData sheetId="14374">
        <row r="9">
          <cell r="A9" t="str">
            <v>A</v>
          </cell>
        </row>
      </sheetData>
      <sheetData sheetId="14375">
        <row r="9">
          <cell r="A9" t="str">
            <v>A</v>
          </cell>
        </row>
      </sheetData>
      <sheetData sheetId="14376">
        <row r="9">
          <cell r="A9" t="str">
            <v>A</v>
          </cell>
        </row>
      </sheetData>
      <sheetData sheetId="14377">
        <row r="9">
          <cell r="A9" t="str">
            <v>A</v>
          </cell>
        </row>
      </sheetData>
      <sheetData sheetId="14378">
        <row r="9">
          <cell r="A9" t="str">
            <v>A</v>
          </cell>
        </row>
      </sheetData>
      <sheetData sheetId="14379">
        <row r="9">
          <cell r="A9" t="str">
            <v>A</v>
          </cell>
        </row>
      </sheetData>
      <sheetData sheetId="14380">
        <row r="9">
          <cell r="A9" t="str">
            <v>A</v>
          </cell>
        </row>
      </sheetData>
      <sheetData sheetId="14381">
        <row r="9">
          <cell r="A9" t="str">
            <v>A</v>
          </cell>
        </row>
      </sheetData>
      <sheetData sheetId="14382">
        <row r="9">
          <cell r="A9" t="str">
            <v>A</v>
          </cell>
        </row>
      </sheetData>
      <sheetData sheetId="14383">
        <row r="9">
          <cell r="A9" t="str">
            <v>A</v>
          </cell>
        </row>
      </sheetData>
      <sheetData sheetId="14384">
        <row r="9">
          <cell r="A9" t="str">
            <v>A</v>
          </cell>
        </row>
      </sheetData>
      <sheetData sheetId="14385">
        <row r="9">
          <cell r="A9" t="str">
            <v>A</v>
          </cell>
        </row>
      </sheetData>
      <sheetData sheetId="14386">
        <row r="9">
          <cell r="A9" t="str">
            <v>A</v>
          </cell>
        </row>
      </sheetData>
      <sheetData sheetId="14387">
        <row r="9">
          <cell r="A9" t="str">
            <v>A</v>
          </cell>
        </row>
      </sheetData>
      <sheetData sheetId="14388">
        <row r="9">
          <cell r="A9" t="str">
            <v>A</v>
          </cell>
        </row>
      </sheetData>
      <sheetData sheetId="14389">
        <row r="9">
          <cell r="A9" t="str">
            <v>A</v>
          </cell>
        </row>
      </sheetData>
      <sheetData sheetId="14390">
        <row r="9">
          <cell r="A9" t="str">
            <v>A</v>
          </cell>
        </row>
      </sheetData>
      <sheetData sheetId="14391">
        <row r="9">
          <cell r="A9" t="str">
            <v>A</v>
          </cell>
        </row>
      </sheetData>
      <sheetData sheetId="14392">
        <row r="9">
          <cell r="A9" t="str">
            <v>A</v>
          </cell>
        </row>
      </sheetData>
      <sheetData sheetId="14393">
        <row r="9">
          <cell r="A9" t="str">
            <v>A</v>
          </cell>
        </row>
      </sheetData>
      <sheetData sheetId="14394">
        <row r="9">
          <cell r="A9" t="str">
            <v>A</v>
          </cell>
        </row>
      </sheetData>
      <sheetData sheetId="14395">
        <row r="9">
          <cell r="A9" t="str">
            <v>A</v>
          </cell>
        </row>
      </sheetData>
      <sheetData sheetId="14396">
        <row r="9">
          <cell r="A9" t="str">
            <v>A</v>
          </cell>
        </row>
      </sheetData>
      <sheetData sheetId="14397">
        <row r="9">
          <cell r="A9" t="str">
            <v>A</v>
          </cell>
        </row>
      </sheetData>
      <sheetData sheetId="14398">
        <row r="9">
          <cell r="A9" t="str">
            <v>A</v>
          </cell>
        </row>
      </sheetData>
      <sheetData sheetId="14399">
        <row r="9">
          <cell r="A9" t="str">
            <v>A</v>
          </cell>
        </row>
      </sheetData>
      <sheetData sheetId="14400">
        <row r="9">
          <cell r="A9" t="str">
            <v>A</v>
          </cell>
        </row>
      </sheetData>
      <sheetData sheetId="14401">
        <row r="9">
          <cell r="A9" t="str">
            <v>A</v>
          </cell>
        </row>
      </sheetData>
      <sheetData sheetId="14402">
        <row r="9">
          <cell r="A9" t="str">
            <v>A</v>
          </cell>
        </row>
      </sheetData>
      <sheetData sheetId="14403">
        <row r="9">
          <cell r="A9" t="str">
            <v>A</v>
          </cell>
        </row>
      </sheetData>
      <sheetData sheetId="14404">
        <row r="9">
          <cell r="A9" t="str">
            <v>A</v>
          </cell>
        </row>
      </sheetData>
      <sheetData sheetId="14405">
        <row r="9">
          <cell r="A9" t="str">
            <v>A</v>
          </cell>
        </row>
      </sheetData>
      <sheetData sheetId="14406">
        <row r="9">
          <cell r="A9" t="str">
            <v>A</v>
          </cell>
        </row>
      </sheetData>
      <sheetData sheetId="14407">
        <row r="9">
          <cell r="A9" t="str">
            <v>A</v>
          </cell>
        </row>
      </sheetData>
      <sheetData sheetId="14408">
        <row r="9">
          <cell r="A9" t="str">
            <v>A</v>
          </cell>
        </row>
      </sheetData>
      <sheetData sheetId="14409">
        <row r="9">
          <cell r="A9" t="str">
            <v>A</v>
          </cell>
        </row>
      </sheetData>
      <sheetData sheetId="14410">
        <row r="9">
          <cell r="A9" t="str">
            <v>A</v>
          </cell>
        </row>
      </sheetData>
      <sheetData sheetId="14411">
        <row r="9">
          <cell r="A9" t="str">
            <v>A</v>
          </cell>
        </row>
      </sheetData>
      <sheetData sheetId="14412">
        <row r="9">
          <cell r="A9" t="str">
            <v>A</v>
          </cell>
        </row>
      </sheetData>
      <sheetData sheetId="14413">
        <row r="9">
          <cell r="A9" t="str">
            <v>A</v>
          </cell>
        </row>
      </sheetData>
      <sheetData sheetId="14414">
        <row r="9">
          <cell r="A9" t="str">
            <v>A</v>
          </cell>
        </row>
      </sheetData>
      <sheetData sheetId="14415">
        <row r="9">
          <cell r="A9" t="str">
            <v>A</v>
          </cell>
        </row>
      </sheetData>
      <sheetData sheetId="14416">
        <row r="9">
          <cell r="A9" t="str">
            <v>A</v>
          </cell>
        </row>
      </sheetData>
      <sheetData sheetId="14417">
        <row r="9">
          <cell r="A9" t="str">
            <v>A</v>
          </cell>
        </row>
      </sheetData>
      <sheetData sheetId="14418">
        <row r="9">
          <cell r="A9" t="str">
            <v>A</v>
          </cell>
        </row>
      </sheetData>
      <sheetData sheetId="14419">
        <row r="9">
          <cell r="A9" t="str">
            <v>A</v>
          </cell>
        </row>
      </sheetData>
      <sheetData sheetId="14420">
        <row r="9">
          <cell r="A9" t="str">
            <v>A</v>
          </cell>
        </row>
      </sheetData>
      <sheetData sheetId="14421">
        <row r="9">
          <cell r="A9" t="str">
            <v>A</v>
          </cell>
        </row>
      </sheetData>
      <sheetData sheetId="14422">
        <row r="9">
          <cell r="A9" t="str">
            <v>A</v>
          </cell>
        </row>
      </sheetData>
      <sheetData sheetId="14423">
        <row r="9">
          <cell r="A9" t="str">
            <v>A</v>
          </cell>
        </row>
      </sheetData>
      <sheetData sheetId="14424">
        <row r="9">
          <cell r="A9" t="str">
            <v>A</v>
          </cell>
        </row>
      </sheetData>
      <sheetData sheetId="14425">
        <row r="9">
          <cell r="A9" t="str">
            <v>A</v>
          </cell>
        </row>
      </sheetData>
      <sheetData sheetId="14426">
        <row r="9">
          <cell r="A9" t="str">
            <v>A</v>
          </cell>
        </row>
      </sheetData>
      <sheetData sheetId="14427">
        <row r="9">
          <cell r="A9" t="str">
            <v>A</v>
          </cell>
        </row>
      </sheetData>
      <sheetData sheetId="14428">
        <row r="9">
          <cell r="A9" t="str">
            <v>A</v>
          </cell>
        </row>
      </sheetData>
      <sheetData sheetId="14429">
        <row r="9">
          <cell r="A9" t="str">
            <v>A</v>
          </cell>
        </row>
      </sheetData>
      <sheetData sheetId="14430">
        <row r="9">
          <cell r="A9" t="str">
            <v>A</v>
          </cell>
        </row>
      </sheetData>
      <sheetData sheetId="14431">
        <row r="9">
          <cell r="A9" t="str">
            <v>A</v>
          </cell>
        </row>
      </sheetData>
      <sheetData sheetId="14432">
        <row r="9">
          <cell r="A9" t="str">
            <v>A</v>
          </cell>
        </row>
      </sheetData>
      <sheetData sheetId="14433">
        <row r="9">
          <cell r="A9" t="str">
            <v>A</v>
          </cell>
        </row>
      </sheetData>
      <sheetData sheetId="14434">
        <row r="9">
          <cell r="A9" t="str">
            <v>A</v>
          </cell>
        </row>
      </sheetData>
      <sheetData sheetId="14435">
        <row r="9">
          <cell r="A9" t="str">
            <v>A</v>
          </cell>
        </row>
      </sheetData>
      <sheetData sheetId="14436">
        <row r="9">
          <cell r="A9" t="str">
            <v>A</v>
          </cell>
        </row>
      </sheetData>
      <sheetData sheetId="14437">
        <row r="9">
          <cell r="A9" t="str">
            <v>A</v>
          </cell>
        </row>
      </sheetData>
      <sheetData sheetId="14438">
        <row r="9">
          <cell r="A9" t="str">
            <v>A</v>
          </cell>
        </row>
      </sheetData>
      <sheetData sheetId="14439">
        <row r="9">
          <cell r="A9" t="str">
            <v>A</v>
          </cell>
        </row>
      </sheetData>
      <sheetData sheetId="14440">
        <row r="9">
          <cell r="A9" t="str">
            <v>A</v>
          </cell>
        </row>
      </sheetData>
      <sheetData sheetId="14441">
        <row r="9">
          <cell r="A9" t="str">
            <v>A</v>
          </cell>
        </row>
      </sheetData>
      <sheetData sheetId="14442">
        <row r="9">
          <cell r="A9" t="str">
            <v>A</v>
          </cell>
        </row>
      </sheetData>
      <sheetData sheetId="14443">
        <row r="9">
          <cell r="A9" t="str">
            <v>A</v>
          </cell>
        </row>
      </sheetData>
      <sheetData sheetId="14444">
        <row r="9">
          <cell r="A9" t="str">
            <v>A</v>
          </cell>
        </row>
      </sheetData>
      <sheetData sheetId="14445">
        <row r="9">
          <cell r="A9" t="str">
            <v>A</v>
          </cell>
        </row>
      </sheetData>
      <sheetData sheetId="14446">
        <row r="9">
          <cell r="A9" t="str">
            <v>A</v>
          </cell>
        </row>
      </sheetData>
      <sheetData sheetId="14447">
        <row r="9">
          <cell r="A9" t="str">
            <v>A</v>
          </cell>
        </row>
      </sheetData>
      <sheetData sheetId="14448">
        <row r="9">
          <cell r="A9" t="str">
            <v>A</v>
          </cell>
        </row>
      </sheetData>
      <sheetData sheetId="14449">
        <row r="9">
          <cell r="A9" t="str">
            <v>A</v>
          </cell>
        </row>
      </sheetData>
      <sheetData sheetId="14450">
        <row r="9">
          <cell r="A9" t="str">
            <v>A</v>
          </cell>
        </row>
      </sheetData>
      <sheetData sheetId="14451">
        <row r="9">
          <cell r="A9" t="str">
            <v>A</v>
          </cell>
        </row>
      </sheetData>
      <sheetData sheetId="14452">
        <row r="9">
          <cell r="A9" t="str">
            <v>A</v>
          </cell>
        </row>
      </sheetData>
      <sheetData sheetId="14453">
        <row r="9">
          <cell r="A9" t="str">
            <v>A</v>
          </cell>
        </row>
      </sheetData>
      <sheetData sheetId="14454">
        <row r="9">
          <cell r="A9" t="str">
            <v>A</v>
          </cell>
        </row>
      </sheetData>
      <sheetData sheetId="14455">
        <row r="9">
          <cell r="A9" t="str">
            <v>A</v>
          </cell>
        </row>
      </sheetData>
      <sheetData sheetId="14456">
        <row r="9">
          <cell r="A9" t="str">
            <v>A</v>
          </cell>
        </row>
      </sheetData>
      <sheetData sheetId="14457">
        <row r="9">
          <cell r="A9" t="str">
            <v>A</v>
          </cell>
        </row>
      </sheetData>
      <sheetData sheetId="14458">
        <row r="9">
          <cell r="A9" t="str">
            <v>A</v>
          </cell>
        </row>
      </sheetData>
      <sheetData sheetId="14459">
        <row r="9">
          <cell r="A9" t="str">
            <v>A</v>
          </cell>
        </row>
      </sheetData>
      <sheetData sheetId="14460">
        <row r="9">
          <cell r="A9" t="str">
            <v>A</v>
          </cell>
        </row>
      </sheetData>
      <sheetData sheetId="14461">
        <row r="9">
          <cell r="A9" t="str">
            <v>A</v>
          </cell>
        </row>
      </sheetData>
      <sheetData sheetId="14462">
        <row r="9">
          <cell r="A9" t="str">
            <v>A</v>
          </cell>
        </row>
      </sheetData>
      <sheetData sheetId="14463">
        <row r="9">
          <cell r="A9" t="str">
            <v>A</v>
          </cell>
        </row>
      </sheetData>
      <sheetData sheetId="14464">
        <row r="9">
          <cell r="A9" t="str">
            <v>A</v>
          </cell>
        </row>
      </sheetData>
      <sheetData sheetId="14465">
        <row r="9">
          <cell r="A9" t="str">
            <v>A</v>
          </cell>
        </row>
      </sheetData>
      <sheetData sheetId="14466">
        <row r="9">
          <cell r="A9" t="str">
            <v>A</v>
          </cell>
        </row>
      </sheetData>
      <sheetData sheetId="14467">
        <row r="9">
          <cell r="A9" t="str">
            <v>A</v>
          </cell>
        </row>
      </sheetData>
      <sheetData sheetId="14468">
        <row r="9">
          <cell r="A9" t="str">
            <v>A</v>
          </cell>
        </row>
      </sheetData>
      <sheetData sheetId="14469">
        <row r="9">
          <cell r="A9" t="str">
            <v>A</v>
          </cell>
        </row>
      </sheetData>
      <sheetData sheetId="14470">
        <row r="9">
          <cell r="A9" t="str">
            <v>A</v>
          </cell>
        </row>
      </sheetData>
      <sheetData sheetId="14471">
        <row r="9">
          <cell r="A9" t="str">
            <v>A</v>
          </cell>
        </row>
      </sheetData>
      <sheetData sheetId="14472">
        <row r="9">
          <cell r="A9" t="str">
            <v>A</v>
          </cell>
        </row>
      </sheetData>
      <sheetData sheetId="14473">
        <row r="9">
          <cell r="A9" t="str">
            <v>A</v>
          </cell>
        </row>
      </sheetData>
      <sheetData sheetId="14474">
        <row r="9">
          <cell r="A9" t="str">
            <v>A</v>
          </cell>
        </row>
      </sheetData>
      <sheetData sheetId="14475">
        <row r="9">
          <cell r="A9" t="str">
            <v>A</v>
          </cell>
        </row>
      </sheetData>
      <sheetData sheetId="14476">
        <row r="9">
          <cell r="A9" t="str">
            <v>A</v>
          </cell>
        </row>
      </sheetData>
      <sheetData sheetId="14477">
        <row r="9">
          <cell r="A9" t="str">
            <v>A</v>
          </cell>
        </row>
      </sheetData>
      <sheetData sheetId="14478">
        <row r="9">
          <cell r="A9" t="str">
            <v>A</v>
          </cell>
        </row>
      </sheetData>
      <sheetData sheetId="14479">
        <row r="9">
          <cell r="A9" t="str">
            <v>A</v>
          </cell>
        </row>
      </sheetData>
      <sheetData sheetId="14480">
        <row r="9">
          <cell r="A9" t="str">
            <v>A</v>
          </cell>
        </row>
      </sheetData>
      <sheetData sheetId="14481">
        <row r="9">
          <cell r="A9" t="str">
            <v>A</v>
          </cell>
        </row>
      </sheetData>
      <sheetData sheetId="14482">
        <row r="9">
          <cell r="A9" t="str">
            <v>A</v>
          </cell>
        </row>
      </sheetData>
      <sheetData sheetId="14483">
        <row r="9">
          <cell r="A9" t="str">
            <v>A</v>
          </cell>
        </row>
      </sheetData>
      <sheetData sheetId="14484">
        <row r="9">
          <cell r="A9" t="str">
            <v>A</v>
          </cell>
        </row>
      </sheetData>
      <sheetData sheetId="14485">
        <row r="9">
          <cell r="A9" t="str">
            <v>A</v>
          </cell>
        </row>
      </sheetData>
      <sheetData sheetId="14486">
        <row r="9">
          <cell r="A9" t="str">
            <v>A</v>
          </cell>
        </row>
      </sheetData>
      <sheetData sheetId="14487">
        <row r="9">
          <cell r="A9" t="str">
            <v>A</v>
          </cell>
        </row>
      </sheetData>
      <sheetData sheetId="14488">
        <row r="9">
          <cell r="A9" t="str">
            <v>A</v>
          </cell>
        </row>
      </sheetData>
      <sheetData sheetId="14489">
        <row r="9">
          <cell r="A9" t="str">
            <v>A</v>
          </cell>
        </row>
      </sheetData>
      <sheetData sheetId="14490">
        <row r="9">
          <cell r="A9" t="str">
            <v>A</v>
          </cell>
        </row>
      </sheetData>
      <sheetData sheetId="14491">
        <row r="9">
          <cell r="A9" t="str">
            <v>A</v>
          </cell>
        </row>
      </sheetData>
      <sheetData sheetId="14492">
        <row r="9">
          <cell r="A9" t="str">
            <v>A</v>
          </cell>
        </row>
      </sheetData>
      <sheetData sheetId="14493">
        <row r="9">
          <cell r="A9" t="str">
            <v>A</v>
          </cell>
        </row>
      </sheetData>
      <sheetData sheetId="14494">
        <row r="9">
          <cell r="A9" t="str">
            <v>A</v>
          </cell>
        </row>
      </sheetData>
      <sheetData sheetId="14495">
        <row r="9">
          <cell r="A9" t="str">
            <v>A</v>
          </cell>
        </row>
      </sheetData>
      <sheetData sheetId="14496">
        <row r="9">
          <cell r="A9" t="str">
            <v>A</v>
          </cell>
        </row>
      </sheetData>
      <sheetData sheetId="14497">
        <row r="9">
          <cell r="A9" t="str">
            <v>A</v>
          </cell>
        </row>
      </sheetData>
      <sheetData sheetId="14498">
        <row r="9">
          <cell r="A9" t="str">
            <v>A</v>
          </cell>
        </row>
      </sheetData>
      <sheetData sheetId="14499">
        <row r="9">
          <cell r="A9" t="str">
            <v>A</v>
          </cell>
        </row>
      </sheetData>
      <sheetData sheetId="14500">
        <row r="9">
          <cell r="A9" t="str">
            <v>A</v>
          </cell>
        </row>
      </sheetData>
      <sheetData sheetId="14501">
        <row r="9">
          <cell r="A9" t="str">
            <v>A</v>
          </cell>
        </row>
      </sheetData>
      <sheetData sheetId="14502">
        <row r="9">
          <cell r="A9" t="str">
            <v>A</v>
          </cell>
        </row>
      </sheetData>
      <sheetData sheetId="14503">
        <row r="9">
          <cell r="A9" t="str">
            <v>A</v>
          </cell>
        </row>
      </sheetData>
      <sheetData sheetId="14504">
        <row r="9">
          <cell r="A9" t="str">
            <v>A</v>
          </cell>
        </row>
      </sheetData>
      <sheetData sheetId="14505">
        <row r="9">
          <cell r="A9" t="str">
            <v>A</v>
          </cell>
        </row>
      </sheetData>
      <sheetData sheetId="14506">
        <row r="9">
          <cell r="A9" t="str">
            <v>A</v>
          </cell>
        </row>
      </sheetData>
      <sheetData sheetId="14507">
        <row r="9">
          <cell r="A9" t="str">
            <v>A</v>
          </cell>
        </row>
      </sheetData>
      <sheetData sheetId="14508">
        <row r="9">
          <cell r="A9" t="str">
            <v>A</v>
          </cell>
        </row>
      </sheetData>
      <sheetData sheetId="14509">
        <row r="9">
          <cell r="A9" t="str">
            <v>A</v>
          </cell>
        </row>
      </sheetData>
      <sheetData sheetId="14510">
        <row r="9">
          <cell r="A9" t="str">
            <v>A</v>
          </cell>
        </row>
      </sheetData>
      <sheetData sheetId="14511">
        <row r="9">
          <cell r="A9" t="str">
            <v>A</v>
          </cell>
        </row>
      </sheetData>
      <sheetData sheetId="14512">
        <row r="9">
          <cell r="A9" t="str">
            <v>A</v>
          </cell>
        </row>
      </sheetData>
      <sheetData sheetId="14513">
        <row r="9">
          <cell r="A9" t="str">
            <v>A</v>
          </cell>
        </row>
      </sheetData>
      <sheetData sheetId="14514">
        <row r="9">
          <cell r="A9" t="str">
            <v>A</v>
          </cell>
        </row>
      </sheetData>
      <sheetData sheetId="14515">
        <row r="9">
          <cell r="A9" t="str">
            <v>A</v>
          </cell>
        </row>
      </sheetData>
      <sheetData sheetId="14516">
        <row r="9">
          <cell r="A9" t="str">
            <v>A</v>
          </cell>
        </row>
      </sheetData>
      <sheetData sheetId="14517">
        <row r="9">
          <cell r="A9" t="str">
            <v>A</v>
          </cell>
        </row>
      </sheetData>
      <sheetData sheetId="14518">
        <row r="9">
          <cell r="A9" t="str">
            <v>A</v>
          </cell>
        </row>
      </sheetData>
      <sheetData sheetId="14519">
        <row r="9">
          <cell r="A9" t="str">
            <v>A</v>
          </cell>
        </row>
      </sheetData>
      <sheetData sheetId="14520">
        <row r="9">
          <cell r="A9" t="str">
            <v>A</v>
          </cell>
        </row>
      </sheetData>
      <sheetData sheetId="14521">
        <row r="9">
          <cell r="A9" t="str">
            <v>A</v>
          </cell>
        </row>
      </sheetData>
      <sheetData sheetId="14522">
        <row r="9">
          <cell r="A9" t="str">
            <v>A</v>
          </cell>
        </row>
      </sheetData>
      <sheetData sheetId="14523">
        <row r="9">
          <cell r="A9" t="str">
            <v>A</v>
          </cell>
        </row>
      </sheetData>
      <sheetData sheetId="14524">
        <row r="9">
          <cell r="A9" t="str">
            <v>A</v>
          </cell>
        </row>
      </sheetData>
      <sheetData sheetId="14525">
        <row r="9">
          <cell r="A9" t="str">
            <v>A</v>
          </cell>
        </row>
      </sheetData>
      <sheetData sheetId="14526">
        <row r="9">
          <cell r="A9" t="str">
            <v>A</v>
          </cell>
        </row>
      </sheetData>
      <sheetData sheetId="14527">
        <row r="9">
          <cell r="A9" t="str">
            <v>A</v>
          </cell>
        </row>
      </sheetData>
      <sheetData sheetId="14528">
        <row r="9">
          <cell r="A9" t="str">
            <v>A</v>
          </cell>
        </row>
      </sheetData>
      <sheetData sheetId="14529">
        <row r="9">
          <cell r="A9" t="str">
            <v>A</v>
          </cell>
        </row>
      </sheetData>
      <sheetData sheetId="14530">
        <row r="9">
          <cell r="A9" t="str">
            <v>A</v>
          </cell>
        </row>
      </sheetData>
      <sheetData sheetId="14531">
        <row r="9">
          <cell r="A9" t="str">
            <v>A</v>
          </cell>
        </row>
      </sheetData>
      <sheetData sheetId="14532">
        <row r="9">
          <cell r="A9" t="str">
            <v>A</v>
          </cell>
        </row>
      </sheetData>
      <sheetData sheetId="14533">
        <row r="9">
          <cell r="A9" t="str">
            <v>A</v>
          </cell>
        </row>
      </sheetData>
      <sheetData sheetId="14534">
        <row r="9">
          <cell r="A9" t="str">
            <v>A</v>
          </cell>
        </row>
      </sheetData>
      <sheetData sheetId="14535">
        <row r="9">
          <cell r="A9" t="str">
            <v>A</v>
          </cell>
        </row>
      </sheetData>
      <sheetData sheetId="14536">
        <row r="9">
          <cell r="A9" t="str">
            <v>A</v>
          </cell>
        </row>
      </sheetData>
      <sheetData sheetId="14537">
        <row r="9">
          <cell r="A9" t="str">
            <v>A</v>
          </cell>
        </row>
      </sheetData>
      <sheetData sheetId="14538">
        <row r="9">
          <cell r="A9" t="str">
            <v>A</v>
          </cell>
        </row>
      </sheetData>
      <sheetData sheetId="14539" refreshError="1"/>
      <sheetData sheetId="14540">
        <row r="9">
          <cell r="A9" t="str">
            <v>A</v>
          </cell>
        </row>
      </sheetData>
      <sheetData sheetId="14541">
        <row r="9">
          <cell r="A9" t="str">
            <v>A</v>
          </cell>
        </row>
      </sheetData>
      <sheetData sheetId="14542">
        <row r="9">
          <cell r="A9" t="str">
            <v>A</v>
          </cell>
        </row>
      </sheetData>
      <sheetData sheetId="14543">
        <row r="9">
          <cell r="A9" t="str">
            <v>A</v>
          </cell>
        </row>
      </sheetData>
      <sheetData sheetId="14544">
        <row r="9">
          <cell r="A9" t="str">
            <v>A</v>
          </cell>
        </row>
      </sheetData>
      <sheetData sheetId="14545">
        <row r="9">
          <cell r="A9" t="str">
            <v>A</v>
          </cell>
        </row>
      </sheetData>
      <sheetData sheetId="14546">
        <row r="9">
          <cell r="A9" t="str">
            <v>A</v>
          </cell>
        </row>
      </sheetData>
      <sheetData sheetId="14547">
        <row r="9">
          <cell r="A9" t="str">
            <v>A</v>
          </cell>
        </row>
      </sheetData>
      <sheetData sheetId="14548">
        <row r="9">
          <cell r="A9" t="str">
            <v>A</v>
          </cell>
        </row>
      </sheetData>
      <sheetData sheetId="14549">
        <row r="9">
          <cell r="A9" t="str">
            <v>A</v>
          </cell>
        </row>
      </sheetData>
      <sheetData sheetId="14550">
        <row r="9">
          <cell r="A9" t="str">
            <v>A</v>
          </cell>
        </row>
      </sheetData>
      <sheetData sheetId="14551">
        <row r="9">
          <cell r="A9" t="str">
            <v>A</v>
          </cell>
        </row>
      </sheetData>
      <sheetData sheetId="14552">
        <row r="9">
          <cell r="A9" t="str">
            <v>A</v>
          </cell>
        </row>
      </sheetData>
      <sheetData sheetId="14553">
        <row r="9">
          <cell r="A9" t="str">
            <v>A</v>
          </cell>
        </row>
      </sheetData>
      <sheetData sheetId="14554">
        <row r="9">
          <cell r="A9" t="str">
            <v>A</v>
          </cell>
        </row>
      </sheetData>
      <sheetData sheetId="14555">
        <row r="9">
          <cell r="A9" t="str">
            <v>A</v>
          </cell>
        </row>
      </sheetData>
      <sheetData sheetId="14556">
        <row r="9">
          <cell r="A9" t="str">
            <v>A</v>
          </cell>
        </row>
      </sheetData>
      <sheetData sheetId="14557">
        <row r="9">
          <cell r="A9" t="str">
            <v>A</v>
          </cell>
        </row>
      </sheetData>
      <sheetData sheetId="14558">
        <row r="9">
          <cell r="A9" t="str">
            <v>A</v>
          </cell>
        </row>
      </sheetData>
      <sheetData sheetId="14559">
        <row r="9">
          <cell r="A9" t="str">
            <v>A</v>
          </cell>
        </row>
      </sheetData>
      <sheetData sheetId="14560">
        <row r="9">
          <cell r="A9" t="str">
            <v>A</v>
          </cell>
        </row>
      </sheetData>
      <sheetData sheetId="14561">
        <row r="9">
          <cell r="A9" t="str">
            <v>A</v>
          </cell>
        </row>
      </sheetData>
      <sheetData sheetId="14562">
        <row r="9">
          <cell r="A9" t="str">
            <v>A</v>
          </cell>
        </row>
      </sheetData>
      <sheetData sheetId="14563">
        <row r="9">
          <cell r="A9" t="str">
            <v>A</v>
          </cell>
        </row>
      </sheetData>
      <sheetData sheetId="14564">
        <row r="9">
          <cell r="A9" t="str">
            <v>A</v>
          </cell>
        </row>
      </sheetData>
      <sheetData sheetId="14565">
        <row r="9">
          <cell r="A9" t="str">
            <v>A</v>
          </cell>
        </row>
      </sheetData>
      <sheetData sheetId="14566">
        <row r="9">
          <cell r="A9" t="str">
            <v>A</v>
          </cell>
        </row>
      </sheetData>
      <sheetData sheetId="14567">
        <row r="9">
          <cell r="A9" t="str">
            <v>A</v>
          </cell>
        </row>
      </sheetData>
      <sheetData sheetId="14568">
        <row r="9">
          <cell r="A9" t="str">
            <v>A</v>
          </cell>
        </row>
      </sheetData>
      <sheetData sheetId="14569">
        <row r="9">
          <cell r="A9" t="str">
            <v>A</v>
          </cell>
        </row>
      </sheetData>
      <sheetData sheetId="14570">
        <row r="9">
          <cell r="A9" t="str">
            <v>A</v>
          </cell>
        </row>
      </sheetData>
      <sheetData sheetId="14571">
        <row r="9">
          <cell r="A9" t="str">
            <v>A</v>
          </cell>
        </row>
      </sheetData>
      <sheetData sheetId="14572">
        <row r="9">
          <cell r="A9" t="str">
            <v>A</v>
          </cell>
        </row>
      </sheetData>
      <sheetData sheetId="14573">
        <row r="9">
          <cell r="A9" t="str">
            <v>A</v>
          </cell>
        </row>
      </sheetData>
      <sheetData sheetId="14574">
        <row r="9">
          <cell r="A9" t="str">
            <v>A</v>
          </cell>
        </row>
      </sheetData>
      <sheetData sheetId="14575">
        <row r="9">
          <cell r="A9" t="str">
            <v>A</v>
          </cell>
        </row>
      </sheetData>
      <sheetData sheetId="14576">
        <row r="9">
          <cell r="A9" t="str">
            <v>A</v>
          </cell>
        </row>
      </sheetData>
      <sheetData sheetId="14577">
        <row r="9">
          <cell r="A9" t="str">
            <v>A</v>
          </cell>
        </row>
      </sheetData>
      <sheetData sheetId="14578">
        <row r="9">
          <cell r="A9" t="str">
            <v>A</v>
          </cell>
        </row>
      </sheetData>
      <sheetData sheetId="14579">
        <row r="9">
          <cell r="A9" t="str">
            <v>A</v>
          </cell>
        </row>
      </sheetData>
      <sheetData sheetId="14580">
        <row r="9">
          <cell r="A9" t="str">
            <v>A</v>
          </cell>
        </row>
      </sheetData>
      <sheetData sheetId="14581">
        <row r="9">
          <cell r="A9" t="str">
            <v>A</v>
          </cell>
        </row>
      </sheetData>
      <sheetData sheetId="14582">
        <row r="9">
          <cell r="A9" t="str">
            <v>A</v>
          </cell>
        </row>
      </sheetData>
      <sheetData sheetId="14583">
        <row r="9">
          <cell r="A9" t="str">
            <v>A</v>
          </cell>
        </row>
      </sheetData>
      <sheetData sheetId="14584">
        <row r="9">
          <cell r="A9" t="str">
            <v>A</v>
          </cell>
        </row>
      </sheetData>
      <sheetData sheetId="14585">
        <row r="9">
          <cell r="A9" t="str">
            <v>A</v>
          </cell>
        </row>
      </sheetData>
      <sheetData sheetId="14586">
        <row r="9">
          <cell r="A9" t="str">
            <v>A</v>
          </cell>
        </row>
      </sheetData>
      <sheetData sheetId="14587">
        <row r="9">
          <cell r="A9" t="str">
            <v>A</v>
          </cell>
        </row>
      </sheetData>
      <sheetData sheetId="14588">
        <row r="9">
          <cell r="A9" t="str">
            <v>A</v>
          </cell>
        </row>
      </sheetData>
      <sheetData sheetId="14589">
        <row r="9">
          <cell r="A9" t="str">
            <v>A</v>
          </cell>
        </row>
      </sheetData>
      <sheetData sheetId="14590">
        <row r="9">
          <cell r="A9" t="str">
            <v>A</v>
          </cell>
        </row>
      </sheetData>
      <sheetData sheetId="14591">
        <row r="9">
          <cell r="A9" t="str">
            <v>A</v>
          </cell>
        </row>
      </sheetData>
      <sheetData sheetId="14592">
        <row r="9">
          <cell r="A9" t="str">
            <v>A</v>
          </cell>
        </row>
      </sheetData>
      <sheetData sheetId="14593">
        <row r="9">
          <cell r="A9" t="str">
            <v>A</v>
          </cell>
        </row>
      </sheetData>
      <sheetData sheetId="14594">
        <row r="9">
          <cell r="A9" t="str">
            <v>A</v>
          </cell>
        </row>
      </sheetData>
      <sheetData sheetId="14595">
        <row r="9">
          <cell r="A9" t="str">
            <v>A</v>
          </cell>
        </row>
      </sheetData>
      <sheetData sheetId="14596">
        <row r="9">
          <cell r="A9" t="str">
            <v>A</v>
          </cell>
        </row>
      </sheetData>
      <sheetData sheetId="14597">
        <row r="9">
          <cell r="A9" t="str">
            <v>A</v>
          </cell>
        </row>
      </sheetData>
      <sheetData sheetId="14598">
        <row r="9">
          <cell r="A9" t="str">
            <v>A</v>
          </cell>
        </row>
      </sheetData>
      <sheetData sheetId="14599">
        <row r="9">
          <cell r="A9" t="str">
            <v>A</v>
          </cell>
        </row>
      </sheetData>
      <sheetData sheetId="14600">
        <row r="9">
          <cell r="A9" t="str">
            <v>A</v>
          </cell>
        </row>
      </sheetData>
      <sheetData sheetId="14601">
        <row r="9">
          <cell r="A9" t="str">
            <v>A</v>
          </cell>
        </row>
      </sheetData>
      <sheetData sheetId="14602">
        <row r="9">
          <cell r="A9" t="str">
            <v>A</v>
          </cell>
        </row>
      </sheetData>
      <sheetData sheetId="14603">
        <row r="9">
          <cell r="A9" t="str">
            <v>A</v>
          </cell>
        </row>
      </sheetData>
      <sheetData sheetId="14604">
        <row r="9">
          <cell r="A9" t="str">
            <v>A</v>
          </cell>
        </row>
      </sheetData>
      <sheetData sheetId="14605">
        <row r="9">
          <cell r="A9" t="str">
            <v>A</v>
          </cell>
        </row>
      </sheetData>
      <sheetData sheetId="14606">
        <row r="9">
          <cell r="A9" t="str">
            <v>A</v>
          </cell>
        </row>
      </sheetData>
      <sheetData sheetId="14607">
        <row r="9">
          <cell r="A9" t="str">
            <v>A</v>
          </cell>
        </row>
      </sheetData>
      <sheetData sheetId="14608">
        <row r="9">
          <cell r="A9" t="str">
            <v>A</v>
          </cell>
        </row>
      </sheetData>
      <sheetData sheetId="14609">
        <row r="9">
          <cell r="A9" t="str">
            <v>A</v>
          </cell>
        </row>
      </sheetData>
      <sheetData sheetId="14610">
        <row r="9">
          <cell r="A9" t="str">
            <v>A</v>
          </cell>
        </row>
      </sheetData>
      <sheetData sheetId="14611">
        <row r="9">
          <cell r="A9" t="str">
            <v>A</v>
          </cell>
        </row>
      </sheetData>
      <sheetData sheetId="14612">
        <row r="9">
          <cell r="A9" t="str">
            <v>A</v>
          </cell>
        </row>
      </sheetData>
      <sheetData sheetId="14613">
        <row r="9">
          <cell r="A9" t="str">
            <v>A</v>
          </cell>
        </row>
      </sheetData>
      <sheetData sheetId="14614">
        <row r="9">
          <cell r="A9" t="str">
            <v>A</v>
          </cell>
        </row>
      </sheetData>
      <sheetData sheetId="14615">
        <row r="9">
          <cell r="A9" t="str">
            <v>A</v>
          </cell>
        </row>
      </sheetData>
      <sheetData sheetId="14616">
        <row r="9">
          <cell r="A9" t="str">
            <v>A</v>
          </cell>
        </row>
      </sheetData>
      <sheetData sheetId="14617">
        <row r="9">
          <cell r="A9" t="str">
            <v>A</v>
          </cell>
        </row>
      </sheetData>
      <sheetData sheetId="14618">
        <row r="9">
          <cell r="A9" t="str">
            <v>A</v>
          </cell>
        </row>
      </sheetData>
      <sheetData sheetId="14619">
        <row r="9">
          <cell r="A9" t="str">
            <v>A</v>
          </cell>
        </row>
      </sheetData>
      <sheetData sheetId="14620">
        <row r="9">
          <cell r="A9" t="str">
            <v>A</v>
          </cell>
        </row>
      </sheetData>
      <sheetData sheetId="14621">
        <row r="9">
          <cell r="A9" t="str">
            <v>A</v>
          </cell>
        </row>
      </sheetData>
      <sheetData sheetId="14622">
        <row r="9">
          <cell r="A9" t="str">
            <v>A</v>
          </cell>
        </row>
      </sheetData>
      <sheetData sheetId="14623">
        <row r="9">
          <cell r="A9" t="str">
            <v>A</v>
          </cell>
        </row>
      </sheetData>
      <sheetData sheetId="14624">
        <row r="9">
          <cell r="A9" t="str">
            <v>A</v>
          </cell>
        </row>
      </sheetData>
      <sheetData sheetId="14625">
        <row r="9">
          <cell r="A9" t="str">
            <v>A</v>
          </cell>
        </row>
      </sheetData>
      <sheetData sheetId="14626">
        <row r="9">
          <cell r="A9" t="str">
            <v>A</v>
          </cell>
        </row>
      </sheetData>
      <sheetData sheetId="14627">
        <row r="9">
          <cell r="A9" t="str">
            <v>A</v>
          </cell>
        </row>
      </sheetData>
      <sheetData sheetId="14628">
        <row r="9">
          <cell r="A9" t="str">
            <v>A</v>
          </cell>
        </row>
      </sheetData>
      <sheetData sheetId="14629">
        <row r="9">
          <cell r="A9" t="str">
            <v>A</v>
          </cell>
        </row>
      </sheetData>
      <sheetData sheetId="14630">
        <row r="9">
          <cell r="A9" t="str">
            <v>A</v>
          </cell>
        </row>
      </sheetData>
      <sheetData sheetId="14631">
        <row r="9">
          <cell r="A9" t="str">
            <v>A</v>
          </cell>
        </row>
      </sheetData>
      <sheetData sheetId="14632">
        <row r="9">
          <cell r="A9" t="str">
            <v>A</v>
          </cell>
        </row>
      </sheetData>
      <sheetData sheetId="14633">
        <row r="9">
          <cell r="A9" t="str">
            <v>A</v>
          </cell>
        </row>
      </sheetData>
      <sheetData sheetId="14634">
        <row r="9">
          <cell r="A9" t="str">
            <v>A</v>
          </cell>
        </row>
      </sheetData>
      <sheetData sheetId="14635">
        <row r="9">
          <cell r="A9" t="str">
            <v>A</v>
          </cell>
        </row>
      </sheetData>
      <sheetData sheetId="14636">
        <row r="9">
          <cell r="A9" t="str">
            <v>A</v>
          </cell>
        </row>
      </sheetData>
      <sheetData sheetId="14637">
        <row r="9">
          <cell r="A9" t="str">
            <v>A</v>
          </cell>
        </row>
      </sheetData>
      <sheetData sheetId="14638">
        <row r="9">
          <cell r="A9" t="str">
            <v>A</v>
          </cell>
        </row>
      </sheetData>
      <sheetData sheetId="14639">
        <row r="9">
          <cell r="A9" t="str">
            <v>A</v>
          </cell>
        </row>
      </sheetData>
      <sheetData sheetId="14640">
        <row r="9">
          <cell r="A9" t="str">
            <v>A</v>
          </cell>
        </row>
      </sheetData>
      <sheetData sheetId="14641">
        <row r="9">
          <cell r="A9" t="str">
            <v>A</v>
          </cell>
        </row>
      </sheetData>
      <sheetData sheetId="14642">
        <row r="9">
          <cell r="A9" t="str">
            <v>A</v>
          </cell>
        </row>
      </sheetData>
      <sheetData sheetId="14643">
        <row r="9">
          <cell r="A9" t="str">
            <v>A</v>
          </cell>
        </row>
      </sheetData>
      <sheetData sheetId="14644">
        <row r="9">
          <cell r="A9" t="str">
            <v>A</v>
          </cell>
        </row>
      </sheetData>
      <sheetData sheetId="14645">
        <row r="9">
          <cell r="A9" t="str">
            <v>A</v>
          </cell>
        </row>
      </sheetData>
      <sheetData sheetId="14646">
        <row r="9">
          <cell r="A9" t="str">
            <v>A</v>
          </cell>
        </row>
      </sheetData>
      <sheetData sheetId="14647">
        <row r="9">
          <cell r="A9" t="str">
            <v>A</v>
          </cell>
        </row>
      </sheetData>
      <sheetData sheetId="14648">
        <row r="9">
          <cell r="A9" t="str">
            <v>A</v>
          </cell>
        </row>
      </sheetData>
      <sheetData sheetId="14649">
        <row r="9">
          <cell r="A9" t="str">
            <v>A</v>
          </cell>
        </row>
      </sheetData>
      <sheetData sheetId="14650">
        <row r="9">
          <cell r="A9" t="str">
            <v>A</v>
          </cell>
        </row>
      </sheetData>
      <sheetData sheetId="14651">
        <row r="9">
          <cell r="A9" t="str">
            <v>A</v>
          </cell>
        </row>
      </sheetData>
      <sheetData sheetId="14652">
        <row r="9">
          <cell r="A9" t="str">
            <v>A</v>
          </cell>
        </row>
      </sheetData>
      <sheetData sheetId="14653">
        <row r="9">
          <cell r="A9" t="str">
            <v>A</v>
          </cell>
        </row>
      </sheetData>
      <sheetData sheetId="14654">
        <row r="9">
          <cell r="A9" t="str">
            <v>A</v>
          </cell>
        </row>
      </sheetData>
      <sheetData sheetId="14655">
        <row r="9">
          <cell r="A9" t="str">
            <v>A</v>
          </cell>
        </row>
      </sheetData>
      <sheetData sheetId="14656">
        <row r="9">
          <cell r="A9" t="str">
            <v>A</v>
          </cell>
        </row>
      </sheetData>
      <sheetData sheetId="14657">
        <row r="9">
          <cell r="A9" t="str">
            <v>A</v>
          </cell>
        </row>
      </sheetData>
      <sheetData sheetId="14658">
        <row r="9">
          <cell r="A9" t="str">
            <v>A</v>
          </cell>
        </row>
      </sheetData>
      <sheetData sheetId="14659">
        <row r="9">
          <cell r="A9" t="str">
            <v>A</v>
          </cell>
        </row>
      </sheetData>
      <sheetData sheetId="14660">
        <row r="9">
          <cell r="A9" t="str">
            <v>A</v>
          </cell>
        </row>
      </sheetData>
      <sheetData sheetId="14661">
        <row r="9">
          <cell r="A9" t="str">
            <v>A</v>
          </cell>
        </row>
      </sheetData>
      <sheetData sheetId="14662">
        <row r="9">
          <cell r="A9" t="str">
            <v>A</v>
          </cell>
        </row>
      </sheetData>
      <sheetData sheetId="14663">
        <row r="9">
          <cell r="A9" t="str">
            <v>A</v>
          </cell>
        </row>
      </sheetData>
      <sheetData sheetId="14664">
        <row r="9">
          <cell r="A9" t="str">
            <v>A</v>
          </cell>
        </row>
      </sheetData>
      <sheetData sheetId="14665">
        <row r="9">
          <cell r="A9" t="str">
            <v>A</v>
          </cell>
        </row>
      </sheetData>
      <sheetData sheetId="14666">
        <row r="9">
          <cell r="A9" t="str">
            <v>A</v>
          </cell>
        </row>
      </sheetData>
      <sheetData sheetId="14667">
        <row r="9">
          <cell r="A9" t="str">
            <v>A</v>
          </cell>
        </row>
      </sheetData>
      <sheetData sheetId="14668">
        <row r="9">
          <cell r="A9" t="str">
            <v>A</v>
          </cell>
        </row>
      </sheetData>
      <sheetData sheetId="14669">
        <row r="9">
          <cell r="A9" t="str">
            <v>A</v>
          </cell>
        </row>
      </sheetData>
      <sheetData sheetId="14670">
        <row r="9">
          <cell r="A9" t="str">
            <v>A</v>
          </cell>
        </row>
      </sheetData>
      <sheetData sheetId="14671">
        <row r="9">
          <cell r="A9" t="str">
            <v>A</v>
          </cell>
        </row>
      </sheetData>
      <sheetData sheetId="14672">
        <row r="9">
          <cell r="A9" t="str">
            <v>A</v>
          </cell>
        </row>
      </sheetData>
      <sheetData sheetId="14673">
        <row r="9">
          <cell r="A9" t="str">
            <v>A</v>
          </cell>
        </row>
      </sheetData>
      <sheetData sheetId="14674">
        <row r="9">
          <cell r="A9" t="str">
            <v>A</v>
          </cell>
        </row>
      </sheetData>
      <sheetData sheetId="14675">
        <row r="9">
          <cell r="A9" t="str">
            <v>A</v>
          </cell>
        </row>
      </sheetData>
      <sheetData sheetId="14676">
        <row r="9">
          <cell r="A9" t="str">
            <v>A</v>
          </cell>
        </row>
      </sheetData>
      <sheetData sheetId="14677">
        <row r="9">
          <cell r="A9" t="str">
            <v>A</v>
          </cell>
        </row>
      </sheetData>
      <sheetData sheetId="14678">
        <row r="9">
          <cell r="A9" t="str">
            <v>A</v>
          </cell>
        </row>
      </sheetData>
      <sheetData sheetId="14679">
        <row r="9">
          <cell r="A9" t="str">
            <v>A</v>
          </cell>
        </row>
      </sheetData>
      <sheetData sheetId="14680">
        <row r="9">
          <cell r="A9" t="str">
            <v>A</v>
          </cell>
        </row>
      </sheetData>
      <sheetData sheetId="14681">
        <row r="9">
          <cell r="A9" t="str">
            <v>A</v>
          </cell>
        </row>
      </sheetData>
      <sheetData sheetId="14682">
        <row r="9">
          <cell r="A9" t="str">
            <v>A</v>
          </cell>
        </row>
      </sheetData>
      <sheetData sheetId="14683">
        <row r="9">
          <cell r="A9" t="str">
            <v>A</v>
          </cell>
        </row>
      </sheetData>
      <sheetData sheetId="14684">
        <row r="9">
          <cell r="A9" t="str">
            <v>A</v>
          </cell>
        </row>
      </sheetData>
      <sheetData sheetId="14685">
        <row r="9">
          <cell r="A9" t="str">
            <v>A</v>
          </cell>
        </row>
      </sheetData>
      <sheetData sheetId="14686">
        <row r="9">
          <cell r="A9" t="str">
            <v>A</v>
          </cell>
        </row>
      </sheetData>
      <sheetData sheetId="14687">
        <row r="9">
          <cell r="A9" t="str">
            <v>A</v>
          </cell>
        </row>
      </sheetData>
      <sheetData sheetId="14688">
        <row r="9">
          <cell r="A9" t="str">
            <v>A</v>
          </cell>
        </row>
      </sheetData>
      <sheetData sheetId="14689">
        <row r="9">
          <cell r="A9" t="str">
            <v>A</v>
          </cell>
        </row>
      </sheetData>
      <sheetData sheetId="14690">
        <row r="9">
          <cell r="A9" t="str">
            <v>A</v>
          </cell>
        </row>
      </sheetData>
      <sheetData sheetId="14691">
        <row r="9">
          <cell r="A9" t="str">
            <v>A</v>
          </cell>
        </row>
      </sheetData>
      <sheetData sheetId="14692">
        <row r="9">
          <cell r="A9" t="str">
            <v>A</v>
          </cell>
        </row>
      </sheetData>
      <sheetData sheetId="14693">
        <row r="9">
          <cell r="A9" t="str">
            <v>A</v>
          </cell>
        </row>
      </sheetData>
      <sheetData sheetId="14694">
        <row r="9">
          <cell r="A9" t="str">
            <v>A</v>
          </cell>
        </row>
      </sheetData>
      <sheetData sheetId="14695">
        <row r="9">
          <cell r="A9" t="str">
            <v>A</v>
          </cell>
        </row>
      </sheetData>
      <sheetData sheetId="14696">
        <row r="9">
          <cell r="A9" t="str">
            <v>A</v>
          </cell>
        </row>
      </sheetData>
      <sheetData sheetId="14697">
        <row r="9">
          <cell r="A9" t="str">
            <v>A</v>
          </cell>
        </row>
      </sheetData>
      <sheetData sheetId="14698">
        <row r="9">
          <cell r="A9" t="str">
            <v>A</v>
          </cell>
        </row>
      </sheetData>
      <sheetData sheetId="14699">
        <row r="9">
          <cell r="A9" t="str">
            <v>A</v>
          </cell>
        </row>
      </sheetData>
      <sheetData sheetId="14700">
        <row r="9">
          <cell r="A9" t="str">
            <v>A</v>
          </cell>
        </row>
      </sheetData>
      <sheetData sheetId="14701">
        <row r="9">
          <cell r="A9" t="str">
            <v>A</v>
          </cell>
        </row>
      </sheetData>
      <sheetData sheetId="14702">
        <row r="9">
          <cell r="A9" t="str">
            <v>A</v>
          </cell>
        </row>
      </sheetData>
      <sheetData sheetId="14703">
        <row r="9">
          <cell r="A9" t="str">
            <v>A</v>
          </cell>
        </row>
      </sheetData>
      <sheetData sheetId="14704">
        <row r="9">
          <cell r="A9" t="str">
            <v>A</v>
          </cell>
        </row>
      </sheetData>
      <sheetData sheetId="14705">
        <row r="9">
          <cell r="A9" t="str">
            <v>A</v>
          </cell>
        </row>
      </sheetData>
      <sheetData sheetId="14706">
        <row r="9">
          <cell r="A9" t="str">
            <v>A</v>
          </cell>
        </row>
      </sheetData>
      <sheetData sheetId="14707">
        <row r="9">
          <cell r="A9" t="str">
            <v>A</v>
          </cell>
        </row>
      </sheetData>
      <sheetData sheetId="14708">
        <row r="9">
          <cell r="A9" t="str">
            <v>A</v>
          </cell>
        </row>
      </sheetData>
      <sheetData sheetId="14709">
        <row r="9">
          <cell r="A9" t="str">
            <v>A</v>
          </cell>
        </row>
      </sheetData>
      <sheetData sheetId="14710">
        <row r="9">
          <cell r="A9" t="str">
            <v>A</v>
          </cell>
        </row>
      </sheetData>
      <sheetData sheetId="14711">
        <row r="9">
          <cell r="A9" t="str">
            <v>A</v>
          </cell>
        </row>
      </sheetData>
      <sheetData sheetId="14712">
        <row r="9">
          <cell r="A9" t="str">
            <v>A</v>
          </cell>
        </row>
      </sheetData>
      <sheetData sheetId="14713">
        <row r="9">
          <cell r="A9" t="str">
            <v>A</v>
          </cell>
        </row>
      </sheetData>
      <sheetData sheetId="14714">
        <row r="9">
          <cell r="A9" t="str">
            <v>A</v>
          </cell>
        </row>
      </sheetData>
      <sheetData sheetId="14715">
        <row r="9">
          <cell r="A9" t="str">
            <v>A</v>
          </cell>
        </row>
      </sheetData>
      <sheetData sheetId="14716">
        <row r="9">
          <cell r="A9" t="str">
            <v>A</v>
          </cell>
        </row>
      </sheetData>
      <sheetData sheetId="14717">
        <row r="9">
          <cell r="A9" t="str">
            <v>A</v>
          </cell>
        </row>
      </sheetData>
      <sheetData sheetId="14718">
        <row r="9">
          <cell r="A9" t="str">
            <v>A</v>
          </cell>
        </row>
      </sheetData>
      <sheetData sheetId="14719">
        <row r="9">
          <cell r="A9" t="str">
            <v>A</v>
          </cell>
        </row>
      </sheetData>
      <sheetData sheetId="14720">
        <row r="9">
          <cell r="A9" t="str">
            <v>A</v>
          </cell>
        </row>
      </sheetData>
      <sheetData sheetId="14721">
        <row r="9">
          <cell r="A9" t="str">
            <v>A</v>
          </cell>
        </row>
      </sheetData>
      <sheetData sheetId="14722">
        <row r="9">
          <cell r="A9" t="str">
            <v>A</v>
          </cell>
        </row>
      </sheetData>
      <sheetData sheetId="14723">
        <row r="9">
          <cell r="A9" t="str">
            <v>A</v>
          </cell>
        </row>
      </sheetData>
      <sheetData sheetId="14724">
        <row r="9">
          <cell r="A9" t="str">
            <v>A</v>
          </cell>
        </row>
      </sheetData>
      <sheetData sheetId="14725">
        <row r="9">
          <cell r="A9" t="str">
            <v>A</v>
          </cell>
        </row>
      </sheetData>
      <sheetData sheetId="14726">
        <row r="9">
          <cell r="A9" t="str">
            <v>A</v>
          </cell>
        </row>
      </sheetData>
      <sheetData sheetId="14727">
        <row r="9">
          <cell r="A9" t="str">
            <v>A</v>
          </cell>
        </row>
      </sheetData>
      <sheetData sheetId="14728">
        <row r="9">
          <cell r="A9" t="str">
            <v>A</v>
          </cell>
        </row>
      </sheetData>
      <sheetData sheetId="14729">
        <row r="9">
          <cell r="A9" t="str">
            <v>A</v>
          </cell>
        </row>
      </sheetData>
      <sheetData sheetId="14730">
        <row r="9">
          <cell r="A9" t="str">
            <v>A</v>
          </cell>
        </row>
      </sheetData>
      <sheetData sheetId="14731">
        <row r="9">
          <cell r="A9" t="str">
            <v>A</v>
          </cell>
        </row>
      </sheetData>
      <sheetData sheetId="14732">
        <row r="9">
          <cell r="A9" t="str">
            <v>A</v>
          </cell>
        </row>
      </sheetData>
      <sheetData sheetId="14733">
        <row r="9">
          <cell r="A9" t="str">
            <v>A</v>
          </cell>
        </row>
      </sheetData>
      <sheetData sheetId="14734">
        <row r="9">
          <cell r="A9" t="str">
            <v>A</v>
          </cell>
        </row>
      </sheetData>
      <sheetData sheetId="14735">
        <row r="9">
          <cell r="A9" t="str">
            <v>A</v>
          </cell>
        </row>
      </sheetData>
      <sheetData sheetId="14736">
        <row r="9">
          <cell r="A9" t="str">
            <v>A</v>
          </cell>
        </row>
      </sheetData>
      <sheetData sheetId="14737">
        <row r="9">
          <cell r="A9" t="str">
            <v>A</v>
          </cell>
        </row>
      </sheetData>
      <sheetData sheetId="14738">
        <row r="9">
          <cell r="A9" t="str">
            <v>A</v>
          </cell>
        </row>
      </sheetData>
      <sheetData sheetId="14739">
        <row r="9">
          <cell r="A9" t="str">
            <v>A</v>
          </cell>
        </row>
      </sheetData>
      <sheetData sheetId="14740">
        <row r="9">
          <cell r="A9" t="str">
            <v>A</v>
          </cell>
        </row>
      </sheetData>
      <sheetData sheetId="14741">
        <row r="9">
          <cell r="A9" t="str">
            <v>A</v>
          </cell>
        </row>
      </sheetData>
      <sheetData sheetId="14742">
        <row r="9">
          <cell r="A9" t="str">
            <v>A</v>
          </cell>
        </row>
      </sheetData>
      <sheetData sheetId="14743">
        <row r="9">
          <cell r="A9" t="str">
            <v>A</v>
          </cell>
        </row>
      </sheetData>
      <sheetData sheetId="14744">
        <row r="9">
          <cell r="A9" t="str">
            <v>A</v>
          </cell>
        </row>
      </sheetData>
      <sheetData sheetId="14745">
        <row r="9">
          <cell r="A9" t="str">
            <v>A</v>
          </cell>
        </row>
      </sheetData>
      <sheetData sheetId="14746">
        <row r="9">
          <cell r="A9" t="str">
            <v>A</v>
          </cell>
        </row>
      </sheetData>
      <sheetData sheetId="14747">
        <row r="9">
          <cell r="A9" t="str">
            <v>A</v>
          </cell>
        </row>
      </sheetData>
      <sheetData sheetId="14748">
        <row r="9">
          <cell r="A9" t="str">
            <v>A</v>
          </cell>
        </row>
      </sheetData>
      <sheetData sheetId="14749">
        <row r="9">
          <cell r="A9" t="str">
            <v>A</v>
          </cell>
        </row>
      </sheetData>
      <sheetData sheetId="14750">
        <row r="9">
          <cell r="A9" t="str">
            <v>A</v>
          </cell>
        </row>
      </sheetData>
      <sheetData sheetId="14751">
        <row r="9">
          <cell r="A9" t="str">
            <v>A</v>
          </cell>
        </row>
      </sheetData>
      <sheetData sheetId="14752">
        <row r="9">
          <cell r="A9" t="str">
            <v>A</v>
          </cell>
        </row>
      </sheetData>
      <sheetData sheetId="14753">
        <row r="9">
          <cell r="A9" t="str">
            <v>A</v>
          </cell>
        </row>
      </sheetData>
      <sheetData sheetId="14754">
        <row r="9">
          <cell r="A9" t="str">
            <v>A</v>
          </cell>
        </row>
      </sheetData>
      <sheetData sheetId="14755">
        <row r="9">
          <cell r="A9" t="str">
            <v>A</v>
          </cell>
        </row>
      </sheetData>
      <sheetData sheetId="14756">
        <row r="9">
          <cell r="A9" t="str">
            <v>A</v>
          </cell>
        </row>
      </sheetData>
      <sheetData sheetId="14757">
        <row r="9">
          <cell r="A9" t="str">
            <v>A</v>
          </cell>
        </row>
      </sheetData>
      <sheetData sheetId="14758">
        <row r="9">
          <cell r="A9" t="str">
            <v>A</v>
          </cell>
        </row>
      </sheetData>
      <sheetData sheetId="14759">
        <row r="9">
          <cell r="A9" t="str">
            <v>A</v>
          </cell>
        </row>
      </sheetData>
      <sheetData sheetId="14760">
        <row r="9">
          <cell r="A9" t="str">
            <v>A</v>
          </cell>
        </row>
      </sheetData>
      <sheetData sheetId="14761">
        <row r="9">
          <cell r="A9" t="str">
            <v>A</v>
          </cell>
        </row>
      </sheetData>
      <sheetData sheetId="14762">
        <row r="9">
          <cell r="A9" t="str">
            <v>A</v>
          </cell>
        </row>
      </sheetData>
      <sheetData sheetId="14763">
        <row r="9">
          <cell r="A9" t="str">
            <v>A</v>
          </cell>
        </row>
      </sheetData>
      <sheetData sheetId="14764">
        <row r="9">
          <cell r="A9" t="str">
            <v>A</v>
          </cell>
        </row>
      </sheetData>
      <sheetData sheetId="14765">
        <row r="9">
          <cell r="A9" t="str">
            <v>A</v>
          </cell>
        </row>
      </sheetData>
      <sheetData sheetId="14766">
        <row r="9">
          <cell r="A9" t="str">
            <v>A</v>
          </cell>
        </row>
      </sheetData>
      <sheetData sheetId="14767">
        <row r="9">
          <cell r="A9" t="str">
            <v>A</v>
          </cell>
        </row>
      </sheetData>
      <sheetData sheetId="14768">
        <row r="9">
          <cell r="A9" t="str">
            <v>A</v>
          </cell>
        </row>
      </sheetData>
      <sheetData sheetId="14769">
        <row r="9">
          <cell r="A9" t="str">
            <v>A</v>
          </cell>
        </row>
      </sheetData>
      <sheetData sheetId="14770">
        <row r="9">
          <cell r="A9" t="str">
            <v>A</v>
          </cell>
        </row>
      </sheetData>
      <sheetData sheetId="14771">
        <row r="9">
          <cell r="A9" t="str">
            <v>A</v>
          </cell>
        </row>
      </sheetData>
      <sheetData sheetId="14772">
        <row r="9">
          <cell r="A9" t="str">
            <v>A</v>
          </cell>
        </row>
      </sheetData>
      <sheetData sheetId="14773">
        <row r="9">
          <cell r="A9" t="str">
            <v>A</v>
          </cell>
        </row>
      </sheetData>
      <sheetData sheetId="14774">
        <row r="9">
          <cell r="A9" t="str">
            <v>A</v>
          </cell>
        </row>
      </sheetData>
      <sheetData sheetId="14775">
        <row r="9">
          <cell r="A9" t="str">
            <v>A</v>
          </cell>
        </row>
      </sheetData>
      <sheetData sheetId="14776">
        <row r="9">
          <cell r="A9" t="str">
            <v>A</v>
          </cell>
        </row>
      </sheetData>
      <sheetData sheetId="14777">
        <row r="9">
          <cell r="A9" t="str">
            <v>A</v>
          </cell>
        </row>
      </sheetData>
      <sheetData sheetId="14778">
        <row r="9">
          <cell r="A9" t="str">
            <v>A</v>
          </cell>
        </row>
      </sheetData>
      <sheetData sheetId="14779">
        <row r="9">
          <cell r="A9" t="str">
            <v>A</v>
          </cell>
        </row>
      </sheetData>
      <sheetData sheetId="14780">
        <row r="9">
          <cell r="A9" t="str">
            <v>A</v>
          </cell>
        </row>
      </sheetData>
      <sheetData sheetId="14781">
        <row r="9">
          <cell r="A9" t="str">
            <v>A</v>
          </cell>
        </row>
      </sheetData>
      <sheetData sheetId="14782">
        <row r="9">
          <cell r="A9" t="str">
            <v>A</v>
          </cell>
        </row>
      </sheetData>
      <sheetData sheetId="14783">
        <row r="9">
          <cell r="A9" t="str">
            <v>A</v>
          </cell>
        </row>
      </sheetData>
      <sheetData sheetId="14784">
        <row r="9">
          <cell r="A9" t="str">
            <v>A</v>
          </cell>
        </row>
      </sheetData>
      <sheetData sheetId="14785" refreshError="1"/>
      <sheetData sheetId="14786">
        <row r="9">
          <cell r="A9" t="str">
            <v>A</v>
          </cell>
        </row>
      </sheetData>
      <sheetData sheetId="14787">
        <row r="9">
          <cell r="A9" t="str">
            <v>A</v>
          </cell>
        </row>
      </sheetData>
      <sheetData sheetId="14788" refreshError="1"/>
      <sheetData sheetId="14789" refreshError="1"/>
      <sheetData sheetId="14790" refreshError="1"/>
      <sheetData sheetId="14791" refreshError="1"/>
      <sheetData sheetId="14792" refreshError="1"/>
      <sheetData sheetId="14793" refreshError="1"/>
      <sheetData sheetId="14794">
        <row r="9">
          <cell r="A9" t="str">
            <v>A</v>
          </cell>
        </row>
      </sheetData>
      <sheetData sheetId="14795">
        <row r="9">
          <cell r="A9" t="str">
            <v>A</v>
          </cell>
        </row>
      </sheetData>
      <sheetData sheetId="14796">
        <row r="9">
          <cell r="A9" t="str">
            <v>A</v>
          </cell>
        </row>
      </sheetData>
      <sheetData sheetId="14797">
        <row r="9">
          <cell r="A9" t="str">
            <v>A</v>
          </cell>
        </row>
      </sheetData>
      <sheetData sheetId="14798">
        <row r="9">
          <cell r="A9" t="str">
            <v>A</v>
          </cell>
        </row>
      </sheetData>
      <sheetData sheetId="14799">
        <row r="9">
          <cell r="A9" t="str">
            <v>A</v>
          </cell>
        </row>
      </sheetData>
      <sheetData sheetId="14800">
        <row r="9">
          <cell r="A9" t="str">
            <v>A</v>
          </cell>
        </row>
      </sheetData>
      <sheetData sheetId="14801">
        <row r="9">
          <cell r="A9" t="str">
            <v>A</v>
          </cell>
        </row>
      </sheetData>
      <sheetData sheetId="14802">
        <row r="9">
          <cell r="A9" t="str">
            <v>A</v>
          </cell>
        </row>
      </sheetData>
      <sheetData sheetId="14803">
        <row r="9">
          <cell r="A9" t="str">
            <v>A</v>
          </cell>
        </row>
      </sheetData>
      <sheetData sheetId="14804">
        <row r="9">
          <cell r="A9" t="str">
            <v>A</v>
          </cell>
        </row>
      </sheetData>
      <sheetData sheetId="14805">
        <row r="9">
          <cell r="A9" t="str">
            <v>A</v>
          </cell>
        </row>
      </sheetData>
      <sheetData sheetId="14806">
        <row r="9">
          <cell r="A9" t="str">
            <v>A</v>
          </cell>
        </row>
      </sheetData>
      <sheetData sheetId="14807">
        <row r="9">
          <cell r="A9" t="str">
            <v>A</v>
          </cell>
        </row>
      </sheetData>
      <sheetData sheetId="14808">
        <row r="9">
          <cell r="A9" t="str">
            <v>A</v>
          </cell>
        </row>
      </sheetData>
      <sheetData sheetId="14809">
        <row r="9">
          <cell r="A9" t="str">
            <v>A</v>
          </cell>
        </row>
      </sheetData>
      <sheetData sheetId="14810">
        <row r="9">
          <cell r="A9" t="str">
            <v>A</v>
          </cell>
        </row>
      </sheetData>
      <sheetData sheetId="14811">
        <row r="9">
          <cell r="A9" t="str">
            <v>A</v>
          </cell>
        </row>
      </sheetData>
      <sheetData sheetId="14812" refreshError="1"/>
      <sheetData sheetId="14813" refreshError="1"/>
      <sheetData sheetId="14814" refreshError="1"/>
      <sheetData sheetId="14815" refreshError="1"/>
      <sheetData sheetId="14816">
        <row r="9">
          <cell r="A9" t="str">
            <v>A</v>
          </cell>
        </row>
      </sheetData>
      <sheetData sheetId="14817">
        <row r="9">
          <cell r="A9" t="str">
            <v>A</v>
          </cell>
        </row>
      </sheetData>
      <sheetData sheetId="14818">
        <row r="9">
          <cell r="A9" t="str">
            <v>A</v>
          </cell>
        </row>
      </sheetData>
      <sheetData sheetId="14819">
        <row r="9">
          <cell r="A9" t="str">
            <v>A</v>
          </cell>
        </row>
      </sheetData>
      <sheetData sheetId="14820">
        <row r="9">
          <cell r="A9" t="str">
            <v>A</v>
          </cell>
        </row>
      </sheetData>
      <sheetData sheetId="14821">
        <row r="9">
          <cell r="A9" t="str">
            <v>A</v>
          </cell>
        </row>
      </sheetData>
      <sheetData sheetId="14822">
        <row r="9">
          <cell r="A9" t="str">
            <v>A</v>
          </cell>
        </row>
      </sheetData>
      <sheetData sheetId="14823">
        <row r="9">
          <cell r="A9" t="str">
            <v>A</v>
          </cell>
        </row>
      </sheetData>
      <sheetData sheetId="14824">
        <row r="9">
          <cell r="A9" t="str">
            <v>A</v>
          </cell>
        </row>
      </sheetData>
      <sheetData sheetId="14825">
        <row r="9">
          <cell r="A9" t="str">
            <v>A</v>
          </cell>
        </row>
      </sheetData>
      <sheetData sheetId="14826">
        <row r="9">
          <cell r="A9" t="str">
            <v>A</v>
          </cell>
        </row>
      </sheetData>
      <sheetData sheetId="14827">
        <row r="9">
          <cell r="A9" t="str">
            <v>A</v>
          </cell>
        </row>
      </sheetData>
      <sheetData sheetId="14828">
        <row r="9">
          <cell r="A9" t="str">
            <v>A</v>
          </cell>
        </row>
      </sheetData>
      <sheetData sheetId="14829">
        <row r="9">
          <cell r="A9" t="str">
            <v>A</v>
          </cell>
        </row>
      </sheetData>
      <sheetData sheetId="14830">
        <row r="9">
          <cell r="A9" t="str">
            <v>A</v>
          </cell>
        </row>
      </sheetData>
      <sheetData sheetId="14831">
        <row r="9">
          <cell r="A9" t="str">
            <v>A</v>
          </cell>
        </row>
      </sheetData>
      <sheetData sheetId="14832">
        <row r="9">
          <cell r="A9" t="str">
            <v>A</v>
          </cell>
        </row>
      </sheetData>
      <sheetData sheetId="14833">
        <row r="9">
          <cell r="A9" t="str">
            <v>A</v>
          </cell>
        </row>
      </sheetData>
      <sheetData sheetId="14834">
        <row r="9">
          <cell r="A9" t="str">
            <v>A</v>
          </cell>
        </row>
      </sheetData>
      <sheetData sheetId="14835">
        <row r="9">
          <cell r="A9" t="str">
            <v>A</v>
          </cell>
        </row>
      </sheetData>
      <sheetData sheetId="14836">
        <row r="9">
          <cell r="A9" t="str">
            <v>A</v>
          </cell>
        </row>
      </sheetData>
      <sheetData sheetId="14837">
        <row r="9">
          <cell r="A9" t="str">
            <v>A</v>
          </cell>
        </row>
      </sheetData>
      <sheetData sheetId="14838">
        <row r="9">
          <cell r="A9" t="str">
            <v>A</v>
          </cell>
        </row>
      </sheetData>
      <sheetData sheetId="14839" refreshError="1"/>
      <sheetData sheetId="14840" refreshError="1"/>
      <sheetData sheetId="14841" refreshError="1"/>
      <sheetData sheetId="14842" refreshError="1"/>
      <sheetData sheetId="14843" refreshError="1"/>
      <sheetData sheetId="14844" refreshError="1"/>
      <sheetData sheetId="14845">
        <row r="9">
          <cell r="A9" t="str">
            <v>A</v>
          </cell>
        </row>
      </sheetData>
      <sheetData sheetId="14846" refreshError="1"/>
      <sheetData sheetId="14847" refreshError="1"/>
      <sheetData sheetId="14848">
        <row r="9">
          <cell r="A9" t="str">
            <v>A</v>
          </cell>
        </row>
      </sheetData>
      <sheetData sheetId="14849">
        <row r="9">
          <cell r="A9" t="str">
            <v>A</v>
          </cell>
        </row>
      </sheetData>
      <sheetData sheetId="14850">
        <row r="9">
          <cell r="A9" t="str">
            <v>A</v>
          </cell>
        </row>
      </sheetData>
      <sheetData sheetId="14851">
        <row r="9">
          <cell r="A9" t="str">
            <v>A</v>
          </cell>
        </row>
      </sheetData>
      <sheetData sheetId="14852">
        <row r="9">
          <cell r="A9" t="str">
            <v>A</v>
          </cell>
        </row>
      </sheetData>
      <sheetData sheetId="14853">
        <row r="9">
          <cell r="A9" t="str">
            <v>A</v>
          </cell>
        </row>
      </sheetData>
      <sheetData sheetId="14854">
        <row r="9">
          <cell r="A9" t="str">
            <v>A</v>
          </cell>
        </row>
      </sheetData>
      <sheetData sheetId="14855">
        <row r="9">
          <cell r="A9" t="str">
            <v>A</v>
          </cell>
        </row>
      </sheetData>
      <sheetData sheetId="14856">
        <row r="9">
          <cell r="A9" t="str">
            <v>A</v>
          </cell>
        </row>
      </sheetData>
      <sheetData sheetId="14857" refreshError="1"/>
      <sheetData sheetId="14858" refreshError="1"/>
      <sheetData sheetId="14859" refreshError="1"/>
      <sheetData sheetId="14860" refreshError="1"/>
      <sheetData sheetId="14861" refreshError="1"/>
      <sheetData sheetId="14862" refreshError="1"/>
      <sheetData sheetId="14863" refreshError="1"/>
      <sheetData sheetId="14864" refreshError="1"/>
      <sheetData sheetId="14865" refreshError="1"/>
      <sheetData sheetId="14866" refreshError="1"/>
      <sheetData sheetId="14867" refreshError="1"/>
      <sheetData sheetId="14868" refreshError="1"/>
      <sheetData sheetId="14869" refreshError="1"/>
      <sheetData sheetId="14870" refreshError="1"/>
      <sheetData sheetId="14871" refreshError="1"/>
      <sheetData sheetId="14872" refreshError="1"/>
      <sheetData sheetId="14873" refreshError="1"/>
      <sheetData sheetId="14874" refreshError="1"/>
      <sheetData sheetId="14875" refreshError="1"/>
      <sheetData sheetId="14876" refreshError="1"/>
      <sheetData sheetId="14877" refreshError="1"/>
      <sheetData sheetId="14878" refreshError="1"/>
      <sheetData sheetId="14879" refreshError="1"/>
      <sheetData sheetId="14880" refreshError="1"/>
      <sheetData sheetId="14881" refreshError="1"/>
      <sheetData sheetId="14882" refreshError="1"/>
      <sheetData sheetId="14883" refreshError="1"/>
      <sheetData sheetId="14884" refreshError="1"/>
      <sheetData sheetId="14885" refreshError="1"/>
      <sheetData sheetId="14886" refreshError="1"/>
      <sheetData sheetId="14887" refreshError="1"/>
      <sheetData sheetId="14888" refreshError="1"/>
      <sheetData sheetId="14889" refreshError="1"/>
      <sheetData sheetId="14890" refreshError="1"/>
      <sheetData sheetId="14891" refreshError="1"/>
      <sheetData sheetId="14892" refreshError="1"/>
      <sheetData sheetId="14893" refreshError="1"/>
      <sheetData sheetId="14894" refreshError="1"/>
      <sheetData sheetId="14895" refreshError="1"/>
      <sheetData sheetId="14896" refreshError="1"/>
      <sheetData sheetId="14897" refreshError="1"/>
      <sheetData sheetId="14898" refreshError="1"/>
      <sheetData sheetId="14899" refreshError="1"/>
      <sheetData sheetId="14900" refreshError="1"/>
      <sheetData sheetId="14901" refreshError="1"/>
      <sheetData sheetId="14902" refreshError="1"/>
      <sheetData sheetId="14903" refreshError="1"/>
      <sheetData sheetId="14904" refreshError="1"/>
      <sheetData sheetId="14905" refreshError="1"/>
      <sheetData sheetId="14906" refreshError="1"/>
      <sheetData sheetId="14907" refreshError="1"/>
      <sheetData sheetId="14908" refreshError="1"/>
      <sheetData sheetId="14909" refreshError="1"/>
      <sheetData sheetId="14910" refreshError="1"/>
      <sheetData sheetId="14911" refreshError="1"/>
      <sheetData sheetId="14912" refreshError="1"/>
      <sheetData sheetId="14913" refreshError="1"/>
      <sheetData sheetId="14914" refreshError="1"/>
      <sheetData sheetId="14915" refreshError="1"/>
      <sheetData sheetId="14916" refreshError="1"/>
      <sheetData sheetId="14917" refreshError="1"/>
      <sheetData sheetId="14918" refreshError="1"/>
      <sheetData sheetId="14919" refreshError="1"/>
      <sheetData sheetId="14920" refreshError="1"/>
      <sheetData sheetId="14921" refreshError="1"/>
      <sheetData sheetId="14922" refreshError="1"/>
      <sheetData sheetId="14923" refreshError="1"/>
      <sheetData sheetId="14924" refreshError="1"/>
      <sheetData sheetId="14925" refreshError="1"/>
      <sheetData sheetId="14926" refreshError="1"/>
      <sheetData sheetId="14927" refreshError="1"/>
      <sheetData sheetId="14928" refreshError="1"/>
      <sheetData sheetId="14929" refreshError="1"/>
      <sheetData sheetId="14930" refreshError="1"/>
      <sheetData sheetId="14931" refreshError="1"/>
      <sheetData sheetId="14932" refreshError="1"/>
      <sheetData sheetId="14933" refreshError="1"/>
      <sheetData sheetId="14934" refreshError="1"/>
      <sheetData sheetId="14935" refreshError="1"/>
      <sheetData sheetId="14936" refreshError="1"/>
      <sheetData sheetId="14937" refreshError="1"/>
      <sheetData sheetId="14938" refreshError="1"/>
      <sheetData sheetId="14939" refreshError="1"/>
      <sheetData sheetId="14940" refreshError="1"/>
      <sheetData sheetId="14941" refreshError="1"/>
      <sheetData sheetId="14942" refreshError="1"/>
      <sheetData sheetId="14943" refreshError="1"/>
      <sheetData sheetId="14944" refreshError="1"/>
      <sheetData sheetId="14945" refreshError="1"/>
      <sheetData sheetId="14946" refreshError="1"/>
      <sheetData sheetId="14947" refreshError="1"/>
      <sheetData sheetId="14948" refreshError="1"/>
      <sheetData sheetId="14949" refreshError="1"/>
      <sheetData sheetId="14950" refreshError="1"/>
      <sheetData sheetId="14951" refreshError="1"/>
      <sheetData sheetId="14952" refreshError="1"/>
      <sheetData sheetId="14953" refreshError="1"/>
      <sheetData sheetId="14954" refreshError="1"/>
      <sheetData sheetId="14955" refreshError="1"/>
      <sheetData sheetId="14956" refreshError="1"/>
      <sheetData sheetId="14957" refreshError="1"/>
      <sheetData sheetId="14958" refreshError="1"/>
      <sheetData sheetId="14959" refreshError="1"/>
      <sheetData sheetId="14960" refreshError="1"/>
      <sheetData sheetId="14961" refreshError="1"/>
      <sheetData sheetId="14962" refreshError="1"/>
      <sheetData sheetId="14963" refreshError="1"/>
      <sheetData sheetId="14964" refreshError="1"/>
      <sheetData sheetId="14965" refreshError="1"/>
      <sheetData sheetId="14966" refreshError="1"/>
      <sheetData sheetId="14967" refreshError="1"/>
      <sheetData sheetId="14968" refreshError="1"/>
      <sheetData sheetId="14969" refreshError="1"/>
      <sheetData sheetId="14970" refreshError="1"/>
      <sheetData sheetId="14971" refreshError="1"/>
      <sheetData sheetId="14972" refreshError="1"/>
      <sheetData sheetId="14973" refreshError="1"/>
      <sheetData sheetId="14974" refreshError="1"/>
      <sheetData sheetId="14975" refreshError="1"/>
      <sheetData sheetId="14976" refreshError="1"/>
      <sheetData sheetId="14977" refreshError="1"/>
      <sheetData sheetId="14978" refreshError="1"/>
      <sheetData sheetId="14979" refreshError="1"/>
      <sheetData sheetId="14980" refreshError="1"/>
      <sheetData sheetId="14981" refreshError="1"/>
      <sheetData sheetId="14982" refreshError="1"/>
      <sheetData sheetId="14983" refreshError="1"/>
      <sheetData sheetId="14984" refreshError="1"/>
      <sheetData sheetId="14985" refreshError="1"/>
      <sheetData sheetId="14986" refreshError="1"/>
      <sheetData sheetId="14987" refreshError="1"/>
      <sheetData sheetId="14988" refreshError="1"/>
      <sheetData sheetId="14989" refreshError="1"/>
      <sheetData sheetId="14990" refreshError="1"/>
      <sheetData sheetId="14991" refreshError="1"/>
      <sheetData sheetId="14992" refreshError="1"/>
      <sheetData sheetId="14993" refreshError="1"/>
      <sheetData sheetId="14994" refreshError="1"/>
      <sheetData sheetId="14995" refreshError="1"/>
      <sheetData sheetId="14996" refreshError="1"/>
      <sheetData sheetId="14997" refreshError="1"/>
      <sheetData sheetId="14998" refreshError="1"/>
      <sheetData sheetId="14999" refreshError="1"/>
      <sheetData sheetId="15000" refreshError="1"/>
      <sheetData sheetId="15001" refreshError="1"/>
      <sheetData sheetId="15002" refreshError="1"/>
      <sheetData sheetId="15003" refreshError="1"/>
      <sheetData sheetId="15004" refreshError="1"/>
      <sheetData sheetId="15005" refreshError="1"/>
      <sheetData sheetId="15006" refreshError="1"/>
      <sheetData sheetId="15007" refreshError="1"/>
      <sheetData sheetId="15008" refreshError="1"/>
      <sheetData sheetId="15009" refreshError="1"/>
      <sheetData sheetId="15010" refreshError="1"/>
      <sheetData sheetId="15011" refreshError="1"/>
      <sheetData sheetId="15012" refreshError="1"/>
      <sheetData sheetId="15013" refreshError="1"/>
      <sheetData sheetId="15014" refreshError="1"/>
      <sheetData sheetId="15015" refreshError="1"/>
      <sheetData sheetId="15016" refreshError="1"/>
      <sheetData sheetId="15017" refreshError="1"/>
      <sheetData sheetId="15018" refreshError="1"/>
      <sheetData sheetId="15019" refreshError="1"/>
      <sheetData sheetId="15020" refreshError="1"/>
      <sheetData sheetId="15021" refreshError="1"/>
      <sheetData sheetId="15022" refreshError="1"/>
      <sheetData sheetId="15023" refreshError="1"/>
      <sheetData sheetId="15024" refreshError="1"/>
      <sheetData sheetId="15025" refreshError="1"/>
      <sheetData sheetId="15026" refreshError="1"/>
      <sheetData sheetId="15027" refreshError="1"/>
      <sheetData sheetId="15028" refreshError="1"/>
      <sheetData sheetId="15029" refreshError="1"/>
      <sheetData sheetId="15030" refreshError="1"/>
      <sheetData sheetId="15031" refreshError="1"/>
      <sheetData sheetId="15032" refreshError="1"/>
      <sheetData sheetId="15033" refreshError="1"/>
      <sheetData sheetId="15034" refreshError="1"/>
      <sheetData sheetId="15035" refreshError="1"/>
      <sheetData sheetId="15036" refreshError="1"/>
      <sheetData sheetId="15037" refreshError="1"/>
      <sheetData sheetId="15038" refreshError="1"/>
      <sheetData sheetId="15039" refreshError="1"/>
      <sheetData sheetId="15040" refreshError="1"/>
      <sheetData sheetId="15041" refreshError="1"/>
      <sheetData sheetId="15042" refreshError="1"/>
      <sheetData sheetId="15043" refreshError="1"/>
      <sheetData sheetId="15044" refreshError="1"/>
      <sheetData sheetId="15045" refreshError="1"/>
      <sheetData sheetId="15046" refreshError="1"/>
      <sheetData sheetId="15047" refreshError="1"/>
      <sheetData sheetId="15048" refreshError="1"/>
      <sheetData sheetId="15049" refreshError="1"/>
      <sheetData sheetId="15050" refreshError="1"/>
      <sheetData sheetId="15051" refreshError="1"/>
      <sheetData sheetId="15052" refreshError="1"/>
      <sheetData sheetId="15053" refreshError="1"/>
      <sheetData sheetId="15054" refreshError="1"/>
      <sheetData sheetId="15055" refreshError="1"/>
      <sheetData sheetId="15056" refreshError="1"/>
      <sheetData sheetId="15057" refreshError="1"/>
      <sheetData sheetId="15058" refreshError="1"/>
      <sheetData sheetId="15059" refreshError="1"/>
      <sheetData sheetId="15060" refreshError="1"/>
      <sheetData sheetId="15061" refreshError="1"/>
      <sheetData sheetId="15062" refreshError="1"/>
      <sheetData sheetId="15063" refreshError="1"/>
      <sheetData sheetId="15064" refreshError="1"/>
      <sheetData sheetId="15065" refreshError="1"/>
      <sheetData sheetId="15066" refreshError="1"/>
      <sheetData sheetId="15067" refreshError="1"/>
      <sheetData sheetId="15068" refreshError="1"/>
      <sheetData sheetId="15069" refreshError="1"/>
      <sheetData sheetId="15070" refreshError="1"/>
      <sheetData sheetId="15071" refreshError="1"/>
      <sheetData sheetId="15072" refreshError="1"/>
      <sheetData sheetId="15073" refreshError="1"/>
      <sheetData sheetId="15074" refreshError="1"/>
      <sheetData sheetId="15075" refreshError="1"/>
      <sheetData sheetId="15076" refreshError="1"/>
      <sheetData sheetId="15077" refreshError="1"/>
      <sheetData sheetId="15078" refreshError="1"/>
      <sheetData sheetId="15079" refreshError="1"/>
      <sheetData sheetId="15080" refreshError="1"/>
      <sheetData sheetId="15081" refreshError="1"/>
      <sheetData sheetId="15082" refreshError="1"/>
      <sheetData sheetId="15083" refreshError="1"/>
      <sheetData sheetId="15084" refreshError="1"/>
      <sheetData sheetId="15085" refreshError="1"/>
      <sheetData sheetId="15086" refreshError="1"/>
      <sheetData sheetId="15087" refreshError="1"/>
      <sheetData sheetId="15088" refreshError="1"/>
      <sheetData sheetId="15089" refreshError="1"/>
      <sheetData sheetId="15090" refreshError="1"/>
      <sheetData sheetId="15091" refreshError="1"/>
      <sheetData sheetId="15092" refreshError="1"/>
      <sheetData sheetId="15093" refreshError="1"/>
      <sheetData sheetId="15094" refreshError="1"/>
      <sheetData sheetId="15095" refreshError="1"/>
      <sheetData sheetId="15096" refreshError="1"/>
      <sheetData sheetId="15097" refreshError="1"/>
      <sheetData sheetId="15098" refreshError="1"/>
      <sheetData sheetId="15099" refreshError="1"/>
      <sheetData sheetId="15100" refreshError="1"/>
      <sheetData sheetId="15101" refreshError="1"/>
      <sheetData sheetId="15102" refreshError="1"/>
      <sheetData sheetId="15103" refreshError="1"/>
      <sheetData sheetId="15104" refreshError="1"/>
      <sheetData sheetId="15105" refreshError="1"/>
      <sheetData sheetId="15106" refreshError="1"/>
      <sheetData sheetId="15107" refreshError="1"/>
      <sheetData sheetId="15108" refreshError="1"/>
      <sheetData sheetId="15109" refreshError="1"/>
      <sheetData sheetId="15110" refreshError="1"/>
      <sheetData sheetId="15111" refreshError="1"/>
      <sheetData sheetId="15112" refreshError="1"/>
      <sheetData sheetId="15113" refreshError="1"/>
      <sheetData sheetId="15114" refreshError="1"/>
      <sheetData sheetId="15115" refreshError="1"/>
      <sheetData sheetId="15116" refreshError="1"/>
      <sheetData sheetId="15117" refreshError="1"/>
      <sheetData sheetId="15118" refreshError="1"/>
      <sheetData sheetId="15119" refreshError="1"/>
      <sheetData sheetId="15120" refreshError="1"/>
      <sheetData sheetId="15121" refreshError="1"/>
      <sheetData sheetId="15122" refreshError="1"/>
      <sheetData sheetId="15123" refreshError="1"/>
      <sheetData sheetId="15124" refreshError="1"/>
      <sheetData sheetId="15125" refreshError="1"/>
      <sheetData sheetId="15126" refreshError="1"/>
      <sheetData sheetId="15127" refreshError="1"/>
      <sheetData sheetId="15128" refreshError="1"/>
      <sheetData sheetId="15129" refreshError="1"/>
      <sheetData sheetId="15130" refreshError="1"/>
      <sheetData sheetId="15131" refreshError="1"/>
      <sheetData sheetId="15132" refreshError="1"/>
      <sheetData sheetId="15133" refreshError="1"/>
      <sheetData sheetId="15134" refreshError="1"/>
      <sheetData sheetId="15135" refreshError="1"/>
      <sheetData sheetId="15136" refreshError="1"/>
      <sheetData sheetId="15137" refreshError="1"/>
      <sheetData sheetId="15138" refreshError="1"/>
      <sheetData sheetId="15139" refreshError="1"/>
      <sheetData sheetId="15140" refreshError="1"/>
      <sheetData sheetId="15141" refreshError="1"/>
      <sheetData sheetId="15142" refreshError="1"/>
      <sheetData sheetId="15143" refreshError="1"/>
      <sheetData sheetId="15144" refreshError="1"/>
      <sheetData sheetId="15145" refreshError="1"/>
      <sheetData sheetId="15146" refreshError="1"/>
      <sheetData sheetId="15147" refreshError="1"/>
      <sheetData sheetId="15148" refreshError="1"/>
      <sheetData sheetId="15149" refreshError="1"/>
      <sheetData sheetId="15150" refreshError="1"/>
      <sheetData sheetId="15151" refreshError="1"/>
      <sheetData sheetId="15152" refreshError="1"/>
      <sheetData sheetId="15153" refreshError="1"/>
      <sheetData sheetId="15154" refreshError="1"/>
      <sheetData sheetId="15155" refreshError="1"/>
      <sheetData sheetId="15156" refreshError="1"/>
      <sheetData sheetId="15157" refreshError="1"/>
      <sheetData sheetId="15158" refreshError="1"/>
      <sheetData sheetId="15159" refreshError="1"/>
      <sheetData sheetId="15160" refreshError="1"/>
      <sheetData sheetId="15161" refreshError="1"/>
      <sheetData sheetId="15162" refreshError="1"/>
      <sheetData sheetId="15163" refreshError="1"/>
      <sheetData sheetId="15164" refreshError="1"/>
      <sheetData sheetId="15165" refreshError="1"/>
      <sheetData sheetId="15166" refreshError="1"/>
      <sheetData sheetId="15167" refreshError="1"/>
      <sheetData sheetId="15168" refreshError="1"/>
      <sheetData sheetId="15169" refreshError="1"/>
      <sheetData sheetId="15170" refreshError="1"/>
      <sheetData sheetId="15171" refreshError="1"/>
      <sheetData sheetId="15172" refreshError="1"/>
      <sheetData sheetId="15173" refreshError="1"/>
      <sheetData sheetId="15174" refreshError="1"/>
      <sheetData sheetId="15175" refreshError="1"/>
      <sheetData sheetId="15176" refreshError="1"/>
      <sheetData sheetId="15177" refreshError="1"/>
      <sheetData sheetId="15178" refreshError="1"/>
      <sheetData sheetId="15179" refreshError="1"/>
      <sheetData sheetId="15180" refreshError="1"/>
      <sheetData sheetId="15181" refreshError="1"/>
      <sheetData sheetId="15182" refreshError="1"/>
      <sheetData sheetId="15183" refreshError="1"/>
      <sheetData sheetId="15184" refreshError="1"/>
      <sheetData sheetId="15185" refreshError="1"/>
      <sheetData sheetId="15186" refreshError="1"/>
      <sheetData sheetId="15187" refreshError="1"/>
      <sheetData sheetId="15188" refreshError="1"/>
      <sheetData sheetId="15189" refreshError="1"/>
      <sheetData sheetId="15190" refreshError="1"/>
      <sheetData sheetId="15191" refreshError="1"/>
      <sheetData sheetId="15192" refreshError="1"/>
      <sheetData sheetId="15193" refreshError="1"/>
      <sheetData sheetId="15194" refreshError="1"/>
      <sheetData sheetId="15195" refreshError="1"/>
      <sheetData sheetId="15196" refreshError="1"/>
      <sheetData sheetId="15197" refreshError="1"/>
      <sheetData sheetId="15198" refreshError="1"/>
      <sheetData sheetId="15199" refreshError="1"/>
      <sheetData sheetId="15200" refreshError="1"/>
      <sheetData sheetId="15201" refreshError="1"/>
      <sheetData sheetId="15202" refreshError="1"/>
      <sheetData sheetId="15203" refreshError="1"/>
      <sheetData sheetId="15204" refreshError="1"/>
      <sheetData sheetId="15205" refreshError="1"/>
      <sheetData sheetId="15206" refreshError="1"/>
      <sheetData sheetId="15207" refreshError="1"/>
      <sheetData sheetId="15208" refreshError="1"/>
      <sheetData sheetId="15209" refreshError="1"/>
      <sheetData sheetId="15210" refreshError="1"/>
      <sheetData sheetId="15211" refreshError="1"/>
      <sheetData sheetId="15212" refreshError="1"/>
      <sheetData sheetId="15213" refreshError="1"/>
      <sheetData sheetId="15214" refreshError="1"/>
      <sheetData sheetId="15215" refreshError="1"/>
      <sheetData sheetId="15216" refreshError="1"/>
      <sheetData sheetId="15217" refreshError="1"/>
      <sheetData sheetId="15218" refreshError="1"/>
      <sheetData sheetId="15219" refreshError="1"/>
      <sheetData sheetId="15220" refreshError="1"/>
      <sheetData sheetId="15221" refreshError="1"/>
      <sheetData sheetId="15222" refreshError="1"/>
      <sheetData sheetId="15223" refreshError="1"/>
      <sheetData sheetId="15224" refreshError="1"/>
      <sheetData sheetId="15225" refreshError="1"/>
      <sheetData sheetId="15226" refreshError="1"/>
      <sheetData sheetId="15227" refreshError="1"/>
      <sheetData sheetId="15228" refreshError="1"/>
      <sheetData sheetId="15229" refreshError="1"/>
      <sheetData sheetId="15230" refreshError="1"/>
      <sheetData sheetId="15231" refreshError="1"/>
      <sheetData sheetId="15232" refreshError="1"/>
      <sheetData sheetId="15233" refreshError="1"/>
      <sheetData sheetId="15234" refreshError="1"/>
      <sheetData sheetId="15235" refreshError="1"/>
      <sheetData sheetId="15236" refreshError="1"/>
      <sheetData sheetId="15237" refreshError="1"/>
      <sheetData sheetId="15238" refreshError="1"/>
      <sheetData sheetId="15239" refreshError="1"/>
      <sheetData sheetId="15240" refreshError="1"/>
      <sheetData sheetId="15241" refreshError="1"/>
      <sheetData sheetId="15242" refreshError="1"/>
      <sheetData sheetId="15243" refreshError="1"/>
      <sheetData sheetId="15244" refreshError="1"/>
      <sheetData sheetId="15245" refreshError="1"/>
      <sheetData sheetId="15246" refreshError="1"/>
      <sheetData sheetId="15247" refreshError="1"/>
      <sheetData sheetId="15248" refreshError="1"/>
      <sheetData sheetId="15249" refreshError="1"/>
      <sheetData sheetId="15250" refreshError="1"/>
      <sheetData sheetId="15251" refreshError="1"/>
      <sheetData sheetId="15252" refreshError="1"/>
      <sheetData sheetId="15253" refreshError="1"/>
      <sheetData sheetId="15254" refreshError="1"/>
      <sheetData sheetId="15255" refreshError="1"/>
      <sheetData sheetId="15256" refreshError="1"/>
      <sheetData sheetId="15257" refreshError="1"/>
      <sheetData sheetId="15258" refreshError="1"/>
      <sheetData sheetId="15259" refreshError="1"/>
      <sheetData sheetId="15260" refreshError="1"/>
      <sheetData sheetId="15261" refreshError="1"/>
      <sheetData sheetId="15262" refreshError="1"/>
      <sheetData sheetId="15263" refreshError="1"/>
      <sheetData sheetId="15264" refreshError="1"/>
      <sheetData sheetId="15265" refreshError="1"/>
      <sheetData sheetId="15266" refreshError="1"/>
      <sheetData sheetId="15267" refreshError="1"/>
      <sheetData sheetId="15268" refreshError="1"/>
      <sheetData sheetId="15269" refreshError="1"/>
      <sheetData sheetId="15270" refreshError="1"/>
      <sheetData sheetId="15271" refreshError="1"/>
      <sheetData sheetId="15272" refreshError="1"/>
      <sheetData sheetId="15273" refreshError="1"/>
      <sheetData sheetId="15274" refreshError="1"/>
      <sheetData sheetId="15275" refreshError="1"/>
      <sheetData sheetId="15276" refreshError="1"/>
      <sheetData sheetId="15277" refreshError="1"/>
      <sheetData sheetId="15278" refreshError="1"/>
      <sheetData sheetId="15279" refreshError="1"/>
      <sheetData sheetId="15280" refreshError="1"/>
      <sheetData sheetId="15281" refreshError="1"/>
      <sheetData sheetId="15282" refreshError="1"/>
      <sheetData sheetId="15283" refreshError="1"/>
      <sheetData sheetId="15284" refreshError="1"/>
      <sheetData sheetId="15285" refreshError="1"/>
      <sheetData sheetId="15286" refreshError="1"/>
      <sheetData sheetId="15287" refreshError="1"/>
      <sheetData sheetId="15288" refreshError="1"/>
      <sheetData sheetId="15289" refreshError="1"/>
      <sheetData sheetId="15290" refreshError="1"/>
      <sheetData sheetId="15291" refreshError="1"/>
      <sheetData sheetId="15292" refreshError="1"/>
      <sheetData sheetId="15293" refreshError="1"/>
      <sheetData sheetId="15294" refreshError="1"/>
      <sheetData sheetId="15295" refreshError="1"/>
      <sheetData sheetId="15296" refreshError="1"/>
      <sheetData sheetId="15297" refreshError="1"/>
      <sheetData sheetId="15298" refreshError="1"/>
      <sheetData sheetId="15299" refreshError="1"/>
      <sheetData sheetId="15300" refreshError="1"/>
      <sheetData sheetId="15301" refreshError="1"/>
      <sheetData sheetId="15302" refreshError="1"/>
      <sheetData sheetId="15303" refreshError="1"/>
      <sheetData sheetId="15304" refreshError="1"/>
      <sheetData sheetId="15305" refreshError="1"/>
      <sheetData sheetId="15306" refreshError="1"/>
      <sheetData sheetId="15307" refreshError="1"/>
      <sheetData sheetId="15308" refreshError="1"/>
      <sheetData sheetId="15309" refreshError="1"/>
      <sheetData sheetId="15310" refreshError="1"/>
      <sheetData sheetId="15311" refreshError="1"/>
      <sheetData sheetId="15312" refreshError="1"/>
      <sheetData sheetId="15313" refreshError="1"/>
      <sheetData sheetId="15314" refreshError="1"/>
      <sheetData sheetId="15315" refreshError="1"/>
      <sheetData sheetId="15316" refreshError="1"/>
      <sheetData sheetId="15317" refreshError="1"/>
      <sheetData sheetId="15318" refreshError="1"/>
      <sheetData sheetId="15319" refreshError="1"/>
      <sheetData sheetId="15320" refreshError="1"/>
      <sheetData sheetId="15321" refreshError="1"/>
      <sheetData sheetId="15322" refreshError="1"/>
      <sheetData sheetId="15323" refreshError="1"/>
      <sheetData sheetId="15324" refreshError="1"/>
      <sheetData sheetId="15325" refreshError="1"/>
      <sheetData sheetId="15326" refreshError="1"/>
      <sheetData sheetId="15327" refreshError="1"/>
      <sheetData sheetId="15328" refreshError="1"/>
      <sheetData sheetId="15329" refreshError="1"/>
      <sheetData sheetId="15330" refreshError="1"/>
      <sheetData sheetId="15331" refreshError="1"/>
      <sheetData sheetId="15332" refreshError="1"/>
      <sheetData sheetId="15333" refreshError="1"/>
      <sheetData sheetId="15334" refreshError="1"/>
      <sheetData sheetId="15335" refreshError="1"/>
      <sheetData sheetId="15336" refreshError="1"/>
      <sheetData sheetId="15337" refreshError="1"/>
      <sheetData sheetId="15338" refreshError="1"/>
      <sheetData sheetId="15339" refreshError="1"/>
      <sheetData sheetId="15340" refreshError="1"/>
      <sheetData sheetId="15341" refreshError="1"/>
      <sheetData sheetId="15342" refreshError="1"/>
      <sheetData sheetId="15343" refreshError="1"/>
      <sheetData sheetId="15344" refreshError="1"/>
      <sheetData sheetId="15345" refreshError="1"/>
      <sheetData sheetId="15346" refreshError="1"/>
      <sheetData sheetId="15347" refreshError="1"/>
      <sheetData sheetId="15348" refreshError="1"/>
      <sheetData sheetId="15349" refreshError="1"/>
      <sheetData sheetId="15350" refreshError="1"/>
      <sheetData sheetId="15351" refreshError="1"/>
      <sheetData sheetId="15352" refreshError="1"/>
      <sheetData sheetId="15353" refreshError="1"/>
      <sheetData sheetId="15354" refreshError="1"/>
      <sheetData sheetId="15355" refreshError="1"/>
      <sheetData sheetId="15356" refreshError="1"/>
      <sheetData sheetId="15357" refreshError="1"/>
      <sheetData sheetId="15358" refreshError="1"/>
      <sheetData sheetId="15359" refreshError="1"/>
      <sheetData sheetId="15360" refreshError="1"/>
      <sheetData sheetId="15361" refreshError="1"/>
      <sheetData sheetId="15362" refreshError="1"/>
      <sheetData sheetId="15363" refreshError="1"/>
      <sheetData sheetId="15364" refreshError="1"/>
      <sheetData sheetId="15365" refreshError="1"/>
      <sheetData sheetId="15366" refreshError="1"/>
      <sheetData sheetId="15367" refreshError="1"/>
      <sheetData sheetId="15368" refreshError="1"/>
      <sheetData sheetId="15369" refreshError="1"/>
      <sheetData sheetId="15370" refreshError="1"/>
      <sheetData sheetId="15371" refreshError="1"/>
      <sheetData sheetId="15372" refreshError="1"/>
      <sheetData sheetId="15373" refreshError="1"/>
      <sheetData sheetId="15374" refreshError="1"/>
      <sheetData sheetId="15375" refreshError="1"/>
      <sheetData sheetId="15376" refreshError="1"/>
      <sheetData sheetId="15377" refreshError="1"/>
      <sheetData sheetId="15378" refreshError="1"/>
      <sheetData sheetId="15379" refreshError="1"/>
      <sheetData sheetId="15380" refreshError="1"/>
      <sheetData sheetId="15381" refreshError="1"/>
      <sheetData sheetId="15382" refreshError="1"/>
      <sheetData sheetId="15383" refreshError="1"/>
      <sheetData sheetId="15384" refreshError="1"/>
      <sheetData sheetId="15385" refreshError="1"/>
      <sheetData sheetId="15386" refreshError="1"/>
      <sheetData sheetId="15387" refreshError="1"/>
      <sheetData sheetId="15388" refreshError="1"/>
      <sheetData sheetId="15389" refreshError="1"/>
      <sheetData sheetId="15390" refreshError="1"/>
      <sheetData sheetId="15391" refreshError="1"/>
      <sheetData sheetId="15392" refreshError="1"/>
      <sheetData sheetId="15393" refreshError="1"/>
      <sheetData sheetId="15394" refreshError="1"/>
      <sheetData sheetId="15395" refreshError="1"/>
      <sheetData sheetId="15396" refreshError="1"/>
      <sheetData sheetId="15397" refreshError="1"/>
      <sheetData sheetId="15398" refreshError="1"/>
      <sheetData sheetId="15399" refreshError="1"/>
      <sheetData sheetId="15400" refreshError="1"/>
      <sheetData sheetId="15401" refreshError="1"/>
      <sheetData sheetId="15402" refreshError="1"/>
      <sheetData sheetId="15403" refreshError="1"/>
      <sheetData sheetId="15404" refreshError="1"/>
      <sheetData sheetId="15405" refreshError="1"/>
      <sheetData sheetId="15406" refreshError="1"/>
      <sheetData sheetId="15407" refreshError="1"/>
      <sheetData sheetId="15408" refreshError="1"/>
      <sheetData sheetId="15409" refreshError="1"/>
      <sheetData sheetId="15410" refreshError="1"/>
      <sheetData sheetId="15411" refreshError="1"/>
      <sheetData sheetId="15412" refreshError="1"/>
      <sheetData sheetId="15413" refreshError="1"/>
      <sheetData sheetId="15414" refreshError="1"/>
      <sheetData sheetId="15415" refreshError="1"/>
      <sheetData sheetId="15416" refreshError="1"/>
      <sheetData sheetId="15417" refreshError="1"/>
      <sheetData sheetId="15418" refreshError="1"/>
      <sheetData sheetId="15419" refreshError="1"/>
      <sheetData sheetId="15420" refreshError="1"/>
      <sheetData sheetId="15421" refreshError="1"/>
      <sheetData sheetId="15422" refreshError="1"/>
      <sheetData sheetId="15423" refreshError="1"/>
      <sheetData sheetId="15424" refreshError="1"/>
      <sheetData sheetId="15425" refreshError="1"/>
      <sheetData sheetId="15426" refreshError="1"/>
      <sheetData sheetId="15427" refreshError="1"/>
      <sheetData sheetId="15428" refreshError="1"/>
      <sheetData sheetId="15429" refreshError="1"/>
      <sheetData sheetId="15430" refreshError="1"/>
      <sheetData sheetId="15431" refreshError="1"/>
      <sheetData sheetId="15432" refreshError="1"/>
      <sheetData sheetId="15433" refreshError="1"/>
      <sheetData sheetId="15434" refreshError="1"/>
      <sheetData sheetId="15435" refreshError="1"/>
      <sheetData sheetId="15436" refreshError="1"/>
      <sheetData sheetId="15437" refreshError="1"/>
      <sheetData sheetId="15438" refreshError="1"/>
      <sheetData sheetId="15439" refreshError="1"/>
      <sheetData sheetId="15440" refreshError="1"/>
      <sheetData sheetId="15441" refreshError="1"/>
      <sheetData sheetId="15442" refreshError="1"/>
      <sheetData sheetId="15443" refreshError="1"/>
      <sheetData sheetId="15444" refreshError="1"/>
      <sheetData sheetId="15445" refreshError="1"/>
      <sheetData sheetId="15446" refreshError="1"/>
      <sheetData sheetId="15447" refreshError="1"/>
      <sheetData sheetId="15448" refreshError="1"/>
      <sheetData sheetId="15449" refreshError="1"/>
      <sheetData sheetId="15450" refreshError="1"/>
      <sheetData sheetId="15451" refreshError="1"/>
      <sheetData sheetId="15452" refreshError="1"/>
      <sheetData sheetId="15453" refreshError="1"/>
      <sheetData sheetId="15454" refreshError="1"/>
      <sheetData sheetId="15455" refreshError="1"/>
      <sheetData sheetId="15456" refreshError="1"/>
      <sheetData sheetId="15457" refreshError="1"/>
      <sheetData sheetId="15458" refreshError="1"/>
      <sheetData sheetId="15459" refreshError="1"/>
      <sheetData sheetId="15460" refreshError="1"/>
      <sheetData sheetId="15461" refreshError="1"/>
      <sheetData sheetId="15462" refreshError="1"/>
      <sheetData sheetId="15463" refreshError="1"/>
      <sheetData sheetId="15464" refreshError="1"/>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refreshError="1"/>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efreshError="1"/>
      <sheetData sheetId="15514" refreshError="1"/>
      <sheetData sheetId="15515" refreshError="1"/>
      <sheetData sheetId="15516" refreshError="1"/>
      <sheetData sheetId="15517" refreshError="1"/>
      <sheetData sheetId="15518" refreshError="1"/>
      <sheetData sheetId="15519" refreshError="1"/>
      <sheetData sheetId="15520" refreshError="1"/>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efreshError="1"/>
      <sheetData sheetId="15555" refreshError="1"/>
      <sheetData sheetId="15556" refreshError="1"/>
      <sheetData sheetId="15557" refreshError="1"/>
      <sheetData sheetId="15558" refreshError="1"/>
      <sheetData sheetId="15559" refreshError="1"/>
      <sheetData sheetId="15560" refreshError="1"/>
      <sheetData sheetId="15561" refreshError="1"/>
      <sheetData sheetId="15562" refreshError="1"/>
      <sheetData sheetId="15563" refreshError="1"/>
      <sheetData sheetId="15564" refreshError="1"/>
      <sheetData sheetId="15565" refreshError="1"/>
      <sheetData sheetId="15566" refreshError="1"/>
      <sheetData sheetId="15567" refreshError="1"/>
      <sheetData sheetId="15568" refreshError="1"/>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refreshError="1"/>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ow r="9">
          <cell r="A9" t="str">
            <v>A</v>
          </cell>
        </row>
      </sheetData>
      <sheetData sheetId="15618">
        <row r="9">
          <cell r="A9" t="str">
            <v>A</v>
          </cell>
        </row>
      </sheetData>
      <sheetData sheetId="15619">
        <row r="9">
          <cell r="A9" t="str">
            <v>A</v>
          </cell>
        </row>
      </sheetData>
      <sheetData sheetId="15620">
        <row r="9">
          <cell r="A9" t="str">
            <v>A</v>
          </cell>
        </row>
      </sheetData>
      <sheetData sheetId="15621">
        <row r="9">
          <cell r="A9" t="str">
            <v>A</v>
          </cell>
        </row>
      </sheetData>
      <sheetData sheetId="15622">
        <row r="9">
          <cell r="A9" t="str">
            <v>A</v>
          </cell>
        </row>
      </sheetData>
      <sheetData sheetId="15623">
        <row r="9">
          <cell r="A9" t="str">
            <v>A</v>
          </cell>
        </row>
      </sheetData>
      <sheetData sheetId="15624">
        <row r="9">
          <cell r="A9" t="str">
            <v>A</v>
          </cell>
        </row>
      </sheetData>
      <sheetData sheetId="15625">
        <row r="9">
          <cell r="A9" t="str">
            <v>A</v>
          </cell>
        </row>
      </sheetData>
      <sheetData sheetId="15626" refreshError="1"/>
      <sheetData sheetId="15627" refreshError="1"/>
      <sheetData sheetId="15628" refreshError="1"/>
      <sheetData sheetId="15629" refreshError="1"/>
      <sheetData sheetId="15630" refreshError="1"/>
      <sheetData sheetId="15631">
        <row r="9">
          <cell r="A9" t="str">
            <v>A</v>
          </cell>
        </row>
      </sheetData>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ow r="9">
          <cell r="A9" t="str">
            <v>A</v>
          </cell>
        </row>
      </sheetData>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refreshError="1"/>
      <sheetData sheetId="15696" refreshError="1"/>
      <sheetData sheetId="15697" refreshError="1"/>
      <sheetData sheetId="15698" refreshError="1"/>
      <sheetData sheetId="15699" refreshError="1"/>
      <sheetData sheetId="15700" refreshError="1"/>
      <sheetData sheetId="15701" refreshError="1"/>
      <sheetData sheetId="15702" refreshError="1"/>
      <sheetData sheetId="15703" refreshError="1"/>
      <sheetData sheetId="15704" refreshError="1"/>
      <sheetData sheetId="15705" refreshError="1"/>
      <sheetData sheetId="15706" refreshError="1"/>
      <sheetData sheetId="15707" refreshError="1"/>
      <sheetData sheetId="15708" refreshError="1"/>
      <sheetData sheetId="15709" refreshError="1"/>
      <sheetData sheetId="15710" refreshError="1"/>
      <sheetData sheetId="15711" refreshError="1"/>
      <sheetData sheetId="15712" refreshError="1"/>
      <sheetData sheetId="15713" refreshError="1"/>
      <sheetData sheetId="15714" refreshError="1"/>
      <sheetData sheetId="15715" refreshError="1"/>
      <sheetData sheetId="15716" refreshError="1"/>
      <sheetData sheetId="15717" refreshError="1"/>
      <sheetData sheetId="15718" refreshError="1"/>
      <sheetData sheetId="15719" refreshError="1"/>
      <sheetData sheetId="15720" refreshError="1"/>
      <sheetData sheetId="15721" refreshError="1"/>
      <sheetData sheetId="15722" refreshError="1"/>
      <sheetData sheetId="15723" refreshError="1"/>
      <sheetData sheetId="15724" refreshError="1"/>
      <sheetData sheetId="15725" refreshError="1"/>
      <sheetData sheetId="15726" refreshError="1"/>
      <sheetData sheetId="15727" refreshError="1"/>
      <sheetData sheetId="15728" refreshError="1"/>
      <sheetData sheetId="15729" refreshError="1"/>
      <sheetData sheetId="15730" refreshError="1"/>
      <sheetData sheetId="15731" refreshError="1"/>
      <sheetData sheetId="15732" refreshError="1"/>
      <sheetData sheetId="15733" refreshError="1"/>
      <sheetData sheetId="15734" refreshError="1"/>
      <sheetData sheetId="15735" refreshError="1"/>
      <sheetData sheetId="15736" refreshError="1"/>
      <sheetData sheetId="15737" refreshError="1"/>
      <sheetData sheetId="15738" refreshError="1"/>
      <sheetData sheetId="15739" refreshError="1"/>
      <sheetData sheetId="15740" refreshError="1"/>
      <sheetData sheetId="15741" refreshError="1"/>
      <sheetData sheetId="15742" refreshError="1"/>
      <sheetData sheetId="15743" refreshError="1"/>
      <sheetData sheetId="15744" refreshError="1"/>
      <sheetData sheetId="15745" refreshError="1"/>
      <sheetData sheetId="15746" refreshError="1"/>
      <sheetData sheetId="15747" refreshError="1"/>
      <sheetData sheetId="15748" refreshError="1"/>
      <sheetData sheetId="15749" refreshError="1"/>
      <sheetData sheetId="15750" refreshError="1"/>
      <sheetData sheetId="15751" refreshError="1"/>
      <sheetData sheetId="15752" refreshError="1"/>
      <sheetData sheetId="15753" refreshError="1"/>
      <sheetData sheetId="15754" refreshError="1"/>
      <sheetData sheetId="15755" refreshError="1"/>
      <sheetData sheetId="15756" refreshError="1"/>
      <sheetData sheetId="15757" refreshError="1"/>
      <sheetData sheetId="15758" refreshError="1"/>
      <sheetData sheetId="15759" refreshError="1"/>
      <sheetData sheetId="15760" refreshError="1"/>
      <sheetData sheetId="15761" refreshError="1"/>
      <sheetData sheetId="15762" refreshError="1"/>
      <sheetData sheetId="15763" refreshError="1"/>
      <sheetData sheetId="15764" refreshError="1"/>
      <sheetData sheetId="15765" refreshError="1"/>
      <sheetData sheetId="15766" refreshError="1"/>
      <sheetData sheetId="15767" refreshError="1"/>
      <sheetData sheetId="15768" refreshError="1"/>
      <sheetData sheetId="15769" refreshError="1"/>
      <sheetData sheetId="15770" refreshError="1"/>
      <sheetData sheetId="15771" refreshError="1"/>
      <sheetData sheetId="15772" refreshError="1"/>
      <sheetData sheetId="15773" refreshError="1"/>
      <sheetData sheetId="15774" refreshError="1"/>
      <sheetData sheetId="15775" refreshError="1"/>
      <sheetData sheetId="15776" refreshError="1"/>
      <sheetData sheetId="15777" refreshError="1"/>
      <sheetData sheetId="15778" refreshError="1"/>
      <sheetData sheetId="15779" refreshError="1"/>
      <sheetData sheetId="15780" refreshError="1"/>
      <sheetData sheetId="15781" refreshError="1"/>
      <sheetData sheetId="15782" refreshError="1"/>
      <sheetData sheetId="15783" refreshError="1"/>
      <sheetData sheetId="15784" refreshError="1"/>
      <sheetData sheetId="15785" refreshError="1"/>
      <sheetData sheetId="15786" refreshError="1"/>
      <sheetData sheetId="15787" refreshError="1"/>
      <sheetData sheetId="15788" refreshError="1"/>
      <sheetData sheetId="15789" refreshError="1"/>
      <sheetData sheetId="15790" refreshError="1"/>
      <sheetData sheetId="15791" refreshError="1"/>
      <sheetData sheetId="15792" refreshError="1"/>
      <sheetData sheetId="15793" refreshError="1"/>
      <sheetData sheetId="15794" refreshError="1"/>
      <sheetData sheetId="15795" refreshError="1"/>
      <sheetData sheetId="15796" refreshError="1"/>
      <sheetData sheetId="15797" refreshError="1"/>
      <sheetData sheetId="15798" refreshError="1"/>
      <sheetData sheetId="15799" refreshError="1"/>
      <sheetData sheetId="15800" refreshError="1"/>
      <sheetData sheetId="15801" refreshError="1"/>
      <sheetData sheetId="15802" refreshError="1"/>
      <sheetData sheetId="15803" refreshError="1"/>
      <sheetData sheetId="15804" refreshError="1"/>
      <sheetData sheetId="15805" refreshError="1"/>
      <sheetData sheetId="15806" refreshError="1"/>
      <sheetData sheetId="15807" refreshError="1"/>
      <sheetData sheetId="15808" refreshError="1"/>
      <sheetData sheetId="15809" refreshError="1"/>
      <sheetData sheetId="15810" refreshError="1"/>
      <sheetData sheetId="15811" refreshError="1"/>
      <sheetData sheetId="15812" refreshError="1"/>
      <sheetData sheetId="15813" refreshError="1"/>
      <sheetData sheetId="15814" refreshError="1"/>
      <sheetData sheetId="15815" refreshError="1"/>
      <sheetData sheetId="15816" refreshError="1"/>
      <sheetData sheetId="15817" refreshError="1"/>
      <sheetData sheetId="15818" refreshError="1"/>
      <sheetData sheetId="15819" refreshError="1"/>
      <sheetData sheetId="15820" refreshError="1"/>
      <sheetData sheetId="15821" refreshError="1"/>
      <sheetData sheetId="15822" refreshError="1"/>
      <sheetData sheetId="15823" refreshError="1"/>
      <sheetData sheetId="15824" refreshError="1"/>
      <sheetData sheetId="15825" refreshError="1"/>
      <sheetData sheetId="15826" refreshError="1"/>
      <sheetData sheetId="15827" refreshError="1"/>
      <sheetData sheetId="15828" refreshError="1"/>
      <sheetData sheetId="15829" refreshError="1"/>
      <sheetData sheetId="15830" refreshError="1"/>
      <sheetData sheetId="15831" refreshError="1"/>
      <sheetData sheetId="15832" refreshError="1"/>
      <sheetData sheetId="15833" refreshError="1"/>
      <sheetData sheetId="15834" refreshError="1"/>
      <sheetData sheetId="15835" refreshError="1"/>
      <sheetData sheetId="15836" refreshError="1"/>
      <sheetData sheetId="15837" refreshError="1"/>
      <sheetData sheetId="15838" refreshError="1"/>
      <sheetData sheetId="15839" refreshError="1"/>
      <sheetData sheetId="15840" refreshError="1"/>
      <sheetData sheetId="15841" refreshError="1"/>
      <sheetData sheetId="15842" refreshError="1"/>
      <sheetData sheetId="15843" refreshError="1"/>
      <sheetData sheetId="15844" refreshError="1"/>
      <sheetData sheetId="15845" refreshError="1"/>
      <sheetData sheetId="15846" refreshError="1"/>
      <sheetData sheetId="15847" refreshError="1"/>
      <sheetData sheetId="15848" refreshError="1"/>
      <sheetData sheetId="15849" refreshError="1"/>
      <sheetData sheetId="15850" refreshError="1"/>
      <sheetData sheetId="15851" refreshError="1"/>
      <sheetData sheetId="15852" refreshError="1"/>
      <sheetData sheetId="15853" refreshError="1"/>
      <sheetData sheetId="15854" refreshError="1"/>
      <sheetData sheetId="15855" refreshError="1"/>
      <sheetData sheetId="15856" refreshError="1"/>
      <sheetData sheetId="15857" refreshError="1"/>
      <sheetData sheetId="15858" refreshError="1"/>
      <sheetData sheetId="15859" refreshError="1"/>
      <sheetData sheetId="15860" refreshError="1"/>
      <sheetData sheetId="15861" refreshError="1"/>
      <sheetData sheetId="15862" refreshError="1"/>
      <sheetData sheetId="15863" refreshError="1"/>
      <sheetData sheetId="15864" refreshError="1"/>
      <sheetData sheetId="15865" refreshError="1"/>
      <sheetData sheetId="15866" refreshError="1"/>
      <sheetData sheetId="15867" refreshError="1"/>
      <sheetData sheetId="15868" refreshError="1"/>
      <sheetData sheetId="15869" refreshError="1"/>
      <sheetData sheetId="15870" refreshError="1"/>
      <sheetData sheetId="15871" refreshError="1"/>
      <sheetData sheetId="15872" refreshError="1"/>
      <sheetData sheetId="15873" refreshError="1"/>
      <sheetData sheetId="15874" refreshError="1"/>
      <sheetData sheetId="15875" refreshError="1"/>
      <sheetData sheetId="15876" refreshError="1"/>
      <sheetData sheetId="15877" refreshError="1"/>
      <sheetData sheetId="15878" refreshError="1"/>
      <sheetData sheetId="15879" refreshError="1"/>
      <sheetData sheetId="15880" refreshError="1"/>
      <sheetData sheetId="15881" refreshError="1"/>
      <sheetData sheetId="15882" refreshError="1"/>
      <sheetData sheetId="15883" refreshError="1"/>
      <sheetData sheetId="15884" refreshError="1"/>
      <sheetData sheetId="15885" refreshError="1"/>
      <sheetData sheetId="15886" refreshError="1"/>
      <sheetData sheetId="15887" refreshError="1"/>
      <sheetData sheetId="15888" refreshError="1"/>
      <sheetData sheetId="15889" refreshError="1"/>
      <sheetData sheetId="15890" refreshError="1"/>
      <sheetData sheetId="15891" refreshError="1"/>
      <sheetData sheetId="15892" refreshError="1"/>
      <sheetData sheetId="15893" refreshError="1"/>
      <sheetData sheetId="15894" refreshError="1"/>
      <sheetData sheetId="15895" refreshError="1"/>
      <sheetData sheetId="15896" refreshError="1"/>
      <sheetData sheetId="15897" refreshError="1"/>
      <sheetData sheetId="15898" refreshError="1"/>
      <sheetData sheetId="15899" refreshError="1"/>
      <sheetData sheetId="15900" refreshError="1"/>
      <sheetData sheetId="15901" refreshError="1"/>
      <sheetData sheetId="15902" refreshError="1"/>
      <sheetData sheetId="15903" refreshError="1"/>
      <sheetData sheetId="15904" refreshError="1"/>
      <sheetData sheetId="15905" refreshError="1"/>
      <sheetData sheetId="15906" refreshError="1"/>
      <sheetData sheetId="15907" refreshError="1"/>
      <sheetData sheetId="15908" refreshError="1"/>
      <sheetData sheetId="15909" refreshError="1"/>
      <sheetData sheetId="15910" refreshError="1"/>
      <sheetData sheetId="15911" refreshError="1"/>
      <sheetData sheetId="15912" refreshError="1"/>
      <sheetData sheetId="15913" refreshError="1"/>
      <sheetData sheetId="15914" refreshError="1"/>
      <sheetData sheetId="15915" refreshError="1"/>
      <sheetData sheetId="15916" refreshError="1"/>
      <sheetData sheetId="15917" refreshError="1"/>
      <sheetData sheetId="15918" refreshError="1"/>
      <sheetData sheetId="15919" refreshError="1"/>
      <sheetData sheetId="15920" refreshError="1"/>
      <sheetData sheetId="15921" refreshError="1"/>
      <sheetData sheetId="15922" refreshError="1"/>
      <sheetData sheetId="15923" refreshError="1"/>
      <sheetData sheetId="15924" refreshError="1"/>
      <sheetData sheetId="15925" refreshError="1"/>
      <sheetData sheetId="15926" refreshError="1"/>
      <sheetData sheetId="15927" refreshError="1"/>
      <sheetData sheetId="15928" refreshError="1"/>
      <sheetData sheetId="15929" refreshError="1"/>
      <sheetData sheetId="15930" refreshError="1"/>
      <sheetData sheetId="15931" refreshError="1"/>
      <sheetData sheetId="15932" refreshError="1"/>
      <sheetData sheetId="15933" refreshError="1"/>
      <sheetData sheetId="15934" refreshError="1"/>
      <sheetData sheetId="15935" refreshError="1"/>
      <sheetData sheetId="15936" refreshError="1"/>
      <sheetData sheetId="15937" refreshError="1"/>
      <sheetData sheetId="15938" refreshError="1"/>
      <sheetData sheetId="15939" refreshError="1"/>
      <sheetData sheetId="15940" refreshError="1"/>
      <sheetData sheetId="15941" refreshError="1"/>
      <sheetData sheetId="15942" refreshError="1"/>
      <sheetData sheetId="15943" refreshError="1"/>
      <sheetData sheetId="15944" refreshError="1"/>
      <sheetData sheetId="15945" refreshError="1"/>
      <sheetData sheetId="15946" refreshError="1"/>
      <sheetData sheetId="15947" refreshError="1"/>
      <sheetData sheetId="15948" refreshError="1"/>
      <sheetData sheetId="15949" refreshError="1"/>
      <sheetData sheetId="15950" refreshError="1"/>
      <sheetData sheetId="15951" refreshError="1"/>
      <sheetData sheetId="15952" refreshError="1"/>
      <sheetData sheetId="15953" refreshError="1"/>
      <sheetData sheetId="15954" refreshError="1"/>
      <sheetData sheetId="15955" refreshError="1"/>
      <sheetData sheetId="15956" refreshError="1"/>
      <sheetData sheetId="15957" refreshError="1"/>
      <sheetData sheetId="15958" refreshError="1"/>
      <sheetData sheetId="15959" refreshError="1"/>
      <sheetData sheetId="15960" refreshError="1"/>
      <sheetData sheetId="15961" refreshError="1"/>
      <sheetData sheetId="15962" refreshError="1"/>
      <sheetData sheetId="15963" refreshError="1"/>
      <sheetData sheetId="15964" refreshError="1"/>
      <sheetData sheetId="15965" refreshError="1"/>
      <sheetData sheetId="15966" refreshError="1"/>
      <sheetData sheetId="15967" refreshError="1"/>
      <sheetData sheetId="15968" refreshError="1"/>
      <sheetData sheetId="15969" refreshError="1"/>
      <sheetData sheetId="15970" refreshError="1"/>
      <sheetData sheetId="15971" refreshError="1"/>
      <sheetData sheetId="15972" refreshError="1"/>
      <sheetData sheetId="15973" refreshError="1"/>
      <sheetData sheetId="15974" refreshError="1"/>
      <sheetData sheetId="15975" refreshError="1"/>
      <sheetData sheetId="15976" refreshError="1"/>
      <sheetData sheetId="15977" refreshError="1"/>
      <sheetData sheetId="15978" refreshError="1"/>
      <sheetData sheetId="15979" refreshError="1"/>
      <sheetData sheetId="15980" refreshError="1"/>
      <sheetData sheetId="15981" refreshError="1"/>
      <sheetData sheetId="15982" refreshError="1"/>
      <sheetData sheetId="15983" refreshError="1"/>
      <sheetData sheetId="15984" refreshError="1"/>
      <sheetData sheetId="15985" refreshError="1"/>
      <sheetData sheetId="15986" refreshError="1"/>
      <sheetData sheetId="15987" refreshError="1"/>
      <sheetData sheetId="15988" refreshError="1"/>
      <sheetData sheetId="15989" refreshError="1"/>
      <sheetData sheetId="15990" refreshError="1"/>
      <sheetData sheetId="15991" refreshError="1"/>
      <sheetData sheetId="15992" refreshError="1"/>
      <sheetData sheetId="15993" refreshError="1"/>
      <sheetData sheetId="15994" refreshError="1"/>
      <sheetData sheetId="15995" refreshError="1"/>
      <sheetData sheetId="15996" refreshError="1"/>
      <sheetData sheetId="15997" refreshError="1"/>
      <sheetData sheetId="15998" refreshError="1"/>
      <sheetData sheetId="15999" refreshError="1"/>
      <sheetData sheetId="16000" refreshError="1"/>
      <sheetData sheetId="16001" refreshError="1"/>
      <sheetData sheetId="16002" refreshError="1"/>
      <sheetData sheetId="16003" refreshError="1"/>
      <sheetData sheetId="16004" refreshError="1"/>
      <sheetData sheetId="16005" refreshError="1"/>
      <sheetData sheetId="16006" refreshError="1"/>
      <sheetData sheetId="16007" refreshError="1"/>
      <sheetData sheetId="16008" refreshError="1"/>
      <sheetData sheetId="16009" refreshError="1"/>
      <sheetData sheetId="16010" refreshError="1"/>
      <sheetData sheetId="16011" refreshError="1"/>
      <sheetData sheetId="16012" refreshError="1"/>
      <sheetData sheetId="16013" refreshError="1"/>
      <sheetData sheetId="16014" refreshError="1"/>
      <sheetData sheetId="16015" refreshError="1"/>
      <sheetData sheetId="16016" refreshError="1"/>
      <sheetData sheetId="16017" refreshError="1"/>
      <sheetData sheetId="16018" refreshError="1"/>
      <sheetData sheetId="16019" refreshError="1"/>
      <sheetData sheetId="16020" refreshError="1"/>
      <sheetData sheetId="16021" refreshError="1"/>
      <sheetData sheetId="16022" refreshError="1"/>
      <sheetData sheetId="16023" refreshError="1"/>
      <sheetData sheetId="16024" refreshError="1"/>
      <sheetData sheetId="16025" refreshError="1"/>
      <sheetData sheetId="16026" refreshError="1"/>
      <sheetData sheetId="16027" refreshError="1"/>
      <sheetData sheetId="16028" refreshError="1"/>
      <sheetData sheetId="16029" refreshError="1"/>
      <sheetData sheetId="16030" refreshError="1"/>
      <sheetData sheetId="16031" refreshError="1"/>
      <sheetData sheetId="16032" refreshError="1"/>
      <sheetData sheetId="16033" refreshError="1"/>
      <sheetData sheetId="16034" refreshError="1"/>
      <sheetData sheetId="16035" refreshError="1"/>
      <sheetData sheetId="16036" refreshError="1"/>
      <sheetData sheetId="16037" refreshError="1"/>
      <sheetData sheetId="16038" refreshError="1"/>
      <sheetData sheetId="16039" refreshError="1"/>
      <sheetData sheetId="16040" refreshError="1"/>
      <sheetData sheetId="16041" refreshError="1"/>
      <sheetData sheetId="16042" refreshError="1"/>
      <sheetData sheetId="16043" refreshError="1"/>
      <sheetData sheetId="16044" refreshError="1"/>
      <sheetData sheetId="16045" refreshError="1"/>
      <sheetData sheetId="16046" refreshError="1"/>
      <sheetData sheetId="16047" refreshError="1"/>
      <sheetData sheetId="16048" refreshError="1"/>
      <sheetData sheetId="16049" refreshError="1"/>
      <sheetData sheetId="16050" refreshError="1"/>
      <sheetData sheetId="16051" refreshError="1"/>
      <sheetData sheetId="16052" refreshError="1"/>
      <sheetData sheetId="16053" refreshError="1"/>
      <sheetData sheetId="16054" refreshError="1"/>
      <sheetData sheetId="16055" refreshError="1"/>
      <sheetData sheetId="16056" refreshError="1"/>
      <sheetData sheetId="16057" refreshError="1"/>
      <sheetData sheetId="16058" refreshError="1"/>
      <sheetData sheetId="16059" refreshError="1"/>
      <sheetData sheetId="16060" refreshError="1"/>
      <sheetData sheetId="16061" refreshError="1"/>
      <sheetData sheetId="16062" refreshError="1"/>
      <sheetData sheetId="16063" refreshError="1"/>
      <sheetData sheetId="16064" refreshError="1"/>
      <sheetData sheetId="16065" refreshError="1"/>
      <sheetData sheetId="16066" refreshError="1"/>
      <sheetData sheetId="16067" refreshError="1"/>
      <sheetData sheetId="16068" refreshError="1"/>
      <sheetData sheetId="16069" refreshError="1"/>
      <sheetData sheetId="16070" refreshError="1"/>
      <sheetData sheetId="16071" refreshError="1"/>
      <sheetData sheetId="16072" refreshError="1"/>
      <sheetData sheetId="16073" refreshError="1"/>
      <sheetData sheetId="16074" refreshError="1"/>
      <sheetData sheetId="16075" refreshError="1"/>
      <sheetData sheetId="16076" refreshError="1"/>
      <sheetData sheetId="16077" refreshError="1"/>
      <sheetData sheetId="16078" refreshError="1"/>
      <sheetData sheetId="16079" refreshError="1"/>
      <sheetData sheetId="16080" refreshError="1"/>
      <sheetData sheetId="16081" refreshError="1"/>
      <sheetData sheetId="16082" refreshError="1"/>
      <sheetData sheetId="16083" refreshError="1"/>
      <sheetData sheetId="16084" refreshError="1"/>
      <sheetData sheetId="16085" refreshError="1"/>
      <sheetData sheetId="16086" refreshError="1"/>
      <sheetData sheetId="16087" refreshError="1"/>
      <sheetData sheetId="16088" refreshError="1"/>
      <sheetData sheetId="16089" refreshError="1"/>
      <sheetData sheetId="16090" refreshError="1"/>
      <sheetData sheetId="16091" refreshError="1"/>
      <sheetData sheetId="16092" refreshError="1"/>
      <sheetData sheetId="16093" refreshError="1"/>
      <sheetData sheetId="16094" refreshError="1"/>
      <sheetData sheetId="16095" refreshError="1"/>
      <sheetData sheetId="16096" refreshError="1"/>
      <sheetData sheetId="16097" refreshError="1"/>
      <sheetData sheetId="16098" refreshError="1"/>
      <sheetData sheetId="16099" refreshError="1"/>
      <sheetData sheetId="16100" refreshError="1"/>
      <sheetData sheetId="16101" refreshError="1"/>
      <sheetData sheetId="16102" refreshError="1"/>
      <sheetData sheetId="16103" refreshError="1"/>
      <sheetData sheetId="16104" refreshError="1"/>
      <sheetData sheetId="16105" refreshError="1"/>
      <sheetData sheetId="16106" refreshError="1"/>
      <sheetData sheetId="16107" refreshError="1"/>
      <sheetData sheetId="16108" refreshError="1"/>
      <sheetData sheetId="16109" refreshError="1"/>
      <sheetData sheetId="16110" refreshError="1"/>
      <sheetData sheetId="16111" refreshError="1"/>
      <sheetData sheetId="16112" refreshError="1"/>
      <sheetData sheetId="16113" refreshError="1"/>
      <sheetData sheetId="16114" refreshError="1"/>
      <sheetData sheetId="16115" refreshError="1"/>
      <sheetData sheetId="16116" refreshError="1"/>
      <sheetData sheetId="16117" refreshError="1"/>
      <sheetData sheetId="16118" refreshError="1"/>
      <sheetData sheetId="16119" refreshError="1"/>
      <sheetData sheetId="16120" refreshError="1"/>
      <sheetData sheetId="16121" refreshError="1"/>
      <sheetData sheetId="16122" refreshError="1"/>
      <sheetData sheetId="16123" refreshError="1"/>
      <sheetData sheetId="16124" refreshError="1"/>
      <sheetData sheetId="16125" refreshError="1"/>
      <sheetData sheetId="16126" refreshError="1"/>
      <sheetData sheetId="16127" refreshError="1"/>
      <sheetData sheetId="16128" refreshError="1"/>
      <sheetData sheetId="16129" refreshError="1"/>
      <sheetData sheetId="16130" refreshError="1"/>
      <sheetData sheetId="16131" refreshError="1"/>
      <sheetData sheetId="16132" refreshError="1"/>
      <sheetData sheetId="16133" refreshError="1"/>
      <sheetData sheetId="16134" refreshError="1"/>
      <sheetData sheetId="16135" refreshError="1"/>
      <sheetData sheetId="16136" refreshError="1"/>
      <sheetData sheetId="16137" refreshError="1"/>
      <sheetData sheetId="16138" refreshError="1"/>
      <sheetData sheetId="16139" refreshError="1"/>
      <sheetData sheetId="16140" refreshError="1"/>
      <sheetData sheetId="16141" refreshError="1"/>
      <sheetData sheetId="16142" refreshError="1"/>
      <sheetData sheetId="16143" refreshError="1"/>
      <sheetData sheetId="16144" refreshError="1"/>
      <sheetData sheetId="16145" refreshError="1"/>
      <sheetData sheetId="16146" refreshError="1"/>
      <sheetData sheetId="16147" refreshError="1"/>
      <sheetData sheetId="16148" refreshError="1"/>
      <sheetData sheetId="16149" refreshError="1"/>
      <sheetData sheetId="16150" refreshError="1"/>
      <sheetData sheetId="16151" refreshError="1"/>
      <sheetData sheetId="16152" refreshError="1"/>
      <sheetData sheetId="16153" refreshError="1"/>
      <sheetData sheetId="16154" refreshError="1"/>
      <sheetData sheetId="16155" refreshError="1"/>
      <sheetData sheetId="16156" refreshError="1"/>
      <sheetData sheetId="16157" refreshError="1"/>
      <sheetData sheetId="16158" refreshError="1"/>
      <sheetData sheetId="16159" refreshError="1"/>
      <sheetData sheetId="16160" refreshError="1"/>
      <sheetData sheetId="16161" refreshError="1"/>
      <sheetData sheetId="16162" refreshError="1"/>
      <sheetData sheetId="16163" refreshError="1"/>
      <sheetData sheetId="16164" refreshError="1"/>
      <sheetData sheetId="16165" refreshError="1"/>
      <sheetData sheetId="16166" refreshError="1"/>
      <sheetData sheetId="16167" refreshError="1"/>
      <sheetData sheetId="16168" refreshError="1"/>
      <sheetData sheetId="16169" refreshError="1"/>
      <sheetData sheetId="16170" refreshError="1"/>
      <sheetData sheetId="16171" refreshError="1"/>
      <sheetData sheetId="16172" refreshError="1"/>
      <sheetData sheetId="16173" refreshError="1"/>
      <sheetData sheetId="16174" refreshError="1"/>
      <sheetData sheetId="16175" refreshError="1"/>
      <sheetData sheetId="16176" refreshError="1"/>
      <sheetData sheetId="16177" refreshError="1"/>
      <sheetData sheetId="16178" refreshError="1"/>
      <sheetData sheetId="16179" refreshError="1"/>
      <sheetData sheetId="16180" refreshError="1"/>
      <sheetData sheetId="16181" refreshError="1"/>
      <sheetData sheetId="16182" refreshError="1"/>
      <sheetData sheetId="16183" refreshError="1"/>
      <sheetData sheetId="16184" refreshError="1"/>
      <sheetData sheetId="16185" refreshError="1"/>
      <sheetData sheetId="16186" refreshError="1"/>
      <sheetData sheetId="16187" refreshError="1"/>
      <sheetData sheetId="16188" refreshError="1"/>
      <sheetData sheetId="16189" refreshError="1"/>
      <sheetData sheetId="16190" refreshError="1"/>
      <sheetData sheetId="16191" refreshError="1"/>
      <sheetData sheetId="16192" refreshError="1"/>
      <sheetData sheetId="16193" refreshError="1"/>
      <sheetData sheetId="16194" refreshError="1"/>
      <sheetData sheetId="16195" refreshError="1"/>
      <sheetData sheetId="16196" refreshError="1"/>
      <sheetData sheetId="16197" refreshError="1"/>
      <sheetData sheetId="16198" refreshError="1"/>
      <sheetData sheetId="16199" refreshError="1"/>
      <sheetData sheetId="16200" refreshError="1"/>
      <sheetData sheetId="16201" refreshError="1"/>
      <sheetData sheetId="16202" refreshError="1"/>
      <sheetData sheetId="16203" refreshError="1"/>
      <sheetData sheetId="16204" refreshError="1"/>
      <sheetData sheetId="16205" refreshError="1"/>
      <sheetData sheetId="16206" refreshError="1"/>
      <sheetData sheetId="16207" refreshError="1"/>
      <sheetData sheetId="16208" refreshError="1"/>
      <sheetData sheetId="16209" refreshError="1"/>
      <sheetData sheetId="16210" refreshError="1"/>
      <sheetData sheetId="16211" refreshError="1"/>
      <sheetData sheetId="16212" refreshError="1"/>
      <sheetData sheetId="16213" refreshError="1"/>
      <sheetData sheetId="16214" refreshError="1"/>
      <sheetData sheetId="16215" refreshError="1"/>
      <sheetData sheetId="16216" refreshError="1"/>
      <sheetData sheetId="16217" refreshError="1"/>
      <sheetData sheetId="16218" refreshError="1"/>
      <sheetData sheetId="16219" refreshError="1"/>
      <sheetData sheetId="16220" refreshError="1"/>
      <sheetData sheetId="16221" refreshError="1"/>
      <sheetData sheetId="16222" refreshError="1"/>
      <sheetData sheetId="16223" refreshError="1"/>
      <sheetData sheetId="16224" refreshError="1"/>
      <sheetData sheetId="16225" refreshError="1"/>
      <sheetData sheetId="16226" refreshError="1"/>
      <sheetData sheetId="16227" refreshError="1"/>
      <sheetData sheetId="16228" refreshError="1"/>
      <sheetData sheetId="16229" refreshError="1"/>
      <sheetData sheetId="16230" refreshError="1"/>
      <sheetData sheetId="16231" refreshError="1"/>
      <sheetData sheetId="16232" refreshError="1"/>
      <sheetData sheetId="16233" refreshError="1"/>
      <sheetData sheetId="16234" refreshError="1"/>
      <sheetData sheetId="16235" refreshError="1"/>
      <sheetData sheetId="16236" refreshError="1"/>
      <sheetData sheetId="16237" refreshError="1"/>
      <sheetData sheetId="16238" refreshError="1"/>
      <sheetData sheetId="16239" refreshError="1"/>
      <sheetData sheetId="16240" refreshError="1"/>
      <sheetData sheetId="16241" refreshError="1"/>
      <sheetData sheetId="16242" refreshError="1"/>
      <sheetData sheetId="16243" refreshError="1"/>
      <sheetData sheetId="16244" refreshError="1"/>
      <sheetData sheetId="16245" refreshError="1"/>
      <sheetData sheetId="16246" refreshError="1"/>
      <sheetData sheetId="16247" refreshError="1"/>
      <sheetData sheetId="16248" refreshError="1"/>
      <sheetData sheetId="16249" refreshError="1"/>
      <sheetData sheetId="16250" refreshError="1"/>
      <sheetData sheetId="16251" refreshError="1"/>
      <sheetData sheetId="16252" refreshError="1"/>
      <sheetData sheetId="16253" refreshError="1"/>
      <sheetData sheetId="16254" refreshError="1"/>
      <sheetData sheetId="16255" refreshError="1"/>
      <sheetData sheetId="16256" refreshError="1"/>
      <sheetData sheetId="16257" refreshError="1"/>
      <sheetData sheetId="16258" refreshError="1"/>
      <sheetData sheetId="16259" refreshError="1"/>
      <sheetData sheetId="16260" refreshError="1"/>
      <sheetData sheetId="16261" refreshError="1"/>
      <sheetData sheetId="16262" refreshError="1"/>
      <sheetData sheetId="16263" refreshError="1"/>
      <sheetData sheetId="16264" refreshError="1"/>
      <sheetData sheetId="16265" refreshError="1"/>
      <sheetData sheetId="16266" refreshError="1"/>
      <sheetData sheetId="16267" refreshError="1"/>
      <sheetData sheetId="16268" refreshError="1"/>
      <sheetData sheetId="16269" refreshError="1"/>
      <sheetData sheetId="16270" refreshError="1"/>
      <sheetData sheetId="16271" refreshError="1"/>
      <sheetData sheetId="16272" refreshError="1"/>
      <sheetData sheetId="16273" refreshError="1"/>
      <sheetData sheetId="16274" refreshError="1"/>
      <sheetData sheetId="16275" refreshError="1"/>
      <sheetData sheetId="16276" refreshError="1"/>
      <sheetData sheetId="16277" refreshError="1"/>
      <sheetData sheetId="16278" refreshError="1"/>
      <sheetData sheetId="16279" refreshError="1"/>
      <sheetData sheetId="16280" refreshError="1"/>
      <sheetData sheetId="16281" refreshError="1"/>
      <sheetData sheetId="16282" refreshError="1"/>
      <sheetData sheetId="16283" refreshError="1"/>
      <sheetData sheetId="16284" refreshError="1"/>
      <sheetData sheetId="16285" refreshError="1"/>
      <sheetData sheetId="16286" refreshError="1"/>
      <sheetData sheetId="16287" refreshError="1"/>
      <sheetData sheetId="16288" refreshError="1"/>
      <sheetData sheetId="16289" refreshError="1"/>
      <sheetData sheetId="16290" refreshError="1"/>
      <sheetData sheetId="16291" refreshError="1"/>
      <sheetData sheetId="16292" refreshError="1"/>
      <sheetData sheetId="16293" refreshError="1"/>
      <sheetData sheetId="16294" refreshError="1"/>
      <sheetData sheetId="16295" refreshError="1"/>
      <sheetData sheetId="16296" refreshError="1"/>
      <sheetData sheetId="16297" refreshError="1"/>
      <sheetData sheetId="16298" refreshError="1"/>
      <sheetData sheetId="16299" refreshError="1"/>
      <sheetData sheetId="16300" refreshError="1"/>
      <sheetData sheetId="16301" refreshError="1"/>
      <sheetData sheetId="16302" refreshError="1"/>
      <sheetData sheetId="16303" refreshError="1"/>
      <sheetData sheetId="16304" refreshError="1"/>
      <sheetData sheetId="16305" refreshError="1"/>
      <sheetData sheetId="16306" refreshError="1"/>
      <sheetData sheetId="16307" refreshError="1"/>
      <sheetData sheetId="16308" refreshError="1"/>
      <sheetData sheetId="16309" refreshError="1"/>
      <sheetData sheetId="16310" refreshError="1"/>
      <sheetData sheetId="16311" refreshError="1"/>
      <sheetData sheetId="16312" refreshError="1"/>
      <sheetData sheetId="16313" refreshError="1"/>
      <sheetData sheetId="16314" refreshError="1"/>
      <sheetData sheetId="16315" refreshError="1"/>
      <sheetData sheetId="16316" refreshError="1"/>
      <sheetData sheetId="16317" refreshError="1"/>
      <sheetData sheetId="16318" refreshError="1"/>
      <sheetData sheetId="16319" refreshError="1"/>
      <sheetData sheetId="16320" refreshError="1"/>
      <sheetData sheetId="16321" refreshError="1"/>
      <sheetData sheetId="16322" refreshError="1"/>
      <sheetData sheetId="16323" refreshError="1"/>
      <sheetData sheetId="16324" refreshError="1"/>
      <sheetData sheetId="16325" refreshError="1"/>
      <sheetData sheetId="16326" refreshError="1"/>
      <sheetData sheetId="16327">
        <row r="9">
          <cell r="A9" t="str">
            <v>A</v>
          </cell>
        </row>
      </sheetData>
      <sheetData sheetId="16328">
        <row r="9">
          <cell r="A9" t="str">
            <v>A</v>
          </cell>
        </row>
      </sheetData>
      <sheetData sheetId="16329">
        <row r="9">
          <cell r="A9" t="str">
            <v>A</v>
          </cell>
        </row>
      </sheetData>
      <sheetData sheetId="16330">
        <row r="9">
          <cell r="A9" t="str">
            <v>A</v>
          </cell>
        </row>
      </sheetData>
      <sheetData sheetId="16331">
        <row r="9">
          <cell r="A9" t="str">
            <v>A</v>
          </cell>
        </row>
      </sheetData>
      <sheetData sheetId="16332">
        <row r="9">
          <cell r="A9" t="str">
            <v>A</v>
          </cell>
        </row>
      </sheetData>
      <sheetData sheetId="16333">
        <row r="9">
          <cell r="A9" t="str">
            <v>A</v>
          </cell>
        </row>
      </sheetData>
      <sheetData sheetId="16334">
        <row r="9">
          <cell r="A9" t="str">
            <v>A</v>
          </cell>
        </row>
      </sheetData>
      <sheetData sheetId="16335">
        <row r="9">
          <cell r="A9" t="str">
            <v>A</v>
          </cell>
        </row>
      </sheetData>
      <sheetData sheetId="16336">
        <row r="9">
          <cell r="A9" t="str">
            <v>A</v>
          </cell>
        </row>
      </sheetData>
      <sheetData sheetId="16337">
        <row r="9">
          <cell r="A9" t="str">
            <v>A</v>
          </cell>
        </row>
      </sheetData>
      <sheetData sheetId="16338">
        <row r="9">
          <cell r="A9" t="str">
            <v>A</v>
          </cell>
        </row>
      </sheetData>
      <sheetData sheetId="16339">
        <row r="9">
          <cell r="A9" t="str">
            <v>A</v>
          </cell>
        </row>
      </sheetData>
      <sheetData sheetId="16340">
        <row r="9">
          <cell r="A9" t="str">
            <v>A</v>
          </cell>
        </row>
      </sheetData>
      <sheetData sheetId="16341">
        <row r="9">
          <cell r="A9" t="str">
            <v>A</v>
          </cell>
        </row>
      </sheetData>
      <sheetData sheetId="16342">
        <row r="9">
          <cell r="A9" t="str">
            <v>A</v>
          </cell>
        </row>
      </sheetData>
      <sheetData sheetId="16343">
        <row r="9">
          <cell r="A9" t="str">
            <v>A</v>
          </cell>
        </row>
      </sheetData>
      <sheetData sheetId="16344">
        <row r="9">
          <cell r="A9" t="str">
            <v>A</v>
          </cell>
        </row>
      </sheetData>
      <sheetData sheetId="16345">
        <row r="9">
          <cell r="A9" t="str">
            <v>A</v>
          </cell>
        </row>
      </sheetData>
      <sheetData sheetId="16346">
        <row r="9">
          <cell r="A9" t="str">
            <v>A</v>
          </cell>
        </row>
      </sheetData>
      <sheetData sheetId="16347">
        <row r="9">
          <cell r="A9" t="str">
            <v>A</v>
          </cell>
        </row>
      </sheetData>
      <sheetData sheetId="16348">
        <row r="9">
          <cell r="A9" t="str">
            <v>A</v>
          </cell>
        </row>
      </sheetData>
      <sheetData sheetId="16349">
        <row r="9">
          <cell r="A9" t="str">
            <v>A</v>
          </cell>
        </row>
      </sheetData>
      <sheetData sheetId="16350">
        <row r="9">
          <cell r="A9" t="str">
            <v>A</v>
          </cell>
        </row>
      </sheetData>
      <sheetData sheetId="16351">
        <row r="9">
          <cell r="A9" t="str">
            <v>A</v>
          </cell>
        </row>
      </sheetData>
      <sheetData sheetId="16352">
        <row r="9">
          <cell r="A9" t="str">
            <v>A</v>
          </cell>
        </row>
      </sheetData>
      <sheetData sheetId="16353">
        <row r="9">
          <cell r="A9" t="str">
            <v>A</v>
          </cell>
        </row>
      </sheetData>
      <sheetData sheetId="16354">
        <row r="9">
          <cell r="A9" t="str">
            <v>A</v>
          </cell>
        </row>
      </sheetData>
      <sheetData sheetId="16355">
        <row r="9">
          <cell r="A9" t="str">
            <v>A</v>
          </cell>
        </row>
      </sheetData>
      <sheetData sheetId="16356">
        <row r="9">
          <cell r="A9" t="str">
            <v>A</v>
          </cell>
        </row>
      </sheetData>
      <sheetData sheetId="16357">
        <row r="9">
          <cell r="A9" t="str">
            <v>A</v>
          </cell>
        </row>
      </sheetData>
      <sheetData sheetId="16358">
        <row r="9">
          <cell r="A9" t="str">
            <v>A</v>
          </cell>
        </row>
      </sheetData>
      <sheetData sheetId="16359">
        <row r="9">
          <cell r="A9" t="str">
            <v>A</v>
          </cell>
        </row>
      </sheetData>
      <sheetData sheetId="16360">
        <row r="9">
          <cell r="A9" t="str">
            <v>A</v>
          </cell>
        </row>
      </sheetData>
      <sheetData sheetId="16361">
        <row r="9">
          <cell r="A9" t="str">
            <v>A</v>
          </cell>
        </row>
      </sheetData>
      <sheetData sheetId="16362">
        <row r="9">
          <cell r="A9" t="str">
            <v>A</v>
          </cell>
        </row>
      </sheetData>
      <sheetData sheetId="16363">
        <row r="9">
          <cell r="A9" t="str">
            <v>A</v>
          </cell>
        </row>
      </sheetData>
      <sheetData sheetId="16364">
        <row r="9">
          <cell r="A9" t="str">
            <v>A</v>
          </cell>
        </row>
      </sheetData>
      <sheetData sheetId="16365">
        <row r="9">
          <cell r="A9" t="str">
            <v>A</v>
          </cell>
        </row>
      </sheetData>
      <sheetData sheetId="16366">
        <row r="9">
          <cell r="A9" t="str">
            <v>A</v>
          </cell>
        </row>
      </sheetData>
      <sheetData sheetId="16367">
        <row r="9">
          <cell r="A9" t="str">
            <v>A</v>
          </cell>
        </row>
      </sheetData>
      <sheetData sheetId="16368">
        <row r="9">
          <cell r="A9" t="str">
            <v>A</v>
          </cell>
        </row>
      </sheetData>
      <sheetData sheetId="16369">
        <row r="9">
          <cell r="A9" t="str">
            <v>A</v>
          </cell>
        </row>
      </sheetData>
      <sheetData sheetId="16370">
        <row r="9">
          <cell r="A9" t="str">
            <v>A</v>
          </cell>
        </row>
      </sheetData>
      <sheetData sheetId="16371">
        <row r="9">
          <cell r="A9" t="str">
            <v>A</v>
          </cell>
        </row>
      </sheetData>
      <sheetData sheetId="16372">
        <row r="9">
          <cell r="A9" t="str">
            <v>A</v>
          </cell>
        </row>
      </sheetData>
      <sheetData sheetId="16373">
        <row r="9">
          <cell r="A9" t="str">
            <v>A</v>
          </cell>
        </row>
      </sheetData>
      <sheetData sheetId="16374">
        <row r="9">
          <cell r="A9" t="str">
            <v>A</v>
          </cell>
        </row>
      </sheetData>
      <sheetData sheetId="16375">
        <row r="9">
          <cell r="A9" t="str">
            <v>A</v>
          </cell>
        </row>
      </sheetData>
      <sheetData sheetId="16376">
        <row r="9">
          <cell r="A9" t="str">
            <v>A</v>
          </cell>
        </row>
      </sheetData>
      <sheetData sheetId="16377">
        <row r="9">
          <cell r="A9" t="str">
            <v>A</v>
          </cell>
        </row>
      </sheetData>
      <sheetData sheetId="16378">
        <row r="9">
          <cell r="A9" t="str">
            <v>A</v>
          </cell>
        </row>
      </sheetData>
      <sheetData sheetId="16379">
        <row r="9">
          <cell r="A9" t="str">
            <v>A</v>
          </cell>
        </row>
      </sheetData>
      <sheetData sheetId="16380">
        <row r="9">
          <cell r="A9" t="str">
            <v>A</v>
          </cell>
        </row>
      </sheetData>
      <sheetData sheetId="16381">
        <row r="9">
          <cell r="A9" t="str">
            <v>A</v>
          </cell>
        </row>
      </sheetData>
      <sheetData sheetId="16382">
        <row r="9">
          <cell r="A9" t="str">
            <v>A</v>
          </cell>
        </row>
      </sheetData>
      <sheetData sheetId="16383">
        <row r="9">
          <cell r="A9" t="str">
            <v>A</v>
          </cell>
        </row>
      </sheetData>
      <sheetData sheetId="16384">
        <row r="9">
          <cell r="A9" t="str">
            <v>A</v>
          </cell>
        </row>
      </sheetData>
      <sheetData sheetId="16385">
        <row r="9">
          <cell r="A9" t="str">
            <v>A</v>
          </cell>
        </row>
      </sheetData>
      <sheetData sheetId="16386">
        <row r="9">
          <cell r="A9" t="str">
            <v>A</v>
          </cell>
        </row>
      </sheetData>
      <sheetData sheetId="16387">
        <row r="9">
          <cell r="A9" t="str">
            <v>A</v>
          </cell>
        </row>
      </sheetData>
      <sheetData sheetId="16388">
        <row r="9">
          <cell r="A9" t="str">
            <v>A</v>
          </cell>
        </row>
      </sheetData>
      <sheetData sheetId="16389">
        <row r="9">
          <cell r="A9" t="str">
            <v>A</v>
          </cell>
        </row>
      </sheetData>
      <sheetData sheetId="16390">
        <row r="9">
          <cell r="A9" t="str">
            <v>A</v>
          </cell>
        </row>
      </sheetData>
      <sheetData sheetId="16391">
        <row r="9">
          <cell r="A9" t="str">
            <v>A</v>
          </cell>
        </row>
      </sheetData>
      <sheetData sheetId="16392">
        <row r="9">
          <cell r="A9" t="str">
            <v>A</v>
          </cell>
        </row>
      </sheetData>
      <sheetData sheetId="16393">
        <row r="9">
          <cell r="A9" t="str">
            <v>A</v>
          </cell>
        </row>
      </sheetData>
      <sheetData sheetId="16394">
        <row r="9">
          <cell r="A9" t="str">
            <v>A</v>
          </cell>
        </row>
      </sheetData>
      <sheetData sheetId="16395">
        <row r="9">
          <cell r="A9" t="str">
            <v>A</v>
          </cell>
        </row>
      </sheetData>
      <sheetData sheetId="16396">
        <row r="9">
          <cell r="A9" t="str">
            <v>A</v>
          </cell>
        </row>
      </sheetData>
      <sheetData sheetId="16397">
        <row r="9">
          <cell r="A9" t="str">
            <v>A</v>
          </cell>
        </row>
      </sheetData>
      <sheetData sheetId="16398">
        <row r="9">
          <cell r="A9" t="str">
            <v>A</v>
          </cell>
        </row>
      </sheetData>
      <sheetData sheetId="16399">
        <row r="9">
          <cell r="A9" t="str">
            <v>A</v>
          </cell>
        </row>
      </sheetData>
      <sheetData sheetId="16400">
        <row r="9">
          <cell r="A9" t="str">
            <v>A</v>
          </cell>
        </row>
      </sheetData>
      <sheetData sheetId="16401">
        <row r="9">
          <cell r="A9" t="str">
            <v>A</v>
          </cell>
        </row>
      </sheetData>
      <sheetData sheetId="16402">
        <row r="9">
          <cell r="A9" t="str">
            <v>A</v>
          </cell>
        </row>
      </sheetData>
      <sheetData sheetId="16403">
        <row r="9">
          <cell r="A9" t="str">
            <v>A</v>
          </cell>
        </row>
      </sheetData>
      <sheetData sheetId="16404">
        <row r="9">
          <cell r="A9" t="str">
            <v>A</v>
          </cell>
        </row>
      </sheetData>
      <sheetData sheetId="16405">
        <row r="9">
          <cell r="A9" t="str">
            <v>A</v>
          </cell>
        </row>
      </sheetData>
      <sheetData sheetId="16406">
        <row r="9">
          <cell r="A9" t="str">
            <v>A</v>
          </cell>
        </row>
      </sheetData>
      <sheetData sheetId="16407">
        <row r="9">
          <cell r="A9" t="str">
            <v>A</v>
          </cell>
        </row>
      </sheetData>
      <sheetData sheetId="16408">
        <row r="9">
          <cell r="A9" t="str">
            <v>A</v>
          </cell>
        </row>
      </sheetData>
      <sheetData sheetId="16409">
        <row r="9">
          <cell r="A9" t="str">
            <v>A</v>
          </cell>
        </row>
      </sheetData>
      <sheetData sheetId="16410">
        <row r="9">
          <cell r="A9" t="str">
            <v>A</v>
          </cell>
        </row>
      </sheetData>
      <sheetData sheetId="16411">
        <row r="9">
          <cell r="A9" t="str">
            <v>A</v>
          </cell>
        </row>
      </sheetData>
      <sheetData sheetId="16412">
        <row r="9">
          <cell r="A9" t="str">
            <v>A</v>
          </cell>
        </row>
      </sheetData>
      <sheetData sheetId="16413">
        <row r="9">
          <cell r="A9" t="str">
            <v>A</v>
          </cell>
        </row>
      </sheetData>
      <sheetData sheetId="16414">
        <row r="9">
          <cell r="A9" t="str">
            <v>A</v>
          </cell>
        </row>
      </sheetData>
      <sheetData sheetId="16415">
        <row r="9">
          <cell r="A9" t="str">
            <v>A</v>
          </cell>
        </row>
      </sheetData>
      <sheetData sheetId="16416">
        <row r="9">
          <cell r="A9" t="str">
            <v>A</v>
          </cell>
        </row>
      </sheetData>
      <sheetData sheetId="16417">
        <row r="9">
          <cell r="A9" t="str">
            <v>A</v>
          </cell>
        </row>
      </sheetData>
      <sheetData sheetId="16418">
        <row r="9">
          <cell r="A9" t="str">
            <v>A</v>
          </cell>
        </row>
      </sheetData>
      <sheetData sheetId="16419">
        <row r="9">
          <cell r="A9" t="str">
            <v>A</v>
          </cell>
        </row>
      </sheetData>
      <sheetData sheetId="16420">
        <row r="9">
          <cell r="A9" t="str">
            <v>A</v>
          </cell>
        </row>
      </sheetData>
      <sheetData sheetId="16421">
        <row r="9">
          <cell r="A9" t="str">
            <v>A</v>
          </cell>
        </row>
      </sheetData>
      <sheetData sheetId="16422">
        <row r="9">
          <cell r="A9" t="str">
            <v>A</v>
          </cell>
        </row>
      </sheetData>
      <sheetData sheetId="16423">
        <row r="9">
          <cell r="A9" t="str">
            <v>A</v>
          </cell>
        </row>
      </sheetData>
      <sheetData sheetId="16424">
        <row r="9">
          <cell r="A9" t="str">
            <v>A</v>
          </cell>
        </row>
      </sheetData>
      <sheetData sheetId="16425">
        <row r="9">
          <cell r="A9" t="str">
            <v>A</v>
          </cell>
        </row>
      </sheetData>
      <sheetData sheetId="16426">
        <row r="9">
          <cell r="A9" t="str">
            <v>A</v>
          </cell>
        </row>
      </sheetData>
      <sheetData sheetId="16427">
        <row r="9">
          <cell r="A9" t="str">
            <v>A</v>
          </cell>
        </row>
      </sheetData>
      <sheetData sheetId="16428">
        <row r="9">
          <cell r="A9" t="str">
            <v>A</v>
          </cell>
        </row>
      </sheetData>
      <sheetData sheetId="16429">
        <row r="9">
          <cell r="A9" t="str">
            <v>A</v>
          </cell>
        </row>
      </sheetData>
      <sheetData sheetId="16430">
        <row r="9">
          <cell r="A9" t="str">
            <v>A</v>
          </cell>
        </row>
      </sheetData>
      <sheetData sheetId="16431">
        <row r="9">
          <cell r="A9" t="str">
            <v>A</v>
          </cell>
        </row>
      </sheetData>
      <sheetData sheetId="16432">
        <row r="9">
          <cell r="A9" t="str">
            <v>A</v>
          </cell>
        </row>
      </sheetData>
      <sheetData sheetId="16433">
        <row r="9">
          <cell r="A9" t="str">
            <v>A</v>
          </cell>
        </row>
      </sheetData>
      <sheetData sheetId="16434">
        <row r="9">
          <cell r="A9" t="str">
            <v>A</v>
          </cell>
        </row>
      </sheetData>
      <sheetData sheetId="16435">
        <row r="9">
          <cell r="A9" t="str">
            <v>A</v>
          </cell>
        </row>
      </sheetData>
      <sheetData sheetId="16436">
        <row r="9">
          <cell r="A9" t="str">
            <v>A</v>
          </cell>
        </row>
      </sheetData>
      <sheetData sheetId="16437">
        <row r="9">
          <cell r="A9" t="str">
            <v>A</v>
          </cell>
        </row>
      </sheetData>
      <sheetData sheetId="16438">
        <row r="9">
          <cell r="A9" t="str">
            <v>A</v>
          </cell>
        </row>
      </sheetData>
      <sheetData sheetId="16439">
        <row r="9">
          <cell r="A9" t="str">
            <v>A</v>
          </cell>
        </row>
      </sheetData>
      <sheetData sheetId="16440">
        <row r="9">
          <cell r="A9" t="str">
            <v>A</v>
          </cell>
        </row>
      </sheetData>
      <sheetData sheetId="16441">
        <row r="9">
          <cell r="A9" t="str">
            <v>A</v>
          </cell>
        </row>
      </sheetData>
      <sheetData sheetId="16442">
        <row r="9">
          <cell r="A9" t="str">
            <v>A</v>
          </cell>
        </row>
      </sheetData>
      <sheetData sheetId="16443">
        <row r="9">
          <cell r="A9" t="str">
            <v>A</v>
          </cell>
        </row>
      </sheetData>
      <sheetData sheetId="16444">
        <row r="9">
          <cell r="A9" t="str">
            <v>A</v>
          </cell>
        </row>
      </sheetData>
      <sheetData sheetId="16445">
        <row r="9">
          <cell r="A9" t="str">
            <v>A</v>
          </cell>
        </row>
      </sheetData>
      <sheetData sheetId="16446">
        <row r="9">
          <cell r="A9" t="str">
            <v>A</v>
          </cell>
        </row>
      </sheetData>
      <sheetData sheetId="16447">
        <row r="9">
          <cell r="A9" t="str">
            <v>A</v>
          </cell>
        </row>
      </sheetData>
      <sheetData sheetId="16448">
        <row r="9">
          <cell r="A9" t="str">
            <v>A</v>
          </cell>
        </row>
      </sheetData>
      <sheetData sheetId="16449">
        <row r="9">
          <cell r="A9" t="str">
            <v>A</v>
          </cell>
        </row>
      </sheetData>
      <sheetData sheetId="16450">
        <row r="9">
          <cell r="A9" t="str">
            <v>A</v>
          </cell>
        </row>
      </sheetData>
      <sheetData sheetId="16451">
        <row r="9">
          <cell r="A9" t="str">
            <v>A</v>
          </cell>
        </row>
      </sheetData>
      <sheetData sheetId="16452">
        <row r="9">
          <cell r="A9" t="str">
            <v>A</v>
          </cell>
        </row>
      </sheetData>
      <sheetData sheetId="16453">
        <row r="9">
          <cell r="A9" t="str">
            <v>A</v>
          </cell>
        </row>
      </sheetData>
      <sheetData sheetId="16454">
        <row r="9">
          <cell r="A9" t="str">
            <v>A</v>
          </cell>
        </row>
      </sheetData>
      <sheetData sheetId="16455">
        <row r="9">
          <cell r="A9" t="str">
            <v>A</v>
          </cell>
        </row>
      </sheetData>
      <sheetData sheetId="16456">
        <row r="9">
          <cell r="A9" t="str">
            <v>A</v>
          </cell>
        </row>
      </sheetData>
      <sheetData sheetId="16457">
        <row r="9">
          <cell r="A9" t="str">
            <v>A</v>
          </cell>
        </row>
      </sheetData>
      <sheetData sheetId="16458">
        <row r="9">
          <cell r="A9" t="str">
            <v>A</v>
          </cell>
        </row>
      </sheetData>
      <sheetData sheetId="16459">
        <row r="9">
          <cell r="A9" t="str">
            <v>A</v>
          </cell>
        </row>
      </sheetData>
      <sheetData sheetId="16460">
        <row r="9">
          <cell r="A9" t="str">
            <v>A</v>
          </cell>
        </row>
      </sheetData>
      <sheetData sheetId="16461">
        <row r="9">
          <cell r="A9" t="str">
            <v>A</v>
          </cell>
        </row>
      </sheetData>
      <sheetData sheetId="16462">
        <row r="9">
          <cell r="A9" t="str">
            <v>A</v>
          </cell>
        </row>
      </sheetData>
      <sheetData sheetId="16463">
        <row r="9">
          <cell r="A9" t="str">
            <v>A</v>
          </cell>
        </row>
      </sheetData>
      <sheetData sheetId="16464">
        <row r="9">
          <cell r="A9" t="str">
            <v>A</v>
          </cell>
        </row>
      </sheetData>
      <sheetData sheetId="16465">
        <row r="9">
          <cell r="A9" t="str">
            <v>A</v>
          </cell>
        </row>
      </sheetData>
      <sheetData sheetId="16466">
        <row r="9">
          <cell r="A9" t="str">
            <v>A</v>
          </cell>
        </row>
      </sheetData>
      <sheetData sheetId="16467">
        <row r="9">
          <cell r="A9" t="str">
            <v>A</v>
          </cell>
        </row>
      </sheetData>
      <sheetData sheetId="16468">
        <row r="9">
          <cell r="A9" t="str">
            <v>A</v>
          </cell>
        </row>
      </sheetData>
      <sheetData sheetId="16469">
        <row r="9">
          <cell r="A9" t="str">
            <v>A</v>
          </cell>
        </row>
      </sheetData>
      <sheetData sheetId="16470">
        <row r="9">
          <cell r="A9" t="str">
            <v>A</v>
          </cell>
        </row>
      </sheetData>
      <sheetData sheetId="16471">
        <row r="9">
          <cell r="A9" t="str">
            <v>A</v>
          </cell>
        </row>
      </sheetData>
      <sheetData sheetId="16472">
        <row r="9">
          <cell r="A9" t="str">
            <v>A</v>
          </cell>
        </row>
      </sheetData>
      <sheetData sheetId="16473">
        <row r="9">
          <cell r="A9" t="str">
            <v>A</v>
          </cell>
        </row>
      </sheetData>
      <sheetData sheetId="16474">
        <row r="9">
          <cell r="A9" t="str">
            <v>A</v>
          </cell>
        </row>
      </sheetData>
      <sheetData sheetId="16475">
        <row r="9">
          <cell r="A9" t="str">
            <v>A</v>
          </cell>
        </row>
      </sheetData>
      <sheetData sheetId="16476">
        <row r="9">
          <cell r="A9" t="str">
            <v>A</v>
          </cell>
        </row>
      </sheetData>
      <sheetData sheetId="16477">
        <row r="9">
          <cell r="A9" t="str">
            <v>A</v>
          </cell>
        </row>
      </sheetData>
      <sheetData sheetId="16478">
        <row r="9">
          <cell r="A9" t="str">
            <v>A</v>
          </cell>
        </row>
      </sheetData>
      <sheetData sheetId="16479">
        <row r="9">
          <cell r="A9" t="str">
            <v>A</v>
          </cell>
        </row>
      </sheetData>
      <sheetData sheetId="16480">
        <row r="9">
          <cell r="A9" t="str">
            <v>A</v>
          </cell>
        </row>
      </sheetData>
      <sheetData sheetId="16481">
        <row r="9">
          <cell r="A9" t="str">
            <v>A</v>
          </cell>
        </row>
      </sheetData>
      <sheetData sheetId="16482">
        <row r="9">
          <cell r="A9" t="str">
            <v>A</v>
          </cell>
        </row>
      </sheetData>
      <sheetData sheetId="16483">
        <row r="9">
          <cell r="A9" t="str">
            <v>A</v>
          </cell>
        </row>
      </sheetData>
      <sheetData sheetId="16484">
        <row r="9">
          <cell r="A9" t="str">
            <v>A</v>
          </cell>
        </row>
      </sheetData>
      <sheetData sheetId="16485">
        <row r="9">
          <cell r="A9" t="str">
            <v>A</v>
          </cell>
        </row>
      </sheetData>
      <sheetData sheetId="16486">
        <row r="9">
          <cell r="A9" t="str">
            <v>A</v>
          </cell>
        </row>
      </sheetData>
      <sheetData sheetId="16487">
        <row r="9">
          <cell r="A9" t="str">
            <v>A</v>
          </cell>
        </row>
      </sheetData>
      <sheetData sheetId="16488">
        <row r="9">
          <cell r="A9" t="str">
            <v>A</v>
          </cell>
        </row>
      </sheetData>
      <sheetData sheetId="16489">
        <row r="9">
          <cell r="A9" t="str">
            <v>A</v>
          </cell>
        </row>
      </sheetData>
      <sheetData sheetId="16490">
        <row r="9">
          <cell r="A9" t="str">
            <v>A</v>
          </cell>
        </row>
      </sheetData>
      <sheetData sheetId="16491">
        <row r="9">
          <cell r="A9" t="str">
            <v>A</v>
          </cell>
        </row>
      </sheetData>
      <sheetData sheetId="16492">
        <row r="9">
          <cell r="A9" t="str">
            <v>A</v>
          </cell>
        </row>
      </sheetData>
      <sheetData sheetId="16493">
        <row r="9">
          <cell r="A9" t="str">
            <v>A</v>
          </cell>
        </row>
      </sheetData>
      <sheetData sheetId="16494">
        <row r="9">
          <cell r="A9" t="str">
            <v>A</v>
          </cell>
        </row>
      </sheetData>
      <sheetData sheetId="16495">
        <row r="9">
          <cell r="A9" t="str">
            <v>A</v>
          </cell>
        </row>
      </sheetData>
      <sheetData sheetId="16496">
        <row r="9">
          <cell r="A9" t="str">
            <v>A</v>
          </cell>
        </row>
      </sheetData>
      <sheetData sheetId="16497">
        <row r="9">
          <cell r="A9" t="str">
            <v>A</v>
          </cell>
        </row>
      </sheetData>
      <sheetData sheetId="16498">
        <row r="9">
          <cell r="A9" t="str">
            <v>A</v>
          </cell>
        </row>
      </sheetData>
      <sheetData sheetId="16499">
        <row r="9">
          <cell r="A9" t="str">
            <v>A</v>
          </cell>
        </row>
      </sheetData>
      <sheetData sheetId="16500">
        <row r="9">
          <cell r="A9" t="str">
            <v>A</v>
          </cell>
        </row>
      </sheetData>
      <sheetData sheetId="16501">
        <row r="9">
          <cell r="A9" t="str">
            <v>A</v>
          </cell>
        </row>
      </sheetData>
      <sheetData sheetId="16502">
        <row r="9">
          <cell r="A9" t="str">
            <v>A</v>
          </cell>
        </row>
      </sheetData>
      <sheetData sheetId="16503">
        <row r="9">
          <cell r="A9" t="str">
            <v>A</v>
          </cell>
        </row>
      </sheetData>
      <sheetData sheetId="16504">
        <row r="9">
          <cell r="A9" t="str">
            <v>A</v>
          </cell>
        </row>
      </sheetData>
      <sheetData sheetId="16505">
        <row r="9">
          <cell r="A9" t="str">
            <v>A</v>
          </cell>
        </row>
      </sheetData>
      <sheetData sheetId="16506">
        <row r="9">
          <cell r="A9" t="str">
            <v>A</v>
          </cell>
        </row>
      </sheetData>
      <sheetData sheetId="16507">
        <row r="9">
          <cell r="A9" t="str">
            <v>A</v>
          </cell>
        </row>
      </sheetData>
      <sheetData sheetId="16508">
        <row r="9">
          <cell r="A9" t="str">
            <v>A</v>
          </cell>
        </row>
      </sheetData>
      <sheetData sheetId="16509">
        <row r="9">
          <cell r="A9" t="str">
            <v>A</v>
          </cell>
        </row>
      </sheetData>
      <sheetData sheetId="16510">
        <row r="9">
          <cell r="A9" t="str">
            <v>A</v>
          </cell>
        </row>
      </sheetData>
      <sheetData sheetId="16511">
        <row r="9">
          <cell r="A9" t="str">
            <v>A</v>
          </cell>
        </row>
      </sheetData>
      <sheetData sheetId="16512">
        <row r="9">
          <cell r="A9" t="str">
            <v>A</v>
          </cell>
        </row>
      </sheetData>
      <sheetData sheetId="16513">
        <row r="9">
          <cell r="A9" t="str">
            <v>A</v>
          </cell>
        </row>
      </sheetData>
      <sheetData sheetId="16514">
        <row r="9">
          <cell r="A9" t="str">
            <v>A</v>
          </cell>
        </row>
      </sheetData>
      <sheetData sheetId="16515">
        <row r="9">
          <cell r="A9" t="str">
            <v>A</v>
          </cell>
        </row>
      </sheetData>
      <sheetData sheetId="16516">
        <row r="9">
          <cell r="A9" t="str">
            <v>A</v>
          </cell>
        </row>
      </sheetData>
      <sheetData sheetId="16517">
        <row r="9">
          <cell r="A9" t="str">
            <v>A</v>
          </cell>
        </row>
      </sheetData>
      <sheetData sheetId="16518">
        <row r="9">
          <cell r="A9" t="str">
            <v>A</v>
          </cell>
        </row>
      </sheetData>
      <sheetData sheetId="16519">
        <row r="9">
          <cell r="A9" t="str">
            <v>A</v>
          </cell>
        </row>
      </sheetData>
      <sheetData sheetId="16520">
        <row r="9">
          <cell r="A9" t="str">
            <v>A</v>
          </cell>
        </row>
      </sheetData>
      <sheetData sheetId="16521">
        <row r="9">
          <cell r="A9" t="str">
            <v>A</v>
          </cell>
        </row>
      </sheetData>
      <sheetData sheetId="16522">
        <row r="9">
          <cell r="A9" t="str">
            <v>A</v>
          </cell>
        </row>
      </sheetData>
      <sheetData sheetId="16523">
        <row r="9">
          <cell r="A9" t="str">
            <v>A</v>
          </cell>
        </row>
      </sheetData>
      <sheetData sheetId="16524">
        <row r="9">
          <cell r="A9" t="str">
            <v>A</v>
          </cell>
        </row>
      </sheetData>
      <sheetData sheetId="16525">
        <row r="9">
          <cell r="A9" t="str">
            <v>A</v>
          </cell>
        </row>
      </sheetData>
      <sheetData sheetId="16526">
        <row r="9">
          <cell r="A9" t="str">
            <v>A</v>
          </cell>
        </row>
      </sheetData>
      <sheetData sheetId="16527">
        <row r="9">
          <cell r="A9" t="str">
            <v>A</v>
          </cell>
        </row>
      </sheetData>
      <sheetData sheetId="16528">
        <row r="9">
          <cell r="A9" t="str">
            <v>A</v>
          </cell>
        </row>
      </sheetData>
      <sheetData sheetId="16529">
        <row r="9">
          <cell r="A9" t="str">
            <v>A</v>
          </cell>
        </row>
      </sheetData>
      <sheetData sheetId="16530">
        <row r="9">
          <cell r="A9" t="str">
            <v>A</v>
          </cell>
        </row>
      </sheetData>
      <sheetData sheetId="16531">
        <row r="9">
          <cell r="A9" t="str">
            <v>A</v>
          </cell>
        </row>
      </sheetData>
      <sheetData sheetId="16532">
        <row r="9">
          <cell r="A9" t="str">
            <v>A</v>
          </cell>
        </row>
      </sheetData>
      <sheetData sheetId="16533">
        <row r="9">
          <cell r="A9" t="str">
            <v>A</v>
          </cell>
        </row>
      </sheetData>
      <sheetData sheetId="16534">
        <row r="9">
          <cell r="A9" t="str">
            <v>A</v>
          </cell>
        </row>
      </sheetData>
      <sheetData sheetId="16535">
        <row r="9">
          <cell r="A9" t="str">
            <v>A</v>
          </cell>
        </row>
      </sheetData>
      <sheetData sheetId="16536">
        <row r="9">
          <cell r="A9" t="str">
            <v>A</v>
          </cell>
        </row>
      </sheetData>
      <sheetData sheetId="16537">
        <row r="9">
          <cell r="A9" t="str">
            <v>A</v>
          </cell>
        </row>
      </sheetData>
      <sheetData sheetId="16538">
        <row r="9">
          <cell r="A9" t="str">
            <v>A</v>
          </cell>
        </row>
      </sheetData>
      <sheetData sheetId="16539">
        <row r="9">
          <cell r="A9" t="str">
            <v>A</v>
          </cell>
        </row>
      </sheetData>
      <sheetData sheetId="16540">
        <row r="9">
          <cell r="A9" t="str">
            <v>A</v>
          </cell>
        </row>
      </sheetData>
      <sheetData sheetId="16541">
        <row r="9">
          <cell r="A9" t="str">
            <v>A</v>
          </cell>
        </row>
      </sheetData>
      <sheetData sheetId="16542">
        <row r="9">
          <cell r="A9" t="str">
            <v>A</v>
          </cell>
        </row>
      </sheetData>
      <sheetData sheetId="16543">
        <row r="9">
          <cell r="A9" t="str">
            <v>A</v>
          </cell>
        </row>
      </sheetData>
      <sheetData sheetId="16544">
        <row r="9">
          <cell r="A9" t="str">
            <v>A</v>
          </cell>
        </row>
      </sheetData>
      <sheetData sheetId="16545">
        <row r="9">
          <cell r="A9" t="str">
            <v>A</v>
          </cell>
        </row>
      </sheetData>
      <sheetData sheetId="16546">
        <row r="9">
          <cell r="A9" t="str">
            <v>A</v>
          </cell>
        </row>
      </sheetData>
      <sheetData sheetId="16547">
        <row r="9">
          <cell r="A9" t="str">
            <v>A</v>
          </cell>
        </row>
      </sheetData>
      <sheetData sheetId="16548">
        <row r="9">
          <cell r="A9" t="str">
            <v>A</v>
          </cell>
        </row>
      </sheetData>
      <sheetData sheetId="16549">
        <row r="9">
          <cell r="A9" t="str">
            <v>A</v>
          </cell>
        </row>
      </sheetData>
      <sheetData sheetId="16550">
        <row r="9">
          <cell r="A9" t="str">
            <v>A</v>
          </cell>
        </row>
      </sheetData>
      <sheetData sheetId="16551">
        <row r="9">
          <cell r="A9" t="str">
            <v>A</v>
          </cell>
        </row>
      </sheetData>
      <sheetData sheetId="16552">
        <row r="9">
          <cell r="A9" t="str">
            <v>A</v>
          </cell>
        </row>
      </sheetData>
      <sheetData sheetId="16553">
        <row r="9">
          <cell r="A9" t="str">
            <v>A</v>
          </cell>
        </row>
      </sheetData>
      <sheetData sheetId="16554">
        <row r="9">
          <cell r="A9" t="str">
            <v>A</v>
          </cell>
        </row>
      </sheetData>
      <sheetData sheetId="16555">
        <row r="9">
          <cell r="A9" t="str">
            <v>A</v>
          </cell>
        </row>
      </sheetData>
      <sheetData sheetId="16556">
        <row r="9">
          <cell r="A9" t="str">
            <v>A</v>
          </cell>
        </row>
      </sheetData>
      <sheetData sheetId="16557">
        <row r="9">
          <cell r="A9" t="str">
            <v>A</v>
          </cell>
        </row>
      </sheetData>
      <sheetData sheetId="16558">
        <row r="9">
          <cell r="A9" t="str">
            <v>A</v>
          </cell>
        </row>
      </sheetData>
      <sheetData sheetId="16559">
        <row r="9">
          <cell r="A9" t="str">
            <v>A</v>
          </cell>
        </row>
      </sheetData>
      <sheetData sheetId="16560">
        <row r="9">
          <cell r="A9" t="str">
            <v>A</v>
          </cell>
        </row>
      </sheetData>
      <sheetData sheetId="16561">
        <row r="9">
          <cell r="A9" t="str">
            <v>A</v>
          </cell>
        </row>
      </sheetData>
      <sheetData sheetId="16562">
        <row r="9">
          <cell r="A9" t="str">
            <v>A</v>
          </cell>
        </row>
      </sheetData>
      <sheetData sheetId="16563">
        <row r="9">
          <cell r="A9" t="str">
            <v>A</v>
          </cell>
        </row>
      </sheetData>
      <sheetData sheetId="16564">
        <row r="9">
          <cell r="A9" t="str">
            <v>A</v>
          </cell>
        </row>
      </sheetData>
      <sheetData sheetId="16565">
        <row r="9">
          <cell r="A9" t="str">
            <v>A</v>
          </cell>
        </row>
      </sheetData>
      <sheetData sheetId="16566">
        <row r="9">
          <cell r="A9" t="str">
            <v>A</v>
          </cell>
        </row>
      </sheetData>
      <sheetData sheetId="16567">
        <row r="9">
          <cell r="A9" t="str">
            <v>A</v>
          </cell>
        </row>
      </sheetData>
      <sheetData sheetId="16568">
        <row r="9">
          <cell r="A9" t="str">
            <v>A</v>
          </cell>
        </row>
      </sheetData>
      <sheetData sheetId="16569">
        <row r="9">
          <cell r="A9" t="str">
            <v>A</v>
          </cell>
        </row>
      </sheetData>
      <sheetData sheetId="16570">
        <row r="9">
          <cell r="A9" t="str">
            <v>A</v>
          </cell>
        </row>
      </sheetData>
      <sheetData sheetId="16571">
        <row r="9">
          <cell r="A9" t="str">
            <v>A</v>
          </cell>
        </row>
      </sheetData>
      <sheetData sheetId="16572">
        <row r="9">
          <cell r="A9" t="str">
            <v>A</v>
          </cell>
        </row>
      </sheetData>
      <sheetData sheetId="16573">
        <row r="9">
          <cell r="A9" t="str">
            <v>A</v>
          </cell>
        </row>
      </sheetData>
      <sheetData sheetId="16574">
        <row r="9">
          <cell r="A9" t="str">
            <v>A</v>
          </cell>
        </row>
      </sheetData>
      <sheetData sheetId="16575">
        <row r="9">
          <cell r="A9" t="str">
            <v>A</v>
          </cell>
        </row>
      </sheetData>
      <sheetData sheetId="16576">
        <row r="9">
          <cell r="A9" t="str">
            <v>A</v>
          </cell>
        </row>
      </sheetData>
      <sheetData sheetId="16577">
        <row r="9">
          <cell r="A9" t="str">
            <v>A</v>
          </cell>
        </row>
      </sheetData>
      <sheetData sheetId="16578">
        <row r="9">
          <cell r="A9" t="str">
            <v>A</v>
          </cell>
        </row>
      </sheetData>
      <sheetData sheetId="16579">
        <row r="9">
          <cell r="A9" t="str">
            <v>A</v>
          </cell>
        </row>
      </sheetData>
      <sheetData sheetId="16580">
        <row r="9">
          <cell r="A9" t="str">
            <v>A</v>
          </cell>
        </row>
      </sheetData>
      <sheetData sheetId="16581">
        <row r="9">
          <cell r="A9" t="str">
            <v>A</v>
          </cell>
        </row>
      </sheetData>
      <sheetData sheetId="16582">
        <row r="9">
          <cell r="A9" t="str">
            <v>A</v>
          </cell>
        </row>
      </sheetData>
      <sheetData sheetId="16583">
        <row r="9">
          <cell r="A9" t="str">
            <v>A</v>
          </cell>
        </row>
      </sheetData>
      <sheetData sheetId="16584">
        <row r="9">
          <cell r="A9" t="str">
            <v>A</v>
          </cell>
        </row>
      </sheetData>
      <sheetData sheetId="16585">
        <row r="9">
          <cell r="A9" t="str">
            <v>A</v>
          </cell>
        </row>
      </sheetData>
      <sheetData sheetId="16586">
        <row r="9">
          <cell r="A9" t="str">
            <v>A</v>
          </cell>
        </row>
      </sheetData>
      <sheetData sheetId="16587">
        <row r="9">
          <cell r="A9" t="str">
            <v>A</v>
          </cell>
        </row>
      </sheetData>
      <sheetData sheetId="16588">
        <row r="9">
          <cell r="A9" t="str">
            <v>A</v>
          </cell>
        </row>
      </sheetData>
      <sheetData sheetId="16589">
        <row r="9">
          <cell r="A9" t="str">
            <v>A</v>
          </cell>
        </row>
      </sheetData>
      <sheetData sheetId="16590">
        <row r="9">
          <cell r="A9" t="str">
            <v>A</v>
          </cell>
        </row>
      </sheetData>
      <sheetData sheetId="16591">
        <row r="9">
          <cell r="A9" t="str">
            <v>A</v>
          </cell>
        </row>
      </sheetData>
      <sheetData sheetId="16592">
        <row r="9">
          <cell r="A9" t="str">
            <v>A</v>
          </cell>
        </row>
      </sheetData>
      <sheetData sheetId="16593">
        <row r="9">
          <cell r="A9" t="str">
            <v>A</v>
          </cell>
        </row>
      </sheetData>
      <sheetData sheetId="16594">
        <row r="9">
          <cell r="A9" t="str">
            <v>A</v>
          </cell>
        </row>
      </sheetData>
      <sheetData sheetId="16595">
        <row r="9">
          <cell r="A9" t="str">
            <v>A</v>
          </cell>
        </row>
      </sheetData>
      <sheetData sheetId="16596">
        <row r="9">
          <cell r="A9" t="str">
            <v>A</v>
          </cell>
        </row>
      </sheetData>
      <sheetData sheetId="16597">
        <row r="9">
          <cell r="A9" t="str">
            <v>A</v>
          </cell>
        </row>
      </sheetData>
      <sheetData sheetId="16598">
        <row r="9">
          <cell r="A9" t="str">
            <v>A</v>
          </cell>
        </row>
      </sheetData>
      <sheetData sheetId="16599">
        <row r="9">
          <cell r="A9" t="str">
            <v>A</v>
          </cell>
        </row>
      </sheetData>
      <sheetData sheetId="16600">
        <row r="9">
          <cell r="A9" t="str">
            <v>A</v>
          </cell>
        </row>
      </sheetData>
      <sheetData sheetId="16601">
        <row r="9">
          <cell r="A9" t="str">
            <v>A</v>
          </cell>
        </row>
      </sheetData>
      <sheetData sheetId="16602">
        <row r="9">
          <cell r="A9" t="str">
            <v>A</v>
          </cell>
        </row>
      </sheetData>
      <sheetData sheetId="16603">
        <row r="9">
          <cell r="A9" t="str">
            <v>A</v>
          </cell>
        </row>
      </sheetData>
      <sheetData sheetId="16604">
        <row r="9">
          <cell r="A9" t="str">
            <v>A</v>
          </cell>
        </row>
      </sheetData>
      <sheetData sheetId="16605">
        <row r="9">
          <cell r="A9" t="str">
            <v>A</v>
          </cell>
        </row>
      </sheetData>
      <sheetData sheetId="16606">
        <row r="9">
          <cell r="A9" t="str">
            <v>A</v>
          </cell>
        </row>
      </sheetData>
      <sheetData sheetId="16607">
        <row r="9">
          <cell r="A9" t="str">
            <v>A</v>
          </cell>
        </row>
      </sheetData>
      <sheetData sheetId="16608">
        <row r="9">
          <cell r="A9" t="str">
            <v>A</v>
          </cell>
        </row>
      </sheetData>
      <sheetData sheetId="16609">
        <row r="9">
          <cell r="A9" t="str">
            <v>A</v>
          </cell>
        </row>
      </sheetData>
      <sheetData sheetId="16610">
        <row r="9">
          <cell r="A9" t="str">
            <v>A</v>
          </cell>
        </row>
      </sheetData>
      <sheetData sheetId="16611">
        <row r="9">
          <cell r="A9" t="str">
            <v>A</v>
          </cell>
        </row>
      </sheetData>
      <sheetData sheetId="16612">
        <row r="9">
          <cell r="A9" t="str">
            <v>A</v>
          </cell>
        </row>
      </sheetData>
      <sheetData sheetId="16613">
        <row r="9">
          <cell r="A9" t="str">
            <v>A</v>
          </cell>
        </row>
      </sheetData>
      <sheetData sheetId="16614">
        <row r="9">
          <cell r="A9" t="str">
            <v>A</v>
          </cell>
        </row>
      </sheetData>
      <sheetData sheetId="16615">
        <row r="9">
          <cell r="A9" t="str">
            <v>A</v>
          </cell>
        </row>
      </sheetData>
      <sheetData sheetId="16616">
        <row r="9">
          <cell r="A9" t="str">
            <v>A</v>
          </cell>
        </row>
      </sheetData>
      <sheetData sheetId="16617">
        <row r="9">
          <cell r="A9" t="str">
            <v>A</v>
          </cell>
        </row>
      </sheetData>
      <sheetData sheetId="16618">
        <row r="9">
          <cell r="A9" t="str">
            <v>A</v>
          </cell>
        </row>
      </sheetData>
      <sheetData sheetId="16619">
        <row r="9">
          <cell r="A9" t="str">
            <v>A</v>
          </cell>
        </row>
      </sheetData>
      <sheetData sheetId="16620">
        <row r="9">
          <cell r="A9" t="str">
            <v>A</v>
          </cell>
        </row>
      </sheetData>
      <sheetData sheetId="16621">
        <row r="9">
          <cell r="A9" t="str">
            <v>A</v>
          </cell>
        </row>
      </sheetData>
      <sheetData sheetId="16622">
        <row r="9">
          <cell r="A9" t="str">
            <v>A</v>
          </cell>
        </row>
      </sheetData>
      <sheetData sheetId="16623">
        <row r="9">
          <cell r="A9" t="str">
            <v>A</v>
          </cell>
        </row>
      </sheetData>
      <sheetData sheetId="16624">
        <row r="9">
          <cell r="A9" t="str">
            <v>A</v>
          </cell>
        </row>
      </sheetData>
      <sheetData sheetId="16625">
        <row r="9">
          <cell r="A9" t="str">
            <v>A</v>
          </cell>
        </row>
      </sheetData>
      <sheetData sheetId="16626">
        <row r="9">
          <cell r="A9" t="str">
            <v>A</v>
          </cell>
        </row>
      </sheetData>
      <sheetData sheetId="16627">
        <row r="9">
          <cell r="A9" t="str">
            <v>A</v>
          </cell>
        </row>
      </sheetData>
      <sheetData sheetId="16628">
        <row r="9">
          <cell r="A9" t="str">
            <v>A</v>
          </cell>
        </row>
      </sheetData>
      <sheetData sheetId="16629">
        <row r="9">
          <cell r="A9" t="str">
            <v>A</v>
          </cell>
        </row>
      </sheetData>
      <sheetData sheetId="16630">
        <row r="9">
          <cell r="A9" t="str">
            <v>A</v>
          </cell>
        </row>
      </sheetData>
      <sheetData sheetId="16631">
        <row r="9">
          <cell r="A9" t="str">
            <v>A</v>
          </cell>
        </row>
      </sheetData>
      <sheetData sheetId="16632">
        <row r="9">
          <cell r="A9" t="str">
            <v>A</v>
          </cell>
        </row>
      </sheetData>
      <sheetData sheetId="16633">
        <row r="9">
          <cell r="A9" t="str">
            <v>A</v>
          </cell>
        </row>
      </sheetData>
      <sheetData sheetId="16634">
        <row r="9">
          <cell r="A9" t="str">
            <v>A</v>
          </cell>
        </row>
      </sheetData>
      <sheetData sheetId="16635">
        <row r="9">
          <cell r="A9" t="str">
            <v>A</v>
          </cell>
        </row>
      </sheetData>
      <sheetData sheetId="16636">
        <row r="9">
          <cell r="A9" t="str">
            <v>A</v>
          </cell>
        </row>
      </sheetData>
      <sheetData sheetId="16637">
        <row r="9">
          <cell r="A9" t="str">
            <v>A</v>
          </cell>
        </row>
      </sheetData>
      <sheetData sheetId="16638">
        <row r="9">
          <cell r="A9" t="str">
            <v>A</v>
          </cell>
        </row>
      </sheetData>
      <sheetData sheetId="16639">
        <row r="9">
          <cell r="A9" t="str">
            <v>A</v>
          </cell>
        </row>
      </sheetData>
      <sheetData sheetId="16640">
        <row r="9">
          <cell r="A9" t="str">
            <v>A</v>
          </cell>
        </row>
      </sheetData>
      <sheetData sheetId="16641">
        <row r="9">
          <cell r="A9" t="str">
            <v>A</v>
          </cell>
        </row>
      </sheetData>
      <sheetData sheetId="16642">
        <row r="9">
          <cell r="A9" t="str">
            <v>A</v>
          </cell>
        </row>
      </sheetData>
      <sheetData sheetId="16643">
        <row r="9">
          <cell r="A9" t="str">
            <v>A</v>
          </cell>
        </row>
      </sheetData>
      <sheetData sheetId="16644">
        <row r="9">
          <cell r="A9" t="str">
            <v>A</v>
          </cell>
        </row>
      </sheetData>
      <sheetData sheetId="16645">
        <row r="9">
          <cell r="A9" t="str">
            <v>A</v>
          </cell>
        </row>
      </sheetData>
      <sheetData sheetId="16646">
        <row r="9">
          <cell r="A9" t="str">
            <v>A</v>
          </cell>
        </row>
      </sheetData>
      <sheetData sheetId="16647">
        <row r="9">
          <cell r="A9" t="str">
            <v>A</v>
          </cell>
        </row>
      </sheetData>
      <sheetData sheetId="16648">
        <row r="9">
          <cell r="A9" t="str">
            <v>A</v>
          </cell>
        </row>
      </sheetData>
      <sheetData sheetId="16649">
        <row r="9">
          <cell r="A9" t="str">
            <v>A</v>
          </cell>
        </row>
      </sheetData>
      <sheetData sheetId="16650">
        <row r="9">
          <cell r="A9" t="str">
            <v>A</v>
          </cell>
        </row>
      </sheetData>
      <sheetData sheetId="16651">
        <row r="9">
          <cell r="A9" t="str">
            <v>A</v>
          </cell>
        </row>
      </sheetData>
      <sheetData sheetId="16652">
        <row r="9">
          <cell r="A9" t="str">
            <v>A</v>
          </cell>
        </row>
      </sheetData>
      <sheetData sheetId="16653">
        <row r="9">
          <cell r="A9" t="str">
            <v>A</v>
          </cell>
        </row>
      </sheetData>
      <sheetData sheetId="16654">
        <row r="9">
          <cell r="A9" t="str">
            <v>A</v>
          </cell>
        </row>
      </sheetData>
      <sheetData sheetId="16655">
        <row r="9">
          <cell r="A9" t="str">
            <v>A</v>
          </cell>
        </row>
      </sheetData>
      <sheetData sheetId="16656">
        <row r="9">
          <cell r="A9" t="str">
            <v>A</v>
          </cell>
        </row>
      </sheetData>
      <sheetData sheetId="16657">
        <row r="9">
          <cell r="A9" t="str">
            <v>A</v>
          </cell>
        </row>
      </sheetData>
      <sheetData sheetId="16658">
        <row r="9">
          <cell r="A9" t="str">
            <v>A</v>
          </cell>
        </row>
      </sheetData>
      <sheetData sheetId="16659">
        <row r="9">
          <cell r="A9" t="str">
            <v>A</v>
          </cell>
        </row>
      </sheetData>
      <sheetData sheetId="16660">
        <row r="9">
          <cell r="A9" t="str">
            <v>A</v>
          </cell>
        </row>
      </sheetData>
      <sheetData sheetId="16661">
        <row r="9">
          <cell r="A9" t="str">
            <v>A</v>
          </cell>
        </row>
      </sheetData>
      <sheetData sheetId="16662">
        <row r="9">
          <cell r="A9" t="str">
            <v>A</v>
          </cell>
        </row>
      </sheetData>
      <sheetData sheetId="16663">
        <row r="9">
          <cell r="A9" t="str">
            <v>A</v>
          </cell>
        </row>
      </sheetData>
      <sheetData sheetId="16664">
        <row r="9">
          <cell r="A9" t="str">
            <v>A</v>
          </cell>
        </row>
      </sheetData>
      <sheetData sheetId="16665">
        <row r="9">
          <cell r="A9" t="str">
            <v>A</v>
          </cell>
        </row>
      </sheetData>
      <sheetData sheetId="16666">
        <row r="9">
          <cell r="A9" t="str">
            <v>A</v>
          </cell>
        </row>
      </sheetData>
      <sheetData sheetId="16667">
        <row r="9">
          <cell r="A9" t="str">
            <v>A</v>
          </cell>
        </row>
      </sheetData>
      <sheetData sheetId="16668">
        <row r="9">
          <cell r="A9" t="str">
            <v>A</v>
          </cell>
        </row>
      </sheetData>
      <sheetData sheetId="16669">
        <row r="9">
          <cell r="A9" t="str">
            <v>A</v>
          </cell>
        </row>
      </sheetData>
      <sheetData sheetId="16670">
        <row r="9">
          <cell r="A9" t="str">
            <v>A</v>
          </cell>
        </row>
      </sheetData>
      <sheetData sheetId="16671">
        <row r="9">
          <cell r="A9" t="str">
            <v>A</v>
          </cell>
        </row>
      </sheetData>
      <sheetData sheetId="16672">
        <row r="9">
          <cell r="A9" t="str">
            <v>A</v>
          </cell>
        </row>
      </sheetData>
      <sheetData sheetId="16673">
        <row r="9">
          <cell r="A9" t="str">
            <v>A</v>
          </cell>
        </row>
      </sheetData>
      <sheetData sheetId="16674">
        <row r="9">
          <cell r="A9" t="str">
            <v>A</v>
          </cell>
        </row>
      </sheetData>
      <sheetData sheetId="16675">
        <row r="9">
          <cell r="A9" t="str">
            <v>A</v>
          </cell>
        </row>
      </sheetData>
      <sheetData sheetId="16676">
        <row r="9">
          <cell r="A9" t="str">
            <v>A</v>
          </cell>
        </row>
      </sheetData>
      <sheetData sheetId="16677">
        <row r="9">
          <cell r="A9" t="str">
            <v>A</v>
          </cell>
        </row>
      </sheetData>
      <sheetData sheetId="16678">
        <row r="9">
          <cell r="A9" t="str">
            <v>A</v>
          </cell>
        </row>
      </sheetData>
      <sheetData sheetId="16679">
        <row r="9">
          <cell r="A9" t="str">
            <v>A</v>
          </cell>
        </row>
      </sheetData>
      <sheetData sheetId="16680">
        <row r="9">
          <cell r="A9" t="str">
            <v>A</v>
          </cell>
        </row>
      </sheetData>
      <sheetData sheetId="16681">
        <row r="9">
          <cell r="A9" t="str">
            <v>A</v>
          </cell>
        </row>
      </sheetData>
      <sheetData sheetId="16682">
        <row r="9">
          <cell r="A9" t="str">
            <v>A</v>
          </cell>
        </row>
      </sheetData>
      <sheetData sheetId="16683">
        <row r="9">
          <cell r="A9" t="str">
            <v>A</v>
          </cell>
        </row>
      </sheetData>
      <sheetData sheetId="16684">
        <row r="9">
          <cell r="A9" t="str">
            <v>A</v>
          </cell>
        </row>
      </sheetData>
      <sheetData sheetId="16685">
        <row r="9">
          <cell r="A9" t="str">
            <v>A</v>
          </cell>
        </row>
      </sheetData>
      <sheetData sheetId="16686">
        <row r="9">
          <cell r="A9" t="str">
            <v>A</v>
          </cell>
        </row>
      </sheetData>
      <sheetData sheetId="16687">
        <row r="9">
          <cell r="A9" t="str">
            <v>A</v>
          </cell>
        </row>
      </sheetData>
      <sheetData sheetId="16688">
        <row r="9">
          <cell r="A9" t="str">
            <v>A</v>
          </cell>
        </row>
      </sheetData>
      <sheetData sheetId="16689">
        <row r="9">
          <cell r="A9" t="str">
            <v>A</v>
          </cell>
        </row>
      </sheetData>
      <sheetData sheetId="16690">
        <row r="9">
          <cell r="A9" t="str">
            <v>A</v>
          </cell>
        </row>
      </sheetData>
      <sheetData sheetId="16691">
        <row r="9">
          <cell r="A9" t="str">
            <v>A</v>
          </cell>
        </row>
      </sheetData>
      <sheetData sheetId="16692">
        <row r="9">
          <cell r="A9" t="str">
            <v>A</v>
          </cell>
        </row>
      </sheetData>
      <sheetData sheetId="16693">
        <row r="9">
          <cell r="A9" t="str">
            <v>A</v>
          </cell>
        </row>
      </sheetData>
      <sheetData sheetId="16694">
        <row r="9">
          <cell r="A9" t="str">
            <v>A</v>
          </cell>
        </row>
      </sheetData>
      <sheetData sheetId="16695">
        <row r="9">
          <cell r="A9" t="str">
            <v>A</v>
          </cell>
        </row>
      </sheetData>
      <sheetData sheetId="16696">
        <row r="9">
          <cell r="A9" t="str">
            <v>A</v>
          </cell>
        </row>
      </sheetData>
      <sheetData sheetId="16697">
        <row r="9">
          <cell r="A9" t="str">
            <v>A</v>
          </cell>
        </row>
      </sheetData>
      <sheetData sheetId="16698">
        <row r="9">
          <cell r="A9" t="str">
            <v>A</v>
          </cell>
        </row>
      </sheetData>
      <sheetData sheetId="16699">
        <row r="9">
          <cell r="A9" t="str">
            <v>A</v>
          </cell>
        </row>
      </sheetData>
      <sheetData sheetId="16700">
        <row r="9">
          <cell r="A9" t="str">
            <v>A</v>
          </cell>
        </row>
      </sheetData>
      <sheetData sheetId="16701">
        <row r="9">
          <cell r="A9" t="str">
            <v>A</v>
          </cell>
        </row>
      </sheetData>
      <sheetData sheetId="16702">
        <row r="9">
          <cell r="A9" t="str">
            <v>A</v>
          </cell>
        </row>
      </sheetData>
      <sheetData sheetId="16703">
        <row r="9">
          <cell r="A9" t="str">
            <v>A</v>
          </cell>
        </row>
      </sheetData>
      <sheetData sheetId="16704">
        <row r="9">
          <cell r="A9" t="str">
            <v>A</v>
          </cell>
        </row>
      </sheetData>
      <sheetData sheetId="16705">
        <row r="9">
          <cell r="A9" t="str">
            <v>A</v>
          </cell>
        </row>
      </sheetData>
      <sheetData sheetId="16706">
        <row r="9">
          <cell r="A9" t="str">
            <v>A</v>
          </cell>
        </row>
      </sheetData>
      <sheetData sheetId="16707">
        <row r="9">
          <cell r="A9" t="str">
            <v>A</v>
          </cell>
        </row>
      </sheetData>
      <sheetData sheetId="16708">
        <row r="9">
          <cell r="A9" t="str">
            <v>A</v>
          </cell>
        </row>
      </sheetData>
      <sheetData sheetId="16709">
        <row r="9">
          <cell r="A9" t="str">
            <v>A</v>
          </cell>
        </row>
      </sheetData>
      <sheetData sheetId="16710">
        <row r="9">
          <cell r="A9" t="str">
            <v>A</v>
          </cell>
        </row>
      </sheetData>
      <sheetData sheetId="16711">
        <row r="9">
          <cell r="A9" t="str">
            <v>A</v>
          </cell>
        </row>
      </sheetData>
      <sheetData sheetId="16712">
        <row r="9">
          <cell r="A9" t="str">
            <v>A</v>
          </cell>
        </row>
      </sheetData>
      <sheetData sheetId="16713">
        <row r="9">
          <cell r="A9" t="str">
            <v>A</v>
          </cell>
        </row>
      </sheetData>
      <sheetData sheetId="16714">
        <row r="9">
          <cell r="A9" t="str">
            <v>A</v>
          </cell>
        </row>
      </sheetData>
      <sheetData sheetId="16715">
        <row r="9">
          <cell r="A9" t="str">
            <v>A</v>
          </cell>
        </row>
      </sheetData>
      <sheetData sheetId="16716">
        <row r="9">
          <cell r="A9" t="str">
            <v>A</v>
          </cell>
        </row>
      </sheetData>
      <sheetData sheetId="16717">
        <row r="9">
          <cell r="A9" t="str">
            <v>A</v>
          </cell>
        </row>
      </sheetData>
      <sheetData sheetId="16718">
        <row r="9">
          <cell r="A9" t="str">
            <v>A</v>
          </cell>
        </row>
      </sheetData>
      <sheetData sheetId="16719">
        <row r="9">
          <cell r="A9" t="str">
            <v>A</v>
          </cell>
        </row>
      </sheetData>
      <sheetData sheetId="16720">
        <row r="9">
          <cell r="A9" t="str">
            <v>A</v>
          </cell>
        </row>
      </sheetData>
      <sheetData sheetId="16721">
        <row r="9">
          <cell r="A9" t="str">
            <v>A</v>
          </cell>
        </row>
      </sheetData>
      <sheetData sheetId="16722">
        <row r="9">
          <cell r="A9" t="str">
            <v>A</v>
          </cell>
        </row>
      </sheetData>
      <sheetData sheetId="16723">
        <row r="9">
          <cell r="A9" t="str">
            <v>A</v>
          </cell>
        </row>
      </sheetData>
      <sheetData sheetId="16724">
        <row r="9">
          <cell r="A9" t="str">
            <v>A</v>
          </cell>
        </row>
      </sheetData>
      <sheetData sheetId="16725">
        <row r="9">
          <cell r="A9" t="str">
            <v>A</v>
          </cell>
        </row>
      </sheetData>
      <sheetData sheetId="16726">
        <row r="9">
          <cell r="A9" t="str">
            <v>A</v>
          </cell>
        </row>
      </sheetData>
      <sheetData sheetId="16727">
        <row r="9">
          <cell r="A9" t="str">
            <v>A</v>
          </cell>
        </row>
      </sheetData>
      <sheetData sheetId="16728">
        <row r="9">
          <cell r="A9" t="str">
            <v>A</v>
          </cell>
        </row>
      </sheetData>
      <sheetData sheetId="16729">
        <row r="9">
          <cell r="A9" t="str">
            <v>A</v>
          </cell>
        </row>
      </sheetData>
      <sheetData sheetId="16730">
        <row r="9">
          <cell r="A9" t="str">
            <v>A</v>
          </cell>
        </row>
      </sheetData>
      <sheetData sheetId="16731">
        <row r="9">
          <cell r="A9" t="str">
            <v>A</v>
          </cell>
        </row>
      </sheetData>
      <sheetData sheetId="16732">
        <row r="9">
          <cell r="A9" t="str">
            <v>A</v>
          </cell>
        </row>
      </sheetData>
      <sheetData sheetId="16733">
        <row r="9">
          <cell r="A9" t="str">
            <v>A</v>
          </cell>
        </row>
      </sheetData>
      <sheetData sheetId="16734">
        <row r="9">
          <cell r="A9" t="str">
            <v>A</v>
          </cell>
        </row>
      </sheetData>
      <sheetData sheetId="16735">
        <row r="9">
          <cell r="A9" t="str">
            <v>A</v>
          </cell>
        </row>
      </sheetData>
      <sheetData sheetId="16736">
        <row r="9">
          <cell r="A9" t="str">
            <v>A</v>
          </cell>
        </row>
      </sheetData>
      <sheetData sheetId="16737">
        <row r="9">
          <cell r="A9" t="str">
            <v>A</v>
          </cell>
        </row>
      </sheetData>
      <sheetData sheetId="16738">
        <row r="9">
          <cell r="A9" t="str">
            <v>A</v>
          </cell>
        </row>
      </sheetData>
      <sheetData sheetId="16739">
        <row r="9">
          <cell r="A9" t="str">
            <v>A</v>
          </cell>
        </row>
      </sheetData>
      <sheetData sheetId="16740">
        <row r="9">
          <cell r="A9" t="str">
            <v>A</v>
          </cell>
        </row>
      </sheetData>
      <sheetData sheetId="16741">
        <row r="9">
          <cell r="A9" t="str">
            <v>A</v>
          </cell>
        </row>
      </sheetData>
      <sheetData sheetId="16742">
        <row r="9">
          <cell r="A9" t="str">
            <v>A</v>
          </cell>
        </row>
      </sheetData>
      <sheetData sheetId="16743">
        <row r="9">
          <cell r="A9" t="str">
            <v>A</v>
          </cell>
        </row>
      </sheetData>
      <sheetData sheetId="16744">
        <row r="9">
          <cell r="A9" t="str">
            <v>A</v>
          </cell>
        </row>
      </sheetData>
      <sheetData sheetId="16745">
        <row r="9">
          <cell r="A9" t="str">
            <v>A</v>
          </cell>
        </row>
      </sheetData>
      <sheetData sheetId="16746">
        <row r="9">
          <cell r="A9" t="str">
            <v>A</v>
          </cell>
        </row>
      </sheetData>
      <sheetData sheetId="16747">
        <row r="9">
          <cell r="A9" t="str">
            <v>A</v>
          </cell>
        </row>
      </sheetData>
      <sheetData sheetId="16748">
        <row r="9">
          <cell r="A9" t="str">
            <v>A</v>
          </cell>
        </row>
      </sheetData>
      <sheetData sheetId="16749">
        <row r="9">
          <cell r="A9" t="str">
            <v>A</v>
          </cell>
        </row>
      </sheetData>
      <sheetData sheetId="16750">
        <row r="9">
          <cell r="A9" t="str">
            <v>A</v>
          </cell>
        </row>
      </sheetData>
      <sheetData sheetId="16751">
        <row r="9">
          <cell r="A9" t="str">
            <v>A</v>
          </cell>
        </row>
      </sheetData>
      <sheetData sheetId="16752">
        <row r="9">
          <cell r="A9" t="str">
            <v>A</v>
          </cell>
        </row>
      </sheetData>
      <sheetData sheetId="16753">
        <row r="9">
          <cell r="A9" t="str">
            <v>A</v>
          </cell>
        </row>
      </sheetData>
      <sheetData sheetId="16754">
        <row r="9">
          <cell r="A9" t="str">
            <v>A</v>
          </cell>
        </row>
      </sheetData>
      <sheetData sheetId="16755">
        <row r="9">
          <cell r="A9" t="str">
            <v>A</v>
          </cell>
        </row>
      </sheetData>
      <sheetData sheetId="16756">
        <row r="9">
          <cell r="A9" t="str">
            <v>A</v>
          </cell>
        </row>
      </sheetData>
      <sheetData sheetId="16757">
        <row r="9">
          <cell r="A9" t="str">
            <v>A</v>
          </cell>
        </row>
      </sheetData>
      <sheetData sheetId="16758">
        <row r="9">
          <cell r="A9" t="str">
            <v>A</v>
          </cell>
        </row>
      </sheetData>
      <sheetData sheetId="16759">
        <row r="9">
          <cell r="A9" t="str">
            <v>A</v>
          </cell>
        </row>
      </sheetData>
      <sheetData sheetId="16760">
        <row r="9">
          <cell r="A9" t="str">
            <v>A</v>
          </cell>
        </row>
      </sheetData>
      <sheetData sheetId="16761">
        <row r="9">
          <cell r="A9" t="str">
            <v>A</v>
          </cell>
        </row>
      </sheetData>
      <sheetData sheetId="16762">
        <row r="9">
          <cell r="A9" t="str">
            <v>A</v>
          </cell>
        </row>
      </sheetData>
      <sheetData sheetId="16763">
        <row r="9">
          <cell r="A9" t="str">
            <v>A</v>
          </cell>
        </row>
      </sheetData>
      <sheetData sheetId="16764">
        <row r="9">
          <cell r="A9" t="str">
            <v>A</v>
          </cell>
        </row>
      </sheetData>
      <sheetData sheetId="16765">
        <row r="9">
          <cell r="A9" t="str">
            <v>A</v>
          </cell>
        </row>
      </sheetData>
      <sheetData sheetId="16766">
        <row r="9">
          <cell r="A9" t="str">
            <v>A</v>
          </cell>
        </row>
      </sheetData>
      <sheetData sheetId="16767">
        <row r="9">
          <cell r="A9" t="str">
            <v>A</v>
          </cell>
        </row>
      </sheetData>
      <sheetData sheetId="16768">
        <row r="9">
          <cell r="A9" t="str">
            <v>A</v>
          </cell>
        </row>
      </sheetData>
      <sheetData sheetId="16769">
        <row r="9">
          <cell r="A9" t="str">
            <v>A</v>
          </cell>
        </row>
      </sheetData>
      <sheetData sheetId="16770">
        <row r="9">
          <cell r="A9" t="str">
            <v>A</v>
          </cell>
        </row>
      </sheetData>
      <sheetData sheetId="16771">
        <row r="9">
          <cell r="A9" t="str">
            <v>A</v>
          </cell>
        </row>
      </sheetData>
      <sheetData sheetId="16772">
        <row r="9">
          <cell r="A9" t="str">
            <v>A</v>
          </cell>
        </row>
      </sheetData>
      <sheetData sheetId="16773">
        <row r="9">
          <cell r="A9" t="str">
            <v>A</v>
          </cell>
        </row>
      </sheetData>
      <sheetData sheetId="16774">
        <row r="9">
          <cell r="A9" t="str">
            <v>A</v>
          </cell>
        </row>
      </sheetData>
      <sheetData sheetId="16775">
        <row r="9">
          <cell r="A9" t="str">
            <v>A</v>
          </cell>
        </row>
      </sheetData>
      <sheetData sheetId="16776">
        <row r="9">
          <cell r="A9" t="str">
            <v>A</v>
          </cell>
        </row>
      </sheetData>
      <sheetData sheetId="16777">
        <row r="9">
          <cell r="A9" t="str">
            <v>A</v>
          </cell>
        </row>
      </sheetData>
      <sheetData sheetId="16778">
        <row r="9">
          <cell r="A9" t="str">
            <v>A</v>
          </cell>
        </row>
      </sheetData>
      <sheetData sheetId="16779">
        <row r="9">
          <cell r="A9" t="str">
            <v>A</v>
          </cell>
        </row>
      </sheetData>
      <sheetData sheetId="16780">
        <row r="9">
          <cell r="A9" t="str">
            <v>A</v>
          </cell>
        </row>
      </sheetData>
      <sheetData sheetId="16781">
        <row r="9">
          <cell r="A9" t="str">
            <v>A</v>
          </cell>
        </row>
      </sheetData>
      <sheetData sheetId="16782">
        <row r="9">
          <cell r="A9" t="str">
            <v>A</v>
          </cell>
        </row>
      </sheetData>
      <sheetData sheetId="16783">
        <row r="9">
          <cell r="A9" t="str">
            <v>A</v>
          </cell>
        </row>
      </sheetData>
      <sheetData sheetId="16784">
        <row r="9">
          <cell r="A9" t="str">
            <v>A</v>
          </cell>
        </row>
      </sheetData>
      <sheetData sheetId="16785">
        <row r="9">
          <cell r="A9" t="str">
            <v>A</v>
          </cell>
        </row>
      </sheetData>
      <sheetData sheetId="16786">
        <row r="9">
          <cell r="A9" t="str">
            <v>A</v>
          </cell>
        </row>
      </sheetData>
      <sheetData sheetId="16787">
        <row r="9">
          <cell r="A9" t="str">
            <v>A</v>
          </cell>
        </row>
      </sheetData>
      <sheetData sheetId="16788">
        <row r="9">
          <cell r="A9" t="str">
            <v>A</v>
          </cell>
        </row>
      </sheetData>
      <sheetData sheetId="16789">
        <row r="9">
          <cell r="A9" t="str">
            <v>A</v>
          </cell>
        </row>
      </sheetData>
      <sheetData sheetId="16790">
        <row r="9">
          <cell r="A9" t="str">
            <v>A</v>
          </cell>
        </row>
      </sheetData>
      <sheetData sheetId="16791">
        <row r="9">
          <cell r="A9" t="str">
            <v>A</v>
          </cell>
        </row>
      </sheetData>
      <sheetData sheetId="16792">
        <row r="9">
          <cell r="A9" t="str">
            <v>A</v>
          </cell>
        </row>
      </sheetData>
      <sheetData sheetId="16793">
        <row r="9">
          <cell r="A9" t="str">
            <v>A</v>
          </cell>
        </row>
      </sheetData>
      <sheetData sheetId="16794">
        <row r="9">
          <cell r="A9" t="str">
            <v>A</v>
          </cell>
        </row>
      </sheetData>
      <sheetData sheetId="16795">
        <row r="9">
          <cell r="A9" t="str">
            <v>A</v>
          </cell>
        </row>
      </sheetData>
      <sheetData sheetId="16796">
        <row r="9">
          <cell r="A9" t="str">
            <v>A</v>
          </cell>
        </row>
      </sheetData>
      <sheetData sheetId="16797">
        <row r="9">
          <cell r="A9" t="str">
            <v>A</v>
          </cell>
        </row>
      </sheetData>
      <sheetData sheetId="16798">
        <row r="9">
          <cell r="A9" t="str">
            <v>A</v>
          </cell>
        </row>
      </sheetData>
      <sheetData sheetId="16799">
        <row r="9">
          <cell r="A9" t="str">
            <v>A</v>
          </cell>
        </row>
      </sheetData>
      <sheetData sheetId="16800">
        <row r="9">
          <cell r="A9" t="str">
            <v>A</v>
          </cell>
        </row>
      </sheetData>
      <sheetData sheetId="16801">
        <row r="9">
          <cell r="A9" t="str">
            <v>A</v>
          </cell>
        </row>
      </sheetData>
      <sheetData sheetId="16802">
        <row r="9">
          <cell r="A9" t="str">
            <v>A</v>
          </cell>
        </row>
      </sheetData>
      <sheetData sheetId="16803">
        <row r="9">
          <cell r="A9" t="str">
            <v>A</v>
          </cell>
        </row>
      </sheetData>
      <sheetData sheetId="16804">
        <row r="9">
          <cell r="A9" t="str">
            <v>A</v>
          </cell>
        </row>
      </sheetData>
      <sheetData sheetId="16805">
        <row r="9">
          <cell r="A9" t="str">
            <v>A</v>
          </cell>
        </row>
      </sheetData>
      <sheetData sheetId="16806">
        <row r="9">
          <cell r="A9" t="str">
            <v>A</v>
          </cell>
        </row>
      </sheetData>
      <sheetData sheetId="16807">
        <row r="9">
          <cell r="A9" t="str">
            <v>A</v>
          </cell>
        </row>
      </sheetData>
      <sheetData sheetId="16808">
        <row r="9">
          <cell r="A9" t="str">
            <v>A</v>
          </cell>
        </row>
      </sheetData>
      <sheetData sheetId="16809">
        <row r="9">
          <cell r="A9" t="str">
            <v>A</v>
          </cell>
        </row>
      </sheetData>
      <sheetData sheetId="16810">
        <row r="9">
          <cell r="A9" t="str">
            <v>A</v>
          </cell>
        </row>
      </sheetData>
      <sheetData sheetId="16811">
        <row r="9">
          <cell r="A9" t="str">
            <v>A</v>
          </cell>
        </row>
      </sheetData>
      <sheetData sheetId="16812">
        <row r="9">
          <cell r="A9" t="str">
            <v>A</v>
          </cell>
        </row>
      </sheetData>
      <sheetData sheetId="16813">
        <row r="9">
          <cell r="A9" t="str">
            <v>A</v>
          </cell>
        </row>
      </sheetData>
      <sheetData sheetId="16814">
        <row r="9">
          <cell r="A9" t="str">
            <v>A</v>
          </cell>
        </row>
      </sheetData>
      <sheetData sheetId="16815">
        <row r="9">
          <cell r="A9" t="str">
            <v>A</v>
          </cell>
        </row>
      </sheetData>
      <sheetData sheetId="16816">
        <row r="9">
          <cell r="A9" t="str">
            <v>A</v>
          </cell>
        </row>
      </sheetData>
      <sheetData sheetId="16817">
        <row r="9">
          <cell r="A9" t="str">
            <v>A</v>
          </cell>
        </row>
      </sheetData>
      <sheetData sheetId="16818">
        <row r="9">
          <cell r="A9" t="str">
            <v>A</v>
          </cell>
        </row>
      </sheetData>
      <sheetData sheetId="16819">
        <row r="9">
          <cell r="A9" t="str">
            <v>A</v>
          </cell>
        </row>
      </sheetData>
      <sheetData sheetId="16820">
        <row r="9">
          <cell r="A9" t="str">
            <v>A</v>
          </cell>
        </row>
      </sheetData>
      <sheetData sheetId="16821">
        <row r="9">
          <cell r="A9" t="str">
            <v>A</v>
          </cell>
        </row>
      </sheetData>
      <sheetData sheetId="16822">
        <row r="9">
          <cell r="A9" t="str">
            <v>A</v>
          </cell>
        </row>
      </sheetData>
      <sheetData sheetId="16823">
        <row r="9">
          <cell r="A9" t="str">
            <v>A</v>
          </cell>
        </row>
      </sheetData>
      <sheetData sheetId="16824">
        <row r="9">
          <cell r="A9" t="str">
            <v>A</v>
          </cell>
        </row>
      </sheetData>
      <sheetData sheetId="16825">
        <row r="9">
          <cell r="A9" t="str">
            <v>A</v>
          </cell>
        </row>
      </sheetData>
      <sheetData sheetId="16826">
        <row r="9">
          <cell r="A9" t="str">
            <v>A</v>
          </cell>
        </row>
      </sheetData>
      <sheetData sheetId="16827">
        <row r="9">
          <cell r="A9" t="str">
            <v>A</v>
          </cell>
        </row>
      </sheetData>
      <sheetData sheetId="16828">
        <row r="9">
          <cell r="A9" t="str">
            <v>A</v>
          </cell>
        </row>
      </sheetData>
      <sheetData sheetId="16829">
        <row r="9">
          <cell r="A9" t="str">
            <v>A</v>
          </cell>
        </row>
      </sheetData>
      <sheetData sheetId="16830">
        <row r="9">
          <cell r="A9" t="str">
            <v>A</v>
          </cell>
        </row>
      </sheetData>
      <sheetData sheetId="16831">
        <row r="9">
          <cell r="A9" t="str">
            <v>A</v>
          </cell>
        </row>
      </sheetData>
      <sheetData sheetId="16832">
        <row r="9">
          <cell r="A9" t="str">
            <v>A</v>
          </cell>
        </row>
      </sheetData>
      <sheetData sheetId="16833">
        <row r="9">
          <cell r="A9" t="str">
            <v>A</v>
          </cell>
        </row>
      </sheetData>
      <sheetData sheetId="16834">
        <row r="9">
          <cell r="A9" t="str">
            <v>A</v>
          </cell>
        </row>
      </sheetData>
      <sheetData sheetId="16835">
        <row r="9">
          <cell r="A9" t="str">
            <v>A</v>
          </cell>
        </row>
      </sheetData>
      <sheetData sheetId="16836">
        <row r="9">
          <cell r="A9" t="str">
            <v>A</v>
          </cell>
        </row>
      </sheetData>
      <sheetData sheetId="16837">
        <row r="9">
          <cell r="A9" t="str">
            <v>A</v>
          </cell>
        </row>
      </sheetData>
      <sheetData sheetId="16838">
        <row r="9">
          <cell r="A9" t="str">
            <v>A</v>
          </cell>
        </row>
      </sheetData>
      <sheetData sheetId="16839">
        <row r="9">
          <cell r="A9" t="str">
            <v>A</v>
          </cell>
        </row>
      </sheetData>
      <sheetData sheetId="16840">
        <row r="9">
          <cell r="A9" t="str">
            <v>A</v>
          </cell>
        </row>
      </sheetData>
      <sheetData sheetId="16841">
        <row r="9">
          <cell r="A9" t="str">
            <v>A</v>
          </cell>
        </row>
      </sheetData>
      <sheetData sheetId="16842">
        <row r="9">
          <cell r="A9" t="str">
            <v>A</v>
          </cell>
        </row>
      </sheetData>
      <sheetData sheetId="16843">
        <row r="9">
          <cell r="A9" t="str">
            <v>A</v>
          </cell>
        </row>
      </sheetData>
      <sheetData sheetId="16844">
        <row r="9">
          <cell r="A9" t="str">
            <v>A</v>
          </cell>
        </row>
      </sheetData>
      <sheetData sheetId="16845">
        <row r="9">
          <cell r="A9" t="str">
            <v>A</v>
          </cell>
        </row>
      </sheetData>
      <sheetData sheetId="16846">
        <row r="9">
          <cell r="A9" t="str">
            <v>A</v>
          </cell>
        </row>
      </sheetData>
      <sheetData sheetId="16847">
        <row r="9">
          <cell r="A9" t="str">
            <v>A</v>
          </cell>
        </row>
      </sheetData>
      <sheetData sheetId="16848">
        <row r="9">
          <cell r="A9" t="str">
            <v>A</v>
          </cell>
        </row>
      </sheetData>
      <sheetData sheetId="16849">
        <row r="9">
          <cell r="A9" t="str">
            <v>A</v>
          </cell>
        </row>
      </sheetData>
      <sheetData sheetId="16850">
        <row r="9">
          <cell r="A9" t="str">
            <v>A</v>
          </cell>
        </row>
      </sheetData>
      <sheetData sheetId="16851">
        <row r="9">
          <cell r="A9" t="str">
            <v>A</v>
          </cell>
        </row>
      </sheetData>
      <sheetData sheetId="16852">
        <row r="9">
          <cell r="A9" t="str">
            <v>A</v>
          </cell>
        </row>
      </sheetData>
      <sheetData sheetId="16853">
        <row r="9">
          <cell r="A9" t="str">
            <v>A</v>
          </cell>
        </row>
      </sheetData>
      <sheetData sheetId="16854">
        <row r="9">
          <cell r="A9" t="str">
            <v>A</v>
          </cell>
        </row>
      </sheetData>
      <sheetData sheetId="16855">
        <row r="9">
          <cell r="A9" t="str">
            <v>A</v>
          </cell>
        </row>
      </sheetData>
      <sheetData sheetId="16856">
        <row r="9">
          <cell r="A9" t="str">
            <v>A</v>
          </cell>
        </row>
      </sheetData>
      <sheetData sheetId="16857">
        <row r="9">
          <cell r="A9" t="str">
            <v>A</v>
          </cell>
        </row>
      </sheetData>
      <sheetData sheetId="16858">
        <row r="9">
          <cell r="A9" t="str">
            <v>A</v>
          </cell>
        </row>
      </sheetData>
      <sheetData sheetId="16859">
        <row r="9">
          <cell r="A9" t="str">
            <v>A</v>
          </cell>
        </row>
      </sheetData>
      <sheetData sheetId="16860">
        <row r="9">
          <cell r="A9" t="str">
            <v>A</v>
          </cell>
        </row>
      </sheetData>
      <sheetData sheetId="16861">
        <row r="9">
          <cell r="A9" t="str">
            <v>A</v>
          </cell>
        </row>
      </sheetData>
      <sheetData sheetId="16862">
        <row r="9">
          <cell r="A9" t="str">
            <v>A</v>
          </cell>
        </row>
      </sheetData>
      <sheetData sheetId="16863">
        <row r="9">
          <cell r="A9" t="str">
            <v>A</v>
          </cell>
        </row>
      </sheetData>
      <sheetData sheetId="16864">
        <row r="9">
          <cell r="A9" t="str">
            <v>A</v>
          </cell>
        </row>
      </sheetData>
      <sheetData sheetId="16865">
        <row r="9">
          <cell r="A9" t="str">
            <v>A</v>
          </cell>
        </row>
      </sheetData>
      <sheetData sheetId="16866">
        <row r="9">
          <cell r="A9" t="str">
            <v>A</v>
          </cell>
        </row>
      </sheetData>
      <sheetData sheetId="16867">
        <row r="9">
          <cell r="A9" t="str">
            <v>A</v>
          </cell>
        </row>
      </sheetData>
      <sheetData sheetId="16868">
        <row r="9">
          <cell r="A9" t="str">
            <v>A</v>
          </cell>
        </row>
      </sheetData>
      <sheetData sheetId="16869">
        <row r="9">
          <cell r="A9" t="str">
            <v>A</v>
          </cell>
        </row>
      </sheetData>
      <sheetData sheetId="16870">
        <row r="9">
          <cell r="A9" t="str">
            <v>A</v>
          </cell>
        </row>
      </sheetData>
      <sheetData sheetId="16871">
        <row r="9">
          <cell r="A9" t="str">
            <v>A</v>
          </cell>
        </row>
      </sheetData>
      <sheetData sheetId="16872">
        <row r="9">
          <cell r="A9" t="str">
            <v>A</v>
          </cell>
        </row>
      </sheetData>
      <sheetData sheetId="16873">
        <row r="9">
          <cell r="A9" t="str">
            <v>A</v>
          </cell>
        </row>
      </sheetData>
      <sheetData sheetId="16874">
        <row r="9">
          <cell r="A9" t="str">
            <v>A</v>
          </cell>
        </row>
      </sheetData>
      <sheetData sheetId="16875">
        <row r="9">
          <cell r="A9" t="str">
            <v>A</v>
          </cell>
        </row>
      </sheetData>
      <sheetData sheetId="16876">
        <row r="9">
          <cell r="A9" t="str">
            <v>A</v>
          </cell>
        </row>
      </sheetData>
      <sheetData sheetId="16877">
        <row r="9">
          <cell r="A9" t="str">
            <v>A</v>
          </cell>
        </row>
      </sheetData>
      <sheetData sheetId="16878">
        <row r="9">
          <cell r="A9" t="str">
            <v>A</v>
          </cell>
        </row>
      </sheetData>
      <sheetData sheetId="16879">
        <row r="9">
          <cell r="A9" t="str">
            <v>A</v>
          </cell>
        </row>
      </sheetData>
      <sheetData sheetId="16880">
        <row r="9">
          <cell r="A9" t="str">
            <v>A</v>
          </cell>
        </row>
      </sheetData>
      <sheetData sheetId="16881">
        <row r="9">
          <cell r="A9" t="str">
            <v>A</v>
          </cell>
        </row>
      </sheetData>
      <sheetData sheetId="16882">
        <row r="9">
          <cell r="A9" t="str">
            <v>A</v>
          </cell>
        </row>
      </sheetData>
      <sheetData sheetId="16883">
        <row r="9">
          <cell r="A9" t="str">
            <v>A</v>
          </cell>
        </row>
      </sheetData>
      <sheetData sheetId="16884">
        <row r="9">
          <cell r="A9" t="str">
            <v>A</v>
          </cell>
        </row>
      </sheetData>
      <sheetData sheetId="16885">
        <row r="9">
          <cell r="A9" t="str">
            <v>A</v>
          </cell>
        </row>
      </sheetData>
      <sheetData sheetId="16886">
        <row r="9">
          <cell r="A9" t="str">
            <v>A</v>
          </cell>
        </row>
      </sheetData>
      <sheetData sheetId="16887">
        <row r="9">
          <cell r="A9" t="str">
            <v>A</v>
          </cell>
        </row>
      </sheetData>
      <sheetData sheetId="16888">
        <row r="9">
          <cell r="A9" t="str">
            <v>A</v>
          </cell>
        </row>
      </sheetData>
      <sheetData sheetId="16889">
        <row r="9">
          <cell r="A9" t="str">
            <v>A</v>
          </cell>
        </row>
      </sheetData>
      <sheetData sheetId="16890">
        <row r="9">
          <cell r="A9" t="str">
            <v>A</v>
          </cell>
        </row>
      </sheetData>
      <sheetData sheetId="16891">
        <row r="9">
          <cell r="A9" t="str">
            <v>A</v>
          </cell>
        </row>
      </sheetData>
      <sheetData sheetId="16892">
        <row r="9">
          <cell r="A9" t="str">
            <v>A</v>
          </cell>
        </row>
      </sheetData>
      <sheetData sheetId="16893">
        <row r="9">
          <cell r="A9" t="str">
            <v>A</v>
          </cell>
        </row>
      </sheetData>
      <sheetData sheetId="16894">
        <row r="9">
          <cell r="A9" t="str">
            <v>A</v>
          </cell>
        </row>
      </sheetData>
      <sheetData sheetId="16895">
        <row r="9">
          <cell r="A9" t="str">
            <v>A</v>
          </cell>
        </row>
      </sheetData>
      <sheetData sheetId="16896">
        <row r="9">
          <cell r="A9" t="str">
            <v>A</v>
          </cell>
        </row>
      </sheetData>
      <sheetData sheetId="16897">
        <row r="9">
          <cell r="A9" t="str">
            <v>A</v>
          </cell>
        </row>
      </sheetData>
      <sheetData sheetId="16898">
        <row r="9">
          <cell r="A9" t="str">
            <v>A</v>
          </cell>
        </row>
      </sheetData>
      <sheetData sheetId="16899">
        <row r="9">
          <cell r="A9" t="str">
            <v>A</v>
          </cell>
        </row>
      </sheetData>
      <sheetData sheetId="16900">
        <row r="9">
          <cell r="A9" t="str">
            <v>A</v>
          </cell>
        </row>
      </sheetData>
      <sheetData sheetId="16901">
        <row r="9">
          <cell r="A9" t="str">
            <v>A</v>
          </cell>
        </row>
      </sheetData>
      <sheetData sheetId="16902">
        <row r="9">
          <cell r="A9" t="str">
            <v>A</v>
          </cell>
        </row>
      </sheetData>
      <sheetData sheetId="16903">
        <row r="9">
          <cell r="A9" t="str">
            <v>A</v>
          </cell>
        </row>
      </sheetData>
      <sheetData sheetId="16904">
        <row r="9">
          <cell r="A9" t="str">
            <v>A</v>
          </cell>
        </row>
      </sheetData>
      <sheetData sheetId="16905">
        <row r="9">
          <cell r="A9" t="str">
            <v>A</v>
          </cell>
        </row>
      </sheetData>
      <sheetData sheetId="16906">
        <row r="9">
          <cell r="A9" t="str">
            <v>A</v>
          </cell>
        </row>
      </sheetData>
      <sheetData sheetId="16907">
        <row r="9">
          <cell r="A9" t="str">
            <v>A</v>
          </cell>
        </row>
      </sheetData>
      <sheetData sheetId="16908">
        <row r="9">
          <cell r="A9" t="str">
            <v>A</v>
          </cell>
        </row>
      </sheetData>
      <sheetData sheetId="16909">
        <row r="9">
          <cell r="A9" t="str">
            <v>A</v>
          </cell>
        </row>
      </sheetData>
      <sheetData sheetId="16910">
        <row r="9">
          <cell r="A9" t="str">
            <v>A</v>
          </cell>
        </row>
      </sheetData>
      <sheetData sheetId="16911">
        <row r="9">
          <cell r="A9" t="str">
            <v>A</v>
          </cell>
        </row>
      </sheetData>
      <sheetData sheetId="16912">
        <row r="9">
          <cell r="A9" t="str">
            <v>A</v>
          </cell>
        </row>
      </sheetData>
      <sheetData sheetId="16913">
        <row r="9">
          <cell r="A9" t="str">
            <v>A</v>
          </cell>
        </row>
      </sheetData>
      <sheetData sheetId="16914">
        <row r="9">
          <cell r="A9" t="str">
            <v>A</v>
          </cell>
        </row>
      </sheetData>
      <sheetData sheetId="16915">
        <row r="9">
          <cell r="A9" t="str">
            <v>A</v>
          </cell>
        </row>
      </sheetData>
      <sheetData sheetId="16916">
        <row r="9">
          <cell r="A9" t="str">
            <v>A</v>
          </cell>
        </row>
      </sheetData>
      <sheetData sheetId="16917">
        <row r="9">
          <cell r="A9" t="str">
            <v>A</v>
          </cell>
        </row>
      </sheetData>
      <sheetData sheetId="16918">
        <row r="9">
          <cell r="A9" t="str">
            <v>A</v>
          </cell>
        </row>
      </sheetData>
      <sheetData sheetId="16919">
        <row r="9">
          <cell r="A9" t="str">
            <v>A</v>
          </cell>
        </row>
      </sheetData>
      <sheetData sheetId="16920">
        <row r="9">
          <cell r="A9" t="str">
            <v>A</v>
          </cell>
        </row>
      </sheetData>
      <sheetData sheetId="16921">
        <row r="9">
          <cell r="A9" t="str">
            <v>A</v>
          </cell>
        </row>
      </sheetData>
      <sheetData sheetId="16922">
        <row r="9">
          <cell r="A9" t="str">
            <v>A</v>
          </cell>
        </row>
      </sheetData>
      <sheetData sheetId="16923">
        <row r="9">
          <cell r="A9" t="str">
            <v>A</v>
          </cell>
        </row>
      </sheetData>
      <sheetData sheetId="16924">
        <row r="9">
          <cell r="A9" t="str">
            <v>A</v>
          </cell>
        </row>
      </sheetData>
      <sheetData sheetId="16925">
        <row r="9">
          <cell r="A9" t="str">
            <v>A</v>
          </cell>
        </row>
      </sheetData>
      <sheetData sheetId="16926">
        <row r="9">
          <cell r="A9" t="str">
            <v>A</v>
          </cell>
        </row>
      </sheetData>
      <sheetData sheetId="16927">
        <row r="9">
          <cell r="A9" t="str">
            <v>A</v>
          </cell>
        </row>
      </sheetData>
      <sheetData sheetId="16928">
        <row r="9">
          <cell r="A9" t="str">
            <v>A</v>
          </cell>
        </row>
      </sheetData>
      <sheetData sheetId="16929">
        <row r="9">
          <cell r="A9" t="str">
            <v>A</v>
          </cell>
        </row>
      </sheetData>
      <sheetData sheetId="16930">
        <row r="9">
          <cell r="A9" t="str">
            <v>A</v>
          </cell>
        </row>
      </sheetData>
      <sheetData sheetId="16931">
        <row r="9">
          <cell r="A9" t="str">
            <v>A</v>
          </cell>
        </row>
      </sheetData>
      <sheetData sheetId="16932">
        <row r="9">
          <cell r="A9" t="str">
            <v>A</v>
          </cell>
        </row>
      </sheetData>
      <sheetData sheetId="16933">
        <row r="9">
          <cell r="A9" t="str">
            <v>A</v>
          </cell>
        </row>
      </sheetData>
      <sheetData sheetId="16934">
        <row r="9">
          <cell r="A9" t="str">
            <v>A</v>
          </cell>
        </row>
      </sheetData>
      <sheetData sheetId="16935">
        <row r="9">
          <cell r="A9" t="str">
            <v>A</v>
          </cell>
        </row>
      </sheetData>
      <sheetData sheetId="16936">
        <row r="9">
          <cell r="A9" t="str">
            <v>A</v>
          </cell>
        </row>
      </sheetData>
      <sheetData sheetId="16937">
        <row r="9">
          <cell r="A9" t="str">
            <v>A</v>
          </cell>
        </row>
      </sheetData>
      <sheetData sheetId="16938">
        <row r="9">
          <cell r="A9" t="str">
            <v>A</v>
          </cell>
        </row>
      </sheetData>
      <sheetData sheetId="16939">
        <row r="9">
          <cell r="A9" t="str">
            <v>A</v>
          </cell>
        </row>
      </sheetData>
      <sheetData sheetId="16940">
        <row r="9">
          <cell r="A9" t="str">
            <v>A</v>
          </cell>
        </row>
      </sheetData>
      <sheetData sheetId="16941">
        <row r="9">
          <cell r="A9" t="str">
            <v>A</v>
          </cell>
        </row>
      </sheetData>
      <sheetData sheetId="16942">
        <row r="9">
          <cell r="A9" t="str">
            <v>A</v>
          </cell>
        </row>
      </sheetData>
      <sheetData sheetId="16943">
        <row r="9">
          <cell r="A9" t="str">
            <v>A</v>
          </cell>
        </row>
      </sheetData>
      <sheetData sheetId="16944">
        <row r="9">
          <cell r="A9" t="str">
            <v>A</v>
          </cell>
        </row>
      </sheetData>
      <sheetData sheetId="16945">
        <row r="9">
          <cell r="A9" t="str">
            <v>A</v>
          </cell>
        </row>
      </sheetData>
      <sheetData sheetId="16946">
        <row r="9">
          <cell r="A9" t="str">
            <v>A</v>
          </cell>
        </row>
      </sheetData>
      <sheetData sheetId="16947">
        <row r="9">
          <cell r="A9" t="str">
            <v>A</v>
          </cell>
        </row>
      </sheetData>
      <sheetData sheetId="16948">
        <row r="9">
          <cell r="A9" t="str">
            <v>A</v>
          </cell>
        </row>
      </sheetData>
      <sheetData sheetId="16949">
        <row r="9">
          <cell r="A9" t="str">
            <v>A</v>
          </cell>
        </row>
      </sheetData>
      <sheetData sheetId="16950">
        <row r="9">
          <cell r="A9" t="str">
            <v>A</v>
          </cell>
        </row>
      </sheetData>
      <sheetData sheetId="16951">
        <row r="9">
          <cell r="A9" t="str">
            <v>A</v>
          </cell>
        </row>
      </sheetData>
      <sheetData sheetId="16952">
        <row r="9">
          <cell r="A9" t="str">
            <v>A</v>
          </cell>
        </row>
      </sheetData>
      <sheetData sheetId="16953">
        <row r="9">
          <cell r="A9" t="str">
            <v>A</v>
          </cell>
        </row>
      </sheetData>
      <sheetData sheetId="16954">
        <row r="9">
          <cell r="A9" t="str">
            <v>A</v>
          </cell>
        </row>
      </sheetData>
      <sheetData sheetId="16955">
        <row r="9">
          <cell r="A9" t="str">
            <v>A</v>
          </cell>
        </row>
      </sheetData>
      <sheetData sheetId="16956">
        <row r="9">
          <cell r="A9" t="str">
            <v>A</v>
          </cell>
        </row>
      </sheetData>
      <sheetData sheetId="16957">
        <row r="9">
          <cell r="A9" t="str">
            <v>A</v>
          </cell>
        </row>
      </sheetData>
      <sheetData sheetId="16958">
        <row r="9">
          <cell r="A9" t="str">
            <v>A</v>
          </cell>
        </row>
      </sheetData>
      <sheetData sheetId="16959">
        <row r="9">
          <cell r="A9" t="str">
            <v>A</v>
          </cell>
        </row>
      </sheetData>
      <sheetData sheetId="16960">
        <row r="9">
          <cell r="A9" t="str">
            <v>A</v>
          </cell>
        </row>
      </sheetData>
      <sheetData sheetId="16961">
        <row r="9">
          <cell r="A9" t="str">
            <v>A</v>
          </cell>
        </row>
      </sheetData>
      <sheetData sheetId="16962">
        <row r="9">
          <cell r="A9" t="str">
            <v>A</v>
          </cell>
        </row>
      </sheetData>
      <sheetData sheetId="16963">
        <row r="9">
          <cell r="A9" t="str">
            <v>A</v>
          </cell>
        </row>
      </sheetData>
      <sheetData sheetId="16964">
        <row r="9">
          <cell r="A9" t="str">
            <v>A</v>
          </cell>
        </row>
      </sheetData>
      <sheetData sheetId="16965">
        <row r="9">
          <cell r="A9" t="str">
            <v>A</v>
          </cell>
        </row>
      </sheetData>
      <sheetData sheetId="16966">
        <row r="9">
          <cell r="A9" t="str">
            <v>A</v>
          </cell>
        </row>
      </sheetData>
      <sheetData sheetId="16967">
        <row r="9">
          <cell r="A9" t="str">
            <v>A</v>
          </cell>
        </row>
      </sheetData>
      <sheetData sheetId="16968">
        <row r="9">
          <cell r="A9" t="str">
            <v>A</v>
          </cell>
        </row>
      </sheetData>
      <sheetData sheetId="16969">
        <row r="9">
          <cell r="A9" t="str">
            <v>A</v>
          </cell>
        </row>
      </sheetData>
      <sheetData sheetId="16970">
        <row r="9">
          <cell r="A9" t="str">
            <v>A</v>
          </cell>
        </row>
      </sheetData>
      <sheetData sheetId="16971">
        <row r="9">
          <cell r="A9" t="str">
            <v>A</v>
          </cell>
        </row>
      </sheetData>
      <sheetData sheetId="16972">
        <row r="9">
          <cell r="A9" t="str">
            <v>A</v>
          </cell>
        </row>
      </sheetData>
      <sheetData sheetId="16973">
        <row r="9">
          <cell r="A9" t="str">
            <v>A</v>
          </cell>
        </row>
      </sheetData>
      <sheetData sheetId="16974">
        <row r="9">
          <cell r="A9" t="str">
            <v>A</v>
          </cell>
        </row>
      </sheetData>
      <sheetData sheetId="16975">
        <row r="9">
          <cell r="A9" t="str">
            <v>A</v>
          </cell>
        </row>
      </sheetData>
      <sheetData sheetId="16976">
        <row r="9">
          <cell r="A9" t="str">
            <v>A</v>
          </cell>
        </row>
      </sheetData>
      <sheetData sheetId="16977">
        <row r="9">
          <cell r="A9" t="str">
            <v>A</v>
          </cell>
        </row>
      </sheetData>
      <sheetData sheetId="16978">
        <row r="9">
          <cell r="A9" t="str">
            <v>A</v>
          </cell>
        </row>
      </sheetData>
      <sheetData sheetId="16979">
        <row r="9">
          <cell r="A9" t="str">
            <v>A</v>
          </cell>
        </row>
      </sheetData>
      <sheetData sheetId="16980">
        <row r="9">
          <cell r="A9" t="str">
            <v>A</v>
          </cell>
        </row>
      </sheetData>
      <sheetData sheetId="16981">
        <row r="9">
          <cell r="A9" t="str">
            <v>A</v>
          </cell>
        </row>
      </sheetData>
      <sheetData sheetId="16982">
        <row r="9">
          <cell r="A9" t="str">
            <v>A</v>
          </cell>
        </row>
      </sheetData>
      <sheetData sheetId="16983">
        <row r="9">
          <cell r="A9" t="str">
            <v>A</v>
          </cell>
        </row>
      </sheetData>
      <sheetData sheetId="16984">
        <row r="9">
          <cell r="A9" t="str">
            <v>A</v>
          </cell>
        </row>
      </sheetData>
      <sheetData sheetId="16985">
        <row r="9">
          <cell r="A9" t="str">
            <v>A</v>
          </cell>
        </row>
      </sheetData>
      <sheetData sheetId="16986">
        <row r="9">
          <cell r="A9" t="str">
            <v>A</v>
          </cell>
        </row>
      </sheetData>
      <sheetData sheetId="16987">
        <row r="9">
          <cell r="A9" t="str">
            <v>A</v>
          </cell>
        </row>
      </sheetData>
      <sheetData sheetId="16988">
        <row r="9">
          <cell r="A9" t="str">
            <v>A</v>
          </cell>
        </row>
      </sheetData>
      <sheetData sheetId="16989">
        <row r="9">
          <cell r="A9" t="str">
            <v>A</v>
          </cell>
        </row>
      </sheetData>
      <sheetData sheetId="16990">
        <row r="9">
          <cell r="A9" t="str">
            <v>A</v>
          </cell>
        </row>
      </sheetData>
      <sheetData sheetId="16991">
        <row r="9">
          <cell r="A9" t="str">
            <v>A</v>
          </cell>
        </row>
      </sheetData>
      <sheetData sheetId="16992">
        <row r="9">
          <cell r="A9" t="str">
            <v>A</v>
          </cell>
        </row>
      </sheetData>
      <sheetData sheetId="16993">
        <row r="9">
          <cell r="A9" t="str">
            <v>A</v>
          </cell>
        </row>
      </sheetData>
      <sheetData sheetId="16994">
        <row r="9">
          <cell r="A9" t="str">
            <v>A</v>
          </cell>
        </row>
      </sheetData>
      <sheetData sheetId="16995">
        <row r="9">
          <cell r="A9" t="str">
            <v>A</v>
          </cell>
        </row>
      </sheetData>
      <sheetData sheetId="16996">
        <row r="9">
          <cell r="A9" t="str">
            <v>A</v>
          </cell>
        </row>
      </sheetData>
      <sheetData sheetId="16997">
        <row r="9">
          <cell r="A9" t="str">
            <v>A</v>
          </cell>
        </row>
      </sheetData>
      <sheetData sheetId="16998">
        <row r="9">
          <cell r="A9" t="str">
            <v>A</v>
          </cell>
        </row>
      </sheetData>
      <sheetData sheetId="16999">
        <row r="9">
          <cell r="A9" t="str">
            <v>A</v>
          </cell>
        </row>
      </sheetData>
      <sheetData sheetId="17000">
        <row r="9">
          <cell r="A9" t="str">
            <v>A</v>
          </cell>
        </row>
      </sheetData>
      <sheetData sheetId="17001">
        <row r="9">
          <cell r="A9" t="str">
            <v>A</v>
          </cell>
        </row>
      </sheetData>
      <sheetData sheetId="17002">
        <row r="9">
          <cell r="A9" t="str">
            <v>A</v>
          </cell>
        </row>
      </sheetData>
      <sheetData sheetId="17003">
        <row r="9">
          <cell r="A9" t="str">
            <v>A</v>
          </cell>
        </row>
      </sheetData>
      <sheetData sheetId="17004">
        <row r="9">
          <cell r="A9" t="str">
            <v>A</v>
          </cell>
        </row>
      </sheetData>
      <sheetData sheetId="17005">
        <row r="9">
          <cell r="A9" t="str">
            <v>A</v>
          </cell>
        </row>
      </sheetData>
      <sheetData sheetId="17006">
        <row r="9">
          <cell r="A9" t="str">
            <v>A</v>
          </cell>
        </row>
      </sheetData>
      <sheetData sheetId="17007">
        <row r="9">
          <cell r="A9" t="str">
            <v>A</v>
          </cell>
        </row>
      </sheetData>
      <sheetData sheetId="17008">
        <row r="9">
          <cell r="A9" t="str">
            <v>A</v>
          </cell>
        </row>
      </sheetData>
      <sheetData sheetId="17009">
        <row r="9">
          <cell r="A9" t="str">
            <v>A</v>
          </cell>
        </row>
      </sheetData>
      <sheetData sheetId="17010">
        <row r="9">
          <cell r="A9" t="str">
            <v>A</v>
          </cell>
        </row>
      </sheetData>
      <sheetData sheetId="17011">
        <row r="9">
          <cell r="A9" t="str">
            <v>A</v>
          </cell>
        </row>
      </sheetData>
      <sheetData sheetId="17012">
        <row r="9">
          <cell r="A9" t="str">
            <v>A</v>
          </cell>
        </row>
      </sheetData>
      <sheetData sheetId="17013">
        <row r="9">
          <cell r="A9" t="str">
            <v>A</v>
          </cell>
        </row>
      </sheetData>
      <sheetData sheetId="17014">
        <row r="9">
          <cell r="A9" t="str">
            <v>A</v>
          </cell>
        </row>
      </sheetData>
      <sheetData sheetId="17015">
        <row r="9">
          <cell r="A9" t="str">
            <v>A</v>
          </cell>
        </row>
      </sheetData>
      <sheetData sheetId="17016">
        <row r="9">
          <cell r="A9" t="str">
            <v>A</v>
          </cell>
        </row>
      </sheetData>
      <sheetData sheetId="17017">
        <row r="9">
          <cell r="A9" t="str">
            <v>A</v>
          </cell>
        </row>
      </sheetData>
      <sheetData sheetId="17018">
        <row r="9">
          <cell r="A9" t="str">
            <v>A</v>
          </cell>
        </row>
      </sheetData>
      <sheetData sheetId="17019">
        <row r="9">
          <cell r="A9" t="str">
            <v>A</v>
          </cell>
        </row>
      </sheetData>
      <sheetData sheetId="17020">
        <row r="9">
          <cell r="A9" t="str">
            <v>A</v>
          </cell>
        </row>
      </sheetData>
      <sheetData sheetId="17021">
        <row r="9">
          <cell r="A9" t="str">
            <v>A</v>
          </cell>
        </row>
      </sheetData>
      <sheetData sheetId="17022">
        <row r="9">
          <cell r="A9" t="str">
            <v>A</v>
          </cell>
        </row>
      </sheetData>
      <sheetData sheetId="17023">
        <row r="9">
          <cell r="A9" t="str">
            <v>A</v>
          </cell>
        </row>
      </sheetData>
      <sheetData sheetId="17024">
        <row r="9">
          <cell r="A9" t="str">
            <v>A</v>
          </cell>
        </row>
      </sheetData>
      <sheetData sheetId="17025">
        <row r="9">
          <cell r="A9" t="str">
            <v>A</v>
          </cell>
        </row>
      </sheetData>
      <sheetData sheetId="17026">
        <row r="9">
          <cell r="A9" t="str">
            <v>A</v>
          </cell>
        </row>
      </sheetData>
      <sheetData sheetId="17027">
        <row r="9">
          <cell r="A9" t="str">
            <v>A</v>
          </cell>
        </row>
      </sheetData>
      <sheetData sheetId="17028">
        <row r="9">
          <cell r="A9" t="str">
            <v>A</v>
          </cell>
        </row>
      </sheetData>
      <sheetData sheetId="17029">
        <row r="9">
          <cell r="A9" t="str">
            <v>A</v>
          </cell>
        </row>
      </sheetData>
      <sheetData sheetId="17030">
        <row r="9">
          <cell r="A9" t="str">
            <v>A</v>
          </cell>
        </row>
      </sheetData>
      <sheetData sheetId="17031">
        <row r="9">
          <cell r="A9" t="str">
            <v>A</v>
          </cell>
        </row>
      </sheetData>
      <sheetData sheetId="17032">
        <row r="9">
          <cell r="A9" t="str">
            <v>A</v>
          </cell>
        </row>
      </sheetData>
      <sheetData sheetId="17033">
        <row r="9">
          <cell r="A9" t="str">
            <v>A</v>
          </cell>
        </row>
      </sheetData>
      <sheetData sheetId="17034">
        <row r="9">
          <cell r="A9" t="str">
            <v>A</v>
          </cell>
        </row>
      </sheetData>
      <sheetData sheetId="17035">
        <row r="9">
          <cell r="A9" t="str">
            <v>A</v>
          </cell>
        </row>
      </sheetData>
      <sheetData sheetId="17036">
        <row r="9">
          <cell r="A9" t="str">
            <v>A</v>
          </cell>
        </row>
      </sheetData>
      <sheetData sheetId="17037">
        <row r="9">
          <cell r="A9" t="str">
            <v>A</v>
          </cell>
        </row>
      </sheetData>
      <sheetData sheetId="17038">
        <row r="9">
          <cell r="A9" t="str">
            <v>A</v>
          </cell>
        </row>
      </sheetData>
      <sheetData sheetId="17039">
        <row r="9">
          <cell r="A9" t="str">
            <v>A</v>
          </cell>
        </row>
      </sheetData>
      <sheetData sheetId="17040">
        <row r="9">
          <cell r="A9" t="str">
            <v>A</v>
          </cell>
        </row>
      </sheetData>
      <sheetData sheetId="17041">
        <row r="9">
          <cell r="A9" t="str">
            <v>A</v>
          </cell>
        </row>
      </sheetData>
      <sheetData sheetId="17042">
        <row r="9">
          <cell r="A9" t="str">
            <v>A</v>
          </cell>
        </row>
      </sheetData>
      <sheetData sheetId="17043">
        <row r="9">
          <cell r="A9" t="str">
            <v>A</v>
          </cell>
        </row>
      </sheetData>
      <sheetData sheetId="17044">
        <row r="9">
          <cell r="A9" t="str">
            <v>A</v>
          </cell>
        </row>
      </sheetData>
      <sheetData sheetId="17045">
        <row r="9">
          <cell r="A9" t="str">
            <v>A</v>
          </cell>
        </row>
      </sheetData>
      <sheetData sheetId="17046">
        <row r="9">
          <cell r="A9" t="str">
            <v>A</v>
          </cell>
        </row>
      </sheetData>
      <sheetData sheetId="17047">
        <row r="9">
          <cell r="A9" t="str">
            <v>A</v>
          </cell>
        </row>
      </sheetData>
      <sheetData sheetId="17048">
        <row r="9">
          <cell r="A9" t="str">
            <v>A</v>
          </cell>
        </row>
      </sheetData>
      <sheetData sheetId="17049">
        <row r="9">
          <cell r="A9" t="str">
            <v>A</v>
          </cell>
        </row>
      </sheetData>
      <sheetData sheetId="17050">
        <row r="9">
          <cell r="A9" t="str">
            <v>A</v>
          </cell>
        </row>
      </sheetData>
      <sheetData sheetId="17051">
        <row r="9">
          <cell r="A9" t="str">
            <v>A</v>
          </cell>
        </row>
      </sheetData>
      <sheetData sheetId="17052">
        <row r="9">
          <cell r="A9" t="str">
            <v>A</v>
          </cell>
        </row>
      </sheetData>
      <sheetData sheetId="17053">
        <row r="9">
          <cell r="A9" t="str">
            <v>A</v>
          </cell>
        </row>
      </sheetData>
      <sheetData sheetId="17054">
        <row r="9">
          <cell r="A9" t="str">
            <v>A</v>
          </cell>
        </row>
      </sheetData>
      <sheetData sheetId="17055">
        <row r="9">
          <cell r="A9" t="str">
            <v>A</v>
          </cell>
        </row>
      </sheetData>
      <sheetData sheetId="17056">
        <row r="9">
          <cell r="A9" t="str">
            <v>A</v>
          </cell>
        </row>
      </sheetData>
      <sheetData sheetId="17057">
        <row r="9">
          <cell r="A9" t="str">
            <v>A</v>
          </cell>
        </row>
      </sheetData>
      <sheetData sheetId="17058">
        <row r="9">
          <cell r="A9" t="str">
            <v>A</v>
          </cell>
        </row>
      </sheetData>
      <sheetData sheetId="17059">
        <row r="9">
          <cell r="A9" t="str">
            <v>A</v>
          </cell>
        </row>
      </sheetData>
      <sheetData sheetId="17060">
        <row r="9">
          <cell r="A9" t="str">
            <v>A</v>
          </cell>
        </row>
      </sheetData>
      <sheetData sheetId="17061">
        <row r="9">
          <cell r="A9" t="str">
            <v>A</v>
          </cell>
        </row>
      </sheetData>
      <sheetData sheetId="17062">
        <row r="9">
          <cell r="A9" t="str">
            <v>A</v>
          </cell>
        </row>
      </sheetData>
      <sheetData sheetId="17063">
        <row r="9">
          <cell r="A9" t="str">
            <v>A</v>
          </cell>
        </row>
      </sheetData>
      <sheetData sheetId="17064">
        <row r="9">
          <cell r="A9" t="str">
            <v>A</v>
          </cell>
        </row>
      </sheetData>
      <sheetData sheetId="17065">
        <row r="9">
          <cell r="A9" t="str">
            <v>A</v>
          </cell>
        </row>
      </sheetData>
      <sheetData sheetId="17066">
        <row r="9">
          <cell r="A9" t="str">
            <v>A</v>
          </cell>
        </row>
      </sheetData>
      <sheetData sheetId="17067">
        <row r="9">
          <cell r="A9" t="str">
            <v>A</v>
          </cell>
        </row>
      </sheetData>
      <sheetData sheetId="17068">
        <row r="9">
          <cell r="A9" t="str">
            <v>A</v>
          </cell>
        </row>
      </sheetData>
      <sheetData sheetId="17069">
        <row r="9">
          <cell r="A9" t="str">
            <v>A</v>
          </cell>
        </row>
      </sheetData>
      <sheetData sheetId="17070">
        <row r="9">
          <cell r="A9" t="str">
            <v>A</v>
          </cell>
        </row>
      </sheetData>
      <sheetData sheetId="17071">
        <row r="9">
          <cell r="A9" t="str">
            <v>A</v>
          </cell>
        </row>
      </sheetData>
      <sheetData sheetId="17072">
        <row r="9">
          <cell r="A9" t="str">
            <v>A</v>
          </cell>
        </row>
      </sheetData>
      <sheetData sheetId="17073">
        <row r="9">
          <cell r="A9" t="str">
            <v>A</v>
          </cell>
        </row>
      </sheetData>
      <sheetData sheetId="17074">
        <row r="9">
          <cell r="A9" t="str">
            <v>A</v>
          </cell>
        </row>
      </sheetData>
      <sheetData sheetId="17075">
        <row r="9">
          <cell r="A9" t="str">
            <v>A</v>
          </cell>
        </row>
      </sheetData>
      <sheetData sheetId="17076">
        <row r="9">
          <cell r="A9" t="str">
            <v>A</v>
          </cell>
        </row>
      </sheetData>
      <sheetData sheetId="17077">
        <row r="9">
          <cell r="A9" t="str">
            <v>A</v>
          </cell>
        </row>
      </sheetData>
      <sheetData sheetId="17078">
        <row r="9">
          <cell r="A9" t="str">
            <v>A</v>
          </cell>
        </row>
      </sheetData>
      <sheetData sheetId="17079">
        <row r="9">
          <cell r="A9" t="str">
            <v>A</v>
          </cell>
        </row>
      </sheetData>
      <sheetData sheetId="17080">
        <row r="9">
          <cell r="A9" t="str">
            <v>A</v>
          </cell>
        </row>
      </sheetData>
      <sheetData sheetId="17081">
        <row r="9">
          <cell r="A9" t="str">
            <v>A</v>
          </cell>
        </row>
      </sheetData>
      <sheetData sheetId="17082">
        <row r="9">
          <cell r="A9" t="str">
            <v>A</v>
          </cell>
        </row>
      </sheetData>
      <sheetData sheetId="17083">
        <row r="9">
          <cell r="A9" t="str">
            <v>A</v>
          </cell>
        </row>
      </sheetData>
      <sheetData sheetId="17084">
        <row r="9">
          <cell r="A9" t="str">
            <v>A</v>
          </cell>
        </row>
      </sheetData>
      <sheetData sheetId="17085">
        <row r="9">
          <cell r="A9" t="str">
            <v>A</v>
          </cell>
        </row>
      </sheetData>
      <sheetData sheetId="17086">
        <row r="9">
          <cell r="A9" t="str">
            <v>A</v>
          </cell>
        </row>
      </sheetData>
      <sheetData sheetId="17087">
        <row r="9">
          <cell r="A9" t="str">
            <v>A</v>
          </cell>
        </row>
      </sheetData>
      <sheetData sheetId="17088">
        <row r="9">
          <cell r="A9" t="str">
            <v>A</v>
          </cell>
        </row>
      </sheetData>
      <sheetData sheetId="17089">
        <row r="9">
          <cell r="A9" t="str">
            <v>A</v>
          </cell>
        </row>
      </sheetData>
      <sheetData sheetId="17090">
        <row r="9">
          <cell r="A9" t="str">
            <v>A</v>
          </cell>
        </row>
      </sheetData>
      <sheetData sheetId="17091">
        <row r="9">
          <cell r="A9" t="str">
            <v>A</v>
          </cell>
        </row>
      </sheetData>
      <sheetData sheetId="17092">
        <row r="9">
          <cell r="A9" t="str">
            <v>A</v>
          </cell>
        </row>
      </sheetData>
      <sheetData sheetId="17093">
        <row r="9">
          <cell r="A9" t="str">
            <v>A</v>
          </cell>
        </row>
      </sheetData>
      <sheetData sheetId="17094">
        <row r="9">
          <cell r="A9" t="str">
            <v>A</v>
          </cell>
        </row>
      </sheetData>
      <sheetData sheetId="17095">
        <row r="9">
          <cell r="A9" t="str">
            <v>A</v>
          </cell>
        </row>
      </sheetData>
      <sheetData sheetId="17096">
        <row r="9">
          <cell r="A9" t="str">
            <v>A</v>
          </cell>
        </row>
      </sheetData>
      <sheetData sheetId="17097">
        <row r="9">
          <cell r="A9" t="str">
            <v>A</v>
          </cell>
        </row>
      </sheetData>
      <sheetData sheetId="17098">
        <row r="9">
          <cell r="A9" t="str">
            <v>A</v>
          </cell>
        </row>
      </sheetData>
      <sheetData sheetId="17099">
        <row r="9">
          <cell r="A9" t="str">
            <v>A</v>
          </cell>
        </row>
      </sheetData>
      <sheetData sheetId="17100">
        <row r="9">
          <cell r="A9" t="str">
            <v>A</v>
          </cell>
        </row>
      </sheetData>
      <sheetData sheetId="17101">
        <row r="9">
          <cell r="A9" t="str">
            <v>A</v>
          </cell>
        </row>
      </sheetData>
      <sheetData sheetId="17102">
        <row r="9">
          <cell r="A9" t="str">
            <v>A</v>
          </cell>
        </row>
      </sheetData>
      <sheetData sheetId="17103">
        <row r="9">
          <cell r="A9" t="str">
            <v>A</v>
          </cell>
        </row>
      </sheetData>
      <sheetData sheetId="17104">
        <row r="9">
          <cell r="A9" t="str">
            <v>A</v>
          </cell>
        </row>
      </sheetData>
      <sheetData sheetId="17105">
        <row r="9">
          <cell r="A9" t="str">
            <v>A</v>
          </cell>
        </row>
      </sheetData>
      <sheetData sheetId="17106">
        <row r="9">
          <cell r="A9" t="str">
            <v>A</v>
          </cell>
        </row>
      </sheetData>
      <sheetData sheetId="17107">
        <row r="9">
          <cell r="A9" t="str">
            <v>A</v>
          </cell>
        </row>
      </sheetData>
      <sheetData sheetId="17108">
        <row r="9">
          <cell r="A9" t="str">
            <v>A</v>
          </cell>
        </row>
      </sheetData>
      <sheetData sheetId="17109">
        <row r="9">
          <cell r="A9" t="str">
            <v>A</v>
          </cell>
        </row>
      </sheetData>
      <sheetData sheetId="17110">
        <row r="9">
          <cell r="A9" t="str">
            <v>A</v>
          </cell>
        </row>
      </sheetData>
      <sheetData sheetId="17111">
        <row r="9">
          <cell r="A9" t="str">
            <v>A</v>
          </cell>
        </row>
      </sheetData>
      <sheetData sheetId="17112">
        <row r="9">
          <cell r="A9" t="str">
            <v>A</v>
          </cell>
        </row>
      </sheetData>
      <sheetData sheetId="17113" refreshError="1"/>
      <sheetData sheetId="17114" refreshError="1"/>
      <sheetData sheetId="17115" refreshError="1"/>
      <sheetData sheetId="17116">
        <row r="9">
          <cell r="A9" t="str">
            <v>A</v>
          </cell>
        </row>
      </sheetData>
      <sheetData sheetId="17117">
        <row r="9">
          <cell r="A9" t="str">
            <v>A</v>
          </cell>
        </row>
      </sheetData>
      <sheetData sheetId="17118">
        <row r="9">
          <cell r="A9" t="str">
            <v>A</v>
          </cell>
        </row>
      </sheetData>
      <sheetData sheetId="17119">
        <row r="9">
          <cell r="A9" t="str">
            <v>A</v>
          </cell>
        </row>
      </sheetData>
      <sheetData sheetId="17120">
        <row r="9">
          <cell r="A9" t="str">
            <v>A</v>
          </cell>
        </row>
      </sheetData>
      <sheetData sheetId="17121">
        <row r="9">
          <cell r="A9" t="str">
            <v>A</v>
          </cell>
        </row>
      </sheetData>
      <sheetData sheetId="17122" refreshError="1"/>
      <sheetData sheetId="17123" refreshError="1"/>
      <sheetData sheetId="17124" refreshError="1"/>
      <sheetData sheetId="17125" refreshError="1"/>
      <sheetData sheetId="17126" refreshError="1"/>
      <sheetData sheetId="17127">
        <row r="9">
          <cell r="A9" t="str">
            <v>A</v>
          </cell>
        </row>
      </sheetData>
      <sheetData sheetId="17128" refreshError="1"/>
      <sheetData sheetId="17129" refreshError="1"/>
      <sheetData sheetId="17130" refreshError="1"/>
      <sheetData sheetId="17131" refreshError="1"/>
      <sheetData sheetId="17132" refreshError="1"/>
      <sheetData sheetId="17133" refreshError="1"/>
      <sheetData sheetId="17134" refreshError="1"/>
      <sheetData sheetId="17135" refreshError="1"/>
      <sheetData sheetId="17136">
        <row r="9">
          <cell r="A9" t="str">
            <v>A</v>
          </cell>
        </row>
      </sheetData>
      <sheetData sheetId="17137" refreshError="1"/>
      <sheetData sheetId="17138" refreshError="1"/>
      <sheetData sheetId="17139" refreshError="1"/>
      <sheetData sheetId="17140" refreshError="1"/>
      <sheetData sheetId="17141" refreshError="1"/>
      <sheetData sheetId="17142" refreshError="1"/>
      <sheetData sheetId="17143" refreshError="1"/>
      <sheetData sheetId="17144" refreshError="1"/>
      <sheetData sheetId="17145" refreshError="1"/>
      <sheetData sheetId="17146" refreshError="1"/>
      <sheetData sheetId="17147" refreshError="1"/>
      <sheetData sheetId="17148" refreshError="1"/>
      <sheetData sheetId="17149" refreshError="1"/>
      <sheetData sheetId="17150" refreshError="1"/>
      <sheetData sheetId="17151" refreshError="1"/>
      <sheetData sheetId="17152" refreshError="1"/>
      <sheetData sheetId="17153" refreshError="1"/>
      <sheetData sheetId="17154" refreshError="1"/>
      <sheetData sheetId="17155" refreshError="1"/>
      <sheetData sheetId="17156" refreshError="1"/>
      <sheetData sheetId="17157" refreshError="1"/>
      <sheetData sheetId="17158">
        <row r="9">
          <cell r="A9" t="str">
            <v>A</v>
          </cell>
        </row>
      </sheetData>
      <sheetData sheetId="17159">
        <row r="9">
          <cell r="A9" t="str">
            <v>A</v>
          </cell>
        </row>
      </sheetData>
      <sheetData sheetId="17160">
        <row r="9">
          <cell r="A9" t="str">
            <v>A</v>
          </cell>
        </row>
      </sheetData>
      <sheetData sheetId="17161">
        <row r="9">
          <cell r="A9" t="str">
            <v>A</v>
          </cell>
        </row>
      </sheetData>
      <sheetData sheetId="17162">
        <row r="9">
          <cell r="A9" t="str">
            <v>A</v>
          </cell>
        </row>
      </sheetData>
      <sheetData sheetId="17163">
        <row r="9">
          <cell r="A9" t="str">
            <v>A</v>
          </cell>
        </row>
      </sheetData>
      <sheetData sheetId="17164">
        <row r="9">
          <cell r="A9" t="str">
            <v>A</v>
          </cell>
        </row>
      </sheetData>
      <sheetData sheetId="17165">
        <row r="9">
          <cell r="A9" t="str">
            <v>A</v>
          </cell>
        </row>
      </sheetData>
      <sheetData sheetId="17166">
        <row r="9">
          <cell r="A9" t="str">
            <v>A</v>
          </cell>
        </row>
      </sheetData>
      <sheetData sheetId="17167">
        <row r="9">
          <cell r="A9" t="str">
            <v>A</v>
          </cell>
        </row>
      </sheetData>
      <sheetData sheetId="17168">
        <row r="9">
          <cell r="A9" t="str">
            <v>A</v>
          </cell>
        </row>
      </sheetData>
      <sheetData sheetId="17169">
        <row r="9">
          <cell r="A9" t="str">
            <v>A</v>
          </cell>
        </row>
      </sheetData>
      <sheetData sheetId="17170">
        <row r="9">
          <cell r="A9" t="str">
            <v>A</v>
          </cell>
        </row>
      </sheetData>
      <sheetData sheetId="17171">
        <row r="9">
          <cell r="A9" t="str">
            <v>A</v>
          </cell>
        </row>
      </sheetData>
      <sheetData sheetId="17172">
        <row r="9">
          <cell r="A9" t="str">
            <v>A</v>
          </cell>
        </row>
      </sheetData>
      <sheetData sheetId="17173">
        <row r="9">
          <cell r="A9" t="str">
            <v>A</v>
          </cell>
        </row>
      </sheetData>
      <sheetData sheetId="17174">
        <row r="9">
          <cell r="A9" t="str">
            <v>A</v>
          </cell>
        </row>
      </sheetData>
      <sheetData sheetId="17175">
        <row r="9">
          <cell r="A9" t="str">
            <v>A</v>
          </cell>
        </row>
      </sheetData>
      <sheetData sheetId="17176">
        <row r="9">
          <cell r="A9" t="str">
            <v>A</v>
          </cell>
        </row>
      </sheetData>
      <sheetData sheetId="17177">
        <row r="9">
          <cell r="A9" t="str">
            <v>A</v>
          </cell>
        </row>
      </sheetData>
      <sheetData sheetId="17178">
        <row r="9">
          <cell r="A9" t="str">
            <v>A</v>
          </cell>
        </row>
      </sheetData>
      <sheetData sheetId="17179">
        <row r="9">
          <cell r="A9" t="str">
            <v>A</v>
          </cell>
        </row>
      </sheetData>
      <sheetData sheetId="17180">
        <row r="9">
          <cell r="A9" t="str">
            <v>A</v>
          </cell>
        </row>
      </sheetData>
      <sheetData sheetId="17181">
        <row r="9">
          <cell r="A9" t="str">
            <v>A</v>
          </cell>
        </row>
      </sheetData>
      <sheetData sheetId="17182">
        <row r="9">
          <cell r="A9" t="str">
            <v>A</v>
          </cell>
        </row>
      </sheetData>
      <sheetData sheetId="17183">
        <row r="9">
          <cell r="A9" t="str">
            <v>A</v>
          </cell>
        </row>
      </sheetData>
      <sheetData sheetId="17184">
        <row r="9">
          <cell r="A9" t="str">
            <v>A</v>
          </cell>
        </row>
      </sheetData>
      <sheetData sheetId="17185">
        <row r="9">
          <cell r="A9" t="str">
            <v>A</v>
          </cell>
        </row>
      </sheetData>
      <sheetData sheetId="17186">
        <row r="9">
          <cell r="A9" t="str">
            <v>A</v>
          </cell>
        </row>
      </sheetData>
      <sheetData sheetId="17187">
        <row r="9">
          <cell r="A9" t="str">
            <v>A</v>
          </cell>
        </row>
      </sheetData>
      <sheetData sheetId="17188">
        <row r="9">
          <cell r="A9" t="str">
            <v>A</v>
          </cell>
        </row>
      </sheetData>
      <sheetData sheetId="17189">
        <row r="9">
          <cell r="A9" t="str">
            <v>A</v>
          </cell>
        </row>
      </sheetData>
      <sheetData sheetId="17190">
        <row r="9">
          <cell r="A9" t="str">
            <v>A</v>
          </cell>
        </row>
      </sheetData>
      <sheetData sheetId="17191">
        <row r="9">
          <cell r="A9" t="str">
            <v>A</v>
          </cell>
        </row>
      </sheetData>
      <sheetData sheetId="17192">
        <row r="9">
          <cell r="A9" t="str">
            <v>A</v>
          </cell>
        </row>
      </sheetData>
      <sheetData sheetId="17193">
        <row r="9">
          <cell r="A9" t="str">
            <v>A</v>
          </cell>
        </row>
      </sheetData>
      <sheetData sheetId="17194">
        <row r="9">
          <cell r="A9" t="str">
            <v>A</v>
          </cell>
        </row>
      </sheetData>
      <sheetData sheetId="17195">
        <row r="9">
          <cell r="A9" t="str">
            <v>A</v>
          </cell>
        </row>
      </sheetData>
      <sheetData sheetId="17196">
        <row r="9">
          <cell r="A9" t="str">
            <v>A</v>
          </cell>
        </row>
      </sheetData>
      <sheetData sheetId="17197">
        <row r="9">
          <cell r="A9" t="str">
            <v>A</v>
          </cell>
        </row>
      </sheetData>
      <sheetData sheetId="17198">
        <row r="9">
          <cell r="A9" t="str">
            <v>A</v>
          </cell>
        </row>
      </sheetData>
      <sheetData sheetId="17199">
        <row r="9">
          <cell r="A9" t="str">
            <v>A</v>
          </cell>
        </row>
      </sheetData>
      <sheetData sheetId="17200">
        <row r="9">
          <cell r="A9" t="str">
            <v>A</v>
          </cell>
        </row>
      </sheetData>
      <sheetData sheetId="17201">
        <row r="9">
          <cell r="A9" t="str">
            <v>A</v>
          </cell>
        </row>
      </sheetData>
      <sheetData sheetId="17202">
        <row r="9">
          <cell r="A9" t="str">
            <v>A</v>
          </cell>
        </row>
      </sheetData>
      <sheetData sheetId="17203">
        <row r="9">
          <cell r="A9" t="str">
            <v>A</v>
          </cell>
        </row>
      </sheetData>
      <sheetData sheetId="17204">
        <row r="9">
          <cell r="A9" t="str">
            <v>A</v>
          </cell>
        </row>
      </sheetData>
      <sheetData sheetId="17205">
        <row r="9">
          <cell r="A9" t="str">
            <v>A</v>
          </cell>
        </row>
      </sheetData>
      <sheetData sheetId="17206">
        <row r="9">
          <cell r="A9" t="str">
            <v>A</v>
          </cell>
        </row>
      </sheetData>
      <sheetData sheetId="17207">
        <row r="9">
          <cell r="A9" t="str">
            <v>A</v>
          </cell>
        </row>
      </sheetData>
      <sheetData sheetId="17208">
        <row r="9">
          <cell r="A9" t="str">
            <v>A</v>
          </cell>
        </row>
      </sheetData>
      <sheetData sheetId="17209">
        <row r="9">
          <cell r="A9" t="str">
            <v>A</v>
          </cell>
        </row>
      </sheetData>
      <sheetData sheetId="17210">
        <row r="9">
          <cell r="A9" t="str">
            <v>A</v>
          </cell>
        </row>
      </sheetData>
      <sheetData sheetId="17211">
        <row r="9">
          <cell r="A9" t="str">
            <v>A</v>
          </cell>
        </row>
      </sheetData>
      <sheetData sheetId="17212">
        <row r="9">
          <cell r="A9" t="str">
            <v>A</v>
          </cell>
        </row>
      </sheetData>
      <sheetData sheetId="17213">
        <row r="9">
          <cell r="A9" t="str">
            <v>A</v>
          </cell>
        </row>
      </sheetData>
      <sheetData sheetId="17214">
        <row r="9">
          <cell r="A9" t="str">
            <v>A</v>
          </cell>
        </row>
      </sheetData>
      <sheetData sheetId="17215">
        <row r="9">
          <cell r="A9" t="str">
            <v>A</v>
          </cell>
        </row>
      </sheetData>
      <sheetData sheetId="17216">
        <row r="9">
          <cell r="A9" t="str">
            <v>A</v>
          </cell>
        </row>
      </sheetData>
      <sheetData sheetId="17217">
        <row r="9">
          <cell r="A9" t="str">
            <v>A</v>
          </cell>
        </row>
      </sheetData>
      <sheetData sheetId="17218">
        <row r="9">
          <cell r="A9" t="str">
            <v>A</v>
          </cell>
        </row>
      </sheetData>
      <sheetData sheetId="17219">
        <row r="9">
          <cell r="A9" t="str">
            <v>A</v>
          </cell>
        </row>
      </sheetData>
      <sheetData sheetId="17220">
        <row r="9">
          <cell r="A9" t="str">
            <v>A</v>
          </cell>
        </row>
      </sheetData>
      <sheetData sheetId="17221">
        <row r="9">
          <cell r="A9" t="str">
            <v>A</v>
          </cell>
        </row>
      </sheetData>
      <sheetData sheetId="17222">
        <row r="9">
          <cell r="A9" t="str">
            <v>A</v>
          </cell>
        </row>
      </sheetData>
      <sheetData sheetId="17223">
        <row r="9">
          <cell r="A9" t="str">
            <v>A</v>
          </cell>
        </row>
      </sheetData>
      <sheetData sheetId="17224">
        <row r="9">
          <cell r="A9" t="str">
            <v>A</v>
          </cell>
        </row>
      </sheetData>
      <sheetData sheetId="17225">
        <row r="9">
          <cell r="A9" t="str">
            <v>A</v>
          </cell>
        </row>
      </sheetData>
      <sheetData sheetId="17226">
        <row r="9">
          <cell r="A9" t="str">
            <v>A</v>
          </cell>
        </row>
      </sheetData>
      <sheetData sheetId="17227">
        <row r="9">
          <cell r="A9" t="str">
            <v>A</v>
          </cell>
        </row>
      </sheetData>
      <sheetData sheetId="17228">
        <row r="9">
          <cell r="A9" t="str">
            <v>A</v>
          </cell>
        </row>
      </sheetData>
      <sheetData sheetId="17229">
        <row r="9">
          <cell r="A9" t="str">
            <v>A</v>
          </cell>
        </row>
      </sheetData>
      <sheetData sheetId="17230">
        <row r="9">
          <cell r="A9" t="str">
            <v>A</v>
          </cell>
        </row>
      </sheetData>
      <sheetData sheetId="17231">
        <row r="9">
          <cell r="A9" t="str">
            <v>A</v>
          </cell>
        </row>
      </sheetData>
      <sheetData sheetId="17232">
        <row r="9">
          <cell r="A9" t="str">
            <v>A</v>
          </cell>
        </row>
      </sheetData>
      <sheetData sheetId="17233">
        <row r="9">
          <cell r="A9" t="str">
            <v>A</v>
          </cell>
        </row>
      </sheetData>
      <sheetData sheetId="17234">
        <row r="9">
          <cell r="A9" t="str">
            <v>A</v>
          </cell>
        </row>
      </sheetData>
      <sheetData sheetId="17235">
        <row r="9">
          <cell r="A9" t="str">
            <v>A</v>
          </cell>
        </row>
      </sheetData>
      <sheetData sheetId="17236">
        <row r="9">
          <cell r="A9" t="str">
            <v>A</v>
          </cell>
        </row>
      </sheetData>
      <sheetData sheetId="17237">
        <row r="9">
          <cell r="A9" t="str">
            <v>A</v>
          </cell>
        </row>
      </sheetData>
      <sheetData sheetId="17238">
        <row r="9">
          <cell r="A9" t="str">
            <v>A</v>
          </cell>
        </row>
      </sheetData>
      <sheetData sheetId="17239">
        <row r="9">
          <cell r="A9" t="str">
            <v>A</v>
          </cell>
        </row>
      </sheetData>
      <sheetData sheetId="17240">
        <row r="9">
          <cell r="A9" t="str">
            <v>A</v>
          </cell>
        </row>
      </sheetData>
      <sheetData sheetId="17241">
        <row r="9">
          <cell r="A9" t="str">
            <v>A</v>
          </cell>
        </row>
      </sheetData>
      <sheetData sheetId="17242">
        <row r="9">
          <cell r="A9" t="str">
            <v>A</v>
          </cell>
        </row>
      </sheetData>
      <sheetData sheetId="17243">
        <row r="9">
          <cell r="A9" t="str">
            <v>A</v>
          </cell>
        </row>
      </sheetData>
      <sheetData sheetId="17244">
        <row r="9">
          <cell r="A9" t="str">
            <v>A</v>
          </cell>
        </row>
      </sheetData>
      <sheetData sheetId="17245">
        <row r="9">
          <cell r="A9" t="str">
            <v>A</v>
          </cell>
        </row>
      </sheetData>
      <sheetData sheetId="17246">
        <row r="9">
          <cell r="A9" t="str">
            <v>A</v>
          </cell>
        </row>
      </sheetData>
      <sheetData sheetId="17247" refreshError="1"/>
      <sheetData sheetId="17248" refreshError="1"/>
      <sheetData sheetId="17249" refreshError="1"/>
      <sheetData sheetId="17250" refreshError="1"/>
      <sheetData sheetId="17251" refreshError="1"/>
      <sheetData sheetId="17252">
        <row r="9">
          <cell r="A9" t="str">
            <v>A</v>
          </cell>
        </row>
      </sheetData>
      <sheetData sheetId="17253" refreshError="1"/>
      <sheetData sheetId="17254" refreshError="1"/>
      <sheetData sheetId="17255" refreshError="1"/>
      <sheetData sheetId="17256" refreshError="1"/>
      <sheetData sheetId="17257">
        <row r="9">
          <cell r="A9" t="str">
            <v>A</v>
          </cell>
        </row>
      </sheetData>
      <sheetData sheetId="17258">
        <row r="9">
          <cell r="A9" t="str">
            <v>A</v>
          </cell>
        </row>
      </sheetData>
      <sheetData sheetId="17259">
        <row r="9">
          <cell r="A9" t="str">
            <v>A</v>
          </cell>
        </row>
      </sheetData>
      <sheetData sheetId="17260">
        <row r="9">
          <cell r="A9" t="str">
            <v>A</v>
          </cell>
        </row>
      </sheetData>
      <sheetData sheetId="17261" refreshError="1"/>
      <sheetData sheetId="17262">
        <row r="9">
          <cell r="A9" t="str">
            <v>A</v>
          </cell>
        </row>
      </sheetData>
      <sheetData sheetId="17263">
        <row r="9">
          <cell r="A9" t="str">
            <v>A</v>
          </cell>
        </row>
      </sheetData>
      <sheetData sheetId="17264">
        <row r="9">
          <cell r="A9" t="str">
            <v>A</v>
          </cell>
        </row>
      </sheetData>
      <sheetData sheetId="17265">
        <row r="9">
          <cell r="A9" t="str">
            <v>A</v>
          </cell>
        </row>
      </sheetData>
      <sheetData sheetId="17266">
        <row r="9">
          <cell r="A9" t="str">
            <v>A</v>
          </cell>
        </row>
      </sheetData>
      <sheetData sheetId="17267">
        <row r="9">
          <cell r="A9" t="str">
            <v>A</v>
          </cell>
        </row>
      </sheetData>
      <sheetData sheetId="17268">
        <row r="9">
          <cell r="A9" t="str">
            <v>A</v>
          </cell>
        </row>
      </sheetData>
      <sheetData sheetId="17269">
        <row r="9">
          <cell r="A9" t="str">
            <v>A</v>
          </cell>
        </row>
      </sheetData>
      <sheetData sheetId="17270">
        <row r="9">
          <cell r="A9" t="str">
            <v>A</v>
          </cell>
        </row>
      </sheetData>
      <sheetData sheetId="17271">
        <row r="9">
          <cell r="A9" t="str">
            <v>A</v>
          </cell>
        </row>
      </sheetData>
      <sheetData sheetId="17272">
        <row r="9">
          <cell r="A9" t="str">
            <v>A</v>
          </cell>
        </row>
      </sheetData>
      <sheetData sheetId="17273">
        <row r="9">
          <cell r="A9" t="str">
            <v>A</v>
          </cell>
        </row>
      </sheetData>
      <sheetData sheetId="17274">
        <row r="9">
          <cell r="A9" t="str">
            <v>A</v>
          </cell>
        </row>
      </sheetData>
      <sheetData sheetId="17275">
        <row r="9">
          <cell r="A9" t="str">
            <v>A</v>
          </cell>
        </row>
      </sheetData>
      <sheetData sheetId="17276">
        <row r="9">
          <cell r="A9" t="str">
            <v>A</v>
          </cell>
        </row>
      </sheetData>
      <sheetData sheetId="17277">
        <row r="9">
          <cell r="A9" t="str">
            <v>A</v>
          </cell>
        </row>
      </sheetData>
      <sheetData sheetId="17278">
        <row r="9">
          <cell r="A9" t="str">
            <v>A</v>
          </cell>
        </row>
      </sheetData>
      <sheetData sheetId="17279">
        <row r="9">
          <cell r="A9" t="str">
            <v>A</v>
          </cell>
        </row>
      </sheetData>
      <sheetData sheetId="17280">
        <row r="9">
          <cell r="A9" t="str">
            <v>A</v>
          </cell>
        </row>
      </sheetData>
      <sheetData sheetId="17281">
        <row r="9">
          <cell r="A9" t="str">
            <v>A</v>
          </cell>
        </row>
      </sheetData>
      <sheetData sheetId="17282">
        <row r="9">
          <cell r="A9" t="str">
            <v>A</v>
          </cell>
        </row>
      </sheetData>
      <sheetData sheetId="17283">
        <row r="9">
          <cell r="A9" t="str">
            <v>A</v>
          </cell>
        </row>
      </sheetData>
      <sheetData sheetId="17284" refreshError="1"/>
      <sheetData sheetId="17285" refreshError="1"/>
      <sheetData sheetId="17286">
        <row r="9">
          <cell r="A9" t="str">
            <v>A</v>
          </cell>
        </row>
      </sheetData>
      <sheetData sheetId="17287" refreshError="1"/>
      <sheetData sheetId="17288" refreshError="1"/>
      <sheetData sheetId="17289">
        <row r="9">
          <cell r="A9" t="str">
            <v>A</v>
          </cell>
        </row>
      </sheetData>
      <sheetData sheetId="17290">
        <row r="9">
          <cell r="A9" t="str">
            <v>A</v>
          </cell>
        </row>
      </sheetData>
      <sheetData sheetId="17291" refreshError="1"/>
      <sheetData sheetId="17292" refreshError="1"/>
      <sheetData sheetId="17293" refreshError="1"/>
      <sheetData sheetId="17294">
        <row r="9">
          <cell r="A9" t="str">
            <v>A</v>
          </cell>
        </row>
      </sheetData>
      <sheetData sheetId="17295" refreshError="1"/>
      <sheetData sheetId="17296">
        <row r="9">
          <cell r="A9" t="str">
            <v>A</v>
          </cell>
        </row>
      </sheetData>
      <sheetData sheetId="17297">
        <row r="9">
          <cell r="A9" t="str">
            <v>A</v>
          </cell>
        </row>
      </sheetData>
      <sheetData sheetId="17298" refreshError="1"/>
      <sheetData sheetId="17299">
        <row r="9">
          <cell r="A9" t="str">
            <v>A</v>
          </cell>
        </row>
      </sheetData>
      <sheetData sheetId="17300">
        <row r="9">
          <cell r="A9" t="str">
            <v>A</v>
          </cell>
        </row>
      </sheetData>
      <sheetData sheetId="17301">
        <row r="9">
          <cell r="A9" t="str">
            <v>A</v>
          </cell>
        </row>
      </sheetData>
      <sheetData sheetId="17302">
        <row r="9">
          <cell r="A9" t="str">
            <v>A</v>
          </cell>
        </row>
      </sheetData>
      <sheetData sheetId="17303">
        <row r="9">
          <cell r="A9" t="str">
            <v>A</v>
          </cell>
        </row>
      </sheetData>
      <sheetData sheetId="17304">
        <row r="9">
          <cell r="A9" t="str">
            <v>A</v>
          </cell>
        </row>
      </sheetData>
      <sheetData sheetId="17305">
        <row r="9">
          <cell r="A9" t="str">
            <v>A</v>
          </cell>
        </row>
      </sheetData>
      <sheetData sheetId="17306">
        <row r="9">
          <cell r="A9" t="str">
            <v>A</v>
          </cell>
        </row>
      </sheetData>
      <sheetData sheetId="17307">
        <row r="9">
          <cell r="A9" t="str">
            <v>A</v>
          </cell>
        </row>
      </sheetData>
      <sheetData sheetId="17308">
        <row r="9">
          <cell r="A9" t="str">
            <v>A</v>
          </cell>
        </row>
      </sheetData>
      <sheetData sheetId="17309" refreshError="1"/>
      <sheetData sheetId="17310" refreshError="1"/>
      <sheetData sheetId="17311" refreshError="1"/>
      <sheetData sheetId="17312" refreshError="1"/>
      <sheetData sheetId="17313" refreshError="1"/>
      <sheetData sheetId="17314" refreshError="1"/>
      <sheetData sheetId="17315">
        <row r="9">
          <cell r="A9" t="str">
            <v>A</v>
          </cell>
        </row>
      </sheetData>
      <sheetData sheetId="17316" refreshError="1"/>
      <sheetData sheetId="17317" refreshError="1"/>
      <sheetData sheetId="17318" refreshError="1"/>
      <sheetData sheetId="17319" refreshError="1"/>
      <sheetData sheetId="17320" refreshError="1"/>
      <sheetData sheetId="17321">
        <row r="9">
          <cell r="A9" t="str">
            <v>A</v>
          </cell>
        </row>
      </sheetData>
      <sheetData sheetId="17322">
        <row r="9">
          <cell r="A9" t="str">
            <v>A</v>
          </cell>
        </row>
      </sheetData>
      <sheetData sheetId="17323">
        <row r="9">
          <cell r="A9" t="str">
            <v>A</v>
          </cell>
        </row>
      </sheetData>
      <sheetData sheetId="17324">
        <row r="9">
          <cell r="A9" t="str">
            <v>A</v>
          </cell>
        </row>
      </sheetData>
      <sheetData sheetId="17325" refreshError="1"/>
      <sheetData sheetId="17326">
        <row r="9">
          <cell r="A9" t="str">
            <v>A</v>
          </cell>
        </row>
      </sheetData>
      <sheetData sheetId="17327">
        <row r="9">
          <cell r="A9" t="str">
            <v>A</v>
          </cell>
        </row>
      </sheetData>
      <sheetData sheetId="17328" refreshError="1"/>
      <sheetData sheetId="17329" refreshError="1"/>
      <sheetData sheetId="17330" refreshError="1"/>
      <sheetData sheetId="17331" refreshError="1"/>
      <sheetData sheetId="17332">
        <row r="9">
          <cell r="A9" t="str">
            <v>A</v>
          </cell>
        </row>
      </sheetData>
      <sheetData sheetId="17333">
        <row r="9">
          <cell r="A9" t="str">
            <v>A</v>
          </cell>
        </row>
      </sheetData>
      <sheetData sheetId="17334">
        <row r="9">
          <cell r="A9" t="str">
            <v>A</v>
          </cell>
        </row>
      </sheetData>
      <sheetData sheetId="17335">
        <row r="9">
          <cell r="A9" t="str">
            <v>A</v>
          </cell>
        </row>
      </sheetData>
      <sheetData sheetId="17336">
        <row r="9">
          <cell r="A9" t="str">
            <v>A</v>
          </cell>
        </row>
      </sheetData>
      <sheetData sheetId="17337">
        <row r="9">
          <cell r="A9" t="str">
            <v>A</v>
          </cell>
        </row>
      </sheetData>
      <sheetData sheetId="17338">
        <row r="9">
          <cell r="A9" t="str">
            <v>A</v>
          </cell>
        </row>
      </sheetData>
      <sheetData sheetId="17339" refreshError="1"/>
      <sheetData sheetId="17340" refreshError="1"/>
      <sheetData sheetId="17341">
        <row r="9">
          <cell r="A9" t="str">
            <v>A</v>
          </cell>
        </row>
      </sheetData>
      <sheetData sheetId="17342">
        <row r="9">
          <cell r="A9" t="str">
            <v>A</v>
          </cell>
        </row>
      </sheetData>
      <sheetData sheetId="17343">
        <row r="9">
          <cell r="A9" t="str">
            <v>A</v>
          </cell>
        </row>
      </sheetData>
      <sheetData sheetId="17344">
        <row r="9">
          <cell r="A9" t="str">
            <v>A</v>
          </cell>
        </row>
      </sheetData>
      <sheetData sheetId="17345">
        <row r="9">
          <cell r="A9" t="str">
            <v>A</v>
          </cell>
        </row>
      </sheetData>
      <sheetData sheetId="17346">
        <row r="9">
          <cell r="A9" t="str">
            <v>A</v>
          </cell>
        </row>
      </sheetData>
      <sheetData sheetId="17347">
        <row r="9">
          <cell r="A9" t="str">
            <v>A</v>
          </cell>
        </row>
      </sheetData>
      <sheetData sheetId="17348">
        <row r="9">
          <cell r="A9" t="str">
            <v>A</v>
          </cell>
        </row>
      </sheetData>
      <sheetData sheetId="17349">
        <row r="9">
          <cell r="A9" t="str">
            <v>A</v>
          </cell>
        </row>
      </sheetData>
      <sheetData sheetId="17350">
        <row r="9">
          <cell r="A9" t="str">
            <v>A</v>
          </cell>
        </row>
      </sheetData>
      <sheetData sheetId="17351">
        <row r="9">
          <cell r="A9" t="str">
            <v>A</v>
          </cell>
        </row>
      </sheetData>
      <sheetData sheetId="17352">
        <row r="9">
          <cell r="A9" t="str">
            <v>A</v>
          </cell>
        </row>
      </sheetData>
      <sheetData sheetId="17353">
        <row r="9">
          <cell r="A9" t="str">
            <v>A</v>
          </cell>
        </row>
      </sheetData>
      <sheetData sheetId="17354">
        <row r="9">
          <cell r="A9" t="str">
            <v>A</v>
          </cell>
        </row>
      </sheetData>
      <sheetData sheetId="17355">
        <row r="9">
          <cell r="A9" t="str">
            <v>A</v>
          </cell>
        </row>
      </sheetData>
      <sheetData sheetId="17356">
        <row r="9">
          <cell r="A9" t="str">
            <v>A</v>
          </cell>
        </row>
      </sheetData>
      <sheetData sheetId="17357">
        <row r="9">
          <cell r="A9" t="str">
            <v>A</v>
          </cell>
        </row>
      </sheetData>
      <sheetData sheetId="17358">
        <row r="9">
          <cell r="A9" t="str">
            <v>A</v>
          </cell>
        </row>
      </sheetData>
      <sheetData sheetId="17359">
        <row r="9">
          <cell r="A9" t="str">
            <v>A</v>
          </cell>
        </row>
      </sheetData>
      <sheetData sheetId="17360">
        <row r="9">
          <cell r="A9" t="str">
            <v>A</v>
          </cell>
        </row>
      </sheetData>
      <sheetData sheetId="17361">
        <row r="9">
          <cell r="A9" t="str">
            <v>A</v>
          </cell>
        </row>
      </sheetData>
      <sheetData sheetId="17362">
        <row r="9">
          <cell r="A9" t="str">
            <v>A</v>
          </cell>
        </row>
      </sheetData>
      <sheetData sheetId="17363">
        <row r="9">
          <cell r="A9" t="str">
            <v>A</v>
          </cell>
        </row>
      </sheetData>
      <sheetData sheetId="17364">
        <row r="9">
          <cell r="A9" t="str">
            <v>A</v>
          </cell>
        </row>
      </sheetData>
      <sheetData sheetId="17365">
        <row r="9">
          <cell r="A9" t="str">
            <v>A</v>
          </cell>
        </row>
      </sheetData>
      <sheetData sheetId="17366">
        <row r="9">
          <cell r="A9" t="str">
            <v>A</v>
          </cell>
        </row>
      </sheetData>
      <sheetData sheetId="17367">
        <row r="9">
          <cell r="A9" t="str">
            <v>A</v>
          </cell>
        </row>
      </sheetData>
      <sheetData sheetId="17368">
        <row r="9">
          <cell r="A9" t="str">
            <v>A</v>
          </cell>
        </row>
      </sheetData>
      <sheetData sheetId="17369">
        <row r="9">
          <cell r="A9" t="str">
            <v>A</v>
          </cell>
        </row>
      </sheetData>
      <sheetData sheetId="17370">
        <row r="9">
          <cell r="A9" t="str">
            <v>A</v>
          </cell>
        </row>
      </sheetData>
      <sheetData sheetId="17371">
        <row r="9">
          <cell r="A9" t="str">
            <v>A</v>
          </cell>
        </row>
      </sheetData>
      <sheetData sheetId="17372">
        <row r="9">
          <cell r="A9" t="str">
            <v>A</v>
          </cell>
        </row>
      </sheetData>
      <sheetData sheetId="17373">
        <row r="9">
          <cell r="A9" t="str">
            <v>A</v>
          </cell>
        </row>
      </sheetData>
      <sheetData sheetId="17374">
        <row r="9">
          <cell r="A9" t="str">
            <v>A</v>
          </cell>
        </row>
      </sheetData>
      <sheetData sheetId="17375">
        <row r="9">
          <cell r="A9" t="str">
            <v>A</v>
          </cell>
        </row>
      </sheetData>
      <sheetData sheetId="17376">
        <row r="9">
          <cell r="A9" t="str">
            <v>A</v>
          </cell>
        </row>
      </sheetData>
      <sheetData sheetId="17377">
        <row r="9">
          <cell r="A9" t="str">
            <v>A</v>
          </cell>
        </row>
      </sheetData>
      <sheetData sheetId="17378">
        <row r="9">
          <cell r="A9" t="str">
            <v>A</v>
          </cell>
        </row>
      </sheetData>
      <sheetData sheetId="17379">
        <row r="9">
          <cell r="A9" t="str">
            <v>A</v>
          </cell>
        </row>
      </sheetData>
      <sheetData sheetId="17380">
        <row r="9">
          <cell r="A9" t="str">
            <v>A</v>
          </cell>
        </row>
      </sheetData>
      <sheetData sheetId="17381">
        <row r="9">
          <cell r="A9" t="str">
            <v>A</v>
          </cell>
        </row>
      </sheetData>
      <sheetData sheetId="17382">
        <row r="9">
          <cell r="A9" t="str">
            <v>A</v>
          </cell>
        </row>
      </sheetData>
      <sheetData sheetId="17383">
        <row r="9">
          <cell r="A9" t="str">
            <v>A</v>
          </cell>
        </row>
      </sheetData>
      <sheetData sheetId="17384">
        <row r="9">
          <cell r="A9" t="str">
            <v>A</v>
          </cell>
        </row>
      </sheetData>
      <sheetData sheetId="17385">
        <row r="9">
          <cell r="A9" t="str">
            <v>A</v>
          </cell>
        </row>
      </sheetData>
      <sheetData sheetId="17386">
        <row r="9">
          <cell r="A9" t="str">
            <v>A</v>
          </cell>
        </row>
      </sheetData>
      <sheetData sheetId="17387">
        <row r="9">
          <cell r="A9" t="str">
            <v>A</v>
          </cell>
        </row>
      </sheetData>
      <sheetData sheetId="17388">
        <row r="9">
          <cell r="A9" t="str">
            <v>A</v>
          </cell>
        </row>
      </sheetData>
      <sheetData sheetId="17389">
        <row r="9">
          <cell r="A9" t="str">
            <v>A</v>
          </cell>
        </row>
      </sheetData>
      <sheetData sheetId="17390">
        <row r="9">
          <cell r="A9" t="str">
            <v>A</v>
          </cell>
        </row>
      </sheetData>
      <sheetData sheetId="17391">
        <row r="9">
          <cell r="A9" t="str">
            <v>A</v>
          </cell>
        </row>
      </sheetData>
      <sheetData sheetId="17392">
        <row r="9">
          <cell r="A9" t="str">
            <v>A</v>
          </cell>
        </row>
      </sheetData>
      <sheetData sheetId="17393">
        <row r="9">
          <cell r="A9" t="str">
            <v>A</v>
          </cell>
        </row>
      </sheetData>
      <sheetData sheetId="17394">
        <row r="9">
          <cell r="A9" t="str">
            <v>A</v>
          </cell>
        </row>
      </sheetData>
      <sheetData sheetId="17395">
        <row r="9">
          <cell r="A9" t="str">
            <v>A</v>
          </cell>
        </row>
      </sheetData>
      <sheetData sheetId="17396">
        <row r="9">
          <cell r="A9" t="str">
            <v>A</v>
          </cell>
        </row>
      </sheetData>
      <sheetData sheetId="17397">
        <row r="9">
          <cell r="A9" t="str">
            <v>A</v>
          </cell>
        </row>
      </sheetData>
      <sheetData sheetId="17398">
        <row r="9">
          <cell r="A9" t="str">
            <v>A</v>
          </cell>
        </row>
      </sheetData>
      <sheetData sheetId="17399">
        <row r="9">
          <cell r="A9" t="str">
            <v>A</v>
          </cell>
        </row>
      </sheetData>
      <sheetData sheetId="17400">
        <row r="9">
          <cell r="A9" t="str">
            <v>A</v>
          </cell>
        </row>
      </sheetData>
      <sheetData sheetId="17401">
        <row r="9">
          <cell r="A9" t="str">
            <v>A</v>
          </cell>
        </row>
      </sheetData>
      <sheetData sheetId="17402">
        <row r="9">
          <cell r="A9" t="str">
            <v>A</v>
          </cell>
        </row>
      </sheetData>
      <sheetData sheetId="17403">
        <row r="9">
          <cell r="A9" t="str">
            <v>A</v>
          </cell>
        </row>
      </sheetData>
      <sheetData sheetId="17404">
        <row r="9">
          <cell r="A9" t="str">
            <v>A</v>
          </cell>
        </row>
      </sheetData>
      <sheetData sheetId="17405">
        <row r="9">
          <cell r="A9" t="str">
            <v>A</v>
          </cell>
        </row>
      </sheetData>
      <sheetData sheetId="17406">
        <row r="9">
          <cell r="A9" t="str">
            <v>A</v>
          </cell>
        </row>
      </sheetData>
      <sheetData sheetId="17407">
        <row r="9">
          <cell r="A9" t="str">
            <v>A</v>
          </cell>
        </row>
      </sheetData>
      <sheetData sheetId="17408">
        <row r="9">
          <cell r="A9" t="str">
            <v>A</v>
          </cell>
        </row>
      </sheetData>
      <sheetData sheetId="17409">
        <row r="9">
          <cell r="A9" t="str">
            <v>A</v>
          </cell>
        </row>
      </sheetData>
      <sheetData sheetId="17410">
        <row r="9">
          <cell r="A9" t="str">
            <v>A</v>
          </cell>
        </row>
      </sheetData>
      <sheetData sheetId="17411" refreshError="1"/>
      <sheetData sheetId="17412">
        <row r="9">
          <cell r="A9" t="str">
            <v>A</v>
          </cell>
        </row>
      </sheetData>
      <sheetData sheetId="17413">
        <row r="9">
          <cell r="A9" t="str">
            <v>A</v>
          </cell>
        </row>
      </sheetData>
      <sheetData sheetId="17414">
        <row r="9">
          <cell r="A9" t="str">
            <v>A</v>
          </cell>
        </row>
      </sheetData>
      <sheetData sheetId="17415">
        <row r="9">
          <cell r="A9" t="str">
            <v>A</v>
          </cell>
        </row>
      </sheetData>
      <sheetData sheetId="17416">
        <row r="9">
          <cell r="A9" t="str">
            <v>A</v>
          </cell>
        </row>
      </sheetData>
      <sheetData sheetId="17417">
        <row r="9">
          <cell r="A9" t="str">
            <v>A</v>
          </cell>
        </row>
      </sheetData>
      <sheetData sheetId="17418">
        <row r="9">
          <cell r="A9" t="str">
            <v>A</v>
          </cell>
        </row>
      </sheetData>
      <sheetData sheetId="17419">
        <row r="9">
          <cell r="A9" t="str">
            <v>A</v>
          </cell>
        </row>
      </sheetData>
      <sheetData sheetId="17420">
        <row r="9">
          <cell r="A9" t="str">
            <v>A</v>
          </cell>
        </row>
      </sheetData>
      <sheetData sheetId="17421">
        <row r="9">
          <cell r="A9" t="str">
            <v>A</v>
          </cell>
        </row>
      </sheetData>
      <sheetData sheetId="17422">
        <row r="9">
          <cell r="A9" t="str">
            <v>A</v>
          </cell>
        </row>
      </sheetData>
      <sheetData sheetId="17423">
        <row r="9">
          <cell r="A9" t="str">
            <v>A</v>
          </cell>
        </row>
      </sheetData>
      <sheetData sheetId="17424">
        <row r="9">
          <cell r="A9" t="str">
            <v>A</v>
          </cell>
        </row>
      </sheetData>
      <sheetData sheetId="17425">
        <row r="9">
          <cell r="A9" t="str">
            <v>A</v>
          </cell>
        </row>
      </sheetData>
      <sheetData sheetId="17426">
        <row r="9">
          <cell r="A9" t="str">
            <v>A</v>
          </cell>
        </row>
      </sheetData>
      <sheetData sheetId="17427">
        <row r="9">
          <cell r="A9" t="str">
            <v>A</v>
          </cell>
        </row>
      </sheetData>
      <sheetData sheetId="17428">
        <row r="9">
          <cell r="A9" t="str">
            <v>A</v>
          </cell>
        </row>
      </sheetData>
      <sheetData sheetId="17429">
        <row r="9">
          <cell r="A9" t="str">
            <v>A</v>
          </cell>
        </row>
      </sheetData>
      <sheetData sheetId="17430">
        <row r="9">
          <cell r="A9" t="str">
            <v>A</v>
          </cell>
        </row>
      </sheetData>
      <sheetData sheetId="17431">
        <row r="9">
          <cell r="A9" t="str">
            <v>A</v>
          </cell>
        </row>
      </sheetData>
      <sheetData sheetId="17432">
        <row r="9">
          <cell r="A9" t="str">
            <v>A</v>
          </cell>
        </row>
      </sheetData>
      <sheetData sheetId="17433">
        <row r="9">
          <cell r="A9" t="str">
            <v>A</v>
          </cell>
        </row>
      </sheetData>
      <sheetData sheetId="17434">
        <row r="9">
          <cell r="A9" t="str">
            <v>A</v>
          </cell>
        </row>
      </sheetData>
      <sheetData sheetId="17435">
        <row r="9">
          <cell r="A9" t="str">
            <v>A</v>
          </cell>
        </row>
      </sheetData>
      <sheetData sheetId="17436">
        <row r="9">
          <cell r="A9" t="str">
            <v>A</v>
          </cell>
        </row>
      </sheetData>
      <sheetData sheetId="17437">
        <row r="9">
          <cell r="A9" t="str">
            <v>A</v>
          </cell>
        </row>
      </sheetData>
      <sheetData sheetId="17438">
        <row r="9">
          <cell r="A9" t="str">
            <v>A</v>
          </cell>
        </row>
      </sheetData>
      <sheetData sheetId="17439">
        <row r="9">
          <cell r="A9" t="str">
            <v>A</v>
          </cell>
        </row>
      </sheetData>
      <sheetData sheetId="17440">
        <row r="9">
          <cell r="A9" t="str">
            <v>A</v>
          </cell>
        </row>
      </sheetData>
      <sheetData sheetId="17441">
        <row r="9">
          <cell r="A9" t="str">
            <v>A</v>
          </cell>
        </row>
      </sheetData>
      <sheetData sheetId="17442">
        <row r="9">
          <cell r="A9" t="str">
            <v>A</v>
          </cell>
        </row>
      </sheetData>
      <sheetData sheetId="17443">
        <row r="9">
          <cell r="A9" t="str">
            <v>A</v>
          </cell>
        </row>
      </sheetData>
      <sheetData sheetId="17444">
        <row r="9">
          <cell r="A9" t="str">
            <v>A</v>
          </cell>
        </row>
      </sheetData>
      <sheetData sheetId="17445">
        <row r="9">
          <cell r="A9" t="str">
            <v>A</v>
          </cell>
        </row>
      </sheetData>
      <sheetData sheetId="17446">
        <row r="9">
          <cell r="A9" t="str">
            <v>A</v>
          </cell>
        </row>
      </sheetData>
      <sheetData sheetId="17447">
        <row r="9">
          <cell r="A9" t="str">
            <v>A</v>
          </cell>
        </row>
      </sheetData>
      <sheetData sheetId="17448">
        <row r="9">
          <cell r="A9" t="str">
            <v>A</v>
          </cell>
        </row>
      </sheetData>
      <sheetData sheetId="17449">
        <row r="9">
          <cell r="A9" t="str">
            <v>A</v>
          </cell>
        </row>
      </sheetData>
      <sheetData sheetId="17450">
        <row r="9">
          <cell r="A9" t="str">
            <v>A</v>
          </cell>
        </row>
      </sheetData>
      <sheetData sheetId="17451">
        <row r="9">
          <cell r="A9" t="str">
            <v>A</v>
          </cell>
        </row>
      </sheetData>
      <sheetData sheetId="17452">
        <row r="9">
          <cell r="A9" t="str">
            <v>A</v>
          </cell>
        </row>
      </sheetData>
      <sheetData sheetId="17453">
        <row r="9">
          <cell r="A9" t="str">
            <v>A</v>
          </cell>
        </row>
      </sheetData>
      <sheetData sheetId="17454">
        <row r="9">
          <cell r="A9" t="str">
            <v>A</v>
          </cell>
        </row>
      </sheetData>
      <sheetData sheetId="17455">
        <row r="9">
          <cell r="A9" t="str">
            <v>A</v>
          </cell>
        </row>
      </sheetData>
      <sheetData sheetId="17456">
        <row r="9">
          <cell r="A9" t="str">
            <v>A</v>
          </cell>
        </row>
      </sheetData>
      <sheetData sheetId="17457">
        <row r="9">
          <cell r="A9" t="str">
            <v>A</v>
          </cell>
        </row>
      </sheetData>
      <sheetData sheetId="17458" refreshError="1"/>
      <sheetData sheetId="17459" refreshError="1"/>
      <sheetData sheetId="17460" refreshError="1"/>
      <sheetData sheetId="17461" refreshError="1"/>
      <sheetData sheetId="17462" refreshError="1"/>
      <sheetData sheetId="17463" refreshError="1"/>
      <sheetData sheetId="17464">
        <row r="9">
          <cell r="A9" t="str">
            <v>A</v>
          </cell>
        </row>
      </sheetData>
      <sheetData sheetId="17465" refreshError="1"/>
      <sheetData sheetId="17466" refreshError="1"/>
      <sheetData sheetId="17467" refreshError="1"/>
      <sheetData sheetId="17468" refreshError="1"/>
      <sheetData sheetId="17469" refreshError="1"/>
      <sheetData sheetId="17470" refreshError="1"/>
      <sheetData sheetId="17471" refreshError="1"/>
      <sheetData sheetId="17472" refreshError="1"/>
      <sheetData sheetId="17473" refreshError="1"/>
      <sheetData sheetId="17474" refreshError="1"/>
      <sheetData sheetId="17475" refreshError="1"/>
      <sheetData sheetId="17476" refreshError="1"/>
      <sheetData sheetId="17477" refreshError="1"/>
      <sheetData sheetId="17478" refreshError="1"/>
      <sheetData sheetId="17479" refreshError="1"/>
      <sheetData sheetId="17480" refreshError="1"/>
      <sheetData sheetId="17481" refreshError="1"/>
      <sheetData sheetId="17482" refreshError="1"/>
      <sheetData sheetId="17483" refreshError="1"/>
      <sheetData sheetId="17484" refreshError="1"/>
      <sheetData sheetId="17485" refreshError="1"/>
      <sheetData sheetId="17486" refreshError="1"/>
      <sheetData sheetId="17487" refreshError="1"/>
      <sheetData sheetId="17488" refreshError="1"/>
      <sheetData sheetId="17489" refreshError="1"/>
      <sheetData sheetId="17490" refreshError="1"/>
      <sheetData sheetId="17491" refreshError="1"/>
      <sheetData sheetId="17492" refreshError="1"/>
      <sheetData sheetId="17493" refreshError="1"/>
      <sheetData sheetId="17494" refreshError="1"/>
      <sheetData sheetId="17495" refreshError="1"/>
      <sheetData sheetId="17496" refreshError="1"/>
      <sheetData sheetId="17497">
        <row r="9">
          <cell r="A9" t="str">
            <v>A</v>
          </cell>
        </row>
      </sheetData>
      <sheetData sheetId="17498">
        <row r="9">
          <cell r="A9" t="str">
            <v>A</v>
          </cell>
        </row>
      </sheetData>
      <sheetData sheetId="17499">
        <row r="9">
          <cell r="A9" t="str">
            <v>A</v>
          </cell>
        </row>
      </sheetData>
      <sheetData sheetId="17500">
        <row r="9">
          <cell r="A9" t="str">
            <v>A</v>
          </cell>
        </row>
      </sheetData>
      <sheetData sheetId="17501">
        <row r="9">
          <cell r="A9" t="str">
            <v>A</v>
          </cell>
        </row>
      </sheetData>
      <sheetData sheetId="17502" refreshError="1"/>
      <sheetData sheetId="17503" refreshError="1"/>
      <sheetData sheetId="17504" refreshError="1"/>
      <sheetData sheetId="17505" refreshError="1"/>
      <sheetData sheetId="17506" refreshError="1"/>
      <sheetData sheetId="17507" refreshError="1"/>
      <sheetData sheetId="17508" refreshError="1"/>
      <sheetData sheetId="17509" refreshError="1"/>
      <sheetData sheetId="17510" refreshError="1"/>
      <sheetData sheetId="17511" refreshError="1"/>
      <sheetData sheetId="17512" refreshError="1"/>
      <sheetData sheetId="17513" refreshError="1"/>
      <sheetData sheetId="17514" refreshError="1"/>
      <sheetData sheetId="17515" refreshError="1"/>
      <sheetData sheetId="17516" refreshError="1"/>
      <sheetData sheetId="17517" refreshError="1"/>
      <sheetData sheetId="17518" refreshError="1"/>
      <sheetData sheetId="17519" refreshError="1"/>
      <sheetData sheetId="17520" refreshError="1"/>
      <sheetData sheetId="17521" refreshError="1"/>
      <sheetData sheetId="17522" refreshError="1"/>
      <sheetData sheetId="17523" refreshError="1"/>
      <sheetData sheetId="17524" refreshError="1"/>
      <sheetData sheetId="17525" refreshError="1"/>
      <sheetData sheetId="17526" refreshError="1"/>
      <sheetData sheetId="17527" refreshError="1"/>
      <sheetData sheetId="17528" refreshError="1"/>
      <sheetData sheetId="17529" refreshError="1"/>
      <sheetData sheetId="17530" refreshError="1"/>
      <sheetData sheetId="17531" refreshError="1"/>
      <sheetData sheetId="17532" refreshError="1"/>
      <sheetData sheetId="17533" refreshError="1"/>
      <sheetData sheetId="17534" refreshError="1"/>
      <sheetData sheetId="17535">
        <row r="9">
          <cell r="A9" t="str">
            <v>A</v>
          </cell>
        </row>
      </sheetData>
      <sheetData sheetId="17536">
        <row r="9">
          <cell r="A9" t="str">
            <v>A</v>
          </cell>
        </row>
      </sheetData>
      <sheetData sheetId="17537">
        <row r="9">
          <cell r="A9" t="str">
            <v>A</v>
          </cell>
        </row>
      </sheetData>
      <sheetData sheetId="17538">
        <row r="9">
          <cell r="A9" t="str">
            <v>A</v>
          </cell>
        </row>
      </sheetData>
      <sheetData sheetId="17539">
        <row r="9">
          <cell r="A9" t="str">
            <v>A</v>
          </cell>
        </row>
      </sheetData>
      <sheetData sheetId="17540">
        <row r="9">
          <cell r="A9" t="str">
            <v>A</v>
          </cell>
        </row>
      </sheetData>
      <sheetData sheetId="17541">
        <row r="9">
          <cell r="A9" t="str">
            <v>A</v>
          </cell>
        </row>
      </sheetData>
      <sheetData sheetId="17542">
        <row r="9">
          <cell r="A9" t="str">
            <v>A</v>
          </cell>
        </row>
      </sheetData>
      <sheetData sheetId="17543">
        <row r="9">
          <cell r="A9" t="str">
            <v>A</v>
          </cell>
        </row>
      </sheetData>
      <sheetData sheetId="17544">
        <row r="9">
          <cell r="A9" t="str">
            <v>A</v>
          </cell>
        </row>
      </sheetData>
      <sheetData sheetId="17545">
        <row r="9">
          <cell r="A9" t="str">
            <v>A</v>
          </cell>
        </row>
      </sheetData>
      <sheetData sheetId="17546">
        <row r="9">
          <cell r="A9" t="str">
            <v>A</v>
          </cell>
        </row>
      </sheetData>
      <sheetData sheetId="17547">
        <row r="9">
          <cell r="A9" t="str">
            <v>A</v>
          </cell>
        </row>
      </sheetData>
      <sheetData sheetId="17548">
        <row r="9">
          <cell r="A9" t="str">
            <v>A</v>
          </cell>
        </row>
      </sheetData>
      <sheetData sheetId="17549">
        <row r="9">
          <cell r="A9" t="str">
            <v>A</v>
          </cell>
        </row>
      </sheetData>
      <sheetData sheetId="17550">
        <row r="9">
          <cell r="A9" t="str">
            <v>A</v>
          </cell>
        </row>
      </sheetData>
      <sheetData sheetId="17551">
        <row r="9">
          <cell r="A9" t="str">
            <v>A</v>
          </cell>
        </row>
      </sheetData>
      <sheetData sheetId="17552">
        <row r="9">
          <cell r="A9" t="str">
            <v>A</v>
          </cell>
        </row>
      </sheetData>
      <sheetData sheetId="17553">
        <row r="9">
          <cell r="A9" t="str">
            <v>A</v>
          </cell>
        </row>
      </sheetData>
      <sheetData sheetId="17554">
        <row r="9">
          <cell r="A9" t="str">
            <v>A</v>
          </cell>
        </row>
      </sheetData>
      <sheetData sheetId="17555">
        <row r="9">
          <cell r="A9" t="str">
            <v>A</v>
          </cell>
        </row>
      </sheetData>
      <sheetData sheetId="17556">
        <row r="9">
          <cell r="A9" t="str">
            <v>A</v>
          </cell>
        </row>
      </sheetData>
      <sheetData sheetId="17557" refreshError="1"/>
      <sheetData sheetId="17558" refreshError="1"/>
      <sheetData sheetId="17559" refreshError="1"/>
      <sheetData sheetId="17560" refreshError="1"/>
      <sheetData sheetId="17561" refreshError="1"/>
      <sheetData sheetId="17562" refreshError="1"/>
      <sheetData sheetId="17563" refreshError="1"/>
      <sheetData sheetId="17564" refreshError="1"/>
      <sheetData sheetId="17565" refreshError="1"/>
      <sheetData sheetId="17566" refreshError="1"/>
      <sheetData sheetId="17567" refreshError="1"/>
      <sheetData sheetId="17568" refreshError="1"/>
      <sheetData sheetId="17569" refreshError="1"/>
      <sheetData sheetId="17570" refreshError="1"/>
      <sheetData sheetId="17571" refreshError="1"/>
      <sheetData sheetId="17572" refreshError="1"/>
      <sheetData sheetId="17573" refreshError="1"/>
      <sheetData sheetId="17574" refreshError="1"/>
      <sheetData sheetId="17575" refreshError="1"/>
      <sheetData sheetId="17576" refreshError="1"/>
      <sheetData sheetId="17577" refreshError="1"/>
      <sheetData sheetId="17578">
        <row r="9">
          <cell r="A9" t="str">
            <v>A</v>
          </cell>
        </row>
      </sheetData>
      <sheetData sheetId="17579">
        <row r="9">
          <cell r="A9" t="str">
            <v>A</v>
          </cell>
        </row>
      </sheetData>
      <sheetData sheetId="17580">
        <row r="9">
          <cell r="A9" t="str">
            <v>A</v>
          </cell>
        </row>
      </sheetData>
      <sheetData sheetId="17581">
        <row r="9">
          <cell r="A9" t="str">
            <v>A</v>
          </cell>
        </row>
      </sheetData>
      <sheetData sheetId="17582">
        <row r="9">
          <cell r="A9" t="str">
            <v>A</v>
          </cell>
        </row>
      </sheetData>
      <sheetData sheetId="17583">
        <row r="9">
          <cell r="A9" t="str">
            <v>A</v>
          </cell>
        </row>
      </sheetData>
      <sheetData sheetId="17584">
        <row r="9">
          <cell r="A9" t="str">
            <v>A</v>
          </cell>
        </row>
      </sheetData>
      <sheetData sheetId="17585">
        <row r="9">
          <cell r="A9" t="str">
            <v>A</v>
          </cell>
        </row>
      </sheetData>
      <sheetData sheetId="17586"/>
      <sheetData sheetId="17587"/>
      <sheetData sheetId="17588"/>
      <sheetData sheetId="17589">
        <row r="9">
          <cell r="A9" t="str">
            <v>A</v>
          </cell>
        </row>
      </sheetData>
      <sheetData sheetId="17590">
        <row r="9">
          <cell r="A9" t="str">
            <v>A</v>
          </cell>
        </row>
      </sheetData>
      <sheetData sheetId="17591"/>
      <sheetData sheetId="17592">
        <row r="9">
          <cell r="A9" t="str">
            <v>A</v>
          </cell>
        </row>
      </sheetData>
      <sheetData sheetId="17593" refreshError="1"/>
      <sheetData sheetId="17594" refreshError="1"/>
      <sheetData sheetId="17595">
        <row r="9">
          <cell r="A9" t="str">
            <v>A</v>
          </cell>
        </row>
      </sheetData>
      <sheetData sheetId="17596">
        <row r="9">
          <cell r="A9" t="str">
            <v>A</v>
          </cell>
        </row>
      </sheetData>
      <sheetData sheetId="17597">
        <row r="9">
          <cell r="A9" t="str">
            <v>A</v>
          </cell>
        </row>
      </sheetData>
      <sheetData sheetId="17598">
        <row r="9">
          <cell r="A9" t="str">
            <v>A</v>
          </cell>
        </row>
      </sheetData>
      <sheetData sheetId="17599">
        <row r="9">
          <cell r="A9" t="str">
            <v>A</v>
          </cell>
        </row>
      </sheetData>
      <sheetData sheetId="17600">
        <row r="9">
          <cell r="A9" t="str">
            <v>A</v>
          </cell>
        </row>
      </sheetData>
      <sheetData sheetId="17601">
        <row r="9">
          <cell r="A9" t="str">
            <v>A</v>
          </cell>
        </row>
      </sheetData>
      <sheetData sheetId="17602">
        <row r="9">
          <cell r="A9" t="str">
            <v>A</v>
          </cell>
        </row>
      </sheetData>
      <sheetData sheetId="17603">
        <row r="9">
          <cell r="A9" t="str">
            <v>A</v>
          </cell>
        </row>
      </sheetData>
      <sheetData sheetId="17604">
        <row r="9">
          <cell r="A9" t="str">
            <v>A</v>
          </cell>
        </row>
      </sheetData>
      <sheetData sheetId="17605">
        <row r="9">
          <cell r="A9" t="str">
            <v>A</v>
          </cell>
        </row>
      </sheetData>
      <sheetData sheetId="17606">
        <row r="9">
          <cell r="A9" t="str">
            <v>A</v>
          </cell>
        </row>
      </sheetData>
      <sheetData sheetId="17607">
        <row r="9">
          <cell r="A9" t="str">
            <v>A</v>
          </cell>
        </row>
      </sheetData>
      <sheetData sheetId="17608">
        <row r="9">
          <cell r="A9" t="str">
            <v>A</v>
          </cell>
        </row>
      </sheetData>
      <sheetData sheetId="17609">
        <row r="9">
          <cell r="A9" t="str">
            <v>A</v>
          </cell>
        </row>
      </sheetData>
      <sheetData sheetId="17610">
        <row r="9">
          <cell r="A9" t="str">
            <v>A</v>
          </cell>
        </row>
      </sheetData>
      <sheetData sheetId="17611">
        <row r="9">
          <cell r="A9" t="str">
            <v>A</v>
          </cell>
        </row>
      </sheetData>
      <sheetData sheetId="17612">
        <row r="9">
          <cell r="A9" t="str">
            <v>A</v>
          </cell>
        </row>
      </sheetData>
      <sheetData sheetId="17613">
        <row r="9">
          <cell r="A9" t="str">
            <v>A</v>
          </cell>
        </row>
      </sheetData>
      <sheetData sheetId="17614">
        <row r="9">
          <cell r="A9" t="str">
            <v>A</v>
          </cell>
        </row>
      </sheetData>
      <sheetData sheetId="17615">
        <row r="9">
          <cell r="A9" t="str">
            <v>A</v>
          </cell>
        </row>
      </sheetData>
      <sheetData sheetId="17616">
        <row r="9">
          <cell r="A9" t="str">
            <v>A</v>
          </cell>
        </row>
      </sheetData>
      <sheetData sheetId="17617">
        <row r="9">
          <cell r="A9" t="str">
            <v>A</v>
          </cell>
        </row>
      </sheetData>
      <sheetData sheetId="17618">
        <row r="9">
          <cell r="A9" t="str">
            <v>A</v>
          </cell>
        </row>
      </sheetData>
      <sheetData sheetId="17619">
        <row r="9">
          <cell r="A9" t="str">
            <v>A</v>
          </cell>
        </row>
      </sheetData>
      <sheetData sheetId="17620">
        <row r="9">
          <cell r="A9" t="str">
            <v>A</v>
          </cell>
        </row>
      </sheetData>
      <sheetData sheetId="17621">
        <row r="9">
          <cell r="A9" t="str">
            <v>A</v>
          </cell>
        </row>
      </sheetData>
      <sheetData sheetId="17622">
        <row r="9">
          <cell r="A9" t="str">
            <v>A</v>
          </cell>
        </row>
      </sheetData>
      <sheetData sheetId="17623">
        <row r="9">
          <cell r="A9" t="str">
            <v>A</v>
          </cell>
        </row>
      </sheetData>
      <sheetData sheetId="17624">
        <row r="9">
          <cell r="A9" t="str">
            <v>A</v>
          </cell>
        </row>
      </sheetData>
      <sheetData sheetId="17625">
        <row r="9">
          <cell r="A9" t="str">
            <v>A</v>
          </cell>
        </row>
      </sheetData>
      <sheetData sheetId="17626">
        <row r="9">
          <cell r="A9" t="str">
            <v>A</v>
          </cell>
        </row>
      </sheetData>
      <sheetData sheetId="17627">
        <row r="9">
          <cell r="A9" t="str">
            <v>A</v>
          </cell>
        </row>
      </sheetData>
      <sheetData sheetId="17628">
        <row r="9">
          <cell r="A9" t="str">
            <v>A</v>
          </cell>
        </row>
      </sheetData>
      <sheetData sheetId="17629">
        <row r="9">
          <cell r="A9" t="str">
            <v>A</v>
          </cell>
        </row>
      </sheetData>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efreshError="1"/>
      <sheetData sheetId="17641" refreshError="1"/>
      <sheetData sheetId="17642" refreshError="1"/>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ow r="9">
          <cell r="A9" t="str">
            <v>A</v>
          </cell>
        </row>
      </sheetData>
      <sheetData sheetId="17661">
        <row r="9">
          <cell r="A9" t="str">
            <v>A</v>
          </cell>
        </row>
      </sheetData>
      <sheetData sheetId="17662" refreshError="1"/>
      <sheetData sheetId="17663">
        <row r="9">
          <cell r="A9" t="str">
            <v>A</v>
          </cell>
        </row>
      </sheetData>
      <sheetData sheetId="17664">
        <row r="9">
          <cell r="A9" t="str">
            <v>A</v>
          </cell>
        </row>
      </sheetData>
      <sheetData sheetId="17665">
        <row r="9">
          <cell r="A9" t="str">
            <v>A</v>
          </cell>
        </row>
      </sheetData>
      <sheetData sheetId="17666">
        <row r="9">
          <cell r="A9" t="str">
            <v>A</v>
          </cell>
        </row>
      </sheetData>
      <sheetData sheetId="17667">
        <row r="9">
          <cell r="A9" t="str">
            <v>A</v>
          </cell>
        </row>
      </sheetData>
      <sheetData sheetId="17668">
        <row r="9">
          <cell r="A9" t="str">
            <v>A</v>
          </cell>
        </row>
      </sheetData>
      <sheetData sheetId="17669">
        <row r="9">
          <cell r="A9" t="str">
            <v>A</v>
          </cell>
        </row>
      </sheetData>
      <sheetData sheetId="17670">
        <row r="9">
          <cell r="A9" t="str">
            <v>A</v>
          </cell>
        </row>
      </sheetData>
      <sheetData sheetId="17671">
        <row r="9">
          <cell r="A9" t="str">
            <v>A</v>
          </cell>
        </row>
      </sheetData>
      <sheetData sheetId="17672">
        <row r="9">
          <cell r="A9" t="str">
            <v>A</v>
          </cell>
        </row>
      </sheetData>
      <sheetData sheetId="17673">
        <row r="9">
          <cell r="A9" t="str">
            <v>A</v>
          </cell>
        </row>
      </sheetData>
      <sheetData sheetId="17674">
        <row r="9">
          <cell r="A9" t="str">
            <v>A</v>
          </cell>
        </row>
      </sheetData>
      <sheetData sheetId="17675">
        <row r="9">
          <cell r="A9" t="str">
            <v>A</v>
          </cell>
        </row>
      </sheetData>
      <sheetData sheetId="17676">
        <row r="9">
          <cell r="A9" t="str">
            <v>A</v>
          </cell>
        </row>
      </sheetData>
      <sheetData sheetId="17677">
        <row r="9">
          <cell r="A9" t="str">
            <v>A</v>
          </cell>
        </row>
      </sheetData>
      <sheetData sheetId="17678">
        <row r="9">
          <cell r="A9" t="str">
            <v>A</v>
          </cell>
        </row>
      </sheetData>
      <sheetData sheetId="17679">
        <row r="9">
          <cell r="A9" t="str">
            <v>A</v>
          </cell>
        </row>
      </sheetData>
      <sheetData sheetId="17680">
        <row r="9">
          <cell r="A9" t="str">
            <v>A</v>
          </cell>
        </row>
      </sheetData>
      <sheetData sheetId="17681">
        <row r="9">
          <cell r="A9" t="str">
            <v>A</v>
          </cell>
        </row>
      </sheetData>
      <sheetData sheetId="17682">
        <row r="9">
          <cell r="A9" t="str">
            <v>A</v>
          </cell>
        </row>
      </sheetData>
      <sheetData sheetId="17683">
        <row r="9">
          <cell r="A9" t="str">
            <v>A</v>
          </cell>
        </row>
      </sheetData>
      <sheetData sheetId="17684">
        <row r="9">
          <cell r="A9" t="str">
            <v>A</v>
          </cell>
        </row>
      </sheetData>
      <sheetData sheetId="17685">
        <row r="9">
          <cell r="A9" t="str">
            <v>A</v>
          </cell>
        </row>
      </sheetData>
      <sheetData sheetId="17686">
        <row r="9">
          <cell r="A9" t="str">
            <v>A</v>
          </cell>
        </row>
      </sheetData>
      <sheetData sheetId="17687" refreshError="1"/>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sheetData sheetId="17697" refreshError="1"/>
      <sheetData sheetId="17698" refreshError="1"/>
      <sheetData sheetId="17699" refreshError="1"/>
      <sheetData sheetId="17700" refreshError="1"/>
      <sheetData sheetId="17701" refreshError="1"/>
      <sheetData sheetId="17702" refreshError="1"/>
      <sheetData sheetId="17703">
        <row r="9">
          <cell r="A9" t="str">
            <v>A</v>
          </cell>
        </row>
      </sheetData>
      <sheetData sheetId="17704" refreshError="1"/>
      <sheetData sheetId="17705">
        <row r="9">
          <cell r="A9" t="str">
            <v>A</v>
          </cell>
        </row>
      </sheetData>
      <sheetData sheetId="17706">
        <row r="9">
          <cell r="A9" t="str">
            <v>A</v>
          </cell>
        </row>
      </sheetData>
      <sheetData sheetId="17707">
        <row r="9">
          <cell r="A9" t="str">
            <v>A</v>
          </cell>
        </row>
      </sheetData>
      <sheetData sheetId="17708">
        <row r="9">
          <cell r="A9" t="str">
            <v>A</v>
          </cell>
        </row>
      </sheetData>
      <sheetData sheetId="17709">
        <row r="9">
          <cell r="A9" t="str">
            <v>A</v>
          </cell>
        </row>
      </sheetData>
      <sheetData sheetId="17710">
        <row r="9">
          <cell r="A9" t="str">
            <v>A</v>
          </cell>
        </row>
      </sheetData>
      <sheetData sheetId="17711">
        <row r="9">
          <cell r="A9" t="str">
            <v>A</v>
          </cell>
        </row>
      </sheetData>
      <sheetData sheetId="17712">
        <row r="9">
          <cell r="A9" t="str">
            <v>A</v>
          </cell>
        </row>
      </sheetData>
      <sheetData sheetId="17713">
        <row r="9">
          <cell r="A9" t="str">
            <v>A</v>
          </cell>
        </row>
      </sheetData>
      <sheetData sheetId="17714">
        <row r="9">
          <cell r="A9" t="str">
            <v>A</v>
          </cell>
        </row>
      </sheetData>
      <sheetData sheetId="17715">
        <row r="9">
          <cell r="A9" t="str">
            <v>A</v>
          </cell>
        </row>
      </sheetData>
      <sheetData sheetId="17716">
        <row r="9">
          <cell r="A9" t="str">
            <v>A</v>
          </cell>
        </row>
      </sheetData>
      <sheetData sheetId="17717">
        <row r="9">
          <cell r="A9" t="str">
            <v>A</v>
          </cell>
        </row>
      </sheetData>
      <sheetData sheetId="17718">
        <row r="9">
          <cell r="A9" t="str">
            <v>A</v>
          </cell>
        </row>
      </sheetData>
      <sheetData sheetId="17719">
        <row r="9">
          <cell r="A9" t="str">
            <v>A</v>
          </cell>
        </row>
      </sheetData>
      <sheetData sheetId="17720">
        <row r="9">
          <cell r="A9" t="str">
            <v>A</v>
          </cell>
        </row>
      </sheetData>
      <sheetData sheetId="17721">
        <row r="9">
          <cell r="A9" t="str">
            <v>A</v>
          </cell>
        </row>
      </sheetData>
      <sheetData sheetId="17722">
        <row r="9">
          <cell r="A9" t="str">
            <v>A</v>
          </cell>
        </row>
      </sheetData>
      <sheetData sheetId="17723">
        <row r="9">
          <cell r="A9" t="str">
            <v>A</v>
          </cell>
        </row>
      </sheetData>
      <sheetData sheetId="17724">
        <row r="9">
          <cell r="A9" t="str">
            <v>A</v>
          </cell>
        </row>
      </sheetData>
      <sheetData sheetId="17725">
        <row r="9">
          <cell r="A9" t="str">
            <v>A</v>
          </cell>
        </row>
      </sheetData>
      <sheetData sheetId="17726">
        <row r="9">
          <cell r="A9" t="str">
            <v>A</v>
          </cell>
        </row>
      </sheetData>
      <sheetData sheetId="17727">
        <row r="9">
          <cell r="A9" t="str">
            <v>A</v>
          </cell>
        </row>
      </sheetData>
      <sheetData sheetId="17728">
        <row r="9">
          <cell r="A9" t="str">
            <v>A</v>
          </cell>
        </row>
      </sheetData>
      <sheetData sheetId="17729">
        <row r="9">
          <cell r="A9" t="str">
            <v>A</v>
          </cell>
        </row>
      </sheetData>
      <sheetData sheetId="17730">
        <row r="9">
          <cell r="A9" t="str">
            <v>A</v>
          </cell>
        </row>
      </sheetData>
      <sheetData sheetId="17731">
        <row r="9">
          <cell r="A9" t="str">
            <v>A</v>
          </cell>
        </row>
      </sheetData>
      <sheetData sheetId="17732">
        <row r="9">
          <cell r="A9" t="str">
            <v>A</v>
          </cell>
        </row>
      </sheetData>
      <sheetData sheetId="17733">
        <row r="9">
          <cell r="A9" t="str">
            <v>A</v>
          </cell>
        </row>
      </sheetData>
      <sheetData sheetId="17734">
        <row r="9">
          <cell r="A9" t="str">
            <v>A</v>
          </cell>
        </row>
      </sheetData>
      <sheetData sheetId="17735">
        <row r="9">
          <cell r="A9" t="str">
            <v>A</v>
          </cell>
        </row>
      </sheetData>
      <sheetData sheetId="17736">
        <row r="9">
          <cell r="A9" t="str">
            <v>A</v>
          </cell>
        </row>
      </sheetData>
      <sheetData sheetId="17737">
        <row r="9">
          <cell r="A9" t="str">
            <v>A</v>
          </cell>
        </row>
      </sheetData>
      <sheetData sheetId="17738">
        <row r="9">
          <cell r="A9" t="str">
            <v>A</v>
          </cell>
        </row>
      </sheetData>
      <sheetData sheetId="17739">
        <row r="9">
          <cell r="A9" t="str">
            <v>A</v>
          </cell>
        </row>
      </sheetData>
      <sheetData sheetId="17740">
        <row r="9">
          <cell r="A9" t="str">
            <v>A</v>
          </cell>
        </row>
      </sheetData>
      <sheetData sheetId="17741">
        <row r="9">
          <cell r="A9" t="str">
            <v>A</v>
          </cell>
        </row>
      </sheetData>
      <sheetData sheetId="17742">
        <row r="9">
          <cell r="A9" t="str">
            <v>A</v>
          </cell>
        </row>
      </sheetData>
      <sheetData sheetId="17743">
        <row r="9">
          <cell r="A9" t="str">
            <v>A</v>
          </cell>
        </row>
      </sheetData>
      <sheetData sheetId="17744">
        <row r="9">
          <cell r="A9" t="str">
            <v>A</v>
          </cell>
        </row>
      </sheetData>
      <sheetData sheetId="17745">
        <row r="9">
          <cell r="A9" t="str">
            <v>A</v>
          </cell>
        </row>
      </sheetData>
      <sheetData sheetId="17746">
        <row r="9">
          <cell r="A9" t="str">
            <v>A</v>
          </cell>
        </row>
      </sheetData>
      <sheetData sheetId="17747">
        <row r="9">
          <cell r="A9" t="str">
            <v>A</v>
          </cell>
        </row>
      </sheetData>
      <sheetData sheetId="17748">
        <row r="9">
          <cell r="A9" t="str">
            <v>A</v>
          </cell>
        </row>
      </sheetData>
      <sheetData sheetId="17749">
        <row r="9">
          <cell r="A9" t="str">
            <v>A</v>
          </cell>
        </row>
      </sheetData>
      <sheetData sheetId="17750">
        <row r="9">
          <cell r="A9" t="str">
            <v>A</v>
          </cell>
        </row>
      </sheetData>
      <sheetData sheetId="17751">
        <row r="9">
          <cell r="A9" t="str">
            <v>A</v>
          </cell>
        </row>
      </sheetData>
      <sheetData sheetId="17752">
        <row r="9">
          <cell r="A9" t="str">
            <v>A</v>
          </cell>
        </row>
      </sheetData>
      <sheetData sheetId="17753">
        <row r="9">
          <cell r="A9" t="str">
            <v>A</v>
          </cell>
        </row>
      </sheetData>
      <sheetData sheetId="17754">
        <row r="9">
          <cell r="A9" t="str">
            <v>A</v>
          </cell>
        </row>
      </sheetData>
      <sheetData sheetId="17755">
        <row r="9">
          <cell r="A9" t="str">
            <v>A</v>
          </cell>
        </row>
      </sheetData>
      <sheetData sheetId="17756">
        <row r="9">
          <cell r="A9" t="str">
            <v>A</v>
          </cell>
        </row>
      </sheetData>
      <sheetData sheetId="17757">
        <row r="9">
          <cell r="A9" t="str">
            <v>A</v>
          </cell>
        </row>
      </sheetData>
      <sheetData sheetId="17758">
        <row r="9">
          <cell r="A9" t="str">
            <v>A</v>
          </cell>
        </row>
      </sheetData>
      <sheetData sheetId="17759">
        <row r="9">
          <cell r="A9" t="str">
            <v>A</v>
          </cell>
        </row>
      </sheetData>
      <sheetData sheetId="17760">
        <row r="9">
          <cell r="A9" t="str">
            <v>A</v>
          </cell>
        </row>
      </sheetData>
      <sheetData sheetId="17761">
        <row r="9">
          <cell r="A9" t="str">
            <v>A</v>
          </cell>
        </row>
      </sheetData>
      <sheetData sheetId="17762">
        <row r="9">
          <cell r="A9" t="str">
            <v>A</v>
          </cell>
        </row>
      </sheetData>
      <sheetData sheetId="17763">
        <row r="9">
          <cell r="A9" t="str">
            <v>A</v>
          </cell>
        </row>
      </sheetData>
      <sheetData sheetId="17764">
        <row r="9">
          <cell r="A9" t="str">
            <v>A</v>
          </cell>
        </row>
      </sheetData>
      <sheetData sheetId="17765">
        <row r="9">
          <cell r="A9" t="str">
            <v>A</v>
          </cell>
        </row>
      </sheetData>
      <sheetData sheetId="17766">
        <row r="9">
          <cell r="A9" t="str">
            <v>A</v>
          </cell>
        </row>
      </sheetData>
      <sheetData sheetId="17767">
        <row r="9">
          <cell r="A9" t="str">
            <v>A</v>
          </cell>
        </row>
      </sheetData>
      <sheetData sheetId="17768">
        <row r="9">
          <cell r="A9" t="str">
            <v>A</v>
          </cell>
        </row>
      </sheetData>
      <sheetData sheetId="17769">
        <row r="9">
          <cell r="A9" t="str">
            <v>A</v>
          </cell>
        </row>
      </sheetData>
      <sheetData sheetId="17770">
        <row r="9">
          <cell r="A9" t="str">
            <v>A</v>
          </cell>
        </row>
      </sheetData>
      <sheetData sheetId="17771">
        <row r="9">
          <cell r="A9" t="str">
            <v>A</v>
          </cell>
        </row>
      </sheetData>
      <sheetData sheetId="17772">
        <row r="9">
          <cell r="A9" t="str">
            <v>A</v>
          </cell>
        </row>
      </sheetData>
      <sheetData sheetId="17773">
        <row r="9">
          <cell r="A9" t="str">
            <v>A</v>
          </cell>
        </row>
      </sheetData>
      <sheetData sheetId="17774">
        <row r="9">
          <cell r="A9" t="str">
            <v>A</v>
          </cell>
        </row>
      </sheetData>
      <sheetData sheetId="17775">
        <row r="9">
          <cell r="A9" t="str">
            <v>A</v>
          </cell>
        </row>
      </sheetData>
      <sheetData sheetId="17776">
        <row r="9">
          <cell r="A9" t="str">
            <v>A</v>
          </cell>
        </row>
      </sheetData>
      <sheetData sheetId="17777">
        <row r="9">
          <cell r="A9" t="str">
            <v>A</v>
          </cell>
        </row>
      </sheetData>
      <sheetData sheetId="17778">
        <row r="9">
          <cell r="A9" t="str">
            <v>A</v>
          </cell>
        </row>
      </sheetData>
      <sheetData sheetId="17779">
        <row r="9">
          <cell r="A9" t="str">
            <v>A</v>
          </cell>
        </row>
      </sheetData>
      <sheetData sheetId="17780">
        <row r="9">
          <cell r="A9" t="str">
            <v>A</v>
          </cell>
        </row>
      </sheetData>
      <sheetData sheetId="17781">
        <row r="9">
          <cell r="A9" t="str">
            <v>A</v>
          </cell>
        </row>
      </sheetData>
      <sheetData sheetId="17782">
        <row r="9">
          <cell r="A9" t="str">
            <v>A</v>
          </cell>
        </row>
      </sheetData>
      <sheetData sheetId="17783">
        <row r="9">
          <cell r="A9" t="str">
            <v>A</v>
          </cell>
        </row>
      </sheetData>
      <sheetData sheetId="17784">
        <row r="9">
          <cell r="A9" t="str">
            <v>A</v>
          </cell>
        </row>
      </sheetData>
      <sheetData sheetId="17785">
        <row r="9">
          <cell r="A9" t="str">
            <v>A</v>
          </cell>
        </row>
      </sheetData>
      <sheetData sheetId="17786" refreshError="1"/>
      <sheetData sheetId="17787" refreshError="1"/>
      <sheetData sheetId="17788" refreshError="1"/>
      <sheetData sheetId="17789" refreshError="1"/>
      <sheetData sheetId="17790" refreshError="1"/>
      <sheetData sheetId="17791" refreshError="1"/>
      <sheetData sheetId="17792" refreshError="1"/>
      <sheetData sheetId="17793" refreshError="1"/>
      <sheetData sheetId="17794" refreshError="1"/>
      <sheetData sheetId="17795" refreshError="1"/>
      <sheetData sheetId="17796" refreshError="1"/>
      <sheetData sheetId="17797" refreshError="1"/>
      <sheetData sheetId="17798" refreshError="1"/>
      <sheetData sheetId="17799">
        <row r="9">
          <cell r="A9" t="str">
            <v>A</v>
          </cell>
        </row>
      </sheetData>
      <sheetData sheetId="17800">
        <row r="9">
          <cell r="A9" t="str">
            <v>A</v>
          </cell>
        </row>
      </sheetData>
      <sheetData sheetId="17801" refreshError="1"/>
      <sheetData sheetId="17802">
        <row r="9">
          <cell r="A9" t="str">
            <v>A</v>
          </cell>
        </row>
      </sheetData>
      <sheetData sheetId="17803">
        <row r="9">
          <cell r="A9" t="str">
            <v>A</v>
          </cell>
        </row>
      </sheetData>
      <sheetData sheetId="17804">
        <row r="9">
          <cell r="A9" t="str">
            <v>A</v>
          </cell>
        </row>
      </sheetData>
      <sheetData sheetId="17805" refreshError="1"/>
      <sheetData sheetId="17806" refreshError="1"/>
      <sheetData sheetId="17807" refreshError="1"/>
      <sheetData sheetId="17808" refreshError="1"/>
      <sheetData sheetId="17809" refreshError="1"/>
      <sheetData sheetId="17810" refreshError="1"/>
      <sheetData sheetId="17811" refreshError="1"/>
      <sheetData sheetId="17812" refreshError="1"/>
      <sheetData sheetId="17813">
        <row r="9">
          <cell r="A9" t="str">
            <v>A</v>
          </cell>
        </row>
      </sheetData>
      <sheetData sheetId="17814">
        <row r="9">
          <cell r="A9" t="str">
            <v>A</v>
          </cell>
        </row>
      </sheetData>
      <sheetData sheetId="17815">
        <row r="9">
          <cell r="A9" t="str">
            <v>A</v>
          </cell>
        </row>
      </sheetData>
      <sheetData sheetId="17816">
        <row r="9">
          <cell r="A9" t="str">
            <v>A</v>
          </cell>
        </row>
      </sheetData>
      <sheetData sheetId="17817">
        <row r="9">
          <cell r="A9" t="str">
            <v>A</v>
          </cell>
        </row>
      </sheetData>
      <sheetData sheetId="17818">
        <row r="9">
          <cell r="A9" t="str">
            <v>A</v>
          </cell>
        </row>
      </sheetData>
      <sheetData sheetId="17819">
        <row r="9">
          <cell r="A9" t="str">
            <v>A</v>
          </cell>
        </row>
      </sheetData>
      <sheetData sheetId="17820">
        <row r="9">
          <cell r="A9" t="str">
            <v>A</v>
          </cell>
        </row>
      </sheetData>
      <sheetData sheetId="17821">
        <row r="9">
          <cell r="A9" t="str">
            <v>A</v>
          </cell>
        </row>
      </sheetData>
      <sheetData sheetId="17822"/>
      <sheetData sheetId="17823"/>
      <sheetData sheetId="17824"/>
      <sheetData sheetId="17825"/>
      <sheetData sheetId="17826"/>
      <sheetData sheetId="17827"/>
      <sheetData sheetId="17828"/>
      <sheetData sheetId="17829">
        <row r="9">
          <cell r="A9" t="str">
            <v>A</v>
          </cell>
        </row>
      </sheetData>
      <sheetData sheetId="17830"/>
      <sheetData sheetId="17831">
        <row r="9">
          <cell r="A9" t="str">
            <v>A</v>
          </cell>
        </row>
      </sheetData>
      <sheetData sheetId="17832">
        <row r="9">
          <cell r="A9" t="str">
            <v>A</v>
          </cell>
        </row>
      </sheetData>
      <sheetData sheetId="17833">
        <row r="9">
          <cell r="A9" t="str">
            <v>A</v>
          </cell>
        </row>
      </sheetData>
      <sheetData sheetId="17834">
        <row r="9">
          <cell r="A9" t="str">
            <v>A</v>
          </cell>
        </row>
      </sheetData>
      <sheetData sheetId="17835">
        <row r="9">
          <cell r="A9" t="str">
            <v>A</v>
          </cell>
        </row>
      </sheetData>
      <sheetData sheetId="17836">
        <row r="9">
          <cell r="A9" t="str">
            <v>A</v>
          </cell>
        </row>
      </sheetData>
      <sheetData sheetId="17837">
        <row r="9">
          <cell r="A9" t="str">
            <v>A</v>
          </cell>
        </row>
      </sheetData>
      <sheetData sheetId="17838">
        <row r="9">
          <cell r="A9" t="str">
            <v>A</v>
          </cell>
        </row>
      </sheetData>
      <sheetData sheetId="17839">
        <row r="9">
          <cell r="A9" t="str">
            <v>A</v>
          </cell>
        </row>
      </sheetData>
      <sheetData sheetId="17840">
        <row r="9">
          <cell r="A9" t="str">
            <v>A</v>
          </cell>
        </row>
      </sheetData>
      <sheetData sheetId="17841">
        <row r="9">
          <cell r="A9" t="str">
            <v>A</v>
          </cell>
        </row>
      </sheetData>
      <sheetData sheetId="17842">
        <row r="9">
          <cell r="A9" t="str">
            <v>A</v>
          </cell>
        </row>
      </sheetData>
      <sheetData sheetId="17843">
        <row r="9">
          <cell r="A9" t="str">
            <v>A</v>
          </cell>
        </row>
      </sheetData>
      <sheetData sheetId="17844">
        <row r="9">
          <cell r="A9" t="str">
            <v>A</v>
          </cell>
        </row>
      </sheetData>
      <sheetData sheetId="17845">
        <row r="9">
          <cell r="A9" t="str">
            <v>A</v>
          </cell>
        </row>
      </sheetData>
      <sheetData sheetId="17846">
        <row r="9">
          <cell r="A9" t="str">
            <v>A</v>
          </cell>
        </row>
      </sheetData>
      <sheetData sheetId="17847"/>
      <sheetData sheetId="17848"/>
      <sheetData sheetId="17849"/>
      <sheetData sheetId="17850"/>
      <sheetData sheetId="17851"/>
      <sheetData sheetId="17852">
        <row r="9">
          <cell r="A9" t="str">
            <v>A</v>
          </cell>
        </row>
      </sheetData>
      <sheetData sheetId="17853"/>
      <sheetData sheetId="17854">
        <row r="9">
          <cell r="A9" t="str">
            <v>A</v>
          </cell>
        </row>
      </sheetData>
      <sheetData sheetId="17855">
        <row r="9">
          <cell r="A9" t="str">
            <v>A</v>
          </cell>
        </row>
      </sheetData>
      <sheetData sheetId="17856" refreshError="1"/>
      <sheetData sheetId="17857" refreshError="1"/>
      <sheetData sheetId="17858" refreshError="1"/>
      <sheetData sheetId="17859" refreshError="1"/>
      <sheetData sheetId="17860" refreshError="1"/>
      <sheetData sheetId="17861" refreshError="1"/>
      <sheetData sheetId="17862">
        <row r="9">
          <cell r="A9" t="str">
            <v>A</v>
          </cell>
        </row>
      </sheetData>
      <sheetData sheetId="17863">
        <row r="9">
          <cell r="A9" t="str">
            <v>A</v>
          </cell>
        </row>
      </sheetData>
      <sheetData sheetId="17864">
        <row r="9">
          <cell r="A9" t="str">
            <v>A</v>
          </cell>
        </row>
      </sheetData>
      <sheetData sheetId="17865">
        <row r="9">
          <cell r="A9" t="str">
            <v>A</v>
          </cell>
        </row>
      </sheetData>
      <sheetData sheetId="17866" refreshError="1"/>
      <sheetData sheetId="17867">
        <row r="9">
          <cell r="A9" t="str">
            <v>A</v>
          </cell>
        </row>
      </sheetData>
      <sheetData sheetId="17868">
        <row r="9">
          <cell r="A9" t="str">
            <v>A</v>
          </cell>
        </row>
      </sheetData>
      <sheetData sheetId="17869">
        <row r="9">
          <cell r="A9" t="str">
            <v>A</v>
          </cell>
        </row>
      </sheetData>
      <sheetData sheetId="17870">
        <row r="9">
          <cell r="A9" t="str">
            <v>A</v>
          </cell>
        </row>
      </sheetData>
      <sheetData sheetId="17871">
        <row r="9">
          <cell r="A9" t="str">
            <v>A</v>
          </cell>
        </row>
      </sheetData>
      <sheetData sheetId="17872">
        <row r="9">
          <cell r="A9" t="str">
            <v>A</v>
          </cell>
        </row>
      </sheetData>
      <sheetData sheetId="17873">
        <row r="9">
          <cell r="A9" t="str">
            <v>A</v>
          </cell>
        </row>
      </sheetData>
      <sheetData sheetId="17874">
        <row r="9">
          <cell r="A9" t="str">
            <v>A</v>
          </cell>
        </row>
      </sheetData>
      <sheetData sheetId="17875">
        <row r="9">
          <cell r="A9" t="str">
            <v>A</v>
          </cell>
        </row>
      </sheetData>
      <sheetData sheetId="17876">
        <row r="9">
          <cell r="A9" t="str">
            <v>A</v>
          </cell>
        </row>
      </sheetData>
      <sheetData sheetId="17877">
        <row r="9">
          <cell r="A9" t="str">
            <v>A</v>
          </cell>
        </row>
      </sheetData>
      <sheetData sheetId="17878">
        <row r="9">
          <cell r="A9" t="str">
            <v>A</v>
          </cell>
        </row>
      </sheetData>
      <sheetData sheetId="17879">
        <row r="9">
          <cell r="A9" t="str">
            <v>A</v>
          </cell>
        </row>
      </sheetData>
      <sheetData sheetId="17880">
        <row r="9">
          <cell r="A9" t="str">
            <v>A</v>
          </cell>
        </row>
      </sheetData>
      <sheetData sheetId="17881">
        <row r="9">
          <cell r="A9" t="str">
            <v>A</v>
          </cell>
        </row>
      </sheetData>
      <sheetData sheetId="17882">
        <row r="9">
          <cell r="A9" t="str">
            <v>A</v>
          </cell>
        </row>
      </sheetData>
      <sheetData sheetId="17883">
        <row r="9">
          <cell r="A9" t="str">
            <v>A</v>
          </cell>
        </row>
      </sheetData>
      <sheetData sheetId="17884">
        <row r="9">
          <cell r="A9" t="str">
            <v>A</v>
          </cell>
        </row>
      </sheetData>
      <sheetData sheetId="17885">
        <row r="9">
          <cell r="A9" t="str">
            <v>A</v>
          </cell>
        </row>
      </sheetData>
      <sheetData sheetId="17886">
        <row r="9">
          <cell r="A9" t="str">
            <v>A</v>
          </cell>
        </row>
      </sheetData>
      <sheetData sheetId="17887">
        <row r="9">
          <cell r="A9" t="str">
            <v>A</v>
          </cell>
        </row>
      </sheetData>
      <sheetData sheetId="17888">
        <row r="9">
          <cell r="A9" t="str">
            <v>A</v>
          </cell>
        </row>
      </sheetData>
      <sheetData sheetId="17889">
        <row r="9">
          <cell r="A9" t="str">
            <v>A</v>
          </cell>
        </row>
      </sheetData>
      <sheetData sheetId="17890">
        <row r="9">
          <cell r="A9" t="str">
            <v>A</v>
          </cell>
        </row>
      </sheetData>
      <sheetData sheetId="17891">
        <row r="9">
          <cell r="A9" t="str">
            <v>A</v>
          </cell>
        </row>
      </sheetData>
      <sheetData sheetId="17892">
        <row r="9">
          <cell r="A9" t="str">
            <v>A</v>
          </cell>
        </row>
      </sheetData>
      <sheetData sheetId="17893">
        <row r="9">
          <cell r="A9" t="str">
            <v>A</v>
          </cell>
        </row>
      </sheetData>
      <sheetData sheetId="17894">
        <row r="9">
          <cell r="A9" t="str">
            <v>A</v>
          </cell>
        </row>
      </sheetData>
      <sheetData sheetId="17895">
        <row r="9">
          <cell r="A9" t="str">
            <v>A</v>
          </cell>
        </row>
      </sheetData>
      <sheetData sheetId="17896">
        <row r="9">
          <cell r="A9" t="str">
            <v>A</v>
          </cell>
        </row>
      </sheetData>
      <sheetData sheetId="17897">
        <row r="9">
          <cell r="A9" t="str">
            <v>A</v>
          </cell>
        </row>
      </sheetData>
      <sheetData sheetId="17898">
        <row r="9">
          <cell r="A9" t="str">
            <v>A</v>
          </cell>
        </row>
      </sheetData>
      <sheetData sheetId="17899">
        <row r="9">
          <cell r="A9" t="str">
            <v>A</v>
          </cell>
        </row>
      </sheetData>
      <sheetData sheetId="17900">
        <row r="9">
          <cell r="A9" t="str">
            <v>A</v>
          </cell>
        </row>
      </sheetData>
      <sheetData sheetId="17901">
        <row r="9">
          <cell r="A9" t="str">
            <v>A</v>
          </cell>
        </row>
      </sheetData>
      <sheetData sheetId="17902">
        <row r="9">
          <cell r="A9" t="str">
            <v>A</v>
          </cell>
        </row>
      </sheetData>
      <sheetData sheetId="17903">
        <row r="9">
          <cell r="A9" t="str">
            <v>A</v>
          </cell>
        </row>
      </sheetData>
      <sheetData sheetId="17904">
        <row r="9">
          <cell r="A9" t="str">
            <v>A</v>
          </cell>
        </row>
      </sheetData>
      <sheetData sheetId="17905">
        <row r="9">
          <cell r="A9" t="str">
            <v>A</v>
          </cell>
        </row>
      </sheetData>
      <sheetData sheetId="17906">
        <row r="9">
          <cell r="A9" t="str">
            <v>A</v>
          </cell>
        </row>
      </sheetData>
      <sheetData sheetId="17907">
        <row r="9">
          <cell r="A9" t="str">
            <v>A</v>
          </cell>
        </row>
      </sheetData>
      <sheetData sheetId="17908">
        <row r="9">
          <cell r="A9" t="str">
            <v>A</v>
          </cell>
        </row>
      </sheetData>
      <sheetData sheetId="17909">
        <row r="9">
          <cell r="A9" t="str">
            <v>A</v>
          </cell>
        </row>
      </sheetData>
      <sheetData sheetId="17910">
        <row r="9">
          <cell r="A9" t="str">
            <v>A</v>
          </cell>
        </row>
      </sheetData>
      <sheetData sheetId="17911">
        <row r="9">
          <cell r="A9" t="str">
            <v>A</v>
          </cell>
        </row>
      </sheetData>
      <sheetData sheetId="17912">
        <row r="9">
          <cell r="A9" t="str">
            <v>A</v>
          </cell>
        </row>
      </sheetData>
      <sheetData sheetId="17913">
        <row r="9">
          <cell r="A9" t="str">
            <v>A</v>
          </cell>
        </row>
      </sheetData>
      <sheetData sheetId="17914">
        <row r="9">
          <cell r="A9" t="str">
            <v>A</v>
          </cell>
        </row>
      </sheetData>
      <sheetData sheetId="17915">
        <row r="9">
          <cell r="A9" t="str">
            <v>A</v>
          </cell>
        </row>
      </sheetData>
      <sheetData sheetId="17916">
        <row r="9">
          <cell r="A9" t="str">
            <v>A</v>
          </cell>
        </row>
      </sheetData>
      <sheetData sheetId="17917">
        <row r="9">
          <cell r="A9" t="str">
            <v>A</v>
          </cell>
        </row>
      </sheetData>
      <sheetData sheetId="17918">
        <row r="9">
          <cell r="A9" t="str">
            <v>A</v>
          </cell>
        </row>
      </sheetData>
      <sheetData sheetId="17919">
        <row r="9">
          <cell r="A9" t="str">
            <v>A</v>
          </cell>
        </row>
      </sheetData>
      <sheetData sheetId="17920">
        <row r="9">
          <cell r="A9" t="str">
            <v>A</v>
          </cell>
        </row>
      </sheetData>
      <sheetData sheetId="17921">
        <row r="9">
          <cell r="A9" t="str">
            <v>A</v>
          </cell>
        </row>
      </sheetData>
      <sheetData sheetId="17922">
        <row r="9">
          <cell r="A9" t="str">
            <v>A</v>
          </cell>
        </row>
      </sheetData>
      <sheetData sheetId="17923">
        <row r="9">
          <cell r="A9" t="str">
            <v>A</v>
          </cell>
        </row>
      </sheetData>
      <sheetData sheetId="17924">
        <row r="9">
          <cell r="A9" t="str">
            <v>A</v>
          </cell>
        </row>
      </sheetData>
      <sheetData sheetId="17925">
        <row r="9">
          <cell r="A9" t="str">
            <v>A</v>
          </cell>
        </row>
      </sheetData>
      <sheetData sheetId="17926">
        <row r="9">
          <cell r="A9" t="str">
            <v>A</v>
          </cell>
        </row>
      </sheetData>
      <sheetData sheetId="17927">
        <row r="9">
          <cell r="A9" t="str">
            <v>A</v>
          </cell>
        </row>
      </sheetData>
      <sheetData sheetId="17928">
        <row r="9">
          <cell r="A9" t="str">
            <v>A</v>
          </cell>
        </row>
      </sheetData>
      <sheetData sheetId="17929">
        <row r="9">
          <cell r="A9" t="str">
            <v>A</v>
          </cell>
        </row>
      </sheetData>
      <sheetData sheetId="17930">
        <row r="9">
          <cell r="A9" t="str">
            <v>A</v>
          </cell>
        </row>
      </sheetData>
      <sheetData sheetId="17931">
        <row r="9">
          <cell r="A9" t="str">
            <v>A</v>
          </cell>
        </row>
      </sheetData>
      <sheetData sheetId="17932">
        <row r="9">
          <cell r="A9" t="str">
            <v>A</v>
          </cell>
        </row>
      </sheetData>
      <sheetData sheetId="17933">
        <row r="9">
          <cell r="A9" t="str">
            <v>A</v>
          </cell>
        </row>
      </sheetData>
      <sheetData sheetId="17934">
        <row r="9">
          <cell r="A9" t="str">
            <v>A</v>
          </cell>
        </row>
      </sheetData>
      <sheetData sheetId="17935">
        <row r="9">
          <cell r="A9" t="str">
            <v>A</v>
          </cell>
        </row>
      </sheetData>
      <sheetData sheetId="17936">
        <row r="9">
          <cell r="A9" t="str">
            <v>A</v>
          </cell>
        </row>
      </sheetData>
      <sheetData sheetId="17937">
        <row r="9">
          <cell r="A9" t="str">
            <v>A</v>
          </cell>
        </row>
      </sheetData>
      <sheetData sheetId="17938">
        <row r="9">
          <cell r="A9" t="str">
            <v>A</v>
          </cell>
        </row>
      </sheetData>
      <sheetData sheetId="17939">
        <row r="9">
          <cell r="A9" t="str">
            <v>A</v>
          </cell>
        </row>
      </sheetData>
      <sheetData sheetId="17940">
        <row r="9">
          <cell r="A9" t="str">
            <v>A</v>
          </cell>
        </row>
      </sheetData>
      <sheetData sheetId="17941">
        <row r="9">
          <cell r="A9" t="str">
            <v>A</v>
          </cell>
        </row>
      </sheetData>
      <sheetData sheetId="17942">
        <row r="9">
          <cell r="A9" t="str">
            <v>A</v>
          </cell>
        </row>
      </sheetData>
      <sheetData sheetId="17943">
        <row r="9">
          <cell r="A9" t="str">
            <v>A</v>
          </cell>
        </row>
      </sheetData>
      <sheetData sheetId="17944">
        <row r="9">
          <cell r="A9" t="str">
            <v>A</v>
          </cell>
        </row>
      </sheetData>
      <sheetData sheetId="17945">
        <row r="9">
          <cell r="A9" t="str">
            <v>A</v>
          </cell>
        </row>
      </sheetData>
      <sheetData sheetId="17946">
        <row r="9">
          <cell r="A9" t="str">
            <v>A</v>
          </cell>
        </row>
      </sheetData>
      <sheetData sheetId="17947">
        <row r="9">
          <cell r="A9" t="str">
            <v>A</v>
          </cell>
        </row>
      </sheetData>
      <sheetData sheetId="17948">
        <row r="9">
          <cell r="A9" t="str">
            <v>A</v>
          </cell>
        </row>
      </sheetData>
      <sheetData sheetId="17949">
        <row r="9">
          <cell r="A9" t="str">
            <v>A</v>
          </cell>
        </row>
      </sheetData>
      <sheetData sheetId="17950">
        <row r="9">
          <cell r="A9" t="str">
            <v>A</v>
          </cell>
        </row>
      </sheetData>
      <sheetData sheetId="17951">
        <row r="9">
          <cell r="A9" t="str">
            <v>A</v>
          </cell>
        </row>
      </sheetData>
      <sheetData sheetId="17952">
        <row r="9">
          <cell r="A9" t="str">
            <v>A</v>
          </cell>
        </row>
      </sheetData>
      <sheetData sheetId="17953">
        <row r="9">
          <cell r="A9" t="str">
            <v>A</v>
          </cell>
        </row>
      </sheetData>
      <sheetData sheetId="17954">
        <row r="9">
          <cell r="A9" t="str">
            <v>A</v>
          </cell>
        </row>
      </sheetData>
      <sheetData sheetId="17955">
        <row r="9">
          <cell r="A9" t="str">
            <v>A</v>
          </cell>
        </row>
      </sheetData>
      <sheetData sheetId="17956">
        <row r="9">
          <cell r="A9" t="str">
            <v>A</v>
          </cell>
        </row>
      </sheetData>
      <sheetData sheetId="17957">
        <row r="9">
          <cell r="A9" t="str">
            <v>A</v>
          </cell>
        </row>
      </sheetData>
      <sheetData sheetId="17958">
        <row r="9">
          <cell r="A9" t="str">
            <v>A</v>
          </cell>
        </row>
      </sheetData>
      <sheetData sheetId="17959">
        <row r="9">
          <cell r="A9" t="str">
            <v>A</v>
          </cell>
        </row>
      </sheetData>
      <sheetData sheetId="17960">
        <row r="9">
          <cell r="A9" t="str">
            <v>A</v>
          </cell>
        </row>
      </sheetData>
      <sheetData sheetId="17961">
        <row r="9">
          <cell r="A9" t="str">
            <v>A</v>
          </cell>
        </row>
      </sheetData>
      <sheetData sheetId="17962">
        <row r="9">
          <cell r="A9" t="str">
            <v>A</v>
          </cell>
        </row>
      </sheetData>
      <sheetData sheetId="17963">
        <row r="9">
          <cell r="A9" t="str">
            <v>A</v>
          </cell>
        </row>
      </sheetData>
      <sheetData sheetId="17964">
        <row r="9">
          <cell r="A9" t="str">
            <v>A</v>
          </cell>
        </row>
      </sheetData>
      <sheetData sheetId="17965">
        <row r="9">
          <cell r="A9" t="str">
            <v>A</v>
          </cell>
        </row>
      </sheetData>
      <sheetData sheetId="17966">
        <row r="9">
          <cell r="A9" t="str">
            <v>A</v>
          </cell>
        </row>
      </sheetData>
      <sheetData sheetId="17967">
        <row r="9">
          <cell r="A9" t="str">
            <v>A</v>
          </cell>
        </row>
      </sheetData>
      <sheetData sheetId="17968">
        <row r="9">
          <cell r="A9" t="str">
            <v>A</v>
          </cell>
        </row>
      </sheetData>
      <sheetData sheetId="17969">
        <row r="9">
          <cell r="A9" t="str">
            <v>A</v>
          </cell>
        </row>
      </sheetData>
      <sheetData sheetId="17970">
        <row r="9">
          <cell r="A9" t="str">
            <v>A</v>
          </cell>
        </row>
      </sheetData>
      <sheetData sheetId="17971">
        <row r="9">
          <cell r="A9" t="str">
            <v>A</v>
          </cell>
        </row>
      </sheetData>
      <sheetData sheetId="17972">
        <row r="9">
          <cell r="A9" t="str">
            <v>A</v>
          </cell>
        </row>
      </sheetData>
      <sheetData sheetId="17973">
        <row r="9">
          <cell r="A9" t="str">
            <v>A</v>
          </cell>
        </row>
      </sheetData>
      <sheetData sheetId="17974">
        <row r="9">
          <cell r="A9" t="str">
            <v>A</v>
          </cell>
        </row>
      </sheetData>
      <sheetData sheetId="17975">
        <row r="9">
          <cell r="A9" t="str">
            <v>A</v>
          </cell>
        </row>
      </sheetData>
      <sheetData sheetId="17976">
        <row r="9">
          <cell r="A9" t="str">
            <v>A</v>
          </cell>
        </row>
      </sheetData>
      <sheetData sheetId="17977">
        <row r="9">
          <cell r="A9" t="str">
            <v>A</v>
          </cell>
        </row>
      </sheetData>
      <sheetData sheetId="17978">
        <row r="9">
          <cell r="A9" t="str">
            <v>A</v>
          </cell>
        </row>
      </sheetData>
      <sheetData sheetId="17979">
        <row r="9">
          <cell r="A9" t="str">
            <v>A</v>
          </cell>
        </row>
      </sheetData>
      <sheetData sheetId="17980">
        <row r="9">
          <cell r="A9" t="str">
            <v>A</v>
          </cell>
        </row>
      </sheetData>
      <sheetData sheetId="17981">
        <row r="9">
          <cell r="A9" t="str">
            <v>A</v>
          </cell>
        </row>
      </sheetData>
      <sheetData sheetId="17982">
        <row r="9">
          <cell r="A9" t="str">
            <v>A</v>
          </cell>
        </row>
      </sheetData>
      <sheetData sheetId="17983">
        <row r="9">
          <cell r="A9" t="str">
            <v>A</v>
          </cell>
        </row>
      </sheetData>
      <sheetData sheetId="17984">
        <row r="9">
          <cell r="A9" t="str">
            <v>A</v>
          </cell>
        </row>
      </sheetData>
      <sheetData sheetId="17985">
        <row r="9">
          <cell r="A9" t="str">
            <v>A</v>
          </cell>
        </row>
      </sheetData>
      <sheetData sheetId="17986">
        <row r="9">
          <cell r="A9" t="str">
            <v>A</v>
          </cell>
        </row>
      </sheetData>
      <sheetData sheetId="17987">
        <row r="9">
          <cell r="A9" t="str">
            <v>A</v>
          </cell>
        </row>
      </sheetData>
      <sheetData sheetId="17988">
        <row r="9">
          <cell r="A9" t="str">
            <v>A</v>
          </cell>
        </row>
      </sheetData>
      <sheetData sheetId="17989">
        <row r="9">
          <cell r="A9" t="str">
            <v>A</v>
          </cell>
        </row>
      </sheetData>
      <sheetData sheetId="17990">
        <row r="9">
          <cell r="A9" t="str">
            <v>A</v>
          </cell>
        </row>
      </sheetData>
      <sheetData sheetId="17991">
        <row r="9">
          <cell r="A9" t="str">
            <v>A</v>
          </cell>
        </row>
      </sheetData>
      <sheetData sheetId="17992">
        <row r="9">
          <cell r="A9" t="str">
            <v>A</v>
          </cell>
        </row>
      </sheetData>
      <sheetData sheetId="17993">
        <row r="9">
          <cell r="A9" t="str">
            <v>A</v>
          </cell>
        </row>
      </sheetData>
      <sheetData sheetId="17994">
        <row r="9">
          <cell r="A9" t="str">
            <v>A</v>
          </cell>
        </row>
      </sheetData>
      <sheetData sheetId="17995">
        <row r="9">
          <cell r="A9" t="str">
            <v>A</v>
          </cell>
        </row>
      </sheetData>
      <sheetData sheetId="17996">
        <row r="9">
          <cell r="A9" t="str">
            <v>A</v>
          </cell>
        </row>
      </sheetData>
      <sheetData sheetId="17997">
        <row r="9">
          <cell r="A9" t="str">
            <v>A</v>
          </cell>
        </row>
      </sheetData>
      <sheetData sheetId="17998">
        <row r="9">
          <cell r="A9" t="str">
            <v>A</v>
          </cell>
        </row>
      </sheetData>
      <sheetData sheetId="17999">
        <row r="9">
          <cell r="A9" t="str">
            <v>A</v>
          </cell>
        </row>
      </sheetData>
      <sheetData sheetId="18000">
        <row r="9">
          <cell r="A9" t="str">
            <v>A</v>
          </cell>
        </row>
      </sheetData>
      <sheetData sheetId="18001">
        <row r="9">
          <cell r="A9" t="str">
            <v>A</v>
          </cell>
        </row>
      </sheetData>
      <sheetData sheetId="18002">
        <row r="9">
          <cell r="A9" t="str">
            <v>A</v>
          </cell>
        </row>
      </sheetData>
      <sheetData sheetId="18003">
        <row r="9">
          <cell r="A9" t="str">
            <v>A</v>
          </cell>
        </row>
      </sheetData>
      <sheetData sheetId="18004">
        <row r="9">
          <cell r="A9" t="str">
            <v>A</v>
          </cell>
        </row>
      </sheetData>
      <sheetData sheetId="18005">
        <row r="9">
          <cell r="A9" t="str">
            <v>A</v>
          </cell>
        </row>
      </sheetData>
      <sheetData sheetId="18006">
        <row r="9">
          <cell r="A9" t="str">
            <v>A</v>
          </cell>
        </row>
      </sheetData>
      <sheetData sheetId="18007">
        <row r="9">
          <cell r="A9" t="str">
            <v>A</v>
          </cell>
        </row>
      </sheetData>
      <sheetData sheetId="18008">
        <row r="9">
          <cell r="A9" t="str">
            <v>A</v>
          </cell>
        </row>
      </sheetData>
      <sheetData sheetId="18009">
        <row r="9">
          <cell r="A9" t="str">
            <v>A</v>
          </cell>
        </row>
      </sheetData>
      <sheetData sheetId="18010">
        <row r="9">
          <cell r="A9" t="str">
            <v>A</v>
          </cell>
        </row>
      </sheetData>
      <sheetData sheetId="18011">
        <row r="9">
          <cell r="A9" t="str">
            <v>A</v>
          </cell>
        </row>
      </sheetData>
      <sheetData sheetId="18012">
        <row r="9">
          <cell r="A9" t="str">
            <v>A</v>
          </cell>
        </row>
      </sheetData>
      <sheetData sheetId="18013">
        <row r="9">
          <cell r="A9" t="str">
            <v>A</v>
          </cell>
        </row>
      </sheetData>
      <sheetData sheetId="18014">
        <row r="9">
          <cell r="A9" t="str">
            <v>A</v>
          </cell>
        </row>
      </sheetData>
      <sheetData sheetId="18015">
        <row r="9">
          <cell r="A9" t="str">
            <v>A</v>
          </cell>
        </row>
      </sheetData>
      <sheetData sheetId="18016">
        <row r="9">
          <cell r="A9" t="str">
            <v>A</v>
          </cell>
        </row>
      </sheetData>
      <sheetData sheetId="18017">
        <row r="9">
          <cell r="A9" t="str">
            <v>A</v>
          </cell>
        </row>
      </sheetData>
      <sheetData sheetId="18018">
        <row r="9">
          <cell r="A9" t="str">
            <v>A</v>
          </cell>
        </row>
      </sheetData>
      <sheetData sheetId="18019">
        <row r="9">
          <cell r="A9" t="str">
            <v>A</v>
          </cell>
        </row>
      </sheetData>
      <sheetData sheetId="18020">
        <row r="9">
          <cell r="A9" t="str">
            <v>A</v>
          </cell>
        </row>
      </sheetData>
      <sheetData sheetId="18021">
        <row r="9">
          <cell r="A9" t="str">
            <v>A</v>
          </cell>
        </row>
      </sheetData>
      <sheetData sheetId="18022">
        <row r="9">
          <cell r="A9" t="str">
            <v>A</v>
          </cell>
        </row>
      </sheetData>
      <sheetData sheetId="18023">
        <row r="9">
          <cell r="A9" t="str">
            <v>A</v>
          </cell>
        </row>
      </sheetData>
      <sheetData sheetId="18024">
        <row r="9">
          <cell r="A9" t="str">
            <v>A</v>
          </cell>
        </row>
      </sheetData>
      <sheetData sheetId="18025">
        <row r="9">
          <cell r="A9" t="str">
            <v>A</v>
          </cell>
        </row>
      </sheetData>
      <sheetData sheetId="18026">
        <row r="9">
          <cell r="A9" t="str">
            <v>A</v>
          </cell>
        </row>
      </sheetData>
      <sheetData sheetId="18027">
        <row r="9">
          <cell r="A9" t="str">
            <v>A</v>
          </cell>
        </row>
      </sheetData>
      <sheetData sheetId="18028">
        <row r="9">
          <cell r="A9" t="str">
            <v>A</v>
          </cell>
        </row>
      </sheetData>
      <sheetData sheetId="18029">
        <row r="9">
          <cell r="A9" t="str">
            <v>A</v>
          </cell>
        </row>
      </sheetData>
      <sheetData sheetId="18030">
        <row r="9">
          <cell r="A9" t="str">
            <v>A</v>
          </cell>
        </row>
      </sheetData>
      <sheetData sheetId="18031">
        <row r="9">
          <cell r="A9" t="str">
            <v>A</v>
          </cell>
        </row>
      </sheetData>
      <sheetData sheetId="18032">
        <row r="9">
          <cell r="A9" t="str">
            <v>A</v>
          </cell>
        </row>
      </sheetData>
      <sheetData sheetId="18033">
        <row r="9">
          <cell r="A9" t="str">
            <v>A</v>
          </cell>
        </row>
      </sheetData>
      <sheetData sheetId="18034">
        <row r="9">
          <cell r="A9" t="str">
            <v>A</v>
          </cell>
        </row>
      </sheetData>
      <sheetData sheetId="18035">
        <row r="9">
          <cell r="A9" t="str">
            <v>A</v>
          </cell>
        </row>
      </sheetData>
      <sheetData sheetId="18036">
        <row r="9">
          <cell r="A9" t="str">
            <v>A</v>
          </cell>
        </row>
      </sheetData>
      <sheetData sheetId="18037">
        <row r="9">
          <cell r="A9" t="str">
            <v>A</v>
          </cell>
        </row>
      </sheetData>
      <sheetData sheetId="18038">
        <row r="9">
          <cell r="A9" t="str">
            <v>A</v>
          </cell>
        </row>
      </sheetData>
      <sheetData sheetId="18039">
        <row r="9">
          <cell r="A9" t="str">
            <v>A</v>
          </cell>
        </row>
      </sheetData>
      <sheetData sheetId="18040">
        <row r="9">
          <cell r="A9" t="str">
            <v>A</v>
          </cell>
        </row>
      </sheetData>
      <sheetData sheetId="18041">
        <row r="9">
          <cell r="A9" t="str">
            <v>A</v>
          </cell>
        </row>
      </sheetData>
      <sheetData sheetId="18042">
        <row r="9">
          <cell r="A9" t="str">
            <v>A</v>
          </cell>
        </row>
      </sheetData>
      <sheetData sheetId="18043">
        <row r="9">
          <cell r="A9" t="str">
            <v>A</v>
          </cell>
        </row>
      </sheetData>
      <sheetData sheetId="18044">
        <row r="9">
          <cell r="A9" t="str">
            <v>A</v>
          </cell>
        </row>
      </sheetData>
      <sheetData sheetId="18045">
        <row r="9">
          <cell r="A9" t="str">
            <v>A</v>
          </cell>
        </row>
      </sheetData>
      <sheetData sheetId="18046">
        <row r="9">
          <cell r="A9" t="str">
            <v>A</v>
          </cell>
        </row>
      </sheetData>
      <sheetData sheetId="18047">
        <row r="9">
          <cell r="A9" t="str">
            <v>A</v>
          </cell>
        </row>
      </sheetData>
      <sheetData sheetId="18048">
        <row r="9">
          <cell r="A9" t="str">
            <v>A</v>
          </cell>
        </row>
      </sheetData>
      <sheetData sheetId="18049">
        <row r="9">
          <cell r="A9" t="str">
            <v>A</v>
          </cell>
        </row>
      </sheetData>
      <sheetData sheetId="18050">
        <row r="9">
          <cell r="A9" t="str">
            <v>A</v>
          </cell>
        </row>
      </sheetData>
      <sheetData sheetId="18051">
        <row r="9">
          <cell r="A9" t="str">
            <v>A</v>
          </cell>
        </row>
      </sheetData>
      <sheetData sheetId="18052">
        <row r="9">
          <cell r="A9" t="str">
            <v>A</v>
          </cell>
        </row>
      </sheetData>
      <sheetData sheetId="18053">
        <row r="9">
          <cell r="A9" t="str">
            <v>A</v>
          </cell>
        </row>
      </sheetData>
      <sheetData sheetId="18054">
        <row r="9">
          <cell r="A9" t="str">
            <v>A</v>
          </cell>
        </row>
      </sheetData>
      <sheetData sheetId="18055">
        <row r="9">
          <cell r="A9" t="str">
            <v>A</v>
          </cell>
        </row>
      </sheetData>
      <sheetData sheetId="18056">
        <row r="9">
          <cell r="A9" t="str">
            <v>A</v>
          </cell>
        </row>
      </sheetData>
      <sheetData sheetId="18057">
        <row r="9">
          <cell r="A9" t="str">
            <v>A</v>
          </cell>
        </row>
      </sheetData>
      <sheetData sheetId="18058">
        <row r="9">
          <cell r="A9" t="str">
            <v>A</v>
          </cell>
        </row>
      </sheetData>
      <sheetData sheetId="18059">
        <row r="9">
          <cell r="A9" t="str">
            <v>A</v>
          </cell>
        </row>
      </sheetData>
      <sheetData sheetId="18060">
        <row r="9">
          <cell r="A9" t="str">
            <v>A</v>
          </cell>
        </row>
      </sheetData>
      <sheetData sheetId="18061">
        <row r="9">
          <cell r="A9" t="str">
            <v>A</v>
          </cell>
        </row>
      </sheetData>
      <sheetData sheetId="18062">
        <row r="9">
          <cell r="A9" t="str">
            <v>A</v>
          </cell>
        </row>
      </sheetData>
      <sheetData sheetId="18063">
        <row r="9">
          <cell r="A9" t="str">
            <v>A</v>
          </cell>
        </row>
      </sheetData>
      <sheetData sheetId="18064">
        <row r="9">
          <cell r="A9" t="str">
            <v>A</v>
          </cell>
        </row>
      </sheetData>
      <sheetData sheetId="18065">
        <row r="9">
          <cell r="A9" t="str">
            <v>A</v>
          </cell>
        </row>
      </sheetData>
      <sheetData sheetId="18066">
        <row r="9">
          <cell r="A9" t="str">
            <v>A</v>
          </cell>
        </row>
      </sheetData>
      <sheetData sheetId="18067">
        <row r="9">
          <cell r="A9" t="str">
            <v>A</v>
          </cell>
        </row>
      </sheetData>
      <sheetData sheetId="18068">
        <row r="9">
          <cell r="A9" t="str">
            <v>A</v>
          </cell>
        </row>
      </sheetData>
      <sheetData sheetId="18069">
        <row r="9">
          <cell r="A9" t="str">
            <v>A</v>
          </cell>
        </row>
      </sheetData>
      <sheetData sheetId="18070">
        <row r="9">
          <cell r="A9" t="str">
            <v>A</v>
          </cell>
        </row>
      </sheetData>
      <sheetData sheetId="18071">
        <row r="9">
          <cell r="A9" t="str">
            <v>A</v>
          </cell>
        </row>
      </sheetData>
      <sheetData sheetId="18072">
        <row r="9">
          <cell r="A9" t="str">
            <v>A</v>
          </cell>
        </row>
      </sheetData>
      <sheetData sheetId="18073">
        <row r="9">
          <cell r="A9" t="str">
            <v>A</v>
          </cell>
        </row>
      </sheetData>
      <sheetData sheetId="18074">
        <row r="9">
          <cell r="A9" t="str">
            <v>A</v>
          </cell>
        </row>
      </sheetData>
      <sheetData sheetId="18075">
        <row r="9">
          <cell r="A9" t="str">
            <v>A</v>
          </cell>
        </row>
      </sheetData>
      <sheetData sheetId="18076">
        <row r="9">
          <cell r="A9" t="str">
            <v>A</v>
          </cell>
        </row>
      </sheetData>
      <sheetData sheetId="18077">
        <row r="9">
          <cell r="A9" t="str">
            <v>A</v>
          </cell>
        </row>
      </sheetData>
      <sheetData sheetId="18078">
        <row r="9">
          <cell r="A9" t="str">
            <v>A</v>
          </cell>
        </row>
      </sheetData>
      <sheetData sheetId="18079">
        <row r="9">
          <cell r="A9" t="str">
            <v>A</v>
          </cell>
        </row>
      </sheetData>
      <sheetData sheetId="18080">
        <row r="9">
          <cell r="A9" t="str">
            <v>A</v>
          </cell>
        </row>
      </sheetData>
      <sheetData sheetId="18081">
        <row r="9">
          <cell r="A9" t="str">
            <v>A</v>
          </cell>
        </row>
      </sheetData>
      <sheetData sheetId="18082">
        <row r="9">
          <cell r="A9" t="str">
            <v>A</v>
          </cell>
        </row>
      </sheetData>
      <sheetData sheetId="18083">
        <row r="9">
          <cell r="A9" t="str">
            <v>A</v>
          </cell>
        </row>
      </sheetData>
      <sheetData sheetId="18084">
        <row r="9">
          <cell r="A9" t="str">
            <v>A</v>
          </cell>
        </row>
      </sheetData>
      <sheetData sheetId="18085">
        <row r="9">
          <cell r="A9" t="str">
            <v>A</v>
          </cell>
        </row>
      </sheetData>
      <sheetData sheetId="18086">
        <row r="9">
          <cell r="A9" t="str">
            <v>A</v>
          </cell>
        </row>
      </sheetData>
      <sheetData sheetId="18087">
        <row r="9">
          <cell r="A9" t="str">
            <v>A</v>
          </cell>
        </row>
      </sheetData>
      <sheetData sheetId="18088">
        <row r="9">
          <cell r="A9" t="str">
            <v>A</v>
          </cell>
        </row>
      </sheetData>
      <sheetData sheetId="18089">
        <row r="9">
          <cell r="A9" t="str">
            <v>A</v>
          </cell>
        </row>
      </sheetData>
      <sheetData sheetId="18090">
        <row r="9">
          <cell r="A9" t="str">
            <v>A</v>
          </cell>
        </row>
      </sheetData>
      <sheetData sheetId="18091">
        <row r="9">
          <cell r="A9" t="str">
            <v>A</v>
          </cell>
        </row>
      </sheetData>
      <sheetData sheetId="18092">
        <row r="9">
          <cell r="A9" t="str">
            <v>A</v>
          </cell>
        </row>
      </sheetData>
      <sheetData sheetId="18093">
        <row r="9">
          <cell r="A9" t="str">
            <v>A</v>
          </cell>
        </row>
      </sheetData>
      <sheetData sheetId="18094">
        <row r="9">
          <cell r="A9" t="str">
            <v>A</v>
          </cell>
        </row>
      </sheetData>
      <sheetData sheetId="18095">
        <row r="9">
          <cell r="A9" t="str">
            <v>A</v>
          </cell>
        </row>
      </sheetData>
      <sheetData sheetId="18096">
        <row r="9">
          <cell r="A9" t="str">
            <v>A</v>
          </cell>
        </row>
      </sheetData>
      <sheetData sheetId="18097">
        <row r="9">
          <cell r="A9" t="str">
            <v>A</v>
          </cell>
        </row>
      </sheetData>
      <sheetData sheetId="18098">
        <row r="9">
          <cell r="A9" t="str">
            <v>A</v>
          </cell>
        </row>
      </sheetData>
      <sheetData sheetId="18099">
        <row r="9">
          <cell r="A9" t="str">
            <v>A</v>
          </cell>
        </row>
      </sheetData>
      <sheetData sheetId="18100">
        <row r="9">
          <cell r="A9" t="str">
            <v>A</v>
          </cell>
        </row>
      </sheetData>
      <sheetData sheetId="18101">
        <row r="9">
          <cell r="A9" t="str">
            <v>A</v>
          </cell>
        </row>
      </sheetData>
      <sheetData sheetId="18102">
        <row r="9">
          <cell r="A9" t="str">
            <v>A</v>
          </cell>
        </row>
      </sheetData>
      <sheetData sheetId="18103">
        <row r="9">
          <cell r="A9" t="str">
            <v>A</v>
          </cell>
        </row>
      </sheetData>
      <sheetData sheetId="18104">
        <row r="9">
          <cell r="A9" t="str">
            <v>A</v>
          </cell>
        </row>
      </sheetData>
      <sheetData sheetId="18105">
        <row r="9">
          <cell r="A9" t="str">
            <v>A</v>
          </cell>
        </row>
      </sheetData>
      <sheetData sheetId="18106">
        <row r="9">
          <cell r="A9" t="str">
            <v>A</v>
          </cell>
        </row>
      </sheetData>
      <sheetData sheetId="18107">
        <row r="9">
          <cell r="A9" t="str">
            <v>A</v>
          </cell>
        </row>
      </sheetData>
      <sheetData sheetId="18108">
        <row r="9">
          <cell r="A9" t="str">
            <v>A</v>
          </cell>
        </row>
      </sheetData>
      <sheetData sheetId="18109">
        <row r="9">
          <cell r="A9" t="str">
            <v>A</v>
          </cell>
        </row>
      </sheetData>
      <sheetData sheetId="18110">
        <row r="9">
          <cell r="A9" t="str">
            <v>A</v>
          </cell>
        </row>
      </sheetData>
      <sheetData sheetId="18111">
        <row r="9">
          <cell r="A9" t="str">
            <v>A</v>
          </cell>
        </row>
      </sheetData>
      <sheetData sheetId="18112">
        <row r="9">
          <cell r="A9" t="str">
            <v>A</v>
          </cell>
        </row>
      </sheetData>
      <sheetData sheetId="18113">
        <row r="9">
          <cell r="A9" t="str">
            <v>A</v>
          </cell>
        </row>
      </sheetData>
      <sheetData sheetId="18114">
        <row r="9">
          <cell r="A9" t="str">
            <v>A</v>
          </cell>
        </row>
      </sheetData>
      <sheetData sheetId="18115">
        <row r="9">
          <cell r="A9" t="str">
            <v>A</v>
          </cell>
        </row>
      </sheetData>
      <sheetData sheetId="18116">
        <row r="9">
          <cell r="A9" t="str">
            <v>A</v>
          </cell>
        </row>
      </sheetData>
      <sheetData sheetId="18117">
        <row r="9">
          <cell r="A9" t="str">
            <v>A</v>
          </cell>
        </row>
      </sheetData>
      <sheetData sheetId="18118">
        <row r="9">
          <cell r="A9" t="str">
            <v>A</v>
          </cell>
        </row>
      </sheetData>
      <sheetData sheetId="18119">
        <row r="9">
          <cell r="A9" t="str">
            <v>A</v>
          </cell>
        </row>
      </sheetData>
      <sheetData sheetId="18120">
        <row r="9">
          <cell r="A9" t="str">
            <v>A</v>
          </cell>
        </row>
      </sheetData>
      <sheetData sheetId="18121">
        <row r="9">
          <cell r="A9" t="str">
            <v>A</v>
          </cell>
        </row>
      </sheetData>
      <sheetData sheetId="18122">
        <row r="9">
          <cell r="A9" t="str">
            <v>A</v>
          </cell>
        </row>
      </sheetData>
      <sheetData sheetId="18123">
        <row r="9">
          <cell r="A9" t="str">
            <v>A</v>
          </cell>
        </row>
      </sheetData>
      <sheetData sheetId="18124">
        <row r="9">
          <cell r="A9" t="str">
            <v>A</v>
          </cell>
        </row>
      </sheetData>
      <sheetData sheetId="18125">
        <row r="9">
          <cell r="A9" t="str">
            <v>A</v>
          </cell>
        </row>
      </sheetData>
      <sheetData sheetId="18126">
        <row r="9">
          <cell r="A9" t="str">
            <v>A</v>
          </cell>
        </row>
      </sheetData>
      <sheetData sheetId="18127">
        <row r="9">
          <cell r="A9" t="str">
            <v>A</v>
          </cell>
        </row>
      </sheetData>
      <sheetData sheetId="18128">
        <row r="9">
          <cell r="A9" t="str">
            <v>A</v>
          </cell>
        </row>
      </sheetData>
      <sheetData sheetId="18129">
        <row r="9">
          <cell r="A9" t="str">
            <v>A</v>
          </cell>
        </row>
      </sheetData>
      <sheetData sheetId="18130">
        <row r="9">
          <cell r="A9" t="str">
            <v>A</v>
          </cell>
        </row>
      </sheetData>
      <sheetData sheetId="18131">
        <row r="9">
          <cell r="A9" t="str">
            <v>A</v>
          </cell>
        </row>
      </sheetData>
      <sheetData sheetId="18132">
        <row r="9">
          <cell r="A9" t="str">
            <v>A</v>
          </cell>
        </row>
      </sheetData>
      <sheetData sheetId="18133">
        <row r="9">
          <cell r="A9" t="str">
            <v>A</v>
          </cell>
        </row>
      </sheetData>
      <sheetData sheetId="18134">
        <row r="9">
          <cell r="A9" t="str">
            <v>A</v>
          </cell>
        </row>
      </sheetData>
      <sheetData sheetId="18135">
        <row r="9">
          <cell r="A9" t="str">
            <v>A</v>
          </cell>
        </row>
      </sheetData>
      <sheetData sheetId="18136">
        <row r="9">
          <cell r="A9" t="str">
            <v>A</v>
          </cell>
        </row>
      </sheetData>
      <sheetData sheetId="18137">
        <row r="9">
          <cell r="A9" t="str">
            <v>A</v>
          </cell>
        </row>
      </sheetData>
      <sheetData sheetId="18138">
        <row r="9">
          <cell r="A9" t="str">
            <v>A</v>
          </cell>
        </row>
      </sheetData>
      <sheetData sheetId="18139">
        <row r="9">
          <cell r="A9" t="str">
            <v>A</v>
          </cell>
        </row>
      </sheetData>
      <sheetData sheetId="18140">
        <row r="9">
          <cell r="A9" t="str">
            <v>A</v>
          </cell>
        </row>
      </sheetData>
      <sheetData sheetId="18141">
        <row r="9">
          <cell r="A9" t="str">
            <v>A</v>
          </cell>
        </row>
      </sheetData>
      <sheetData sheetId="18142">
        <row r="9">
          <cell r="A9" t="str">
            <v>A</v>
          </cell>
        </row>
      </sheetData>
      <sheetData sheetId="18143">
        <row r="9">
          <cell r="A9" t="str">
            <v>A</v>
          </cell>
        </row>
      </sheetData>
      <sheetData sheetId="18144">
        <row r="9">
          <cell r="A9" t="str">
            <v>A</v>
          </cell>
        </row>
      </sheetData>
      <sheetData sheetId="18145">
        <row r="9">
          <cell r="A9" t="str">
            <v>A</v>
          </cell>
        </row>
      </sheetData>
      <sheetData sheetId="18146">
        <row r="9">
          <cell r="A9" t="str">
            <v>A</v>
          </cell>
        </row>
      </sheetData>
      <sheetData sheetId="18147">
        <row r="9">
          <cell r="A9" t="str">
            <v>A</v>
          </cell>
        </row>
      </sheetData>
      <sheetData sheetId="18148">
        <row r="9">
          <cell r="A9" t="str">
            <v>A</v>
          </cell>
        </row>
      </sheetData>
      <sheetData sheetId="18149">
        <row r="9">
          <cell r="A9" t="str">
            <v>A</v>
          </cell>
        </row>
      </sheetData>
      <sheetData sheetId="18150">
        <row r="9">
          <cell r="A9" t="str">
            <v>A</v>
          </cell>
        </row>
      </sheetData>
      <sheetData sheetId="18151">
        <row r="9">
          <cell r="A9" t="str">
            <v>A</v>
          </cell>
        </row>
      </sheetData>
      <sheetData sheetId="18152">
        <row r="9">
          <cell r="A9" t="str">
            <v>A</v>
          </cell>
        </row>
      </sheetData>
      <sheetData sheetId="18153">
        <row r="9">
          <cell r="A9" t="str">
            <v>A</v>
          </cell>
        </row>
      </sheetData>
      <sheetData sheetId="18154">
        <row r="9">
          <cell r="A9" t="str">
            <v>A</v>
          </cell>
        </row>
      </sheetData>
      <sheetData sheetId="18155">
        <row r="9">
          <cell r="A9" t="str">
            <v>A</v>
          </cell>
        </row>
      </sheetData>
      <sheetData sheetId="18156">
        <row r="9">
          <cell r="A9" t="str">
            <v>A</v>
          </cell>
        </row>
      </sheetData>
      <sheetData sheetId="18157">
        <row r="9">
          <cell r="A9" t="str">
            <v>A</v>
          </cell>
        </row>
      </sheetData>
      <sheetData sheetId="18158">
        <row r="9">
          <cell r="A9" t="str">
            <v>A</v>
          </cell>
        </row>
      </sheetData>
      <sheetData sheetId="18159">
        <row r="9">
          <cell r="A9" t="str">
            <v>A</v>
          </cell>
        </row>
      </sheetData>
      <sheetData sheetId="18160">
        <row r="9">
          <cell r="A9" t="str">
            <v>A</v>
          </cell>
        </row>
      </sheetData>
      <sheetData sheetId="18161">
        <row r="9">
          <cell r="A9" t="str">
            <v>A</v>
          </cell>
        </row>
      </sheetData>
      <sheetData sheetId="18162">
        <row r="9">
          <cell r="A9" t="str">
            <v>A</v>
          </cell>
        </row>
      </sheetData>
      <sheetData sheetId="18163">
        <row r="9">
          <cell r="A9" t="str">
            <v>A</v>
          </cell>
        </row>
      </sheetData>
      <sheetData sheetId="18164">
        <row r="9">
          <cell r="A9" t="str">
            <v>A</v>
          </cell>
        </row>
      </sheetData>
      <sheetData sheetId="18165">
        <row r="9">
          <cell r="A9" t="str">
            <v>A</v>
          </cell>
        </row>
      </sheetData>
      <sheetData sheetId="18166">
        <row r="9">
          <cell r="A9" t="str">
            <v>A</v>
          </cell>
        </row>
      </sheetData>
      <sheetData sheetId="18167">
        <row r="9">
          <cell r="A9" t="str">
            <v>A</v>
          </cell>
        </row>
      </sheetData>
      <sheetData sheetId="18168">
        <row r="9">
          <cell r="A9" t="str">
            <v>A</v>
          </cell>
        </row>
      </sheetData>
      <sheetData sheetId="18169">
        <row r="9">
          <cell r="A9" t="str">
            <v>A</v>
          </cell>
        </row>
      </sheetData>
      <sheetData sheetId="18170">
        <row r="9">
          <cell r="A9" t="str">
            <v>A</v>
          </cell>
        </row>
      </sheetData>
      <sheetData sheetId="18171">
        <row r="9">
          <cell r="A9" t="str">
            <v>A</v>
          </cell>
        </row>
      </sheetData>
      <sheetData sheetId="18172">
        <row r="9">
          <cell r="A9" t="str">
            <v>A</v>
          </cell>
        </row>
      </sheetData>
      <sheetData sheetId="18173">
        <row r="9">
          <cell r="A9" t="str">
            <v>A</v>
          </cell>
        </row>
      </sheetData>
      <sheetData sheetId="18174">
        <row r="9">
          <cell r="A9" t="str">
            <v>A</v>
          </cell>
        </row>
      </sheetData>
      <sheetData sheetId="18175">
        <row r="9">
          <cell r="A9" t="str">
            <v>A</v>
          </cell>
        </row>
      </sheetData>
      <sheetData sheetId="18176">
        <row r="9">
          <cell r="A9" t="str">
            <v>A</v>
          </cell>
        </row>
      </sheetData>
      <sheetData sheetId="18177">
        <row r="9">
          <cell r="A9" t="str">
            <v>A</v>
          </cell>
        </row>
      </sheetData>
      <sheetData sheetId="18178">
        <row r="9">
          <cell r="A9" t="str">
            <v>A</v>
          </cell>
        </row>
      </sheetData>
      <sheetData sheetId="18179">
        <row r="9">
          <cell r="A9" t="str">
            <v>A</v>
          </cell>
        </row>
      </sheetData>
      <sheetData sheetId="18180">
        <row r="9">
          <cell r="A9" t="str">
            <v>A</v>
          </cell>
        </row>
      </sheetData>
      <sheetData sheetId="18181">
        <row r="9">
          <cell r="A9" t="str">
            <v>A</v>
          </cell>
        </row>
      </sheetData>
      <sheetData sheetId="18182">
        <row r="9">
          <cell r="A9" t="str">
            <v>A</v>
          </cell>
        </row>
      </sheetData>
      <sheetData sheetId="18183">
        <row r="9">
          <cell r="A9" t="str">
            <v>A</v>
          </cell>
        </row>
      </sheetData>
      <sheetData sheetId="18184">
        <row r="9">
          <cell r="A9" t="str">
            <v>A</v>
          </cell>
        </row>
      </sheetData>
      <sheetData sheetId="18185">
        <row r="9">
          <cell r="A9" t="str">
            <v>A</v>
          </cell>
        </row>
      </sheetData>
      <sheetData sheetId="18186">
        <row r="9">
          <cell r="A9" t="str">
            <v>A</v>
          </cell>
        </row>
      </sheetData>
      <sheetData sheetId="18187">
        <row r="9">
          <cell r="A9" t="str">
            <v>A</v>
          </cell>
        </row>
      </sheetData>
      <sheetData sheetId="18188">
        <row r="9">
          <cell r="A9" t="str">
            <v>A</v>
          </cell>
        </row>
      </sheetData>
      <sheetData sheetId="18189">
        <row r="9">
          <cell r="A9" t="str">
            <v>A</v>
          </cell>
        </row>
      </sheetData>
      <sheetData sheetId="18190">
        <row r="9">
          <cell r="A9" t="str">
            <v>A</v>
          </cell>
        </row>
      </sheetData>
      <sheetData sheetId="18191">
        <row r="9">
          <cell r="A9" t="str">
            <v>A</v>
          </cell>
        </row>
      </sheetData>
      <sheetData sheetId="18192">
        <row r="9">
          <cell r="A9" t="str">
            <v>A</v>
          </cell>
        </row>
      </sheetData>
      <sheetData sheetId="18193">
        <row r="9">
          <cell r="A9" t="str">
            <v>A</v>
          </cell>
        </row>
      </sheetData>
      <sheetData sheetId="18194">
        <row r="9">
          <cell r="A9" t="str">
            <v>A</v>
          </cell>
        </row>
      </sheetData>
      <sheetData sheetId="18195">
        <row r="9">
          <cell r="A9" t="str">
            <v>A</v>
          </cell>
        </row>
      </sheetData>
      <sheetData sheetId="18196">
        <row r="9">
          <cell r="A9" t="str">
            <v>A</v>
          </cell>
        </row>
      </sheetData>
      <sheetData sheetId="18197">
        <row r="9">
          <cell r="A9" t="str">
            <v>A</v>
          </cell>
        </row>
      </sheetData>
      <sheetData sheetId="18198">
        <row r="9">
          <cell r="A9" t="str">
            <v>A</v>
          </cell>
        </row>
      </sheetData>
      <sheetData sheetId="18199">
        <row r="9">
          <cell r="A9" t="str">
            <v>A</v>
          </cell>
        </row>
      </sheetData>
      <sheetData sheetId="18200">
        <row r="9">
          <cell r="A9" t="str">
            <v>A</v>
          </cell>
        </row>
      </sheetData>
      <sheetData sheetId="18201">
        <row r="9">
          <cell r="A9" t="str">
            <v>A</v>
          </cell>
        </row>
      </sheetData>
      <sheetData sheetId="18202">
        <row r="9">
          <cell r="A9" t="str">
            <v>A</v>
          </cell>
        </row>
      </sheetData>
      <sheetData sheetId="18203">
        <row r="9">
          <cell r="A9" t="str">
            <v>A</v>
          </cell>
        </row>
      </sheetData>
      <sheetData sheetId="18204">
        <row r="9">
          <cell r="A9" t="str">
            <v>A</v>
          </cell>
        </row>
      </sheetData>
      <sheetData sheetId="18205">
        <row r="9">
          <cell r="A9" t="str">
            <v>A</v>
          </cell>
        </row>
      </sheetData>
      <sheetData sheetId="18206">
        <row r="9">
          <cell r="A9" t="str">
            <v>A</v>
          </cell>
        </row>
      </sheetData>
      <sheetData sheetId="18207">
        <row r="9">
          <cell r="A9" t="str">
            <v>A</v>
          </cell>
        </row>
      </sheetData>
      <sheetData sheetId="18208">
        <row r="9">
          <cell r="A9" t="str">
            <v>A</v>
          </cell>
        </row>
      </sheetData>
      <sheetData sheetId="18209">
        <row r="9">
          <cell r="A9" t="str">
            <v>A</v>
          </cell>
        </row>
      </sheetData>
      <sheetData sheetId="18210">
        <row r="9">
          <cell r="A9" t="str">
            <v>A</v>
          </cell>
        </row>
      </sheetData>
      <sheetData sheetId="18211">
        <row r="9">
          <cell r="A9" t="str">
            <v>A</v>
          </cell>
        </row>
      </sheetData>
      <sheetData sheetId="18212">
        <row r="9">
          <cell r="A9" t="str">
            <v>A</v>
          </cell>
        </row>
      </sheetData>
      <sheetData sheetId="18213">
        <row r="9">
          <cell r="A9" t="str">
            <v>A</v>
          </cell>
        </row>
      </sheetData>
      <sheetData sheetId="18214">
        <row r="9">
          <cell r="A9" t="str">
            <v>A</v>
          </cell>
        </row>
      </sheetData>
      <sheetData sheetId="18215">
        <row r="9">
          <cell r="A9" t="str">
            <v>A</v>
          </cell>
        </row>
      </sheetData>
      <sheetData sheetId="18216">
        <row r="9">
          <cell r="A9" t="str">
            <v>A</v>
          </cell>
        </row>
      </sheetData>
      <sheetData sheetId="18217">
        <row r="9">
          <cell r="A9" t="str">
            <v>A</v>
          </cell>
        </row>
      </sheetData>
      <sheetData sheetId="18218">
        <row r="9">
          <cell r="A9" t="str">
            <v>A</v>
          </cell>
        </row>
      </sheetData>
      <sheetData sheetId="18219">
        <row r="9">
          <cell r="A9" t="str">
            <v>A</v>
          </cell>
        </row>
      </sheetData>
      <sheetData sheetId="18220">
        <row r="9">
          <cell r="A9" t="str">
            <v>A</v>
          </cell>
        </row>
      </sheetData>
      <sheetData sheetId="18221">
        <row r="9">
          <cell r="A9" t="str">
            <v>A</v>
          </cell>
        </row>
      </sheetData>
      <sheetData sheetId="18222">
        <row r="9">
          <cell r="A9" t="str">
            <v>A</v>
          </cell>
        </row>
      </sheetData>
      <sheetData sheetId="18223">
        <row r="9">
          <cell r="A9" t="str">
            <v>A</v>
          </cell>
        </row>
      </sheetData>
      <sheetData sheetId="18224">
        <row r="9">
          <cell r="A9" t="str">
            <v>A</v>
          </cell>
        </row>
      </sheetData>
      <sheetData sheetId="18225">
        <row r="9">
          <cell r="A9" t="str">
            <v>A</v>
          </cell>
        </row>
      </sheetData>
      <sheetData sheetId="18226">
        <row r="9">
          <cell r="A9" t="str">
            <v>A</v>
          </cell>
        </row>
      </sheetData>
      <sheetData sheetId="18227">
        <row r="9">
          <cell r="A9" t="str">
            <v>A</v>
          </cell>
        </row>
      </sheetData>
      <sheetData sheetId="18228">
        <row r="9">
          <cell r="A9" t="str">
            <v>A</v>
          </cell>
        </row>
      </sheetData>
      <sheetData sheetId="18229">
        <row r="9">
          <cell r="A9" t="str">
            <v>A</v>
          </cell>
        </row>
      </sheetData>
      <sheetData sheetId="18230">
        <row r="9">
          <cell r="A9" t="str">
            <v>A</v>
          </cell>
        </row>
      </sheetData>
      <sheetData sheetId="18231">
        <row r="9">
          <cell r="A9" t="str">
            <v>A</v>
          </cell>
        </row>
      </sheetData>
      <sheetData sheetId="18232">
        <row r="9">
          <cell r="A9" t="str">
            <v>A</v>
          </cell>
        </row>
      </sheetData>
      <sheetData sheetId="18233">
        <row r="9">
          <cell r="A9" t="str">
            <v>A</v>
          </cell>
        </row>
      </sheetData>
      <sheetData sheetId="18234">
        <row r="9">
          <cell r="A9" t="str">
            <v>A</v>
          </cell>
        </row>
      </sheetData>
      <sheetData sheetId="18235">
        <row r="9">
          <cell r="A9" t="str">
            <v>A</v>
          </cell>
        </row>
      </sheetData>
      <sheetData sheetId="18236" refreshError="1"/>
      <sheetData sheetId="18237" refreshError="1"/>
      <sheetData sheetId="18238" refreshError="1"/>
      <sheetData sheetId="18239" refreshError="1"/>
      <sheetData sheetId="18240" refreshError="1"/>
      <sheetData sheetId="18241" refreshError="1"/>
      <sheetData sheetId="18242"/>
      <sheetData sheetId="18243" refreshError="1"/>
      <sheetData sheetId="18244" refreshError="1"/>
      <sheetData sheetId="18245" refreshError="1"/>
      <sheetData sheetId="18246" refreshError="1"/>
      <sheetData sheetId="18247" refreshError="1"/>
      <sheetData sheetId="18248" refreshError="1"/>
      <sheetData sheetId="18249">
        <row r="9">
          <cell r="A9" t="str">
            <v>A</v>
          </cell>
        </row>
      </sheetData>
      <sheetData sheetId="18250">
        <row r="9">
          <cell r="A9" t="str">
            <v>A</v>
          </cell>
        </row>
      </sheetData>
      <sheetData sheetId="18251">
        <row r="9">
          <cell r="A9" t="str">
            <v>A</v>
          </cell>
        </row>
      </sheetData>
      <sheetData sheetId="18252">
        <row r="9">
          <cell r="A9" t="str">
            <v>A</v>
          </cell>
        </row>
      </sheetData>
      <sheetData sheetId="18253">
        <row r="9">
          <cell r="A9" t="str">
            <v>A</v>
          </cell>
        </row>
      </sheetData>
      <sheetData sheetId="18254">
        <row r="9">
          <cell r="A9" t="str">
            <v>A</v>
          </cell>
        </row>
      </sheetData>
      <sheetData sheetId="18255">
        <row r="9">
          <cell r="A9" t="str">
            <v>A</v>
          </cell>
        </row>
      </sheetData>
      <sheetData sheetId="18256">
        <row r="9">
          <cell r="A9" t="str">
            <v>A</v>
          </cell>
        </row>
      </sheetData>
      <sheetData sheetId="18257">
        <row r="9">
          <cell r="A9" t="str">
            <v>A</v>
          </cell>
        </row>
      </sheetData>
      <sheetData sheetId="18258">
        <row r="9">
          <cell r="A9" t="str">
            <v>A</v>
          </cell>
        </row>
      </sheetData>
      <sheetData sheetId="18259">
        <row r="9">
          <cell r="A9" t="str">
            <v>A</v>
          </cell>
        </row>
      </sheetData>
      <sheetData sheetId="18260">
        <row r="9">
          <cell r="A9" t="str">
            <v>A</v>
          </cell>
        </row>
      </sheetData>
      <sheetData sheetId="18261" refreshError="1"/>
      <sheetData sheetId="18262" refreshError="1"/>
      <sheetData sheetId="18263" refreshError="1"/>
      <sheetData sheetId="18264" refreshError="1"/>
      <sheetData sheetId="18265" refreshError="1"/>
      <sheetData sheetId="18266" refreshError="1"/>
      <sheetData sheetId="18267" refreshError="1"/>
      <sheetData sheetId="18268" refreshError="1"/>
      <sheetData sheetId="18269" refreshError="1"/>
      <sheetData sheetId="18270" refreshError="1"/>
      <sheetData sheetId="18271" refreshError="1"/>
      <sheetData sheetId="18272" refreshError="1"/>
      <sheetData sheetId="18273" refreshError="1"/>
      <sheetData sheetId="18274" refreshError="1"/>
      <sheetData sheetId="18275" refreshError="1"/>
      <sheetData sheetId="18276" refreshError="1"/>
      <sheetData sheetId="18277" refreshError="1"/>
      <sheetData sheetId="18278" refreshError="1"/>
      <sheetData sheetId="18279" refreshError="1"/>
      <sheetData sheetId="18280" refreshError="1"/>
      <sheetData sheetId="18281" refreshError="1"/>
      <sheetData sheetId="18282" refreshError="1"/>
      <sheetData sheetId="18283" refreshError="1"/>
      <sheetData sheetId="18284" refreshError="1"/>
      <sheetData sheetId="18285" refreshError="1"/>
      <sheetData sheetId="18286" refreshError="1"/>
      <sheetData sheetId="18287" refreshError="1"/>
      <sheetData sheetId="18288" refreshError="1"/>
      <sheetData sheetId="18289" refreshError="1"/>
      <sheetData sheetId="18290" refreshError="1"/>
      <sheetData sheetId="18291" refreshError="1"/>
      <sheetData sheetId="18292" refreshError="1"/>
      <sheetData sheetId="18293" refreshError="1"/>
      <sheetData sheetId="18294" refreshError="1"/>
      <sheetData sheetId="18295" refreshError="1"/>
      <sheetData sheetId="18296" refreshError="1"/>
      <sheetData sheetId="18297" refreshError="1"/>
      <sheetData sheetId="18298" refreshError="1"/>
      <sheetData sheetId="18299" refreshError="1"/>
      <sheetData sheetId="18300" refreshError="1"/>
      <sheetData sheetId="18301" refreshError="1"/>
      <sheetData sheetId="18302"/>
      <sheetData sheetId="18303">
        <row r="9">
          <cell r="A9" t="str">
            <v>A</v>
          </cell>
        </row>
      </sheetData>
      <sheetData sheetId="18304"/>
      <sheetData sheetId="18305">
        <row r="9">
          <cell r="A9" t="str">
            <v>A</v>
          </cell>
        </row>
      </sheetData>
      <sheetData sheetId="18306">
        <row r="9">
          <cell r="A9" t="str">
            <v>A</v>
          </cell>
        </row>
      </sheetData>
      <sheetData sheetId="18307">
        <row r="9">
          <cell r="A9" t="str">
            <v>A</v>
          </cell>
        </row>
      </sheetData>
      <sheetData sheetId="18308">
        <row r="9">
          <cell r="A9" t="str">
            <v>A</v>
          </cell>
        </row>
      </sheetData>
      <sheetData sheetId="18309">
        <row r="9">
          <cell r="A9" t="str">
            <v>A</v>
          </cell>
        </row>
      </sheetData>
      <sheetData sheetId="18310">
        <row r="9">
          <cell r="A9" t="str">
            <v>A</v>
          </cell>
        </row>
      </sheetData>
      <sheetData sheetId="18311">
        <row r="9">
          <cell r="A9" t="str">
            <v>A</v>
          </cell>
        </row>
      </sheetData>
      <sheetData sheetId="18312">
        <row r="9">
          <cell r="A9" t="str">
            <v>A</v>
          </cell>
        </row>
      </sheetData>
      <sheetData sheetId="18313">
        <row r="9">
          <cell r="A9" t="str">
            <v>A</v>
          </cell>
        </row>
      </sheetData>
      <sheetData sheetId="18314">
        <row r="9">
          <cell r="A9" t="str">
            <v>A</v>
          </cell>
        </row>
      </sheetData>
      <sheetData sheetId="18315">
        <row r="9">
          <cell r="A9" t="str">
            <v>A</v>
          </cell>
        </row>
      </sheetData>
      <sheetData sheetId="18316">
        <row r="9">
          <cell r="A9" t="str">
            <v>A</v>
          </cell>
        </row>
      </sheetData>
      <sheetData sheetId="18317">
        <row r="9">
          <cell r="A9" t="str">
            <v>A</v>
          </cell>
        </row>
      </sheetData>
      <sheetData sheetId="18318">
        <row r="9">
          <cell r="A9" t="str">
            <v>A</v>
          </cell>
        </row>
      </sheetData>
      <sheetData sheetId="18319">
        <row r="9">
          <cell r="A9" t="str">
            <v>A</v>
          </cell>
        </row>
      </sheetData>
      <sheetData sheetId="18320">
        <row r="9">
          <cell r="A9" t="str">
            <v>A</v>
          </cell>
        </row>
      </sheetData>
      <sheetData sheetId="18321">
        <row r="9">
          <cell r="A9" t="str">
            <v>A</v>
          </cell>
        </row>
      </sheetData>
      <sheetData sheetId="18322">
        <row r="9">
          <cell r="A9" t="str">
            <v>A</v>
          </cell>
        </row>
      </sheetData>
      <sheetData sheetId="18323">
        <row r="9">
          <cell r="A9" t="str">
            <v>A</v>
          </cell>
        </row>
      </sheetData>
      <sheetData sheetId="18324">
        <row r="9">
          <cell r="A9" t="str">
            <v>A</v>
          </cell>
        </row>
      </sheetData>
      <sheetData sheetId="18325">
        <row r="9">
          <cell r="A9" t="str">
            <v>A</v>
          </cell>
        </row>
      </sheetData>
      <sheetData sheetId="18326">
        <row r="9">
          <cell r="A9" t="str">
            <v>A</v>
          </cell>
        </row>
      </sheetData>
      <sheetData sheetId="18327" refreshError="1"/>
      <sheetData sheetId="18328" refreshError="1"/>
      <sheetData sheetId="18329" refreshError="1"/>
      <sheetData sheetId="18330" refreshError="1"/>
      <sheetData sheetId="18331" refreshError="1"/>
      <sheetData sheetId="18332" refreshError="1"/>
      <sheetData sheetId="18333" refreshError="1"/>
      <sheetData sheetId="18334">
        <row r="9">
          <cell r="A9" t="str">
            <v>A</v>
          </cell>
        </row>
      </sheetData>
      <sheetData sheetId="18335">
        <row r="9">
          <cell r="A9" t="str">
            <v>A</v>
          </cell>
        </row>
      </sheetData>
      <sheetData sheetId="18336">
        <row r="9">
          <cell r="A9" t="str">
            <v>A</v>
          </cell>
        </row>
      </sheetData>
      <sheetData sheetId="18337">
        <row r="9">
          <cell r="A9" t="str">
            <v>A</v>
          </cell>
        </row>
      </sheetData>
      <sheetData sheetId="18338">
        <row r="9">
          <cell r="A9" t="str">
            <v>A</v>
          </cell>
        </row>
      </sheetData>
      <sheetData sheetId="18339">
        <row r="9">
          <cell r="A9" t="str">
            <v>A</v>
          </cell>
        </row>
      </sheetData>
      <sheetData sheetId="18340">
        <row r="9">
          <cell r="A9" t="str">
            <v>A</v>
          </cell>
        </row>
      </sheetData>
      <sheetData sheetId="18341">
        <row r="9">
          <cell r="A9" t="str">
            <v>A</v>
          </cell>
        </row>
      </sheetData>
      <sheetData sheetId="18342">
        <row r="9">
          <cell r="A9" t="str">
            <v>A</v>
          </cell>
        </row>
      </sheetData>
      <sheetData sheetId="18343">
        <row r="9">
          <cell r="A9" t="str">
            <v>A</v>
          </cell>
        </row>
      </sheetData>
      <sheetData sheetId="18344">
        <row r="9">
          <cell r="A9" t="str">
            <v>A</v>
          </cell>
        </row>
      </sheetData>
      <sheetData sheetId="18345">
        <row r="9">
          <cell r="A9" t="str">
            <v>A</v>
          </cell>
        </row>
      </sheetData>
      <sheetData sheetId="18346">
        <row r="9">
          <cell r="A9" t="str">
            <v>A</v>
          </cell>
        </row>
      </sheetData>
      <sheetData sheetId="18347">
        <row r="9">
          <cell r="A9" t="str">
            <v>A</v>
          </cell>
        </row>
      </sheetData>
      <sheetData sheetId="18348">
        <row r="9">
          <cell r="A9" t="str">
            <v>A</v>
          </cell>
        </row>
      </sheetData>
      <sheetData sheetId="18349">
        <row r="9">
          <cell r="A9" t="str">
            <v>A</v>
          </cell>
        </row>
      </sheetData>
      <sheetData sheetId="18350">
        <row r="9">
          <cell r="A9" t="str">
            <v>A</v>
          </cell>
        </row>
      </sheetData>
      <sheetData sheetId="18351" refreshError="1"/>
      <sheetData sheetId="18352">
        <row r="9">
          <cell r="A9" t="str">
            <v>A</v>
          </cell>
        </row>
      </sheetData>
      <sheetData sheetId="18353">
        <row r="9">
          <cell r="A9" t="str">
            <v>A</v>
          </cell>
        </row>
      </sheetData>
      <sheetData sheetId="18354">
        <row r="9">
          <cell r="A9" t="str">
            <v>A</v>
          </cell>
        </row>
      </sheetData>
      <sheetData sheetId="18355">
        <row r="9">
          <cell r="A9" t="str">
            <v>A</v>
          </cell>
        </row>
      </sheetData>
      <sheetData sheetId="18356">
        <row r="9">
          <cell r="A9" t="str">
            <v>A</v>
          </cell>
        </row>
      </sheetData>
      <sheetData sheetId="18357">
        <row r="9">
          <cell r="A9" t="str">
            <v>A</v>
          </cell>
        </row>
      </sheetData>
      <sheetData sheetId="18358">
        <row r="9">
          <cell r="A9" t="str">
            <v>A</v>
          </cell>
        </row>
      </sheetData>
      <sheetData sheetId="18359">
        <row r="9">
          <cell r="A9" t="str">
            <v>A</v>
          </cell>
        </row>
      </sheetData>
      <sheetData sheetId="18360">
        <row r="9">
          <cell r="A9" t="str">
            <v>A</v>
          </cell>
        </row>
      </sheetData>
      <sheetData sheetId="18361">
        <row r="9">
          <cell r="A9" t="str">
            <v>A</v>
          </cell>
        </row>
      </sheetData>
      <sheetData sheetId="18362">
        <row r="9">
          <cell r="A9" t="str">
            <v>A</v>
          </cell>
        </row>
      </sheetData>
      <sheetData sheetId="18363">
        <row r="9">
          <cell r="A9" t="str">
            <v>A</v>
          </cell>
        </row>
      </sheetData>
      <sheetData sheetId="18364" refreshError="1"/>
      <sheetData sheetId="18365">
        <row r="9">
          <cell r="A9" t="str">
            <v>A</v>
          </cell>
        </row>
      </sheetData>
      <sheetData sheetId="18366">
        <row r="9">
          <cell r="A9" t="str">
            <v>A</v>
          </cell>
        </row>
      </sheetData>
      <sheetData sheetId="18367">
        <row r="9">
          <cell r="A9" t="str">
            <v>A</v>
          </cell>
        </row>
      </sheetData>
      <sheetData sheetId="18368">
        <row r="9">
          <cell r="A9" t="str">
            <v>A</v>
          </cell>
        </row>
      </sheetData>
      <sheetData sheetId="18369">
        <row r="9">
          <cell r="A9" t="str">
            <v>A</v>
          </cell>
        </row>
      </sheetData>
      <sheetData sheetId="18370">
        <row r="9">
          <cell r="A9" t="str">
            <v>A</v>
          </cell>
        </row>
      </sheetData>
      <sheetData sheetId="18371">
        <row r="9">
          <cell r="A9" t="str">
            <v>A</v>
          </cell>
        </row>
      </sheetData>
      <sheetData sheetId="18372">
        <row r="9">
          <cell r="A9" t="str">
            <v>A</v>
          </cell>
        </row>
      </sheetData>
      <sheetData sheetId="18373">
        <row r="9">
          <cell r="A9" t="str">
            <v>A</v>
          </cell>
        </row>
      </sheetData>
      <sheetData sheetId="18374">
        <row r="9">
          <cell r="A9" t="str">
            <v>A</v>
          </cell>
        </row>
      </sheetData>
      <sheetData sheetId="18375">
        <row r="9">
          <cell r="A9" t="str">
            <v>A</v>
          </cell>
        </row>
      </sheetData>
      <sheetData sheetId="18376">
        <row r="9">
          <cell r="A9" t="str">
            <v>A</v>
          </cell>
        </row>
      </sheetData>
      <sheetData sheetId="18377">
        <row r="9">
          <cell r="A9" t="str">
            <v>A</v>
          </cell>
        </row>
      </sheetData>
      <sheetData sheetId="18378">
        <row r="9">
          <cell r="A9" t="str">
            <v>A</v>
          </cell>
        </row>
      </sheetData>
      <sheetData sheetId="18379">
        <row r="9">
          <cell r="A9" t="str">
            <v>A</v>
          </cell>
        </row>
      </sheetData>
      <sheetData sheetId="18380">
        <row r="9">
          <cell r="A9" t="str">
            <v>A</v>
          </cell>
        </row>
      </sheetData>
      <sheetData sheetId="18381">
        <row r="9">
          <cell r="A9" t="str">
            <v>A</v>
          </cell>
        </row>
      </sheetData>
      <sheetData sheetId="18382">
        <row r="9">
          <cell r="A9" t="str">
            <v>A</v>
          </cell>
        </row>
      </sheetData>
      <sheetData sheetId="18383">
        <row r="9">
          <cell r="A9" t="str">
            <v>A</v>
          </cell>
        </row>
      </sheetData>
      <sheetData sheetId="18384">
        <row r="9">
          <cell r="A9" t="str">
            <v>A</v>
          </cell>
        </row>
      </sheetData>
      <sheetData sheetId="18385">
        <row r="9">
          <cell r="A9" t="str">
            <v>A</v>
          </cell>
        </row>
      </sheetData>
      <sheetData sheetId="18386">
        <row r="9">
          <cell r="A9" t="str">
            <v>A</v>
          </cell>
        </row>
      </sheetData>
      <sheetData sheetId="18387">
        <row r="9">
          <cell r="A9" t="str">
            <v>A</v>
          </cell>
        </row>
      </sheetData>
      <sheetData sheetId="18388">
        <row r="9">
          <cell r="A9" t="str">
            <v>A</v>
          </cell>
        </row>
      </sheetData>
      <sheetData sheetId="18389">
        <row r="9">
          <cell r="A9" t="str">
            <v>A</v>
          </cell>
        </row>
      </sheetData>
      <sheetData sheetId="18390">
        <row r="9">
          <cell r="A9" t="str">
            <v>A</v>
          </cell>
        </row>
      </sheetData>
      <sheetData sheetId="18391">
        <row r="9">
          <cell r="A9" t="str">
            <v>A</v>
          </cell>
        </row>
      </sheetData>
      <sheetData sheetId="18392">
        <row r="9">
          <cell r="A9" t="str">
            <v>A</v>
          </cell>
        </row>
      </sheetData>
      <sheetData sheetId="18393">
        <row r="9">
          <cell r="A9" t="str">
            <v>A</v>
          </cell>
        </row>
      </sheetData>
      <sheetData sheetId="18394">
        <row r="9">
          <cell r="A9" t="str">
            <v>A</v>
          </cell>
        </row>
      </sheetData>
      <sheetData sheetId="18395">
        <row r="9">
          <cell r="A9" t="str">
            <v>A</v>
          </cell>
        </row>
      </sheetData>
      <sheetData sheetId="18396">
        <row r="9">
          <cell r="A9" t="str">
            <v>A</v>
          </cell>
        </row>
      </sheetData>
      <sheetData sheetId="18397">
        <row r="9">
          <cell r="A9" t="str">
            <v>A</v>
          </cell>
        </row>
      </sheetData>
      <sheetData sheetId="18398">
        <row r="9">
          <cell r="A9" t="str">
            <v>A</v>
          </cell>
        </row>
      </sheetData>
      <sheetData sheetId="18399">
        <row r="9">
          <cell r="A9" t="str">
            <v>A</v>
          </cell>
        </row>
      </sheetData>
      <sheetData sheetId="18400">
        <row r="9">
          <cell r="A9" t="str">
            <v>A</v>
          </cell>
        </row>
      </sheetData>
      <sheetData sheetId="18401">
        <row r="9">
          <cell r="A9" t="str">
            <v>A</v>
          </cell>
        </row>
      </sheetData>
      <sheetData sheetId="18402">
        <row r="9">
          <cell r="A9" t="str">
            <v>A</v>
          </cell>
        </row>
      </sheetData>
      <sheetData sheetId="18403">
        <row r="9">
          <cell r="A9" t="str">
            <v>A</v>
          </cell>
        </row>
      </sheetData>
      <sheetData sheetId="18404">
        <row r="9">
          <cell r="A9" t="str">
            <v>A</v>
          </cell>
        </row>
      </sheetData>
      <sheetData sheetId="18405">
        <row r="9">
          <cell r="A9" t="str">
            <v>A</v>
          </cell>
        </row>
      </sheetData>
      <sheetData sheetId="18406">
        <row r="9">
          <cell r="A9" t="str">
            <v>A</v>
          </cell>
        </row>
      </sheetData>
      <sheetData sheetId="18407">
        <row r="9">
          <cell r="A9" t="str">
            <v>A</v>
          </cell>
        </row>
      </sheetData>
      <sheetData sheetId="18408">
        <row r="9">
          <cell r="A9" t="str">
            <v>A</v>
          </cell>
        </row>
      </sheetData>
      <sheetData sheetId="18409">
        <row r="9">
          <cell r="A9" t="str">
            <v>A</v>
          </cell>
        </row>
      </sheetData>
      <sheetData sheetId="18410">
        <row r="9">
          <cell r="A9" t="str">
            <v>A</v>
          </cell>
        </row>
      </sheetData>
      <sheetData sheetId="18411">
        <row r="9">
          <cell r="A9" t="str">
            <v>A</v>
          </cell>
        </row>
      </sheetData>
      <sheetData sheetId="18412">
        <row r="9">
          <cell r="A9" t="str">
            <v>A</v>
          </cell>
        </row>
      </sheetData>
      <sheetData sheetId="18413">
        <row r="9">
          <cell r="A9" t="str">
            <v>A</v>
          </cell>
        </row>
      </sheetData>
      <sheetData sheetId="18414">
        <row r="9">
          <cell r="A9" t="str">
            <v>A</v>
          </cell>
        </row>
      </sheetData>
      <sheetData sheetId="18415">
        <row r="9">
          <cell r="A9" t="str">
            <v>A</v>
          </cell>
        </row>
      </sheetData>
      <sheetData sheetId="18416">
        <row r="9">
          <cell r="A9" t="str">
            <v>A</v>
          </cell>
        </row>
      </sheetData>
      <sheetData sheetId="18417">
        <row r="9">
          <cell r="A9" t="str">
            <v>A</v>
          </cell>
        </row>
      </sheetData>
      <sheetData sheetId="18418">
        <row r="9">
          <cell r="A9" t="str">
            <v>A</v>
          </cell>
        </row>
      </sheetData>
      <sheetData sheetId="18419">
        <row r="9">
          <cell r="A9" t="str">
            <v>A</v>
          </cell>
        </row>
      </sheetData>
      <sheetData sheetId="18420">
        <row r="9">
          <cell r="A9" t="str">
            <v>A</v>
          </cell>
        </row>
      </sheetData>
      <sheetData sheetId="18421">
        <row r="9">
          <cell r="A9" t="str">
            <v>A</v>
          </cell>
        </row>
      </sheetData>
      <sheetData sheetId="18422">
        <row r="9">
          <cell r="A9" t="str">
            <v>A</v>
          </cell>
        </row>
      </sheetData>
      <sheetData sheetId="18423">
        <row r="9">
          <cell r="A9" t="str">
            <v>A</v>
          </cell>
        </row>
      </sheetData>
      <sheetData sheetId="18424">
        <row r="9">
          <cell r="A9" t="str">
            <v>A</v>
          </cell>
        </row>
      </sheetData>
      <sheetData sheetId="18425">
        <row r="9">
          <cell r="A9" t="str">
            <v>A</v>
          </cell>
        </row>
      </sheetData>
      <sheetData sheetId="18426">
        <row r="9">
          <cell r="A9" t="str">
            <v>A</v>
          </cell>
        </row>
      </sheetData>
      <sheetData sheetId="18427">
        <row r="9">
          <cell r="A9" t="str">
            <v>A</v>
          </cell>
        </row>
      </sheetData>
      <sheetData sheetId="18428">
        <row r="9">
          <cell r="A9" t="str">
            <v>A</v>
          </cell>
        </row>
      </sheetData>
      <sheetData sheetId="18429">
        <row r="9">
          <cell r="A9" t="str">
            <v>A</v>
          </cell>
        </row>
      </sheetData>
      <sheetData sheetId="18430">
        <row r="9">
          <cell r="A9" t="str">
            <v>A</v>
          </cell>
        </row>
      </sheetData>
      <sheetData sheetId="18431">
        <row r="9">
          <cell r="A9" t="str">
            <v>A</v>
          </cell>
        </row>
      </sheetData>
      <sheetData sheetId="18432">
        <row r="9">
          <cell r="A9" t="str">
            <v>A</v>
          </cell>
        </row>
      </sheetData>
      <sheetData sheetId="18433">
        <row r="9">
          <cell r="A9" t="str">
            <v>A</v>
          </cell>
        </row>
      </sheetData>
      <sheetData sheetId="18434">
        <row r="9">
          <cell r="A9" t="str">
            <v>A</v>
          </cell>
        </row>
      </sheetData>
      <sheetData sheetId="18435">
        <row r="9">
          <cell r="A9" t="str">
            <v>A</v>
          </cell>
        </row>
      </sheetData>
      <sheetData sheetId="18436">
        <row r="9">
          <cell r="A9" t="str">
            <v>A</v>
          </cell>
        </row>
      </sheetData>
      <sheetData sheetId="18437">
        <row r="9">
          <cell r="A9" t="str">
            <v>A</v>
          </cell>
        </row>
      </sheetData>
      <sheetData sheetId="18438">
        <row r="9">
          <cell r="A9" t="str">
            <v>A</v>
          </cell>
        </row>
      </sheetData>
      <sheetData sheetId="18439">
        <row r="9">
          <cell r="A9" t="str">
            <v>A</v>
          </cell>
        </row>
      </sheetData>
      <sheetData sheetId="18440">
        <row r="9">
          <cell r="A9" t="str">
            <v>A</v>
          </cell>
        </row>
      </sheetData>
      <sheetData sheetId="18441">
        <row r="9">
          <cell r="A9" t="str">
            <v>A</v>
          </cell>
        </row>
      </sheetData>
      <sheetData sheetId="18442">
        <row r="9">
          <cell r="A9" t="str">
            <v>A</v>
          </cell>
        </row>
      </sheetData>
      <sheetData sheetId="18443">
        <row r="9">
          <cell r="A9" t="str">
            <v>A</v>
          </cell>
        </row>
      </sheetData>
      <sheetData sheetId="18444">
        <row r="9">
          <cell r="A9" t="str">
            <v>A</v>
          </cell>
        </row>
      </sheetData>
      <sheetData sheetId="18445">
        <row r="9">
          <cell r="A9" t="str">
            <v>A</v>
          </cell>
        </row>
      </sheetData>
      <sheetData sheetId="18446">
        <row r="9">
          <cell r="A9" t="str">
            <v>A</v>
          </cell>
        </row>
      </sheetData>
      <sheetData sheetId="18447">
        <row r="9">
          <cell r="A9" t="str">
            <v>A</v>
          </cell>
        </row>
      </sheetData>
      <sheetData sheetId="18448">
        <row r="9">
          <cell r="A9" t="str">
            <v>A</v>
          </cell>
        </row>
      </sheetData>
      <sheetData sheetId="18449">
        <row r="9">
          <cell r="A9" t="str">
            <v>A</v>
          </cell>
        </row>
      </sheetData>
      <sheetData sheetId="18450">
        <row r="9">
          <cell r="A9" t="str">
            <v>A</v>
          </cell>
        </row>
      </sheetData>
      <sheetData sheetId="18451">
        <row r="9">
          <cell r="A9" t="str">
            <v>A</v>
          </cell>
        </row>
      </sheetData>
      <sheetData sheetId="18452">
        <row r="9">
          <cell r="A9" t="str">
            <v>A</v>
          </cell>
        </row>
      </sheetData>
      <sheetData sheetId="18453">
        <row r="9">
          <cell r="A9" t="str">
            <v>A</v>
          </cell>
        </row>
      </sheetData>
      <sheetData sheetId="18454">
        <row r="9">
          <cell r="A9" t="str">
            <v>A</v>
          </cell>
        </row>
      </sheetData>
      <sheetData sheetId="18455">
        <row r="9">
          <cell r="A9" t="str">
            <v>A</v>
          </cell>
        </row>
      </sheetData>
      <sheetData sheetId="18456">
        <row r="9">
          <cell r="A9" t="str">
            <v>A</v>
          </cell>
        </row>
      </sheetData>
      <sheetData sheetId="18457">
        <row r="9">
          <cell r="A9" t="str">
            <v>A</v>
          </cell>
        </row>
      </sheetData>
      <sheetData sheetId="18458">
        <row r="9">
          <cell r="A9" t="str">
            <v>A</v>
          </cell>
        </row>
      </sheetData>
      <sheetData sheetId="18459">
        <row r="9">
          <cell r="A9" t="str">
            <v>A</v>
          </cell>
        </row>
      </sheetData>
      <sheetData sheetId="18460">
        <row r="9">
          <cell r="A9" t="str">
            <v>A</v>
          </cell>
        </row>
      </sheetData>
      <sheetData sheetId="18461">
        <row r="9">
          <cell r="A9" t="str">
            <v>A</v>
          </cell>
        </row>
      </sheetData>
      <sheetData sheetId="18462">
        <row r="9">
          <cell r="A9" t="str">
            <v>A</v>
          </cell>
        </row>
      </sheetData>
      <sheetData sheetId="18463">
        <row r="9">
          <cell r="A9" t="str">
            <v>A</v>
          </cell>
        </row>
      </sheetData>
      <sheetData sheetId="18464">
        <row r="9">
          <cell r="A9" t="str">
            <v>A</v>
          </cell>
        </row>
      </sheetData>
      <sheetData sheetId="18465">
        <row r="9">
          <cell r="A9" t="str">
            <v>A</v>
          </cell>
        </row>
      </sheetData>
      <sheetData sheetId="18466">
        <row r="9">
          <cell r="A9" t="str">
            <v>A</v>
          </cell>
        </row>
      </sheetData>
      <sheetData sheetId="18467">
        <row r="9">
          <cell r="A9" t="str">
            <v>A</v>
          </cell>
        </row>
      </sheetData>
      <sheetData sheetId="18468">
        <row r="9">
          <cell r="A9" t="str">
            <v>A</v>
          </cell>
        </row>
      </sheetData>
      <sheetData sheetId="18469">
        <row r="9">
          <cell r="A9" t="str">
            <v>A</v>
          </cell>
        </row>
      </sheetData>
      <sheetData sheetId="18470">
        <row r="9">
          <cell r="A9" t="str">
            <v>A</v>
          </cell>
        </row>
      </sheetData>
      <sheetData sheetId="18471">
        <row r="9">
          <cell r="A9" t="str">
            <v>A</v>
          </cell>
        </row>
      </sheetData>
      <sheetData sheetId="18472">
        <row r="9">
          <cell r="A9" t="str">
            <v>A</v>
          </cell>
        </row>
      </sheetData>
      <sheetData sheetId="18473">
        <row r="9">
          <cell r="A9" t="str">
            <v>A</v>
          </cell>
        </row>
      </sheetData>
      <sheetData sheetId="18474">
        <row r="9">
          <cell r="A9" t="str">
            <v>A</v>
          </cell>
        </row>
      </sheetData>
      <sheetData sheetId="18475">
        <row r="9">
          <cell r="A9" t="str">
            <v>A</v>
          </cell>
        </row>
      </sheetData>
      <sheetData sheetId="18476">
        <row r="9">
          <cell r="A9" t="str">
            <v>A</v>
          </cell>
        </row>
      </sheetData>
      <sheetData sheetId="18477">
        <row r="9">
          <cell r="A9" t="str">
            <v>A</v>
          </cell>
        </row>
      </sheetData>
      <sheetData sheetId="18478">
        <row r="9">
          <cell r="A9" t="str">
            <v>A</v>
          </cell>
        </row>
      </sheetData>
      <sheetData sheetId="18479">
        <row r="9">
          <cell r="A9" t="str">
            <v>A</v>
          </cell>
        </row>
      </sheetData>
      <sheetData sheetId="18480">
        <row r="9">
          <cell r="A9" t="str">
            <v>A</v>
          </cell>
        </row>
      </sheetData>
      <sheetData sheetId="18481">
        <row r="9">
          <cell r="A9" t="str">
            <v>A</v>
          </cell>
        </row>
      </sheetData>
      <sheetData sheetId="18482">
        <row r="9">
          <cell r="A9" t="str">
            <v>A</v>
          </cell>
        </row>
      </sheetData>
      <sheetData sheetId="18483">
        <row r="9">
          <cell r="A9" t="str">
            <v>A</v>
          </cell>
        </row>
      </sheetData>
      <sheetData sheetId="18484">
        <row r="9">
          <cell r="A9" t="str">
            <v>A</v>
          </cell>
        </row>
      </sheetData>
      <sheetData sheetId="18485">
        <row r="9">
          <cell r="A9" t="str">
            <v>A</v>
          </cell>
        </row>
      </sheetData>
      <sheetData sheetId="18486">
        <row r="9">
          <cell r="A9" t="str">
            <v>A</v>
          </cell>
        </row>
      </sheetData>
      <sheetData sheetId="18487">
        <row r="9">
          <cell r="A9" t="str">
            <v>A</v>
          </cell>
        </row>
      </sheetData>
      <sheetData sheetId="18488">
        <row r="9">
          <cell r="A9" t="str">
            <v>A</v>
          </cell>
        </row>
      </sheetData>
      <sheetData sheetId="18489">
        <row r="9">
          <cell r="A9" t="str">
            <v>A</v>
          </cell>
        </row>
      </sheetData>
      <sheetData sheetId="18490">
        <row r="9">
          <cell r="A9" t="str">
            <v>A</v>
          </cell>
        </row>
      </sheetData>
      <sheetData sheetId="18491">
        <row r="9">
          <cell r="A9" t="str">
            <v>A</v>
          </cell>
        </row>
      </sheetData>
      <sheetData sheetId="18492">
        <row r="9">
          <cell r="A9" t="str">
            <v>A</v>
          </cell>
        </row>
      </sheetData>
      <sheetData sheetId="18493">
        <row r="9">
          <cell r="A9" t="str">
            <v>A</v>
          </cell>
        </row>
      </sheetData>
      <sheetData sheetId="18494">
        <row r="9">
          <cell r="A9" t="str">
            <v>A</v>
          </cell>
        </row>
      </sheetData>
      <sheetData sheetId="18495">
        <row r="9">
          <cell r="A9" t="str">
            <v>A</v>
          </cell>
        </row>
      </sheetData>
      <sheetData sheetId="18496">
        <row r="9">
          <cell r="A9" t="str">
            <v>A</v>
          </cell>
        </row>
      </sheetData>
      <sheetData sheetId="18497">
        <row r="9">
          <cell r="A9" t="str">
            <v>A</v>
          </cell>
        </row>
      </sheetData>
      <sheetData sheetId="18498">
        <row r="9">
          <cell r="A9" t="str">
            <v>A</v>
          </cell>
        </row>
      </sheetData>
      <sheetData sheetId="18499">
        <row r="9">
          <cell r="A9" t="str">
            <v>A</v>
          </cell>
        </row>
      </sheetData>
      <sheetData sheetId="18500">
        <row r="9">
          <cell r="A9" t="str">
            <v>A</v>
          </cell>
        </row>
      </sheetData>
      <sheetData sheetId="18501">
        <row r="9">
          <cell r="A9" t="str">
            <v>A</v>
          </cell>
        </row>
      </sheetData>
      <sheetData sheetId="18502">
        <row r="9">
          <cell r="A9" t="str">
            <v>A</v>
          </cell>
        </row>
      </sheetData>
      <sheetData sheetId="18503">
        <row r="9">
          <cell r="A9" t="str">
            <v>A</v>
          </cell>
        </row>
      </sheetData>
      <sheetData sheetId="18504">
        <row r="9">
          <cell r="A9" t="str">
            <v>A</v>
          </cell>
        </row>
      </sheetData>
      <sheetData sheetId="18505">
        <row r="9">
          <cell r="A9" t="str">
            <v>A</v>
          </cell>
        </row>
      </sheetData>
      <sheetData sheetId="18506">
        <row r="9">
          <cell r="A9" t="str">
            <v>A</v>
          </cell>
        </row>
      </sheetData>
      <sheetData sheetId="18507">
        <row r="9">
          <cell r="A9" t="str">
            <v>A</v>
          </cell>
        </row>
      </sheetData>
      <sheetData sheetId="18508">
        <row r="9">
          <cell r="A9" t="str">
            <v>A</v>
          </cell>
        </row>
      </sheetData>
      <sheetData sheetId="18509">
        <row r="9">
          <cell r="A9" t="str">
            <v>A</v>
          </cell>
        </row>
      </sheetData>
      <sheetData sheetId="18510">
        <row r="9">
          <cell r="A9" t="str">
            <v>A</v>
          </cell>
        </row>
      </sheetData>
      <sheetData sheetId="18511">
        <row r="9">
          <cell r="A9" t="str">
            <v>A</v>
          </cell>
        </row>
      </sheetData>
      <sheetData sheetId="18512">
        <row r="9">
          <cell r="A9" t="str">
            <v>A</v>
          </cell>
        </row>
      </sheetData>
      <sheetData sheetId="18513">
        <row r="9">
          <cell r="A9" t="str">
            <v>A</v>
          </cell>
        </row>
      </sheetData>
      <sheetData sheetId="18514">
        <row r="9">
          <cell r="A9" t="str">
            <v>A</v>
          </cell>
        </row>
      </sheetData>
      <sheetData sheetId="18515">
        <row r="9">
          <cell r="A9" t="str">
            <v>A</v>
          </cell>
        </row>
      </sheetData>
      <sheetData sheetId="18516">
        <row r="9">
          <cell r="A9" t="str">
            <v>A</v>
          </cell>
        </row>
      </sheetData>
      <sheetData sheetId="18517">
        <row r="9">
          <cell r="A9" t="str">
            <v>A</v>
          </cell>
        </row>
      </sheetData>
      <sheetData sheetId="18518">
        <row r="9">
          <cell r="A9" t="str">
            <v>A</v>
          </cell>
        </row>
      </sheetData>
      <sheetData sheetId="18519">
        <row r="9">
          <cell r="A9" t="str">
            <v>A</v>
          </cell>
        </row>
      </sheetData>
      <sheetData sheetId="18520">
        <row r="9">
          <cell r="A9" t="str">
            <v>A</v>
          </cell>
        </row>
      </sheetData>
      <sheetData sheetId="18521">
        <row r="9">
          <cell r="A9" t="str">
            <v>A</v>
          </cell>
        </row>
      </sheetData>
      <sheetData sheetId="18522">
        <row r="9">
          <cell r="A9" t="str">
            <v>A</v>
          </cell>
        </row>
      </sheetData>
      <sheetData sheetId="18523">
        <row r="9">
          <cell r="A9" t="str">
            <v>A</v>
          </cell>
        </row>
      </sheetData>
      <sheetData sheetId="18524">
        <row r="9">
          <cell r="A9" t="str">
            <v>A</v>
          </cell>
        </row>
      </sheetData>
      <sheetData sheetId="18525">
        <row r="9">
          <cell r="A9" t="str">
            <v>A</v>
          </cell>
        </row>
      </sheetData>
      <sheetData sheetId="18526">
        <row r="9">
          <cell r="A9" t="str">
            <v>A</v>
          </cell>
        </row>
      </sheetData>
      <sheetData sheetId="18527">
        <row r="9">
          <cell r="A9" t="str">
            <v>A</v>
          </cell>
        </row>
      </sheetData>
      <sheetData sheetId="18528">
        <row r="9">
          <cell r="A9" t="str">
            <v>A</v>
          </cell>
        </row>
      </sheetData>
      <sheetData sheetId="18529">
        <row r="9">
          <cell r="A9" t="str">
            <v>A</v>
          </cell>
        </row>
      </sheetData>
      <sheetData sheetId="18530">
        <row r="9">
          <cell r="A9" t="str">
            <v>A</v>
          </cell>
        </row>
      </sheetData>
      <sheetData sheetId="18531">
        <row r="9">
          <cell r="A9" t="str">
            <v>A</v>
          </cell>
        </row>
      </sheetData>
      <sheetData sheetId="18532">
        <row r="9">
          <cell r="A9" t="str">
            <v>A</v>
          </cell>
        </row>
      </sheetData>
      <sheetData sheetId="18533">
        <row r="9">
          <cell r="A9" t="str">
            <v>A</v>
          </cell>
        </row>
      </sheetData>
      <sheetData sheetId="18534">
        <row r="9">
          <cell r="A9" t="str">
            <v>A</v>
          </cell>
        </row>
      </sheetData>
      <sheetData sheetId="18535">
        <row r="9">
          <cell r="A9" t="str">
            <v>A</v>
          </cell>
        </row>
      </sheetData>
      <sheetData sheetId="18536">
        <row r="9">
          <cell r="A9" t="str">
            <v>A</v>
          </cell>
        </row>
      </sheetData>
      <sheetData sheetId="18537">
        <row r="9">
          <cell r="A9" t="str">
            <v>A</v>
          </cell>
        </row>
      </sheetData>
      <sheetData sheetId="18538">
        <row r="9">
          <cell r="A9" t="str">
            <v>A</v>
          </cell>
        </row>
      </sheetData>
      <sheetData sheetId="18539">
        <row r="9">
          <cell r="A9" t="str">
            <v>A</v>
          </cell>
        </row>
      </sheetData>
      <sheetData sheetId="18540">
        <row r="9">
          <cell r="A9" t="str">
            <v>A</v>
          </cell>
        </row>
      </sheetData>
      <sheetData sheetId="18541">
        <row r="9">
          <cell r="A9" t="str">
            <v>A</v>
          </cell>
        </row>
      </sheetData>
      <sheetData sheetId="18542">
        <row r="9">
          <cell r="A9" t="str">
            <v>A</v>
          </cell>
        </row>
      </sheetData>
      <sheetData sheetId="18543">
        <row r="9">
          <cell r="A9" t="str">
            <v>A</v>
          </cell>
        </row>
      </sheetData>
      <sheetData sheetId="18544" refreshError="1"/>
      <sheetData sheetId="18545" refreshError="1"/>
      <sheetData sheetId="18546" refreshError="1"/>
      <sheetData sheetId="18547" refreshError="1"/>
      <sheetData sheetId="18548" refreshError="1"/>
      <sheetData sheetId="18549" refreshError="1"/>
      <sheetData sheetId="18550" refreshError="1"/>
      <sheetData sheetId="18551" refreshError="1"/>
      <sheetData sheetId="18552" refreshError="1"/>
      <sheetData sheetId="18553" refreshError="1"/>
      <sheetData sheetId="18554" refreshError="1"/>
      <sheetData sheetId="18555" refreshError="1"/>
      <sheetData sheetId="18556" refreshError="1"/>
      <sheetData sheetId="18557" refreshError="1"/>
      <sheetData sheetId="18558" refreshError="1"/>
      <sheetData sheetId="18559" refreshError="1"/>
      <sheetData sheetId="18560" refreshError="1"/>
      <sheetData sheetId="18561" refreshError="1"/>
      <sheetData sheetId="18562" refreshError="1"/>
      <sheetData sheetId="18563" refreshError="1"/>
      <sheetData sheetId="18564" refreshError="1"/>
      <sheetData sheetId="18565" refreshError="1"/>
      <sheetData sheetId="18566" refreshError="1"/>
      <sheetData sheetId="18567" refreshError="1"/>
      <sheetData sheetId="18568" refreshError="1"/>
      <sheetData sheetId="18569" refreshError="1"/>
      <sheetData sheetId="18570" refreshError="1"/>
      <sheetData sheetId="18571" refreshError="1"/>
      <sheetData sheetId="18572" refreshError="1"/>
      <sheetData sheetId="18573" refreshError="1"/>
      <sheetData sheetId="18574" refreshError="1"/>
      <sheetData sheetId="18575" refreshError="1"/>
      <sheetData sheetId="18576" refreshError="1"/>
      <sheetData sheetId="18577" refreshError="1"/>
      <sheetData sheetId="18578" refreshError="1"/>
      <sheetData sheetId="18579" refreshError="1"/>
      <sheetData sheetId="18580" refreshError="1"/>
      <sheetData sheetId="18581" refreshError="1"/>
      <sheetData sheetId="18582" refreshError="1"/>
      <sheetData sheetId="18583" refreshError="1"/>
      <sheetData sheetId="18584" refreshError="1"/>
      <sheetData sheetId="18585" refreshError="1"/>
      <sheetData sheetId="18586" refreshError="1"/>
      <sheetData sheetId="18587" refreshError="1"/>
      <sheetData sheetId="18588" refreshError="1"/>
      <sheetData sheetId="18589" refreshError="1"/>
      <sheetData sheetId="18590" refreshError="1"/>
      <sheetData sheetId="18591" refreshError="1"/>
      <sheetData sheetId="18592" refreshError="1"/>
      <sheetData sheetId="18593" refreshError="1"/>
      <sheetData sheetId="18594" refreshError="1"/>
      <sheetData sheetId="18595" refreshError="1"/>
      <sheetData sheetId="18596" refreshError="1"/>
      <sheetData sheetId="18597" refreshError="1"/>
      <sheetData sheetId="18598" refreshError="1"/>
      <sheetData sheetId="18599" refreshError="1"/>
      <sheetData sheetId="18600" refreshError="1"/>
      <sheetData sheetId="18601" refreshError="1"/>
      <sheetData sheetId="18602" refreshError="1"/>
      <sheetData sheetId="18603" refreshError="1"/>
      <sheetData sheetId="18604" refreshError="1"/>
      <sheetData sheetId="18605" refreshError="1"/>
      <sheetData sheetId="18606" refreshError="1"/>
      <sheetData sheetId="18607" refreshError="1"/>
      <sheetData sheetId="18608" refreshError="1"/>
      <sheetData sheetId="18609" refreshError="1"/>
      <sheetData sheetId="18610" refreshError="1"/>
      <sheetData sheetId="18611" refreshError="1"/>
      <sheetData sheetId="18612" refreshError="1"/>
      <sheetData sheetId="18613" refreshError="1"/>
      <sheetData sheetId="18614" refreshError="1"/>
      <sheetData sheetId="18615" refreshError="1"/>
      <sheetData sheetId="18616" refreshError="1"/>
      <sheetData sheetId="18617" refreshError="1"/>
      <sheetData sheetId="18618" refreshError="1"/>
      <sheetData sheetId="18619" refreshError="1"/>
      <sheetData sheetId="18620" refreshError="1"/>
      <sheetData sheetId="18621" refreshError="1"/>
      <sheetData sheetId="18622" refreshError="1"/>
      <sheetData sheetId="18623" refreshError="1"/>
      <sheetData sheetId="18624" refreshError="1"/>
      <sheetData sheetId="18625" refreshError="1"/>
      <sheetData sheetId="18626" refreshError="1"/>
      <sheetData sheetId="18627" refreshError="1"/>
      <sheetData sheetId="18628" refreshError="1"/>
      <sheetData sheetId="18629" refreshError="1"/>
      <sheetData sheetId="18630" refreshError="1"/>
      <sheetData sheetId="18631" refreshError="1"/>
      <sheetData sheetId="18632" refreshError="1"/>
      <sheetData sheetId="18633" refreshError="1"/>
      <sheetData sheetId="18634" refreshError="1"/>
      <sheetData sheetId="18635" refreshError="1"/>
      <sheetData sheetId="18636" refreshError="1"/>
      <sheetData sheetId="18637" refreshError="1"/>
      <sheetData sheetId="18638" refreshError="1"/>
      <sheetData sheetId="18639" refreshError="1"/>
      <sheetData sheetId="18640" refreshError="1"/>
      <sheetData sheetId="18641" refreshError="1"/>
      <sheetData sheetId="18642" refreshError="1"/>
      <sheetData sheetId="18643" refreshError="1"/>
      <sheetData sheetId="18644" refreshError="1"/>
      <sheetData sheetId="18645" refreshError="1"/>
      <sheetData sheetId="18646" refreshError="1"/>
      <sheetData sheetId="18647" refreshError="1"/>
      <sheetData sheetId="18648" refreshError="1"/>
      <sheetData sheetId="18649" refreshError="1"/>
      <sheetData sheetId="18650" refreshError="1"/>
      <sheetData sheetId="18651" refreshError="1"/>
      <sheetData sheetId="18652" refreshError="1"/>
      <sheetData sheetId="18653" refreshError="1"/>
      <sheetData sheetId="18654" refreshError="1"/>
      <sheetData sheetId="18655" refreshError="1"/>
      <sheetData sheetId="18656" refreshError="1"/>
      <sheetData sheetId="18657" refreshError="1"/>
      <sheetData sheetId="18658" refreshError="1"/>
      <sheetData sheetId="18659" refreshError="1"/>
      <sheetData sheetId="18660" refreshError="1"/>
      <sheetData sheetId="18661" refreshError="1"/>
      <sheetData sheetId="18662" refreshError="1"/>
      <sheetData sheetId="18663" refreshError="1"/>
      <sheetData sheetId="18664" refreshError="1"/>
      <sheetData sheetId="18665" refreshError="1"/>
      <sheetData sheetId="18666" refreshError="1"/>
      <sheetData sheetId="18667" refreshError="1"/>
      <sheetData sheetId="18668" refreshError="1"/>
      <sheetData sheetId="18669" refreshError="1"/>
      <sheetData sheetId="18670" refreshError="1"/>
      <sheetData sheetId="18671" refreshError="1"/>
      <sheetData sheetId="18672" refreshError="1"/>
      <sheetData sheetId="18673" refreshError="1"/>
      <sheetData sheetId="18674" refreshError="1"/>
      <sheetData sheetId="18675" refreshError="1"/>
      <sheetData sheetId="18676" refreshError="1"/>
      <sheetData sheetId="18677" refreshError="1"/>
      <sheetData sheetId="18678" refreshError="1"/>
      <sheetData sheetId="18679" refreshError="1"/>
      <sheetData sheetId="18680" refreshError="1"/>
      <sheetData sheetId="18681" refreshError="1"/>
      <sheetData sheetId="18682" refreshError="1"/>
      <sheetData sheetId="18683" refreshError="1"/>
      <sheetData sheetId="18684" refreshError="1"/>
      <sheetData sheetId="18685" refreshError="1"/>
      <sheetData sheetId="18686" refreshError="1"/>
      <sheetData sheetId="18687" refreshError="1"/>
      <sheetData sheetId="18688" refreshError="1"/>
      <sheetData sheetId="18689" refreshError="1"/>
      <sheetData sheetId="18690" refreshError="1"/>
      <sheetData sheetId="18691" refreshError="1"/>
      <sheetData sheetId="18692" refreshError="1"/>
      <sheetData sheetId="18693" refreshError="1"/>
      <sheetData sheetId="18694" refreshError="1"/>
      <sheetData sheetId="18695" refreshError="1"/>
      <sheetData sheetId="18696" refreshError="1"/>
      <sheetData sheetId="18697" refreshError="1"/>
      <sheetData sheetId="18698" refreshError="1"/>
      <sheetData sheetId="18699" refreshError="1"/>
      <sheetData sheetId="18700" refreshError="1"/>
      <sheetData sheetId="18701" refreshError="1"/>
      <sheetData sheetId="18702" refreshError="1"/>
      <sheetData sheetId="18703" refreshError="1"/>
      <sheetData sheetId="18704" refreshError="1"/>
      <sheetData sheetId="18705" refreshError="1"/>
      <sheetData sheetId="18706" refreshError="1"/>
      <sheetData sheetId="18707" refreshError="1"/>
      <sheetData sheetId="18708" refreshError="1"/>
      <sheetData sheetId="18709" refreshError="1"/>
      <sheetData sheetId="18710" refreshError="1"/>
      <sheetData sheetId="18711" refreshError="1"/>
      <sheetData sheetId="18712" refreshError="1"/>
      <sheetData sheetId="18713" refreshError="1"/>
      <sheetData sheetId="18714" refreshError="1"/>
      <sheetData sheetId="18715" refreshError="1"/>
      <sheetData sheetId="18716" refreshError="1"/>
      <sheetData sheetId="18717" refreshError="1"/>
      <sheetData sheetId="18718" refreshError="1"/>
      <sheetData sheetId="18719" refreshError="1"/>
      <sheetData sheetId="18720" refreshError="1"/>
      <sheetData sheetId="18721" refreshError="1"/>
      <sheetData sheetId="18722" refreshError="1"/>
      <sheetData sheetId="18723" refreshError="1"/>
      <sheetData sheetId="18724" refreshError="1"/>
      <sheetData sheetId="18725" refreshError="1"/>
      <sheetData sheetId="18726" refreshError="1"/>
      <sheetData sheetId="18727" refreshError="1"/>
      <sheetData sheetId="18728" refreshError="1"/>
      <sheetData sheetId="18729" refreshError="1"/>
      <sheetData sheetId="18730" refreshError="1"/>
      <sheetData sheetId="18731" refreshError="1"/>
      <sheetData sheetId="18732" refreshError="1"/>
      <sheetData sheetId="18733" refreshError="1"/>
      <sheetData sheetId="18734" refreshError="1"/>
      <sheetData sheetId="18735" refreshError="1"/>
      <sheetData sheetId="18736" refreshError="1"/>
      <sheetData sheetId="18737" refreshError="1"/>
      <sheetData sheetId="18738" refreshError="1"/>
      <sheetData sheetId="18739" refreshError="1"/>
      <sheetData sheetId="18740" refreshError="1"/>
      <sheetData sheetId="18741" refreshError="1"/>
      <sheetData sheetId="18742" refreshError="1"/>
      <sheetData sheetId="18743" refreshError="1"/>
      <sheetData sheetId="18744" refreshError="1"/>
      <sheetData sheetId="18745" refreshError="1"/>
      <sheetData sheetId="18746" refreshError="1"/>
      <sheetData sheetId="18747" refreshError="1"/>
      <sheetData sheetId="18748" refreshError="1"/>
      <sheetData sheetId="18749" refreshError="1"/>
      <sheetData sheetId="18750" refreshError="1"/>
      <sheetData sheetId="18751" refreshError="1"/>
      <sheetData sheetId="18752" refreshError="1"/>
      <sheetData sheetId="18753" refreshError="1"/>
      <sheetData sheetId="18754" refreshError="1"/>
      <sheetData sheetId="18755" refreshError="1"/>
      <sheetData sheetId="18756" refreshError="1"/>
      <sheetData sheetId="18757" refreshError="1"/>
      <sheetData sheetId="18758" refreshError="1"/>
      <sheetData sheetId="18759" refreshError="1"/>
      <sheetData sheetId="18760" refreshError="1"/>
      <sheetData sheetId="18761" refreshError="1"/>
      <sheetData sheetId="18762" refreshError="1"/>
      <sheetData sheetId="18763" refreshError="1"/>
      <sheetData sheetId="18764" refreshError="1"/>
      <sheetData sheetId="18765" refreshError="1"/>
      <sheetData sheetId="18766" refreshError="1"/>
      <sheetData sheetId="18767" refreshError="1"/>
      <sheetData sheetId="18768" refreshError="1"/>
      <sheetData sheetId="18769" refreshError="1"/>
      <sheetData sheetId="18770" refreshError="1"/>
      <sheetData sheetId="18771" refreshError="1"/>
      <sheetData sheetId="18772" refreshError="1"/>
      <sheetData sheetId="18773" refreshError="1"/>
      <sheetData sheetId="18774" refreshError="1"/>
      <sheetData sheetId="18775" refreshError="1"/>
      <sheetData sheetId="18776"/>
      <sheetData sheetId="18777"/>
      <sheetData sheetId="18778" refreshError="1"/>
      <sheetData sheetId="18779" refreshError="1"/>
      <sheetData sheetId="18780" refreshError="1"/>
      <sheetData sheetId="18781"/>
      <sheetData sheetId="18782">
        <row r="9">
          <cell r="A9" t="str">
            <v>A</v>
          </cell>
        </row>
      </sheetData>
      <sheetData sheetId="18783">
        <row r="9">
          <cell r="A9" t="str">
            <v>A</v>
          </cell>
        </row>
      </sheetData>
      <sheetData sheetId="18784">
        <row r="9">
          <cell r="A9" t="str">
            <v>A</v>
          </cell>
        </row>
      </sheetData>
      <sheetData sheetId="18785"/>
      <sheetData sheetId="18786"/>
      <sheetData sheetId="18787"/>
      <sheetData sheetId="18788"/>
      <sheetData sheetId="18789"/>
      <sheetData sheetId="18790"/>
      <sheetData sheetId="18791"/>
      <sheetData sheetId="18792"/>
      <sheetData sheetId="18793"/>
      <sheetData sheetId="18794"/>
      <sheetData sheetId="18795"/>
      <sheetData sheetId="18796"/>
      <sheetData sheetId="18797"/>
      <sheetData sheetId="18798"/>
      <sheetData sheetId="18799"/>
      <sheetData sheetId="18800"/>
      <sheetData sheetId="18801" refreshError="1"/>
      <sheetData sheetId="18802" refreshError="1"/>
      <sheetData sheetId="18803" refreshError="1"/>
      <sheetData sheetId="18804"/>
      <sheetData sheetId="18805"/>
      <sheetData sheetId="18806"/>
      <sheetData sheetId="18807"/>
      <sheetData sheetId="18808"/>
      <sheetData sheetId="18809"/>
      <sheetData sheetId="18810"/>
      <sheetData sheetId="18811"/>
      <sheetData sheetId="18812"/>
      <sheetData sheetId="18813"/>
      <sheetData sheetId="18814"/>
      <sheetData sheetId="18815" refreshError="1"/>
      <sheetData sheetId="18816" refreshError="1"/>
      <sheetData sheetId="18817" refreshError="1"/>
      <sheetData sheetId="18818" refreshError="1"/>
      <sheetData sheetId="18819" refreshError="1"/>
      <sheetData sheetId="18820" refreshError="1"/>
      <sheetData sheetId="18821"/>
      <sheetData sheetId="18822"/>
      <sheetData sheetId="18823" refreshError="1"/>
      <sheetData sheetId="18824" refreshError="1"/>
      <sheetData sheetId="18825" refreshError="1"/>
      <sheetData sheetId="18826"/>
      <sheetData sheetId="18827">
        <row r="9">
          <cell r="A9" t="str">
            <v>A</v>
          </cell>
        </row>
      </sheetData>
      <sheetData sheetId="18828">
        <row r="9">
          <cell r="A9" t="str">
            <v>A</v>
          </cell>
        </row>
      </sheetData>
      <sheetData sheetId="18829" refreshError="1"/>
      <sheetData sheetId="18830"/>
      <sheetData sheetId="18831" refreshError="1"/>
      <sheetData sheetId="18832"/>
      <sheetData sheetId="18833"/>
      <sheetData sheetId="18834"/>
      <sheetData sheetId="18835"/>
      <sheetData sheetId="18836"/>
      <sheetData sheetId="18837">
        <row r="9">
          <cell r="A9" t="str">
            <v>A</v>
          </cell>
        </row>
      </sheetData>
      <sheetData sheetId="18838" refreshError="1"/>
      <sheetData sheetId="18839">
        <row r="9">
          <cell r="A9" t="str">
            <v>A</v>
          </cell>
        </row>
      </sheetData>
      <sheetData sheetId="18840">
        <row r="9">
          <cell r="A9" t="str">
            <v>A</v>
          </cell>
        </row>
      </sheetData>
      <sheetData sheetId="18841">
        <row r="9">
          <cell r="A9" t="str">
            <v>A</v>
          </cell>
        </row>
      </sheetData>
      <sheetData sheetId="18842">
        <row r="9">
          <cell r="A9" t="str">
            <v>A</v>
          </cell>
        </row>
      </sheetData>
      <sheetData sheetId="18843">
        <row r="9">
          <cell r="A9" t="str">
            <v>A</v>
          </cell>
        </row>
      </sheetData>
      <sheetData sheetId="18844">
        <row r="9">
          <cell r="A9" t="str">
            <v>A</v>
          </cell>
        </row>
      </sheetData>
      <sheetData sheetId="18845" refreshError="1"/>
      <sheetData sheetId="18846">
        <row r="9">
          <cell r="A9" t="str">
            <v>A</v>
          </cell>
        </row>
      </sheetData>
      <sheetData sheetId="18847" refreshError="1"/>
      <sheetData sheetId="18848"/>
      <sheetData sheetId="18849"/>
      <sheetData sheetId="18850"/>
      <sheetData sheetId="18851"/>
      <sheetData sheetId="18852"/>
      <sheetData sheetId="18853"/>
      <sheetData sheetId="18854"/>
      <sheetData sheetId="18855"/>
      <sheetData sheetId="18856"/>
      <sheetData sheetId="18857"/>
      <sheetData sheetId="18858" refreshError="1"/>
      <sheetData sheetId="18859"/>
      <sheetData sheetId="18860"/>
      <sheetData sheetId="18861"/>
      <sheetData sheetId="18862">
        <row r="9">
          <cell r="A9" t="str">
            <v>A</v>
          </cell>
        </row>
      </sheetData>
      <sheetData sheetId="18863">
        <row r="9">
          <cell r="A9" t="str">
            <v>A</v>
          </cell>
        </row>
      </sheetData>
      <sheetData sheetId="18864" refreshError="1"/>
      <sheetData sheetId="18865"/>
      <sheetData sheetId="18866">
        <row r="9">
          <cell r="A9" t="str">
            <v>A</v>
          </cell>
        </row>
      </sheetData>
      <sheetData sheetId="18867" refreshError="1"/>
      <sheetData sheetId="18868"/>
      <sheetData sheetId="18869"/>
      <sheetData sheetId="18870"/>
      <sheetData sheetId="18871"/>
      <sheetData sheetId="18872"/>
      <sheetData sheetId="18873"/>
      <sheetData sheetId="18874"/>
      <sheetData sheetId="18875">
        <row r="9">
          <cell r="A9" t="str">
            <v>A</v>
          </cell>
        </row>
      </sheetData>
      <sheetData sheetId="18876">
        <row r="9">
          <cell r="A9" t="str">
            <v>A</v>
          </cell>
        </row>
      </sheetData>
      <sheetData sheetId="18877" refreshError="1"/>
      <sheetData sheetId="18878"/>
      <sheetData sheetId="18879"/>
      <sheetData sheetId="18880"/>
      <sheetData sheetId="18881"/>
      <sheetData sheetId="18882"/>
      <sheetData sheetId="18883"/>
      <sheetData sheetId="18884"/>
      <sheetData sheetId="18885">
        <row r="9">
          <cell r="A9" t="str">
            <v>A</v>
          </cell>
        </row>
      </sheetData>
      <sheetData sheetId="18886" refreshError="1"/>
      <sheetData sheetId="18887" refreshError="1"/>
      <sheetData sheetId="18888">
        <row r="9">
          <cell r="A9" t="str">
            <v>A</v>
          </cell>
        </row>
      </sheetData>
      <sheetData sheetId="18889">
        <row r="9">
          <cell r="A9" t="str">
            <v>A</v>
          </cell>
        </row>
      </sheetData>
      <sheetData sheetId="18890"/>
      <sheetData sheetId="18891"/>
      <sheetData sheetId="18892"/>
      <sheetData sheetId="18893"/>
      <sheetData sheetId="18894" refreshError="1"/>
      <sheetData sheetId="18895"/>
      <sheetData sheetId="18896" refreshError="1"/>
      <sheetData sheetId="18897"/>
      <sheetData sheetId="18898">
        <row r="9">
          <cell r="A9" t="str">
            <v>A</v>
          </cell>
        </row>
      </sheetData>
      <sheetData sheetId="18899"/>
      <sheetData sheetId="18900"/>
      <sheetData sheetId="18901">
        <row r="9">
          <cell r="A9" t="str">
            <v>A</v>
          </cell>
        </row>
      </sheetData>
      <sheetData sheetId="18902">
        <row r="9">
          <cell r="A9" t="str">
            <v>A</v>
          </cell>
        </row>
      </sheetData>
      <sheetData sheetId="18903"/>
      <sheetData sheetId="18904"/>
      <sheetData sheetId="18905"/>
      <sheetData sheetId="18906" refreshError="1"/>
      <sheetData sheetId="18907" refreshError="1"/>
      <sheetData sheetId="18908"/>
      <sheetData sheetId="18909"/>
      <sheetData sheetId="18910"/>
      <sheetData sheetId="18911">
        <row r="9">
          <cell r="A9" t="str">
            <v>A</v>
          </cell>
        </row>
      </sheetData>
      <sheetData sheetId="18912">
        <row r="9">
          <cell r="A9" t="str">
            <v>A</v>
          </cell>
        </row>
      </sheetData>
      <sheetData sheetId="18913"/>
      <sheetData sheetId="18914"/>
      <sheetData sheetId="18915"/>
      <sheetData sheetId="18916" refreshError="1"/>
      <sheetData sheetId="18917" refreshError="1"/>
      <sheetData sheetId="18918" refreshError="1"/>
      <sheetData sheetId="18919">
        <row r="9">
          <cell r="A9" t="str">
            <v>A</v>
          </cell>
        </row>
      </sheetData>
      <sheetData sheetId="18920">
        <row r="9">
          <cell r="A9" t="str">
            <v>A</v>
          </cell>
        </row>
      </sheetData>
      <sheetData sheetId="18921">
        <row r="9">
          <cell r="A9" t="str">
            <v>A</v>
          </cell>
        </row>
      </sheetData>
      <sheetData sheetId="18922">
        <row r="9">
          <cell r="A9" t="str">
            <v>A</v>
          </cell>
        </row>
      </sheetData>
      <sheetData sheetId="18923" refreshError="1"/>
      <sheetData sheetId="18924">
        <row r="9">
          <cell r="A9" t="str">
            <v>A</v>
          </cell>
        </row>
      </sheetData>
      <sheetData sheetId="18925">
        <row r="9">
          <cell r="A9" t="str">
            <v>A</v>
          </cell>
        </row>
      </sheetData>
      <sheetData sheetId="18926">
        <row r="9">
          <cell r="A9" t="str">
            <v>A</v>
          </cell>
        </row>
      </sheetData>
      <sheetData sheetId="18927">
        <row r="9">
          <cell r="A9" t="str">
            <v>A</v>
          </cell>
        </row>
      </sheetData>
      <sheetData sheetId="18928">
        <row r="9">
          <cell r="A9" t="str">
            <v>A</v>
          </cell>
        </row>
      </sheetData>
      <sheetData sheetId="18929" refreshError="1"/>
      <sheetData sheetId="18930">
        <row r="9">
          <cell r="A9" t="str">
            <v>A</v>
          </cell>
        </row>
      </sheetData>
      <sheetData sheetId="18931">
        <row r="9">
          <cell r="A9" t="str">
            <v>A</v>
          </cell>
        </row>
      </sheetData>
      <sheetData sheetId="18932">
        <row r="9">
          <cell r="A9" t="str">
            <v>A</v>
          </cell>
        </row>
      </sheetData>
      <sheetData sheetId="18933"/>
      <sheetData sheetId="18934"/>
      <sheetData sheetId="18935"/>
      <sheetData sheetId="18936" refreshError="1"/>
      <sheetData sheetId="18937"/>
      <sheetData sheetId="18938">
        <row r="9">
          <cell r="A9" t="str">
            <v>A</v>
          </cell>
        </row>
      </sheetData>
      <sheetData sheetId="18939">
        <row r="9">
          <cell r="A9" t="str">
            <v>A</v>
          </cell>
        </row>
      </sheetData>
      <sheetData sheetId="18940">
        <row r="9">
          <cell r="A9" t="str">
            <v>A</v>
          </cell>
        </row>
      </sheetData>
      <sheetData sheetId="18941">
        <row r="9">
          <cell r="A9" t="str">
            <v>A</v>
          </cell>
        </row>
      </sheetData>
      <sheetData sheetId="18942">
        <row r="9">
          <cell r="A9" t="str">
            <v>A</v>
          </cell>
        </row>
      </sheetData>
      <sheetData sheetId="18943">
        <row r="9">
          <cell r="A9" t="str">
            <v>A</v>
          </cell>
        </row>
      </sheetData>
      <sheetData sheetId="18944">
        <row r="9">
          <cell r="A9" t="str">
            <v>A</v>
          </cell>
        </row>
      </sheetData>
      <sheetData sheetId="18945">
        <row r="9">
          <cell r="A9" t="str">
            <v>A</v>
          </cell>
        </row>
      </sheetData>
      <sheetData sheetId="18946" refreshError="1"/>
      <sheetData sheetId="18947">
        <row r="9">
          <cell r="A9" t="str">
            <v>A</v>
          </cell>
        </row>
      </sheetData>
      <sheetData sheetId="18948">
        <row r="9">
          <cell r="A9" t="str">
            <v>A</v>
          </cell>
        </row>
      </sheetData>
      <sheetData sheetId="18949" refreshError="1"/>
      <sheetData sheetId="18950" refreshError="1"/>
      <sheetData sheetId="18951" refreshError="1"/>
      <sheetData sheetId="18952" refreshError="1"/>
      <sheetData sheetId="18953" refreshError="1"/>
      <sheetData sheetId="18954" refreshError="1"/>
      <sheetData sheetId="18955" refreshError="1"/>
      <sheetData sheetId="18956" refreshError="1"/>
      <sheetData sheetId="18957" refreshError="1"/>
      <sheetData sheetId="18958" refreshError="1"/>
      <sheetData sheetId="18959" refreshError="1"/>
      <sheetData sheetId="18960" refreshError="1"/>
      <sheetData sheetId="18961" refreshError="1"/>
      <sheetData sheetId="18962">
        <row r="9">
          <cell r="A9" t="str">
            <v>A</v>
          </cell>
        </row>
      </sheetData>
      <sheetData sheetId="18963">
        <row r="9">
          <cell r="A9" t="str">
            <v>A</v>
          </cell>
        </row>
      </sheetData>
      <sheetData sheetId="18964" refreshError="1"/>
      <sheetData sheetId="18965">
        <row r="9">
          <cell r="A9" t="str">
            <v>A</v>
          </cell>
        </row>
      </sheetData>
      <sheetData sheetId="18966">
        <row r="9">
          <cell r="A9" t="str">
            <v>A</v>
          </cell>
        </row>
      </sheetData>
      <sheetData sheetId="18967">
        <row r="9">
          <cell r="A9" t="str">
            <v>A</v>
          </cell>
        </row>
      </sheetData>
      <sheetData sheetId="18968" refreshError="1"/>
      <sheetData sheetId="18969" refreshError="1"/>
      <sheetData sheetId="18970" refreshError="1"/>
      <sheetData sheetId="18971" refreshError="1"/>
      <sheetData sheetId="18972" refreshError="1"/>
      <sheetData sheetId="18973">
        <row r="9">
          <cell r="A9" t="str">
            <v>A</v>
          </cell>
        </row>
      </sheetData>
      <sheetData sheetId="18974"/>
      <sheetData sheetId="18975"/>
      <sheetData sheetId="18976"/>
      <sheetData sheetId="18977"/>
      <sheetData sheetId="18978" refreshError="1"/>
      <sheetData sheetId="18979"/>
      <sheetData sheetId="18980">
        <row r="9">
          <cell r="A9" t="str">
            <v>A</v>
          </cell>
        </row>
      </sheetData>
      <sheetData sheetId="18981">
        <row r="9">
          <cell r="A9" t="str">
            <v>A</v>
          </cell>
        </row>
      </sheetData>
      <sheetData sheetId="18982">
        <row r="9">
          <cell r="A9" t="str">
            <v>A</v>
          </cell>
        </row>
      </sheetData>
      <sheetData sheetId="18983">
        <row r="9">
          <cell r="A9" t="str">
            <v>A</v>
          </cell>
        </row>
      </sheetData>
      <sheetData sheetId="18984">
        <row r="9">
          <cell r="A9" t="str">
            <v>A</v>
          </cell>
        </row>
      </sheetData>
      <sheetData sheetId="18985">
        <row r="9">
          <cell r="A9" t="str">
            <v>A</v>
          </cell>
        </row>
      </sheetData>
      <sheetData sheetId="18986">
        <row r="9">
          <cell r="A9" t="str">
            <v>A</v>
          </cell>
        </row>
      </sheetData>
      <sheetData sheetId="18987">
        <row r="9">
          <cell r="A9" t="str">
            <v>A</v>
          </cell>
        </row>
      </sheetData>
      <sheetData sheetId="18988">
        <row r="9">
          <cell r="A9" t="str">
            <v>A</v>
          </cell>
        </row>
      </sheetData>
      <sheetData sheetId="18989"/>
      <sheetData sheetId="18990"/>
      <sheetData sheetId="18991"/>
      <sheetData sheetId="18992"/>
      <sheetData sheetId="18993" refreshError="1"/>
      <sheetData sheetId="18994" refreshError="1"/>
      <sheetData sheetId="18995" refreshError="1"/>
      <sheetData sheetId="18996"/>
      <sheetData sheetId="18997">
        <row r="9">
          <cell r="A9" t="str">
            <v>A</v>
          </cell>
        </row>
      </sheetData>
      <sheetData sheetId="18998" refreshError="1"/>
      <sheetData sheetId="18999">
        <row r="9">
          <cell r="A9" t="str">
            <v>A</v>
          </cell>
        </row>
      </sheetData>
      <sheetData sheetId="19000">
        <row r="9">
          <cell r="A9" t="str">
            <v>A</v>
          </cell>
        </row>
      </sheetData>
      <sheetData sheetId="19001">
        <row r="9">
          <cell r="A9" t="str">
            <v>A</v>
          </cell>
        </row>
      </sheetData>
      <sheetData sheetId="19002">
        <row r="9">
          <cell r="A9" t="str">
            <v>A</v>
          </cell>
        </row>
      </sheetData>
      <sheetData sheetId="19003">
        <row r="9">
          <cell r="A9" t="str">
            <v>A</v>
          </cell>
        </row>
      </sheetData>
      <sheetData sheetId="19004">
        <row r="9">
          <cell r="A9" t="str">
            <v>A</v>
          </cell>
        </row>
      </sheetData>
      <sheetData sheetId="19005">
        <row r="9">
          <cell r="A9" t="str">
            <v>A</v>
          </cell>
        </row>
      </sheetData>
      <sheetData sheetId="19006">
        <row r="9">
          <cell r="A9" t="str">
            <v>A</v>
          </cell>
        </row>
      </sheetData>
      <sheetData sheetId="19007">
        <row r="9">
          <cell r="A9" t="str">
            <v>A</v>
          </cell>
        </row>
      </sheetData>
      <sheetData sheetId="19008">
        <row r="9">
          <cell r="A9" t="str">
            <v>A</v>
          </cell>
        </row>
      </sheetData>
      <sheetData sheetId="19009">
        <row r="9">
          <cell r="A9" t="str">
            <v>A</v>
          </cell>
        </row>
      </sheetData>
      <sheetData sheetId="19010">
        <row r="9">
          <cell r="A9" t="str">
            <v>A</v>
          </cell>
        </row>
      </sheetData>
      <sheetData sheetId="19011">
        <row r="9">
          <cell r="A9" t="str">
            <v>A</v>
          </cell>
        </row>
      </sheetData>
      <sheetData sheetId="19012" refreshError="1"/>
      <sheetData sheetId="19013"/>
      <sheetData sheetId="19014"/>
      <sheetData sheetId="19015"/>
      <sheetData sheetId="19016"/>
      <sheetData sheetId="19017"/>
      <sheetData sheetId="19018"/>
      <sheetData sheetId="19019"/>
      <sheetData sheetId="19020"/>
      <sheetData sheetId="19021"/>
      <sheetData sheetId="19022"/>
      <sheetData sheetId="19023"/>
      <sheetData sheetId="19024"/>
      <sheetData sheetId="19025"/>
      <sheetData sheetId="19026"/>
      <sheetData sheetId="19027"/>
      <sheetData sheetId="19028"/>
      <sheetData sheetId="19029"/>
      <sheetData sheetId="19030"/>
      <sheetData sheetId="19031"/>
      <sheetData sheetId="19032"/>
      <sheetData sheetId="19033" refreshError="1"/>
      <sheetData sheetId="19034" refreshError="1"/>
      <sheetData sheetId="19035" refreshError="1"/>
      <sheetData sheetId="19036"/>
      <sheetData sheetId="19037"/>
      <sheetData sheetId="19038"/>
      <sheetData sheetId="19039"/>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refreshError="1"/>
      <sheetData sheetId="19056"/>
      <sheetData sheetId="19057"/>
      <sheetData sheetId="19058" refreshError="1"/>
      <sheetData sheetId="19059" refreshError="1"/>
      <sheetData sheetId="19060" refreshError="1"/>
      <sheetData sheetId="19061" refreshError="1"/>
      <sheetData sheetId="19062" refreshError="1"/>
      <sheetData sheetId="19063" refreshError="1"/>
      <sheetData sheetId="19064" refreshError="1"/>
      <sheetData sheetId="19065" refreshError="1"/>
      <sheetData sheetId="19066" refreshError="1"/>
      <sheetData sheetId="19067" refreshError="1"/>
      <sheetData sheetId="19068" refreshError="1"/>
      <sheetData sheetId="19069" refreshError="1"/>
      <sheetData sheetId="19070" refreshError="1"/>
      <sheetData sheetId="19071" refreshError="1"/>
      <sheetData sheetId="19072" refreshError="1"/>
      <sheetData sheetId="19073" refreshError="1"/>
      <sheetData sheetId="19074" refreshError="1"/>
      <sheetData sheetId="19075" refreshError="1"/>
      <sheetData sheetId="19076" refreshError="1"/>
      <sheetData sheetId="19077" refreshError="1"/>
      <sheetData sheetId="19078" refreshError="1"/>
      <sheetData sheetId="19079" refreshError="1"/>
      <sheetData sheetId="19080" refreshError="1"/>
      <sheetData sheetId="19081" refreshError="1"/>
      <sheetData sheetId="19082" refreshError="1"/>
      <sheetData sheetId="19083" refreshError="1"/>
      <sheetData sheetId="19084" refreshError="1"/>
      <sheetData sheetId="19085" refreshError="1"/>
      <sheetData sheetId="19086" refreshError="1"/>
      <sheetData sheetId="19087" refreshError="1"/>
      <sheetData sheetId="19088" refreshError="1"/>
      <sheetData sheetId="19089" refreshError="1"/>
      <sheetData sheetId="19090" refreshError="1"/>
      <sheetData sheetId="19091" refreshError="1"/>
      <sheetData sheetId="19092" refreshError="1"/>
      <sheetData sheetId="19093" refreshError="1"/>
      <sheetData sheetId="19094" refreshError="1"/>
      <sheetData sheetId="19095" refreshError="1"/>
      <sheetData sheetId="19096" refreshError="1"/>
      <sheetData sheetId="19097" refreshError="1"/>
      <sheetData sheetId="19098" refreshError="1"/>
      <sheetData sheetId="19099" refreshError="1"/>
      <sheetData sheetId="19100" refreshError="1"/>
      <sheetData sheetId="19101" refreshError="1"/>
      <sheetData sheetId="19102" refreshError="1"/>
      <sheetData sheetId="19103" refreshError="1"/>
      <sheetData sheetId="19104" refreshError="1"/>
      <sheetData sheetId="19105" refreshError="1"/>
      <sheetData sheetId="19106" refreshError="1"/>
      <sheetData sheetId="19107" refreshError="1"/>
      <sheetData sheetId="19108" refreshError="1"/>
      <sheetData sheetId="19109" refreshError="1"/>
      <sheetData sheetId="19110" refreshError="1"/>
      <sheetData sheetId="19111" refreshError="1"/>
      <sheetData sheetId="19112" refreshError="1"/>
      <sheetData sheetId="19113" refreshError="1"/>
      <sheetData sheetId="19114" refreshError="1"/>
      <sheetData sheetId="19115" refreshError="1"/>
      <sheetData sheetId="19116" refreshError="1"/>
      <sheetData sheetId="19117" refreshError="1"/>
      <sheetData sheetId="19118" refreshError="1"/>
      <sheetData sheetId="19119" refreshError="1"/>
      <sheetData sheetId="19120" refreshError="1"/>
      <sheetData sheetId="19121" refreshError="1"/>
      <sheetData sheetId="19122" refreshError="1"/>
      <sheetData sheetId="19123" refreshError="1"/>
      <sheetData sheetId="19124" refreshError="1"/>
      <sheetData sheetId="19125" refreshError="1"/>
      <sheetData sheetId="19126" refreshError="1"/>
      <sheetData sheetId="19127" refreshError="1"/>
      <sheetData sheetId="19128" refreshError="1"/>
      <sheetData sheetId="19129" refreshError="1"/>
      <sheetData sheetId="19130" refreshError="1"/>
      <sheetData sheetId="19131" refreshError="1"/>
      <sheetData sheetId="19132" refreshError="1"/>
      <sheetData sheetId="19133" refreshError="1"/>
      <sheetData sheetId="19134" refreshError="1"/>
      <sheetData sheetId="19135" refreshError="1"/>
      <sheetData sheetId="19136" refreshError="1"/>
      <sheetData sheetId="19137" refreshError="1"/>
      <sheetData sheetId="19138" refreshError="1"/>
      <sheetData sheetId="19139" refreshError="1"/>
      <sheetData sheetId="19140" refreshError="1"/>
      <sheetData sheetId="19141" refreshError="1"/>
      <sheetData sheetId="19142" refreshError="1"/>
      <sheetData sheetId="19143" refreshError="1"/>
      <sheetData sheetId="19144" refreshError="1"/>
      <sheetData sheetId="19145" refreshError="1"/>
      <sheetData sheetId="19146" refreshError="1"/>
      <sheetData sheetId="19147" refreshError="1"/>
      <sheetData sheetId="19148" refreshError="1"/>
      <sheetData sheetId="19149" refreshError="1"/>
      <sheetData sheetId="19150" refreshError="1"/>
      <sheetData sheetId="19151" refreshError="1"/>
      <sheetData sheetId="19152" refreshError="1"/>
      <sheetData sheetId="19153" refreshError="1"/>
      <sheetData sheetId="19154" refreshError="1"/>
      <sheetData sheetId="19155" refreshError="1"/>
      <sheetData sheetId="19156" refreshError="1"/>
      <sheetData sheetId="19157" refreshError="1"/>
      <sheetData sheetId="19158" refreshError="1"/>
      <sheetData sheetId="19159" refreshError="1"/>
      <sheetData sheetId="19160" refreshError="1"/>
      <sheetData sheetId="19161" refreshError="1"/>
      <sheetData sheetId="19162" refreshError="1"/>
      <sheetData sheetId="19163" refreshError="1"/>
      <sheetData sheetId="19164" refreshError="1"/>
      <sheetData sheetId="19165" refreshError="1"/>
      <sheetData sheetId="19166" refreshError="1"/>
      <sheetData sheetId="19167" refreshError="1"/>
      <sheetData sheetId="19168" refreshError="1"/>
      <sheetData sheetId="19169" refreshError="1"/>
      <sheetData sheetId="19170" refreshError="1"/>
      <sheetData sheetId="19171" refreshError="1"/>
      <sheetData sheetId="19172" refreshError="1"/>
      <sheetData sheetId="19173">
        <row r="9">
          <cell r="A9" t="str">
            <v>A</v>
          </cell>
        </row>
      </sheetData>
      <sheetData sheetId="19174"/>
      <sheetData sheetId="19175"/>
      <sheetData sheetId="19176">
        <row r="9">
          <cell r="A9" t="str">
            <v>A</v>
          </cell>
        </row>
      </sheetData>
      <sheetData sheetId="19177"/>
      <sheetData sheetId="19178"/>
      <sheetData sheetId="19179"/>
      <sheetData sheetId="19180"/>
      <sheetData sheetId="19181"/>
      <sheetData sheetId="19182">
        <row r="9">
          <cell r="A9" t="str">
            <v>A</v>
          </cell>
        </row>
      </sheetData>
      <sheetData sheetId="19183">
        <row r="9">
          <cell r="A9" t="str">
            <v>A</v>
          </cell>
        </row>
      </sheetData>
      <sheetData sheetId="19184"/>
      <sheetData sheetId="19185"/>
      <sheetData sheetId="19186"/>
      <sheetData sheetId="19187"/>
      <sheetData sheetId="19188"/>
      <sheetData sheetId="19189"/>
      <sheetData sheetId="19190"/>
      <sheetData sheetId="19191"/>
      <sheetData sheetId="19192"/>
      <sheetData sheetId="19193"/>
      <sheetData sheetId="19194"/>
      <sheetData sheetId="19195"/>
      <sheetData sheetId="19196"/>
      <sheetData sheetId="19197"/>
      <sheetData sheetId="19198"/>
      <sheetData sheetId="19199"/>
      <sheetData sheetId="19200"/>
      <sheetData sheetId="19201"/>
      <sheetData sheetId="19202"/>
      <sheetData sheetId="19203"/>
      <sheetData sheetId="19204"/>
      <sheetData sheetId="19205"/>
      <sheetData sheetId="19206"/>
      <sheetData sheetId="19207"/>
      <sheetData sheetId="19208"/>
      <sheetData sheetId="19209"/>
      <sheetData sheetId="19210"/>
      <sheetData sheetId="19211"/>
      <sheetData sheetId="19212"/>
      <sheetData sheetId="19213"/>
      <sheetData sheetId="19214"/>
      <sheetData sheetId="19215"/>
      <sheetData sheetId="19216"/>
      <sheetData sheetId="19217"/>
      <sheetData sheetId="19218"/>
      <sheetData sheetId="19219"/>
      <sheetData sheetId="19220"/>
      <sheetData sheetId="19221"/>
      <sheetData sheetId="19222"/>
      <sheetData sheetId="19223"/>
      <sheetData sheetId="19224"/>
      <sheetData sheetId="19225"/>
      <sheetData sheetId="19226"/>
      <sheetData sheetId="19227"/>
      <sheetData sheetId="19228"/>
      <sheetData sheetId="19229"/>
      <sheetData sheetId="19230"/>
      <sheetData sheetId="19231"/>
      <sheetData sheetId="19232"/>
      <sheetData sheetId="19233"/>
      <sheetData sheetId="19234"/>
      <sheetData sheetId="19235"/>
      <sheetData sheetId="19236"/>
      <sheetData sheetId="19237"/>
      <sheetData sheetId="19238"/>
      <sheetData sheetId="19239"/>
      <sheetData sheetId="19240"/>
      <sheetData sheetId="19241"/>
      <sheetData sheetId="19242"/>
      <sheetData sheetId="19243"/>
      <sheetData sheetId="19244"/>
      <sheetData sheetId="19245"/>
      <sheetData sheetId="19246"/>
      <sheetData sheetId="19247" refreshError="1"/>
      <sheetData sheetId="19248" refreshError="1"/>
      <sheetData sheetId="19249" refreshError="1"/>
      <sheetData sheetId="19250" refreshError="1"/>
      <sheetData sheetId="19251" refreshError="1"/>
      <sheetData sheetId="19252" refreshError="1"/>
      <sheetData sheetId="19253" refreshError="1"/>
      <sheetData sheetId="19254" refreshError="1"/>
      <sheetData sheetId="19255" refreshError="1"/>
      <sheetData sheetId="19256" refreshError="1"/>
      <sheetData sheetId="19257" refreshError="1"/>
      <sheetData sheetId="19258" refreshError="1"/>
      <sheetData sheetId="19259" refreshError="1"/>
      <sheetData sheetId="19260" refreshError="1"/>
      <sheetData sheetId="19261" refreshError="1"/>
      <sheetData sheetId="19262" refreshError="1"/>
      <sheetData sheetId="19263" refreshError="1"/>
      <sheetData sheetId="19264"/>
      <sheetData sheetId="19265"/>
      <sheetData sheetId="19266"/>
      <sheetData sheetId="19267"/>
      <sheetData sheetId="19268"/>
      <sheetData sheetId="19269"/>
      <sheetData sheetId="19270"/>
      <sheetData sheetId="19271"/>
      <sheetData sheetId="19272"/>
      <sheetData sheetId="19273"/>
      <sheetData sheetId="19274" refreshError="1"/>
      <sheetData sheetId="19275" refreshError="1"/>
      <sheetData sheetId="19276" refreshError="1"/>
      <sheetData sheetId="19277" refreshError="1"/>
      <sheetData sheetId="19278" refreshError="1"/>
      <sheetData sheetId="19279"/>
      <sheetData sheetId="19280"/>
      <sheetData sheetId="19281"/>
      <sheetData sheetId="19282"/>
      <sheetData sheetId="19283"/>
      <sheetData sheetId="19284"/>
      <sheetData sheetId="19285"/>
      <sheetData sheetId="19286"/>
      <sheetData sheetId="19287" refreshError="1"/>
      <sheetData sheetId="19288" refreshError="1"/>
      <sheetData sheetId="19289" refreshError="1"/>
      <sheetData sheetId="19290" refreshError="1"/>
      <sheetData sheetId="19291" refreshError="1"/>
      <sheetData sheetId="19292" refreshError="1"/>
      <sheetData sheetId="19293" refreshError="1"/>
      <sheetData sheetId="19294" refreshError="1"/>
      <sheetData sheetId="19295" refreshError="1"/>
      <sheetData sheetId="19296" refreshError="1"/>
      <sheetData sheetId="19297" refreshError="1"/>
      <sheetData sheetId="19298" refreshError="1"/>
      <sheetData sheetId="19299" refreshError="1"/>
      <sheetData sheetId="19300" refreshError="1"/>
      <sheetData sheetId="19301" refreshError="1"/>
      <sheetData sheetId="19302" refreshError="1"/>
      <sheetData sheetId="19303" refreshError="1"/>
      <sheetData sheetId="19304" refreshError="1"/>
      <sheetData sheetId="19305" refreshError="1"/>
      <sheetData sheetId="19306" refreshError="1"/>
      <sheetData sheetId="19307" refreshError="1"/>
      <sheetData sheetId="19308" refreshError="1"/>
      <sheetData sheetId="19309" refreshError="1"/>
      <sheetData sheetId="19310" refreshError="1"/>
      <sheetData sheetId="19311" refreshError="1"/>
      <sheetData sheetId="19312" refreshError="1"/>
      <sheetData sheetId="19313" refreshError="1"/>
      <sheetData sheetId="19314"/>
      <sheetData sheetId="19315"/>
      <sheetData sheetId="19316" refreshError="1"/>
      <sheetData sheetId="19317" refreshError="1"/>
      <sheetData sheetId="19318" refreshError="1"/>
      <sheetData sheetId="19319"/>
      <sheetData sheetId="19320" refreshError="1"/>
      <sheetData sheetId="19321"/>
      <sheetData sheetId="19322"/>
      <sheetData sheetId="19323"/>
      <sheetData sheetId="19324"/>
      <sheetData sheetId="19325"/>
      <sheetData sheetId="19326"/>
      <sheetData sheetId="19327"/>
      <sheetData sheetId="19328"/>
      <sheetData sheetId="19329"/>
      <sheetData sheetId="19330"/>
      <sheetData sheetId="19331"/>
      <sheetData sheetId="19332" refreshError="1"/>
      <sheetData sheetId="19333" refreshError="1"/>
      <sheetData sheetId="19334" refreshError="1"/>
      <sheetData sheetId="19335" refreshError="1"/>
      <sheetData sheetId="19336" refreshError="1"/>
      <sheetData sheetId="19337" refreshError="1"/>
      <sheetData sheetId="19338" refreshError="1"/>
      <sheetData sheetId="19339" refreshError="1"/>
      <sheetData sheetId="19340" refreshError="1"/>
      <sheetData sheetId="19341" refreshError="1"/>
      <sheetData sheetId="19342" refreshError="1"/>
      <sheetData sheetId="19343" refreshError="1"/>
      <sheetData sheetId="19344" refreshError="1"/>
      <sheetData sheetId="19345" refreshError="1"/>
      <sheetData sheetId="19346" refreshError="1"/>
      <sheetData sheetId="19347" refreshError="1"/>
      <sheetData sheetId="19348" refreshError="1"/>
      <sheetData sheetId="19349" refreshError="1"/>
      <sheetData sheetId="19350" refreshError="1"/>
      <sheetData sheetId="19351" refreshError="1"/>
      <sheetData sheetId="19352" refreshError="1"/>
      <sheetData sheetId="19353" refreshError="1"/>
      <sheetData sheetId="19354" refreshError="1"/>
      <sheetData sheetId="19355" refreshError="1"/>
      <sheetData sheetId="19356" refreshError="1"/>
      <sheetData sheetId="19357" refreshError="1"/>
      <sheetData sheetId="19358" refreshError="1"/>
      <sheetData sheetId="19359" refreshError="1"/>
      <sheetData sheetId="19360" refreshError="1"/>
      <sheetData sheetId="19361" refreshError="1"/>
      <sheetData sheetId="19362" refreshError="1"/>
      <sheetData sheetId="19363" refreshError="1"/>
      <sheetData sheetId="19364" refreshError="1"/>
      <sheetData sheetId="19365" refreshError="1"/>
      <sheetData sheetId="19366" refreshError="1"/>
      <sheetData sheetId="19367" refreshError="1"/>
      <sheetData sheetId="19368" refreshError="1"/>
      <sheetData sheetId="19369" refreshError="1"/>
      <sheetData sheetId="19370" refreshError="1"/>
      <sheetData sheetId="19371" refreshError="1"/>
      <sheetData sheetId="19372" refreshError="1"/>
      <sheetData sheetId="19373" refreshError="1"/>
      <sheetData sheetId="19374" refreshError="1"/>
      <sheetData sheetId="19375" refreshError="1"/>
      <sheetData sheetId="19376" refreshError="1"/>
      <sheetData sheetId="19377" refreshError="1"/>
      <sheetData sheetId="19378" refreshError="1"/>
      <sheetData sheetId="19379" refreshError="1"/>
      <sheetData sheetId="19380" refreshError="1"/>
      <sheetData sheetId="19381" refreshError="1"/>
      <sheetData sheetId="19382" refreshError="1"/>
      <sheetData sheetId="19383" refreshError="1"/>
      <sheetData sheetId="19384" refreshError="1"/>
      <sheetData sheetId="19385" refreshError="1"/>
      <sheetData sheetId="19386" refreshError="1"/>
      <sheetData sheetId="19387" refreshError="1"/>
      <sheetData sheetId="19388" refreshError="1"/>
      <sheetData sheetId="19389" refreshError="1"/>
      <sheetData sheetId="19390" refreshError="1"/>
      <sheetData sheetId="19391" refreshError="1"/>
      <sheetData sheetId="19392" refreshError="1"/>
      <sheetData sheetId="19393" refreshError="1"/>
      <sheetData sheetId="19394" refreshError="1"/>
      <sheetData sheetId="19395" refreshError="1"/>
      <sheetData sheetId="19396" refreshError="1"/>
      <sheetData sheetId="19397" refreshError="1"/>
      <sheetData sheetId="19398" refreshError="1"/>
      <sheetData sheetId="19399" refreshError="1"/>
      <sheetData sheetId="19400" refreshError="1"/>
      <sheetData sheetId="19401" refreshError="1"/>
      <sheetData sheetId="19402" refreshError="1"/>
      <sheetData sheetId="19403" refreshError="1"/>
      <sheetData sheetId="19404" refreshError="1"/>
      <sheetData sheetId="19405" refreshError="1"/>
      <sheetData sheetId="19406" refreshError="1"/>
      <sheetData sheetId="19407" refreshError="1"/>
      <sheetData sheetId="19408" refreshError="1"/>
      <sheetData sheetId="19409" refreshError="1"/>
      <sheetData sheetId="19410" refreshError="1"/>
      <sheetData sheetId="19411" refreshError="1"/>
      <sheetData sheetId="19412" refreshError="1"/>
      <sheetData sheetId="19413" refreshError="1"/>
      <sheetData sheetId="19414" refreshError="1"/>
      <sheetData sheetId="19415" refreshError="1"/>
      <sheetData sheetId="19416" refreshError="1"/>
      <sheetData sheetId="19417" refreshError="1"/>
      <sheetData sheetId="19418" refreshError="1"/>
      <sheetData sheetId="19419" refreshError="1"/>
      <sheetData sheetId="19420" refreshError="1"/>
      <sheetData sheetId="19421" refreshError="1"/>
      <sheetData sheetId="19422" refreshError="1"/>
      <sheetData sheetId="19423" refreshError="1"/>
      <sheetData sheetId="19424" refreshError="1"/>
      <sheetData sheetId="19425" refreshError="1"/>
      <sheetData sheetId="19426" refreshError="1"/>
      <sheetData sheetId="19427" refreshError="1"/>
      <sheetData sheetId="19428" refreshError="1"/>
      <sheetData sheetId="19429" refreshError="1"/>
      <sheetData sheetId="19430" refreshError="1"/>
      <sheetData sheetId="19431" refreshError="1"/>
      <sheetData sheetId="19432" refreshError="1"/>
      <sheetData sheetId="19433" refreshError="1"/>
      <sheetData sheetId="19434" refreshError="1"/>
      <sheetData sheetId="19435" refreshError="1"/>
      <sheetData sheetId="19436" refreshError="1"/>
      <sheetData sheetId="19437" refreshError="1"/>
      <sheetData sheetId="19438" refreshError="1"/>
      <sheetData sheetId="19439" refreshError="1"/>
      <sheetData sheetId="19440" refreshError="1"/>
      <sheetData sheetId="19441" refreshError="1"/>
      <sheetData sheetId="19442" refreshError="1"/>
      <sheetData sheetId="19443" refreshError="1"/>
      <sheetData sheetId="19444" refreshError="1"/>
      <sheetData sheetId="19445" refreshError="1"/>
      <sheetData sheetId="19446" refreshError="1"/>
      <sheetData sheetId="19447" refreshError="1"/>
      <sheetData sheetId="19448" refreshError="1"/>
      <sheetData sheetId="19449" refreshError="1"/>
      <sheetData sheetId="19450" refreshError="1"/>
      <sheetData sheetId="19451" refreshError="1"/>
      <sheetData sheetId="19452" refreshError="1"/>
      <sheetData sheetId="19453" refreshError="1"/>
      <sheetData sheetId="19454" refreshError="1"/>
      <sheetData sheetId="19455" refreshError="1"/>
      <sheetData sheetId="19456" refreshError="1"/>
      <sheetData sheetId="19457" refreshError="1"/>
      <sheetData sheetId="19458" refreshError="1"/>
      <sheetData sheetId="19459" refreshError="1"/>
      <sheetData sheetId="19460" refreshError="1"/>
      <sheetData sheetId="19461" refreshError="1"/>
      <sheetData sheetId="19462" refreshError="1"/>
      <sheetData sheetId="19463" refreshError="1"/>
      <sheetData sheetId="19464" refreshError="1"/>
      <sheetData sheetId="19465" refreshError="1"/>
      <sheetData sheetId="19466" refreshError="1"/>
      <sheetData sheetId="19467" refreshError="1"/>
      <sheetData sheetId="19468" refreshError="1"/>
      <sheetData sheetId="19469" refreshError="1"/>
      <sheetData sheetId="19470" refreshError="1"/>
      <sheetData sheetId="19471" refreshError="1"/>
      <sheetData sheetId="19472" refreshError="1"/>
      <sheetData sheetId="19473" refreshError="1"/>
      <sheetData sheetId="19474" refreshError="1"/>
      <sheetData sheetId="19475" refreshError="1"/>
      <sheetData sheetId="19476" refreshError="1"/>
      <sheetData sheetId="19477" refreshError="1"/>
      <sheetData sheetId="19478" refreshError="1"/>
      <sheetData sheetId="19479" refreshError="1"/>
      <sheetData sheetId="19480" refreshError="1"/>
      <sheetData sheetId="19481" refreshError="1"/>
      <sheetData sheetId="19482" refreshError="1"/>
      <sheetData sheetId="19483" refreshError="1"/>
      <sheetData sheetId="19484" refreshError="1"/>
      <sheetData sheetId="19485" refreshError="1"/>
      <sheetData sheetId="19486" refreshError="1"/>
      <sheetData sheetId="19487" refreshError="1"/>
      <sheetData sheetId="19488" refreshError="1"/>
      <sheetData sheetId="19489" refreshError="1"/>
      <sheetData sheetId="19490" refreshError="1"/>
      <sheetData sheetId="19491" refreshError="1"/>
      <sheetData sheetId="19492" refreshError="1"/>
      <sheetData sheetId="19493" refreshError="1"/>
      <sheetData sheetId="19494" refreshError="1"/>
      <sheetData sheetId="19495" refreshError="1"/>
      <sheetData sheetId="19496" refreshError="1"/>
      <sheetData sheetId="19497" refreshError="1"/>
      <sheetData sheetId="19498" refreshError="1"/>
      <sheetData sheetId="19499" refreshError="1"/>
      <sheetData sheetId="19500" refreshError="1"/>
      <sheetData sheetId="19501" refreshError="1"/>
      <sheetData sheetId="19502" refreshError="1"/>
      <sheetData sheetId="19503" refreshError="1"/>
      <sheetData sheetId="19504" refreshError="1"/>
      <sheetData sheetId="19505" refreshError="1"/>
      <sheetData sheetId="19506" refreshError="1"/>
      <sheetData sheetId="19507" refreshError="1"/>
      <sheetData sheetId="19508" refreshError="1"/>
      <sheetData sheetId="19509" refreshError="1"/>
      <sheetData sheetId="19510" refreshError="1"/>
      <sheetData sheetId="19511" refreshError="1"/>
      <sheetData sheetId="19512" refreshError="1"/>
      <sheetData sheetId="19513" refreshError="1"/>
      <sheetData sheetId="19514" refreshError="1"/>
      <sheetData sheetId="19515" refreshError="1"/>
      <sheetData sheetId="19516" refreshError="1"/>
      <sheetData sheetId="19517" refreshError="1"/>
      <sheetData sheetId="19518" refreshError="1"/>
      <sheetData sheetId="19519" refreshError="1"/>
      <sheetData sheetId="19520" refreshError="1"/>
      <sheetData sheetId="19521" refreshError="1"/>
      <sheetData sheetId="19522" refreshError="1"/>
      <sheetData sheetId="19523" refreshError="1"/>
      <sheetData sheetId="19524" refreshError="1"/>
      <sheetData sheetId="19525" refreshError="1"/>
      <sheetData sheetId="19526" refreshError="1"/>
      <sheetData sheetId="19527" refreshError="1"/>
      <sheetData sheetId="19528" refreshError="1"/>
      <sheetData sheetId="19529" refreshError="1"/>
      <sheetData sheetId="19530" refreshError="1"/>
      <sheetData sheetId="19531" refreshError="1"/>
      <sheetData sheetId="19532" refreshError="1"/>
      <sheetData sheetId="19533" refreshError="1"/>
      <sheetData sheetId="19534" refreshError="1"/>
      <sheetData sheetId="19535" refreshError="1"/>
      <sheetData sheetId="19536" refreshError="1"/>
      <sheetData sheetId="19537" refreshError="1"/>
      <sheetData sheetId="19538" refreshError="1"/>
      <sheetData sheetId="19539" refreshError="1"/>
      <sheetData sheetId="19540" refreshError="1"/>
      <sheetData sheetId="19541" refreshError="1"/>
      <sheetData sheetId="19542" refreshError="1"/>
      <sheetData sheetId="19543" refreshError="1"/>
      <sheetData sheetId="19544" refreshError="1"/>
      <sheetData sheetId="19545" refreshError="1"/>
      <sheetData sheetId="19546" refreshError="1"/>
      <sheetData sheetId="19547" refreshError="1"/>
      <sheetData sheetId="19548" refreshError="1"/>
      <sheetData sheetId="19549" refreshError="1"/>
      <sheetData sheetId="19550" refreshError="1"/>
      <sheetData sheetId="19551" refreshError="1"/>
      <sheetData sheetId="19552" refreshError="1"/>
      <sheetData sheetId="19553" refreshError="1"/>
      <sheetData sheetId="19554" refreshError="1"/>
      <sheetData sheetId="19555" refreshError="1"/>
      <sheetData sheetId="19556" refreshError="1"/>
      <sheetData sheetId="19557" refreshError="1"/>
      <sheetData sheetId="19558" refreshError="1"/>
      <sheetData sheetId="19559" refreshError="1"/>
      <sheetData sheetId="19560" refreshError="1"/>
      <sheetData sheetId="19561" refreshError="1"/>
      <sheetData sheetId="19562" refreshError="1"/>
      <sheetData sheetId="19563" refreshError="1"/>
      <sheetData sheetId="19564" refreshError="1"/>
      <sheetData sheetId="19565" refreshError="1"/>
      <sheetData sheetId="19566" refreshError="1"/>
      <sheetData sheetId="19567" refreshError="1"/>
      <sheetData sheetId="19568" refreshError="1"/>
      <sheetData sheetId="19569" refreshError="1"/>
      <sheetData sheetId="19570" refreshError="1"/>
      <sheetData sheetId="19571" refreshError="1"/>
      <sheetData sheetId="19572" refreshError="1"/>
      <sheetData sheetId="19573" refreshError="1"/>
      <sheetData sheetId="19574" refreshError="1"/>
      <sheetData sheetId="19575" refreshError="1"/>
      <sheetData sheetId="19576" refreshError="1"/>
      <sheetData sheetId="19577" refreshError="1"/>
      <sheetData sheetId="19578" refreshError="1"/>
      <sheetData sheetId="19579" refreshError="1"/>
      <sheetData sheetId="19580" refreshError="1"/>
      <sheetData sheetId="19581" refreshError="1"/>
      <sheetData sheetId="19582" refreshError="1"/>
      <sheetData sheetId="19583" refreshError="1"/>
      <sheetData sheetId="19584" refreshError="1"/>
      <sheetData sheetId="19585" refreshError="1"/>
      <sheetData sheetId="19586" refreshError="1"/>
      <sheetData sheetId="19587" refreshError="1"/>
      <sheetData sheetId="19588" refreshError="1"/>
      <sheetData sheetId="19589" refreshError="1"/>
      <sheetData sheetId="19590" refreshError="1"/>
      <sheetData sheetId="19591" refreshError="1"/>
      <sheetData sheetId="19592" refreshError="1"/>
      <sheetData sheetId="19593" refreshError="1"/>
      <sheetData sheetId="19594" refreshError="1"/>
      <sheetData sheetId="19595" refreshError="1"/>
      <sheetData sheetId="19596" refreshError="1"/>
      <sheetData sheetId="19597" refreshError="1"/>
      <sheetData sheetId="19598" refreshError="1"/>
      <sheetData sheetId="19599" refreshError="1"/>
      <sheetData sheetId="19600" refreshError="1"/>
      <sheetData sheetId="19601" refreshError="1"/>
      <sheetData sheetId="19602" refreshError="1"/>
      <sheetData sheetId="19603" refreshError="1"/>
      <sheetData sheetId="19604" refreshError="1"/>
      <sheetData sheetId="19605" refreshError="1"/>
      <sheetData sheetId="19606" refreshError="1"/>
      <sheetData sheetId="19607" refreshError="1"/>
      <sheetData sheetId="19608" refreshError="1"/>
      <sheetData sheetId="19609" refreshError="1"/>
      <sheetData sheetId="19610" refreshError="1"/>
      <sheetData sheetId="19611" refreshError="1"/>
      <sheetData sheetId="19612" refreshError="1"/>
      <sheetData sheetId="19613" refreshError="1"/>
      <sheetData sheetId="19614" refreshError="1"/>
      <sheetData sheetId="19615" refreshError="1"/>
      <sheetData sheetId="19616" refreshError="1"/>
      <sheetData sheetId="19617" refreshError="1"/>
      <sheetData sheetId="19618" refreshError="1"/>
      <sheetData sheetId="19619" refreshError="1"/>
      <sheetData sheetId="19620" refreshError="1"/>
      <sheetData sheetId="19621" refreshError="1"/>
      <sheetData sheetId="19622" refreshError="1"/>
      <sheetData sheetId="19623" refreshError="1"/>
      <sheetData sheetId="19624" refreshError="1"/>
      <sheetData sheetId="19625" refreshError="1"/>
      <sheetData sheetId="19626" refreshError="1"/>
      <sheetData sheetId="19627" refreshError="1"/>
      <sheetData sheetId="19628" refreshError="1"/>
      <sheetData sheetId="19629" refreshError="1"/>
      <sheetData sheetId="19630" refreshError="1"/>
      <sheetData sheetId="19631" refreshError="1"/>
      <sheetData sheetId="19632" refreshError="1"/>
      <sheetData sheetId="19633" refreshError="1"/>
      <sheetData sheetId="19634" refreshError="1"/>
      <sheetData sheetId="19635" refreshError="1"/>
      <sheetData sheetId="19636" refreshError="1"/>
      <sheetData sheetId="19637" refreshError="1"/>
      <sheetData sheetId="19638" refreshError="1"/>
      <sheetData sheetId="19639" refreshError="1"/>
      <sheetData sheetId="19640" refreshError="1"/>
      <sheetData sheetId="19641" refreshError="1"/>
      <sheetData sheetId="19642" refreshError="1"/>
      <sheetData sheetId="19643" refreshError="1"/>
      <sheetData sheetId="19644" refreshError="1"/>
      <sheetData sheetId="19645" refreshError="1"/>
      <sheetData sheetId="19646" refreshError="1"/>
      <sheetData sheetId="19647" refreshError="1"/>
      <sheetData sheetId="19648" refreshError="1"/>
      <sheetData sheetId="19649" refreshError="1"/>
      <sheetData sheetId="19650" refreshError="1"/>
      <sheetData sheetId="19651" refreshError="1"/>
      <sheetData sheetId="19652" refreshError="1"/>
      <sheetData sheetId="19653" refreshError="1"/>
      <sheetData sheetId="19654" refreshError="1"/>
      <sheetData sheetId="19655" refreshError="1"/>
      <sheetData sheetId="19656" refreshError="1"/>
      <sheetData sheetId="19657" refreshError="1"/>
      <sheetData sheetId="19658" refreshError="1"/>
      <sheetData sheetId="19659" refreshError="1"/>
      <sheetData sheetId="19660" refreshError="1"/>
      <sheetData sheetId="19661" refreshError="1"/>
      <sheetData sheetId="19662" refreshError="1"/>
      <sheetData sheetId="19663" refreshError="1"/>
      <sheetData sheetId="19664" refreshError="1"/>
      <sheetData sheetId="19665" refreshError="1"/>
      <sheetData sheetId="19666" refreshError="1"/>
      <sheetData sheetId="19667" refreshError="1"/>
      <sheetData sheetId="19668" refreshError="1"/>
      <sheetData sheetId="19669" refreshError="1"/>
      <sheetData sheetId="19670" refreshError="1"/>
      <sheetData sheetId="19671" refreshError="1"/>
      <sheetData sheetId="19672" refreshError="1"/>
      <sheetData sheetId="19673" refreshError="1"/>
      <sheetData sheetId="19674" refreshError="1"/>
      <sheetData sheetId="19675" refreshError="1"/>
      <sheetData sheetId="19676" refreshError="1"/>
      <sheetData sheetId="19677" refreshError="1"/>
      <sheetData sheetId="19678" refreshError="1"/>
      <sheetData sheetId="19679" refreshError="1"/>
      <sheetData sheetId="19680" refreshError="1"/>
      <sheetData sheetId="19681" refreshError="1"/>
      <sheetData sheetId="19682" refreshError="1"/>
      <sheetData sheetId="19683" refreshError="1"/>
      <sheetData sheetId="19684" refreshError="1"/>
      <sheetData sheetId="19685" refreshError="1"/>
      <sheetData sheetId="19686" refreshError="1"/>
      <sheetData sheetId="19687" refreshError="1"/>
      <sheetData sheetId="19688" refreshError="1"/>
      <sheetData sheetId="19689" refreshError="1"/>
      <sheetData sheetId="19690" refreshError="1"/>
      <sheetData sheetId="19691" refreshError="1"/>
      <sheetData sheetId="19692" refreshError="1"/>
      <sheetData sheetId="19693" refreshError="1"/>
      <sheetData sheetId="19694" refreshError="1"/>
      <sheetData sheetId="19695" refreshError="1"/>
      <sheetData sheetId="19696" refreshError="1"/>
      <sheetData sheetId="19697" refreshError="1"/>
      <sheetData sheetId="19698" refreshError="1"/>
      <sheetData sheetId="19699" refreshError="1"/>
      <sheetData sheetId="19700" refreshError="1"/>
      <sheetData sheetId="19701" refreshError="1"/>
      <sheetData sheetId="19702" refreshError="1"/>
      <sheetData sheetId="19703" refreshError="1"/>
      <sheetData sheetId="19704" refreshError="1"/>
      <sheetData sheetId="19705" refreshError="1"/>
      <sheetData sheetId="19706" refreshError="1"/>
      <sheetData sheetId="19707" refreshError="1"/>
      <sheetData sheetId="19708" refreshError="1"/>
      <sheetData sheetId="19709" refreshError="1"/>
      <sheetData sheetId="19710" refreshError="1"/>
      <sheetData sheetId="19711" refreshError="1"/>
      <sheetData sheetId="19712" refreshError="1"/>
      <sheetData sheetId="19713" refreshError="1"/>
      <sheetData sheetId="19714" refreshError="1"/>
      <sheetData sheetId="19715" refreshError="1"/>
      <sheetData sheetId="19716" refreshError="1"/>
      <sheetData sheetId="19717" refreshError="1"/>
      <sheetData sheetId="19718" refreshError="1"/>
      <sheetData sheetId="19719" refreshError="1"/>
      <sheetData sheetId="19720" refreshError="1"/>
      <sheetData sheetId="19721" refreshError="1"/>
      <sheetData sheetId="19722" refreshError="1"/>
      <sheetData sheetId="19723" refreshError="1"/>
      <sheetData sheetId="19724" refreshError="1"/>
      <sheetData sheetId="19725" refreshError="1"/>
      <sheetData sheetId="19726" refreshError="1"/>
      <sheetData sheetId="19727" refreshError="1"/>
      <sheetData sheetId="19728" refreshError="1"/>
      <sheetData sheetId="19729" refreshError="1"/>
      <sheetData sheetId="19730" refreshError="1"/>
      <sheetData sheetId="19731" refreshError="1"/>
      <sheetData sheetId="19732" refreshError="1"/>
      <sheetData sheetId="19733" refreshError="1"/>
      <sheetData sheetId="19734" refreshError="1"/>
      <sheetData sheetId="19735" refreshError="1"/>
      <sheetData sheetId="19736" refreshError="1"/>
      <sheetData sheetId="19737" refreshError="1"/>
      <sheetData sheetId="19738" refreshError="1"/>
      <sheetData sheetId="19739" refreshError="1"/>
      <sheetData sheetId="19740" refreshError="1"/>
      <sheetData sheetId="19741" refreshError="1"/>
      <sheetData sheetId="19742" refreshError="1"/>
      <sheetData sheetId="19743" refreshError="1"/>
      <sheetData sheetId="19744" refreshError="1"/>
      <sheetData sheetId="19745" refreshError="1"/>
      <sheetData sheetId="19746" refreshError="1"/>
      <sheetData sheetId="19747" refreshError="1"/>
      <sheetData sheetId="19748" refreshError="1"/>
      <sheetData sheetId="19749" refreshError="1"/>
      <sheetData sheetId="19750" refreshError="1"/>
      <sheetData sheetId="19751" refreshError="1"/>
      <sheetData sheetId="19752" refreshError="1"/>
      <sheetData sheetId="19753" refreshError="1"/>
      <sheetData sheetId="19754" refreshError="1"/>
      <sheetData sheetId="19755" refreshError="1"/>
      <sheetData sheetId="19756" refreshError="1"/>
      <sheetData sheetId="19757" refreshError="1"/>
      <sheetData sheetId="19758" refreshError="1"/>
      <sheetData sheetId="19759" refreshError="1"/>
      <sheetData sheetId="19760" refreshError="1"/>
      <sheetData sheetId="19761" refreshError="1"/>
      <sheetData sheetId="19762" refreshError="1"/>
      <sheetData sheetId="19763" refreshError="1"/>
      <sheetData sheetId="19764" refreshError="1"/>
      <sheetData sheetId="19765" refreshError="1"/>
      <sheetData sheetId="19766" refreshError="1"/>
      <sheetData sheetId="19767" refreshError="1"/>
      <sheetData sheetId="19768" refreshError="1"/>
      <sheetData sheetId="19769" refreshError="1"/>
      <sheetData sheetId="19770" refreshError="1"/>
      <sheetData sheetId="19771" refreshError="1"/>
      <sheetData sheetId="19772" refreshError="1"/>
      <sheetData sheetId="19773" refreshError="1"/>
      <sheetData sheetId="19774" refreshError="1"/>
      <sheetData sheetId="19775" refreshError="1"/>
      <sheetData sheetId="19776" refreshError="1"/>
      <sheetData sheetId="19777" refreshError="1"/>
      <sheetData sheetId="19778" refreshError="1"/>
      <sheetData sheetId="19779" refreshError="1"/>
      <sheetData sheetId="19780" refreshError="1"/>
      <sheetData sheetId="19781" refreshError="1"/>
      <sheetData sheetId="19782" refreshError="1"/>
      <sheetData sheetId="19783" refreshError="1"/>
      <sheetData sheetId="19784" refreshError="1"/>
      <sheetData sheetId="19785" refreshError="1"/>
      <sheetData sheetId="19786" refreshError="1"/>
      <sheetData sheetId="19787" refreshError="1"/>
      <sheetData sheetId="19788" refreshError="1"/>
      <sheetData sheetId="19789" refreshError="1"/>
      <sheetData sheetId="19790" refreshError="1"/>
      <sheetData sheetId="19791" refreshError="1"/>
      <sheetData sheetId="19792" refreshError="1"/>
      <sheetData sheetId="19793" refreshError="1"/>
      <sheetData sheetId="19794" refreshError="1"/>
      <sheetData sheetId="19795" refreshError="1"/>
      <sheetData sheetId="19796" refreshError="1"/>
      <sheetData sheetId="19797" refreshError="1"/>
      <sheetData sheetId="19798" refreshError="1"/>
      <sheetData sheetId="19799" refreshError="1"/>
      <sheetData sheetId="19800" refreshError="1"/>
      <sheetData sheetId="19801" refreshError="1"/>
      <sheetData sheetId="19802" refreshError="1"/>
      <sheetData sheetId="19803" refreshError="1"/>
      <sheetData sheetId="19804" refreshError="1"/>
      <sheetData sheetId="19805" refreshError="1"/>
      <sheetData sheetId="19806" refreshError="1"/>
      <sheetData sheetId="19807" refreshError="1"/>
      <sheetData sheetId="19808" refreshError="1"/>
      <sheetData sheetId="19809" refreshError="1"/>
      <sheetData sheetId="19810" refreshError="1"/>
      <sheetData sheetId="19811" refreshError="1"/>
      <sheetData sheetId="19812" refreshError="1"/>
      <sheetData sheetId="19813" refreshError="1"/>
      <sheetData sheetId="19814" refreshError="1"/>
      <sheetData sheetId="19815" refreshError="1"/>
      <sheetData sheetId="19816" refreshError="1"/>
      <sheetData sheetId="19817" refreshError="1"/>
      <sheetData sheetId="19818" refreshError="1"/>
      <sheetData sheetId="19819" refreshError="1"/>
      <sheetData sheetId="19820" refreshError="1"/>
      <sheetData sheetId="19821" refreshError="1"/>
      <sheetData sheetId="19822" refreshError="1"/>
      <sheetData sheetId="19823" refreshError="1"/>
      <sheetData sheetId="19824" refreshError="1"/>
      <sheetData sheetId="19825" refreshError="1"/>
      <sheetData sheetId="19826" refreshError="1"/>
      <sheetData sheetId="19827" refreshError="1"/>
      <sheetData sheetId="19828" refreshError="1"/>
      <sheetData sheetId="19829" refreshError="1"/>
      <sheetData sheetId="19830" refreshError="1"/>
      <sheetData sheetId="19831" refreshError="1"/>
      <sheetData sheetId="19832" refreshError="1"/>
      <sheetData sheetId="19833" refreshError="1"/>
      <sheetData sheetId="19834" refreshError="1"/>
      <sheetData sheetId="19835" refreshError="1"/>
      <sheetData sheetId="19836" refreshError="1"/>
      <sheetData sheetId="19837" refreshError="1"/>
      <sheetData sheetId="19838" refreshError="1"/>
      <sheetData sheetId="19839" refreshError="1"/>
      <sheetData sheetId="19840" refreshError="1"/>
      <sheetData sheetId="19841" refreshError="1"/>
      <sheetData sheetId="19842" refreshError="1"/>
      <sheetData sheetId="19843" refreshError="1"/>
      <sheetData sheetId="19844" refreshError="1"/>
      <sheetData sheetId="19845" refreshError="1"/>
      <sheetData sheetId="19846" refreshError="1"/>
      <sheetData sheetId="19847" refreshError="1"/>
      <sheetData sheetId="19848" refreshError="1"/>
      <sheetData sheetId="19849" refreshError="1"/>
      <sheetData sheetId="19850" refreshError="1"/>
      <sheetData sheetId="19851" refreshError="1"/>
      <sheetData sheetId="19852" refreshError="1"/>
      <sheetData sheetId="19853" refreshError="1"/>
      <sheetData sheetId="19854" refreshError="1"/>
      <sheetData sheetId="19855" refreshError="1"/>
      <sheetData sheetId="19856" refreshError="1"/>
      <sheetData sheetId="19857" refreshError="1"/>
      <sheetData sheetId="19858" refreshError="1"/>
      <sheetData sheetId="19859" refreshError="1"/>
      <sheetData sheetId="19860" refreshError="1"/>
      <sheetData sheetId="19861" refreshError="1"/>
      <sheetData sheetId="19862" refreshError="1"/>
      <sheetData sheetId="19863" refreshError="1"/>
      <sheetData sheetId="19864" refreshError="1"/>
      <sheetData sheetId="19865" refreshError="1"/>
      <sheetData sheetId="19866" refreshError="1"/>
      <sheetData sheetId="19867" refreshError="1"/>
      <sheetData sheetId="19868" refreshError="1"/>
      <sheetData sheetId="19869" refreshError="1"/>
      <sheetData sheetId="19870" refreshError="1"/>
      <sheetData sheetId="19871" refreshError="1"/>
      <sheetData sheetId="19872" refreshError="1"/>
      <sheetData sheetId="19873" refreshError="1"/>
      <sheetData sheetId="19874" refreshError="1"/>
      <sheetData sheetId="19875" refreshError="1"/>
      <sheetData sheetId="19876" refreshError="1"/>
      <sheetData sheetId="19877" refreshError="1"/>
      <sheetData sheetId="19878" refreshError="1"/>
      <sheetData sheetId="19879" refreshError="1"/>
      <sheetData sheetId="19880" refreshError="1"/>
      <sheetData sheetId="19881" refreshError="1"/>
      <sheetData sheetId="19882" refreshError="1"/>
      <sheetData sheetId="19883" refreshError="1"/>
      <sheetData sheetId="19884" refreshError="1"/>
      <sheetData sheetId="19885" refreshError="1"/>
      <sheetData sheetId="19886" refreshError="1"/>
      <sheetData sheetId="19887" refreshError="1"/>
      <sheetData sheetId="19888" refreshError="1"/>
      <sheetData sheetId="19889" refreshError="1"/>
      <sheetData sheetId="19890" refreshError="1"/>
      <sheetData sheetId="19891" refreshError="1"/>
      <sheetData sheetId="19892" refreshError="1"/>
      <sheetData sheetId="19893" refreshError="1"/>
      <sheetData sheetId="19894" refreshError="1"/>
      <sheetData sheetId="19895" refreshError="1"/>
      <sheetData sheetId="19896" refreshError="1"/>
      <sheetData sheetId="19897" refreshError="1"/>
      <sheetData sheetId="19898" refreshError="1"/>
      <sheetData sheetId="19899" refreshError="1"/>
      <sheetData sheetId="19900" refreshError="1"/>
      <sheetData sheetId="19901" refreshError="1"/>
      <sheetData sheetId="19902" refreshError="1"/>
      <sheetData sheetId="19903" refreshError="1"/>
      <sheetData sheetId="19904" refreshError="1"/>
      <sheetData sheetId="19905" refreshError="1"/>
      <sheetData sheetId="19906" refreshError="1"/>
      <sheetData sheetId="19907" refreshError="1"/>
      <sheetData sheetId="19908" refreshError="1"/>
      <sheetData sheetId="19909" refreshError="1"/>
      <sheetData sheetId="19910" refreshError="1"/>
      <sheetData sheetId="19911" refreshError="1"/>
      <sheetData sheetId="19912" refreshError="1"/>
      <sheetData sheetId="19913" refreshError="1"/>
      <sheetData sheetId="19914" refreshError="1"/>
      <sheetData sheetId="19915" refreshError="1"/>
      <sheetData sheetId="19916" refreshError="1"/>
      <sheetData sheetId="19917" refreshError="1"/>
      <sheetData sheetId="19918" refreshError="1"/>
      <sheetData sheetId="19919" refreshError="1"/>
      <sheetData sheetId="19920" refreshError="1"/>
      <sheetData sheetId="19921" refreshError="1"/>
      <sheetData sheetId="19922" refreshError="1"/>
      <sheetData sheetId="19923" refreshError="1"/>
      <sheetData sheetId="19924" refreshError="1"/>
      <sheetData sheetId="19925" refreshError="1"/>
      <sheetData sheetId="19926" refreshError="1"/>
      <sheetData sheetId="19927" refreshError="1"/>
      <sheetData sheetId="19928" refreshError="1"/>
      <sheetData sheetId="19929" refreshError="1"/>
      <sheetData sheetId="19930" refreshError="1"/>
      <sheetData sheetId="19931" refreshError="1"/>
      <sheetData sheetId="19932" refreshError="1"/>
      <sheetData sheetId="19933" refreshError="1"/>
      <sheetData sheetId="19934" refreshError="1"/>
      <sheetData sheetId="19935" refreshError="1"/>
      <sheetData sheetId="19936" refreshError="1"/>
      <sheetData sheetId="19937" refreshError="1"/>
      <sheetData sheetId="19938" refreshError="1"/>
      <sheetData sheetId="19939" refreshError="1"/>
      <sheetData sheetId="19940" refreshError="1"/>
      <sheetData sheetId="19941" refreshError="1"/>
      <sheetData sheetId="19942" refreshError="1"/>
      <sheetData sheetId="19943" refreshError="1"/>
      <sheetData sheetId="19944" refreshError="1"/>
      <sheetData sheetId="19945" refreshError="1"/>
      <sheetData sheetId="19946" refreshError="1"/>
      <sheetData sheetId="19947" refreshError="1"/>
      <sheetData sheetId="19948" refreshError="1"/>
      <sheetData sheetId="19949" refreshError="1"/>
      <sheetData sheetId="19950" refreshError="1"/>
      <sheetData sheetId="19951" refreshError="1"/>
      <sheetData sheetId="19952" refreshError="1"/>
      <sheetData sheetId="19953" refreshError="1"/>
      <sheetData sheetId="19954" refreshError="1"/>
      <sheetData sheetId="19955" refreshError="1"/>
      <sheetData sheetId="19956" refreshError="1"/>
      <sheetData sheetId="19957" refreshError="1"/>
      <sheetData sheetId="19958" refreshError="1"/>
      <sheetData sheetId="19959" refreshError="1"/>
      <sheetData sheetId="19960" refreshError="1"/>
      <sheetData sheetId="19961" refreshError="1"/>
      <sheetData sheetId="19962" refreshError="1"/>
      <sheetData sheetId="19963" refreshError="1"/>
      <sheetData sheetId="19964" refreshError="1"/>
      <sheetData sheetId="19965" refreshError="1"/>
      <sheetData sheetId="19966" refreshError="1"/>
      <sheetData sheetId="19967" refreshError="1"/>
      <sheetData sheetId="19968" refreshError="1"/>
      <sheetData sheetId="19969" refreshError="1"/>
      <sheetData sheetId="19970" refreshError="1"/>
      <sheetData sheetId="19971" refreshError="1"/>
      <sheetData sheetId="19972" refreshError="1"/>
      <sheetData sheetId="19973" refreshError="1"/>
      <sheetData sheetId="19974" refreshError="1"/>
      <sheetData sheetId="19975" refreshError="1"/>
      <sheetData sheetId="19976" refreshError="1"/>
      <sheetData sheetId="19977" refreshError="1"/>
      <sheetData sheetId="19978" refreshError="1"/>
      <sheetData sheetId="19979" refreshError="1"/>
      <sheetData sheetId="19980" refreshError="1"/>
      <sheetData sheetId="19981" refreshError="1"/>
      <sheetData sheetId="19982" refreshError="1"/>
      <sheetData sheetId="19983" refreshError="1"/>
      <sheetData sheetId="19984" refreshError="1"/>
      <sheetData sheetId="19985" refreshError="1"/>
      <sheetData sheetId="19986" refreshError="1"/>
      <sheetData sheetId="19987" refreshError="1"/>
      <sheetData sheetId="19988" refreshError="1"/>
      <sheetData sheetId="19989" refreshError="1"/>
      <sheetData sheetId="19990" refreshError="1"/>
      <sheetData sheetId="19991" refreshError="1"/>
      <sheetData sheetId="19992" refreshError="1"/>
      <sheetData sheetId="19993" refreshError="1"/>
      <sheetData sheetId="19994" refreshError="1"/>
      <sheetData sheetId="19995" refreshError="1"/>
      <sheetData sheetId="19996" refreshError="1"/>
      <sheetData sheetId="19997" refreshError="1"/>
      <sheetData sheetId="19998" refreshError="1"/>
      <sheetData sheetId="19999" refreshError="1"/>
      <sheetData sheetId="20000" refreshError="1"/>
      <sheetData sheetId="20001" refreshError="1"/>
      <sheetData sheetId="20002" refreshError="1"/>
      <sheetData sheetId="20003" refreshError="1"/>
      <sheetData sheetId="20004" refreshError="1"/>
      <sheetData sheetId="20005" refreshError="1"/>
      <sheetData sheetId="20006" refreshError="1"/>
      <sheetData sheetId="20007" refreshError="1"/>
      <sheetData sheetId="20008" refreshError="1"/>
      <sheetData sheetId="20009" refreshError="1"/>
      <sheetData sheetId="20010" refreshError="1"/>
      <sheetData sheetId="20011" refreshError="1"/>
      <sheetData sheetId="20012" refreshError="1"/>
      <sheetData sheetId="20013" refreshError="1"/>
      <sheetData sheetId="20014" refreshError="1"/>
      <sheetData sheetId="20015" refreshError="1"/>
      <sheetData sheetId="20016" refreshError="1"/>
      <sheetData sheetId="20017" refreshError="1"/>
      <sheetData sheetId="20018" refreshError="1"/>
      <sheetData sheetId="20019" refreshError="1"/>
      <sheetData sheetId="20020" refreshError="1"/>
      <sheetData sheetId="20021" refreshError="1"/>
      <sheetData sheetId="20022" refreshError="1"/>
      <sheetData sheetId="20023" refreshError="1"/>
      <sheetData sheetId="20024" refreshError="1"/>
      <sheetData sheetId="20025" refreshError="1"/>
      <sheetData sheetId="20026" refreshError="1"/>
      <sheetData sheetId="20027" refreshError="1"/>
      <sheetData sheetId="20028" refreshError="1"/>
      <sheetData sheetId="20029" refreshError="1"/>
      <sheetData sheetId="20030" refreshError="1"/>
      <sheetData sheetId="20031" refreshError="1"/>
      <sheetData sheetId="20032" refreshError="1"/>
      <sheetData sheetId="20033" refreshError="1"/>
      <sheetData sheetId="20034" refreshError="1"/>
      <sheetData sheetId="20035" refreshError="1"/>
      <sheetData sheetId="20036" refreshError="1"/>
      <sheetData sheetId="20037" refreshError="1"/>
      <sheetData sheetId="20038" refreshError="1"/>
      <sheetData sheetId="20039" refreshError="1"/>
      <sheetData sheetId="20040" refreshError="1"/>
      <sheetData sheetId="20041" refreshError="1"/>
      <sheetData sheetId="20042" refreshError="1"/>
      <sheetData sheetId="20043" refreshError="1"/>
      <sheetData sheetId="20044" refreshError="1"/>
      <sheetData sheetId="20045" refreshError="1"/>
      <sheetData sheetId="20046" refreshError="1"/>
      <sheetData sheetId="20047" refreshError="1"/>
      <sheetData sheetId="20048" refreshError="1"/>
      <sheetData sheetId="20049" refreshError="1"/>
      <sheetData sheetId="20050" refreshError="1"/>
      <sheetData sheetId="20051" refreshError="1"/>
      <sheetData sheetId="20052" refreshError="1"/>
      <sheetData sheetId="20053" refreshError="1"/>
      <sheetData sheetId="20054" refreshError="1"/>
      <sheetData sheetId="20055" refreshError="1"/>
      <sheetData sheetId="20056" refreshError="1"/>
      <sheetData sheetId="20057" refreshError="1"/>
      <sheetData sheetId="20058" refreshError="1"/>
      <sheetData sheetId="20059" refreshError="1"/>
      <sheetData sheetId="20060" refreshError="1"/>
      <sheetData sheetId="20061" refreshError="1"/>
      <sheetData sheetId="20062" refreshError="1"/>
      <sheetData sheetId="20063" refreshError="1"/>
      <sheetData sheetId="20064" refreshError="1"/>
      <sheetData sheetId="20065" refreshError="1"/>
      <sheetData sheetId="20066" refreshError="1"/>
      <sheetData sheetId="20067" refreshError="1"/>
      <sheetData sheetId="20068" refreshError="1"/>
      <sheetData sheetId="20069" refreshError="1"/>
      <sheetData sheetId="20070" refreshError="1"/>
      <sheetData sheetId="20071" refreshError="1"/>
      <sheetData sheetId="20072" refreshError="1"/>
      <sheetData sheetId="20073" refreshError="1"/>
      <sheetData sheetId="20074" refreshError="1"/>
      <sheetData sheetId="20075" refreshError="1"/>
      <sheetData sheetId="20076" refreshError="1"/>
      <sheetData sheetId="20077" refreshError="1"/>
      <sheetData sheetId="20078" refreshError="1"/>
      <sheetData sheetId="20079" refreshError="1"/>
      <sheetData sheetId="20080" refreshError="1"/>
      <sheetData sheetId="20081" refreshError="1"/>
      <sheetData sheetId="20082" refreshError="1"/>
      <sheetData sheetId="20083" refreshError="1"/>
      <sheetData sheetId="20084" refreshError="1"/>
      <sheetData sheetId="20085" refreshError="1"/>
      <sheetData sheetId="20086" refreshError="1"/>
      <sheetData sheetId="20087" refreshError="1"/>
      <sheetData sheetId="20088" refreshError="1"/>
      <sheetData sheetId="20089" refreshError="1"/>
      <sheetData sheetId="20090" refreshError="1"/>
      <sheetData sheetId="20091" refreshError="1"/>
      <sheetData sheetId="20092" refreshError="1"/>
      <sheetData sheetId="20093" refreshError="1"/>
      <sheetData sheetId="20094" refreshError="1"/>
      <sheetData sheetId="20095" refreshError="1"/>
      <sheetData sheetId="20096" refreshError="1"/>
      <sheetData sheetId="20097" refreshError="1"/>
      <sheetData sheetId="20098" refreshError="1"/>
      <sheetData sheetId="20099" refreshError="1"/>
      <sheetData sheetId="20100" refreshError="1"/>
      <sheetData sheetId="20101" refreshError="1"/>
      <sheetData sheetId="20102" refreshError="1"/>
      <sheetData sheetId="20103" refreshError="1"/>
      <sheetData sheetId="20104" refreshError="1"/>
      <sheetData sheetId="20105" refreshError="1"/>
      <sheetData sheetId="20106" refreshError="1"/>
      <sheetData sheetId="20107" refreshError="1"/>
      <sheetData sheetId="20108" refreshError="1"/>
      <sheetData sheetId="20109" refreshError="1"/>
      <sheetData sheetId="20110" refreshError="1"/>
      <sheetData sheetId="20111" refreshError="1"/>
      <sheetData sheetId="20112" refreshError="1"/>
      <sheetData sheetId="20113" refreshError="1"/>
      <sheetData sheetId="20114" refreshError="1"/>
      <sheetData sheetId="20115" refreshError="1"/>
      <sheetData sheetId="20116" refreshError="1"/>
      <sheetData sheetId="20117" refreshError="1"/>
      <sheetData sheetId="20118" refreshError="1"/>
      <sheetData sheetId="20119" refreshError="1"/>
      <sheetData sheetId="20120" refreshError="1"/>
      <sheetData sheetId="20121" refreshError="1"/>
      <sheetData sheetId="20122" refreshError="1"/>
      <sheetData sheetId="20123" refreshError="1"/>
      <sheetData sheetId="20124" refreshError="1"/>
      <sheetData sheetId="20125" refreshError="1"/>
      <sheetData sheetId="20126" refreshError="1"/>
      <sheetData sheetId="20127" refreshError="1"/>
      <sheetData sheetId="20128" refreshError="1"/>
      <sheetData sheetId="20129" refreshError="1"/>
      <sheetData sheetId="20130" refreshError="1"/>
      <sheetData sheetId="20131" refreshError="1"/>
      <sheetData sheetId="20132" refreshError="1"/>
      <sheetData sheetId="20133" refreshError="1"/>
      <sheetData sheetId="20134" refreshError="1"/>
      <sheetData sheetId="20135" refreshError="1"/>
      <sheetData sheetId="20136" refreshError="1"/>
      <sheetData sheetId="20137" refreshError="1"/>
      <sheetData sheetId="20138" refreshError="1"/>
      <sheetData sheetId="20139" refreshError="1"/>
      <sheetData sheetId="20140" refreshError="1"/>
      <sheetData sheetId="20141" refreshError="1"/>
      <sheetData sheetId="20142" refreshError="1"/>
      <sheetData sheetId="20143" refreshError="1"/>
      <sheetData sheetId="20144" refreshError="1"/>
      <sheetData sheetId="20145" refreshError="1"/>
      <sheetData sheetId="20146" refreshError="1"/>
      <sheetData sheetId="20147" refreshError="1"/>
      <sheetData sheetId="20148" refreshError="1"/>
      <sheetData sheetId="20149" refreshError="1"/>
      <sheetData sheetId="20150" refreshError="1"/>
      <sheetData sheetId="20151" refreshError="1"/>
      <sheetData sheetId="20152" refreshError="1"/>
      <sheetData sheetId="20153" refreshError="1"/>
      <sheetData sheetId="20154" refreshError="1"/>
      <sheetData sheetId="20155" refreshError="1"/>
      <sheetData sheetId="20156" refreshError="1"/>
      <sheetData sheetId="20157" refreshError="1"/>
      <sheetData sheetId="20158" refreshError="1"/>
      <sheetData sheetId="20159" refreshError="1"/>
      <sheetData sheetId="20160" refreshError="1"/>
      <sheetData sheetId="20161" refreshError="1"/>
      <sheetData sheetId="20162" refreshError="1"/>
      <sheetData sheetId="20163" refreshError="1"/>
      <sheetData sheetId="20164" refreshError="1"/>
      <sheetData sheetId="20165" refreshError="1"/>
      <sheetData sheetId="20166" refreshError="1"/>
      <sheetData sheetId="20167" refreshError="1"/>
      <sheetData sheetId="20168" refreshError="1"/>
      <sheetData sheetId="20169" refreshError="1"/>
      <sheetData sheetId="20170" refreshError="1"/>
      <sheetData sheetId="20171" refreshError="1"/>
      <sheetData sheetId="20172" refreshError="1"/>
      <sheetData sheetId="20173" refreshError="1"/>
      <sheetData sheetId="20174" refreshError="1"/>
      <sheetData sheetId="20175" refreshError="1"/>
      <sheetData sheetId="20176" refreshError="1"/>
      <sheetData sheetId="20177" refreshError="1"/>
      <sheetData sheetId="20178" refreshError="1"/>
      <sheetData sheetId="20179" refreshError="1"/>
      <sheetData sheetId="20180" refreshError="1"/>
      <sheetData sheetId="20181" refreshError="1"/>
      <sheetData sheetId="20182" refreshError="1"/>
      <sheetData sheetId="20183" refreshError="1"/>
      <sheetData sheetId="20184" refreshError="1"/>
      <sheetData sheetId="20185" refreshError="1"/>
      <sheetData sheetId="20186" refreshError="1"/>
      <sheetData sheetId="20187" refreshError="1"/>
      <sheetData sheetId="20188" refreshError="1"/>
      <sheetData sheetId="20189" refreshError="1"/>
      <sheetData sheetId="20190" refreshError="1"/>
      <sheetData sheetId="20191" refreshError="1"/>
      <sheetData sheetId="20192" refreshError="1"/>
      <sheetData sheetId="20193" refreshError="1"/>
      <sheetData sheetId="20194" refreshError="1"/>
      <sheetData sheetId="20195" refreshError="1"/>
      <sheetData sheetId="20196" refreshError="1"/>
      <sheetData sheetId="20197" refreshError="1"/>
      <sheetData sheetId="20198" refreshError="1"/>
      <sheetData sheetId="20199" refreshError="1"/>
      <sheetData sheetId="20200" refreshError="1"/>
      <sheetData sheetId="20201" refreshError="1"/>
      <sheetData sheetId="20202" refreshError="1"/>
      <sheetData sheetId="20203" refreshError="1"/>
      <sheetData sheetId="20204" refreshError="1"/>
      <sheetData sheetId="20205" refreshError="1"/>
      <sheetData sheetId="20206" refreshError="1"/>
      <sheetData sheetId="20207" refreshError="1"/>
      <sheetData sheetId="20208" refreshError="1"/>
      <sheetData sheetId="20209" refreshError="1"/>
      <sheetData sheetId="20210" refreshError="1"/>
      <sheetData sheetId="20211" refreshError="1"/>
      <sheetData sheetId="20212" refreshError="1"/>
      <sheetData sheetId="20213" refreshError="1"/>
      <sheetData sheetId="20214" refreshError="1"/>
      <sheetData sheetId="20215" refreshError="1"/>
      <sheetData sheetId="20216" refreshError="1"/>
      <sheetData sheetId="20217" refreshError="1"/>
      <sheetData sheetId="20218" refreshError="1"/>
      <sheetData sheetId="20219" refreshError="1"/>
      <sheetData sheetId="20220" refreshError="1"/>
      <sheetData sheetId="20221" refreshError="1"/>
      <sheetData sheetId="20222" refreshError="1"/>
      <sheetData sheetId="20223" refreshError="1"/>
      <sheetData sheetId="20224" refreshError="1"/>
      <sheetData sheetId="20225" refreshError="1"/>
      <sheetData sheetId="20226" refreshError="1"/>
      <sheetData sheetId="20227" refreshError="1"/>
      <sheetData sheetId="20228" refreshError="1"/>
      <sheetData sheetId="20229" refreshError="1"/>
      <sheetData sheetId="20230" refreshError="1"/>
      <sheetData sheetId="20231" refreshError="1"/>
      <sheetData sheetId="20232" refreshError="1"/>
      <sheetData sheetId="20233" refreshError="1"/>
      <sheetData sheetId="20234" refreshError="1"/>
      <sheetData sheetId="20235" refreshError="1"/>
      <sheetData sheetId="20236" refreshError="1"/>
      <sheetData sheetId="20237" refreshError="1"/>
      <sheetData sheetId="20238" refreshError="1"/>
      <sheetData sheetId="20239" refreshError="1"/>
      <sheetData sheetId="20240" refreshError="1"/>
      <sheetData sheetId="20241" refreshError="1"/>
      <sheetData sheetId="20242" refreshError="1"/>
      <sheetData sheetId="20243" refreshError="1"/>
      <sheetData sheetId="20244" refreshError="1"/>
      <sheetData sheetId="20245" refreshError="1"/>
      <sheetData sheetId="20246" refreshError="1"/>
      <sheetData sheetId="20247" refreshError="1"/>
      <sheetData sheetId="20248" refreshError="1"/>
      <sheetData sheetId="20249" refreshError="1"/>
      <sheetData sheetId="20250" refreshError="1"/>
      <sheetData sheetId="20251" refreshError="1"/>
      <sheetData sheetId="20252" refreshError="1"/>
      <sheetData sheetId="20253" refreshError="1"/>
      <sheetData sheetId="20254" refreshError="1"/>
      <sheetData sheetId="20255" refreshError="1"/>
      <sheetData sheetId="20256" refreshError="1"/>
      <sheetData sheetId="20257" refreshError="1"/>
      <sheetData sheetId="20258" refreshError="1"/>
      <sheetData sheetId="20259" refreshError="1"/>
      <sheetData sheetId="20260" refreshError="1"/>
      <sheetData sheetId="20261" refreshError="1"/>
      <sheetData sheetId="20262" refreshError="1"/>
      <sheetData sheetId="20263" refreshError="1"/>
      <sheetData sheetId="20264" refreshError="1"/>
      <sheetData sheetId="20265" refreshError="1"/>
      <sheetData sheetId="20266" refreshError="1"/>
      <sheetData sheetId="20267" refreshError="1"/>
      <sheetData sheetId="20268" refreshError="1"/>
      <sheetData sheetId="20269" refreshError="1"/>
      <sheetData sheetId="20270" refreshError="1"/>
      <sheetData sheetId="20271" refreshError="1"/>
      <sheetData sheetId="20272" refreshError="1"/>
      <sheetData sheetId="20273" refreshError="1"/>
      <sheetData sheetId="20274" refreshError="1"/>
      <sheetData sheetId="20275" refreshError="1"/>
      <sheetData sheetId="20276" refreshError="1"/>
      <sheetData sheetId="20277" refreshError="1"/>
      <sheetData sheetId="20278" refreshError="1"/>
      <sheetData sheetId="20279" refreshError="1"/>
      <sheetData sheetId="20280" refreshError="1"/>
      <sheetData sheetId="20281" refreshError="1"/>
      <sheetData sheetId="20282" refreshError="1"/>
      <sheetData sheetId="20283" refreshError="1"/>
      <sheetData sheetId="20284" refreshError="1"/>
      <sheetData sheetId="20285" refreshError="1"/>
      <sheetData sheetId="20286" refreshError="1"/>
      <sheetData sheetId="20287" refreshError="1"/>
      <sheetData sheetId="20288" refreshError="1"/>
      <sheetData sheetId="20289" refreshError="1"/>
      <sheetData sheetId="20290" refreshError="1"/>
      <sheetData sheetId="20291" refreshError="1"/>
      <sheetData sheetId="20292" refreshError="1"/>
      <sheetData sheetId="20293" refreshError="1"/>
      <sheetData sheetId="20294" refreshError="1"/>
      <sheetData sheetId="20295" refreshError="1"/>
      <sheetData sheetId="20296" refreshError="1"/>
      <sheetData sheetId="20297" refreshError="1"/>
      <sheetData sheetId="20298" refreshError="1"/>
      <sheetData sheetId="20299" refreshError="1"/>
      <sheetData sheetId="20300" refreshError="1"/>
      <sheetData sheetId="20301" refreshError="1"/>
      <sheetData sheetId="20302" refreshError="1"/>
      <sheetData sheetId="20303" refreshError="1"/>
      <sheetData sheetId="20304" refreshError="1"/>
      <sheetData sheetId="20305" refreshError="1"/>
      <sheetData sheetId="20306" refreshError="1"/>
      <sheetData sheetId="20307" refreshError="1"/>
      <sheetData sheetId="20308" refreshError="1"/>
      <sheetData sheetId="20309" refreshError="1"/>
      <sheetData sheetId="20310" refreshError="1"/>
      <sheetData sheetId="20311" refreshError="1"/>
      <sheetData sheetId="20312" refreshError="1"/>
      <sheetData sheetId="20313" refreshError="1"/>
      <sheetData sheetId="20314" refreshError="1"/>
      <sheetData sheetId="20315" refreshError="1"/>
      <sheetData sheetId="20316" refreshError="1"/>
      <sheetData sheetId="20317" refreshError="1"/>
      <sheetData sheetId="20318" refreshError="1"/>
      <sheetData sheetId="20319" refreshError="1"/>
      <sheetData sheetId="20320" refreshError="1"/>
      <sheetData sheetId="20321" refreshError="1"/>
      <sheetData sheetId="20322" refreshError="1"/>
      <sheetData sheetId="20323" refreshError="1"/>
      <sheetData sheetId="20324" refreshError="1"/>
      <sheetData sheetId="20325" refreshError="1"/>
      <sheetData sheetId="20326" refreshError="1"/>
      <sheetData sheetId="20327" refreshError="1"/>
      <sheetData sheetId="20328" refreshError="1"/>
      <sheetData sheetId="20329" refreshError="1"/>
      <sheetData sheetId="20330" refreshError="1"/>
      <sheetData sheetId="20331" refreshError="1"/>
      <sheetData sheetId="20332" refreshError="1"/>
      <sheetData sheetId="20333" refreshError="1"/>
      <sheetData sheetId="20334" refreshError="1"/>
      <sheetData sheetId="20335" refreshError="1"/>
      <sheetData sheetId="20336" refreshError="1"/>
      <sheetData sheetId="20337" refreshError="1"/>
      <sheetData sheetId="20338" refreshError="1"/>
      <sheetData sheetId="20339" refreshError="1"/>
      <sheetData sheetId="20340" refreshError="1"/>
      <sheetData sheetId="20341" refreshError="1"/>
      <sheetData sheetId="20342" refreshError="1"/>
      <sheetData sheetId="20343" refreshError="1"/>
      <sheetData sheetId="20344" refreshError="1"/>
      <sheetData sheetId="20345" refreshError="1"/>
      <sheetData sheetId="20346" refreshError="1"/>
      <sheetData sheetId="20347" refreshError="1"/>
      <sheetData sheetId="20348" refreshError="1"/>
      <sheetData sheetId="20349" refreshError="1"/>
      <sheetData sheetId="20350" refreshError="1"/>
      <sheetData sheetId="20351" refreshError="1"/>
      <sheetData sheetId="20352" refreshError="1"/>
      <sheetData sheetId="20353" refreshError="1"/>
      <sheetData sheetId="20354" refreshError="1"/>
      <sheetData sheetId="20355" refreshError="1"/>
      <sheetData sheetId="20356" refreshError="1"/>
      <sheetData sheetId="20357" refreshError="1"/>
      <sheetData sheetId="20358" refreshError="1"/>
      <sheetData sheetId="20359" refreshError="1"/>
      <sheetData sheetId="20360" refreshError="1"/>
      <sheetData sheetId="20361" refreshError="1"/>
      <sheetData sheetId="20362" refreshError="1"/>
      <sheetData sheetId="20363" refreshError="1"/>
      <sheetData sheetId="20364" refreshError="1"/>
      <sheetData sheetId="20365" refreshError="1"/>
      <sheetData sheetId="20366" refreshError="1"/>
      <sheetData sheetId="20367" refreshError="1"/>
      <sheetData sheetId="20368" refreshError="1"/>
      <sheetData sheetId="20369" refreshError="1"/>
      <sheetData sheetId="20370" refreshError="1"/>
      <sheetData sheetId="20371" refreshError="1"/>
      <sheetData sheetId="20372" refreshError="1"/>
      <sheetData sheetId="20373" refreshError="1"/>
      <sheetData sheetId="20374" refreshError="1"/>
      <sheetData sheetId="20375" refreshError="1"/>
      <sheetData sheetId="20376" refreshError="1"/>
      <sheetData sheetId="20377" refreshError="1"/>
      <sheetData sheetId="20378" refreshError="1"/>
      <sheetData sheetId="20379" refreshError="1"/>
      <sheetData sheetId="20380" refreshError="1"/>
      <sheetData sheetId="20381" refreshError="1"/>
      <sheetData sheetId="20382" refreshError="1"/>
      <sheetData sheetId="20383" refreshError="1"/>
      <sheetData sheetId="20384" refreshError="1"/>
      <sheetData sheetId="20385" refreshError="1"/>
      <sheetData sheetId="20386" refreshError="1"/>
      <sheetData sheetId="20387" refreshError="1"/>
      <sheetData sheetId="20388" refreshError="1"/>
      <sheetData sheetId="20389" refreshError="1"/>
      <sheetData sheetId="20390" refreshError="1"/>
      <sheetData sheetId="20391" refreshError="1"/>
      <sheetData sheetId="20392" refreshError="1"/>
      <sheetData sheetId="20393" refreshError="1"/>
      <sheetData sheetId="20394" refreshError="1"/>
      <sheetData sheetId="20395" refreshError="1"/>
      <sheetData sheetId="20396" refreshError="1"/>
      <sheetData sheetId="20397">
        <row r="9">
          <cell r="A9" t="str">
            <v>A</v>
          </cell>
        </row>
      </sheetData>
      <sheetData sheetId="20398">
        <row r="9">
          <cell r="A9" t="str">
            <v>A</v>
          </cell>
        </row>
      </sheetData>
      <sheetData sheetId="20399">
        <row r="9">
          <cell r="A9" t="str">
            <v>A</v>
          </cell>
        </row>
      </sheetData>
      <sheetData sheetId="20400">
        <row r="9">
          <cell r="A9" t="str">
            <v>A</v>
          </cell>
        </row>
      </sheetData>
      <sheetData sheetId="20401">
        <row r="9">
          <cell r="A9" t="str">
            <v>A</v>
          </cell>
        </row>
      </sheetData>
      <sheetData sheetId="20402">
        <row r="9">
          <cell r="A9" t="str">
            <v>A</v>
          </cell>
        </row>
      </sheetData>
      <sheetData sheetId="20403">
        <row r="9">
          <cell r="A9" t="str">
            <v>A</v>
          </cell>
        </row>
      </sheetData>
      <sheetData sheetId="20404">
        <row r="9">
          <cell r="A9" t="str">
            <v>A</v>
          </cell>
        </row>
      </sheetData>
      <sheetData sheetId="20405">
        <row r="9">
          <cell r="A9" t="str">
            <v>A</v>
          </cell>
        </row>
      </sheetData>
      <sheetData sheetId="20406"/>
      <sheetData sheetId="20407">
        <row r="9">
          <cell r="A9" t="str">
            <v>A</v>
          </cell>
        </row>
      </sheetData>
      <sheetData sheetId="20408">
        <row r="9">
          <cell r="A9" t="str">
            <v>A</v>
          </cell>
        </row>
      </sheetData>
      <sheetData sheetId="20409"/>
      <sheetData sheetId="20410"/>
      <sheetData sheetId="20411" refreshError="1"/>
      <sheetData sheetId="20412" refreshError="1"/>
      <sheetData sheetId="20413" refreshError="1"/>
      <sheetData sheetId="20414" refreshError="1"/>
      <sheetData sheetId="20415" refreshError="1"/>
      <sheetData sheetId="20416" refreshError="1"/>
      <sheetData sheetId="20417" refreshError="1"/>
      <sheetData sheetId="20418" refreshError="1"/>
      <sheetData sheetId="20419" refreshError="1"/>
      <sheetData sheetId="20420" refreshError="1"/>
      <sheetData sheetId="20421" refreshError="1"/>
      <sheetData sheetId="20422" refreshError="1"/>
      <sheetData sheetId="20423" refreshError="1"/>
      <sheetData sheetId="20424" refreshError="1"/>
      <sheetData sheetId="20425" refreshError="1"/>
      <sheetData sheetId="20426" refreshError="1"/>
      <sheetData sheetId="20427" refreshError="1"/>
      <sheetData sheetId="20428" refreshError="1"/>
      <sheetData sheetId="20429" refreshError="1"/>
      <sheetData sheetId="20430" refreshError="1"/>
      <sheetData sheetId="20431" refreshError="1"/>
      <sheetData sheetId="20432" refreshError="1"/>
      <sheetData sheetId="20433" refreshError="1"/>
      <sheetData sheetId="20434" refreshError="1"/>
      <sheetData sheetId="20435" refreshError="1"/>
      <sheetData sheetId="20436" refreshError="1"/>
      <sheetData sheetId="20437" refreshError="1"/>
      <sheetData sheetId="20438" refreshError="1"/>
      <sheetData sheetId="20439" refreshError="1"/>
      <sheetData sheetId="20440" refreshError="1"/>
      <sheetData sheetId="20441" refreshError="1"/>
      <sheetData sheetId="20442" refreshError="1"/>
      <sheetData sheetId="20443" refreshError="1"/>
      <sheetData sheetId="20444" refreshError="1"/>
      <sheetData sheetId="20445" refreshError="1"/>
      <sheetData sheetId="20446" refreshError="1"/>
      <sheetData sheetId="20447" refreshError="1"/>
      <sheetData sheetId="20448" refreshError="1"/>
      <sheetData sheetId="20449" refreshError="1"/>
      <sheetData sheetId="20450" refreshError="1"/>
      <sheetData sheetId="20451" refreshError="1"/>
      <sheetData sheetId="20452" refreshError="1"/>
      <sheetData sheetId="20453" refreshError="1"/>
      <sheetData sheetId="20454" refreshError="1"/>
      <sheetData sheetId="20455" refreshError="1"/>
      <sheetData sheetId="20456" refreshError="1"/>
      <sheetData sheetId="20457" refreshError="1"/>
      <sheetData sheetId="20458" refreshError="1"/>
      <sheetData sheetId="20459" refreshError="1"/>
      <sheetData sheetId="20460" refreshError="1"/>
      <sheetData sheetId="20461" refreshError="1"/>
      <sheetData sheetId="20462" refreshError="1"/>
      <sheetData sheetId="20463" refreshError="1"/>
      <sheetData sheetId="20464" refreshError="1"/>
      <sheetData sheetId="20465" refreshError="1"/>
      <sheetData sheetId="20466" refreshError="1"/>
      <sheetData sheetId="20467" refreshError="1"/>
      <sheetData sheetId="20468" refreshError="1"/>
      <sheetData sheetId="20469" refreshError="1"/>
      <sheetData sheetId="20470" refreshError="1"/>
      <sheetData sheetId="20471" refreshError="1"/>
      <sheetData sheetId="20472" refreshError="1"/>
      <sheetData sheetId="20473" refreshError="1"/>
      <sheetData sheetId="20474" refreshError="1"/>
      <sheetData sheetId="20475" refreshError="1"/>
      <sheetData sheetId="20476" refreshError="1"/>
      <sheetData sheetId="20477" refreshError="1"/>
      <sheetData sheetId="20478" refreshError="1"/>
      <sheetData sheetId="20479" refreshError="1"/>
      <sheetData sheetId="20480" refreshError="1"/>
      <sheetData sheetId="20481" refreshError="1"/>
      <sheetData sheetId="20482" refreshError="1"/>
      <sheetData sheetId="20483" refreshError="1"/>
      <sheetData sheetId="20484" refreshError="1"/>
      <sheetData sheetId="20485" refreshError="1"/>
      <sheetData sheetId="20486" refreshError="1"/>
      <sheetData sheetId="20487" refreshError="1"/>
      <sheetData sheetId="20488" refreshError="1"/>
      <sheetData sheetId="20489" refreshError="1"/>
      <sheetData sheetId="20490" refreshError="1"/>
      <sheetData sheetId="20491" refreshError="1"/>
      <sheetData sheetId="20492" refreshError="1"/>
      <sheetData sheetId="20493" refreshError="1"/>
      <sheetData sheetId="20494" refreshError="1"/>
      <sheetData sheetId="20495" refreshError="1"/>
      <sheetData sheetId="20496" refreshError="1"/>
      <sheetData sheetId="20497" refreshError="1"/>
      <sheetData sheetId="20498" refreshError="1"/>
      <sheetData sheetId="20499" refreshError="1"/>
      <sheetData sheetId="20500" refreshError="1"/>
      <sheetData sheetId="20501" refreshError="1"/>
      <sheetData sheetId="20502" refreshError="1"/>
      <sheetData sheetId="20503" refreshError="1"/>
      <sheetData sheetId="20504" refreshError="1"/>
      <sheetData sheetId="20505" refreshError="1"/>
      <sheetData sheetId="20506" refreshError="1"/>
      <sheetData sheetId="20507" refreshError="1"/>
      <sheetData sheetId="20508" refreshError="1"/>
      <sheetData sheetId="20509" refreshError="1"/>
      <sheetData sheetId="20510" refreshError="1"/>
      <sheetData sheetId="20511" refreshError="1"/>
      <sheetData sheetId="20512" refreshError="1"/>
      <sheetData sheetId="20513" refreshError="1"/>
      <sheetData sheetId="20514" refreshError="1"/>
      <sheetData sheetId="20515" refreshError="1"/>
      <sheetData sheetId="20516" refreshError="1"/>
      <sheetData sheetId="20517" refreshError="1"/>
      <sheetData sheetId="20518" refreshError="1"/>
      <sheetData sheetId="20519" refreshError="1"/>
      <sheetData sheetId="20520" refreshError="1"/>
      <sheetData sheetId="20521" refreshError="1"/>
      <sheetData sheetId="20522" refreshError="1"/>
      <sheetData sheetId="20523" refreshError="1"/>
      <sheetData sheetId="20524" refreshError="1"/>
      <sheetData sheetId="20525" refreshError="1"/>
      <sheetData sheetId="20526" refreshError="1"/>
      <sheetData sheetId="20527" refreshError="1"/>
      <sheetData sheetId="20528" refreshError="1"/>
      <sheetData sheetId="20529" refreshError="1"/>
      <sheetData sheetId="20530" refreshError="1"/>
      <sheetData sheetId="20531" refreshError="1"/>
      <sheetData sheetId="20532" refreshError="1"/>
      <sheetData sheetId="20533" refreshError="1"/>
      <sheetData sheetId="20534" refreshError="1"/>
      <sheetData sheetId="20535" refreshError="1"/>
      <sheetData sheetId="20536" refreshError="1"/>
      <sheetData sheetId="20537" refreshError="1"/>
      <sheetData sheetId="20538" refreshError="1"/>
      <sheetData sheetId="20539" refreshError="1"/>
      <sheetData sheetId="20540" refreshError="1"/>
      <sheetData sheetId="20541" refreshError="1"/>
      <sheetData sheetId="20542" refreshError="1"/>
      <sheetData sheetId="20543" refreshError="1"/>
      <sheetData sheetId="20544" refreshError="1"/>
      <sheetData sheetId="20545" refreshError="1"/>
      <sheetData sheetId="20546" refreshError="1"/>
      <sheetData sheetId="20547" refreshError="1"/>
      <sheetData sheetId="20548" refreshError="1"/>
      <sheetData sheetId="20549" refreshError="1"/>
      <sheetData sheetId="20550" refreshError="1"/>
      <sheetData sheetId="20551" refreshError="1"/>
      <sheetData sheetId="20552" refreshError="1"/>
      <sheetData sheetId="20553" refreshError="1"/>
      <sheetData sheetId="20554" refreshError="1"/>
      <sheetData sheetId="20555" refreshError="1"/>
      <sheetData sheetId="20556" refreshError="1"/>
      <sheetData sheetId="20557" refreshError="1"/>
      <sheetData sheetId="20558" refreshError="1"/>
      <sheetData sheetId="20559" refreshError="1"/>
      <sheetData sheetId="20560" refreshError="1"/>
      <sheetData sheetId="20561" refreshError="1"/>
      <sheetData sheetId="20562" refreshError="1"/>
      <sheetData sheetId="20563" refreshError="1"/>
      <sheetData sheetId="20564" refreshError="1"/>
      <sheetData sheetId="20565" refreshError="1"/>
      <sheetData sheetId="20566" refreshError="1"/>
      <sheetData sheetId="20567" refreshError="1"/>
      <sheetData sheetId="20568" refreshError="1"/>
      <sheetData sheetId="20569" refreshError="1"/>
      <sheetData sheetId="20570" refreshError="1"/>
      <sheetData sheetId="20571" refreshError="1"/>
      <sheetData sheetId="20572" refreshError="1"/>
      <sheetData sheetId="20573" refreshError="1"/>
      <sheetData sheetId="20574" refreshError="1"/>
      <sheetData sheetId="20575" refreshError="1"/>
      <sheetData sheetId="20576" refreshError="1"/>
      <sheetData sheetId="20577" refreshError="1"/>
      <sheetData sheetId="20578" refreshError="1"/>
      <sheetData sheetId="20579" refreshError="1"/>
      <sheetData sheetId="20580" refreshError="1"/>
      <sheetData sheetId="20581" refreshError="1"/>
      <sheetData sheetId="20582" refreshError="1"/>
      <sheetData sheetId="20583" refreshError="1"/>
      <sheetData sheetId="20584" refreshError="1"/>
      <sheetData sheetId="20585" refreshError="1"/>
      <sheetData sheetId="20586" refreshError="1"/>
      <sheetData sheetId="20587" refreshError="1"/>
      <sheetData sheetId="20588" refreshError="1"/>
      <sheetData sheetId="20589" refreshError="1"/>
      <sheetData sheetId="20590" refreshError="1"/>
      <sheetData sheetId="20591" refreshError="1"/>
      <sheetData sheetId="20592" refreshError="1"/>
      <sheetData sheetId="20593" refreshError="1"/>
      <sheetData sheetId="20594" refreshError="1"/>
      <sheetData sheetId="20595" refreshError="1"/>
      <sheetData sheetId="20596" refreshError="1"/>
      <sheetData sheetId="20597" refreshError="1"/>
      <sheetData sheetId="20598" refreshError="1"/>
      <sheetData sheetId="20599" refreshError="1"/>
      <sheetData sheetId="20600" refreshError="1"/>
      <sheetData sheetId="20601" refreshError="1"/>
      <sheetData sheetId="20602" refreshError="1"/>
      <sheetData sheetId="20603" refreshError="1"/>
      <sheetData sheetId="20604" refreshError="1"/>
      <sheetData sheetId="20605" refreshError="1"/>
      <sheetData sheetId="20606" refreshError="1"/>
      <sheetData sheetId="20607" refreshError="1"/>
      <sheetData sheetId="20608" refreshError="1"/>
      <sheetData sheetId="20609" refreshError="1"/>
      <sheetData sheetId="20610" refreshError="1"/>
      <sheetData sheetId="20611" refreshError="1"/>
      <sheetData sheetId="20612" refreshError="1"/>
      <sheetData sheetId="20613" refreshError="1"/>
      <sheetData sheetId="20614" refreshError="1"/>
      <sheetData sheetId="20615" refreshError="1"/>
      <sheetData sheetId="20616" refreshError="1"/>
      <sheetData sheetId="20617" refreshError="1"/>
      <sheetData sheetId="20618" refreshError="1"/>
      <sheetData sheetId="20619" refreshError="1"/>
      <sheetData sheetId="20620" refreshError="1"/>
      <sheetData sheetId="20621" refreshError="1"/>
      <sheetData sheetId="20622" refreshError="1"/>
      <sheetData sheetId="20623" refreshError="1"/>
      <sheetData sheetId="20624" refreshError="1"/>
      <sheetData sheetId="20625" refreshError="1"/>
      <sheetData sheetId="20626" refreshError="1"/>
      <sheetData sheetId="20627" refreshError="1"/>
      <sheetData sheetId="20628" refreshError="1"/>
      <sheetData sheetId="20629" refreshError="1"/>
      <sheetData sheetId="20630" refreshError="1"/>
      <sheetData sheetId="20631" refreshError="1"/>
      <sheetData sheetId="20632" refreshError="1"/>
      <sheetData sheetId="20633" refreshError="1"/>
      <sheetData sheetId="20634" refreshError="1"/>
      <sheetData sheetId="20635" refreshError="1"/>
      <sheetData sheetId="20636" refreshError="1"/>
      <sheetData sheetId="20637" refreshError="1"/>
      <sheetData sheetId="20638" refreshError="1"/>
      <sheetData sheetId="20639" refreshError="1"/>
      <sheetData sheetId="20640" refreshError="1"/>
      <sheetData sheetId="20641" refreshError="1"/>
      <sheetData sheetId="20642" refreshError="1"/>
      <sheetData sheetId="20643" refreshError="1"/>
      <sheetData sheetId="20644" refreshError="1"/>
      <sheetData sheetId="20645" refreshError="1"/>
      <sheetData sheetId="20646" refreshError="1"/>
      <sheetData sheetId="20647" refreshError="1"/>
      <sheetData sheetId="20648" refreshError="1"/>
      <sheetData sheetId="20649" refreshError="1"/>
      <sheetData sheetId="20650" refreshError="1"/>
      <sheetData sheetId="20651" refreshError="1"/>
      <sheetData sheetId="20652" refreshError="1"/>
      <sheetData sheetId="20653" refreshError="1"/>
      <sheetData sheetId="20654" refreshError="1"/>
      <sheetData sheetId="20655" refreshError="1"/>
      <sheetData sheetId="20656" refreshError="1"/>
      <sheetData sheetId="20657" refreshError="1"/>
      <sheetData sheetId="20658" refreshError="1"/>
      <sheetData sheetId="20659" refreshError="1"/>
      <sheetData sheetId="20660" refreshError="1"/>
      <sheetData sheetId="20661" refreshError="1"/>
      <sheetData sheetId="20662" refreshError="1"/>
      <sheetData sheetId="20663" refreshError="1"/>
      <sheetData sheetId="20664" refreshError="1"/>
      <sheetData sheetId="20665" refreshError="1"/>
      <sheetData sheetId="20666" refreshError="1"/>
      <sheetData sheetId="20667" refreshError="1"/>
      <sheetData sheetId="20668" refreshError="1"/>
      <sheetData sheetId="20669" refreshError="1"/>
      <sheetData sheetId="20670" refreshError="1"/>
      <sheetData sheetId="20671" refreshError="1"/>
      <sheetData sheetId="20672" refreshError="1"/>
      <sheetData sheetId="20673" refreshError="1"/>
      <sheetData sheetId="20674" refreshError="1"/>
      <sheetData sheetId="20675" refreshError="1"/>
      <sheetData sheetId="20676" refreshError="1"/>
      <sheetData sheetId="20677" refreshError="1"/>
      <sheetData sheetId="20678" refreshError="1"/>
      <sheetData sheetId="20679" refreshError="1"/>
      <sheetData sheetId="20680" refreshError="1"/>
      <sheetData sheetId="20681" refreshError="1"/>
      <sheetData sheetId="20682" refreshError="1"/>
      <sheetData sheetId="20683" refreshError="1"/>
      <sheetData sheetId="20684" refreshError="1"/>
      <sheetData sheetId="20685" refreshError="1"/>
      <sheetData sheetId="20686" refreshError="1"/>
      <sheetData sheetId="20687" refreshError="1"/>
      <sheetData sheetId="20688" refreshError="1"/>
      <sheetData sheetId="20689" refreshError="1"/>
      <sheetData sheetId="20690" refreshError="1"/>
      <sheetData sheetId="20691" refreshError="1"/>
      <sheetData sheetId="20692" refreshError="1"/>
      <sheetData sheetId="20693" refreshError="1"/>
      <sheetData sheetId="20694" refreshError="1"/>
      <sheetData sheetId="20695" refreshError="1"/>
      <sheetData sheetId="20696" refreshError="1"/>
      <sheetData sheetId="20697" refreshError="1"/>
      <sheetData sheetId="20698" refreshError="1"/>
      <sheetData sheetId="20699" refreshError="1"/>
      <sheetData sheetId="20700" refreshError="1"/>
      <sheetData sheetId="20701" refreshError="1"/>
      <sheetData sheetId="20702" refreshError="1"/>
      <sheetData sheetId="20703" refreshError="1"/>
      <sheetData sheetId="20704" refreshError="1"/>
      <sheetData sheetId="20705" refreshError="1"/>
      <sheetData sheetId="20706" refreshError="1"/>
      <sheetData sheetId="20707" refreshError="1"/>
      <sheetData sheetId="20708" refreshError="1"/>
      <sheetData sheetId="20709" refreshError="1"/>
      <sheetData sheetId="20710" refreshError="1"/>
      <sheetData sheetId="20711" refreshError="1"/>
      <sheetData sheetId="20712" refreshError="1"/>
      <sheetData sheetId="20713" refreshError="1"/>
      <sheetData sheetId="20714" refreshError="1"/>
      <sheetData sheetId="20715" refreshError="1"/>
      <sheetData sheetId="20716" refreshError="1"/>
      <sheetData sheetId="20717" refreshError="1"/>
      <sheetData sheetId="20718" refreshError="1"/>
      <sheetData sheetId="20719" refreshError="1"/>
      <sheetData sheetId="20720" refreshError="1"/>
      <sheetData sheetId="20721" refreshError="1"/>
      <sheetData sheetId="20722" refreshError="1"/>
      <sheetData sheetId="20723" refreshError="1"/>
      <sheetData sheetId="20724" refreshError="1"/>
      <sheetData sheetId="20725" refreshError="1"/>
      <sheetData sheetId="20726" refreshError="1"/>
      <sheetData sheetId="20727" refreshError="1"/>
      <sheetData sheetId="20728" refreshError="1"/>
      <sheetData sheetId="20729" refreshError="1"/>
      <sheetData sheetId="20730" refreshError="1"/>
      <sheetData sheetId="20731" refreshError="1"/>
      <sheetData sheetId="20732" refreshError="1"/>
      <sheetData sheetId="20733" refreshError="1"/>
      <sheetData sheetId="20734" refreshError="1"/>
      <sheetData sheetId="20735" refreshError="1"/>
      <sheetData sheetId="20736" refreshError="1"/>
      <sheetData sheetId="20737" refreshError="1"/>
      <sheetData sheetId="20738" refreshError="1"/>
      <sheetData sheetId="20739" refreshError="1"/>
      <sheetData sheetId="20740" refreshError="1"/>
      <sheetData sheetId="20741" refreshError="1"/>
      <sheetData sheetId="20742" refreshError="1"/>
      <sheetData sheetId="20743" refreshError="1"/>
      <sheetData sheetId="20744" refreshError="1"/>
      <sheetData sheetId="20745" refreshError="1"/>
      <sheetData sheetId="20746" refreshError="1"/>
      <sheetData sheetId="20747" refreshError="1"/>
      <sheetData sheetId="20748" refreshError="1"/>
      <sheetData sheetId="20749" refreshError="1"/>
      <sheetData sheetId="20750" refreshError="1"/>
      <sheetData sheetId="20751" refreshError="1"/>
      <sheetData sheetId="20752" refreshError="1"/>
      <sheetData sheetId="20753" refreshError="1"/>
      <sheetData sheetId="20754" refreshError="1"/>
      <sheetData sheetId="20755" refreshError="1"/>
      <sheetData sheetId="20756" refreshError="1"/>
      <sheetData sheetId="20757" refreshError="1"/>
      <sheetData sheetId="20758" refreshError="1"/>
      <sheetData sheetId="20759" refreshError="1"/>
      <sheetData sheetId="20760" refreshError="1"/>
      <sheetData sheetId="20761" refreshError="1"/>
      <sheetData sheetId="20762" refreshError="1"/>
      <sheetData sheetId="20763" refreshError="1"/>
      <sheetData sheetId="20764" refreshError="1"/>
      <sheetData sheetId="20765" refreshError="1"/>
      <sheetData sheetId="20766" refreshError="1"/>
      <sheetData sheetId="20767" refreshError="1"/>
      <sheetData sheetId="20768" refreshError="1"/>
      <sheetData sheetId="20769" refreshError="1"/>
      <sheetData sheetId="20770" refreshError="1"/>
      <sheetData sheetId="20771" refreshError="1"/>
      <sheetData sheetId="20772" refreshError="1"/>
      <sheetData sheetId="20773" refreshError="1"/>
      <sheetData sheetId="20774" refreshError="1"/>
      <sheetData sheetId="20775" refreshError="1"/>
      <sheetData sheetId="20776" refreshError="1"/>
      <sheetData sheetId="20777" refreshError="1"/>
      <sheetData sheetId="20778" refreshError="1"/>
      <sheetData sheetId="20779" refreshError="1"/>
      <sheetData sheetId="20780" refreshError="1"/>
      <sheetData sheetId="20781" refreshError="1"/>
      <sheetData sheetId="20782" refreshError="1"/>
      <sheetData sheetId="20783" refreshError="1"/>
      <sheetData sheetId="20784" refreshError="1"/>
      <sheetData sheetId="20785" refreshError="1"/>
      <sheetData sheetId="20786" refreshError="1"/>
      <sheetData sheetId="20787" refreshError="1"/>
      <sheetData sheetId="20788" refreshError="1"/>
      <sheetData sheetId="20789" refreshError="1"/>
      <sheetData sheetId="20790" refreshError="1"/>
      <sheetData sheetId="20791" refreshError="1"/>
      <sheetData sheetId="20792" refreshError="1"/>
      <sheetData sheetId="20793" refreshError="1"/>
      <sheetData sheetId="20794" refreshError="1"/>
      <sheetData sheetId="20795" refreshError="1"/>
      <sheetData sheetId="20796" refreshError="1"/>
      <sheetData sheetId="20797" refreshError="1"/>
      <sheetData sheetId="20798" refreshError="1"/>
      <sheetData sheetId="20799" refreshError="1"/>
      <sheetData sheetId="20800" refreshError="1"/>
      <sheetData sheetId="20801" refreshError="1"/>
      <sheetData sheetId="20802" refreshError="1"/>
      <sheetData sheetId="20803" refreshError="1"/>
      <sheetData sheetId="20804" refreshError="1"/>
      <sheetData sheetId="20805" refreshError="1"/>
      <sheetData sheetId="20806" refreshError="1"/>
      <sheetData sheetId="20807" refreshError="1"/>
      <sheetData sheetId="20808" refreshError="1"/>
      <sheetData sheetId="20809" refreshError="1"/>
      <sheetData sheetId="20810" refreshError="1"/>
      <sheetData sheetId="20811" refreshError="1"/>
      <sheetData sheetId="20812" refreshError="1"/>
      <sheetData sheetId="20813" refreshError="1"/>
      <sheetData sheetId="20814" refreshError="1"/>
      <sheetData sheetId="20815" refreshError="1"/>
      <sheetData sheetId="20816" refreshError="1"/>
      <sheetData sheetId="20817" refreshError="1"/>
      <sheetData sheetId="20818" refreshError="1"/>
      <sheetData sheetId="20819" refreshError="1"/>
      <sheetData sheetId="20820" refreshError="1"/>
      <sheetData sheetId="20821" refreshError="1"/>
      <sheetData sheetId="20822" refreshError="1"/>
      <sheetData sheetId="20823" refreshError="1"/>
      <sheetData sheetId="20824" refreshError="1"/>
      <sheetData sheetId="20825" refreshError="1"/>
      <sheetData sheetId="20826" refreshError="1"/>
      <sheetData sheetId="20827" refreshError="1"/>
      <sheetData sheetId="20828" refreshError="1"/>
      <sheetData sheetId="20829" refreshError="1"/>
      <sheetData sheetId="20830" refreshError="1"/>
      <sheetData sheetId="20831" refreshError="1"/>
      <sheetData sheetId="20832" refreshError="1"/>
      <sheetData sheetId="20833" refreshError="1"/>
      <sheetData sheetId="20834" refreshError="1"/>
      <sheetData sheetId="20835" refreshError="1"/>
      <sheetData sheetId="20836" refreshError="1"/>
      <sheetData sheetId="20837" refreshError="1"/>
      <sheetData sheetId="20838" refreshError="1"/>
      <sheetData sheetId="20839" refreshError="1"/>
      <sheetData sheetId="20840" refreshError="1"/>
      <sheetData sheetId="20841" refreshError="1"/>
      <sheetData sheetId="20842" refreshError="1"/>
      <sheetData sheetId="20843" refreshError="1"/>
      <sheetData sheetId="20844" refreshError="1"/>
      <sheetData sheetId="20845" refreshError="1"/>
      <sheetData sheetId="20846" refreshError="1"/>
      <sheetData sheetId="20847" refreshError="1"/>
      <sheetData sheetId="20848" refreshError="1"/>
      <sheetData sheetId="20849" refreshError="1"/>
      <sheetData sheetId="20850" refreshError="1"/>
      <sheetData sheetId="20851" refreshError="1"/>
      <sheetData sheetId="20852" refreshError="1"/>
      <sheetData sheetId="20853" refreshError="1"/>
      <sheetData sheetId="20854" refreshError="1"/>
      <sheetData sheetId="20855" refreshError="1"/>
      <sheetData sheetId="20856" refreshError="1"/>
      <sheetData sheetId="20857" refreshError="1"/>
      <sheetData sheetId="20858" refreshError="1"/>
      <sheetData sheetId="20859" refreshError="1"/>
      <sheetData sheetId="20860" refreshError="1"/>
      <sheetData sheetId="20861" refreshError="1"/>
      <sheetData sheetId="20862" refreshError="1"/>
      <sheetData sheetId="20863" refreshError="1"/>
      <sheetData sheetId="20864" refreshError="1"/>
      <sheetData sheetId="20865" refreshError="1"/>
      <sheetData sheetId="20866" refreshError="1"/>
      <sheetData sheetId="20867" refreshError="1"/>
      <sheetData sheetId="20868" refreshError="1"/>
      <sheetData sheetId="20869" refreshError="1"/>
      <sheetData sheetId="20870" refreshError="1"/>
      <sheetData sheetId="20871" refreshError="1"/>
      <sheetData sheetId="20872" refreshError="1"/>
      <sheetData sheetId="20873" refreshError="1"/>
      <sheetData sheetId="20874" refreshError="1"/>
      <sheetData sheetId="20875" refreshError="1"/>
      <sheetData sheetId="20876" refreshError="1"/>
      <sheetData sheetId="20877" refreshError="1"/>
      <sheetData sheetId="20878" refreshError="1"/>
      <sheetData sheetId="20879" refreshError="1"/>
      <sheetData sheetId="20880" refreshError="1"/>
      <sheetData sheetId="20881" refreshError="1"/>
      <sheetData sheetId="20882" refreshError="1"/>
      <sheetData sheetId="20883" refreshError="1"/>
      <sheetData sheetId="20884" refreshError="1"/>
      <sheetData sheetId="20885" refreshError="1"/>
      <sheetData sheetId="20886" refreshError="1"/>
      <sheetData sheetId="20887" refreshError="1"/>
      <sheetData sheetId="20888" refreshError="1"/>
      <sheetData sheetId="20889" refreshError="1"/>
      <sheetData sheetId="20890" refreshError="1"/>
      <sheetData sheetId="20891" refreshError="1"/>
      <sheetData sheetId="20892" refreshError="1"/>
      <sheetData sheetId="20893" refreshError="1"/>
      <sheetData sheetId="20894" refreshError="1"/>
      <sheetData sheetId="20895" refreshError="1"/>
      <sheetData sheetId="20896" refreshError="1"/>
      <sheetData sheetId="20897" refreshError="1"/>
      <sheetData sheetId="20898" refreshError="1"/>
      <sheetData sheetId="20899" refreshError="1"/>
      <sheetData sheetId="20900" refreshError="1"/>
      <sheetData sheetId="20901" refreshError="1"/>
      <sheetData sheetId="20902" refreshError="1"/>
      <sheetData sheetId="20903" refreshError="1"/>
      <sheetData sheetId="20904" refreshError="1"/>
      <sheetData sheetId="20905" refreshError="1"/>
      <sheetData sheetId="20906" refreshError="1"/>
      <sheetData sheetId="20907" refreshError="1"/>
      <sheetData sheetId="20908" refreshError="1"/>
      <sheetData sheetId="20909" refreshError="1"/>
      <sheetData sheetId="20910" refreshError="1"/>
      <sheetData sheetId="20911" refreshError="1"/>
      <sheetData sheetId="20912" refreshError="1"/>
      <sheetData sheetId="20913" refreshError="1"/>
      <sheetData sheetId="20914" refreshError="1"/>
      <sheetData sheetId="20915" refreshError="1"/>
      <sheetData sheetId="20916" refreshError="1"/>
      <sheetData sheetId="20917" refreshError="1"/>
      <sheetData sheetId="20918" refreshError="1"/>
      <sheetData sheetId="20919" refreshError="1"/>
      <sheetData sheetId="20920" refreshError="1"/>
      <sheetData sheetId="20921" refreshError="1"/>
      <sheetData sheetId="20922" refreshError="1"/>
      <sheetData sheetId="20923">
        <row r="9">
          <cell r="A9" t="str">
            <v>A</v>
          </cell>
        </row>
      </sheetData>
      <sheetData sheetId="20924">
        <row r="9">
          <cell r="A9" t="str">
            <v>A</v>
          </cell>
        </row>
      </sheetData>
      <sheetData sheetId="20925">
        <row r="9">
          <cell r="A9" t="str">
            <v>A</v>
          </cell>
        </row>
      </sheetData>
      <sheetData sheetId="20926">
        <row r="9">
          <cell r="A9" t="str">
            <v>A</v>
          </cell>
        </row>
      </sheetData>
      <sheetData sheetId="20927">
        <row r="9">
          <cell r="A9" t="str">
            <v>A</v>
          </cell>
        </row>
      </sheetData>
      <sheetData sheetId="20928">
        <row r="9">
          <cell r="A9" t="str">
            <v>A</v>
          </cell>
        </row>
      </sheetData>
      <sheetData sheetId="20929">
        <row r="9">
          <cell r="A9" t="str">
            <v>A</v>
          </cell>
        </row>
      </sheetData>
      <sheetData sheetId="20930">
        <row r="9">
          <cell r="A9" t="str">
            <v>A</v>
          </cell>
        </row>
      </sheetData>
      <sheetData sheetId="20931">
        <row r="9">
          <cell r="A9" t="str">
            <v>A</v>
          </cell>
        </row>
      </sheetData>
      <sheetData sheetId="20932">
        <row r="9">
          <cell r="A9" t="str">
            <v>A</v>
          </cell>
        </row>
      </sheetData>
      <sheetData sheetId="20933">
        <row r="9">
          <cell r="A9" t="str">
            <v>A</v>
          </cell>
        </row>
      </sheetData>
      <sheetData sheetId="20934">
        <row r="9">
          <cell r="A9" t="str">
            <v>A</v>
          </cell>
        </row>
      </sheetData>
      <sheetData sheetId="20935">
        <row r="9">
          <cell r="A9" t="str">
            <v>A</v>
          </cell>
        </row>
      </sheetData>
      <sheetData sheetId="20936">
        <row r="9">
          <cell r="A9" t="str">
            <v>A</v>
          </cell>
        </row>
      </sheetData>
      <sheetData sheetId="20937">
        <row r="9">
          <cell r="A9" t="str">
            <v>A</v>
          </cell>
        </row>
      </sheetData>
      <sheetData sheetId="20938">
        <row r="9">
          <cell r="A9" t="str">
            <v>A</v>
          </cell>
        </row>
      </sheetData>
      <sheetData sheetId="20939">
        <row r="9">
          <cell r="A9" t="str">
            <v>A</v>
          </cell>
        </row>
      </sheetData>
      <sheetData sheetId="20940">
        <row r="9">
          <cell r="A9" t="str">
            <v>A</v>
          </cell>
        </row>
      </sheetData>
      <sheetData sheetId="20941">
        <row r="9">
          <cell r="A9" t="str">
            <v>A</v>
          </cell>
        </row>
      </sheetData>
      <sheetData sheetId="20942">
        <row r="9">
          <cell r="A9" t="str">
            <v>A</v>
          </cell>
        </row>
      </sheetData>
      <sheetData sheetId="20943">
        <row r="9">
          <cell r="A9" t="str">
            <v>A</v>
          </cell>
        </row>
      </sheetData>
      <sheetData sheetId="20944">
        <row r="9">
          <cell r="A9" t="str">
            <v>A</v>
          </cell>
        </row>
      </sheetData>
      <sheetData sheetId="20945">
        <row r="9">
          <cell r="A9" t="str">
            <v>A</v>
          </cell>
        </row>
      </sheetData>
      <sheetData sheetId="20946">
        <row r="9">
          <cell r="A9" t="str">
            <v>A</v>
          </cell>
        </row>
      </sheetData>
      <sheetData sheetId="20947">
        <row r="9">
          <cell r="A9" t="str">
            <v>A</v>
          </cell>
        </row>
      </sheetData>
      <sheetData sheetId="20948">
        <row r="9">
          <cell r="A9" t="str">
            <v>A</v>
          </cell>
        </row>
      </sheetData>
      <sheetData sheetId="20949">
        <row r="9">
          <cell r="A9" t="str">
            <v>A</v>
          </cell>
        </row>
      </sheetData>
      <sheetData sheetId="20950">
        <row r="9">
          <cell r="A9" t="str">
            <v>A</v>
          </cell>
        </row>
      </sheetData>
      <sheetData sheetId="20951">
        <row r="9">
          <cell r="A9" t="str">
            <v>A</v>
          </cell>
        </row>
      </sheetData>
      <sheetData sheetId="20952">
        <row r="9">
          <cell r="A9" t="str">
            <v>A</v>
          </cell>
        </row>
      </sheetData>
      <sheetData sheetId="20953">
        <row r="9">
          <cell r="A9" t="str">
            <v>A</v>
          </cell>
        </row>
      </sheetData>
      <sheetData sheetId="20954">
        <row r="9">
          <cell r="A9" t="str">
            <v>A</v>
          </cell>
        </row>
      </sheetData>
      <sheetData sheetId="20955">
        <row r="9">
          <cell r="A9" t="str">
            <v>A</v>
          </cell>
        </row>
      </sheetData>
      <sheetData sheetId="20956">
        <row r="9">
          <cell r="A9" t="str">
            <v>A</v>
          </cell>
        </row>
      </sheetData>
      <sheetData sheetId="20957">
        <row r="9">
          <cell r="A9" t="str">
            <v>A</v>
          </cell>
        </row>
      </sheetData>
      <sheetData sheetId="20958">
        <row r="9">
          <cell r="A9" t="str">
            <v>A</v>
          </cell>
        </row>
      </sheetData>
      <sheetData sheetId="20959">
        <row r="9">
          <cell r="A9" t="str">
            <v>A</v>
          </cell>
        </row>
      </sheetData>
      <sheetData sheetId="20960">
        <row r="9">
          <cell r="A9" t="str">
            <v>A</v>
          </cell>
        </row>
      </sheetData>
      <sheetData sheetId="20961">
        <row r="9">
          <cell r="A9" t="str">
            <v>A</v>
          </cell>
        </row>
      </sheetData>
      <sheetData sheetId="20962">
        <row r="9">
          <cell r="A9" t="str">
            <v>A</v>
          </cell>
        </row>
      </sheetData>
      <sheetData sheetId="20963">
        <row r="9">
          <cell r="A9" t="str">
            <v>A</v>
          </cell>
        </row>
      </sheetData>
      <sheetData sheetId="20964">
        <row r="9">
          <cell r="A9" t="str">
            <v>A</v>
          </cell>
        </row>
      </sheetData>
      <sheetData sheetId="20965">
        <row r="9">
          <cell r="A9" t="str">
            <v>A</v>
          </cell>
        </row>
      </sheetData>
      <sheetData sheetId="20966">
        <row r="9">
          <cell r="A9" t="str">
            <v>A</v>
          </cell>
        </row>
      </sheetData>
      <sheetData sheetId="20967">
        <row r="9">
          <cell r="A9" t="str">
            <v>A</v>
          </cell>
        </row>
      </sheetData>
      <sheetData sheetId="20968">
        <row r="9">
          <cell r="A9" t="str">
            <v>A</v>
          </cell>
        </row>
      </sheetData>
      <sheetData sheetId="20969">
        <row r="9">
          <cell r="A9" t="str">
            <v>A</v>
          </cell>
        </row>
      </sheetData>
      <sheetData sheetId="20970">
        <row r="9">
          <cell r="A9" t="str">
            <v>A</v>
          </cell>
        </row>
      </sheetData>
      <sheetData sheetId="20971">
        <row r="9">
          <cell r="A9" t="str">
            <v>A</v>
          </cell>
        </row>
      </sheetData>
      <sheetData sheetId="20972">
        <row r="9">
          <cell r="A9" t="str">
            <v>A</v>
          </cell>
        </row>
      </sheetData>
      <sheetData sheetId="20973">
        <row r="9">
          <cell r="A9" t="str">
            <v>A</v>
          </cell>
        </row>
      </sheetData>
      <sheetData sheetId="20974">
        <row r="9">
          <cell r="A9" t="str">
            <v>A</v>
          </cell>
        </row>
      </sheetData>
      <sheetData sheetId="20975">
        <row r="9">
          <cell r="A9" t="str">
            <v>A</v>
          </cell>
        </row>
      </sheetData>
      <sheetData sheetId="20976">
        <row r="9">
          <cell r="A9" t="str">
            <v>A</v>
          </cell>
        </row>
      </sheetData>
      <sheetData sheetId="20977">
        <row r="9">
          <cell r="A9" t="str">
            <v>A</v>
          </cell>
        </row>
      </sheetData>
      <sheetData sheetId="20978">
        <row r="9">
          <cell r="A9" t="str">
            <v>A</v>
          </cell>
        </row>
      </sheetData>
      <sheetData sheetId="20979">
        <row r="9">
          <cell r="A9" t="str">
            <v>A</v>
          </cell>
        </row>
      </sheetData>
      <sheetData sheetId="20980">
        <row r="9">
          <cell r="A9" t="str">
            <v>A</v>
          </cell>
        </row>
      </sheetData>
      <sheetData sheetId="20981">
        <row r="9">
          <cell r="A9" t="str">
            <v>A</v>
          </cell>
        </row>
      </sheetData>
      <sheetData sheetId="20982">
        <row r="9">
          <cell r="A9" t="str">
            <v>A</v>
          </cell>
        </row>
      </sheetData>
      <sheetData sheetId="20983">
        <row r="9">
          <cell r="A9" t="str">
            <v>A</v>
          </cell>
        </row>
      </sheetData>
      <sheetData sheetId="20984">
        <row r="9">
          <cell r="A9" t="str">
            <v>A</v>
          </cell>
        </row>
      </sheetData>
      <sheetData sheetId="20985">
        <row r="9">
          <cell r="A9" t="str">
            <v>A</v>
          </cell>
        </row>
      </sheetData>
      <sheetData sheetId="20986">
        <row r="9">
          <cell r="A9" t="str">
            <v>A</v>
          </cell>
        </row>
      </sheetData>
      <sheetData sheetId="20987">
        <row r="9">
          <cell r="A9" t="str">
            <v>A</v>
          </cell>
        </row>
      </sheetData>
      <sheetData sheetId="20988">
        <row r="9">
          <cell r="A9" t="str">
            <v>A</v>
          </cell>
        </row>
      </sheetData>
      <sheetData sheetId="20989">
        <row r="9">
          <cell r="A9" t="str">
            <v>A</v>
          </cell>
        </row>
      </sheetData>
      <sheetData sheetId="20990">
        <row r="9">
          <cell r="A9" t="str">
            <v>A</v>
          </cell>
        </row>
      </sheetData>
      <sheetData sheetId="20991">
        <row r="9">
          <cell r="A9" t="str">
            <v>A</v>
          </cell>
        </row>
      </sheetData>
      <sheetData sheetId="20992">
        <row r="9">
          <cell r="A9" t="str">
            <v>A</v>
          </cell>
        </row>
      </sheetData>
      <sheetData sheetId="20993"/>
      <sheetData sheetId="20994">
        <row r="9">
          <cell r="A9" t="str">
            <v>A</v>
          </cell>
        </row>
      </sheetData>
      <sheetData sheetId="20995">
        <row r="9">
          <cell r="A9" t="str">
            <v>A</v>
          </cell>
        </row>
      </sheetData>
      <sheetData sheetId="20996"/>
      <sheetData sheetId="20997"/>
      <sheetData sheetId="20998"/>
      <sheetData sheetId="20999">
        <row r="9">
          <cell r="A9" t="str">
            <v>A</v>
          </cell>
        </row>
      </sheetData>
      <sheetData sheetId="21000">
        <row r="9">
          <cell r="A9" t="str">
            <v>A</v>
          </cell>
        </row>
      </sheetData>
      <sheetData sheetId="21001">
        <row r="9">
          <cell r="A9" t="str">
            <v>A</v>
          </cell>
        </row>
      </sheetData>
      <sheetData sheetId="21002">
        <row r="9">
          <cell r="A9" t="str">
            <v>A</v>
          </cell>
        </row>
      </sheetData>
      <sheetData sheetId="21003">
        <row r="9">
          <cell r="A9" t="str">
            <v>A</v>
          </cell>
        </row>
      </sheetData>
      <sheetData sheetId="21004">
        <row r="9">
          <cell r="A9" t="str">
            <v>A</v>
          </cell>
        </row>
      </sheetData>
      <sheetData sheetId="21005">
        <row r="9">
          <cell r="A9" t="str">
            <v>A</v>
          </cell>
        </row>
      </sheetData>
      <sheetData sheetId="21006">
        <row r="9">
          <cell r="A9" t="str">
            <v>A</v>
          </cell>
        </row>
      </sheetData>
      <sheetData sheetId="21007">
        <row r="9">
          <cell r="A9" t="str">
            <v>A</v>
          </cell>
        </row>
      </sheetData>
      <sheetData sheetId="21008">
        <row r="9">
          <cell r="A9" t="str">
            <v>A</v>
          </cell>
        </row>
      </sheetData>
      <sheetData sheetId="21009">
        <row r="9">
          <cell r="A9" t="str">
            <v>A</v>
          </cell>
        </row>
      </sheetData>
      <sheetData sheetId="21010">
        <row r="9">
          <cell r="A9" t="str">
            <v>A</v>
          </cell>
        </row>
      </sheetData>
      <sheetData sheetId="21011">
        <row r="9">
          <cell r="A9" t="str">
            <v>A</v>
          </cell>
        </row>
      </sheetData>
      <sheetData sheetId="21012">
        <row r="9">
          <cell r="A9" t="str">
            <v>A</v>
          </cell>
        </row>
      </sheetData>
      <sheetData sheetId="21013">
        <row r="9">
          <cell r="A9" t="str">
            <v>A</v>
          </cell>
        </row>
      </sheetData>
      <sheetData sheetId="21014">
        <row r="9">
          <cell r="A9" t="str">
            <v>A</v>
          </cell>
        </row>
      </sheetData>
      <sheetData sheetId="21015">
        <row r="9">
          <cell r="A9" t="str">
            <v>A</v>
          </cell>
        </row>
      </sheetData>
      <sheetData sheetId="21016">
        <row r="9">
          <cell r="A9" t="str">
            <v>A</v>
          </cell>
        </row>
      </sheetData>
      <sheetData sheetId="21017">
        <row r="9">
          <cell r="A9" t="str">
            <v>A</v>
          </cell>
        </row>
      </sheetData>
      <sheetData sheetId="21018">
        <row r="9">
          <cell r="A9" t="str">
            <v>A</v>
          </cell>
        </row>
      </sheetData>
      <sheetData sheetId="21019">
        <row r="9">
          <cell r="A9" t="str">
            <v>A</v>
          </cell>
        </row>
      </sheetData>
      <sheetData sheetId="21020">
        <row r="9">
          <cell r="A9" t="str">
            <v>A</v>
          </cell>
        </row>
      </sheetData>
      <sheetData sheetId="21021">
        <row r="9">
          <cell r="A9" t="str">
            <v>A</v>
          </cell>
        </row>
      </sheetData>
      <sheetData sheetId="21022">
        <row r="9">
          <cell r="A9" t="str">
            <v>A</v>
          </cell>
        </row>
      </sheetData>
      <sheetData sheetId="21023">
        <row r="9">
          <cell r="A9" t="str">
            <v>A</v>
          </cell>
        </row>
      </sheetData>
      <sheetData sheetId="21024">
        <row r="9">
          <cell r="A9" t="str">
            <v>A</v>
          </cell>
        </row>
      </sheetData>
      <sheetData sheetId="21025">
        <row r="9">
          <cell r="A9" t="str">
            <v>A</v>
          </cell>
        </row>
      </sheetData>
      <sheetData sheetId="21026">
        <row r="9">
          <cell r="A9" t="str">
            <v>A</v>
          </cell>
        </row>
      </sheetData>
      <sheetData sheetId="21027">
        <row r="9">
          <cell r="A9" t="str">
            <v>A</v>
          </cell>
        </row>
      </sheetData>
      <sheetData sheetId="21028">
        <row r="9">
          <cell r="A9" t="str">
            <v>A</v>
          </cell>
        </row>
      </sheetData>
      <sheetData sheetId="21029">
        <row r="9">
          <cell r="A9" t="str">
            <v>A</v>
          </cell>
        </row>
      </sheetData>
      <sheetData sheetId="21030">
        <row r="9">
          <cell r="A9" t="str">
            <v>A</v>
          </cell>
        </row>
      </sheetData>
      <sheetData sheetId="21031">
        <row r="9">
          <cell r="A9" t="str">
            <v>A</v>
          </cell>
        </row>
      </sheetData>
      <sheetData sheetId="21032">
        <row r="9">
          <cell r="A9" t="str">
            <v>A</v>
          </cell>
        </row>
      </sheetData>
      <sheetData sheetId="21033">
        <row r="9">
          <cell r="A9" t="str">
            <v>A</v>
          </cell>
        </row>
      </sheetData>
      <sheetData sheetId="21034">
        <row r="9">
          <cell r="A9" t="str">
            <v>A</v>
          </cell>
        </row>
      </sheetData>
      <sheetData sheetId="21035">
        <row r="9">
          <cell r="A9" t="str">
            <v>A</v>
          </cell>
        </row>
      </sheetData>
      <sheetData sheetId="21036">
        <row r="9">
          <cell r="A9" t="str">
            <v>A</v>
          </cell>
        </row>
      </sheetData>
      <sheetData sheetId="21037">
        <row r="9">
          <cell r="A9" t="str">
            <v>A</v>
          </cell>
        </row>
      </sheetData>
      <sheetData sheetId="21038">
        <row r="9">
          <cell r="A9" t="str">
            <v>A</v>
          </cell>
        </row>
      </sheetData>
      <sheetData sheetId="21039">
        <row r="9">
          <cell r="A9" t="str">
            <v>A</v>
          </cell>
        </row>
      </sheetData>
      <sheetData sheetId="21040">
        <row r="9">
          <cell r="A9" t="str">
            <v>A</v>
          </cell>
        </row>
      </sheetData>
      <sheetData sheetId="21041">
        <row r="9">
          <cell r="A9" t="str">
            <v>A</v>
          </cell>
        </row>
      </sheetData>
      <sheetData sheetId="21042">
        <row r="9">
          <cell r="A9" t="str">
            <v>A</v>
          </cell>
        </row>
      </sheetData>
      <sheetData sheetId="21043">
        <row r="9">
          <cell r="A9" t="str">
            <v>A</v>
          </cell>
        </row>
      </sheetData>
      <sheetData sheetId="21044">
        <row r="9">
          <cell r="A9" t="str">
            <v>A</v>
          </cell>
        </row>
      </sheetData>
      <sheetData sheetId="21045">
        <row r="9">
          <cell r="A9" t="str">
            <v>A</v>
          </cell>
        </row>
      </sheetData>
      <sheetData sheetId="21046">
        <row r="9">
          <cell r="A9" t="str">
            <v>A</v>
          </cell>
        </row>
      </sheetData>
      <sheetData sheetId="21047">
        <row r="9">
          <cell r="A9" t="str">
            <v>A</v>
          </cell>
        </row>
      </sheetData>
      <sheetData sheetId="21048">
        <row r="9">
          <cell r="A9" t="str">
            <v>A</v>
          </cell>
        </row>
      </sheetData>
      <sheetData sheetId="21049">
        <row r="9">
          <cell r="A9" t="str">
            <v>A</v>
          </cell>
        </row>
      </sheetData>
      <sheetData sheetId="21050">
        <row r="9">
          <cell r="A9" t="str">
            <v>A</v>
          </cell>
        </row>
      </sheetData>
      <sheetData sheetId="21051">
        <row r="9">
          <cell r="A9" t="str">
            <v>A</v>
          </cell>
        </row>
      </sheetData>
      <sheetData sheetId="21052">
        <row r="9">
          <cell r="A9" t="str">
            <v>A</v>
          </cell>
        </row>
      </sheetData>
      <sheetData sheetId="21053">
        <row r="9">
          <cell r="A9" t="str">
            <v>A</v>
          </cell>
        </row>
      </sheetData>
      <sheetData sheetId="21054"/>
      <sheetData sheetId="21055"/>
      <sheetData sheetId="21056">
        <row r="9">
          <cell r="A9" t="str">
            <v>A</v>
          </cell>
        </row>
      </sheetData>
      <sheetData sheetId="21057"/>
      <sheetData sheetId="21058"/>
      <sheetData sheetId="21059"/>
      <sheetData sheetId="21060"/>
      <sheetData sheetId="21061">
        <row r="9">
          <cell r="A9" t="str">
            <v>A</v>
          </cell>
        </row>
      </sheetData>
      <sheetData sheetId="21062">
        <row r="9">
          <cell r="A9" t="str">
            <v>A</v>
          </cell>
        </row>
      </sheetData>
      <sheetData sheetId="21063">
        <row r="9">
          <cell r="A9" t="str">
            <v>A</v>
          </cell>
        </row>
      </sheetData>
      <sheetData sheetId="21064"/>
      <sheetData sheetId="21065">
        <row r="9">
          <cell r="A9" t="str">
            <v>A</v>
          </cell>
        </row>
      </sheetData>
      <sheetData sheetId="21066">
        <row r="9">
          <cell r="A9" t="str">
            <v>A</v>
          </cell>
        </row>
      </sheetData>
      <sheetData sheetId="21067">
        <row r="9">
          <cell r="A9" t="str">
            <v>A</v>
          </cell>
        </row>
      </sheetData>
      <sheetData sheetId="21068"/>
      <sheetData sheetId="21069"/>
      <sheetData sheetId="21070"/>
      <sheetData sheetId="21071"/>
      <sheetData sheetId="21072"/>
      <sheetData sheetId="21073"/>
      <sheetData sheetId="21074">
        <row r="9">
          <cell r="A9" t="str">
            <v>A</v>
          </cell>
        </row>
      </sheetData>
      <sheetData sheetId="21075">
        <row r="9">
          <cell r="A9" t="str">
            <v>A</v>
          </cell>
        </row>
      </sheetData>
      <sheetData sheetId="21076">
        <row r="9">
          <cell r="A9" t="str">
            <v>A</v>
          </cell>
        </row>
      </sheetData>
      <sheetData sheetId="21077">
        <row r="9">
          <cell r="A9" t="str">
            <v>A</v>
          </cell>
        </row>
      </sheetData>
      <sheetData sheetId="21078">
        <row r="9">
          <cell r="A9" t="str">
            <v>A</v>
          </cell>
        </row>
      </sheetData>
      <sheetData sheetId="21079">
        <row r="9">
          <cell r="A9" t="str">
            <v>A</v>
          </cell>
        </row>
      </sheetData>
      <sheetData sheetId="21080">
        <row r="9">
          <cell r="A9" t="str">
            <v>A</v>
          </cell>
        </row>
      </sheetData>
      <sheetData sheetId="21081">
        <row r="9">
          <cell r="A9" t="str">
            <v>A</v>
          </cell>
        </row>
      </sheetData>
      <sheetData sheetId="21082">
        <row r="9">
          <cell r="A9" t="str">
            <v>A</v>
          </cell>
        </row>
      </sheetData>
      <sheetData sheetId="21083">
        <row r="9">
          <cell r="A9" t="str">
            <v>A</v>
          </cell>
        </row>
      </sheetData>
      <sheetData sheetId="21084">
        <row r="9">
          <cell r="A9" t="str">
            <v>A</v>
          </cell>
        </row>
      </sheetData>
      <sheetData sheetId="21085">
        <row r="9">
          <cell r="A9" t="str">
            <v>A</v>
          </cell>
        </row>
      </sheetData>
      <sheetData sheetId="21086">
        <row r="9">
          <cell r="A9" t="str">
            <v>A</v>
          </cell>
        </row>
      </sheetData>
      <sheetData sheetId="21087">
        <row r="9">
          <cell r="A9" t="str">
            <v>A</v>
          </cell>
        </row>
      </sheetData>
      <sheetData sheetId="21088">
        <row r="9">
          <cell r="A9" t="str">
            <v>A</v>
          </cell>
        </row>
      </sheetData>
      <sheetData sheetId="21089">
        <row r="9">
          <cell r="A9" t="str">
            <v>A</v>
          </cell>
        </row>
      </sheetData>
      <sheetData sheetId="21090">
        <row r="9">
          <cell r="A9" t="str">
            <v>A</v>
          </cell>
        </row>
      </sheetData>
      <sheetData sheetId="21091">
        <row r="9">
          <cell r="A9" t="str">
            <v>A</v>
          </cell>
        </row>
      </sheetData>
      <sheetData sheetId="21092">
        <row r="9">
          <cell r="A9" t="str">
            <v>A</v>
          </cell>
        </row>
      </sheetData>
      <sheetData sheetId="21093">
        <row r="9">
          <cell r="A9" t="str">
            <v>A</v>
          </cell>
        </row>
      </sheetData>
      <sheetData sheetId="21094">
        <row r="9">
          <cell r="A9" t="str">
            <v>A</v>
          </cell>
        </row>
      </sheetData>
      <sheetData sheetId="21095"/>
      <sheetData sheetId="21096"/>
      <sheetData sheetId="21097"/>
      <sheetData sheetId="21098"/>
      <sheetData sheetId="21099"/>
      <sheetData sheetId="21100"/>
      <sheetData sheetId="21101"/>
      <sheetData sheetId="21102"/>
      <sheetData sheetId="21103"/>
      <sheetData sheetId="21104"/>
      <sheetData sheetId="21105"/>
      <sheetData sheetId="21106"/>
      <sheetData sheetId="21107"/>
      <sheetData sheetId="21108"/>
      <sheetData sheetId="21109"/>
      <sheetData sheetId="21110"/>
      <sheetData sheetId="21111"/>
      <sheetData sheetId="21112"/>
      <sheetData sheetId="21113"/>
      <sheetData sheetId="21114"/>
      <sheetData sheetId="21115"/>
      <sheetData sheetId="21116"/>
      <sheetData sheetId="21117"/>
      <sheetData sheetId="21118"/>
      <sheetData sheetId="21119"/>
      <sheetData sheetId="21120"/>
      <sheetData sheetId="21121"/>
      <sheetData sheetId="21122"/>
      <sheetData sheetId="21123"/>
      <sheetData sheetId="21124"/>
      <sheetData sheetId="21125"/>
      <sheetData sheetId="21126"/>
      <sheetData sheetId="21127"/>
      <sheetData sheetId="21128"/>
      <sheetData sheetId="21129"/>
      <sheetData sheetId="21130"/>
      <sheetData sheetId="21131"/>
      <sheetData sheetId="21132">
        <row r="9">
          <cell r="A9" t="str">
            <v>A</v>
          </cell>
        </row>
      </sheetData>
      <sheetData sheetId="21133">
        <row r="9">
          <cell r="A9" t="str">
            <v>A</v>
          </cell>
        </row>
      </sheetData>
      <sheetData sheetId="21134">
        <row r="9">
          <cell r="A9" t="str">
            <v>A</v>
          </cell>
        </row>
      </sheetData>
      <sheetData sheetId="21135">
        <row r="9">
          <cell r="A9" t="str">
            <v>A</v>
          </cell>
        </row>
      </sheetData>
      <sheetData sheetId="21136">
        <row r="9">
          <cell r="A9" t="str">
            <v>A</v>
          </cell>
        </row>
      </sheetData>
      <sheetData sheetId="21137">
        <row r="9">
          <cell r="A9" t="str">
            <v>A</v>
          </cell>
        </row>
      </sheetData>
      <sheetData sheetId="21138">
        <row r="9">
          <cell r="A9" t="str">
            <v>A</v>
          </cell>
        </row>
      </sheetData>
      <sheetData sheetId="21139">
        <row r="9">
          <cell r="A9" t="str">
            <v>A</v>
          </cell>
        </row>
      </sheetData>
      <sheetData sheetId="21140">
        <row r="9">
          <cell r="A9" t="str">
            <v>A</v>
          </cell>
        </row>
      </sheetData>
      <sheetData sheetId="21141">
        <row r="9">
          <cell r="A9" t="str">
            <v>A</v>
          </cell>
        </row>
      </sheetData>
      <sheetData sheetId="21142">
        <row r="9">
          <cell r="A9" t="str">
            <v>A</v>
          </cell>
        </row>
      </sheetData>
      <sheetData sheetId="21143">
        <row r="9">
          <cell r="A9" t="str">
            <v>A</v>
          </cell>
        </row>
      </sheetData>
      <sheetData sheetId="21144">
        <row r="9">
          <cell r="A9" t="str">
            <v>A</v>
          </cell>
        </row>
      </sheetData>
      <sheetData sheetId="21145">
        <row r="9">
          <cell r="A9" t="str">
            <v>A</v>
          </cell>
        </row>
      </sheetData>
      <sheetData sheetId="21146">
        <row r="9">
          <cell r="A9" t="str">
            <v>A</v>
          </cell>
        </row>
      </sheetData>
      <sheetData sheetId="21147">
        <row r="9">
          <cell r="A9" t="str">
            <v>A</v>
          </cell>
        </row>
      </sheetData>
      <sheetData sheetId="21148">
        <row r="9">
          <cell r="A9" t="str">
            <v>A</v>
          </cell>
        </row>
      </sheetData>
      <sheetData sheetId="21149">
        <row r="9">
          <cell r="A9" t="str">
            <v>A</v>
          </cell>
        </row>
      </sheetData>
      <sheetData sheetId="21150">
        <row r="9">
          <cell r="A9" t="str">
            <v>A</v>
          </cell>
        </row>
      </sheetData>
      <sheetData sheetId="21151">
        <row r="9">
          <cell r="A9" t="str">
            <v>A</v>
          </cell>
        </row>
      </sheetData>
      <sheetData sheetId="21152">
        <row r="9">
          <cell r="A9" t="str">
            <v>A</v>
          </cell>
        </row>
      </sheetData>
      <sheetData sheetId="21153">
        <row r="9">
          <cell r="A9" t="str">
            <v>A</v>
          </cell>
        </row>
      </sheetData>
      <sheetData sheetId="21154">
        <row r="9">
          <cell r="A9" t="str">
            <v>A</v>
          </cell>
        </row>
      </sheetData>
      <sheetData sheetId="21155">
        <row r="9">
          <cell r="A9" t="str">
            <v>A</v>
          </cell>
        </row>
      </sheetData>
      <sheetData sheetId="21156">
        <row r="9">
          <cell r="A9" t="str">
            <v>A</v>
          </cell>
        </row>
      </sheetData>
      <sheetData sheetId="21157">
        <row r="9">
          <cell r="A9" t="str">
            <v>A</v>
          </cell>
        </row>
      </sheetData>
      <sheetData sheetId="21158">
        <row r="9">
          <cell r="A9" t="str">
            <v>A</v>
          </cell>
        </row>
      </sheetData>
      <sheetData sheetId="21159">
        <row r="9">
          <cell r="A9" t="str">
            <v>A</v>
          </cell>
        </row>
      </sheetData>
      <sheetData sheetId="21160">
        <row r="9">
          <cell r="A9" t="str">
            <v>A</v>
          </cell>
        </row>
      </sheetData>
      <sheetData sheetId="21161">
        <row r="9">
          <cell r="A9" t="str">
            <v>A</v>
          </cell>
        </row>
      </sheetData>
      <sheetData sheetId="21162">
        <row r="9">
          <cell r="A9" t="str">
            <v>A</v>
          </cell>
        </row>
      </sheetData>
      <sheetData sheetId="21163">
        <row r="9">
          <cell r="A9" t="str">
            <v>A</v>
          </cell>
        </row>
      </sheetData>
      <sheetData sheetId="21164">
        <row r="9">
          <cell r="A9" t="str">
            <v>A</v>
          </cell>
        </row>
      </sheetData>
      <sheetData sheetId="21165">
        <row r="9">
          <cell r="A9" t="str">
            <v>A</v>
          </cell>
        </row>
      </sheetData>
      <sheetData sheetId="21166">
        <row r="9">
          <cell r="A9" t="str">
            <v>A</v>
          </cell>
        </row>
      </sheetData>
      <sheetData sheetId="21167">
        <row r="9">
          <cell r="A9" t="str">
            <v>A</v>
          </cell>
        </row>
      </sheetData>
      <sheetData sheetId="21168">
        <row r="9">
          <cell r="A9" t="str">
            <v>A</v>
          </cell>
        </row>
      </sheetData>
      <sheetData sheetId="21169">
        <row r="9">
          <cell r="A9" t="str">
            <v>A</v>
          </cell>
        </row>
      </sheetData>
      <sheetData sheetId="21170">
        <row r="9">
          <cell r="A9" t="str">
            <v>A</v>
          </cell>
        </row>
      </sheetData>
      <sheetData sheetId="21171">
        <row r="9">
          <cell r="A9" t="str">
            <v>A</v>
          </cell>
        </row>
      </sheetData>
      <sheetData sheetId="21172">
        <row r="9">
          <cell r="A9" t="str">
            <v>A</v>
          </cell>
        </row>
      </sheetData>
      <sheetData sheetId="21173">
        <row r="9">
          <cell r="A9" t="str">
            <v>A</v>
          </cell>
        </row>
      </sheetData>
      <sheetData sheetId="21174">
        <row r="9">
          <cell r="A9" t="str">
            <v>A</v>
          </cell>
        </row>
      </sheetData>
      <sheetData sheetId="21175">
        <row r="9">
          <cell r="A9" t="str">
            <v>A</v>
          </cell>
        </row>
      </sheetData>
      <sheetData sheetId="21176">
        <row r="9">
          <cell r="A9" t="str">
            <v>A</v>
          </cell>
        </row>
      </sheetData>
      <sheetData sheetId="21177">
        <row r="9">
          <cell r="A9" t="str">
            <v>A</v>
          </cell>
        </row>
      </sheetData>
      <sheetData sheetId="21178">
        <row r="9">
          <cell r="A9" t="str">
            <v>A</v>
          </cell>
        </row>
      </sheetData>
      <sheetData sheetId="21179"/>
      <sheetData sheetId="21180"/>
      <sheetData sheetId="21181"/>
      <sheetData sheetId="21182"/>
      <sheetData sheetId="21183">
        <row r="9">
          <cell r="A9" t="str">
            <v>A</v>
          </cell>
        </row>
      </sheetData>
      <sheetData sheetId="21184">
        <row r="9">
          <cell r="A9" t="str">
            <v>A</v>
          </cell>
        </row>
      </sheetData>
      <sheetData sheetId="21185">
        <row r="9">
          <cell r="A9" t="str">
            <v>A</v>
          </cell>
        </row>
      </sheetData>
      <sheetData sheetId="21186">
        <row r="9">
          <cell r="A9" t="str">
            <v>A</v>
          </cell>
        </row>
      </sheetData>
      <sheetData sheetId="21187">
        <row r="9">
          <cell r="A9" t="str">
            <v>A</v>
          </cell>
        </row>
      </sheetData>
      <sheetData sheetId="21188">
        <row r="9">
          <cell r="A9" t="str">
            <v>A</v>
          </cell>
        </row>
      </sheetData>
      <sheetData sheetId="21189">
        <row r="9">
          <cell r="A9" t="str">
            <v>A</v>
          </cell>
        </row>
      </sheetData>
      <sheetData sheetId="21190">
        <row r="9">
          <cell r="A9" t="str">
            <v>A</v>
          </cell>
        </row>
      </sheetData>
      <sheetData sheetId="21191">
        <row r="9">
          <cell r="A9" t="str">
            <v>A</v>
          </cell>
        </row>
      </sheetData>
      <sheetData sheetId="21192">
        <row r="9">
          <cell r="A9" t="str">
            <v>A</v>
          </cell>
        </row>
      </sheetData>
      <sheetData sheetId="21193">
        <row r="9">
          <cell r="A9" t="str">
            <v>A</v>
          </cell>
        </row>
      </sheetData>
      <sheetData sheetId="21194">
        <row r="9">
          <cell r="A9" t="str">
            <v>A</v>
          </cell>
        </row>
      </sheetData>
      <sheetData sheetId="21195">
        <row r="9">
          <cell r="A9" t="str">
            <v>A</v>
          </cell>
        </row>
      </sheetData>
      <sheetData sheetId="21196">
        <row r="9">
          <cell r="A9" t="str">
            <v>A</v>
          </cell>
        </row>
      </sheetData>
      <sheetData sheetId="21197">
        <row r="9">
          <cell r="A9" t="str">
            <v>A</v>
          </cell>
        </row>
      </sheetData>
      <sheetData sheetId="21198">
        <row r="9">
          <cell r="A9" t="str">
            <v>A</v>
          </cell>
        </row>
      </sheetData>
      <sheetData sheetId="21199">
        <row r="9">
          <cell r="A9" t="str">
            <v>A</v>
          </cell>
        </row>
      </sheetData>
      <sheetData sheetId="21200">
        <row r="9">
          <cell r="A9" t="str">
            <v>A</v>
          </cell>
        </row>
      </sheetData>
      <sheetData sheetId="21201">
        <row r="9">
          <cell r="A9" t="str">
            <v>A</v>
          </cell>
        </row>
      </sheetData>
      <sheetData sheetId="21202">
        <row r="9">
          <cell r="A9" t="str">
            <v>A</v>
          </cell>
        </row>
      </sheetData>
      <sheetData sheetId="21203"/>
      <sheetData sheetId="21204"/>
      <sheetData sheetId="21205"/>
      <sheetData sheetId="21206"/>
      <sheetData sheetId="21207"/>
      <sheetData sheetId="21208"/>
      <sheetData sheetId="21209"/>
      <sheetData sheetId="21210">
        <row r="9">
          <cell r="A9" t="str">
            <v>A</v>
          </cell>
        </row>
      </sheetData>
      <sheetData sheetId="21211">
        <row r="9">
          <cell r="A9" t="str">
            <v>A</v>
          </cell>
        </row>
      </sheetData>
      <sheetData sheetId="21212">
        <row r="9">
          <cell r="A9" t="str">
            <v>A</v>
          </cell>
        </row>
      </sheetData>
      <sheetData sheetId="21213">
        <row r="9">
          <cell r="A9" t="str">
            <v>A</v>
          </cell>
        </row>
      </sheetData>
      <sheetData sheetId="21214">
        <row r="9">
          <cell r="A9" t="str">
            <v>A</v>
          </cell>
        </row>
      </sheetData>
      <sheetData sheetId="21215">
        <row r="9">
          <cell r="A9" t="str">
            <v>A</v>
          </cell>
        </row>
      </sheetData>
      <sheetData sheetId="21216"/>
      <sheetData sheetId="21217"/>
      <sheetData sheetId="21218"/>
      <sheetData sheetId="21219"/>
      <sheetData sheetId="21220"/>
      <sheetData sheetId="21221">
        <row r="9">
          <cell r="A9" t="str">
            <v>A</v>
          </cell>
        </row>
      </sheetData>
      <sheetData sheetId="21222">
        <row r="9">
          <cell r="A9" t="str">
            <v>A</v>
          </cell>
        </row>
      </sheetData>
      <sheetData sheetId="21223">
        <row r="9">
          <cell r="A9" t="str">
            <v>A</v>
          </cell>
        </row>
      </sheetData>
      <sheetData sheetId="21224">
        <row r="9">
          <cell r="A9" t="str">
            <v>A</v>
          </cell>
        </row>
      </sheetData>
      <sheetData sheetId="21225">
        <row r="9">
          <cell r="A9" t="str">
            <v>A</v>
          </cell>
        </row>
      </sheetData>
      <sheetData sheetId="21226">
        <row r="9">
          <cell r="A9" t="str">
            <v>A</v>
          </cell>
        </row>
      </sheetData>
      <sheetData sheetId="21227">
        <row r="9">
          <cell r="A9" t="str">
            <v>A</v>
          </cell>
        </row>
      </sheetData>
      <sheetData sheetId="21228">
        <row r="9">
          <cell r="A9" t="str">
            <v>A</v>
          </cell>
        </row>
      </sheetData>
      <sheetData sheetId="21229">
        <row r="9">
          <cell r="A9" t="str">
            <v>A</v>
          </cell>
        </row>
      </sheetData>
      <sheetData sheetId="21230">
        <row r="9">
          <cell r="A9" t="str">
            <v>A</v>
          </cell>
        </row>
      </sheetData>
      <sheetData sheetId="21231">
        <row r="9">
          <cell r="A9" t="str">
            <v>A</v>
          </cell>
        </row>
      </sheetData>
      <sheetData sheetId="21232">
        <row r="9">
          <cell r="A9" t="str">
            <v>A</v>
          </cell>
        </row>
      </sheetData>
      <sheetData sheetId="21233">
        <row r="9">
          <cell r="A9" t="str">
            <v>A</v>
          </cell>
        </row>
      </sheetData>
      <sheetData sheetId="21234">
        <row r="9">
          <cell r="A9" t="str">
            <v>A</v>
          </cell>
        </row>
      </sheetData>
      <sheetData sheetId="21235">
        <row r="9">
          <cell r="A9" t="str">
            <v>A</v>
          </cell>
        </row>
      </sheetData>
      <sheetData sheetId="21236">
        <row r="9">
          <cell r="A9" t="str">
            <v>A</v>
          </cell>
        </row>
      </sheetData>
      <sheetData sheetId="21237">
        <row r="9">
          <cell r="A9" t="str">
            <v>A</v>
          </cell>
        </row>
      </sheetData>
      <sheetData sheetId="21238">
        <row r="9">
          <cell r="A9" t="str">
            <v>A</v>
          </cell>
        </row>
      </sheetData>
      <sheetData sheetId="21239">
        <row r="9">
          <cell r="A9" t="str">
            <v>A</v>
          </cell>
        </row>
      </sheetData>
      <sheetData sheetId="21240">
        <row r="9">
          <cell r="A9" t="str">
            <v>A</v>
          </cell>
        </row>
      </sheetData>
      <sheetData sheetId="21241">
        <row r="9">
          <cell r="A9" t="str">
            <v>A</v>
          </cell>
        </row>
      </sheetData>
      <sheetData sheetId="21242">
        <row r="9">
          <cell r="A9" t="str">
            <v>A</v>
          </cell>
        </row>
      </sheetData>
      <sheetData sheetId="21243">
        <row r="9">
          <cell r="A9" t="str">
            <v>A</v>
          </cell>
        </row>
      </sheetData>
      <sheetData sheetId="21244">
        <row r="9">
          <cell r="A9" t="str">
            <v>A</v>
          </cell>
        </row>
      </sheetData>
      <sheetData sheetId="21245"/>
      <sheetData sheetId="21246"/>
      <sheetData sheetId="21247"/>
      <sheetData sheetId="21248"/>
      <sheetData sheetId="21249"/>
      <sheetData sheetId="21250"/>
      <sheetData sheetId="21251">
        <row r="9">
          <cell r="A9" t="str">
            <v>A</v>
          </cell>
        </row>
      </sheetData>
      <sheetData sheetId="21252">
        <row r="9">
          <cell r="A9" t="str">
            <v>A</v>
          </cell>
        </row>
      </sheetData>
      <sheetData sheetId="21253">
        <row r="9">
          <cell r="A9" t="str">
            <v>A</v>
          </cell>
        </row>
      </sheetData>
      <sheetData sheetId="21254"/>
      <sheetData sheetId="21255"/>
      <sheetData sheetId="21256"/>
      <sheetData sheetId="21257"/>
      <sheetData sheetId="21258"/>
      <sheetData sheetId="21259"/>
      <sheetData sheetId="21260">
        <row r="9">
          <cell r="A9" t="str">
            <v>A</v>
          </cell>
        </row>
      </sheetData>
      <sheetData sheetId="21261"/>
      <sheetData sheetId="21262"/>
      <sheetData sheetId="21263"/>
      <sheetData sheetId="21264"/>
      <sheetData sheetId="21265"/>
      <sheetData sheetId="21266">
        <row r="9">
          <cell r="A9" t="str">
            <v>A</v>
          </cell>
        </row>
      </sheetData>
      <sheetData sheetId="21267">
        <row r="9">
          <cell r="A9" t="str">
            <v>A</v>
          </cell>
        </row>
      </sheetData>
      <sheetData sheetId="21268">
        <row r="9">
          <cell r="A9" t="str">
            <v>A</v>
          </cell>
        </row>
      </sheetData>
      <sheetData sheetId="21269">
        <row r="9">
          <cell r="A9" t="str">
            <v>A</v>
          </cell>
        </row>
      </sheetData>
      <sheetData sheetId="21270">
        <row r="9">
          <cell r="A9" t="str">
            <v>A</v>
          </cell>
        </row>
      </sheetData>
      <sheetData sheetId="21271">
        <row r="9">
          <cell r="A9" t="str">
            <v>A</v>
          </cell>
        </row>
      </sheetData>
      <sheetData sheetId="21272">
        <row r="9">
          <cell r="A9" t="str">
            <v>A</v>
          </cell>
        </row>
      </sheetData>
      <sheetData sheetId="21273">
        <row r="9">
          <cell r="A9" t="str">
            <v>A</v>
          </cell>
        </row>
      </sheetData>
      <sheetData sheetId="21274">
        <row r="9">
          <cell r="A9" t="str">
            <v>A</v>
          </cell>
        </row>
      </sheetData>
      <sheetData sheetId="21275">
        <row r="9">
          <cell r="A9" t="str">
            <v>A</v>
          </cell>
        </row>
      </sheetData>
      <sheetData sheetId="21276">
        <row r="9">
          <cell r="A9" t="str">
            <v>A</v>
          </cell>
        </row>
      </sheetData>
      <sheetData sheetId="21277">
        <row r="9">
          <cell r="A9" t="str">
            <v>A</v>
          </cell>
        </row>
      </sheetData>
      <sheetData sheetId="21278">
        <row r="9">
          <cell r="A9" t="str">
            <v>A</v>
          </cell>
        </row>
      </sheetData>
      <sheetData sheetId="21279">
        <row r="9">
          <cell r="A9" t="str">
            <v>A</v>
          </cell>
        </row>
      </sheetData>
      <sheetData sheetId="21280">
        <row r="9">
          <cell r="A9" t="str">
            <v>A</v>
          </cell>
        </row>
      </sheetData>
      <sheetData sheetId="21281">
        <row r="9">
          <cell r="A9" t="str">
            <v>A</v>
          </cell>
        </row>
      </sheetData>
      <sheetData sheetId="21282">
        <row r="9">
          <cell r="A9" t="str">
            <v>A</v>
          </cell>
        </row>
      </sheetData>
      <sheetData sheetId="21283">
        <row r="9">
          <cell r="A9" t="str">
            <v>A</v>
          </cell>
        </row>
      </sheetData>
      <sheetData sheetId="21284">
        <row r="9">
          <cell r="A9" t="str">
            <v>A</v>
          </cell>
        </row>
      </sheetData>
      <sheetData sheetId="21285">
        <row r="9">
          <cell r="A9" t="str">
            <v>A</v>
          </cell>
        </row>
      </sheetData>
      <sheetData sheetId="21286">
        <row r="9">
          <cell r="A9" t="str">
            <v>A</v>
          </cell>
        </row>
      </sheetData>
      <sheetData sheetId="21287">
        <row r="9">
          <cell r="A9" t="str">
            <v>A</v>
          </cell>
        </row>
      </sheetData>
      <sheetData sheetId="21288">
        <row r="9">
          <cell r="A9" t="str">
            <v>A</v>
          </cell>
        </row>
      </sheetData>
      <sheetData sheetId="21289">
        <row r="9">
          <cell r="A9" t="str">
            <v>A</v>
          </cell>
        </row>
      </sheetData>
      <sheetData sheetId="21290">
        <row r="9">
          <cell r="A9" t="str">
            <v>A</v>
          </cell>
        </row>
      </sheetData>
      <sheetData sheetId="21291">
        <row r="9">
          <cell r="A9" t="str">
            <v>A</v>
          </cell>
        </row>
      </sheetData>
      <sheetData sheetId="21292">
        <row r="9">
          <cell r="A9" t="str">
            <v>A</v>
          </cell>
        </row>
      </sheetData>
      <sheetData sheetId="21293">
        <row r="9">
          <cell r="A9" t="str">
            <v>A</v>
          </cell>
        </row>
      </sheetData>
      <sheetData sheetId="21294">
        <row r="9">
          <cell r="A9" t="str">
            <v>A</v>
          </cell>
        </row>
      </sheetData>
      <sheetData sheetId="21295">
        <row r="9">
          <cell r="A9" t="str">
            <v>A</v>
          </cell>
        </row>
      </sheetData>
      <sheetData sheetId="21296">
        <row r="9">
          <cell r="A9" t="str">
            <v>A</v>
          </cell>
        </row>
      </sheetData>
      <sheetData sheetId="21297">
        <row r="9">
          <cell r="A9" t="str">
            <v>A</v>
          </cell>
        </row>
      </sheetData>
      <sheetData sheetId="21298">
        <row r="9">
          <cell r="A9" t="str">
            <v>A</v>
          </cell>
        </row>
      </sheetData>
      <sheetData sheetId="21299">
        <row r="9">
          <cell r="A9" t="str">
            <v>A</v>
          </cell>
        </row>
      </sheetData>
      <sheetData sheetId="21300">
        <row r="9">
          <cell r="A9" t="str">
            <v>A</v>
          </cell>
        </row>
      </sheetData>
      <sheetData sheetId="21301">
        <row r="9">
          <cell r="A9" t="str">
            <v>A</v>
          </cell>
        </row>
      </sheetData>
      <sheetData sheetId="21302">
        <row r="9">
          <cell r="A9" t="str">
            <v>A</v>
          </cell>
        </row>
      </sheetData>
      <sheetData sheetId="21303">
        <row r="9">
          <cell r="A9" t="str">
            <v>A</v>
          </cell>
        </row>
      </sheetData>
      <sheetData sheetId="21304">
        <row r="9">
          <cell r="A9" t="str">
            <v>A</v>
          </cell>
        </row>
      </sheetData>
      <sheetData sheetId="21305">
        <row r="9">
          <cell r="A9" t="str">
            <v>A</v>
          </cell>
        </row>
      </sheetData>
      <sheetData sheetId="21306">
        <row r="9">
          <cell r="A9" t="str">
            <v>A</v>
          </cell>
        </row>
      </sheetData>
      <sheetData sheetId="21307">
        <row r="9">
          <cell r="A9" t="str">
            <v>A</v>
          </cell>
        </row>
      </sheetData>
      <sheetData sheetId="21308">
        <row r="9">
          <cell r="A9" t="str">
            <v>A</v>
          </cell>
        </row>
      </sheetData>
      <sheetData sheetId="21309"/>
      <sheetData sheetId="21310"/>
      <sheetData sheetId="21311">
        <row r="9">
          <cell r="A9" t="str">
            <v>A</v>
          </cell>
        </row>
      </sheetData>
      <sheetData sheetId="21312">
        <row r="9">
          <cell r="A9" t="str">
            <v>A</v>
          </cell>
        </row>
      </sheetData>
      <sheetData sheetId="21313">
        <row r="9">
          <cell r="A9" t="str">
            <v>A</v>
          </cell>
        </row>
      </sheetData>
      <sheetData sheetId="21314">
        <row r="9">
          <cell r="A9" t="str">
            <v>A</v>
          </cell>
        </row>
      </sheetData>
      <sheetData sheetId="21315">
        <row r="9">
          <cell r="A9" t="str">
            <v>A</v>
          </cell>
        </row>
      </sheetData>
      <sheetData sheetId="21316">
        <row r="9">
          <cell r="A9" t="str">
            <v>A</v>
          </cell>
        </row>
      </sheetData>
      <sheetData sheetId="21317"/>
      <sheetData sheetId="21318"/>
      <sheetData sheetId="21319">
        <row r="9">
          <cell r="A9" t="str">
            <v>A</v>
          </cell>
        </row>
      </sheetData>
      <sheetData sheetId="21320"/>
      <sheetData sheetId="21321"/>
      <sheetData sheetId="21322"/>
      <sheetData sheetId="21323"/>
      <sheetData sheetId="21324">
        <row r="9">
          <cell r="A9" t="str">
            <v>A</v>
          </cell>
        </row>
      </sheetData>
      <sheetData sheetId="21325"/>
      <sheetData sheetId="21326"/>
      <sheetData sheetId="21327"/>
      <sheetData sheetId="21328"/>
      <sheetData sheetId="21329"/>
      <sheetData sheetId="21330">
        <row r="9">
          <cell r="A9" t="str">
            <v>A</v>
          </cell>
        </row>
      </sheetData>
      <sheetData sheetId="21331">
        <row r="9">
          <cell r="A9" t="str">
            <v>A</v>
          </cell>
        </row>
      </sheetData>
      <sheetData sheetId="21332">
        <row r="9">
          <cell r="A9" t="str">
            <v>A</v>
          </cell>
        </row>
      </sheetData>
      <sheetData sheetId="21333">
        <row r="9">
          <cell r="A9" t="str">
            <v>A</v>
          </cell>
        </row>
      </sheetData>
      <sheetData sheetId="21334">
        <row r="9">
          <cell r="A9" t="str">
            <v>A</v>
          </cell>
        </row>
      </sheetData>
      <sheetData sheetId="21335">
        <row r="9">
          <cell r="A9" t="str">
            <v>A</v>
          </cell>
        </row>
      </sheetData>
      <sheetData sheetId="21336">
        <row r="9">
          <cell r="A9" t="str">
            <v>A</v>
          </cell>
        </row>
      </sheetData>
      <sheetData sheetId="21337"/>
      <sheetData sheetId="21338"/>
      <sheetData sheetId="21339"/>
      <sheetData sheetId="21340">
        <row r="9">
          <cell r="A9" t="str">
            <v>A</v>
          </cell>
        </row>
      </sheetData>
      <sheetData sheetId="21341">
        <row r="9">
          <cell r="A9" t="str">
            <v>A</v>
          </cell>
        </row>
      </sheetData>
      <sheetData sheetId="21342">
        <row r="9">
          <cell r="A9" t="str">
            <v>A</v>
          </cell>
        </row>
      </sheetData>
      <sheetData sheetId="21343">
        <row r="9">
          <cell r="A9" t="str">
            <v>A</v>
          </cell>
        </row>
      </sheetData>
      <sheetData sheetId="21344">
        <row r="9">
          <cell r="A9" t="str">
            <v>A</v>
          </cell>
        </row>
      </sheetData>
      <sheetData sheetId="21345">
        <row r="9">
          <cell r="A9" t="str">
            <v>A</v>
          </cell>
        </row>
      </sheetData>
      <sheetData sheetId="21346">
        <row r="9">
          <cell r="A9" t="str">
            <v>A</v>
          </cell>
        </row>
      </sheetData>
      <sheetData sheetId="21347">
        <row r="9">
          <cell r="A9" t="str">
            <v>A</v>
          </cell>
        </row>
      </sheetData>
      <sheetData sheetId="21348"/>
      <sheetData sheetId="21349"/>
      <sheetData sheetId="21350"/>
      <sheetData sheetId="21351">
        <row r="9">
          <cell r="A9" t="str">
            <v>A</v>
          </cell>
        </row>
      </sheetData>
      <sheetData sheetId="21352">
        <row r="9">
          <cell r="A9" t="str">
            <v>A</v>
          </cell>
        </row>
      </sheetData>
      <sheetData sheetId="21353">
        <row r="9">
          <cell r="A9" t="str">
            <v>A</v>
          </cell>
        </row>
      </sheetData>
      <sheetData sheetId="21354">
        <row r="9">
          <cell r="A9" t="str">
            <v>A</v>
          </cell>
        </row>
      </sheetData>
      <sheetData sheetId="21355">
        <row r="9">
          <cell r="A9" t="str">
            <v>A</v>
          </cell>
        </row>
      </sheetData>
      <sheetData sheetId="21356"/>
      <sheetData sheetId="21357"/>
      <sheetData sheetId="21358"/>
      <sheetData sheetId="21359">
        <row r="9">
          <cell r="A9" t="str">
            <v>A</v>
          </cell>
        </row>
      </sheetData>
      <sheetData sheetId="21360">
        <row r="9">
          <cell r="A9" t="str">
            <v>A</v>
          </cell>
        </row>
      </sheetData>
      <sheetData sheetId="21361">
        <row r="9">
          <cell r="A9" t="str">
            <v>A</v>
          </cell>
        </row>
      </sheetData>
      <sheetData sheetId="21362">
        <row r="9">
          <cell r="A9" t="str">
            <v>A</v>
          </cell>
        </row>
      </sheetData>
      <sheetData sheetId="21363">
        <row r="9">
          <cell r="A9" t="str">
            <v>A</v>
          </cell>
        </row>
      </sheetData>
      <sheetData sheetId="21364">
        <row r="9">
          <cell r="A9" t="str">
            <v>A</v>
          </cell>
        </row>
      </sheetData>
      <sheetData sheetId="21365">
        <row r="9">
          <cell r="A9" t="str">
            <v>A</v>
          </cell>
        </row>
      </sheetData>
      <sheetData sheetId="21366">
        <row r="9">
          <cell r="A9" t="str">
            <v>A</v>
          </cell>
        </row>
      </sheetData>
      <sheetData sheetId="21367">
        <row r="9">
          <cell r="A9" t="str">
            <v>A</v>
          </cell>
        </row>
      </sheetData>
      <sheetData sheetId="21368">
        <row r="9">
          <cell r="A9" t="str">
            <v>A</v>
          </cell>
        </row>
      </sheetData>
      <sheetData sheetId="21369">
        <row r="9">
          <cell r="A9" t="str">
            <v>A</v>
          </cell>
        </row>
      </sheetData>
      <sheetData sheetId="21370">
        <row r="9">
          <cell r="A9" t="str">
            <v>A</v>
          </cell>
        </row>
      </sheetData>
      <sheetData sheetId="21371">
        <row r="9">
          <cell r="A9" t="str">
            <v>A</v>
          </cell>
        </row>
      </sheetData>
      <sheetData sheetId="21372">
        <row r="9">
          <cell r="A9" t="str">
            <v>A</v>
          </cell>
        </row>
      </sheetData>
      <sheetData sheetId="21373"/>
      <sheetData sheetId="21374">
        <row r="9">
          <cell r="A9" t="str">
            <v>A</v>
          </cell>
        </row>
      </sheetData>
      <sheetData sheetId="21375"/>
      <sheetData sheetId="21376"/>
      <sheetData sheetId="21377">
        <row r="9">
          <cell r="A9" t="str">
            <v>A</v>
          </cell>
        </row>
      </sheetData>
      <sheetData sheetId="21378">
        <row r="9">
          <cell r="A9" t="str">
            <v>A</v>
          </cell>
        </row>
      </sheetData>
      <sheetData sheetId="21379">
        <row r="9">
          <cell r="A9" t="str">
            <v>A</v>
          </cell>
        </row>
      </sheetData>
      <sheetData sheetId="21380">
        <row r="9">
          <cell r="A9" t="str">
            <v>A</v>
          </cell>
        </row>
      </sheetData>
      <sheetData sheetId="21381"/>
      <sheetData sheetId="21382">
        <row r="9">
          <cell r="A9" t="str">
            <v>A</v>
          </cell>
        </row>
      </sheetData>
      <sheetData sheetId="21383">
        <row r="9">
          <cell r="A9" t="str">
            <v>A</v>
          </cell>
        </row>
      </sheetData>
      <sheetData sheetId="21384">
        <row r="9">
          <cell r="A9" t="str">
            <v>A</v>
          </cell>
        </row>
      </sheetData>
      <sheetData sheetId="21385">
        <row r="9">
          <cell r="A9" t="str">
            <v>A</v>
          </cell>
        </row>
      </sheetData>
      <sheetData sheetId="21386">
        <row r="9">
          <cell r="A9" t="str">
            <v>A</v>
          </cell>
        </row>
      </sheetData>
      <sheetData sheetId="21387">
        <row r="9">
          <cell r="A9" t="str">
            <v>A</v>
          </cell>
        </row>
      </sheetData>
      <sheetData sheetId="21388">
        <row r="9">
          <cell r="A9" t="str">
            <v>A</v>
          </cell>
        </row>
      </sheetData>
      <sheetData sheetId="21389">
        <row r="9">
          <cell r="A9" t="str">
            <v>A</v>
          </cell>
        </row>
      </sheetData>
      <sheetData sheetId="21390"/>
      <sheetData sheetId="21391"/>
      <sheetData sheetId="21392"/>
      <sheetData sheetId="21393"/>
      <sheetData sheetId="21394"/>
      <sheetData sheetId="21395"/>
      <sheetData sheetId="21396"/>
      <sheetData sheetId="21397">
        <row r="9">
          <cell r="A9" t="str">
            <v>A</v>
          </cell>
        </row>
      </sheetData>
      <sheetData sheetId="21398">
        <row r="9">
          <cell r="A9" t="str">
            <v>A</v>
          </cell>
        </row>
      </sheetData>
      <sheetData sheetId="21399">
        <row r="9">
          <cell r="A9" t="str">
            <v>A</v>
          </cell>
        </row>
      </sheetData>
      <sheetData sheetId="21400">
        <row r="9">
          <cell r="A9" t="str">
            <v>A</v>
          </cell>
        </row>
      </sheetData>
      <sheetData sheetId="21401">
        <row r="9">
          <cell r="A9" t="str">
            <v>A</v>
          </cell>
        </row>
      </sheetData>
      <sheetData sheetId="21402">
        <row r="9">
          <cell r="A9" t="str">
            <v>A</v>
          </cell>
        </row>
      </sheetData>
      <sheetData sheetId="21403">
        <row r="9">
          <cell r="A9" t="str">
            <v>A</v>
          </cell>
        </row>
      </sheetData>
      <sheetData sheetId="21404">
        <row r="9">
          <cell r="A9" t="str">
            <v>A</v>
          </cell>
        </row>
      </sheetData>
      <sheetData sheetId="21405">
        <row r="9">
          <cell r="A9" t="str">
            <v>A</v>
          </cell>
        </row>
      </sheetData>
      <sheetData sheetId="21406">
        <row r="9">
          <cell r="A9" t="str">
            <v>A</v>
          </cell>
        </row>
      </sheetData>
      <sheetData sheetId="21407">
        <row r="9">
          <cell r="A9" t="str">
            <v>A</v>
          </cell>
        </row>
      </sheetData>
      <sheetData sheetId="21408">
        <row r="9">
          <cell r="A9" t="str">
            <v>A</v>
          </cell>
        </row>
      </sheetData>
      <sheetData sheetId="21409"/>
      <sheetData sheetId="21410">
        <row r="9">
          <cell r="A9" t="str">
            <v>A</v>
          </cell>
        </row>
      </sheetData>
      <sheetData sheetId="21411"/>
      <sheetData sheetId="21412"/>
      <sheetData sheetId="21413"/>
      <sheetData sheetId="21414"/>
      <sheetData sheetId="21415"/>
      <sheetData sheetId="21416"/>
      <sheetData sheetId="21417"/>
      <sheetData sheetId="21418"/>
      <sheetData sheetId="21419"/>
      <sheetData sheetId="21420"/>
      <sheetData sheetId="21421"/>
      <sheetData sheetId="21422"/>
      <sheetData sheetId="21423"/>
      <sheetData sheetId="21424"/>
      <sheetData sheetId="21425"/>
      <sheetData sheetId="21426"/>
      <sheetData sheetId="21427"/>
      <sheetData sheetId="21428"/>
      <sheetData sheetId="21429"/>
      <sheetData sheetId="21430"/>
      <sheetData sheetId="21431"/>
      <sheetData sheetId="21432"/>
      <sheetData sheetId="21433"/>
      <sheetData sheetId="21434"/>
      <sheetData sheetId="21435"/>
      <sheetData sheetId="21436"/>
      <sheetData sheetId="21437"/>
      <sheetData sheetId="21438"/>
      <sheetData sheetId="21439"/>
      <sheetData sheetId="21440"/>
      <sheetData sheetId="21441"/>
      <sheetData sheetId="21442"/>
      <sheetData sheetId="21443"/>
      <sheetData sheetId="21444"/>
      <sheetData sheetId="21445"/>
      <sheetData sheetId="21446">
        <row r="9">
          <cell r="A9" t="str">
            <v>A</v>
          </cell>
        </row>
      </sheetData>
      <sheetData sheetId="21447"/>
      <sheetData sheetId="21448"/>
      <sheetData sheetId="21449"/>
      <sheetData sheetId="21450"/>
      <sheetData sheetId="21451"/>
      <sheetData sheetId="21452">
        <row r="9">
          <cell r="A9" t="str">
            <v>A</v>
          </cell>
        </row>
      </sheetData>
      <sheetData sheetId="21453"/>
      <sheetData sheetId="21454"/>
      <sheetData sheetId="21455"/>
      <sheetData sheetId="21456"/>
      <sheetData sheetId="21457"/>
      <sheetData sheetId="21458">
        <row r="9">
          <cell r="A9" t="str">
            <v>A</v>
          </cell>
        </row>
      </sheetData>
      <sheetData sheetId="21459"/>
      <sheetData sheetId="21460">
        <row r="9">
          <cell r="A9" t="str">
            <v>A</v>
          </cell>
        </row>
      </sheetData>
      <sheetData sheetId="21461">
        <row r="9">
          <cell r="A9" t="str">
            <v>A</v>
          </cell>
        </row>
      </sheetData>
      <sheetData sheetId="21462">
        <row r="9">
          <cell r="A9" t="str">
            <v>A</v>
          </cell>
        </row>
      </sheetData>
      <sheetData sheetId="21463">
        <row r="9">
          <cell r="A9" t="str">
            <v>A</v>
          </cell>
        </row>
      </sheetData>
      <sheetData sheetId="21464"/>
      <sheetData sheetId="21465"/>
      <sheetData sheetId="21466"/>
      <sheetData sheetId="21467"/>
      <sheetData sheetId="21468"/>
      <sheetData sheetId="21469"/>
      <sheetData sheetId="21470"/>
      <sheetData sheetId="21471"/>
      <sheetData sheetId="21472"/>
      <sheetData sheetId="21473"/>
      <sheetData sheetId="21474"/>
      <sheetData sheetId="21475"/>
      <sheetData sheetId="21476"/>
      <sheetData sheetId="21477"/>
      <sheetData sheetId="21478"/>
      <sheetData sheetId="21479"/>
      <sheetData sheetId="21480"/>
      <sheetData sheetId="21481"/>
      <sheetData sheetId="21482"/>
      <sheetData sheetId="21483"/>
      <sheetData sheetId="21484"/>
      <sheetData sheetId="21485"/>
      <sheetData sheetId="21486"/>
      <sheetData sheetId="21487"/>
      <sheetData sheetId="21488"/>
      <sheetData sheetId="21489"/>
      <sheetData sheetId="21490"/>
      <sheetData sheetId="21491"/>
      <sheetData sheetId="21492"/>
      <sheetData sheetId="21493"/>
      <sheetData sheetId="21494"/>
      <sheetData sheetId="21495"/>
      <sheetData sheetId="21496"/>
      <sheetData sheetId="21497"/>
      <sheetData sheetId="21498"/>
      <sheetData sheetId="21499"/>
      <sheetData sheetId="21500"/>
      <sheetData sheetId="21501"/>
      <sheetData sheetId="21502">
        <row r="9">
          <cell r="A9" t="str">
            <v>A</v>
          </cell>
        </row>
      </sheetData>
      <sheetData sheetId="21503">
        <row r="9">
          <cell r="A9" t="str">
            <v>A</v>
          </cell>
        </row>
      </sheetData>
      <sheetData sheetId="21504">
        <row r="9">
          <cell r="A9" t="str">
            <v>A</v>
          </cell>
        </row>
      </sheetData>
      <sheetData sheetId="21505"/>
      <sheetData sheetId="21506"/>
      <sheetData sheetId="21507"/>
      <sheetData sheetId="21508"/>
      <sheetData sheetId="21509"/>
      <sheetData sheetId="21510"/>
      <sheetData sheetId="21511"/>
      <sheetData sheetId="21512"/>
      <sheetData sheetId="21513"/>
      <sheetData sheetId="21514"/>
      <sheetData sheetId="21515">
        <row r="9">
          <cell r="A9" t="str">
            <v>A</v>
          </cell>
        </row>
      </sheetData>
      <sheetData sheetId="21516"/>
      <sheetData sheetId="21517"/>
      <sheetData sheetId="21518">
        <row r="9">
          <cell r="A9" t="str">
            <v>A</v>
          </cell>
        </row>
      </sheetData>
      <sheetData sheetId="21519"/>
      <sheetData sheetId="21520"/>
      <sheetData sheetId="21521"/>
      <sheetData sheetId="21522"/>
      <sheetData sheetId="21523"/>
      <sheetData sheetId="21524"/>
      <sheetData sheetId="21525"/>
      <sheetData sheetId="21526"/>
      <sheetData sheetId="21527"/>
      <sheetData sheetId="21528"/>
      <sheetData sheetId="21529"/>
      <sheetData sheetId="21530"/>
      <sheetData sheetId="21531"/>
      <sheetData sheetId="21532"/>
      <sheetData sheetId="21533"/>
      <sheetData sheetId="21534"/>
      <sheetData sheetId="21535"/>
      <sheetData sheetId="21536"/>
      <sheetData sheetId="21537"/>
      <sheetData sheetId="21538"/>
      <sheetData sheetId="21539"/>
      <sheetData sheetId="21540"/>
      <sheetData sheetId="21541"/>
      <sheetData sheetId="21542"/>
      <sheetData sheetId="21543"/>
      <sheetData sheetId="21544"/>
      <sheetData sheetId="21545"/>
      <sheetData sheetId="21546"/>
      <sheetData sheetId="21547"/>
      <sheetData sheetId="21548"/>
      <sheetData sheetId="21549"/>
      <sheetData sheetId="21550"/>
      <sheetData sheetId="21551"/>
      <sheetData sheetId="21552"/>
      <sheetData sheetId="21553"/>
      <sheetData sheetId="21554"/>
      <sheetData sheetId="21555">
        <row r="9">
          <cell r="A9" t="str">
            <v>A</v>
          </cell>
        </row>
      </sheetData>
      <sheetData sheetId="21556">
        <row r="9">
          <cell r="A9" t="str">
            <v>A</v>
          </cell>
        </row>
      </sheetData>
      <sheetData sheetId="21557">
        <row r="9">
          <cell r="A9" t="str">
            <v>A</v>
          </cell>
        </row>
      </sheetData>
      <sheetData sheetId="21558">
        <row r="9">
          <cell r="A9" t="str">
            <v>A</v>
          </cell>
        </row>
      </sheetData>
      <sheetData sheetId="21559">
        <row r="9">
          <cell r="A9" t="str">
            <v>A</v>
          </cell>
        </row>
      </sheetData>
      <sheetData sheetId="21560">
        <row r="9">
          <cell r="A9" t="str">
            <v>A</v>
          </cell>
        </row>
      </sheetData>
      <sheetData sheetId="21561">
        <row r="9">
          <cell r="A9" t="str">
            <v>A</v>
          </cell>
        </row>
      </sheetData>
      <sheetData sheetId="21562">
        <row r="9">
          <cell r="A9" t="str">
            <v>A</v>
          </cell>
        </row>
      </sheetData>
      <sheetData sheetId="21563"/>
      <sheetData sheetId="21564">
        <row r="9">
          <cell r="A9" t="str">
            <v>A</v>
          </cell>
        </row>
      </sheetData>
      <sheetData sheetId="21565"/>
      <sheetData sheetId="21566">
        <row r="9">
          <cell r="A9" t="str">
            <v>A</v>
          </cell>
        </row>
      </sheetData>
      <sheetData sheetId="21567">
        <row r="9">
          <cell r="A9" t="str">
            <v>A</v>
          </cell>
        </row>
      </sheetData>
      <sheetData sheetId="21568">
        <row r="9">
          <cell r="A9" t="str">
            <v>A</v>
          </cell>
        </row>
      </sheetData>
      <sheetData sheetId="21569">
        <row r="9">
          <cell r="A9" t="str">
            <v>A</v>
          </cell>
        </row>
      </sheetData>
      <sheetData sheetId="21570">
        <row r="9">
          <cell r="A9" t="str">
            <v>A</v>
          </cell>
        </row>
      </sheetData>
      <sheetData sheetId="21571">
        <row r="9">
          <cell r="A9" t="str">
            <v>A</v>
          </cell>
        </row>
      </sheetData>
      <sheetData sheetId="21572">
        <row r="9">
          <cell r="A9" t="str">
            <v>A</v>
          </cell>
        </row>
      </sheetData>
      <sheetData sheetId="21573">
        <row r="9">
          <cell r="A9" t="str">
            <v>A</v>
          </cell>
        </row>
      </sheetData>
      <sheetData sheetId="21574">
        <row r="9">
          <cell r="A9" t="str">
            <v>A</v>
          </cell>
        </row>
      </sheetData>
      <sheetData sheetId="21575"/>
      <sheetData sheetId="21576">
        <row r="9">
          <cell r="A9" t="str">
            <v>A</v>
          </cell>
        </row>
      </sheetData>
      <sheetData sheetId="21577"/>
      <sheetData sheetId="21578">
        <row r="9">
          <cell r="A9" t="str">
            <v>A</v>
          </cell>
        </row>
      </sheetData>
      <sheetData sheetId="21579"/>
      <sheetData sheetId="21580">
        <row r="9">
          <cell r="A9" t="str">
            <v>A</v>
          </cell>
        </row>
      </sheetData>
      <sheetData sheetId="21581">
        <row r="9">
          <cell r="A9" t="str">
            <v>A</v>
          </cell>
        </row>
      </sheetData>
      <sheetData sheetId="21582">
        <row r="9">
          <cell r="A9" t="str">
            <v>A</v>
          </cell>
        </row>
      </sheetData>
      <sheetData sheetId="21583">
        <row r="9">
          <cell r="A9" t="str">
            <v>A</v>
          </cell>
        </row>
      </sheetData>
      <sheetData sheetId="21584"/>
      <sheetData sheetId="21585"/>
      <sheetData sheetId="21586"/>
      <sheetData sheetId="21587">
        <row r="9">
          <cell r="A9" t="str">
            <v>A</v>
          </cell>
        </row>
      </sheetData>
      <sheetData sheetId="21588"/>
      <sheetData sheetId="21589"/>
      <sheetData sheetId="21590"/>
      <sheetData sheetId="21591"/>
      <sheetData sheetId="21592">
        <row r="9">
          <cell r="A9" t="str">
            <v>A</v>
          </cell>
        </row>
      </sheetData>
      <sheetData sheetId="21593">
        <row r="9">
          <cell r="A9" t="str">
            <v>A</v>
          </cell>
        </row>
      </sheetData>
      <sheetData sheetId="21594">
        <row r="9">
          <cell r="A9" t="str">
            <v>A</v>
          </cell>
        </row>
      </sheetData>
      <sheetData sheetId="21595">
        <row r="9">
          <cell r="A9" t="str">
            <v>A</v>
          </cell>
        </row>
      </sheetData>
      <sheetData sheetId="21596">
        <row r="9">
          <cell r="A9" t="str">
            <v>A</v>
          </cell>
        </row>
      </sheetData>
      <sheetData sheetId="21597"/>
      <sheetData sheetId="21598">
        <row r="9">
          <cell r="A9" t="str">
            <v>A</v>
          </cell>
        </row>
      </sheetData>
      <sheetData sheetId="21599"/>
      <sheetData sheetId="21600"/>
      <sheetData sheetId="21601"/>
      <sheetData sheetId="21602"/>
      <sheetData sheetId="21603"/>
      <sheetData sheetId="21604"/>
      <sheetData sheetId="21605"/>
      <sheetData sheetId="21606"/>
      <sheetData sheetId="21607"/>
      <sheetData sheetId="21608"/>
      <sheetData sheetId="21609"/>
      <sheetData sheetId="21610"/>
      <sheetData sheetId="21611"/>
      <sheetData sheetId="21612"/>
      <sheetData sheetId="21613"/>
      <sheetData sheetId="21614"/>
      <sheetData sheetId="21615"/>
      <sheetData sheetId="21616"/>
      <sheetData sheetId="21617"/>
      <sheetData sheetId="21618"/>
      <sheetData sheetId="21619"/>
      <sheetData sheetId="21620"/>
      <sheetData sheetId="21621"/>
      <sheetData sheetId="21622"/>
      <sheetData sheetId="21623"/>
      <sheetData sheetId="21624"/>
      <sheetData sheetId="21625"/>
      <sheetData sheetId="21626"/>
      <sheetData sheetId="21627"/>
      <sheetData sheetId="21628"/>
      <sheetData sheetId="21629"/>
      <sheetData sheetId="21630">
        <row r="9">
          <cell r="A9" t="str">
            <v>A</v>
          </cell>
        </row>
      </sheetData>
      <sheetData sheetId="21631">
        <row r="9">
          <cell r="A9" t="str">
            <v>A</v>
          </cell>
        </row>
      </sheetData>
      <sheetData sheetId="21632">
        <row r="9">
          <cell r="A9" t="str">
            <v>A</v>
          </cell>
        </row>
      </sheetData>
      <sheetData sheetId="21633">
        <row r="9">
          <cell r="A9" t="str">
            <v>A</v>
          </cell>
        </row>
      </sheetData>
      <sheetData sheetId="21634">
        <row r="9">
          <cell r="A9" t="str">
            <v>A</v>
          </cell>
        </row>
      </sheetData>
      <sheetData sheetId="21635">
        <row r="9">
          <cell r="A9" t="str">
            <v>A</v>
          </cell>
        </row>
      </sheetData>
      <sheetData sheetId="21636">
        <row r="9">
          <cell r="A9" t="str">
            <v>A</v>
          </cell>
        </row>
      </sheetData>
      <sheetData sheetId="21637">
        <row r="9">
          <cell r="A9" t="str">
            <v>A</v>
          </cell>
        </row>
      </sheetData>
      <sheetData sheetId="21638">
        <row r="9">
          <cell r="A9" t="str">
            <v>A</v>
          </cell>
        </row>
      </sheetData>
      <sheetData sheetId="21639">
        <row r="9">
          <cell r="A9" t="str">
            <v>A</v>
          </cell>
        </row>
      </sheetData>
      <sheetData sheetId="21640">
        <row r="9">
          <cell r="A9" t="str">
            <v>A</v>
          </cell>
        </row>
      </sheetData>
      <sheetData sheetId="21641">
        <row r="9">
          <cell r="A9" t="str">
            <v>A</v>
          </cell>
        </row>
      </sheetData>
      <sheetData sheetId="21642">
        <row r="9">
          <cell r="A9" t="str">
            <v>A</v>
          </cell>
        </row>
      </sheetData>
      <sheetData sheetId="21643">
        <row r="9">
          <cell r="A9" t="str">
            <v>A</v>
          </cell>
        </row>
      </sheetData>
      <sheetData sheetId="21644"/>
      <sheetData sheetId="21645"/>
      <sheetData sheetId="21646"/>
      <sheetData sheetId="21647"/>
      <sheetData sheetId="21648"/>
      <sheetData sheetId="21649"/>
      <sheetData sheetId="21650">
        <row r="9">
          <cell r="A9" t="str">
            <v>A</v>
          </cell>
        </row>
      </sheetData>
      <sheetData sheetId="21651">
        <row r="9">
          <cell r="A9" t="str">
            <v>A</v>
          </cell>
        </row>
      </sheetData>
      <sheetData sheetId="21652">
        <row r="9">
          <cell r="A9" t="str">
            <v>A</v>
          </cell>
        </row>
      </sheetData>
      <sheetData sheetId="21653">
        <row r="9">
          <cell r="A9" t="str">
            <v>A</v>
          </cell>
        </row>
      </sheetData>
      <sheetData sheetId="21654">
        <row r="9">
          <cell r="A9" t="str">
            <v>A</v>
          </cell>
        </row>
      </sheetData>
      <sheetData sheetId="21655">
        <row r="9">
          <cell r="A9" t="str">
            <v>A</v>
          </cell>
        </row>
      </sheetData>
      <sheetData sheetId="21656">
        <row r="9">
          <cell r="A9" t="str">
            <v>A</v>
          </cell>
        </row>
      </sheetData>
      <sheetData sheetId="21657">
        <row r="9">
          <cell r="A9" t="str">
            <v>A</v>
          </cell>
        </row>
      </sheetData>
      <sheetData sheetId="21658">
        <row r="9">
          <cell r="A9" t="str">
            <v>A</v>
          </cell>
        </row>
      </sheetData>
      <sheetData sheetId="21659">
        <row r="9">
          <cell r="A9" t="str">
            <v>A</v>
          </cell>
        </row>
      </sheetData>
      <sheetData sheetId="21660">
        <row r="9">
          <cell r="A9" t="str">
            <v>A</v>
          </cell>
        </row>
      </sheetData>
      <sheetData sheetId="21661">
        <row r="9">
          <cell r="A9" t="str">
            <v>A</v>
          </cell>
        </row>
      </sheetData>
      <sheetData sheetId="21662">
        <row r="9">
          <cell r="A9" t="str">
            <v>A</v>
          </cell>
        </row>
      </sheetData>
      <sheetData sheetId="21663">
        <row r="9">
          <cell r="A9" t="str">
            <v>A</v>
          </cell>
        </row>
      </sheetData>
      <sheetData sheetId="21664">
        <row r="9">
          <cell r="A9" t="str">
            <v>A</v>
          </cell>
        </row>
      </sheetData>
      <sheetData sheetId="21665"/>
      <sheetData sheetId="21666"/>
      <sheetData sheetId="21667"/>
      <sheetData sheetId="21668"/>
      <sheetData sheetId="21669"/>
      <sheetData sheetId="21670"/>
      <sheetData sheetId="21671">
        <row r="9">
          <cell r="A9" t="str">
            <v>A</v>
          </cell>
        </row>
      </sheetData>
      <sheetData sheetId="21672">
        <row r="9">
          <cell r="A9" t="str">
            <v>A</v>
          </cell>
        </row>
      </sheetData>
      <sheetData sheetId="21673">
        <row r="9">
          <cell r="A9" t="str">
            <v>A</v>
          </cell>
        </row>
      </sheetData>
      <sheetData sheetId="21674">
        <row r="9">
          <cell r="A9" t="str">
            <v>A</v>
          </cell>
        </row>
      </sheetData>
      <sheetData sheetId="21675">
        <row r="9">
          <cell r="A9" t="str">
            <v>A</v>
          </cell>
        </row>
      </sheetData>
      <sheetData sheetId="21676">
        <row r="9">
          <cell r="A9" t="str">
            <v>A</v>
          </cell>
        </row>
      </sheetData>
      <sheetData sheetId="21677"/>
      <sheetData sheetId="21678"/>
      <sheetData sheetId="21679">
        <row r="9">
          <cell r="A9" t="str">
            <v>A</v>
          </cell>
        </row>
      </sheetData>
      <sheetData sheetId="21680">
        <row r="9">
          <cell r="A9" t="str">
            <v>A</v>
          </cell>
        </row>
      </sheetData>
      <sheetData sheetId="21681">
        <row r="9">
          <cell r="A9" t="str">
            <v>A</v>
          </cell>
        </row>
      </sheetData>
      <sheetData sheetId="21682"/>
      <sheetData sheetId="21683"/>
      <sheetData sheetId="21684"/>
      <sheetData sheetId="21685"/>
      <sheetData sheetId="21686">
        <row r="9">
          <cell r="A9" t="str">
            <v>A</v>
          </cell>
        </row>
      </sheetData>
      <sheetData sheetId="21687"/>
      <sheetData sheetId="21688"/>
      <sheetData sheetId="21689"/>
      <sheetData sheetId="21690"/>
      <sheetData sheetId="21691">
        <row r="9">
          <cell r="A9" t="str">
            <v>A</v>
          </cell>
        </row>
      </sheetData>
      <sheetData sheetId="21692">
        <row r="9">
          <cell r="A9" t="str">
            <v>A</v>
          </cell>
        </row>
      </sheetData>
      <sheetData sheetId="21693"/>
      <sheetData sheetId="21694"/>
      <sheetData sheetId="21695"/>
      <sheetData sheetId="21696"/>
      <sheetData sheetId="21697"/>
      <sheetData sheetId="21698"/>
      <sheetData sheetId="21699"/>
      <sheetData sheetId="21700">
        <row r="9">
          <cell r="A9" t="str">
            <v>A</v>
          </cell>
        </row>
      </sheetData>
      <sheetData sheetId="21701"/>
      <sheetData sheetId="21702">
        <row r="9">
          <cell r="A9" t="str">
            <v>A</v>
          </cell>
        </row>
      </sheetData>
      <sheetData sheetId="21703">
        <row r="9">
          <cell r="A9" t="str">
            <v>A</v>
          </cell>
        </row>
      </sheetData>
      <sheetData sheetId="21704">
        <row r="9">
          <cell r="A9" t="str">
            <v>A</v>
          </cell>
        </row>
      </sheetData>
      <sheetData sheetId="21705">
        <row r="9">
          <cell r="A9" t="str">
            <v>A</v>
          </cell>
        </row>
      </sheetData>
      <sheetData sheetId="21706">
        <row r="9">
          <cell r="A9" t="str">
            <v>A</v>
          </cell>
        </row>
      </sheetData>
      <sheetData sheetId="21707"/>
      <sheetData sheetId="21708"/>
      <sheetData sheetId="21709"/>
      <sheetData sheetId="21710"/>
      <sheetData sheetId="21711" refreshError="1"/>
      <sheetData sheetId="21712" refreshError="1"/>
      <sheetData sheetId="21713" refreshError="1"/>
      <sheetData sheetId="21714" refreshError="1"/>
      <sheetData sheetId="21715">
        <row r="9">
          <cell r="A9" t="str">
            <v>A</v>
          </cell>
        </row>
      </sheetData>
      <sheetData sheetId="21716">
        <row r="9">
          <cell r="A9" t="str">
            <v>A</v>
          </cell>
        </row>
      </sheetData>
      <sheetData sheetId="21717">
        <row r="9">
          <cell r="A9" t="str">
            <v>A</v>
          </cell>
        </row>
      </sheetData>
      <sheetData sheetId="21718">
        <row r="9">
          <cell r="A9" t="str">
            <v>A</v>
          </cell>
        </row>
      </sheetData>
      <sheetData sheetId="21719">
        <row r="9">
          <cell r="A9" t="str">
            <v>A</v>
          </cell>
        </row>
      </sheetData>
      <sheetData sheetId="21720">
        <row r="9">
          <cell r="A9" t="str">
            <v>A</v>
          </cell>
        </row>
      </sheetData>
      <sheetData sheetId="21721">
        <row r="9">
          <cell r="A9" t="str">
            <v>A</v>
          </cell>
        </row>
      </sheetData>
      <sheetData sheetId="21722">
        <row r="9">
          <cell r="A9" t="str">
            <v>A</v>
          </cell>
        </row>
      </sheetData>
      <sheetData sheetId="21723">
        <row r="9">
          <cell r="A9" t="str">
            <v>A</v>
          </cell>
        </row>
      </sheetData>
      <sheetData sheetId="21724">
        <row r="9">
          <cell r="A9" t="str">
            <v>A</v>
          </cell>
        </row>
      </sheetData>
      <sheetData sheetId="21725">
        <row r="9">
          <cell r="A9" t="str">
            <v>A</v>
          </cell>
        </row>
      </sheetData>
      <sheetData sheetId="21726">
        <row r="9">
          <cell r="A9" t="str">
            <v>A</v>
          </cell>
        </row>
      </sheetData>
      <sheetData sheetId="21727">
        <row r="9">
          <cell r="A9" t="str">
            <v>A</v>
          </cell>
        </row>
      </sheetData>
      <sheetData sheetId="21728">
        <row r="9">
          <cell r="A9" t="str">
            <v>A</v>
          </cell>
        </row>
      </sheetData>
      <sheetData sheetId="21729">
        <row r="9">
          <cell r="A9" t="str">
            <v>A</v>
          </cell>
        </row>
      </sheetData>
      <sheetData sheetId="21730">
        <row r="9">
          <cell r="A9" t="str">
            <v>A</v>
          </cell>
        </row>
      </sheetData>
      <sheetData sheetId="21731">
        <row r="9">
          <cell r="A9" t="str">
            <v>A</v>
          </cell>
        </row>
      </sheetData>
      <sheetData sheetId="21732">
        <row r="9">
          <cell r="A9" t="str">
            <v>A</v>
          </cell>
        </row>
      </sheetData>
      <sheetData sheetId="21733">
        <row r="9">
          <cell r="A9" t="str">
            <v>A</v>
          </cell>
        </row>
      </sheetData>
      <sheetData sheetId="21734">
        <row r="9">
          <cell r="A9" t="str">
            <v>A</v>
          </cell>
        </row>
      </sheetData>
      <sheetData sheetId="21735">
        <row r="9">
          <cell r="A9" t="str">
            <v>A</v>
          </cell>
        </row>
      </sheetData>
      <sheetData sheetId="21736">
        <row r="9">
          <cell r="A9" t="str">
            <v>A</v>
          </cell>
        </row>
      </sheetData>
      <sheetData sheetId="21737">
        <row r="9">
          <cell r="A9" t="str">
            <v>A</v>
          </cell>
        </row>
      </sheetData>
      <sheetData sheetId="21738">
        <row r="9">
          <cell r="A9" t="str">
            <v>A</v>
          </cell>
        </row>
      </sheetData>
      <sheetData sheetId="21739">
        <row r="9">
          <cell r="A9" t="str">
            <v>A</v>
          </cell>
        </row>
      </sheetData>
      <sheetData sheetId="21740">
        <row r="9">
          <cell r="A9" t="str">
            <v>A</v>
          </cell>
        </row>
      </sheetData>
      <sheetData sheetId="21741">
        <row r="9">
          <cell r="A9" t="str">
            <v>A</v>
          </cell>
        </row>
      </sheetData>
      <sheetData sheetId="21742">
        <row r="9">
          <cell r="A9" t="str">
            <v>A</v>
          </cell>
        </row>
      </sheetData>
      <sheetData sheetId="21743">
        <row r="9">
          <cell r="A9" t="str">
            <v>A</v>
          </cell>
        </row>
      </sheetData>
      <sheetData sheetId="21744">
        <row r="9">
          <cell r="A9" t="str">
            <v>A</v>
          </cell>
        </row>
      </sheetData>
      <sheetData sheetId="21745">
        <row r="9">
          <cell r="A9" t="str">
            <v>A</v>
          </cell>
        </row>
      </sheetData>
      <sheetData sheetId="21746">
        <row r="9">
          <cell r="A9" t="str">
            <v>A</v>
          </cell>
        </row>
      </sheetData>
      <sheetData sheetId="21747">
        <row r="9">
          <cell r="A9" t="str">
            <v>A</v>
          </cell>
        </row>
      </sheetData>
      <sheetData sheetId="21748">
        <row r="9">
          <cell r="A9" t="str">
            <v>A</v>
          </cell>
        </row>
      </sheetData>
      <sheetData sheetId="21749">
        <row r="9">
          <cell r="A9" t="str">
            <v>A</v>
          </cell>
        </row>
      </sheetData>
      <sheetData sheetId="21750">
        <row r="9">
          <cell r="A9" t="str">
            <v>A</v>
          </cell>
        </row>
      </sheetData>
      <sheetData sheetId="21751">
        <row r="9">
          <cell r="A9" t="str">
            <v>A</v>
          </cell>
        </row>
      </sheetData>
      <sheetData sheetId="21752">
        <row r="9">
          <cell r="A9" t="str">
            <v>A</v>
          </cell>
        </row>
      </sheetData>
      <sheetData sheetId="21753">
        <row r="9">
          <cell r="A9" t="str">
            <v>A</v>
          </cell>
        </row>
      </sheetData>
      <sheetData sheetId="21754">
        <row r="9">
          <cell r="A9" t="str">
            <v>A</v>
          </cell>
        </row>
      </sheetData>
      <sheetData sheetId="21755">
        <row r="9">
          <cell r="A9" t="str">
            <v>A</v>
          </cell>
        </row>
      </sheetData>
      <sheetData sheetId="21756">
        <row r="9">
          <cell r="A9" t="str">
            <v>A</v>
          </cell>
        </row>
      </sheetData>
      <sheetData sheetId="21757">
        <row r="9">
          <cell r="A9" t="str">
            <v>A</v>
          </cell>
        </row>
      </sheetData>
      <sheetData sheetId="21758"/>
      <sheetData sheetId="21759"/>
      <sheetData sheetId="21760">
        <row r="9">
          <cell r="A9" t="str">
            <v>A</v>
          </cell>
        </row>
      </sheetData>
      <sheetData sheetId="21761">
        <row r="9">
          <cell r="A9" t="str">
            <v>A</v>
          </cell>
        </row>
      </sheetData>
      <sheetData sheetId="21762">
        <row r="9">
          <cell r="A9" t="str">
            <v>A</v>
          </cell>
        </row>
      </sheetData>
      <sheetData sheetId="21763">
        <row r="9">
          <cell r="A9" t="str">
            <v>A</v>
          </cell>
        </row>
      </sheetData>
      <sheetData sheetId="21764">
        <row r="9">
          <cell r="A9" t="str">
            <v>A</v>
          </cell>
        </row>
      </sheetData>
      <sheetData sheetId="21765">
        <row r="9">
          <cell r="A9" t="str">
            <v>A</v>
          </cell>
        </row>
      </sheetData>
      <sheetData sheetId="21766">
        <row r="9">
          <cell r="A9" t="str">
            <v>A</v>
          </cell>
        </row>
      </sheetData>
      <sheetData sheetId="21767">
        <row r="9">
          <cell r="A9" t="str">
            <v>A</v>
          </cell>
        </row>
      </sheetData>
      <sheetData sheetId="21768">
        <row r="9">
          <cell r="A9" t="str">
            <v>A</v>
          </cell>
        </row>
      </sheetData>
      <sheetData sheetId="21769"/>
      <sheetData sheetId="21770"/>
      <sheetData sheetId="21771">
        <row r="9">
          <cell r="A9" t="str">
            <v>A</v>
          </cell>
        </row>
      </sheetData>
      <sheetData sheetId="21772"/>
      <sheetData sheetId="21773">
        <row r="9">
          <cell r="A9" t="str">
            <v>A</v>
          </cell>
        </row>
      </sheetData>
      <sheetData sheetId="21774"/>
      <sheetData sheetId="21775"/>
      <sheetData sheetId="21776"/>
      <sheetData sheetId="21777"/>
      <sheetData sheetId="21778">
        <row r="9">
          <cell r="A9" t="str">
            <v>A</v>
          </cell>
        </row>
      </sheetData>
      <sheetData sheetId="21779">
        <row r="9">
          <cell r="A9" t="str">
            <v>A</v>
          </cell>
        </row>
      </sheetData>
      <sheetData sheetId="21780">
        <row r="9">
          <cell r="A9" t="str">
            <v>A</v>
          </cell>
        </row>
      </sheetData>
      <sheetData sheetId="21781">
        <row r="9">
          <cell r="A9" t="str">
            <v>A</v>
          </cell>
        </row>
      </sheetData>
      <sheetData sheetId="21782">
        <row r="9">
          <cell r="A9" t="str">
            <v>A</v>
          </cell>
        </row>
      </sheetData>
      <sheetData sheetId="21783">
        <row r="9">
          <cell r="A9" t="str">
            <v>A</v>
          </cell>
        </row>
      </sheetData>
      <sheetData sheetId="21784">
        <row r="9">
          <cell r="A9" t="str">
            <v>A</v>
          </cell>
        </row>
      </sheetData>
      <sheetData sheetId="21785">
        <row r="9">
          <cell r="A9" t="str">
            <v>A</v>
          </cell>
        </row>
      </sheetData>
      <sheetData sheetId="21786">
        <row r="9">
          <cell r="A9" t="str">
            <v>A</v>
          </cell>
        </row>
      </sheetData>
      <sheetData sheetId="21787">
        <row r="9">
          <cell r="A9" t="str">
            <v>A</v>
          </cell>
        </row>
      </sheetData>
      <sheetData sheetId="21788">
        <row r="9">
          <cell r="A9" t="str">
            <v>A</v>
          </cell>
        </row>
      </sheetData>
      <sheetData sheetId="21789">
        <row r="9">
          <cell r="A9" t="str">
            <v>A</v>
          </cell>
        </row>
      </sheetData>
      <sheetData sheetId="21790">
        <row r="9">
          <cell r="A9" t="str">
            <v>A</v>
          </cell>
        </row>
      </sheetData>
      <sheetData sheetId="21791">
        <row r="9">
          <cell r="A9" t="str">
            <v>A</v>
          </cell>
        </row>
      </sheetData>
      <sheetData sheetId="21792">
        <row r="9">
          <cell r="A9" t="str">
            <v>A</v>
          </cell>
        </row>
      </sheetData>
      <sheetData sheetId="21793">
        <row r="9">
          <cell r="A9" t="str">
            <v>A</v>
          </cell>
        </row>
      </sheetData>
      <sheetData sheetId="21794">
        <row r="9">
          <cell r="A9" t="str">
            <v>A</v>
          </cell>
        </row>
      </sheetData>
      <sheetData sheetId="21795">
        <row r="9">
          <cell r="A9" t="str">
            <v>A</v>
          </cell>
        </row>
      </sheetData>
      <sheetData sheetId="21796">
        <row r="9">
          <cell r="A9" t="str">
            <v>A</v>
          </cell>
        </row>
      </sheetData>
      <sheetData sheetId="21797">
        <row r="9">
          <cell r="A9" t="str">
            <v>A</v>
          </cell>
        </row>
      </sheetData>
      <sheetData sheetId="21798">
        <row r="9">
          <cell r="A9" t="str">
            <v>A</v>
          </cell>
        </row>
      </sheetData>
      <sheetData sheetId="21799">
        <row r="9">
          <cell r="A9" t="str">
            <v>A</v>
          </cell>
        </row>
      </sheetData>
      <sheetData sheetId="21800">
        <row r="9">
          <cell r="A9" t="str">
            <v>A</v>
          </cell>
        </row>
      </sheetData>
      <sheetData sheetId="21801">
        <row r="9">
          <cell r="A9" t="str">
            <v>A</v>
          </cell>
        </row>
      </sheetData>
      <sheetData sheetId="21802">
        <row r="9">
          <cell r="A9" t="str">
            <v>A</v>
          </cell>
        </row>
      </sheetData>
      <sheetData sheetId="21803">
        <row r="9">
          <cell r="A9" t="str">
            <v>A</v>
          </cell>
        </row>
      </sheetData>
      <sheetData sheetId="21804">
        <row r="9">
          <cell r="A9" t="str">
            <v>A</v>
          </cell>
        </row>
      </sheetData>
      <sheetData sheetId="21805">
        <row r="9">
          <cell r="A9" t="str">
            <v>A</v>
          </cell>
        </row>
      </sheetData>
      <sheetData sheetId="21806">
        <row r="9">
          <cell r="A9" t="str">
            <v>A</v>
          </cell>
        </row>
      </sheetData>
      <sheetData sheetId="21807">
        <row r="9">
          <cell r="A9" t="str">
            <v>A</v>
          </cell>
        </row>
      </sheetData>
      <sheetData sheetId="21808">
        <row r="9">
          <cell r="A9" t="str">
            <v>A</v>
          </cell>
        </row>
      </sheetData>
      <sheetData sheetId="21809">
        <row r="9">
          <cell r="A9" t="str">
            <v>A</v>
          </cell>
        </row>
      </sheetData>
      <sheetData sheetId="21810">
        <row r="9">
          <cell r="A9" t="str">
            <v>A</v>
          </cell>
        </row>
      </sheetData>
      <sheetData sheetId="21811">
        <row r="9">
          <cell r="A9" t="str">
            <v>A</v>
          </cell>
        </row>
      </sheetData>
      <sheetData sheetId="21812">
        <row r="9">
          <cell r="A9" t="str">
            <v>A</v>
          </cell>
        </row>
      </sheetData>
      <sheetData sheetId="21813">
        <row r="9">
          <cell r="A9" t="str">
            <v>A</v>
          </cell>
        </row>
      </sheetData>
      <sheetData sheetId="21814">
        <row r="9">
          <cell r="A9" t="str">
            <v>A</v>
          </cell>
        </row>
      </sheetData>
      <sheetData sheetId="21815">
        <row r="9">
          <cell r="A9" t="str">
            <v>A</v>
          </cell>
        </row>
      </sheetData>
      <sheetData sheetId="21816">
        <row r="9">
          <cell r="A9" t="str">
            <v>A</v>
          </cell>
        </row>
      </sheetData>
      <sheetData sheetId="21817">
        <row r="9">
          <cell r="A9" t="str">
            <v>A</v>
          </cell>
        </row>
      </sheetData>
      <sheetData sheetId="21818">
        <row r="9">
          <cell r="A9" t="str">
            <v>A</v>
          </cell>
        </row>
      </sheetData>
      <sheetData sheetId="21819">
        <row r="9">
          <cell r="A9" t="str">
            <v>A</v>
          </cell>
        </row>
      </sheetData>
      <sheetData sheetId="21820">
        <row r="9">
          <cell r="A9" t="str">
            <v>A</v>
          </cell>
        </row>
      </sheetData>
      <sheetData sheetId="21821">
        <row r="9">
          <cell r="A9" t="str">
            <v>A</v>
          </cell>
        </row>
      </sheetData>
      <sheetData sheetId="21822">
        <row r="9">
          <cell r="A9" t="str">
            <v>A</v>
          </cell>
        </row>
      </sheetData>
      <sheetData sheetId="21823">
        <row r="9">
          <cell r="A9" t="str">
            <v>A</v>
          </cell>
        </row>
      </sheetData>
      <sheetData sheetId="21824">
        <row r="9">
          <cell r="A9" t="str">
            <v>A</v>
          </cell>
        </row>
      </sheetData>
      <sheetData sheetId="21825">
        <row r="9">
          <cell r="A9" t="str">
            <v>A</v>
          </cell>
        </row>
      </sheetData>
      <sheetData sheetId="21826">
        <row r="9">
          <cell r="A9" t="str">
            <v>A</v>
          </cell>
        </row>
      </sheetData>
      <sheetData sheetId="21827">
        <row r="9">
          <cell r="A9" t="str">
            <v>A</v>
          </cell>
        </row>
      </sheetData>
      <sheetData sheetId="21828">
        <row r="9">
          <cell r="A9" t="str">
            <v>A</v>
          </cell>
        </row>
      </sheetData>
      <sheetData sheetId="21829"/>
      <sheetData sheetId="21830"/>
      <sheetData sheetId="21831"/>
      <sheetData sheetId="21832">
        <row r="9">
          <cell r="A9" t="str">
            <v>A</v>
          </cell>
        </row>
      </sheetData>
      <sheetData sheetId="21833">
        <row r="9">
          <cell r="A9" t="str">
            <v>A</v>
          </cell>
        </row>
      </sheetData>
      <sheetData sheetId="21834">
        <row r="9">
          <cell r="A9" t="str">
            <v>A</v>
          </cell>
        </row>
      </sheetData>
      <sheetData sheetId="21835"/>
      <sheetData sheetId="21836"/>
      <sheetData sheetId="21837"/>
      <sheetData sheetId="21838"/>
      <sheetData sheetId="21839"/>
      <sheetData sheetId="21840">
        <row r="9">
          <cell r="A9" t="str">
            <v>A</v>
          </cell>
        </row>
      </sheetData>
      <sheetData sheetId="21841"/>
      <sheetData sheetId="21842">
        <row r="9">
          <cell r="A9" t="str">
            <v>A</v>
          </cell>
        </row>
      </sheetData>
      <sheetData sheetId="21843"/>
      <sheetData sheetId="21844"/>
      <sheetData sheetId="21845">
        <row r="9">
          <cell r="A9" t="str">
            <v>A</v>
          </cell>
        </row>
      </sheetData>
      <sheetData sheetId="21846">
        <row r="9">
          <cell r="A9" t="str">
            <v>A</v>
          </cell>
        </row>
      </sheetData>
      <sheetData sheetId="21847">
        <row r="9">
          <cell r="A9" t="str">
            <v>A</v>
          </cell>
        </row>
      </sheetData>
      <sheetData sheetId="21848">
        <row r="9">
          <cell r="A9" t="str">
            <v>A</v>
          </cell>
        </row>
      </sheetData>
      <sheetData sheetId="21849">
        <row r="9">
          <cell r="A9" t="str">
            <v>A</v>
          </cell>
        </row>
      </sheetData>
      <sheetData sheetId="21850">
        <row r="9">
          <cell r="A9" t="str">
            <v>A</v>
          </cell>
        </row>
      </sheetData>
      <sheetData sheetId="21851">
        <row r="9">
          <cell r="A9" t="str">
            <v>A</v>
          </cell>
        </row>
      </sheetData>
      <sheetData sheetId="21852">
        <row r="9">
          <cell r="A9" t="str">
            <v>A</v>
          </cell>
        </row>
      </sheetData>
      <sheetData sheetId="21853">
        <row r="9">
          <cell r="A9" t="str">
            <v>A</v>
          </cell>
        </row>
      </sheetData>
      <sheetData sheetId="21854">
        <row r="9">
          <cell r="A9" t="str">
            <v>A</v>
          </cell>
        </row>
      </sheetData>
      <sheetData sheetId="21855">
        <row r="9">
          <cell r="A9" t="str">
            <v>A</v>
          </cell>
        </row>
      </sheetData>
      <sheetData sheetId="21856"/>
      <sheetData sheetId="21857"/>
      <sheetData sheetId="21858"/>
      <sheetData sheetId="21859"/>
      <sheetData sheetId="21860"/>
      <sheetData sheetId="21861"/>
      <sheetData sheetId="21862"/>
      <sheetData sheetId="21863"/>
      <sheetData sheetId="21864"/>
      <sheetData sheetId="21865">
        <row r="9">
          <cell r="A9" t="str">
            <v>A</v>
          </cell>
        </row>
      </sheetData>
      <sheetData sheetId="21866">
        <row r="9">
          <cell r="A9" t="str">
            <v>A</v>
          </cell>
        </row>
      </sheetData>
      <sheetData sheetId="21867"/>
      <sheetData sheetId="21868">
        <row r="9">
          <cell r="A9" t="str">
            <v>A</v>
          </cell>
        </row>
      </sheetData>
      <sheetData sheetId="21869"/>
      <sheetData sheetId="21870"/>
      <sheetData sheetId="21871">
        <row r="9">
          <cell r="A9" t="str">
            <v>A</v>
          </cell>
        </row>
      </sheetData>
      <sheetData sheetId="21872">
        <row r="9">
          <cell r="A9" t="str">
            <v>A</v>
          </cell>
        </row>
      </sheetData>
      <sheetData sheetId="21873">
        <row r="9">
          <cell r="A9" t="str">
            <v>A</v>
          </cell>
        </row>
      </sheetData>
      <sheetData sheetId="21874">
        <row r="9">
          <cell r="A9" t="str">
            <v>A</v>
          </cell>
        </row>
      </sheetData>
      <sheetData sheetId="21875">
        <row r="9">
          <cell r="A9" t="str">
            <v>A</v>
          </cell>
        </row>
      </sheetData>
      <sheetData sheetId="21876">
        <row r="9">
          <cell r="A9" t="str">
            <v>A</v>
          </cell>
        </row>
      </sheetData>
      <sheetData sheetId="21877">
        <row r="9">
          <cell r="A9" t="str">
            <v>A</v>
          </cell>
        </row>
      </sheetData>
      <sheetData sheetId="21878">
        <row r="9">
          <cell r="A9" t="str">
            <v>A</v>
          </cell>
        </row>
      </sheetData>
      <sheetData sheetId="21879">
        <row r="9">
          <cell r="A9" t="str">
            <v>A</v>
          </cell>
        </row>
      </sheetData>
      <sheetData sheetId="21880">
        <row r="9">
          <cell r="A9" t="str">
            <v>A</v>
          </cell>
        </row>
      </sheetData>
      <sheetData sheetId="21881">
        <row r="9">
          <cell r="A9" t="str">
            <v>A</v>
          </cell>
        </row>
      </sheetData>
      <sheetData sheetId="21882">
        <row r="9">
          <cell r="A9" t="str">
            <v>A</v>
          </cell>
        </row>
      </sheetData>
      <sheetData sheetId="21883">
        <row r="9">
          <cell r="A9" t="str">
            <v>A</v>
          </cell>
        </row>
      </sheetData>
      <sheetData sheetId="21884">
        <row r="9">
          <cell r="A9" t="str">
            <v>A</v>
          </cell>
        </row>
      </sheetData>
      <sheetData sheetId="21885">
        <row r="9">
          <cell r="A9" t="str">
            <v>A</v>
          </cell>
        </row>
      </sheetData>
      <sheetData sheetId="21886"/>
      <sheetData sheetId="21887"/>
      <sheetData sheetId="21888"/>
      <sheetData sheetId="21889"/>
      <sheetData sheetId="21890"/>
      <sheetData sheetId="21891"/>
      <sheetData sheetId="21892"/>
      <sheetData sheetId="21893">
        <row r="9">
          <cell r="A9" t="str">
            <v>A</v>
          </cell>
        </row>
      </sheetData>
      <sheetData sheetId="21894">
        <row r="9">
          <cell r="A9" t="str">
            <v>A</v>
          </cell>
        </row>
      </sheetData>
      <sheetData sheetId="21895">
        <row r="9">
          <cell r="A9" t="str">
            <v>A</v>
          </cell>
        </row>
      </sheetData>
      <sheetData sheetId="21896">
        <row r="9">
          <cell r="A9" t="str">
            <v>A</v>
          </cell>
        </row>
      </sheetData>
      <sheetData sheetId="21897">
        <row r="9">
          <cell r="A9" t="str">
            <v>A</v>
          </cell>
        </row>
      </sheetData>
      <sheetData sheetId="21898">
        <row r="9">
          <cell r="A9" t="str">
            <v>A</v>
          </cell>
        </row>
      </sheetData>
      <sheetData sheetId="21899">
        <row r="9">
          <cell r="A9" t="str">
            <v>A</v>
          </cell>
        </row>
      </sheetData>
      <sheetData sheetId="21900">
        <row r="9">
          <cell r="A9" t="str">
            <v>A</v>
          </cell>
        </row>
      </sheetData>
      <sheetData sheetId="21901">
        <row r="9">
          <cell r="A9" t="str">
            <v>A</v>
          </cell>
        </row>
      </sheetData>
      <sheetData sheetId="21902">
        <row r="9">
          <cell r="A9" t="str">
            <v>A</v>
          </cell>
        </row>
      </sheetData>
      <sheetData sheetId="21903">
        <row r="9">
          <cell r="A9" t="str">
            <v>A</v>
          </cell>
        </row>
      </sheetData>
      <sheetData sheetId="21904">
        <row r="9">
          <cell r="A9" t="str">
            <v>A</v>
          </cell>
        </row>
      </sheetData>
      <sheetData sheetId="21905">
        <row r="9">
          <cell r="A9" t="str">
            <v>A</v>
          </cell>
        </row>
      </sheetData>
      <sheetData sheetId="21906">
        <row r="9">
          <cell r="A9" t="str">
            <v>A</v>
          </cell>
        </row>
      </sheetData>
      <sheetData sheetId="21907">
        <row r="9">
          <cell r="A9" t="str">
            <v>A</v>
          </cell>
        </row>
      </sheetData>
      <sheetData sheetId="21908">
        <row r="9">
          <cell r="A9" t="str">
            <v>A</v>
          </cell>
        </row>
      </sheetData>
      <sheetData sheetId="21909">
        <row r="9">
          <cell r="A9" t="str">
            <v>A</v>
          </cell>
        </row>
      </sheetData>
      <sheetData sheetId="21910">
        <row r="9">
          <cell r="A9" t="str">
            <v>A</v>
          </cell>
        </row>
      </sheetData>
      <sheetData sheetId="21911">
        <row r="9">
          <cell r="A9" t="str">
            <v>A</v>
          </cell>
        </row>
      </sheetData>
      <sheetData sheetId="21912">
        <row r="9">
          <cell r="A9" t="str">
            <v>A</v>
          </cell>
        </row>
      </sheetData>
      <sheetData sheetId="21913"/>
      <sheetData sheetId="21914">
        <row r="9">
          <cell r="A9" t="str">
            <v>A</v>
          </cell>
        </row>
      </sheetData>
      <sheetData sheetId="21915">
        <row r="9">
          <cell r="A9" t="str">
            <v>A</v>
          </cell>
        </row>
      </sheetData>
      <sheetData sheetId="21916">
        <row r="9">
          <cell r="A9" t="str">
            <v>A</v>
          </cell>
        </row>
      </sheetData>
      <sheetData sheetId="21917">
        <row r="9">
          <cell r="A9" t="str">
            <v>A</v>
          </cell>
        </row>
      </sheetData>
      <sheetData sheetId="21918"/>
      <sheetData sheetId="21919"/>
      <sheetData sheetId="21920"/>
      <sheetData sheetId="21921"/>
      <sheetData sheetId="21922">
        <row r="9">
          <cell r="A9" t="str">
            <v>A</v>
          </cell>
        </row>
      </sheetData>
      <sheetData sheetId="21923"/>
      <sheetData sheetId="21924"/>
      <sheetData sheetId="21925"/>
      <sheetData sheetId="21926"/>
      <sheetData sheetId="21927"/>
      <sheetData sheetId="21928"/>
      <sheetData sheetId="21929"/>
      <sheetData sheetId="21930"/>
      <sheetData sheetId="21931"/>
      <sheetData sheetId="21932"/>
      <sheetData sheetId="21933"/>
      <sheetData sheetId="21934">
        <row r="9">
          <cell r="A9" t="str">
            <v>A</v>
          </cell>
        </row>
      </sheetData>
      <sheetData sheetId="21935">
        <row r="9">
          <cell r="A9" t="str">
            <v>A</v>
          </cell>
        </row>
      </sheetData>
      <sheetData sheetId="21936">
        <row r="9">
          <cell r="A9" t="str">
            <v>A</v>
          </cell>
        </row>
      </sheetData>
      <sheetData sheetId="21937">
        <row r="9">
          <cell r="A9" t="str">
            <v>A</v>
          </cell>
        </row>
      </sheetData>
      <sheetData sheetId="21938">
        <row r="9">
          <cell r="A9" t="str">
            <v>A</v>
          </cell>
        </row>
      </sheetData>
      <sheetData sheetId="21939">
        <row r="9">
          <cell r="A9" t="str">
            <v>A</v>
          </cell>
        </row>
      </sheetData>
      <sheetData sheetId="21940">
        <row r="9">
          <cell r="A9" t="str">
            <v>A</v>
          </cell>
        </row>
      </sheetData>
      <sheetData sheetId="21941">
        <row r="9">
          <cell r="A9" t="str">
            <v>A</v>
          </cell>
        </row>
      </sheetData>
      <sheetData sheetId="21942">
        <row r="9">
          <cell r="A9" t="str">
            <v>A</v>
          </cell>
        </row>
      </sheetData>
      <sheetData sheetId="21943">
        <row r="9">
          <cell r="A9" t="str">
            <v>A</v>
          </cell>
        </row>
      </sheetData>
      <sheetData sheetId="21944">
        <row r="9">
          <cell r="A9" t="str">
            <v>A</v>
          </cell>
        </row>
      </sheetData>
      <sheetData sheetId="21945">
        <row r="9">
          <cell r="A9" t="str">
            <v>A</v>
          </cell>
        </row>
      </sheetData>
      <sheetData sheetId="21946">
        <row r="9">
          <cell r="A9" t="str">
            <v>A</v>
          </cell>
        </row>
      </sheetData>
      <sheetData sheetId="21947">
        <row r="9">
          <cell r="A9" t="str">
            <v>A</v>
          </cell>
        </row>
      </sheetData>
      <sheetData sheetId="21948">
        <row r="9">
          <cell r="A9" t="str">
            <v>A</v>
          </cell>
        </row>
      </sheetData>
      <sheetData sheetId="21949">
        <row r="9">
          <cell r="A9" t="str">
            <v>A</v>
          </cell>
        </row>
      </sheetData>
      <sheetData sheetId="21950">
        <row r="9">
          <cell r="A9" t="str">
            <v>A</v>
          </cell>
        </row>
      </sheetData>
      <sheetData sheetId="21951">
        <row r="9">
          <cell r="A9" t="str">
            <v>A</v>
          </cell>
        </row>
      </sheetData>
      <sheetData sheetId="21952">
        <row r="9">
          <cell r="A9" t="str">
            <v>A</v>
          </cell>
        </row>
      </sheetData>
      <sheetData sheetId="21953">
        <row r="9">
          <cell r="A9" t="str">
            <v>A</v>
          </cell>
        </row>
      </sheetData>
      <sheetData sheetId="21954">
        <row r="9">
          <cell r="A9" t="str">
            <v>A</v>
          </cell>
        </row>
      </sheetData>
      <sheetData sheetId="21955">
        <row r="9">
          <cell r="A9" t="str">
            <v>A</v>
          </cell>
        </row>
      </sheetData>
      <sheetData sheetId="21956">
        <row r="9">
          <cell r="A9" t="str">
            <v>A</v>
          </cell>
        </row>
      </sheetData>
      <sheetData sheetId="21957">
        <row r="9">
          <cell r="A9" t="str">
            <v>A</v>
          </cell>
        </row>
      </sheetData>
      <sheetData sheetId="21958">
        <row r="9">
          <cell r="A9" t="str">
            <v>A</v>
          </cell>
        </row>
      </sheetData>
      <sheetData sheetId="21959">
        <row r="9">
          <cell r="A9" t="str">
            <v>A</v>
          </cell>
        </row>
      </sheetData>
      <sheetData sheetId="21960">
        <row r="9">
          <cell r="A9" t="str">
            <v>A</v>
          </cell>
        </row>
      </sheetData>
      <sheetData sheetId="21961">
        <row r="9">
          <cell r="A9" t="str">
            <v>A</v>
          </cell>
        </row>
      </sheetData>
      <sheetData sheetId="21962">
        <row r="9">
          <cell r="A9" t="str">
            <v>A</v>
          </cell>
        </row>
      </sheetData>
      <sheetData sheetId="21963">
        <row r="9">
          <cell r="A9" t="str">
            <v>A</v>
          </cell>
        </row>
      </sheetData>
      <sheetData sheetId="21964">
        <row r="9">
          <cell r="A9" t="str">
            <v>A</v>
          </cell>
        </row>
      </sheetData>
      <sheetData sheetId="21965">
        <row r="9">
          <cell r="A9" t="str">
            <v>A</v>
          </cell>
        </row>
      </sheetData>
      <sheetData sheetId="21966">
        <row r="9">
          <cell r="A9" t="str">
            <v>A</v>
          </cell>
        </row>
      </sheetData>
      <sheetData sheetId="21967">
        <row r="9">
          <cell r="A9" t="str">
            <v>A</v>
          </cell>
        </row>
      </sheetData>
      <sheetData sheetId="21968">
        <row r="9">
          <cell r="A9" t="str">
            <v>A</v>
          </cell>
        </row>
      </sheetData>
      <sheetData sheetId="21969">
        <row r="9">
          <cell r="A9" t="str">
            <v>A</v>
          </cell>
        </row>
      </sheetData>
      <sheetData sheetId="21970">
        <row r="9">
          <cell r="A9" t="str">
            <v>A</v>
          </cell>
        </row>
      </sheetData>
      <sheetData sheetId="21971">
        <row r="9">
          <cell r="A9" t="str">
            <v>A</v>
          </cell>
        </row>
      </sheetData>
      <sheetData sheetId="21972">
        <row r="9">
          <cell r="A9" t="str">
            <v>A</v>
          </cell>
        </row>
      </sheetData>
      <sheetData sheetId="21973">
        <row r="9">
          <cell r="A9" t="str">
            <v>A</v>
          </cell>
        </row>
      </sheetData>
      <sheetData sheetId="21974"/>
      <sheetData sheetId="21975"/>
      <sheetData sheetId="21976"/>
      <sheetData sheetId="21977">
        <row r="9">
          <cell r="A9" t="str">
            <v>A</v>
          </cell>
        </row>
      </sheetData>
      <sheetData sheetId="21978"/>
      <sheetData sheetId="21979"/>
      <sheetData sheetId="21980"/>
      <sheetData sheetId="21981"/>
      <sheetData sheetId="21982"/>
      <sheetData sheetId="21983"/>
      <sheetData sheetId="21984"/>
      <sheetData sheetId="21985"/>
      <sheetData sheetId="21986"/>
      <sheetData sheetId="21987"/>
      <sheetData sheetId="21988"/>
      <sheetData sheetId="21989"/>
      <sheetData sheetId="21990"/>
      <sheetData sheetId="21991"/>
      <sheetData sheetId="21992"/>
      <sheetData sheetId="21993"/>
      <sheetData sheetId="21994"/>
      <sheetData sheetId="21995"/>
      <sheetData sheetId="21996"/>
      <sheetData sheetId="21997">
        <row r="9">
          <cell r="A9" t="str">
            <v>A</v>
          </cell>
        </row>
      </sheetData>
      <sheetData sheetId="21998">
        <row r="9">
          <cell r="A9" t="str">
            <v>A</v>
          </cell>
        </row>
      </sheetData>
      <sheetData sheetId="21999">
        <row r="9">
          <cell r="A9" t="str">
            <v>A</v>
          </cell>
        </row>
      </sheetData>
      <sheetData sheetId="22000"/>
      <sheetData sheetId="22001"/>
      <sheetData sheetId="22002"/>
      <sheetData sheetId="22003">
        <row r="9">
          <cell r="A9" t="str">
            <v>A</v>
          </cell>
        </row>
      </sheetData>
      <sheetData sheetId="22004">
        <row r="9">
          <cell r="A9" t="str">
            <v>A</v>
          </cell>
        </row>
      </sheetData>
      <sheetData sheetId="22005">
        <row r="9">
          <cell r="A9" t="str">
            <v>A</v>
          </cell>
        </row>
      </sheetData>
      <sheetData sheetId="22006">
        <row r="9">
          <cell r="A9" t="str">
            <v>A</v>
          </cell>
        </row>
      </sheetData>
      <sheetData sheetId="22007"/>
      <sheetData sheetId="22008"/>
      <sheetData sheetId="22009"/>
      <sheetData sheetId="22010"/>
      <sheetData sheetId="22011"/>
      <sheetData sheetId="22012"/>
      <sheetData sheetId="22013"/>
      <sheetData sheetId="22014">
        <row r="9">
          <cell r="A9" t="str">
            <v>A</v>
          </cell>
        </row>
      </sheetData>
      <sheetData sheetId="22015"/>
      <sheetData sheetId="22016">
        <row r="9">
          <cell r="A9" t="str">
            <v>A</v>
          </cell>
        </row>
      </sheetData>
      <sheetData sheetId="22017">
        <row r="9">
          <cell r="A9" t="str">
            <v>A</v>
          </cell>
        </row>
      </sheetData>
      <sheetData sheetId="22018">
        <row r="9">
          <cell r="A9" t="str">
            <v>A</v>
          </cell>
        </row>
      </sheetData>
      <sheetData sheetId="22019"/>
      <sheetData sheetId="22020"/>
      <sheetData sheetId="22021"/>
      <sheetData sheetId="22022"/>
      <sheetData sheetId="22023"/>
      <sheetData sheetId="22024"/>
      <sheetData sheetId="22025"/>
      <sheetData sheetId="22026">
        <row r="9">
          <cell r="A9" t="str">
            <v>A</v>
          </cell>
        </row>
      </sheetData>
      <sheetData sheetId="22027">
        <row r="9">
          <cell r="A9" t="str">
            <v>A</v>
          </cell>
        </row>
      </sheetData>
      <sheetData sheetId="22028">
        <row r="9">
          <cell r="A9" t="str">
            <v>A</v>
          </cell>
        </row>
      </sheetData>
      <sheetData sheetId="22029">
        <row r="9">
          <cell r="A9" t="str">
            <v>A</v>
          </cell>
        </row>
      </sheetData>
      <sheetData sheetId="22030">
        <row r="9">
          <cell r="A9" t="str">
            <v>A</v>
          </cell>
        </row>
      </sheetData>
      <sheetData sheetId="22031">
        <row r="9">
          <cell r="A9" t="str">
            <v>A</v>
          </cell>
        </row>
      </sheetData>
      <sheetData sheetId="22032">
        <row r="9">
          <cell r="A9" t="str">
            <v>A</v>
          </cell>
        </row>
      </sheetData>
      <sheetData sheetId="22033"/>
      <sheetData sheetId="22034">
        <row r="9">
          <cell r="A9" t="str">
            <v>A</v>
          </cell>
        </row>
      </sheetData>
      <sheetData sheetId="22035">
        <row r="9">
          <cell r="A9" t="str">
            <v>A</v>
          </cell>
        </row>
      </sheetData>
      <sheetData sheetId="22036">
        <row r="9">
          <cell r="A9" t="str">
            <v>A</v>
          </cell>
        </row>
      </sheetData>
      <sheetData sheetId="22037">
        <row r="9">
          <cell r="A9" t="str">
            <v>A</v>
          </cell>
        </row>
      </sheetData>
      <sheetData sheetId="22038">
        <row r="9">
          <cell r="A9" t="str">
            <v>A</v>
          </cell>
        </row>
      </sheetData>
      <sheetData sheetId="22039">
        <row r="9">
          <cell r="A9" t="str">
            <v>A</v>
          </cell>
        </row>
      </sheetData>
      <sheetData sheetId="22040">
        <row r="9">
          <cell r="A9" t="str">
            <v>A</v>
          </cell>
        </row>
      </sheetData>
      <sheetData sheetId="22041">
        <row r="9">
          <cell r="A9" t="str">
            <v>A</v>
          </cell>
        </row>
      </sheetData>
      <sheetData sheetId="22042">
        <row r="9">
          <cell r="A9" t="str">
            <v>A</v>
          </cell>
        </row>
      </sheetData>
      <sheetData sheetId="22043">
        <row r="9">
          <cell r="A9" t="str">
            <v>A</v>
          </cell>
        </row>
      </sheetData>
      <sheetData sheetId="22044"/>
      <sheetData sheetId="22045"/>
      <sheetData sheetId="22046">
        <row r="9">
          <cell r="A9" t="str">
            <v>A</v>
          </cell>
        </row>
      </sheetData>
      <sheetData sheetId="22047"/>
      <sheetData sheetId="22048">
        <row r="9">
          <cell r="A9" t="str">
            <v>A</v>
          </cell>
        </row>
      </sheetData>
      <sheetData sheetId="22049">
        <row r="9">
          <cell r="A9" t="str">
            <v>A</v>
          </cell>
        </row>
      </sheetData>
      <sheetData sheetId="22050">
        <row r="9">
          <cell r="A9" t="str">
            <v>A</v>
          </cell>
        </row>
      </sheetData>
      <sheetData sheetId="22051">
        <row r="9">
          <cell r="A9" t="str">
            <v>A</v>
          </cell>
        </row>
      </sheetData>
      <sheetData sheetId="22052">
        <row r="9">
          <cell r="A9" t="str">
            <v>A</v>
          </cell>
        </row>
      </sheetData>
      <sheetData sheetId="22053">
        <row r="9">
          <cell r="A9" t="str">
            <v>A</v>
          </cell>
        </row>
      </sheetData>
      <sheetData sheetId="22054">
        <row r="9">
          <cell r="A9" t="str">
            <v>A</v>
          </cell>
        </row>
      </sheetData>
      <sheetData sheetId="22055">
        <row r="9">
          <cell r="A9" t="str">
            <v>A</v>
          </cell>
        </row>
      </sheetData>
      <sheetData sheetId="22056"/>
      <sheetData sheetId="22057">
        <row r="9">
          <cell r="A9" t="str">
            <v>A</v>
          </cell>
        </row>
      </sheetData>
      <sheetData sheetId="22058">
        <row r="9">
          <cell r="A9" t="str">
            <v>A</v>
          </cell>
        </row>
      </sheetData>
      <sheetData sheetId="22059">
        <row r="9">
          <cell r="A9" t="str">
            <v>A</v>
          </cell>
        </row>
      </sheetData>
      <sheetData sheetId="22060">
        <row r="9">
          <cell r="A9" t="str">
            <v>A</v>
          </cell>
        </row>
      </sheetData>
      <sheetData sheetId="22061"/>
      <sheetData sheetId="22062"/>
      <sheetData sheetId="22063"/>
      <sheetData sheetId="22064"/>
      <sheetData sheetId="22065"/>
      <sheetData sheetId="22066"/>
      <sheetData sheetId="22067"/>
      <sheetData sheetId="22068"/>
      <sheetData sheetId="22069"/>
      <sheetData sheetId="22070"/>
      <sheetData sheetId="22071"/>
      <sheetData sheetId="22072"/>
      <sheetData sheetId="22073"/>
      <sheetData sheetId="22074"/>
      <sheetData sheetId="22075"/>
      <sheetData sheetId="22076"/>
      <sheetData sheetId="22077"/>
      <sheetData sheetId="22078"/>
      <sheetData sheetId="22079"/>
      <sheetData sheetId="22080">
        <row r="9">
          <cell r="A9" t="str">
            <v>A</v>
          </cell>
        </row>
      </sheetData>
      <sheetData sheetId="22081">
        <row r="9">
          <cell r="A9" t="str">
            <v>A</v>
          </cell>
        </row>
      </sheetData>
      <sheetData sheetId="22082">
        <row r="9">
          <cell r="A9" t="str">
            <v>A</v>
          </cell>
        </row>
      </sheetData>
      <sheetData sheetId="22083">
        <row r="9">
          <cell r="A9" t="str">
            <v>A</v>
          </cell>
        </row>
      </sheetData>
      <sheetData sheetId="22084">
        <row r="9">
          <cell r="A9" t="str">
            <v>A</v>
          </cell>
        </row>
      </sheetData>
      <sheetData sheetId="22085">
        <row r="9">
          <cell r="A9" t="str">
            <v>A</v>
          </cell>
        </row>
      </sheetData>
      <sheetData sheetId="22086">
        <row r="9">
          <cell r="A9" t="str">
            <v>A</v>
          </cell>
        </row>
      </sheetData>
      <sheetData sheetId="22087">
        <row r="9">
          <cell r="A9" t="str">
            <v>A</v>
          </cell>
        </row>
      </sheetData>
      <sheetData sheetId="22088">
        <row r="9">
          <cell r="A9" t="str">
            <v>A</v>
          </cell>
        </row>
      </sheetData>
      <sheetData sheetId="22089">
        <row r="9">
          <cell r="A9" t="str">
            <v>A</v>
          </cell>
        </row>
      </sheetData>
      <sheetData sheetId="22090">
        <row r="9">
          <cell r="A9" t="str">
            <v>A</v>
          </cell>
        </row>
      </sheetData>
      <sheetData sheetId="22091">
        <row r="9">
          <cell r="A9" t="str">
            <v>A</v>
          </cell>
        </row>
      </sheetData>
      <sheetData sheetId="22092">
        <row r="9">
          <cell r="A9" t="str">
            <v>A</v>
          </cell>
        </row>
      </sheetData>
      <sheetData sheetId="22093"/>
      <sheetData sheetId="22094">
        <row r="9">
          <cell r="A9" t="str">
            <v>A</v>
          </cell>
        </row>
      </sheetData>
      <sheetData sheetId="22095">
        <row r="9">
          <cell r="A9" t="str">
            <v>A</v>
          </cell>
        </row>
      </sheetData>
      <sheetData sheetId="22096">
        <row r="9">
          <cell r="A9" t="str">
            <v>A</v>
          </cell>
        </row>
      </sheetData>
      <sheetData sheetId="22097">
        <row r="9">
          <cell r="A9" t="str">
            <v>A</v>
          </cell>
        </row>
      </sheetData>
      <sheetData sheetId="22098">
        <row r="9">
          <cell r="A9" t="str">
            <v>A</v>
          </cell>
        </row>
      </sheetData>
      <sheetData sheetId="22099">
        <row r="9">
          <cell r="A9" t="str">
            <v>A</v>
          </cell>
        </row>
      </sheetData>
      <sheetData sheetId="22100">
        <row r="9">
          <cell r="A9" t="str">
            <v>A</v>
          </cell>
        </row>
      </sheetData>
      <sheetData sheetId="22101"/>
      <sheetData sheetId="22102"/>
      <sheetData sheetId="22103">
        <row r="9">
          <cell r="A9" t="str">
            <v>A</v>
          </cell>
        </row>
      </sheetData>
      <sheetData sheetId="22104">
        <row r="9">
          <cell r="A9" t="str">
            <v>A</v>
          </cell>
        </row>
      </sheetData>
      <sheetData sheetId="22105"/>
      <sheetData sheetId="22106">
        <row r="9">
          <cell r="A9" t="str">
            <v>A</v>
          </cell>
        </row>
      </sheetData>
      <sheetData sheetId="22107">
        <row r="9">
          <cell r="A9" t="str">
            <v>A</v>
          </cell>
        </row>
      </sheetData>
      <sheetData sheetId="22108">
        <row r="9">
          <cell r="A9" t="str">
            <v>A</v>
          </cell>
        </row>
      </sheetData>
      <sheetData sheetId="22109">
        <row r="9">
          <cell r="A9" t="str">
            <v>A</v>
          </cell>
        </row>
      </sheetData>
      <sheetData sheetId="22110">
        <row r="9">
          <cell r="A9" t="str">
            <v>A</v>
          </cell>
        </row>
      </sheetData>
      <sheetData sheetId="22111"/>
      <sheetData sheetId="22112"/>
      <sheetData sheetId="22113"/>
      <sheetData sheetId="22114"/>
      <sheetData sheetId="22115">
        <row r="9">
          <cell r="A9" t="str">
            <v>A</v>
          </cell>
        </row>
      </sheetData>
      <sheetData sheetId="22116"/>
      <sheetData sheetId="22117"/>
      <sheetData sheetId="22118"/>
      <sheetData sheetId="22119"/>
      <sheetData sheetId="22120"/>
      <sheetData sheetId="22121"/>
      <sheetData sheetId="22122"/>
      <sheetData sheetId="22123"/>
      <sheetData sheetId="22124"/>
      <sheetData sheetId="22125"/>
      <sheetData sheetId="22126"/>
      <sheetData sheetId="22127"/>
      <sheetData sheetId="22128"/>
      <sheetData sheetId="22129"/>
      <sheetData sheetId="22130"/>
      <sheetData sheetId="22131"/>
      <sheetData sheetId="22132"/>
      <sheetData sheetId="22133"/>
      <sheetData sheetId="22134"/>
      <sheetData sheetId="22135"/>
      <sheetData sheetId="22136"/>
      <sheetData sheetId="22137"/>
      <sheetData sheetId="22138"/>
      <sheetData sheetId="22139"/>
      <sheetData sheetId="22140"/>
      <sheetData sheetId="22141"/>
      <sheetData sheetId="22142"/>
      <sheetData sheetId="22143"/>
      <sheetData sheetId="22144"/>
      <sheetData sheetId="22145"/>
      <sheetData sheetId="22146"/>
      <sheetData sheetId="22147"/>
      <sheetData sheetId="22148"/>
      <sheetData sheetId="22149"/>
      <sheetData sheetId="22150"/>
      <sheetData sheetId="22151"/>
      <sheetData sheetId="22152"/>
      <sheetData sheetId="22153"/>
      <sheetData sheetId="22154"/>
      <sheetData sheetId="22155"/>
      <sheetData sheetId="22156"/>
      <sheetData sheetId="22157"/>
      <sheetData sheetId="22158"/>
      <sheetData sheetId="22159"/>
      <sheetData sheetId="22160"/>
      <sheetData sheetId="22161"/>
      <sheetData sheetId="22162"/>
      <sheetData sheetId="22163">
        <row r="9">
          <cell r="A9" t="str">
            <v>A</v>
          </cell>
        </row>
      </sheetData>
      <sheetData sheetId="22164"/>
      <sheetData sheetId="22165">
        <row r="9">
          <cell r="A9" t="str">
            <v>A</v>
          </cell>
        </row>
      </sheetData>
      <sheetData sheetId="22166"/>
      <sheetData sheetId="22167"/>
      <sheetData sheetId="22168"/>
      <sheetData sheetId="22169"/>
      <sheetData sheetId="22170"/>
      <sheetData sheetId="22171"/>
      <sheetData sheetId="22172"/>
      <sheetData sheetId="22173"/>
      <sheetData sheetId="22174"/>
      <sheetData sheetId="22175"/>
      <sheetData sheetId="22176"/>
      <sheetData sheetId="22177"/>
      <sheetData sheetId="22178"/>
      <sheetData sheetId="22179"/>
      <sheetData sheetId="22180"/>
      <sheetData sheetId="22181"/>
      <sheetData sheetId="22182"/>
      <sheetData sheetId="22183"/>
      <sheetData sheetId="22184"/>
      <sheetData sheetId="22185"/>
      <sheetData sheetId="22186"/>
      <sheetData sheetId="22187"/>
      <sheetData sheetId="22188"/>
      <sheetData sheetId="22189"/>
      <sheetData sheetId="22190"/>
      <sheetData sheetId="22191"/>
      <sheetData sheetId="22192"/>
      <sheetData sheetId="22193"/>
      <sheetData sheetId="22194"/>
      <sheetData sheetId="22195"/>
      <sheetData sheetId="22196"/>
      <sheetData sheetId="22197"/>
      <sheetData sheetId="22198"/>
      <sheetData sheetId="22199"/>
      <sheetData sheetId="22200"/>
      <sheetData sheetId="22201"/>
      <sheetData sheetId="22202">
        <row r="9">
          <cell r="A9" t="str">
            <v>A</v>
          </cell>
        </row>
      </sheetData>
      <sheetData sheetId="22203">
        <row r="9">
          <cell r="A9" t="str">
            <v>A</v>
          </cell>
        </row>
      </sheetData>
      <sheetData sheetId="22204"/>
      <sheetData sheetId="22205"/>
      <sheetData sheetId="22206"/>
      <sheetData sheetId="22207"/>
      <sheetData sheetId="22208"/>
      <sheetData sheetId="22209"/>
      <sheetData sheetId="22210"/>
      <sheetData sheetId="22211"/>
      <sheetData sheetId="22212"/>
      <sheetData sheetId="22213"/>
      <sheetData sheetId="22214"/>
      <sheetData sheetId="22215"/>
      <sheetData sheetId="22216"/>
      <sheetData sheetId="22217"/>
      <sheetData sheetId="22218"/>
      <sheetData sheetId="22219"/>
      <sheetData sheetId="22220"/>
      <sheetData sheetId="22221"/>
      <sheetData sheetId="22222"/>
      <sheetData sheetId="22223"/>
      <sheetData sheetId="22224"/>
      <sheetData sheetId="22225"/>
      <sheetData sheetId="22226"/>
      <sheetData sheetId="22227"/>
      <sheetData sheetId="22228">
        <row r="9">
          <cell r="A9" t="str">
            <v>A</v>
          </cell>
        </row>
      </sheetData>
      <sheetData sheetId="22229"/>
      <sheetData sheetId="22230"/>
      <sheetData sheetId="22231"/>
      <sheetData sheetId="22232"/>
      <sheetData sheetId="22233"/>
      <sheetData sheetId="22234"/>
      <sheetData sheetId="22235"/>
      <sheetData sheetId="22236"/>
      <sheetData sheetId="22237"/>
      <sheetData sheetId="22238"/>
      <sheetData sheetId="22239"/>
      <sheetData sheetId="22240"/>
      <sheetData sheetId="22241"/>
      <sheetData sheetId="22242"/>
      <sheetData sheetId="22243"/>
      <sheetData sheetId="22244"/>
      <sheetData sheetId="22245"/>
      <sheetData sheetId="22246"/>
      <sheetData sheetId="22247"/>
      <sheetData sheetId="22248"/>
      <sheetData sheetId="22249"/>
      <sheetData sheetId="22250"/>
      <sheetData sheetId="22251"/>
      <sheetData sheetId="22252"/>
      <sheetData sheetId="22253"/>
      <sheetData sheetId="22254"/>
      <sheetData sheetId="22255"/>
      <sheetData sheetId="22256">
        <row r="9">
          <cell r="A9" t="str">
            <v>A</v>
          </cell>
        </row>
      </sheetData>
      <sheetData sheetId="22257"/>
      <sheetData sheetId="22258"/>
      <sheetData sheetId="22259"/>
      <sheetData sheetId="22260"/>
      <sheetData sheetId="22261"/>
      <sheetData sheetId="22262"/>
      <sheetData sheetId="22263"/>
      <sheetData sheetId="22264"/>
      <sheetData sheetId="22265"/>
      <sheetData sheetId="22266"/>
      <sheetData sheetId="22267"/>
      <sheetData sheetId="22268"/>
      <sheetData sheetId="22269"/>
      <sheetData sheetId="22270"/>
      <sheetData sheetId="22271"/>
      <sheetData sheetId="22272"/>
      <sheetData sheetId="22273"/>
      <sheetData sheetId="22274"/>
      <sheetData sheetId="22275"/>
      <sheetData sheetId="22276"/>
      <sheetData sheetId="22277"/>
      <sheetData sheetId="22278"/>
      <sheetData sheetId="22279"/>
      <sheetData sheetId="22280"/>
      <sheetData sheetId="22281"/>
      <sheetData sheetId="22282"/>
      <sheetData sheetId="22283"/>
      <sheetData sheetId="22284"/>
      <sheetData sheetId="22285"/>
      <sheetData sheetId="22286"/>
      <sheetData sheetId="22287"/>
      <sheetData sheetId="22288"/>
      <sheetData sheetId="22289"/>
      <sheetData sheetId="22290"/>
      <sheetData sheetId="22291"/>
      <sheetData sheetId="22292">
        <row r="9">
          <cell r="A9" t="str">
            <v>A</v>
          </cell>
        </row>
      </sheetData>
      <sheetData sheetId="22293"/>
      <sheetData sheetId="22294"/>
      <sheetData sheetId="22295"/>
      <sheetData sheetId="22296"/>
      <sheetData sheetId="22297"/>
      <sheetData sheetId="22298"/>
      <sheetData sheetId="22299"/>
      <sheetData sheetId="22300"/>
      <sheetData sheetId="22301"/>
      <sheetData sheetId="22302"/>
      <sheetData sheetId="22303"/>
      <sheetData sheetId="22304">
        <row r="9">
          <cell r="A9" t="str">
            <v>A</v>
          </cell>
        </row>
      </sheetData>
      <sheetData sheetId="22305"/>
      <sheetData sheetId="22306">
        <row r="9">
          <cell r="A9" t="str">
            <v>A</v>
          </cell>
        </row>
      </sheetData>
      <sheetData sheetId="22307">
        <row r="9">
          <cell r="A9" t="str">
            <v>A</v>
          </cell>
        </row>
      </sheetData>
      <sheetData sheetId="22308">
        <row r="9">
          <cell r="A9" t="str">
            <v>A</v>
          </cell>
        </row>
      </sheetData>
      <sheetData sheetId="22309">
        <row r="9">
          <cell r="A9" t="str">
            <v>A</v>
          </cell>
        </row>
      </sheetData>
      <sheetData sheetId="22310">
        <row r="9">
          <cell r="A9" t="str">
            <v>A</v>
          </cell>
        </row>
      </sheetData>
      <sheetData sheetId="22311">
        <row r="9">
          <cell r="A9" t="str">
            <v>A</v>
          </cell>
        </row>
      </sheetData>
      <sheetData sheetId="22312">
        <row r="9">
          <cell r="A9" t="str">
            <v>A</v>
          </cell>
        </row>
      </sheetData>
      <sheetData sheetId="22313">
        <row r="9">
          <cell r="A9" t="str">
            <v>A</v>
          </cell>
        </row>
      </sheetData>
      <sheetData sheetId="22314"/>
      <sheetData sheetId="22315"/>
      <sheetData sheetId="22316"/>
      <sheetData sheetId="22317"/>
      <sheetData sheetId="22318"/>
      <sheetData sheetId="22319"/>
      <sheetData sheetId="22320"/>
      <sheetData sheetId="22321">
        <row r="9">
          <cell r="A9" t="str">
            <v>A</v>
          </cell>
        </row>
      </sheetData>
      <sheetData sheetId="22322">
        <row r="9">
          <cell r="A9" t="str">
            <v>A</v>
          </cell>
        </row>
      </sheetData>
      <sheetData sheetId="22323">
        <row r="9">
          <cell r="A9" t="str">
            <v>A</v>
          </cell>
        </row>
      </sheetData>
      <sheetData sheetId="22324">
        <row r="9">
          <cell r="A9" t="str">
            <v>A</v>
          </cell>
        </row>
      </sheetData>
      <sheetData sheetId="22325">
        <row r="9">
          <cell r="A9" t="str">
            <v>A</v>
          </cell>
        </row>
      </sheetData>
      <sheetData sheetId="22326">
        <row r="9">
          <cell r="A9" t="str">
            <v>A</v>
          </cell>
        </row>
      </sheetData>
      <sheetData sheetId="22327"/>
      <sheetData sheetId="22328"/>
      <sheetData sheetId="22329"/>
      <sheetData sheetId="22330"/>
      <sheetData sheetId="22331"/>
      <sheetData sheetId="22332">
        <row r="9">
          <cell r="A9" t="str">
            <v>A</v>
          </cell>
        </row>
      </sheetData>
      <sheetData sheetId="22333"/>
      <sheetData sheetId="22334">
        <row r="9">
          <cell r="A9" t="str">
            <v>A</v>
          </cell>
        </row>
      </sheetData>
      <sheetData sheetId="22335">
        <row r="9">
          <cell r="A9" t="str">
            <v>A</v>
          </cell>
        </row>
      </sheetData>
      <sheetData sheetId="22336">
        <row r="9">
          <cell r="A9" t="str">
            <v>A</v>
          </cell>
        </row>
      </sheetData>
      <sheetData sheetId="22337">
        <row r="9">
          <cell r="A9" t="str">
            <v>A</v>
          </cell>
        </row>
      </sheetData>
      <sheetData sheetId="22338">
        <row r="9">
          <cell r="A9" t="str">
            <v>A</v>
          </cell>
        </row>
      </sheetData>
      <sheetData sheetId="22339">
        <row r="9">
          <cell r="A9" t="str">
            <v>A</v>
          </cell>
        </row>
      </sheetData>
      <sheetData sheetId="22340">
        <row r="9">
          <cell r="A9" t="str">
            <v>A</v>
          </cell>
        </row>
      </sheetData>
      <sheetData sheetId="22341">
        <row r="9">
          <cell r="A9" t="str">
            <v>A</v>
          </cell>
        </row>
      </sheetData>
      <sheetData sheetId="22342">
        <row r="9">
          <cell r="A9" t="str">
            <v>A</v>
          </cell>
        </row>
      </sheetData>
      <sheetData sheetId="22343">
        <row r="9">
          <cell r="A9" t="str">
            <v>A</v>
          </cell>
        </row>
      </sheetData>
      <sheetData sheetId="22344"/>
      <sheetData sheetId="22345">
        <row r="9">
          <cell r="A9" t="str">
            <v>A</v>
          </cell>
        </row>
      </sheetData>
      <sheetData sheetId="22346">
        <row r="9">
          <cell r="A9" t="str">
            <v>A</v>
          </cell>
        </row>
      </sheetData>
      <sheetData sheetId="22347">
        <row r="9">
          <cell r="A9" t="str">
            <v>A</v>
          </cell>
        </row>
      </sheetData>
      <sheetData sheetId="22348">
        <row r="9">
          <cell r="A9" t="str">
            <v>A</v>
          </cell>
        </row>
      </sheetData>
      <sheetData sheetId="22349">
        <row r="9">
          <cell r="A9" t="str">
            <v>A</v>
          </cell>
        </row>
      </sheetData>
      <sheetData sheetId="22350">
        <row r="9">
          <cell r="A9" t="str">
            <v>A</v>
          </cell>
        </row>
      </sheetData>
      <sheetData sheetId="22351">
        <row r="9">
          <cell r="A9" t="str">
            <v>A</v>
          </cell>
        </row>
      </sheetData>
      <sheetData sheetId="22352">
        <row r="9">
          <cell r="A9" t="str">
            <v>A</v>
          </cell>
        </row>
      </sheetData>
      <sheetData sheetId="22353">
        <row r="9">
          <cell r="A9" t="str">
            <v>A</v>
          </cell>
        </row>
      </sheetData>
      <sheetData sheetId="22354">
        <row r="9">
          <cell r="A9" t="str">
            <v>A</v>
          </cell>
        </row>
      </sheetData>
      <sheetData sheetId="22355"/>
      <sheetData sheetId="22356"/>
      <sheetData sheetId="22357"/>
      <sheetData sheetId="22358"/>
      <sheetData sheetId="22359"/>
      <sheetData sheetId="22360"/>
      <sheetData sheetId="22361">
        <row r="9">
          <cell r="A9" t="str">
            <v>A</v>
          </cell>
        </row>
      </sheetData>
      <sheetData sheetId="22362"/>
      <sheetData sheetId="22363"/>
      <sheetData sheetId="22364"/>
      <sheetData sheetId="22365"/>
      <sheetData sheetId="22366">
        <row r="9">
          <cell r="A9" t="str">
            <v>A</v>
          </cell>
        </row>
      </sheetData>
      <sheetData sheetId="22367">
        <row r="9">
          <cell r="A9" t="str">
            <v>A</v>
          </cell>
        </row>
      </sheetData>
      <sheetData sheetId="22368">
        <row r="9">
          <cell r="A9" t="str">
            <v>A</v>
          </cell>
        </row>
      </sheetData>
      <sheetData sheetId="22369">
        <row r="9">
          <cell r="A9" t="str">
            <v>A</v>
          </cell>
        </row>
      </sheetData>
      <sheetData sheetId="22370">
        <row r="9">
          <cell r="A9" t="str">
            <v>A</v>
          </cell>
        </row>
      </sheetData>
      <sheetData sheetId="22371">
        <row r="9">
          <cell r="A9" t="str">
            <v>A</v>
          </cell>
        </row>
      </sheetData>
      <sheetData sheetId="22372">
        <row r="9">
          <cell r="A9" t="str">
            <v>A</v>
          </cell>
        </row>
      </sheetData>
      <sheetData sheetId="22373">
        <row r="9">
          <cell r="A9" t="str">
            <v>A</v>
          </cell>
        </row>
      </sheetData>
      <sheetData sheetId="22374">
        <row r="9">
          <cell r="A9" t="str">
            <v>A</v>
          </cell>
        </row>
      </sheetData>
      <sheetData sheetId="22375">
        <row r="9">
          <cell r="A9" t="str">
            <v>A</v>
          </cell>
        </row>
      </sheetData>
      <sheetData sheetId="22376">
        <row r="9">
          <cell r="A9" t="str">
            <v>A</v>
          </cell>
        </row>
      </sheetData>
      <sheetData sheetId="22377">
        <row r="9">
          <cell r="A9" t="str">
            <v>A</v>
          </cell>
        </row>
      </sheetData>
      <sheetData sheetId="22378">
        <row r="9">
          <cell r="A9" t="str">
            <v>A</v>
          </cell>
        </row>
      </sheetData>
      <sheetData sheetId="22379">
        <row r="9">
          <cell r="A9" t="str">
            <v>A</v>
          </cell>
        </row>
      </sheetData>
      <sheetData sheetId="22380">
        <row r="9">
          <cell r="A9" t="str">
            <v>A</v>
          </cell>
        </row>
      </sheetData>
      <sheetData sheetId="22381">
        <row r="9">
          <cell r="A9" t="str">
            <v>A</v>
          </cell>
        </row>
      </sheetData>
      <sheetData sheetId="22382">
        <row r="9">
          <cell r="A9" t="str">
            <v>A</v>
          </cell>
        </row>
      </sheetData>
      <sheetData sheetId="22383">
        <row r="9">
          <cell r="A9" t="str">
            <v>A</v>
          </cell>
        </row>
      </sheetData>
      <sheetData sheetId="22384">
        <row r="9">
          <cell r="A9" t="str">
            <v>A</v>
          </cell>
        </row>
      </sheetData>
      <sheetData sheetId="22385">
        <row r="9">
          <cell r="A9" t="str">
            <v>A</v>
          </cell>
        </row>
      </sheetData>
      <sheetData sheetId="22386">
        <row r="9">
          <cell r="A9" t="str">
            <v>A</v>
          </cell>
        </row>
      </sheetData>
      <sheetData sheetId="22387"/>
      <sheetData sheetId="22388">
        <row r="9">
          <cell r="A9" t="str">
            <v>A</v>
          </cell>
        </row>
      </sheetData>
      <sheetData sheetId="22389">
        <row r="9">
          <cell r="A9" t="str">
            <v>A</v>
          </cell>
        </row>
      </sheetData>
      <sheetData sheetId="22390">
        <row r="9">
          <cell r="A9" t="str">
            <v>A</v>
          </cell>
        </row>
      </sheetData>
      <sheetData sheetId="22391">
        <row r="9">
          <cell r="A9" t="str">
            <v>A</v>
          </cell>
        </row>
      </sheetData>
      <sheetData sheetId="22392">
        <row r="9">
          <cell r="A9" t="str">
            <v>A</v>
          </cell>
        </row>
      </sheetData>
      <sheetData sheetId="22393">
        <row r="9">
          <cell r="A9" t="str">
            <v>A</v>
          </cell>
        </row>
      </sheetData>
      <sheetData sheetId="22394">
        <row r="9">
          <cell r="A9" t="str">
            <v>A</v>
          </cell>
        </row>
      </sheetData>
      <sheetData sheetId="22395">
        <row r="9">
          <cell r="A9" t="str">
            <v>A</v>
          </cell>
        </row>
      </sheetData>
      <sheetData sheetId="22396">
        <row r="9">
          <cell r="A9" t="str">
            <v>A</v>
          </cell>
        </row>
      </sheetData>
      <sheetData sheetId="22397"/>
      <sheetData sheetId="22398"/>
      <sheetData sheetId="22399">
        <row r="9">
          <cell r="A9" t="str">
            <v>A</v>
          </cell>
        </row>
      </sheetData>
      <sheetData sheetId="22400">
        <row r="9">
          <cell r="A9" t="str">
            <v>A</v>
          </cell>
        </row>
      </sheetData>
      <sheetData sheetId="22401">
        <row r="9">
          <cell r="A9" t="str">
            <v>A</v>
          </cell>
        </row>
      </sheetData>
      <sheetData sheetId="22402">
        <row r="9">
          <cell r="A9" t="str">
            <v>A</v>
          </cell>
        </row>
      </sheetData>
      <sheetData sheetId="22403">
        <row r="9">
          <cell r="A9" t="str">
            <v>A</v>
          </cell>
        </row>
      </sheetData>
      <sheetData sheetId="22404">
        <row r="9">
          <cell r="A9" t="str">
            <v>A</v>
          </cell>
        </row>
      </sheetData>
      <sheetData sheetId="22405">
        <row r="9">
          <cell r="A9" t="str">
            <v>A</v>
          </cell>
        </row>
      </sheetData>
      <sheetData sheetId="22406">
        <row r="9">
          <cell r="A9" t="str">
            <v>A</v>
          </cell>
        </row>
      </sheetData>
      <sheetData sheetId="22407">
        <row r="9">
          <cell r="A9" t="str">
            <v>A</v>
          </cell>
        </row>
      </sheetData>
      <sheetData sheetId="22408">
        <row r="9">
          <cell r="A9" t="str">
            <v>A</v>
          </cell>
        </row>
      </sheetData>
      <sheetData sheetId="22409">
        <row r="9">
          <cell r="A9" t="str">
            <v>A</v>
          </cell>
        </row>
      </sheetData>
      <sheetData sheetId="22410">
        <row r="9">
          <cell r="A9" t="str">
            <v>A</v>
          </cell>
        </row>
      </sheetData>
      <sheetData sheetId="22411">
        <row r="9">
          <cell r="A9" t="str">
            <v>A</v>
          </cell>
        </row>
      </sheetData>
      <sheetData sheetId="22412">
        <row r="9">
          <cell r="A9" t="str">
            <v>A</v>
          </cell>
        </row>
      </sheetData>
      <sheetData sheetId="22413">
        <row r="9">
          <cell r="A9" t="str">
            <v>A</v>
          </cell>
        </row>
      </sheetData>
      <sheetData sheetId="22414">
        <row r="9">
          <cell r="A9" t="str">
            <v>A</v>
          </cell>
        </row>
      </sheetData>
      <sheetData sheetId="22415">
        <row r="9">
          <cell r="A9" t="str">
            <v>A</v>
          </cell>
        </row>
      </sheetData>
      <sheetData sheetId="22416">
        <row r="9">
          <cell r="A9" t="str">
            <v>A</v>
          </cell>
        </row>
      </sheetData>
      <sheetData sheetId="22417">
        <row r="9">
          <cell r="A9" t="str">
            <v>A</v>
          </cell>
        </row>
      </sheetData>
      <sheetData sheetId="22418">
        <row r="9">
          <cell r="A9" t="str">
            <v>A</v>
          </cell>
        </row>
      </sheetData>
      <sheetData sheetId="22419">
        <row r="9">
          <cell r="A9" t="str">
            <v>A</v>
          </cell>
        </row>
      </sheetData>
      <sheetData sheetId="22420">
        <row r="9">
          <cell r="A9" t="str">
            <v>A</v>
          </cell>
        </row>
      </sheetData>
      <sheetData sheetId="22421">
        <row r="9">
          <cell r="A9" t="str">
            <v>A</v>
          </cell>
        </row>
      </sheetData>
      <sheetData sheetId="22422">
        <row r="9">
          <cell r="A9" t="str">
            <v>A</v>
          </cell>
        </row>
      </sheetData>
      <sheetData sheetId="22423">
        <row r="9">
          <cell r="A9" t="str">
            <v>A</v>
          </cell>
        </row>
      </sheetData>
      <sheetData sheetId="22424">
        <row r="9">
          <cell r="A9" t="str">
            <v>A</v>
          </cell>
        </row>
      </sheetData>
      <sheetData sheetId="22425">
        <row r="9">
          <cell r="A9" t="str">
            <v>A</v>
          </cell>
        </row>
      </sheetData>
      <sheetData sheetId="22426">
        <row r="9">
          <cell r="A9" t="str">
            <v>A</v>
          </cell>
        </row>
      </sheetData>
      <sheetData sheetId="22427">
        <row r="9">
          <cell r="A9" t="str">
            <v>A</v>
          </cell>
        </row>
      </sheetData>
      <sheetData sheetId="22428">
        <row r="9">
          <cell r="A9" t="str">
            <v>A</v>
          </cell>
        </row>
      </sheetData>
      <sheetData sheetId="22429">
        <row r="9">
          <cell r="A9" t="str">
            <v>A</v>
          </cell>
        </row>
      </sheetData>
      <sheetData sheetId="22430">
        <row r="9">
          <cell r="A9" t="str">
            <v>A</v>
          </cell>
        </row>
      </sheetData>
      <sheetData sheetId="22431">
        <row r="9">
          <cell r="A9" t="str">
            <v>A</v>
          </cell>
        </row>
      </sheetData>
      <sheetData sheetId="22432">
        <row r="9">
          <cell r="A9" t="str">
            <v>A</v>
          </cell>
        </row>
      </sheetData>
      <sheetData sheetId="22433">
        <row r="9">
          <cell r="A9" t="str">
            <v>A</v>
          </cell>
        </row>
      </sheetData>
      <sheetData sheetId="22434">
        <row r="9">
          <cell r="A9" t="str">
            <v>A</v>
          </cell>
        </row>
      </sheetData>
      <sheetData sheetId="22435">
        <row r="9">
          <cell r="A9" t="str">
            <v>A</v>
          </cell>
        </row>
      </sheetData>
      <sheetData sheetId="22436">
        <row r="9">
          <cell r="A9" t="str">
            <v>A</v>
          </cell>
        </row>
      </sheetData>
      <sheetData sheetId="22437">
        <row r="9">
          <cell r="A9" t="str">
            <v>A</v>
          </cell>
        </row>
      </sheetData>
      <sheetData sheetId="22438">
        <row r="9">
          <cell r="A9" t="str">
            <v>A</v>
          </cell>
        </row>
      </sheetData>
      <sheetData sheetId="22439">
        <row r="9">
          <cell r="A9" t="str">
            <v>A</v>
          </cell>
        </row>
      </sheetData>
      <sheetData sheetId="22440"/>
      <sheetData sheetId="22441"/>
      <sheetData sheetId="22442"/>
      <sheetData sheetId="22443"/>
      <sheetData sheetId="22444"/>
      <sheetData sheetId="22445"/>
      <sheetData sheetId="22446"/>
      <sheetData sheetId="22447">
        <row r="9">
          <cell r="A9" t="str">
            <v>A</v>
          </cell>
        </row>
      </sheetData>
      <sheetData sheetId="22448"/>
      <sheetData sheetId="22449"/>
      <sheetData sheetId="22450"/>
      <sheetData sheetId="22451"/>
      <sheetData sheetId="22452"/>
      <sheetData sheetId="22453"/>
      <sheetData sheetId="22454"/>
      <sheetData sheetId="22455"/>
      <sheetData sheetId="22456"/>
      <sheetData sheetId="22457"/>
      <sheetData sheetId="22458"/>
      <sheetData sheetId="22459"/>
      <sheetData sheetId="22460"/>
      <sheetData sheetId="22461"/>
      <sheetData sheetId="22462">
        <row r="9">
          <cell r="A9" t="str">
            <v>A</v>
          </cell>
        </row>
      </sheetData>
      <sheetData sheetId="22463">
        <row r="9">
          <cell r="A9" t="str">
            <v>A</v>
          </cell>
        </row>
      </sheetData>
      <sheetData sheetId="22464">
        <row r="9">
          <cell r="A9" t="str">
            <v>A</v>
          </cell>
        </row>
      </sheetData>
      <sheetData sheetId="22465"/>
      <sheetData sheetId="22466">
        <row r="9">
          <cell r="A9" t="str">
            <v>A</v>
          </cell>
        </row>
      </sheetData>
      <sheetData sheetId="22467">
        <row r="9">
          <cell r="A9" t="str">
            <v>A</v>
          </cell>
        </row>
      </sheetData>
      <sheetData sheetId="22468">
        <row r="9">
          <cell r="A9" t="str">
            <v>A</v>
          </cell>
        </row>
      </sheetData>
      <sheetData sheetId="22469">
        <row r="9">
          <cell r="A9" t="str">
            <v>A</v>
          </cell>
        </row>
      </sheetData>
      <sheetData sheetId="22470"/>
      <sheetData sheetId="22471"/>
      <sheetData sheetId="22472"/>
      <sheetData sheetId="22473">
        <row r="9">
          <cell r="A9" t="str">
            <v>A</v>
          </cell>
        </row>
      </sheetData>
      <sheetData sheetId="22474">
        <row r="9">
          <cell r="A9" t="str">
            <v>A</v>
          </cell>
        </row>
      </sheetData>
      <sheetData sheetId="22475"/>
      <sheetData sheetId="22476">
        <row r="9">
          <cell r="A9" t="str">
            <v>A</v>
          </cell>
        </row>
      </sheetData>
      <sheetData sheetId="22477">
        <row r="9">
          <cell r="A9" t="str">
            <v>A</v>
          </cell>
        </row>
      </sheetData>
      <sheetData sheetId="22478">
        <row r="9">
          <cell r="A9" t="str">
            <v>A</v>
          </cell>
        </row>
      </sheetData>
      <sheetData sheetId="22479">
        <row r="9">
          <cell r="A9" t="str">
            <v>A</v>
          </cell>
        </row>
      </sheetData>
      <sheetData sheetId="22480">
        <row r="9">
          <cell r="A9" t="str">
            <v>A</v>
          </cell>
        </row>
      </sheetData>
      <sheetData sheetId="22481">
        <row r="9">
          <cell r="A9" t="str">
            <v>A</v>
          </cell>
        </row>
      </sheetData>
      <sheetData sheetId="22482">
        <row r="9">
          <cell r="A9" t="str">
            <v>A</v>
          </cell>
        </row>
      </sheetData>
      <sheetData sheetId="22483">
        <row r="9">
          <cell r="A9" t="str">
            <v>A</v>
          </cell>
        </row>
      </sheetData>
      <sheetData sheetId="22484">
        <row r="9">
          <cell r="A9" t="str">
            <v>A</v>
          </cell>
        </row>
      </sheetData>
      <sheetData sheetId="22485">
        <row r="9">
          <cell r="A9" t="str">
            <v>A</v>
          </cell>
        </row>
      </sheetData>
      <sheetData sheetId="22486">
        <row r="9">
          <cell r="A9" t="str">
            <v>A</v>
          </cell>
        </row>
      </sheetData>
      <sheetData sheetId="22487">
        <row r="9">
          <cell r="A9" t="str">
            <v>A</v>
          </cell>
        </row>
      </sheetData>
      <sheetData sheetId="22488">
        <row r="9">
          <cell r="A9" t="str">
            <v>A</v>
          </cell>
        </row>
      </sheetData>
      <sheetData sheetId="22489">
        <row r="9">
          <cell r="A9" t="str">
            <v>A</v>
          </cell>
        </row>
      </sheetData>
      <sheetData sheetId="22490">
        <row r="9">
          <cell r="A9" t="str">
            <v>A</v>
          </cell>
        </row>
      </sheetData>
      <sheetData sheetId="22491">
        <row r="9">
          <cell r="A9" t="str">
            <v>A</v>
          </cell>
        </row>
      </sheetData>
      <sheetData sheetId="22492">
        <row r="9">
          <cell r="A9" t="str">
            <v>A</v>
          </cell>
        </row>
      </sheetData>
      <sheetData sheetId="22493">
        <row r="9">
          <cell r="A9" t="str">
            <v>A</v>
          </cell>
        </row>
      </sheetData>
      <sheetData sheetId="22494">
        <row r="9">
          <cell r="A9" t="str">
            <v>A</v>
          </cell>
        </row>
      </sheetData>
      <sheetData sheetId="22495">
        <row r="9">
          <cell r="A9" t="str">
            <v>A</v>
          </cell>
        </row>
      </sheetData>
      <sheetData sheetId="22496">
        <row r="9">
          <cell r="A9" t="str">
            <v>A</v>
          </cell>
        </row>
      </sheetData>
      <sheetData sheetId="22497">
        <row r="9">
          <cell r="A9" t="str">
            <v>A</v>
          </cell>
        </row>
      </sheetData>
      <sheetData sheetId="22498">
        <row r="9">
          <cell r="A9" t="str">
            <v>A</v>
          </cell>
        </row>
      </sheetData>
      <sheetData sheetId="22499">
        <row r="9">
          <cell r="A9" t="str">
            <v>A</v>
          </cell>
        </row>
      </sheetData>
      <sheetData sheetId="22500">
        <row r="9">
          <cell r="A9" t="str">
            <v>A</v>
          </cell>
        </row>
      </sheetData>
      <sheetData sheetId="22501">
        <row r="9">
          <cell r="A9" t="str">
            <v>A</v>
          </cell>
        </row>
      </sheetData>
      <sheetData sheetId="22502">
        <row r="9">
          <cell r="A9" t="str">
            <v>A</v>
          </cell>
        </row>
      </sheetData>
      <sheetData sheetId="22503">
        <row r="9">
          <cell r="A9" t="str">
            <v>A</v>
          </cell>
        </row>
      </sheetData>
      <sheetData sheetId="22504">
        <row r="9">
          <cell r="A9" t="str">
            <v>A</v>
          </cell>
        </row>
      </sheetData>
      <sheetData sheetId="22505">
        <row r="9">
          <cell r="A9" t="str">
            <v>A</v>
          </cell>
        </row>
      </sheetData>
      <sheetData sheetId="22506">
        <row r="9">
          <cell r="A9" t="str">
            <v>A</v>
          </cell>
        </row>
      </sheetData>
      <sheetData sheetId="22507">
        <row r="9">
          <cell r="A9" t="str">
            <v>A</v>
          </cell>
        </row>
      </sheetData>
      <sheetData sheetId="22508">
        <row r="9">
          <cell r="A9" t="str">
            <v>A</v>
          </cell>
        </row>
      </sheetData>
      <sheetData sheetId="22509">
        <row r="9">
          <cell r="A9" t="str">
            <v>A</v>
          </cell>
        </row>
      </sheetData>
      <sheetData sheetId="22510">
        <row r="9">
          <cell r="A9" t="str">
            <v>A</v>
          </cell>
        </row>
      </sheetData>
      <sheetData sheetId="22511">
        <row r="9">
          <cell r="A9" t="str">
            <v>A</v>
          </cell>
        </row>
      </sheetData>
      <sheetData sheetId="22512">
        <row r="9">
          <cell r="A9" t="str">
            <v>A</v>
          </cell>
        </row>
      </sheetData>
      <sheetData sheetId="22513">
        <row r="9">
          <cell r="A9" t="str">
            <v>A</v>
          </cell>
        </row>
      </sheetData>
      <sheetData sheetId="22514">
        <row r="9">
          <cell r="A9" t="str">
            <v>A</v>
          </cell>
        </row>
      </sheetData>
      <sheetData sheetId="22515">
        <row r="9">
          <cell r="A9" t="str">
            <v>A</v>
          </cell>
        </row>
      </sheetData>
      <sheetData sheetId="22516">
        <row r="9">
          <cell r="A9" t="str">
            <v>A</v>
          </cell>
        </row>
      </sheetData>
      <sheetData sheetId="22517">
        <row r="9">
          <cell r="A9" t="str">
            <v>A</v>
          </cell>
        </row>
      </sheetData>
      <sheetData sheetId="22518">
        <row r="9">
          <cell r="A9" t="str">
            <v>A</v>
          </cell>
        </row>
      </sheetData>
      <sheetData sheetId="22519">
        <row r="9">
          <cell r="A9" t="str">
            <v>A</v>
          </cell>
        </row>
      </sheetData>
      <sheetData sheetId="22520">
        <row r="9">
          <cell r="A9" t="str">
            <v>A</v>
          </cell>
        </row>
      </sheetData>
      <sheetData sheetId="22521">
        <row r="9">
          <cell r="A9" t="str">
            <v>A</v>
          </cell>
        </row>
      </sheetData>
      <sheetData sheetId="22522">
        <row r="9">
          <cell r="A9" t="str">
            <v>A</v>
          </cell>
        </row>
      </sheetData>
      <sheetData sheetId="22523">
        <row r="9">
          <cell r="A9" t="str">
            <v>A</v>
          </cell>
        </row>
      </sheetData>
      <sheetData sheetId="22524">
        <row r="9">
          <cell r="A9" t="str">
            <v>A</v>
          </cell>
        </row>
      </sheetData>
      <sheetData sheetId="22525">
        <row r="9">
          <cell r="A9" t="str">
            <v>A</v>
          </cell>
        </row>
      </sheetData>
      <sheetData sheetId="22526">
        <row r="9">
          <cell r="A9" t="str">
            <v>A</v>
          </cell>
        </row>
      </sheetData>
      <sheetData sheetId="22527">
        <row r="9">
          <cell r="A9" t="str">
            <v>A</v>
          </cell>
        </row>
      </sheetData>
      <sheetData sheetId="22528"/>
      <sheetData sheetId="22529">
        <row r="9">
          <cell r="A9" t="str">
            <v>A</v>
          </cell>
        </row>
      </sheetData>
      <sheetData sheetId="22530">
        <row r="9">
          <cell r="A9" t="str">
            <v>A</v>
          </cell>
        </row>
      </sheetData>
      <sheetData sheetId="22531">
        <row r="9">
          <cell r="A9" t="str">
            <v>A</v>
          </cell>
        </row>
      </sheetData>
      <sheetData sheetId="22532"/>
      <sheetData sheetId="22533"/>
      <sheetData sheetId="22534"/>
      <sheetData sheetId="22535"/>
      <sheetData sheetId="22536"/>
      <sheetData sheetId="22537"/>
      <sheetData sheetId="22538"/>
      <sheetData sheetId="22539"/>
      <sheetData sheetId="22540"/>
      <sheetData sheetId="22541"/>
      <sheetData sheetId="22542"/>
      <sheetData sheetId="22543"/>
      <sheetData sheetId="22544"/>
      <sheetData sheetId="22545"/>
      <sheetData sheetId="22546">
        <row r="9">
          <cell r="A9" t="str">
            <v>A</v>
          </cell>
        </row>
      </sheetData>
      <sheetData sheetId="22547">
        <row r="9">
          <cell r="A9" t="str">
            <v>A</v>
          </cell>
        </row>
      </sheetData>
      <sheetData sheetId="22548">
        <row r="9">
          <cell r="A9" t="str">
            <v>A</v>
          </cell>
        </row>
      </sheetData>
      <sheetData sheetId="22549">
        <row r="9">
          <cell r="A9" t="str">
            <v>A</v>
          </cell>
        </row>
      </sheetData>
      <sheetData sheetId="22550">
        <row r="9">
          <cell r="A9" t="str">
            <v>A</v>
          </cell>
        </row>
      </sheetData>
      <sheetData sheetId="22551">
        <row r="9">
          <cell r="A9" t="str">
            <v>A</v>
          </cell>
        </row>
      </sheetData>
      <sheetData sheetId="22552"/>
      <sheetData sheetId="22553"/>
      <sheetData sheetId="22554">
        <row r="9">
          <cell r="A9" t="str">
            <v>A</v>
          </cell>
        </row>
      </sheetData>
      <sheetData sheetId="22555">
        <row r="9">
          <cell r="A9" t="str">
            <v>A</v>
          </cell>
        </row>
      </sheetData>
      <sheetData sheetId="22556"/>
      <sheetData sheetId="22557"/>
      <sheetData sheetId="22558"/>
      <sheetData sheetId="22559"/>
      <sheetData sheetId="22560"/>
      <sheetData sheetId="22561"/>
      <sheetData sheetId="22562"/>
      <sheetData sheetId="22563"/>
      <sheetData sheetId="22564"/>
      <sheetData sheetId="22565"/>
      <sheetData sheetId="22566"/>
      <sheetData sheetId="22567"/>
      <sheetData sheetId="22568">
        <row r="9">
          <cell r="A9" t="str">
            <v>A</v>
          </cell>
        </row>
      </sheetData>
      <sheetData sheetId="22569"/>
      <sheetData sheetId="22570"/>
      <sheetData sheetId="22571">
        <row r="9">
          <cell r="A9" t="str">
            <v>A</v>
          </cell>
        </row>
      </sheetData>
      <sheetData sheetId="22572">
        <row r="9">
          <cell r="A9" t="str">
            <v>A</v>
          </cell>
        </row>
      </sheetData>
      <sheetData sheetId="22573">
        <row r="9">
          <cell r="A9" t="str">
            <v>A</v>
          </cell>
        </row>
      </sheetData>
      <sheetData sheetId="22574">
        <row r="9">
          <cell r="A9" t="str">
            <v>A</v>
          </cell>
        </row>
      </sheetData>
      <sheetData sheetId="22575">
        <row r="9">
          <cell r="A9" t="str">
            <v>A</v>
          </cell>
        </row>
      </sheetData>
      <sheetData sheetId="22576">
        <row r="9">
          <cell r="A9" t="str">
            <v>A</v>
          </cell>
        </row>
      </sheetData>
      <sheetData sheetId="22577">
        <row r="9">
          <cell r="A9" t="str">
            <v>A</v>
          </cell>
        </row>
      </sheetData>
      <sheetData sheetId="22578">
        <row r="9">
          <cell r="A9" t="str">
            <v>A</v>
          </cell>
        </row>
      </sheetData>
      <sheetData sheetId="22579">
        <row r="9">
          <cell r="A9" t="str">
            <v>A</v>
          </cell>
        </row>
      </sheetData>
      <sheetData sheetId="22580"/>
      <sheetData sheetId="22581"/>
      <sheetData sheetId="22582"/>
      <sheetData sheetId="22583"/>
      <sheetData sheetId="22584"/>
      <sheetData sheetId="22585"/>
      <sheetData sheetId="22586"/>
      <sheetData sheetId="22587"/>
      <sheetData sheetId="22588"/>
      <sheetData sheetId="22589"/>
      <sheetData sheetId="22590">
        <row r="9">
          <cell r="A9" t="str">
            <v>A</v>
          </cell>
        </row>
      </sheetData>
      <sheetData sheetId="22591">
        <row r="9">
          <cell r="A9" t="str">
            <v>A</v>
          </cell>
        </row>
      </sheetData>
      <sheetData sheetId="22592">
        <row r="9">
          <cell r="A9" t="str">
            <v>A</v>
          </cell>
        </row>
      </sheetData>
      <sheetData sheetId="22593">
        <row r="9">
          <cell r="A9" t="str">
            <v>A</v>
          </cell>
        </row>
      </sheetData>
      <sheetData sheetId="22594">
        <row r="9">
          <cell r="A9" t="str">
            <v>A</v>
          </cell>
        </row>
      </sheetData>
      <sheetData sheetId="22595">
        <row r="9">
          <cell r="A9" t="str">
            <v>A</v>
          </cell>
        </row>
      </sheetData>
      <sheetData sheetId="22596">
        <row r="9">
          <cell r="A9" t="str">
            <v>A</v>
          </cell>
        </row>
      </sheetData>
      <sheetData sheetId="22597">
        <row r="9">
          <cell r="A9" t="str">
            <v>A</v>
          </cell>
        </row>
      </sheetData>
      <sheetData sheetId="22598">
        <row r="9">
          <cell r="A9" t="str">
            <v>A</v>
          </cell>
        </row>
      </sheetData>
      <sheetData sheetId="22599">
        <row r="9">
          <cell r="A9" t="str">
            <v>A</v>
          </cell>
        </row>
      </sheetData>
      <sheetData sheetId="22600">
        <row r="9">
          <cell r="A9" t="str">
            <v>A</v>
          </cell>
        </row>
      </sheetData>
      <sheetData sheetId="22601">
        <row r="9">
          <cell r="A9" t="str">
            <v>A</v>
          </cell>
        </row>
      </sheetData>
      <sheetData sheetId="22602">
        <row r="9">
          <cell r="A9" t="str">
            <v>A</v>
          </cell>
        </row>
      </sheetData>
      <sheetData sheetId="22603">
        <row r="9">
          <cell r="A9" t="str">
            <v>A</v>
          </cell>
        </row>
      </sheetData>
      <sheetData sheetId="22604">
        <row r="9">
          <cell r="A9" t="str">
            <v>A</v>
          </cell>
        </row>
      </sheetData>
      <sheetData sheetId="22605">
        <row r="9">
          <cell r="A9" t="str">
            <v>A</v>
          </cell>
        </row>
      </sheetData>
      <sheetData sheetId="22606">
        <row r="9">
          <cell r="A9" t="str">
            <v>A</v>
          </cell>
        </row>
      </sheetData>
      <sheetData sheetId="22607">
        <row r="9">
          <cell r="A9" t="str">
            <v>A</v>
          </cell>
        </row>
      </sheetData>
      <sheetData sheetId="22608">
        <row r="9">
          <cell r="A9" t="str">
            <v>A</v>
          </cell>
        </row>
      </sheetData>
      <sheetData sheetId="22609">
        <row r="9">
          <cell r="A9" t="str">
            <v>A</v>
          </cell>
        </row>
      </sheetData>
      <sheetData sheetId="22610">
        <row r="9">
          <cell r="A9" t="str">
            <v>A</v>
          </cell>
        </row>
      </sheetData>
      <sheetData sheetId="22611"/>
      <sheetData sheetId="22612"/>
      <sheetData sheetId="22613"/>
      <sheetData sheetId="22614"/>
      <sheetData sheetId="22615"/>
      <sheetData sheetId="22616"/>
      <sheetData sheetId="22617"/>
      <sheetData sheetId="22618"/>
      <sheetData sheetId="22619"/>
      <sheetData sheetId="22620"/>
      <sheetData sheetId="22621"/>
      <sheetData sheetId="22622"/>
      <sheetData sheetId="22623">
        <row r="9">
          <cell r="A9" t="str">
            <v>A</v>
          </cell>
        </row>
      </sheetData>
      <sheetData sheetId="22624">
        <row r="9">
          <cell r="A9" t="str">
            <v>A</v>
          </cell>
        </row>
      </sheetData>
      <sheetData sheetId="22625">
        <row r="9">
          <cell r="A9" t="str">
            <v>A</v>
          </cell>
        </row>
      </sheetData>
      <sheetData sheetId="22626">
        <row r="9">
          <cell r="A9" t="str">
            <v>A</v>
          </cell>
        </row>
      </sheetData>
      <sheetData sheetId="22627">
        <row r="9">
          <cell r="A9" t="str">
            <v>A</v>
          </cell>
        </row>
      </sheetData>
      <sheetData sheetId="22628">
        <row r="9">
          <cell r="A9" t="str">
            <v>A</v>
          </cell>
        </row>
      </sheetData>
      <sheetData sheetId="22629">
        <row r="9">
          <cell r="A9" t="str">
            <v>A</v>
          </cell>
        </row>
      </sheetData>
      <sheetData sheetId="22630"/>
      <sheetData sheetId="22631"/>
      <sheetData sheetId="22632">
        <row r="9">
          <cell r="A9" t="str">
            <v>A</v>
          </cell>
        </row>
      </sheetData>
      <sheetData sheetId="22633"/>
      <sheetData sheetId="22634"/>
      <sheetData sheetId="22635">
        <row r="9">
          <cell r="A9" t="str">
            <v>A</v>
          </cell>
        </row>
      </sheetData>
      <sheetData sheetId="22636">
        <row r="9">
          <cell r="A9" t="str">
            <v>A</v>
          </cell>
        </row>
      </sheetData>
      <sheetData sheetId="22637"/>
      <sheetData sheetId="22638"/>
      <sheetData sheetId="22639"/>
      <sheetData sheetId="22640">
        <row r="9">
          <cell r="A9" t="str">
            <v>A</v>
          </cell>
        </row>
      </sheetData>
      <sheetData sheetId="22641"/>
      <sheetData sheetId="22642">
        <row r="9">
          <cell r="A9" t="str">
            <v>A</v>
          </cell>
        </row>
      </sheetData>
      <sheetData sheetId="22643">
        <row r="9">
          <cell r="A9" t="str">
            <v>A</v>
          </cell>
        </row>
      </sheetData>
      <sheetData sheetId="22644">
        <row r="9">
          <cell r="A9" t="str">
            <v>A</v>
          </cell>
        </row>
      </sheetData>
      <sheetData sheetId="22645">
        <row r="9">
          <cell r="A9" t="str">
            <v>A</v>
          </cell>
        </row>
      </sheetData>
      <sheetData sheetId="22646"/>
      <sheetData sheetId="22647">
        <row r="9">
          <cell r="A9" t="str">
            <v>A</v>
          </cell>
        </row>
      </sheetData>
      <sheetData sheetId="22648">
        <row r="9">
          <cell r="A9" t="str">
            <v>A</v>
          </cell>
        </row>
      </sheetData>
      <sheetData sheetId="22649"/>
      <sheetData sheetId="22650">
        <row r="9">
          <cell r="A9" t="str">
            <v>A</v>
          </cell>
        </row>
      </sheetData>
      <sheetData sheetId="22651"/>
      <sheetData sheetId="22652">
        <row r="9">
          <cell r="A9" t="str">
            <v>A</v>
          </cell>
        </row>
      </sheetData>
      <sheetData sheetId="22653">
        <row r="9">
          <cell r="A9" t="str">
            <v>A</v>
          </cell>
        </row>
      </sheetData>
      <sheetData sheetId="22654">
        <row r="9">
          <cell r="A9" t="str">
            <v>A</v>
          </cell>
        </row>
      </sheetData>
      <sheetData sheetId="22655"/>
      <sheetData sheetId="22656"/>
      <sheetData sheetId="22657"/>
      <sheetData sheetId="22658"/>
      <sheetData sheetId="22659"/>
      <sheetData sheetId="22660"/>
      <sheetData sheetId="22661"/>
      <sheetData sheetId="22662"/>
      <sheetData sheetId="22663"/>
      <sheetData sheetId="22664"/>
      <sheetData sheetId="22665"/>
      <sheetData sheetId="22666"/>
      <sheetData sheetId="22667"/>
      <sheetData sheetId="22668"/>
      <sheetData sheetId="22669"/>
      <sheetData sheetId="22670">
        <row r="9">
          <cell r="A9" t="str">
            <v>A</v>
          </cell>
        </row>
      </sheetData>
      <sheetData sheetId="22671"/>
      <sheetData sheetId="22672">
        <row r="9">
          <cell r="A9" t="str">
            <v>A</v>
          </cell>
        </row>
      </sheetData>
      <sheetData sheetId="22673">
        <row r="9">
          <cell r="A9" t="str">
            <v>A</v>
          </cell>
        </row>
      </sheetData>
      <sheetData sheetId="22674"/>
      <sheetData sheetId="22675"/>
      <sheetData sheetId="22676"/>
      <sheetData sheetId="22677"/>
      <sheetData sheetId="22678">
        <row r="9">
          <cell r="A9" t="str">
            <v>A</v>
          </cell>
        </row>
      </sheetData>
      <sheetData sheetId="22679">
        <row r="9">
          <cell r="A9" t="str">
            <v>A</v>
          </cell>
        </row>
      </sheetData>
      <sheetData sheetId="22680">
        <row r="9">
          <cell r="A9" t="str">
            <v>A</v>
          </cell>
        </row>
      </sheetData>
      <sheetData sheetId="22681">
        <row r="9">
          <cell r="A9" t="str">
            <v>A</v>
          </cell>
        </row>
      </sheetData>
      <sheetData sheetId="22682">
        <row r="9">
          <cell r="A9" t="str">
            <v>A</v>
          </cell>
        </row>
      </sheetData>
      <sheetData sheetId="22683">
        <row r="9">
          <cell r="A9" t="str">
            <v>A</v>
          </cell>
        </row>
      </sheetData>
      <sheetData sheetId="22684">
        <row r="9">
          <cell r="A9" t="str">
            <v>A</v>
          </cell>
        </row>
      </sheetData>
      <sheetData sheetId="22685"/>
      <sheetData sheetId="22686">
        <row r="9">
          <cell r="A9" t="str">
            <v>A</v>
          </cell>
        </row>
      </sheetData>
      <sheetData sheetId="22687">
        <row r="9">
          <cell r="A9" t="str">
            <v>A</v>
          </cell>
        </row>
      </sheetData>
      <sheetData sheetId="22688">
        <row r="9">
          <cell r="A9" t="str">
            <v>A</v>
          </cell>
        </row>
      </sheetData>
      <sheetData sheetId="22689">
        <row r="9">
          <cell r="A9" t="str">
            <v>A</v>
          </cell>
        </row>
      </sheetData>
      <sheetData sheetId="22690">
        <row r="9">
          <cell r="A9" t="str">
            <v>A</v>
          </cell>
        </row>
      </sheetData>
      <sheetData sheetId="22691">
        <row r="9">
          <cell r="A9" t="str">
            <v>A</v>
          </cell>
        </row>
      </sheetData>
      <sheetData sheetId="22692"/>
      <sheetData sheetId="22693"/>
      <sheetData sheetId="22694"/>
      <sheetData sheetId="22695">
        <row r="9">
          <cell r="A9" t="str">
            <v>A</v>
          </cell>
        </row>
      </sheetData>
      <sheetData sheetId="22696">
        <row r="9">
          <cell r="A9" t="str">
            <v>A</v>
          </cell>
        </row>
      </sheetData>
      <sheetData sheetId="22697">
        <row r="9">
          <cell r="A9" t="str">
            <v>A</v>
          </cell>
        </row>
      </sheetData>
      <sheetData sheetId="22698">
        <row r="9">
          <cell r="A9" t="str">
            <v>A</v>
          </cell>
        </row>
      </sheetData>
      <sheetData sheetId="22699">
        <row r="9">
          <cell r="A9" t="str">
            <v>A</v>
          </cell>
        </row>
      </sheetData>
      <sheetData sheetId="22700">
        <row r="9">
          <cell r="A9" t="str">
            <v>A</v>
          </cell>
        </row>
      </sheetData>
      <sheetData sheetId="22701">
        <row r="9">
          <cell r="A9" t="str">
            <v>A</v>
          </cell>
        </row>
      </sheetData>
      <sheetData sheetId="22702">
        <row r="9">
          <cell r="A9" t="str">
            <v>A</v>
          </cell>
        </row>
      </sheetData>
      <sheetData sheetId="22703">
        <row r="9">
          <cell r="A9" t="str">
            <v>A</v>
          </cell>
        </row>
      </sheetData>
      <sheetData sheetId="22704">
        <row r="9">
          <cell r="A9" t="str">
            <v>A</v>
          </cell>
        </row>
      </sheetData>
      <sheetData sheetId="22705">
        <row r="9">
          <cell r="A9" t="str">
            <v>A</v>
          </cell>
        </row>
      </sheetData>
      <sheetData sheetId="22706">
        <row r="9">
          <cell r="A9" t="str">
            <v>A</v>
          </cell>
        </row>
      </sheetData>
      <sheetData sheetId="22707">
        <row r="9">
          <cell r="A9" t="str">
            <v>A</v>
          </cell>
        </row>
      </sheetData>
      <sheetData sheetId="22708">
        <row r="9">
          <cell r="A9" t="str">
            <v>A</v>
          </cell>
        </row>
      </sheetData>
      <sheetData sheetId="22709">
        <row r="9">
          <cell r="A9" t="str">
            <v>A</v>
          </cell>
        </row>
      </sheetData>
      <sheetData sheetId="22710">
        <row r="9">
          <cell r="A9" t="str">
            <v>A</v>
          </cell>
        </row>
      </sheetData>
      <sheetData sheetId="22711">
        <row r="9">
          <cell r="A9" t="str">
            <v>A</v>
          </cell>
        </row>
      </sheetData>
      <sheetData sheetId="22712">
        <row r="9">
          <cell r="A9" t="str">
            <v>A</v>
          </cell>
        </row>
      </sheetData>
      <sheetData sheetId="22713">
        <row r="9">
          <cell r="A9" t="str">
            <v>A</v>
          </cell>
        </row>
      </sheetData>
      <sheetData sheetId="22714">
        <row r="9">
          <cell r="A9" t="str">
            <v>A</v>
          </cell>
        </row>
      </sheetData>
      <sheetData sheetId="22715">
        <row r="9">
          <cell r="A9" t="str">
            <v>A</v>
          </cell>
        </row>
      </sheetData>
      <sheetData sheetId="22716">
        <row r="9">
          <cell r="A9" t="str">
            <v>A</v>
          </cell>
        </row>
      </sheetData>
      <sheetData sheetId="22717">
        <row r="9">
          <cell r="A9" t="str">
            <v>A</v>
          </cell>
        </row>
      </sheetData>
      <sheetData sheetId="22718">
        <row r="9">
          <cell r="A9" t="str">
            <v>A</v>
          </cell>
        </row>
      </sheetData>
      <sheetData sheetId="22719">
        <row r="9">
          <cell r="A9" t="str">
            <v>A</v>
          </cell>
        </row>
      </sheetData>
      <sheetData sheetId="22720">
        <row r="9">
          <cell r="A9" t="str">
            <v>A</v>
          </cell>
        </row>
      </sheetData>
      <sheetData sheetId="22721">
        <row r="9">
          <cell r="A9" t="str">
            <v>A</v>
          </cell>
        </row>
      </sheetData>
      <sheetData sheetId="22722">
        <row r="9">
          <cell r="A9" t="str">
            <v>A</v>
          </cell>
        </row>
      </sheetData>
      <sheetData sheetId="22723">
        <row r="9">
          <cell r="A9" t="str">
            <v>A</v>
          </cell>
        </row>
      </sheetData>
      <sheetData sheetId="22724">
        <row r="9">
          <cell r="A9" t="str">
            <v>A</v>
          </cell>
        </row>
      </sheetData>
      <sheetData sheetId="22725">
        <row r="9">
          <cell r="A9" t="str">
            <v>A</v>
          </cell>
        </row>
      </sheetData>
      <sheetData sheetId="22726">
        <row r="9">
          <cell r="A9" t="str">
            <v>A</v>
          </cell>
        </row>
      </sheetData>
      <sheetData sheetId="22727">
        <row r="9">
          <cell r="A9" t="str">
            <v>A</v>
          </cell>
        </row>
      </sheetData>
      <sheetData sheetId="22728">
        <row r="9">
          <cell r="A9" t="str">
            <v>A</v>
          </cell>
        </row>
      </sheetData>
      <sheetData sheetId="22729">
        <row r="9">
          <cell r="A9" t="str">
            <v>A</v>
          </cell>
        </row>
      </sheetData>
      <sheetData sheetId="22730">
        <row r="9">
          <cell r="A9" t="str">
            <v>A</v>
          </cell>
        </row>
      </sheetData>
      <sheetData sheetId="22731">
        <row r="9">
          <cell r="A9" t="str">
            <v>A</v>
          </cell>
        </row>
      </sheetData>
      <sheetData sheetId="22732">
        <row r="9">
          <cell r="A9" t="str">
            <v>A</v>
          </cell>
        </row>
      </sheetData>
      <sheetData sheetId="22733">
        <row r="9">
          <cell r="A9" t="str">
            <v>A</v>
          </cell>
        </row>
      </sheetData>
      <sheetData sheetId="22734">
        <row r="9">
          <cell r="A9" t="str">
            <v>A</v>
          </cell>
        </row>
      </sheetData>
      <sheetData sheetId="22735">
        <row r="9">
          <cell r="A9" t="str">
            <v>A</v>
          </cell>
        </row>
      </sheetData>
      <sheetData sheetId="22736">
        <row r="9">
          <cell r="A9" t="str">
            <v>A</v>
          </cell>
        </row>
      </sheetData>
      <sheetData sheetId="22737">
        <row r="9">
          <cell r="A9" t="str">
            <v>A</v>
          </cell>
        </row>
      </sheetData>
      <sheetData sheetId="22738">
        <row r="9">
          <cell r="A9" t="str">
            <v>A</v>
          </cell>
        </row>
      </sheetData>
      <sheetData sheetId="22739">
        <row r="9">
          <cell r="A9" t="str">
            <v>A</v>
          </cell>
        </row>
      </sheetData>
      <sheetData sheetId="22740">
        <row r="9">
          <cell r="A9" t="str">
            <v>A</v>
          </cell>
        </row>
      </sheetData>
      <sheetData sheetId="22741">
        <row r="9">
          <cell r="A9" t="str">
            <v>A</v>
          </cell>
        </row>
      </sheetData>
      <sheetData sheetId="22742">
        <row r="9">
          <cell r="A9" t="str">
            <v>A</v>
          </cell>
        </row>
      </sheetData>
      <sheetData sheetId="22743">
        <row r="9">
          <cell r="A9" t="str">
            <v>A</v>
          </cell>
        </row>
      </sheetData>
      <sheetData sheetId="22744">
        <row r="9">
          <cell r="A9" t="str">
            <v>A</v>
          </cell>
        </row>
      </sheetData>
      <sheetData sheetId="22745">
        <row r="9">
          <cell r="A9" t="str">
            <v>A</v>
          </cell>
        </row>
      </sheetData>
      <sheetData sheetId="22746">
        <row r="9">
          <cell r="A9" t="str">
            <v>A</v>
          </cell>
        </row>
      </sheetData>
      <sheetData sheetId="22747">
        <row r="9">
          <cell r="A9" t="str">
            <v>A</v>
          </cell>
        </row>
      </sheetData>
      <sheetData sheetId="22748">
        <row r="9">
          <cell r="A9" t="str">
            <v>A</v>
          </cell>
        </row>
      </sheetData>
      <sheetData sheetId="22749">
        <row r="9">
          <cell r="A9" t="str">
            <v>A</v>
          </cell>
        </row>
      </sheetData>
      <sheetData sheetId="22750">
        <row r="9">
          <cell r="A9" t="str">
            <v>A</v>
          </cell>
        </row>
      </sheetData>
      <sheetData sheetId="22751">
        <row r="9">
          <cell r="A9" t="str">
            <v>A</v>
          </cell>
        </row>
      </sheetData>
      <sheetData sheetId="22752">
        <row r="9">
          <cell r="A9" t="str">
            <v>A</v>
          </cell>
        </row>
      </sheetData>
      <sheetData sheetId="22753">
        <row r="9">
          <cell r="A9" t="str">
            <v>A</v>
          </cell>
        </row>
      </sheetData>
      <sheetData sheetId="22754"/>
      <sheetData sheetId="22755"/>
      <sheetData sheetId="22756"/>
      <sheetData sheetId="22757"/>
      <sheetData sheetId="22758"/>
      <sheetData sheetId="22759">
        <row r="9">
          <cell r="A9" t="str">
            <v>A</v>
          </cell>
        </row>
      </sheetData>
      <sheetData sheetId="22760">
        <row r="9">
          <cell r="A9" t="str">
            <v>A</v>
          </cell>
        </row>
      </sheetData>
      <sheetData sheetId="22761">
        <row r="9">
          <cell r="A9" t="str">
            <v>A</v>
          </cell>
        </row>
      </sheetData>
      <sheetData sheetId="22762">
        <row r="9">
          <cell r="A9" t="str">
            <v>A</v>
          </cell>
        </row>
      </sheetData>
      <sheetData sheetId="22763">
        <row r="9">
          <cell r="A9" t="str">
            <v>A</v>
          </cell>
        </row>
      </sheetData>
      <sheetData sheetId="22764">
        <row r="9">
          <cell r="A9" t="str">
            <v>A</v>
          </cell>
        </row>
      </sheetData>
      <sheetData sheetId="22765"/>
      <sheetData sheetId="22766">
        <row r="9">
          <cell r="A9" t="str">
            <v>A</v>
          </cell>
        </row>
      </sheetData>
      <sheetData sheetId="22767">
        <row r="9">
          <cell r="A9" t="str">
            <v>A</v>
          </cell>
        </row>
      </sheetData>
      <sheetData sheetId="22768">
        <row r="9">
          <cell r="A9" t="str">
            <v>A</v>
          </cell>
        </row>
      </sheetData>
      <sheetData sheetId="22769">
        <row r="9">
          <cell r="A9" t="str">
            <v>A</v>
          </cell>
        </row>
      </sheetData>
      <sheetData sheetId="22770">
        <row r="9">
          <cell r="A9" t="str">
            <v>A</v>
          </cell>
        </row>
      </sheetData>
      <sheetData sheetId="22771">
        <row r="9">
          <cell r="A9" t="str">
            <v>A</v>
          </cell>
        </row>
      </sheetData>
      <sheetData sheetId="22772">
        <row r="9">
          <cell r="A9" t="str">
            <v>A</v>
          </cell>
        </row>
      </sheetData>
      <sheetData sheetId="22773">
        <row r="9">
          <cell r="A9" t="str">
            <v>A</v>
          </cell>
        </row>
      </sheetData>
      <sheetData sheetId="22774">
        <row r="9">
          <cell r="A9" t="str">
            <v>A</v>
          </cell>
        </row>
      </sheetData>
      <sheetData sheetId="22775">
        <row r="9">
          <cell r="A9" t="str">
            <v>A</v>
          </cell>
        </row>
      </sheetData>
      <sheetData sheetId="22776">
        <row r="9">
          <cell r="A9" t="str">
            <v>A</v>
          </cell>
        </row>
      </sheetData>
      <sheetData sheetId="22777">
        <row r="9">
          <cell r="A9" t="str">
            <v>A</v>
          </cell>
        </row>
      </sheetData>
      <sheetData sheetId="22778">
        <row r="9">
          <cell r="A9" t="str">
            <v>A</v>
          </cell>
        </row>
      </sheetData>
      <sheetData sheetId="22779">
        <row r="9">
          <cell r="A9" t="str">
            <v>A</v>
          </cell>
        </row>
      </sheetData>
      <sheetData sheetId="22780">
        <row r="9">
          <cell r="A9" t="str">
            <v>A</v>
          </cell>
        </row>
      </sheetData>
      <sheetData sheetId="22781">
        <row r="9">
          <cell r="A9" t="str">
            <v>A</v>
          </cell>
        </row>
      </sheetData>
      <sheetData sheetId="22782">
        <row r="9">
          <cell r="A9" t="str">
            <v>A</v>
          </cell>
        </row>
      </sheetData>
      <sheetData sheetId="22783">
        <row r="9">
          <cell r="A9" t="str">
            <v>A</v>
          </cell>
        </row>
      </sheetData>
      <sheetData sheetId="22784">
        <row r="9">
          <cell r="A9" t="str">
            <v>A</v>
          </cell>
        </row>
      </sheetData>
      <sheetData sheetId="22785">
        <row r="9">
          <cell r="A9" t="str">
            <v>A</v>
          </cell>
        </row>
      </sheetData>
      <sheetData sheetId="22786">
        <row r="9">
          <cell r="A9" t="str">
            <v>A</v>
          </cell>
        </row>
      </sheetData>
      <sheetData sheetId="22787">
        <row r="9">
          <cell r="A9" t="str">
            <v>A</v>
          </cell>
        </row>
      </sheetData>
      <sheetData sheetId="22788">
        <row r="9">
          <cell r="A9" t="str">
            <v>A</v>
          </cell>
        </row>
      </sheetData>
      <sheetData sheetId="22789">
        <row r="9">
          <cell r="A9" t="str">
            <v>A</v>
          </cell>
        </row>
      </sheetData>
      <sheetData sheetId="22790">
        <row r="9">
          <cell r="A9" t="str">
            <v>A</v>
          </cell>
        </row>
      </sheetData>
      <sheetData sheetId="22791">
        <row r="9">
          <cell r="A9" t="str">
            <v>A</v>
          </cell>
        </row>
      </sheetData>
      <sheetData sheetId="22792">
        <row r="9">
          <cell r="A9" t="str">
            <v>A</v>
          </cell>
        </row>
      </sheetData>
      <sheetData sheetId="22793">
        <row r="9">
          <cell r="A9" t="str">
            <v>A</v>
          </cell>
        </row>
      </sheetData>
      <sheetData sheetId="22794">
        <row r="9">
          <cell r="A9" t="str">
            <v>A</v>
          </cell>
        </row>
      </sheetData>
      <sheetData sheetId="22795">
        <row r="9">
          <cell r="A9" t="str">
            <v>A</v>
          </cell>
        </row>
      </sheetData>
      <sheetData sheetId="22796">
        <row r="9">
          <cell r="A9" t="str">
            <v>A</v>
          </cell>
        </row>
      </sheetData>
      <sheetData sheetId="22797">
        <row r="9">
          <cell r="A9" t="str">
            <v>A</v>
          </cell>
        </row>
      </sheetData>
      <sheetData sheetId="22798">
        <row r="9">
          <cell r="A9" t="str">
            <v>A</v>
          </cell>
        </row>
      </sheetData>
      <sheetData sheetId="22799">
        <row r="9">
          <cell r="A9" t="str">
            <v>A</v>
          </cell>
        </row>
      </sheetData>
      <sheetData sheetId="22800" refreshError="1"/>
      <sheetData sheetId="22801" refreshError="1"/>
      <sheetData sheetId="22802">
        <row r="9">
          <cell r="A9" t="str">
            <v>A</v>
          </cell>
        </row>
      </sheetData>
      <sheetData sheetId="22803">
        <row r="9">
          <cell r="A9" t="str">
            <v>A</v>
          </cell>
        </row>
      </sheetData>
      <sheetData sheetId="22804">
        <row r="9">
          <cell r="A9" t="str">
            <v>A</v>
          </cell>
        </row>
      </sheetData>
      <sheetData sheetId="22805"/>
      <sheetData sheetId="22806"/>
      <sheetData sheetId="22807">
        <row r="9">
          <cell r="A9" t="str">
            <v>A</v>
          </cell>
        </row>
      </sheetData>
      <sheetData sheetId="22808">
        <row r="9">
          <cell r="A9" t="str">
            <v>A</v>
          </cell>
        </row>
      </sheetData>
      <sheetData sheetId="22809">
        <row r="9">
          <cell r="A9" t="str">
            <v>A</v>
          </cell>
        </row>
      </sheetData>
      <sheetData sheetId="22810">
        <row r="9">
          <cell r="A9" t="str">
            <v>A</v>
          </cell>
        </row>
      </sheetData>
      <sheetData sheetId="22811">
        <row r="9">
          <cell r="A9" t="str">
            <v>A</v>
          </cell>
        </row>
      </sheetData>
      <sheetData sheetId="22812">
        <row r="9">
          <cell r="A9" t="str">
            <v>A</v>
          </cell>
        </row>
      </sheetData>
      <sheetData sheetId="22813">
        <row r="9">
          <cell r="A9" t="str">
            <v>A</v>
          </cell>
        </row>
      </sheetData>
      <sheetData sheetId="22814">
        <row r="9">
          <cell r="A9" t="str">
            <v>A</v>
          </cell>
        </row>
      </sheetData>
      <sheetData sheetId="22815">
        <row r="9">
          <cell r="A9" t="str">
            <v>A</v>
          </cell>
        </row>
      </sheetData>
      <sheetData sheetId="22816">
        <row r="9">
          <cell r="A9" t="str">
            <v>A</v>
          </cell>
        </row>
      </sheetData>
      <sheetData sheetId="22817">
        <row r="9">
          <cell r="A9" t="str">
            <v>A</v>
          </cell>
        </row>
      </sheetData>
      <sheetData sheetId="22818">
        <row r="9">
          <cell r="A9" t="str">
            <v>A</v>
          </cell>
        </row>
      </sheetData>
      <sheetData sheetId="22819">
        <row r="9">
          <cell r="A9" t="str">
            <v>A</v>
          </cell>
        </row>
      </sheetData>
      <sheetData sheetId="22820">
        <row r="9">
          <cell r="A9" t="str">
            <v>A</v>
          </cell>
        </row>
      </sheetData>
      <sheetData sheetId="22821">
        <row r="9">
          <cell r="A9" t="str">
            <v>A</v>
          </cell>
        </row>
      </sheetData>
      <sheetData sheetId="22822">
        <row r="9">
          <cell r="A9" t="str">
            <v>A</v>
          </cell>
        </row>
      </sheetData>
      <sheetData sheetId="22823">
        <row r="9">
          <cell r="A9" t="str">
            <v>A</v>
          </cell>
        </row>
      </sheetData>
      <sheetData sheetId="22824">
        <row r="9">
          <cell r="A9" t="str">
            <v>A</v>
          </cell>
        </row>
      </sheetData>
      <sheetData sheetId="22825">
        <row r="9">
          <cell r="A9" t="str">
            <v>A</v>
          </cell>
        </row>
      </sheetData>
      <sheetData sheetId="22826">
        <row r="9">
          <cell r="A9" t="str">
            <v>A</v>
          </cell>
        </row>
      </sheetData>
      <sheetData sheetId="22827">
        <row r="9">
          <cell r="A9" t="str">
            <v>A</v>
          </cell>
        </row>
      </sheetData>
      <sheetData sheetId="22828">
        <row r="9">
          <cell r="A9" t="str">
            <v>A</v>
          </cell>
        </row>
      </sheetData>
      <sheetData sheetId="22829">
        <row r="9">
          <cell r="A9" t="str">
            <v>A</v>
          </cell>
        </row>
      </sheetData>
      <sheetData sheetId="22830">
        <row r="9">
          <cell r="A9" t="str">
            <v>A</v>
          </cell>
        </row>
      </sheetData>
      <sheetData sheetId="22831">
        <row r="9">
          <cell r="A9" t="str">
            <v>A</v>
          </cell>
        </row>
      </sheetData>
      <sheetData sheetId="22832">
        <row r="9">
          <cell r="A9" t="str">
            <v>A</v>
          </cell>
        </row>
      </sheetData>
      <sheetData sheetId="22833"/>
      <sheetData sheetId="22834"/>
      <sheetData sheetId="22835"/>
      <sheetData sheetId="22836"/>
      <sheetData sheetId="22837"/>
      <sheetData sheetId="22838"/>
      <sheetData sheetId="22839"/>
      <sheetData sheetId="22840"/>
      <sheetData sheetId="22841"/>
      <sheetData sheetId="22842"/>
      <sheetData sheetId="22843"/>
      <sheetData sheetId="22844"/>
      <sheetData sheetId="22845"/>
      <sheetData sheetId="22846"/>
      <sheetData sheetId="22847"/>
      <sheetData sheetId="22848"/>
      <sheetData sheetId="22849"/>
      <sheetData sheetId="22850"/>
      <sheetData sheetId="22851"/>
      <sheetData sheetId="22852"/>
      <sheetData sheetId="22853"/>
      <sheetData sheetId="22854"/>
      <sheetData sheetId="22855"/>
      <sheetData sheetId="22856"/>
      <sheetData sheetId="22857"/>
      <sheetData sheetId="22858"/>
      <sheetData sheetId="22859"/>
      <sheetData sheetId="22860"/>
      <sheetData sheetId="22861"/>
      <sheetData sheetId="22862"/>
      <sheetData sheetId="22863"/>
      <sheetData sheetId="22864"/>
      <sheetData sheetId="22865"/>
      <sheetData sheetId="22866"/>
      <sheetData sheetId="22867"/>
      <sheetData sheetId="22868"/>
      <sheetData sheetId="22869"/>
      <sheetData sheetId="22870"/>
      <sheetData sheetId="22871"/>
      <sheetData sheetId="22872"/>
      <sheetData sheetId="22873"/>
      <sheetData sheetId="22874"/>
      <sheetData sheetId="22875"/>
      <sheetData sheetId="22876"/>
      <sheetData sheetId="22877"/>
      <sheetData sheetId="22878"/>
      <sheetData sheetId="22879"/>
      <sheetData sheetId="22880"/>
      <sheetData sheetId="22881"/>
      <sheetData sheetId="22882"/>
      <sheetData sheetId="22883"/>
      <sheetData sheetId="22884"/>
      <sheetData sheetId="22885"/>
      <sheetData sheetId="22886"/>
      <sheetData sheetId="22887"/>
      <sheetData sheetId="22888"/>
      <sheetData sheetId="22889"/>
      <sheetData sheetId="22890"/>
      <sheetData sheetId="22891"/>
      <sheetData sheetId="22892"/>
      <sheetData sheetId="22893"/>
      <sheetData sheetId="22894"/>
      <sheetData sheetId="22895"/>
      <sheetData sheetId="22896"/>
      <sheetData sheetId="22897"/>
      <sheetData sheetId="22898"/>
      <sheetData sheetId="22899"/>
      <sheetData sheetId="22900"/>
      <sheetData sheetId="22901"/>
      <sheetData sheetId="22902"/>
      <sheetData sheetId="22903"/>
      <sheetData sheetId="22904"/>
      <sheetData sheetId="22905"/>
      <sheetData sheetId="22906"/>
      <sheetData sheetId="22907"/>
      <sheetData sheetId="22908" refreshError="1"/>
      <sheetData sheetId="22909" refreshError="1"/>
      <sheetData sheetId="22910" refreshError="1"/>
      <sheetData sheetId="22911" refreshError="1"/>
      <sheetData sheetId="22912" refreshError="1"/>
      <sheetData sheetId="22913" refreshError="1"/>
      <sheetData sheetId="22914" refreshError="1"/>
      <sheetData sheetId="22915" refreshError="1"/>
      <sheetData sheetId="22916" refreshError="1"/>
      <sheetData sheetId="22917" refreshError="1"/>
      <sheetData sheetId="22918" refreshError="1"/>
      <sheetData sheetId="22919" refreshError="1"/>
      <sheetData sheetId="22920" refreshError="1"/>
      <sheetData sheetId="22921" refreshError="1"/>
      <sheetData sheetId="22922" refreshError="1"/>
      <sheetData sheetId="22923" refreshError="1"/>
      <sheetData sheetId="22924" refreshError="1"/>
      <sheetData sheetId="22925" refreshError="1"/>
      <sheetData sheetId="22926" refreshError="1"/>
      <sheetData sheetId="22927" refreshError="1"/>
      <sheetData sheetId="22928" refreshError="1"/>
      <sheetData sheetId="22929" refreshError="1"/>
      <sheetData sheetId="22930" refreshError="1"/>
      <sheetData sheetId="22931" refreshError="1"/>
      <sheetData sheetId="22932" refreshError="1"/>
      <sheetData sheetId="22933">
        <row r="9">
          <cell r="A9" t="str">
            <v>A</v>
          </cell>
        </row>
      </sheetData>
      <sheetData sheetId="22934">
        <row r="9">
          <cell r="A9" t="str">
            <v>A</v>
          </cell>
        </row>
      </sheetData>
      <sheetData sheetId="22935" refreshError="1"/>
      <sheetData sheetId="22936" refreshError="1"/>
      <sheetData sheetId="22937" refreshError="1"/>
      <sheetData sheetId="22938" refreshError="1"/>
      <sheetData sheetId="22939" refreshError="1"/>
      <sheetData sheetId="22940" refreshError="1"/>
      <sheetData sheetId="22941" refreshError="1"/>
      <sheetData sheetId="22942" refreshError="1"/>
      <sheetData sheetId="22943" refreshError="1"/>
      <sheetData sheetId="22944" refreshError="1"/>
      <sheetData sheetId="22945" refreshError="1"/>
      <sheetData sheetId="22946" refreshError="1"/>
      <sheetData sheetId="22947" refreshError="1"/>
      <sheetData sheetId="22948" refreshError="1"/>
      <sheetData sheetId="22949" refreshError="1"/>
      <sheetData sheetId="22950" refreshError="1"/>
      <sheetData sheetId="22951" refreshError="1"/>
      <sheetData sheetId="22952" refreshError="1"/>
      <sheetData sheetId="22953" refreshError="1"/>
      <sheetData sheetId="22954" refreshError="1"/>
      <sheetData sheetId="22955" refreshError="1"/>
      <sheetData sheetId="22956" refreshError="1"/>
      <sheetData sheetId="22957" refreshError="1"/>
      <sheetData sheetId="22958" refreshError="1"/>
      <sheetData sheetId="22959" refreshError="1"/>
      <sheetData sheetId="22960" refreshError="1"/>
      <sheetData sheetId="22961" refreshError="1"/>
      <sheetData sheetId="22962" refreshError="1"/>
      <sheetData sheetId="22963" refreshError="1"/>
      <sheetData sheetId="22964" refreshError="1"/>
      <sheetData sheetId="22965" refreshError="1"/>
      <sheetData sheetId="22966" refreshError="1"/>
      <sheetData sheetId="22967" refreshError="1"/>
      <sheetData sheetId="22968" refreshError="1"/>
      <sheetData sheetId="22969" refreshError="1"/>
      <sheetData sheetId="22970">
        <row r="9">
          <cell r="A9" t="str">
            <v>A</v>
          </cell>
        </row>
      </sheetData>
      <sheetData sheetId="22971" refreshError="1"/>
      <sheetData sheetId="22972" refreshError="1"/>
      <sheetData sheetId="22973" refreshError="1"/>
      <sheetData sheetId="22974" refreshError="1"/>
      <sheetData sheetId="22975" refreshError="1"/>
      <sheetData sheetId="22976" refreshError="1"/>
      <sheetData sheetId="22977" refreshError="1"/>
      <sheetData sheetId="22978" refreshError="1"/>
      <sheetData sheetId="22979" refreshError="1"/>
      <sheetData sheetId="22980" refreshError="1"/>
      <sheetData sheetId="22981" refreshError="1"/>
      <sheetData sheetId="22982" refreshError="1"/>
      <sheetData sheetId="22983" refreshError="1"/>
      <sheetData sheetId="22984" refreshError="1"/>
      <sheetData sheetId="22985" refreshError="1"/>
      <sheetData sheetId="22986" refreshError="1"/>
      <sheetData sheetId="22987" refreshError="1"/>
      <sheetData sheetId="22988" refreshError="1"/>
      <sheetData sheetId="22989" refreshError="1"/>
      <sheetData sheetId="22990" refreshError="1"/>
      <sheetData sheetId="22991" refreshError="1"/>
      <sheetData sheetId="22992" refreshError="1"/>
      <sheetData sheetId="22993" refreshError="1"/>
      <sheetData sheetId="22994" refreshError="1"/>
      <sheetData sheetId="22995" refreshError="1"/>
      <sheetData sheetId="22996" refreshError="1"/>
      <sheetData sheetId="22997" refreshError="1"/>
      <sheetData sheetId="22998" refreshError="1"/>
      <sheetData sheetId="22999" refreshError="1"/>
      <sheetData sheetId="23000" refreshError="1"/>
      <sheetData sheetId="23001" refreshError="1"/>
      <sheetData sheetId="23002" refreshError="1"/>
      <sheetData sheetId="23003" refreshError="1"/>
      <sheetData sheetId="23004" refreshError="1"/>
      <sheetData sheetId="23005" refreshError="1"/>
      <sheetData sheetId="23006" refreshError="1"/>
      <sheetData sheetId="23007" refreshError="1"/>
      <sheetData sheetId="23008" refreshError="1"/>
      <sheetData sheetId="23009" refreshError="1"/>
      <sheetData sheetId="23010" refreshError="1"/>
      <sheetData sheetId="23011" refreshError="1"/>
      <sheetData sheetId="23012" refreshError="1"/>
      <sheetData sheetId="23013" refreshError="1"/>
      <sheetData sheetId="23014" refreshError="1"/>
      <sheetData sheetId="23015" refreshError="1"/>
      <sheetData sheetId="23016" refreshError="1"/>
      <sheetData sheetId="23017" refreshError="1"/>
      <sheetData sheetId="23018" refreshError="1"/>
      <sheetData sheetId="23019" refreshError="1"/>
      <sheetData sheetId="23020" refreshError="1"/>
      <sheetData sheetId="23021" refreshError="1"/>
      <sheetData sheetId="23022" refreshError="1"/>
      <sheetData sheetId="23023" refreshError="1"/>
      <sheetData sheetId="23024" refreshError="1"/>
      <sheetData sheetId="23025" refreshError="1"/>
      <sheetData sheetId="23026" refreshError="1"/>
      <sheetData sheetId="23027" refreshError="1"/>
      <sheetData sheetId="23028" refreshError="1"/>
      <sheetData sheetId="23029" refreshError="1"/>
      <sheetData sheetId="23030" refreshError="1"/>
      <sheetData sheetId="23031" refreshError="1"/>
      <sheetData sheetId="23032" refreshError="1"/>
      <sheetData sheetId="23033" refreshError="1"/>
      <sheetData sheetId="23034" refreshError="1"/>
      <sheetData sheetId="23035" refreshError="1"/>
      <sheetData sheetId="23036" refreshError="1"/>
      <sheetData sheetId="23037" refreshError="1"/>
      <sheetData sheetId="23038" refreshError="1"/>
      <sheetData sheetId="23039" refreshError="1"/>
      <sheetData sheetId="23040" refreshError="1"/>
      <sheetData sheetId="23041" refreshError="1"/>
      <sheetData sheetId="23042" refreshError="1"/>
      <sheetData sheetId="23043" refreshError="1"/>
      <sheetData sheetId="23044" refreshError="1"/>
      <sheetData sheetId="23045" refreshError="1"/>
      <sheetData sheetId="23046" refreshError="1"/>
      <sheetData sheetId="23047" refreshError="1"/>
      <sheetData sheetId="23048" refreshError="1"/>
      <sheetData sheetId="23049" refreshError="1"/>
      <sheetData sheetId="23050" refreshError="1"/>
      <sheetData sheetId="23051" refreshError="1"/>
      <sheetData sheetId="23052" refreshError="1"/>
      <sheetData sheetId="23053" refreshError="1"/>
      <sheetData sheetId="23054" refreshError="1"/>
      <sheetData sheetId="23055" refreshError="1"/>
      <sheetData sheetId="23056" refreshError="1"/>
      <sheetData sheetId="23057" refreshError="1"/>
      <sheetData sheetId="23058" refreshError="1"/>
      <sheetData sheetId="23059" refreshError="1"/>
      <sheetData sheetId="23060" refreshError="1"/>
      <sheetData sheetId="23061" refreshError="1"/>
      <sheetData sheetId="23062" refreshError="1"/>
      <sheetData sheetId="23063" refreshError="1"/>
      <sheetData sheetId="23064" refreshError="1"/>
      <sheetData sheetId="23065" refreshError="1"/>
      <sheetData sheetId="23066" refreshError="1"/>
      <sheetData sheetId="23067" refreshError="1"/>
      <sheetData sheetId="23068" refreshError="1"/>
      <sheetData sheetId="23069" refreshError="1"/>
      <sheetData sheetId="23070"/>
      <sheetData sheetId="23071"/>
      <sheetData sheetId="23072"/>
      <sheetData sheetId="23073"/>
      <sheetData sheetId="23074"/>
      <sheetData sheetId="23075"/>
      <sheetData sheetId="23076"/>
      <sheetData sheetId="23077"/>
      <sheetData sheetId="23078"/>
      <sheetData sheetId="23079"/>
      <sheetData sheetId="23080"/>
      <sheetData sheetId="23081"/>
      <sheetData sheetId="23082"/>
      <sheetData sheetId="23083"/>
      <sheetData sheetId="23084"/>
      <sheetData sheetId="23085"/>
      <sheetData sheetId="23086" refreshError="1"/>
      <sheetData sheetId="23087" refreshError="1"/>
      <sheetData sheetId="23088" refreshError="1"/>
      <sheetData sheetId="23089" refreshError="1"/>
      <sheetData sheetId="23090" refreshError="1"/>
      <sheetData sheetId="23091" refreshError="1"/>
      <sheetData sheetId="23092" refreshError="1"/>
      <sheetData sheetId="23093" refreshError="1"/>
      <sheetData sheetId="23094" refreshError="1"/>
      <sheetData sheetId="23095" refreshError="1"/>
      <sheetData sheetId="23096" refreshError="1"/>
      <sheetData sheetId="23097" refreshError="1"/>
      <sheetData sheetId="23098" refreshError="1"/>
      <sheetData sheetId="23099" refreshError="1"/>
      <sheetData sheetId="23100" refreshError="1"/>
      <sheetData sheetId="23101" refreshError="1"/>
      <sheetData sheetId="23102" refreshError="1"/>
      <sheetData sheetId="23103" refreshError="1"/>
      <sheetData sheetId="23104" refreshError="1"/>
      <sheetData sheetId="23105" refreshError="1"/>
      <sheetData sheetId="23106" refreshError="1"/>
      <sheetData sheetId="23107" refreshError="1"/>
      <sheetData sheetId="23108" refreshError="1"/>
      <sheetData sheetId="23109" refreshError="1"/>
      <sheetData sheetId="23110"/>
      <sheetData sheetId="23111"/>
      <sheetData sheetId="23112"/>
      <sheetData sheetId="23113">
        <row r="9">
          <cell r="A9" t="str">
            <v>A</v>
          </cell>
        </row>
      </sheetData>
      <sheetData sheetId="23114">
        <row r="9">
          <cell r="A9" t="str">
            <v>A</v>
          </cell>
        </row>
      </sheetData>
      <sheetData sheetId="23115">
        <row r="9">
          <cell r="A9" t="str">
            <v>A</v>
          </cell>
        </row>
      </sheetData>
      <sheetData sheetId="23116" refreshError="1"/>
      <sheetData sheetId="23117" refreshError="1"/>
      <sheetData sheetId="23118" refreshError="1"/>
      <sheetData sheetId="23119" refreshError="1"/>
      <sheetData sheetId="23120" refreshError="1"/>
      <sheetData sheetId="23121" refreshError="1"/>
      <sheetData sheetId="23122" refreshError="1"/>
      <sheetData sheetId="23123" refreshError="1"/>
      <sheetData sheetId="23124" refreshError="1"/>
      <sheetData sheetId="23125" refreshError="1"/>
      <sheetData sheetId="23126" refreshError="1"/>
      <sheetData sheetId="23127"/>
      <sheetData sheetId="23128"/>
      <sheetData sheetId="23129" refreshError="1"/>
      <sheetData sheetId="23130"/>
      <sheetData sheetId="23131"/>
      <sheetData sheetId="23132"/>
      <sheetData sheetId="23133"/>
      <sheetData sheetId="23134"/>
      <sheetData sheetId="23135"/>
      <sheetData sheetId="23136"/>
      <sheetData sheetId="23137"/>
      <sheetData sheetId="23138"/>
      <sheetData sheetId="23139"/>
      <sheetData sheetId="23140"/>
      <sheetData sheetId="23141"/>
      <sheetData sheetId="23142">
        <row r="9">
          <cell r="A9" t="str">
            <v>A</v>
          </cell>
        </row>
      </sheetData>
      <sheetData sheetId="23143"/>
      <sheetData sheetId="23144"/>
      <sheetData sheetId="23145"/>
      <sheetData sheetId="23146"/>
      <sheetData sheetId="23147"/>
      <sheetData sheetId="23148"/>
      <sheetData sheetId="23149"/>
      <sheetData sheetId="23150"/>
      <sheetData sheetId="23151"/>
      <sheetData sheetId="23152"/>
      <sheetData sheetId="23153"/>
      <sheetData sheetId="23154"/>
      <sheetData sheetId="23155"/>
      <sheetData sheetId="23156"/>
      <sheetData sheetId="23157" refreshError="1"/>
      <sheetData sheetId="23158" refreshError="1"/>
      <sheetData sheetId="23159"/>
      <sheetData sheetId="23160"/>
      <sheetData sheetId="23161"/>
      <sheetData sheetId="23162"/>
      <sheetData sheetId="23163"/>
      <sheetData sheetId="23164"/>
      <sheetData sheetId="23165"/>
      <sheetData sheetId="23166"/>
      <sheetData sheetId="23167"/>
      <sheetData sheetId="23168"/>
      <sheetData sheetId="23169"/>
      <sheetData sheetId="23170"/>
      <sheetData sheetId="23171"/>
      <sheetData sheetId="23172"/>
      <sheetData sheetId="23173"/>
      <sheetData sheetId="23174"/>
      <sheetData sheetId="23175"/>
      <sheetData sheetId="23176"/>
      <sheetData sheetId="23177"/>
      <sheetData sheetId="23178">
        <row r="9">
          <cell r="A9" t="str">
            <v>A</v>
          </cell>
        </row>
      </sheetData>
      <sheetData sheetId="23179"/>
      <sheetData sheetId="23180"/>
      <sheetData sheetId="23181"/>
      <sheetData sheetId="23182"/>
      <sheetData sheetId="23183"/>
      <sheetData sheetId="23184"/>
      <sheetData sheetId="23185"/>
      <sheetData sheetId="23186"/>
      <sheetData sheetId="23187"/>
      <sheetData sheetId="23188"/>
      <sheetData sheetId="23189"/>
      <sheetData sheetId="23190"/>
      <sheetData sheetId="23191"/>
      <sheetData sheetId="23192"/>
      <sheetData sheetId="23193"/>
      <sheetData sheetId="23194"/>
      <sheetData sheetId="23195"/>
      <sheetData sheetId="23196"/>
      <sheetData sheetId="23197"/>
      <sheetData sheetId="23198"/>
      <sheetData sheetId="23199"/>
      <sheetData sheetId="23200"/>
      <sheetData sheetId="23201"/>
      <sheetData sheetId="23202"/>
      <sheetData sheetId="23203"/>
      <sheetData sheetId="23204"/>
      <sheetData sheetId="23205"/>
      <sheetData sheetId="23206"/>
      <sheetData sheetId="23207"/>
      <sheetData sheetId="23208"/>
      <sheetData sheetId="23209"/>
      <sheetData sheetId="23210"/>
      <sheetData sheetId="23211"/>
      <sheetData sheetId="23212"/>
      <sheetData sheetId="23213"/>
      <sheetData sheetId="23214"/>
      <sheetData sheetId="23215"/>
      <sheetData sheetId="23216">
        <row r="9">
          <cell r="A9" t="str">
            <v>A</v>
          </cell>
        </row>
      </sheetData>
      <sheetData sheetId="23217"/>
      <sheetData sheetId="23218"/>
      <sheetData sheetId="23219"/>
      <sheetData sheetId="23220"/>
      <sheetData sheetId="23221"/>
      <sheetData sheetId="23222"/>
      <sheetData sheetId="23223"/>
      <sheetData sheetId="23224"/>
      <sheetData sheetId="23225"/>
      <sheetData sheetId="23226"/>
      <sheetData sheetId="23227"/>
      <sheetData sheetId="23228">
        <row r="9">
          <cell r="A9" t="str">
            <v>A</v>
          </cell>
        </row>
      </sheetData>
      <sheetData sheetId="23229"/>
      <sheetData sheetId="23230"/>
      <sheetData sheetId="23231" refreshError="1"/>
      <sheetData sheetId="23232"/>
      <sheetData sheetId="23233"/>
      <sheetData sheetId="23234"/>
      <sheetData sheetId="23235"/>
      <sheetData sheetId="23236"/>
      <sheetData sheetId="23237"/>
      <sheetData sheetId="23238"/>
      <sheetData sheetId="23239"/>
      <sheetData sheetId="23240"/>
      <sheetData sheetId="23241"/>
      <sheetData sheetId="23242"/>
      <sheetData sheetId="23243"/>
      <sheetData sheetId="23244"/>
      <sheetData sheetId="23245">
        <row r="9">
          <cell r="A9" t="str">
            <v>A</v>
          </cell>
        </row>
      </sheetData>
      <sheetData sheetId="23246">
        <row r="9">
          <cell r="A9" t="str">
            <v>A</v>
          </cell>
        </row>
      </sheetData>
      <sheetData sheetId="23247"/>
      <sheetData sheetId="23248"/>
      <sheetData sheetId="23249"/>
      <sheetData sheetId="23250" refreshError="1"/>
      <sheetData sheetId="23251" refreshError="1"/>
      <sheetData sheetId="23252">
        <row r="9">
          <cell r="A9" t="str">
            <v>A</v>
          </cell>
        </row>
      </sheetData>
      <sheetData sheetId="23253"/>
      <sheetData sheetId="23254"/>
      <sheetData sheetId="23255">
        <row r="9">
          <cell r="A9" t="str">
            <v>A</v>
          </cell>
        </row>
      </sheetData>
      <sheetData sheetId="23256" refreshError="1"/>
      <sheetData sheetId="23257" refreshError="1"/>
      <sheetData sheetId="23258" refreshError="1"/>
      <sheetData sheetId="23259" refreshError="1"/>
      <sheetData sheetId="23260">
        <row r="9">
          <cell r="A9" t="str">
            <v>A</v>
          </cell>
        </row>
      </sheetData>
      <sheetData sheetId="23261">
        <row r="9">
          <cell r="A9" t="str">
            <v>A</v>
          </cell>
        </row>
      </sheetData>
      <sheetData sheetId="23262"/>
      <sheetData sheetId="23263"/>
      <sheetData sheetId="23264"/>
      <sheetData sheetId="23265"/>
      <sheetData sheetId="23266">
        <row r="9">
          <cell r="A9" t="str">
            <v>A</v>
          </cell>
        </row>
      </sheetData>
      <sheetData sheetId="23267"/>
      <sheetData sheetId="23268"/>
      <sheetData sheetId="23269" refreshError="1"/>
      <sheetData sheetId="23270" refreshError="1"/>
      <sheetData sheetId="23271" refreshError="1"/>
      <sheetData sheetId="23272" refreshError="1"/>
      <sheetData sheetId="23273">
        <row r="9">
          <cell r="A9" t="str">
            <v>A</v>
          </cell>
        </row>
      </sheetData>
      <sheetData sheetId="23274">
        <row r="9">
          <cell r="A9" t="str">
            <v>A</v>
          </cell>
        </row>
      </sheetData>
      <sheetData sheetId="23275">
        <row r="9">
          <cell r="A9" t="str">
            <v>A</v>
          </cell>
        </row>
      </sheetData>
      <sheetData sheetId="23276">
        <row r="9">
          <cell r="A9" t="str">
            <v>A</v>
          </cell>
        </row>
      </sheetData>
      <sheetData sheetId="23277">
        <row r="9">
          <cell r="A9" t="str">
            <v>A</v>
          </cell>
        </row>
      </sheetData>
      <sheetData sheetId="23278">
        <row r="9">
          <cell r="A9" t="str">
            <v>A</v>
          </cell>
        </row>
      </sheetData>
      <sheetData sheetId="23279">
        <row r="9">
          <cell r="A9" t="str">
            <v>A</v>
          </cell>
        </row>
      </sheetData>
      <sheetData sheetId="23280">
        <row r="9">
          <cell r="A9" t="str">
            <v>A</v>
          </cell>
        </row>
      </sheetData>
      <sheetData sheetId="23281">
        <row r="9">
          <cell r="A9" t="str">
            <v>A</v>
          </cell>
        </row>
      </sheetData>
      <sheetData sheetId="23282">
        <row r="9">
          <cell r="A9" t="str">
            <v>A</v>
          </cell>
        </row>
      </sheetData>
      <sheetData sheetId="23283">
        <row r="9">
          <cell r="A9" t="str">
            <v>A</v>
          </cell>
        </row>
      </sheetData>
      <sheetData sheetId="23284">
        <row r="9">
          <cell r="A9" t="str">
            <v>A</v>
          </cell>
        </row>
      </sheetData>
      <sheetData sheetId="23285">
        <row r="9">
          <cell r="A9" t="str">
            <v>A</v>
          </cell>
        </row>
      </sheetData>
      <sheetData sheetId="23286">
        <row r="9">
          <cell r="A9" t="str">
            <v>A</v>
          </cell>
        </row>
      </sheetData>
      <sheetData sheetId="23287">
        <row r="9">
          <cell r="A9" t="str">
            <v>A</v>
          </cell>
        </row>
      </sheetData>
      <sheetData sheetId="23288">
        <row r="9">
          <cell r="A9" t="str">
            <v>A</v>
          </cell>
        </row>
      </sheetData>
      <sheetData sheetId="23289" refreshError="1"/>
      <sheetData sheetId="23290">
        <row r="9">
          <cell r="A9" t="str">
            <v>A</v>
          </cell>
        </row>
      </sheetData>
      <sheetData sheetId="23291">
        <row r="9">
          <cell r="A9" t="str">
            <v>A</v>
          </cell>
        </row>
      </sheetData>
      <sheetData sheetId="23292">
        <row r="9">
          <cell r="A9" t="str">
            <v>A</v>
          </cell>
        </row>
      </sheetData>
      <sheetData sheetId="23293">
        <row r="9">
          <cell r="A9" t="str">
            <v>A</v>
          </cell>
        </row>
      </sheetData>
      <sheetData sheetId="23294">
        <row r="9">
          <cell r="A9" t="str">
            <v>A</v>
          </cell>
        </row>
      </sheetData>
      <sheetData sheetId="23295">
        <row r="9">
          <cell r="A9" t="str">
            <v>A</v>
          </cell>
        </row>
      </sheetData>
      <sheetData sheetId="23296">
        <row r="9">
          <cell r="A9" t="str">
            <v>A</v>
          </cell>
        </row>
      </sheetData>
      <sheetData sheetId="23297">
        <row r="9">
          <cell r="A9" t="str">
            <v>A</v>
          </cell>
        </row>
      </sheetData>
      <sheetData sheetId="23298"/>
      <sheetData sheetId="23299"/>
      <sheetData sheetId="23300"/>
      <sheetData sheetId="23301"/>
      <sheetData sheetId="23302">
        <row r="9">
          <cell r="A9" t="str">
            <v>A</v>
          </cell>
        </row>
      </sheetData>
      <sheetData sheetId="23303"/>
      <sheetData sheetId="23304">
        <row r="9">
          <cell r="A9" t="str">
            <v>A</v>
          </cell>
        </row>
      </sheetData>
      <sheetData sheetId="23305">
        <row r="9">
          <cell r="A9" t="str">
            <v>A</v>
          </cell>
        </row>
      </sheetData>
      <sheetData sheetId="23306">
        <row r="9">
          <cell r="A9" t="str">
            <v>A</v>
          </cell>
        </row>
      </sheetData>
      <sheetData sheetId="23307">
        <row r="9">
          <cell r="A9" t="str">
            <v>A</v>
          </cell>
        </row>
      </sheetData>
      <sheetData sheetId="23308">
        <row r="9">
          <cell r="A9" t="str">
            <v>A</v>
          </cell>
        </row>
      </sheetData>
      <sheetData sheetId="23309">
        <row r="9">
          <cell r="A9" t="str">
            <v>A</v>
          </cell>
        </row>
      </sheetData>
      <sheetData sheetId="23310">
        <row r="9">
          <cell r="A9" t="str">
            <v>A</v>
          </cell>
        </row>
      </sheetData>
      <sheetData sheetId="23311"/>
      <sheetData sheetId="23312">
        <row r="9">
          <cell r="A9" t="str">
            <v>A</v>
          </cell>
        </row>
      </sheetData>
      <sheetData sheetId="23313">
        <row r="9">
          <cell r="A9" t="str">
            <v>A</v>
          </cell>
        </row>
      </sheetData>
      <sheetData sheetId="23314">
        <row r="9">
          <cell r="A9" t="str">
            <v>A</v>
          </cell>
        </row>
      </sheetData>
      <sheetData sheetId="23315">
        <row r="9">
          <cell r="A9" t="str">
            <v>A</v>
          </cell>
        </row>
      </sheetData>
      <sheetData sheetId="23316">
        <row r="9">
          <cell r="A9" t="str">
            <v>A</v>
          </cell>
        </row>
      </sheetData>
      <sheetData sheetId="23317">
        <row r="9">
          <cell r="A9" t="str">
            <v>A</v>
          </cell>
        </row>
      </sheetData>
      <sheetData sheetId="23318"/>
      <sheetData sheetId="23319"/>
      <sheetData sheetId="23320">
        <row r="9">
          <cell r="A9" t="str">
            <v>A</v>
          </cell>
        </row>
      </sheetData>
      <sheetData sheetId="23321">
        <row r="9">
          <cell r="A9" t="str">
            <v>A</v>
          </cell>
        </row>
      </sheetData>
      <sheetData sheetId="23322"/>
      <sheetData sheetId="23323"/>
      <sheetData sheetId="23324"/>
      <sheetData sheetId="23325"/>
      <sheetData sheetId="23326"/>
      <sheetData sheetId="23327"/>
      <sheetData sheetId="23328"/>
      <sheetData sheetId="23329"/>
      <sheetData sheetId="23330"/>
      <sheetData sheetId="23331"/>
      <sheetData sheetId="23332"/>
      <sheetData sheetId="23333"/>
      <sheetData sheetId="23334"/>
      <sheetData sheetId="23335"/>
      <sheetData sheetId="23336"/>
      <sheetData sheetId="23337"/>
      <sheetData sheetId="23338"/>
      <sheetData sheetId="23339"/>
      <sheetData sheetId="23340"/>
      <sheetData sheetId="23341"/>
      <sheetData sheetId="23342"/>
      <sheetData sheetId="23343">
        <row r="9">
          <cell r="A9" t="str">
            <v>A</v>
          </cell>
        </row>
      </sheetData>
      <sheetData sheetId="23344">
        <row r="9">
          <cell r="A9" t="str">
            <v>A</v>
          </cell>
        </row>
      </sheetData>
      <sheetData sheetId="23345">
        <row r="9">
          <cell r="A9" t="str">
            <v>A</v>
          </cell>
        </row>
      </sheetData>
      <sheetData sheetId="23346">
        <row r="9">
          <cell r="A9" t="str">
            <v>A</v>
          </cell>
        </row>
      </sheetData>
      <sheetData sheetId="23347"/>
      <sheetData sheetId="23348">
        <row r="9">
          <cell r="A9" t="str">
            <v>A</v>
          </cell>
        </row>
      </sheetData>
      <sheetData sheetId="23349">
        <row r="9">
          <cell r="A9" t="str">
            <v>A</v>
          </cell>
        </row>
      </sheetData>
      <sheetData sheetId="23350">
        <row r="9">
          <cell r="A9" t="str">
            <v>A</v>
          </cell>
        </row>
      </sheetData>
      <sheetData sheetId="23351">
        <row r="9">
          <cell r="A9" t="str">
            <v>A</v>
          </cell>
        </row>
      </sheetData>
      <sheetData sheetId="23352"/>
      <sheetData sheetId="23353">
        <row r="9">
          <cell r="A9" t="str">
            <v>A</v>
          </cell>
        </row>
      </sheetData>
      <sheetData sheetId="23354">
        <row r="9">
          <cell r="A9" t="str">
            <v>A</v>
          </cell>
        </row>
      </sheetData>
      <sheetData sheetId="23355">
        <row r="9">
          <cell r="A9" t="str">
            <v>A</v>
          </cell>
        </row>
      </sheetData>
      <sheetData sheetId="23356">
        <row r="9">
          <cell r="A9" t="str">
            <v>A</v>
          </cell>
        </row>
      </sheetData>
      <sheetData sheetId="23357">
        <row r="9">
          <cell r="A9" t="str">
            <v>A</v>
          </cell>
        </row>
      </sheetData>
      <sheetData sheetId="23358">
        <row r="9">
          <cell r="A9" t="str">
            <v>A</v>
          </cell>
        </row>
      </sheetData>
      <sheetData sheetId="23359">
        <row r="9">
          <cell r="A9" t="str">
            <v>A</v>
          </cell>
        </row>
      </sheetData>
      <sheetData sheetId="23360">
        <row r="9">
          <cell r="A9" t="str">
            <v>A</v>
          </cell>
        </row>
      </sheetData>
      <sheetData sheetId="23361" refreshError="1"/>
      <sheetData sheetId="23362" refreshError="1"/>
      <sheetData sheetId="23363">
        <row r="9">
          <cell r="A9" t="str">
            <v>A</v>
          </cell>
        </row>
      </sheetData>
      <sheetData sheetId="23364" refreshError="1"/>
      <sheetData sheetId="23365" refreshError="1"/>
      <sheetData sheetId="23366" refreshError="1"/>
      <sheetData sheetId="23367">
        <row r="9">
          <cell r="A9" t="str">
            <v>A</v>
          </cell>
        </row>
      </sheetData>
      <sheetData sheetId="23368">
        <row r="9">
          <cell r="A9" t="str">
            <v>A</v>
          </cell>
        </row>
      </sheetData>
      <sheetData sheetId="23369">
        <row r="9">
          <cell r="A9" t="str">
            <v>A</v>
          </cell>
        </row>
      </sheetData>
      <sheetData sheetId="23370">
        <row r="9">
          <cell r="A9" t="str">
            <v>A</v>
          </cell>
        </row>
      </sheetData>
      <sheetData sheetId="23371">
        <row r="9">
          <cell r="A9" t="str">
            <v>A</v>
          </cell>
        </row>
      </sheetData>
      <sheetData sheetId="23372">
        <row r="9">
          <cell r="A9" t="str">
            <v>A</v>
          </cell>
        </row>
      </sheetData>
      <sheetData sheetId="23373">
        <row r="9">
          <cell r="A9" t="str">
            <v>A</v>
          </cell>
        </row>
      </sheetData>
      <sheetData sheetId="23374" refreshError="1"/>
      <sheetData sheetId="23375" refreshError="1"/>
      <sheetData sheetId="23376" refreshError="1"/>
      <sheetData sheetId="23377" refreshError="1"/>
      <sheetData sheetId="23378" refreshError="1"/>
      <sheetData sheetId="23379" refreshError="1"/>
      <sheetData sheetId="23380" refreshError="1"/>
      <sheetData sheetId="23381" refreshError="1"/>
      <sheetData sheetId="23382" refreshError="1"/>
      <sheetData sheetId="23383" refreshError="1"/>
      <sheetData sheetId="23384" refreshError="1"/>
      <sheetData sheetId="23385" refreshError="1"/>
      <sheetData sheetId="23386" refreshError="1"/>
      <sheetData sheetId="23387" refreshError="1"/>
      <sheetData sheetId="23388" refreshError="1"/>
      <sheetData sheetId="23389" refreshError="1"/>
      <sheetData sheetId="23390" refreshError="1"/>
      <sheetData sheetId="23391" refreshError="1"/>
      <sheetData sheetId="23392" refreshError="1"/>
      <sheetData sheetId="23393" refreshError="1"/>
      <sheetData sheetId="23394" refreshError="1"/>
      <sheetData sheetId="23395" refreshError="1"/>
      <sheetData sheetId="23396" refreshError="1"/>
      <sheetData sheetId="23397" refreshError="1"/>
      <sheetData sheetId="23398" refreshError="1"/>
      <sheetData sheetId="23399" refreshError="1"/>
      <sheetData sheetId="23400" refreshError="1"/>
      <sheetData sheetId="23401" refreshError="1"/>
      <sheetData sheetId="23402" refreshError="1"/>
      <sheetData sheetId="23403" refreshError="1"/>
      <sheetData sheetId="23404" refreshError="1"/>
      <sheetData sheetId="23405" refreshError="1"/>
      <sheetData sheetId="23406" refreshError="1"/>
      <sheetData sheetId="23407" refreshError="1"/>
      <sheetData sheetId="23408" refreshError="1"/>
      <sheetData sheetId="23409" refreshError="1"/>
      <sheetData sheetId="23410" refreshError="1"/>
      <sheetData sheetId="23411" refreshError="1"/>
      <sheetData sheetId="23412" refreshError="1"/>
      <sheetData sheetId="23413" refreshError="1"/>
      <sheetData sheetId="23414" refreshError="1"/>
      <sheetData sheetId="23415" refreshError="1"/>
      <sheetData sheetId="23416" refreshError="1"/>
      <sheetData sheetId="23417" refreshError="1"/>
      <sheetData sheetId="23418" refreshError="1"/>
      <sheetData sheetId="23419" refreshError="1"/>
      <sheetData sheetId="23420" refreshError="1"/>
      <sheetData sheetId="23421" refreshError="1"/>
      <sheetData sheetId="23422" refreshError="1"/>
      <sheetData sheetId="23423" refreshError="1"/>
      <sheetData sheetId="23424" refreshError="1"/>
      <sheetData sheetId="23425" refreshError="1"/>
      <sheetData sheetId="23426" refreshError="1"/>
      <sheetData sheetId="23427" refreshError="1"/>
      <sheetData sheetId="23428" refreshError="1"/>
      <sheetData sheetId="23429" refreshError="1"/>
      <sheetData sheetId="23430" refreshError="1"/>
      <sheetData sheetId="23431" refreshError="1"/>
      <sheetData sheetId="23432" refreshError="1"/>
      <sheetData sheetId="23433" refreshError="1"/>
      <sheetData sheetId="23434" refreshError="1"/>
      <sheetData sheetId="23435" refreshError="1"/>
      <sheetData sheetId="23436" refreshError="1"/>
      <sheetData sheetId="23437" refreshError="1"/>
      <sheetData sheetId="23438" refreshError="1"/>
      <sheetData sheetId="23439" refreshError="1"/>
      <sheetData sheetId="23440" refreshError="1"/>
      <sheetData sheetId="23441" refreshError="1"/>
      <sheetData sheetId="23442" refreshError="1"/>
      <sheetData sheetId="23443" refreshError="1"/>
      <sheetData sheetId="23444" refreshError="1"/>
      <sheetData sheetId="23445"/>
      <sheetData sheetId="23446" refreshError="1"/>
      <sheetData sheetId="23447"/>
      <sheetData sheetId="23448"/>
      <sheetData sheetId="23449"/>
      <sheetData sheetId="23450"/>
      <sheetData sheetId="23451"/>
      <sheetData sheetId="23452"/>
      <sheetData sheetId="23453"/>
      <sheetData sheetId="23454"/>
      <sheetData sheetId="23455"/>
      <sheetData sheetId="23456"/>
      <sheetData sheetId="23457"/>
      <sheetData sheetId="23458"/>
      <sheetData sheetId="23459"/>
      <sheetData sheetId="23460"/>
      <sheetData sheetId="23461"/>
      <sheetData sheetId="23462"/>
      <sheetData sheetId="23463" refreshError="1"/>
      <sheetData sheetId="23464" refreshError="1"/>
      <sheetData sheetId="23465" refreshError="1"/>
      <sheetData sheetId="23466" refreshError="1"/>
      <sheetData sheetId="23467" refreshError="1"/>
      <sheetData sheetId="23468" refreshError="1"/>
      <sheetData sheetId="23469" refreshError="1"/>
      <sheetData sheetId="23470" refreshError="1"/>
      <sheetData sheetId="23471" refreshError="1"/>
      <sheetData sheetId="23472" refreshError="1"/>
      <sheetData sheetId="23473" refreshError="1"/>
      <sheetData sheetId="23474" refreshError="1"/>
      <sheetData sheetId="23475" refreshError="1"/>
      <sheetData sheetId="23476" refreshError="1"/>
      <sheetData sheetId="23477" refreshError="1"/>
      <sheetData sheetId="23478" refreshError="1"/>
      <sheetData sheetId="23479" refreshError="1"/>
      <sheetData sheetId="23480" refreshError="1"/>
      <sheetData sheetId="23481" refreshError="1"/>
      <sheetData sheetId="23482" refreshError="1"/>
      <sheetData sheetId="23483" refreshError="1"/>
      <sheetData sheetId="23484" refreshError="1"/>
      <sheetData sheetId="23485" refreshError="1"/>
      <sheetData sheetId="23486" refreshError="1"/>
      <sheetData sheetId="23487" refreshError="1"/>
      <sheetData sheetId="23488" refreshError="1"/>
      <sheetData sheetId="23489" refreshError="1"/>
      <sheetData sheetId="23490" refreshError="1"/>
      <sheetData sheetId="23491"/>
      <sheetData sheetId="23492">
        <row r="9">
          <cell r="A9" t="str">
            <v>A</v>
          </cell>
        </row>
      </sheetData>
      <sheetData sheetId="23493"/>
      <sheetData sheetId="23494"/>
      <sheetData sheetId="23495"/>
      <sheetData sheetId="23496"/>
      <sheetData sheetId="23497"/>
      <sheetData sheetId="23498"/>
      <sheetData sheetId="23499"/>
      <sheetData sheetId="23500"/>
      <sheetData sheetId="23501"/>
      <sheetData sheetId="23502"/>
      <sheetData sheetId="23503"/>
      <sheetData sheetId="23504"/>
      <sheetData sheetId="23505"/>
      <sheetData sheetId="23506"/>
      <sheetData sheetId="23507"/>
      <sheetData sheetId="23508"/>
      <sheetData sheetId="23509"/>
      <sheetData sheetId="23510"/>
      <sheetData sheetId="23511"/>
      <sheetData sheetId="23512"/>
      <sheetData sheetId="23513">
        <row r="9">
          <cell r="A9" t="str">
            <v>A</v>
          </cell>
        </row>
      </sheetData>
      <sheetData sheetId="23514">
        <row r="9">
          <cell r="A9" t="str">
            <v>A</v>
          </cell>
        </row>
      </sheetData>
      <sheetData sheetId="23515">
        <row r="9">
          <cell r="A9" t="str">
            <v>A</v>
          </cell>
        </row>
      </sheetData>
      <sheetData sheetId="23516" refreshError="1"/>
      <sheetData sheetId="23517"/>
      <sheetData sheetId="23518" refreshError="1"/>
      <sheetData sheetId="23519"/>
      <sheetData sheetId="23520"/>
      <sheetData sheetId="23521"/>
      <sheetData sheetId="23522"/>
      <sheetData sheetId="23523"/>
      <sheetData sheetId="23524">
        <row r="9">
          <cell r="A9" t="str">
            <v>A</v>
          </cell>
        </row>
      </sheetData>
      <sheetData sheetId="23525">
        <row r="9">
          <cell r="A9" t="str">
            <v>A</v>
          </cell>
        </row>
      </sheetData>
      <sheetData sheetId="23526">
        <row r="9">
          <cell r="A9" t="str">
            <v>A</v>
          </cell>
        </row>
      </sheetData>
      <sheetData sheetId="23527">
        <row r="9">
          <cell r="A9" t="str">
            <v>A</v>
          </cell>
        </row>
      </sheetData>
      <sheetData sheetId="23528">
        <row r="9">
          <cell r="A9" t="str">
            <v>A</v>
          </cell>
        </row>
      </sheetData>
      <sheetData sheetId="23529">
        <row r="9">
          <cell r="A9" t="str">
            <v>A</v>
          </cell>
        </row>
      </sheetData>
      <sheetData sheetId="23530" refreshError="1"/>
      <sheetData sheetId="23531">
        <row r="9">
          <cell r="A9" t="str">
            <v>A</v>
          </cell>
        </row>
      </sheetData>
      <sheetData sheetId="23532"/>
      <sheetData sheetId="23533"/>
      <sheetData sheetId="23534"/>
      <sheetData sheetId="23535"/>
      <sheetData sheetId="23536"/>
      <sheetData sheetId="23537">
        <row r="9">
          <cell r="A9" t="str">
            <v>A</v>
          </cell>
        </row>
      </sheetData>
      <sheetData sheetId="23538">
        <row r="9">
          <cell r="A9" t="str">
            <v>A</v>
          </cell>
        </row>
      </sheetData>
      <sheetData sheetId="23539">
        <row r="9">
          <cell r="A9" t="str">
            <v>A</v>
          </cell>
        </row>
      </sheetData>
      <sheetData sheetId="23540">
        <row r="9">
          <cell r="A9" t="str">
            <v>A</v>
          </cell>
        </row>
      </sheetData>
      <sheetData sheetId="23541">
        <row r="9">
          <cell r="A9" t="str">
            <v>A</v>
          </cell>
        </row>
      </sheetData>
      <sheetData sheetId="23542">
        <row r="9">
          <cell r="A9" t="str">
            <v>A</v>
          </cell>
        </row>
      </sheetData>
      <sheetData sheetId="23543"/>
      <sheetData sheetId="23544"/>
      <sheetData sheetId="23545" refreshError="1"/>
      <sheetData sheetId="23546" refreshError="1"/>
      <sheetData sheetId="23547" refreshError="1"/>
      <sheetData sheetId="23548" refreshError="1"/>
      <sheetData sheetId="23549" refreshError="1"/>
      <sheetData sheetId="23550" refreshError="1"/>
      <sheetData sheetId="23551" refreshError="1"/>
      <sheetData sheetId="23552" refreshError="1"/>
      <sheetData sheetId="23553">
        <row r="9">
          <cell r="A9" t="str">
            <v>A</v>
          </cell>
        </row>
      </sheetData>
      <sheetData sheetId="23554">
        <row r="9">
          <cell r="A9" t="str">
            <v>A</v>
          </cell>
        </row>
      </sheetData>
      <sheetData sheetId="23555">
        <row r="9">
          <cell r="A9" t="str">
            <v>A</v>
          </cell>
        </row>
      </sheetData>
      <sheetData sheetId="23556"/>
      <sheetData sheetId="23557" refreshError="1"/>
      <sheetData sheetId="23558" refreshError="1"/>
      <sheetData sheetId="23559" refreshError="1"/>
      <sheetData sheetId="23560" refreshError="1"/>
      <sheetData sheetId="23561" refreshError="1"/>
      <sheetData sheetId="23562" refreshError="1"/>
      <sheetData sheetId="23563" refreshError="1"/>
      <sheetData sheetId="23564" refreshError="1"/>
      <sheetData sheetId="23565" refreshError="1"/>
      <sheetData sheetId="23566" refreshError="1"/>
      <sheetData sheetId="23567" refreshError="1"/>
      <sheetData sheetId="23568" refreshError="1"/>
      <sheetData sheetId="23569" refreshError="1"/>
      <sheetData sheetId="23570" refreshError="1"/>
      <sheetData sheetId="23571" refreshError="1"/>
      <sheetData sheetId="23572" refreshError="1"/>
      <sheetData sheetId="23573" refreshError="1"/>
      <sheetData sheetId="23574" refreshError="1"/>
      <sheetData sheetId="23575" refreshError="1"/>
      <sheetData sheetId="23576" refreshError="1"/>
      <sheetData sheetId="23577" refreshError="1"/>
      <sheetData sheetId="23578" refreshError="1"/>
      <sheetData sheetId="23579" refreshError="1"/>
      <sheetData sheetId="23580" refreshError="1"/>
      <sheetData sheetId="23581" refreshError="1"/>
      <sheetData sheetId="23582" refreshError="1"/>
      <sheetData sheetId="23583" refreshError="1"/>
      <sheetData sheetId="23584" refreshError="1"/>
      <sheetData sheetId="23585" refreshError="1"/>
      <sheetData sheetId="23586" refreshError="1"/>
      <sheetData sheetId="23587" refreshError="1"/>
      <sheetData sheetId="23588" refreshError="1"/>
      <sheetData sheetId="23589" refreshError="1"/>
      <sheetData sheetId="23590" refreshError="1"/>
      <sheetData sheetId="23591" refreshError="1"/>
      <sheetData sheetId="23592" refreshError="1"/>
      <sheetData sheetId="23593" refreshError="1"/>
      <sheetData sheetId="23594" refreshError="1"/>
      <sheetData sheetId="23595" refreshError="1"/>
      <sheetData sheetId="23596" refreshError="1"/>
      <sheetData sheetId="23597" refreshError="1"/>
      <sheetData sheetId="23598" refreshError="1"/>
      <sheetData sheetId="23599" refreshError="1"/>
      <sheetData sheetId="23600" refreshError="1"/>
      <sheetData sheetId="23601" refreshError="1"/>
      <sheetData sheetId="23602" refreshError="1"/>
      <sheetData sheetId="23603" refreshError="1"/>
      <sheetData sheetId="23604" refreshError="1"/>
      <sheetData sheetId="23605" refreshError="1"/>
      <sheetData sheetId="23606" refreshError="1"/>
      <sheetData sheetId="23607" refreshError="1"/>
      <sheetData sheetId="23608" refreshError="1"/>
      <sheetData sheetId="23609" refreshError="1"/>
      <sheetData sheetId="23610" refreshError="1"/>
      <sheetData sheetId="23611" refreshError="1"/>
      <sheetData sheetId="23612" refreshError="1"/>
      <sheetData sheetId="23613" refreshError="1"/>
      <sheetData sheetId="23614" refreshError="1"/>
      <sheetData sheetId="23615" refreshError="1"/>
      <sheetData sheetId="23616" refreshError="1"/>
      <sheetData sheetId="23617" refreshError="1"/>
      <sheetData sheetId="23618" refreshError="1"/>
      <sheetData sheetId="23619" refreshError="1"/>
      <sheetData sheetId="23620" refreshError="1"/>
      <sheetData sheetId="23621" refreshError="1"/>
      <sheetData sheetId="23622" refreshError="1"/>
      <sheetData sheetId="23623" refreshError="1"/>
      <sheetData sheetId="23624" refreshError="1"/>
      <sheetData sheetId="23625" refreshError="1"/>
      <sheetData sheetId="23626" refreshError="1"/>
      <sheetData sheetId="23627" refreshError="1"/>
      <sheetData sheetId="23628" refreshError="1"/>
      <sheetData sheetId="23629" refreshError="1"/>
      <sheetData sheetId="23630" refreshError="1"/>
      <sheetData sheetId="23631" refreshError="1"/>
      <sheetData sheetId="23632"/>
      <sheetData sheetId="23633"/>
      <sheetData sheetId="23634"/>
      <sheetData sheetId="23635"/>
      <sheetData sheetId="23636"/>
      <sheetData sheetId="23637"/>
      <sheetData sheetId="23638"/>
      <sheetData sheetId="23639"/>
      <sheetData sheetId="23640"/>
      <sheetData sheetId="23641"/>
      <sheetData sheetId="23642"/>
      <sheetData sheetId="23643">
        <row r="9">
          <cell r="A9" t="str">
            <v>A</v>
          </cell>
        </row>
      </sheetData>
      <sheetData sheetId="23644">
        <row r="9">
          <cell r="A9" t="str">
            <v>A</v>
          </cell>
        </row>
      </sheetData>
      <sheetData sheetId="23645"/>
      <sheetData sheetId="23646"/>
      <sheetData sheetId="23647"/>
      <sheetData sheetId="23648" refreshError="1"/>
      <sheetData sheetId="23649"/>
      <sheetData sheetId="23650" refreshError="1"/>
      <sheetData sheetId="23651"/>
      <sheetData sheetId="23652">
        <row r="9">
          <cell r="A9" t="str">
            <v>A</v>
          </cell>
        </row>
      </sheetData>
      <sheetData sheetId="23653"/>
      <sheetData sheetId="23654"/>
      <sheetData sheetId="23655"/>
      <sheetData sheetId="23656"/>
      <sheetData sheetId="23657"/>
      <sheetData sheetId="23658">
        <row r="9">
          <cell r="A9" t="str">
            <v>A</v>
          </cell>
        </row>
      </sheetData>
      <sheetData sheetId="23659"/>
      <sheetData sheetId="23660"/>
      <sheetData sheetId="23661"/>
      <sheetData sheetId="23662" refreshError="1"/>
      <sheetData sheetId="23663"/>
      <sheetData sheetId="23664">
        <row r="9">
          <cell r="A9" t="str">
            <v>A</v>
          </cell>
        </row>
      </sheetData>
      <sheetData sheetId="23665">
        <row r="9">
          <cell r="A9" t="str">
            <v>A</v>
          </cell>
        </row>
      </sheetData>
      <sheetData sheetId="23666">
        <row r="9">
          <cell r="A9" t="str">
            <v>A</v>
          </cell>
        </row>
      </sheetData>
      <sheetData sheetId="23667" refreshError="1"/>
      <sheetData sheetId="23668">
        <row r="9">
          <cell r="A9" t="str">
            <v>A</v>
          </cell>
        </row>
      </sheetData>
      <sheetData sheetId="23669">
        <row r="9">
          <cell r="A9" t="str">
            <v>A</v>
          </cell>
        </row>
      </sheetData>
      <sheetData sheetId="23670"/>
      <sheetData sheetId="23671">
        <row r="9">
          <cell r="A9" t="str">
            <v>A</v>
          </cell>
        </row>
      </sheetData>
      <sheetData sheetId="23672">
        <row r="9">
          <cell r="A9" t="str">
            <v>A</v>
          </cell>
        </row>
      </sheetData>
      <sheetData sheetId="23673">
        <row r="9">
          <cell r="A9" t="str">
            <v>A</v>
          </cell>
        </row>
      </sheetData>
      <sheetData sheetId="23674"/>
      <sheetData sheetId="23675"/>
      <sheetData sheetId="23676">
        <row r="9">
          <cell r="A9" t="str">
            <v>A</v>
          </cell>
        </row>
      </sheetData>
      <sheetData sheetId="23677" refreshError="1"/>
      <sheetData sheetId="23678" refreshError="1"/>
      <sheetData sheetId="23679" refreshError="1"/>
      <sheetData sheetId="23680" refreshError="1"/>
      <sheetData sheetId="23681" refreshError="1"/>
      <sheetData sheetId="23682" refreshError="1"/>
      <sheetData sheetId="23683" refreshError="1"/>
      <sheetData sheetId="23684"/>
      <sheetData sheetId="23685"/>
      <sheetData sheetId="23686"/>
      <sheetData sheetId="23687" refreshError="1"/>
      <sheetData sheetId="23688" refreshError="1"/>
      <sheetData sheetId="23689" refreshError="1"/>
      <sheetData sheetId="23690" refreshError="1"/>
      <sheetData sheetId="23691" refreshError="1"/>
      <sheetData sheetId="23692" refreshError="1"/>
      <sheetData sheetId="23693" refreshError="1"/>
      <sheetData sheetId="23694" refreshError="1"/>
      <sheetData sheetId="23695" refreshError="1"/>
      <sheetData sheetId="23696" refreshError="1"/>
      <sheetData sheetId="23697" refreshError="1"/>
      <sheetData sheetId="23698" refreshError="1"/>
      <sheetData sheetId="23699" refreshError="1"/>
      <sheetData sheetId="23700" refreshError="1"/>
      <sheetData sheetId="23701" refreshError="1"/>
      <sheetData sheetId="23702" refreshError="1"/>
      <sheetData sheetId="23703" refreshError="1"/>
      <sheetData sheetId="23704" refreshError="1"/>
      <sheetData sheetId="23705" refreshError="1"/>
      <sheetData sheetId="23706" refreshError="1"/>
      <sheetData sheetId="23707" refreshError="1"/>
      <sheetData sheetId="23708" refreshError="1"/>
      <sheetData sheetId="23709" refreshError="1"/>
      <sheetData sheetId="23710" refreshError="1"/>
      <sheetData sheetId="23711" refreshError="1"/>
      <sheetData sheetId="23712" refreshError="1"/>
      <sheetData sheetId="23713" refreshError="1"/>
      <sheetData sheetId="23714" refreshError="1"/>
      <sheetData sheetId="23715" refreshError="1"/>
      <sheetData sheetId="23716" refreshError="1"/>
      <sheetData sheetId="23717" refreshError="1"/>
      <sheetData sheetId="23718" refreshError="1"/>
      <sheetData sheetId="23719" refreshError="1"/>
      <sheetData sheetId="23720" refreshError="1"/>
      <sheetData sheetId="23721" refreshError="1"/>
      <sheetData sheetId="23722" refreshError="1"/>
      <sheetData sheetId="23723" refreshError="1"/>
      <sheetData sheetId="23724" refreshError="1"/>
      <sheetData sheetId="23725" refreshError="1"/>
      <sheetData sheetId="23726" refreshError="1"/>
      <sheetData sheetId="23727" refreshError="1"/>
      <sheetData sheetId="23728" refreshError="1"/>
      <sheetData sheetId="23729" refreshError="1"/>
      <sheetData sheetId="23730" refreshError="1"/>
      <sheetData sheetId="23731" refreshError="1"/>
      <sheetData sheetId="23732" refreshError="1"/>
      <sheetData sheetId="23733" refreshError="1"/>
      <sheetData sheetId="23734" refreshError="1"/>
      <sheetData sheetId="23735" refreshError="1"/>
      <sheetData sheetId="23736" refreshError="1"/>
      <sheetData sheetId="23737" refreshError="1"/>
      <sheetData sheetId="23738" refreshError="1"/>
      <sheetData sheetId="23739" refreshError="1"/>
      <sheetData sheetId="23740" refreshError="1"/>
      <sheetData sheetId="23741" refreshError="1"/>
      <sheetData sheetId="23742" refreshError="1"/>
      <sheetData sheetId="23743" refreshError="1"/>
      <sheetData sheetId="23744" refreshError="1"/>
      <sheetData sheetId="23745" refreshError="1"/>
      <sheetData sheetId="23746" refreshError="1"/>
      <sheetData sheetId="23747" refreshError="1"/>
      <sheetData sheetId="23748" refreshError="1"/>
      <sheetData sheetId="23749" refreshError="1"/>
      <sheetData sheetId="23750" refreshError="1"/>
      <sheetData sheetId="23751" refreshError="1"/>
      <sheetData sheetId="23752" refreshError="1"/>
      <sheetData sheetId="23753" refreshError="1"/>
      <sheetData sheetId="23754" refreshError="1"/>
      <sheetData sheetId="23755" refreshError="1"/>
      <sheetData sheetId="23756" refreshError="1"/>
      <sheetData sheetId="23757" refreshError="1"/>
      <sheetData sheetId="23758" refreshError="1"/>
      <sheetData sheetId="23759" refreshError="1"/>
      <sheetData sheetId="23760"/>
      <sheetData sheetId="23761" refreshError="1"/>
      <sheetData sheetId="23762" refreshError="1"/>
      <sheetData sheetId="23763">
        <row r="9">
          <cell r="A9" t="str">
            <v>A</v>
          </cell>
        </row>
      </sheetData>
      <sheetData sheetId="23764">
        <row r="9">
          <cell r="A9" t="str">
            <v>A</v>
          </cell>
        </row>
      </sheetData>
      <sheetData sheetId="23765">
        <row r="9">
          <cell r="A9" t="str">
            <v>A</v>
          </cell>
        </row>
      </sheetData>
      <sheetData sheetId="23766">
        <row r="9">
          <cell r="A9" t="str">
            <v>A</v>
          </cell>
        </row>
      </sheetData>
      <sheetData sheetId="23767">
        <row r="9">
          <cell r="A9" t="str">
            <v>A</v>
          </cell>
        </row>
      </sheetData>
      <sheetData sheetId="23768">
        <row r="9">
          <cell r="A9" t="str">
            <v>A</v>
          </cell>
        </row>
      </sheetData>
      <sheetData sheetId="23769">
        <row r="9">
          <cell r="A9" t="str">
            <v>A</v>
          </cell>
        </row>
      </sheetData>
      <sheetData sheetId="23770">
        <row r="9">
          <cell r="A9" t="str">
            <v>A</v>
          </cell>
        </row>
      </sheetData>
      <sheetData sheetId="23771">
        <row r="9">
          <cell r="A9" t="str">
            <v>A</v>
          </cell>
        </row>
      </sheetData>
      <sheetData sheetId="23772">
        <row r="9">
          <cell r="A9" t="str">
            <v>A</v>
          </cell>
        </row>
      </sheetData>
      <sheetData sheetId="23773">
        <row r="9">
          <cell r="A9" t="str">
            <v>A</v>
          </cell>
        </row>
      </sheetData>
      <sheetData sheetId="23774">
        <row r="9">
          <cell r="A9" t="str">
            <v>A</v>
          </cell>
        </row>
      </sheetData>
      <sheetData sheetId="23775">
        <row r="9">
          <cell r="A9" t="str">
            <v>A</v>
          </cell>
        </row>
      </sheetData>
      <sheetData sheetId="23776"/>
      <sheetData sheetId="23777">
        <row r="9">
          <cell r="A9" t="str">
            <v>A</v>
          </cell>
        </row>
      </sheetData>
      <sheetData sheetId="23778" refreshError="1"/>
      <sheetData sheetId="23779" refreshError="1"/>
      <sheetData sheetId="23780" refreshError="1"/>
      <sheetData sheetId="23781" refreshError="1"/>
      <sheetData sheetId="23782" refreshError="1"/>
      <sheetData sheetId="23783" refreshError="1"/>
      <sheetData sheetId="23784" refreshError="1"/>
      <sheetData sheetId="23785" refreshError="1"/>
      <sheetData sheetId="23786"/>
      <sheetData sheetId="23787"/>
      <sheetData sheetId="23788" refreshError="1"/>
      <sheetData sheetId="23789">
        <row r="9">
          <cell r="A9" t="str">
            <v>A</v>
          </cell>
        </row>
      </sheetData>
      <sheetData sheetId="23790">
        <row r="9">
          <cell r="A9" t="str">
            <v>A</v>
          </cell>
        </row>
      </sheetData>
      <sheetData sheetId="23791"/>
      <sheetData sheetId="23792">
        <row r="9">
          <cell r="A9" t="str">
            <v>A</v>
          </cell>
        </row>
      </sheetData>
      <sheetData sheetId="23793" refreshError="1"/>
      <sheetData sheetId="23794">
        <row r="9">
          <cell r="A9" t="str">
            <v>A</v>
          </cell>
        </row>
      </sheetData>
      <sheetData sheetId="23795">
        <row r="9">
          <cell r="A9" t="str">
            <v>A</v>
          </cell>
        </row>
      </sheetData>
      <sheetData sheetId="23796"/>
      <sheetData sheetId="23797"/>
      <sheetData sheetId="23798"/>
      <sheetData sheetId="23799">
        <row r="9">
          <cell r="A9" t="str">
            <v>A</v>
          </cell>
        </row>
      </sheetData>
      <sheetData sheetId="23800" refreshError="1"/>
      <sheetData sheetId="23801">
        <row r="9">
          <cell r="A9" t="str">
            <v>A</v>
          </cell>
        </row>
      </sheetData>
      <sheetData sheetId="23802">
        <row r="9">
          <cell r="A9" t="str">
            <v>A</v>
          </cell>
        </row>
      </sheetData>
      <sheetData sheetId="23803" refreshError="1"/>
      <sheetData sheetId="23804" refreshError="1"/>
      <sheetData sheetId="23805" refreshError="1"/>
      <sheetData sheetId="23806">
        <row r="9">
          <cell r="A9" t="str">
            <v>A</v>
          </cell>
        </row>
      </sheetData>
      <sheetData sheetId="23807"/>
      <sheetData sheetId="23808"/>
      <sheetData sheetId="23809">
        <row r="9">
          <cell r="A9" t="str">
            <v>A</v>
          </cell>
        </row>
      </sheetData>
      <sheetData sheetId="23810">
        <row r="9">
          <cell r="A9" t="str">
            <v>A</v>
          </cell>
        </row>
      </sheetData>
      <sheetData sheetId="23811">
        <row r="9">
          <cell r="A9" t="str">
            <v>A</v>
          </cell>
        </row>
      </sheetData>
      <sheetData sheetId="23812"/>
      <sheetData sheetId="23813">
        <row r="9">
          <cell r="A9" t="str">
            <v>A</v>
          </cell>
        </row>
      </sheetData>
      <sheetData sheetId="23814"/>
      <sheetData sheetId="23815"/>
      <sheetData sheetId="23816" refreshError="1"/>
      <sheetData sheetId="23817"/>
      <sheetData sheetId="23818"/>
      <sheetData sheetId="23819">
        <row r="9">
          <cell r="A9" t="str">
            <v>A</v>
          </cell>
        </row>
      </sheetData>
      <sheetData sheetId="23820"/>
      <sheetData sheetId="23821">
        <row r="9">
          <cell r="A9" t="str">
            <v>A</v>
          </cell>
        </row>
      </sheetData>
      <sheetData sheetId="23822"/>
      <sheetData sheetId="23823"/>
      <sheetData sheetId="23824">
        <row r="9">
          <cell r="A9" t="str">
            <v>A</v>
          </cell>
        </row>
      </sheetData>
      <sheetData sheetId="23825">
        <row r="9">
          <cell r="A9" t="str">
            <v>A</v>
          </cell>
        </row>
      </sheetData>
      <sheetData sheetId="23826">
        <row r="9">
          <cell r="A9" t="str">
            <v>A</v>
          </cell>
        </row>
      </sheetData>
      <sheetData sheetId="23827"/>
      <sheetData sheetId="23828">
        <row r="9">
          <cell r="A9" t="str">
            <v>A</v>
          </cell>
        </row>
      </sheetData>
      <sheetData sheetId="23829" refreshError="1"/>
      <sheetData sheetId="23830" refreshError="1"/>
      <sheetData sheetId="23831" refreshError="1"/>
      <sheetData sheetId="23832" refreshError="1"/>
      <sheetData sheetId="23833" refreshError="1"/>
      <sheetData sheetId="23834"/>
      <sheetData sheetId="23835"/>
      <sheetData sheetId="23836"/>
      <sheetData sheetId="23837"/>
      <sheetData sheetId="23838">
        <row r="9">
          <cell r="A9" t="str">
            <v>A</v>
          </cell>
        </row>
      </sheetData>
      <sheetData sheetId="23839"/>
      <sheetData sheetId="23840"/>
      <sheetData sheetId="23841"/>
      <sheetData sheetId="23842"/>
      <sheetData sheetId="23843"/>
      <sheetData sheetId="23844"/>
      <sheetData sheetId="23845"/>
      <sheetData sheetId="23846"/>
      <sheetData sheetId="23847"/>
      <sheetData sheetId="23848"/>
      <sheetData sheetId="23849"/>
      <sheetData sheetId="23850"/>
      <sheetData sheetId="23851"/>
      <sheetData sheetId="23852"/>
      <sheetData sheetId="23853"/>
      <sheetData sheetId="23854"/>
      <sheetData sheetId="23855"/>
      <sheetData sheetId="23856"/>
      <sheetData sheetId="23857"/>
      <sheetData sheetId="23858"/>
      <sheetData sheetId="23859">
        <row r="9">
          <cell r="A9" t="str">
            <v>A</v>
          </cell>
        </row>
      </sheetData>
      <sheetData sheetId="23860">
        <row r="9">
          <cell r="A9" t="str">
            <v>A</v>
          </cell>
        </row>
      </sheetData>
      <sheetData sheetId="23861"/>
      <sheetData sheetId="23862"/>
      <sheetData sheetId="23863"/>
      <sheetData sheetId="23864"/>
      <sheetData sheetId="23865"/>
      <sheetData sheetId="23866"/>
      <sheetData sheetId="23867"/>
      <sheetData sheetId="23868"/>
      <sheetData sheetId="23869"/>
      <sheetData sheetId="23870"/>
      <sheetData sheetId="23871"/>
      <sheetData sheetId="23872"/>
      <sheetData sheetId="23873"/>
      <sheetData sheetId="23874">
        <row r="9">
          <cell r="A9" t="str">
            <v>A</v>
          </cell>
        </row>
      </sheetData>
      <sheetData sheetId="23875">
        <row r="9">
          <cell r="A9" t="str">
            <v>A</v>
          </cell>
        </row>
      </sheetData>
      <sheetData sheetId="23876">
        <row r="9">
          <cell r="A9" t="str">
            <v>A</v>
          </cell>
        </row>
      </sheetData>
      <sheetData sheetId="23877"/>
      <sheetData sheetId="23878">
        <row r="9">
          <cell r="A9" t="str">
            <v>A</v>
          </cell>
        </row>
      </sheetData>
      <sheetData sheetId="23879"/>
      <sheetData sheetId="23880">
        <row r="9">
          <cell r="A9" t="str">
            <v>A</v>
          </cell>
        </row>
      </sheetData>
      <sheetData sheetId="23881">
        <row r="9">
          <cell r="A9" t="str">
            <v>A</v>
          </cell>
        </row>
      </sheetData>
      <sheetData sheetId="23882">
        <row r="9">
          <cell r="A9" t="str">
            <v>A</v>
          </cell>
        </row>
      </sheetData>
      <sheetData sheetId="23883">
        <row r="9">
          <cell r="A9" t="str">
            <v>A</v>
          </cell>
        </row>
      </sheetData>
      <sheetData sheetId="23884">
        <row r="9">
          <cell r="A9" t="str">
            <v>A</v>
          </cell>
        </row>
      </sheetData>
      <sheetData sheetId="23885"/>
      <sheetData sheetId="23886">
        <row r="9">
          <cell r="A9" t="str">
            <v>A</v>
          </cell>
        </row>
      </sheetData>
      <sheetData sheetId="23887" refreshError="1"/>
      <sheetData sheetId="23888" refreshError="1"/>
      <sheetData sheetId="23889" refreshError="1"/>
      <sheetData sheetId="23890" refreshError="1"/>
      <sheetData sheetId="23891">
        <row r="9">
          <cell r="A9" t="str">
            <v>A</v>
          </cell>
        </row>
      </sheetData>
      <sheetData sheetId="23892">
        <row r="9">
          <cell r="A9" t="str">
            <v>A</v>
          </cell>
        </row>
      </sheetData>
      <sheetData sheetId="23893">
        <row r="9">
          <cell r="A9" t="str">
            <v>A</v>
          </cell>
        </row>
      </sheetData>
      <sheetData sheetId="23894">
        <row r="9">
          <cell r="A9" t="str">
            <v>A</v>
          </cell>
        </row>
      </sheetData>
      <sheetData sheetId="23895">
        <row r="9">
          <cell r="A9" t="str">
            <v>A</v>
          </cell>
        </row>
      </sheetData>
      <sheetData sheetId="23896">
        <row r="9">
          <cell r="A9" t="str">
            <v>A</v>
          </cell>
        </row>
      </sheetData>
      <sheetData sheetId="23897">
        <row r="9">
          <cell r="A9" t="str">
            <v>A</v>
          </cell>
        </row>
      </sheetData>
      <sheetData sheetId="23898">
        <row r="9">
          <cell r="A9" t="str">
            <v>A</v>
          </cell>
        </row>
      </sheetData>
      <sheetData sheetId="23899"/>
      <sheetData sheetId="23900"/>
      <sheetData sheetId="23901"/>
      <sheetData sheetId="23902"/>
      <sheetData sheetId="23903"/>
      <sheetData sheetId="23904">
        <row r="9">
          <cell r="A9" t="str">
            <v>A</v>
          </cell>
        </row>
      </sheetData>
      <sheetData sheetId="23905">
        <row r="9">
          <cell r="A9" t="str">
            <v>A</v>
          </cell>
        </row>
      </sheetData>
      <sheetData sheetId="23906">
        <row r="9">
          <cell r="A9" t="str">
            <v>A</v>
          </cell>
        </row>
      </sheetData>
      <sheetData sheetId="23907">
        <row r="9">
          <cell r="A9" t="str">
            <v>A</v>
          </cell>
        </row>
      </sheetData>
      <sheetData sheetId="23908">
        <row r="9">
          <cell r="A9" t="str">
            <v>A</v>
          </cell>
        </row>
      </sheetData>
      <sheetData sheetId="23909">
        <row r="9">
          <cell r="A9" t="str">
            <v>A</v>
          </cell>
        </row>
      </sheetData>
      <sheetData sheetId="23910" refreshError="1"/>
      <sheetData sheetId="23911">
        <row r="9">
          <cell r="A9" t="str">
            <v>A</v>
          </cell>
        </row>
      </sheetData>
      <sheetData sheetId="23912" refreshError="1"/>
      <sheetData sheetId="23913"/>
      <sheetData sheetId="23914">
        <row r="9">
          <cell r="A9" t="str">
            <v>A</v>
          </cell>
        </row>
      </sheetData>
      <sheetData sheetId="23915" refreshError="1"/>
      <sheetData sheetId="23916">
        <row r="9">
          <cell r="A9" t="str">
            <v>A</v>
          </cell>
        </row>
      </sheetData>
      <sheetData sheetId="23917" refreshError="1"/>
      <sheetData sheetId="23918" refreshError="1"/>
      <sheetData sheetId="23919">
        <row r="9">
          <cell r="A9" t="str">
            <v>A</v>
          </cell>
        </row>
      </sheetData>
      <sheetData sheetId="23920">
        <row r="9">
          <cell r="A9" t="str">
            <v>A</v>
          </cell>
        </row>
      </sheetData>
      <sheetData sheetId="23921">
        <row r="9">
          <cell r="A9" t="str">
            <v>A</v>
          </cell>
        </row>
      </sheetData>
      <sheetData sheetId="23922">
        <row r="9">
          <cell r="A9" t="str">
            <v>A</v>
          </cell>
        </row>
      </sheetData>
      <sheetData sheetId="23923">
        <row r="9">
          <cell r="A9" t="str">
            <v>A</v>
          </cell>
        </row>
      </sheetData>
      <sheetData sheetId="23924"/>
      <sheetData sheetId="23925"/>
      <sheetData sheetId="23926">
        <row r="9">
          <cell r="A9" t="str">
            <v>A</v>
          </cell>
        </row>
      </sheetData>
      <sheetData sheetId="23927">
        <row r="9">
          <cell r="A9" t="str">
            <v>A</v>
          </cell>
        </row>
      </sheetData>
      <sheetData sheetId="23928">
        <row r="9">
          <cell r="A9" t="str">
            <v>A</v>
          </cell>
        </row>
      </sheetData>
      <sheetData sheetId="23929">
        <row r="9">
          <cell r="A9" t="str">
            <v>A</v>
          </cell>
        </row>
      </sheetData>
      <sheetData sheetId="23930">
        <row r="9">
          <cell r="A9" t="str">
            <v>A</v>
          </cell>
        </row>
      </sheetData>
      <sheetData sheetId="23931">
        <row r="9">
          <cell r="A9" t="str">
            <v>A</v>
          </cell>
        </row>
      </sheetData>
      <sheetData sheetId="23932">
        <row r="9">
          <cell r="A9" t="str">
            <v>A</v>
          </cell>
        </row>
      </sheetData>
      <sheetData sheetId="23933">
        <row r="9">
          <cell r="A9" t="str">
            <v>A</v>
          </cell>
        </row>
      </sheetData>
      <sheetData sheetId="23934"/>
      <sheetData sheetId="23935"/>
      <sheetData sheetId="23936"/>
      <sheetData sheetId="23937"/>
      <sheetData sheetId="23938"/>
      <sheetData sheetId="23939"/>
      <sheetData sheetId="23940">
        <row r="9">
          <cell r="A9" t="str">
            <v>A</v>
          </cell>
        </row>
      </sheetData>
      <sheetData sheetId="23941">
        <row r="9">
          <cell r="A9" t="str">
            <v>A</v>
          </cell>
        </row>
      </sheetData>
      <sheetData sheetId="23942">
        <row r="9">
          <cell r="A9" t="str">
            <v>A</v>
          </cell>
        </row>
      </sheetData>
      <sheetData sheetId="23943">
        <row r="9">
          <cell r="A9" t="str">
            <v>A</v>
          </cell>
        </row>
      </sheetData>
      <sheetData sheetId="23944">
        <row r="9">
          <cell r="A9" t="str">
            <v>A</v>
          </cell>
        </row>
      </sheetData>
      <sheetData sheetId="23945">
        <row r="9">
          <cell r="A9" t="str">
            <v>A</v>
          </cell>
        </row>
      </sheetData>
      <sheetData sheetId="23946"/>
      <sheetData sheetId="23947">
        <row r="9">
          <cell r="A9" t="str">
            <v>A</v>
          </cell>
        </row>
      </sheetData>
      <sheetData sheetId="23948" refreshError="1"/>
      <sheetData sheetId="23949"/>
      <sheetData sheetId="23950">
        <row r="9">
          <cell r="A9" t="str">
            <v>A</v>
          </cell>
        </row>
      </sheetData>
      <sheetData sheetId="23951"/>
      <sheetData sheetId="23952">
        <row r="9">
          <cell r="A9" t="str">
            <v>A</v>
          </cell>
        </row>
      </sheetData>
      <sheetData sheetId="23953"/>
      <sheetData sheetId="23954"/>
      <sheetData sheetId="23955">
        <row r="9">
          <cell r="A9" t="str">
            <v>A</v>
          </cell>
        </row>
      </sheetData>
      <sheetData sheetId="23956">
        <row r="9">
          <cell r="A9" t="str">
            <v>A</v>
          </cell>
        </row>
      </sheetData>
      <sheetData sheetId="23957">
        <row r="9">
          <cell r="A9" t="str">
            <v>A</v>
          </cell>
        </row>
      </sheetData>
      <sheetData sheetId="23958"/>
      <sheetData sheetId="23959">
        <row r="9">
          <cell r="A9" t="str">
            <v>A</v>
          </cell>
        </row>
      </sheetData>
      <sheetData sheetId="23960"/>
      <sheetData sheetId="23961">
        <row r="9">
          <cell r="A9" t="str">
            <v>A</v>
          </cell>
        </row>
      </sheetData>
      <sheetData sheetId="23962">
        <row r="9">
          <cell r="A9" t="str">
            <v>A</v>
          </cell>
        </row>
      </sheetData>
      <sheetData sheetId="23963">
        <row r="9">
          <cell r="A9" t="str">
            <v>A</v>
          </cell>
        </row>
      </sheetData>
      <sheetData sheetId="23964">
        <row r="9">
          <cell r="A9" t="str">
            <v>A</v>
          </cell>
        </row>
      </sheetData>
      <sheetData sheetId="23965">
        <row r="9">
          <cell r="A9" t="str">
            <v>A</v>
          </cell>
        </row>
      </sheetData>
      <sheetData sheetId="23966"/>
      <sheetData sheetId="23967"/>
      <sheetData sheetId="23968">
        <row r="9">
          <cell r="A9" t="str">
            <v>A</v>
          </cell>
        </row>
      </sheetData>
      <sheetData sheetId="23969">
        <row r="9">
          <cell r="A9" t="str">
            <v>A</v>
          </cell>
        </row>
      </sheetData>
      <sheetData sheetId="23970">
        <row r="9">
          <cell r="A9" t="str">
            <v>A</v>
          </cell>
        </row>
      </sheetData>
      <sheetData sheetId="23971">
        <row r="9">
          <cell r="A9" t="str">
            <v>A</v>
          </cell>
        </row>
      </sheetData>
      <sheetData sheetId="23972"/>
      <sheetData sheetId="23973"/>
      <sheetData sheetId="23974"/>
      <sheetData sheetId="23975"/>
      <sheetData sheetId="23976"/>
      <sheetData sheetId="23977"/>
      <sheetData sheetId="23978"/>
      <sheetData sheetId="23979"/>
      <sheetData sheetId="23980"/>
      <sheetData sheetId="23981">
        <row r="9">
          <cell r="A9" t="str">
            <v>A</v>
          </cell>
        </row>
      </sheetData>
      <sheetData sheetId="23982">
        <row r="9">
          <cell r="A9" t="str">
            <v>A</v>
          </cell>
        </row>
      </sheetData>
      <sheetData sheetId="23983"/>
      <sheetData sheetId="23984"/>
      <sheetData sheetId="23985"/>
      <sheetData sheetId="23986"/>
      <sheetData sheetId="23987"/>
      <sheetData sheetId="23988"/>
      <sheetData sheetId="23989"/>
      <sheetData sheetId="23990"/>
      <sheetData sheetId="23991"/>
      <sheetData sheetId="23992"/>
      <sheetData sheetId="23993"/>
      <sheetData sheetId="23994"/>
      <sheetData sheetId="23995"/>
      <sheetData sheetId="23996"/>
      <sheetData sheetId="23997">
        <row r="9">
          <cell r="A9" t="str">
            <v>A</v>
          </cell>
        </row>
      </sheetData>
      <sheetData sheetId="23998"/>
      <sheetData sheetId="23999">
        <row r="9">
          <cell r="A9" t="str">
            <v>A</v>
          </cell>
        </row>
      </sheetData>
      <sheetData sheetId="24000">
        <row r="9">
          <cell r="A9" t="str">
            <v>A</v>
          </cell>
        </row>
      </sheetData>
      <sheetData sheetId="24001">
        <row r="9">
          <cell r="A9" t="str">
            <v>A</v>
          </cell>
        </row>
      </sheetData>
      <sheetData sheetId="24002"/>
      <sheetData sheetId="24003"/>
      <sheetData sheetId="24004">
        <row r="9">
          <cell r="A9" t="str">
            <v>A</v>
          </cell>
        </row>
      </sheetData>
      <sheetData sheetId="24005">
        <row r="9">
          <cell r="A9" t="str">
            <v>A</v>
          </cell>
        </row>
      </sheetData>
      <sheetData sheetId="24006">
        <row r="9">
          <cell r="A9" t="str">
            <v>A</v>
          </cell>
        </row>
      </sheetData>
      <sheetData sheetId="24007">
        <row r="9">
          <cell r="A9" t="str">
            <v>A</v>
          </cell>
        </row>
      </sheetData>
      <sheetData sheetId="24008"/>
      <sheetData sheetId="24009"/>
      <sheetData sheetId="24010"/>
      <sheetData sheetId="24011"/>
      <sheetData sheetId="24012"/>
      <sheetData sheetId="24013"/>
      <sheetData sheetId="24014"/>
      <sheetData sheetId="24015"/>
      <sheetData sheetId="24016"/>
      <sheetData sheetId="24017"/>
      <sheetData sheetId="24018">
        <row r="9">
          <cell r="A9" t="str">
            <v>A</v>
          </cell>
        </row>
      </sheetData>
      <sheetData sheetId="24019"/>
      <sheetData sheetId="24020" refreshError="1"/>
      <sheetData sheetId="24021" refreshError="1"/>
      <sheetData sheetId="24022"/>
      <sheetData sheetId="24023"/>
      <sheetData sheetId="24024"/>
      <sheetData sheetId="24025" refreshError="1"/>
      <sheetData sheetId="24026"/>
      <sheetData sheetId="24027"/>
      <sheetData sheetId="24028"/>
      <sheetData sheetId="24029"/>
      <sheetData sheetId="24030"/>
      <sheetData sheetId="24031"/>
      <sheetData sheetId="24032"/>
      <sheetData sheetId="24033" refreshError="1"/>
      <sheetData sheetId="24034" refreshError="1"/>
      <sheetData sheetId="24035" refreshError="1"/>
      <sheetData sheetId="24036" refreshError="1"/>
      <sheetData sheetId="24037" refreshError="1"/>
      <sheetData sheetId="24038" refreshError="1"/>
      <sheetData sheetId="24039" refreshError="1"/>
      <sheetData sheetId="24040" refreshError="1"/>
      <sheetData sheetId="24041" refreshError="1"/>
      <sheetData sheetId="24042" refreshError="1"/>
      <sheetData sheetId="24043" refreshError="1"/>
      <sheetData sheetId="24044" refreshError="1"/>
      <sheetData sheetId="24045" refreshError="1"/>
      <sheetData sheetId="24046" refreshError="1"/>
      <sheetData sheetId="24047" refreshError="1"/>
      <sheetData sheetId="24048" refreshError="1"/>
      <sheetData sheetId="24049" refreshError="1"/>
      <sheetData sheetId="24050" refreshError="1"/>
      <sheetData sheetId="24051" refreshError="1"/>
      <sheetData sheetId="24052" refreshError="1"/>
      <sheetData sheetId="24053" refreshError="1"/>
      <sheetData sheetId="24054" refreshError="1"/>
      <sheetData sheetId="24055" refreshError="1"/>
      <sheetData sheetId="24056" refreshError="1"/>
      <sheetData sheetId="24057" refreshError="1"/>
      <sheetData sheetId="24058" refreshError="1"/>
      <sheetData sheetId="24059" refreshError="1"/>
      <sheetData sheetId="24060" refreshError="1"/>
      <sheetData sheetId="24061" refreshError="1"/>
      <sheetData sheetId="24062" refreshError="1"/>
      <sheetData sheetId="24063" refreshError="1"/>
      <sheetData sheetId="24064" refreshError="1"/>
      <sheetData sheetId="24065" refreshError="1"/>
      <sheetData sheetId="24066" refreshError="1"/>
      <sheetData sheetId="24067" refreshError="1"/>
      <sheetData sheetId="24068" refreshError="1"/>
      <sheetData sheetId="24069" refreshError="1"/>
      <sheetData sheetId="24070" refreshError="1"/>
      <sheetData sheetId="24071" refreshError="1"/>
      <sheetData sheetId="24072" refreshError="1"/>
      <sheetData sheetId="24073" refreshError="1"/>
      <sheetData sheetId="24074" refreshError="1"/>
      <sheetData sheetId="24075" refreshError="1"/>
      <sheetData sheetId="24076" refreshError="1"/>
      <sheetData sheetId="24077" refreshError="1"/>
      <sheetData sheetId="24078" refreshError="1"/>
      <sheetData sheetId="24079" refreshError="1"/>
      <sheetData sheetId="24080" refreshError="1"/>
      <sheetData sheetId="24081" refreshError="1"/>
      <sheetData sheetId="24082" refreshError="1"/>
      <sheetData sheetId="24083" refreshError="1"/>
      <sheetData sheetId="24084" refreshError="1"/>
      <sheetData sheetId="24085" refreshError="1"/>
      <sheetData sheetId="24086" refreshError="1"/>
      <sheetData sheetId="24087" refreshError="1"/>
      <sheetData sheetId="24088" refreshError="1"/>
      <sheetData sheetId="24089" refreshError="1"/>
      <sheetData sheetId="24090" refreshError="1"/>
      <sheetData sheetId="24091" refreshError="1"/>
      <sheetData sheetId="24092" refreshError="1"/>
      <sheetData sheetId="24093" refreshError="1"/>
      <sheetData sheetId="24094" refreshError="1"/>
      <sheetData sheetId="24095" refreshError="1"/>
      <sheetData sheetId="24096" refreshError="1"/>
      <sheetData sheetId="24097" refreshError="1"/>
      <sheetData sheetId="24098" refreshError="1"/>
      <sheetData sheetId="24099" refreshError="1"/>
      <sheetData sheetId="24100" refreshError="1"/>
      <sheetData sheetId="24101" refreshError="1"/>
      <sheetData sheetId="24102" refreshError="1"/>
      <sheetData sheetId="24103" refreshError="1"/>
      <sheetData sheetId="24104"/>
      <sheetData sheetId="24105"/>
      <sheetData sheetId="24106"/>
      <sheetData sheetId="24107"/>
      <sheetData sheetId="24108"/>
      <sheetData sheetId="24109"/>
      <sheetData sheetId="24110"/>
      <sheetData sheetId="24111"/>
      <sheetData sheetId="24112"/>
      <sheetData sheetId="24113"/>
      <sheetData sheetId="24114"/>
      <sheetData sheetId="24115"/>
      <sheetData sheetId="24116"/>
      <sheetData sheetId="24117"/>
      <sheetData sheetId="24118"/>
      <sheetData sheetId="24119"/>
      <sheetData sheetId="24120"/>
      <sheetData sheetId="24121"/>
      <sheetData sheetId="24122"/>
      <sheetData sheetId="24123"/>
      <sheetData sheetId="24124">
        <row r="9">
          <cell r="A9" t="str">
            <v>A</v>
          </cell>
        </row>
      </sheetData>
      <sheetData sheetId="24125">
        <row r="9">
          <cell r="A9" t="str">
            <v>A</v>
          </cell>
        </row>
      </sheetData>
      <sheetData sheetId="24126"/>
      <sheetData sheetId="24127"/>
      <sheetData sheetId="24128"/>
      <sheetData sheetId="24129"/>
      <sheetData sheetId="24130"/>
      <sheetData sheetId="24131"/>
      <sheetData sheetId="24132"/>
      <sheetData sheetId="24133" refreshError="1"/>
      <sheetData sheetId="24134" refreshError="1"/>
      <sheetData sheetId="24135">
        <row r="9">
          <cell r="A9" t="str">
            <v>A</v>
          </cell>
        </row>
      </sheetData>
      <sheetData sheetId="24136" refreshError="1"/>
      <sheetData sheetId="24137" refreshError="1"/>
      <sheetData sheetId="24138" refreshError="1"/>
      <sheetData sheetId="24139" refreshError="1"/>
      <sheetData sheetId="24140" refreshError="1"/>
      <sheetData sheetId="24141" refreshError="1"/>
      <sheetData sheetId="24142" refreshError="1"/>
      <sheetData sheetId="24143" refreshError="1"/>
      <sheetData sheetId="24144" refreshError="1"/>
      <sheetData sheetId="24145" refreshError="1"/>
      <sheetData sheetId="24146" refreshError="1"/>
      <sheetData sheetId="24147" refreshError="1"/>
      <sheetData sheetId="24148" refreshError="1"/>
      <sheetData sheetId="24149" refreshError="1"/>
      <sheetData sheetId="24150">
        <row r="9">
          <cell r="A9" t="str">
            <v>A</v>
          </cell>
        </row>
      </sheetData>
      <sheetData sheetId="24151">
        <row r="9">
          <cell r="A9" t="str">
            <v>A</v>
          </cell>
        </row>
      </sheetData>
      <sheetData sheetId="24152"/>
      <sheetData sheetId="24153"/>
      <sheetData sheetId="24154"/>
      <sheetData sheetId="24155"/>
      <sheetData sheetId="24156"/>
      <sheetData sheetId="24157"/>
      <sheetData sheetId="24158"/>
      <sheetData sheetId="24159"/>
      <sheetData sheetId="24160">
        <row r="9">
          <cell r="A9" t="str">
            <v>A</v>
          </cell>
        </row>
      </sheetData>
      <sheetData sheetId="24161">
        <row r="9">
          <cell r="A9" t="str">
            <v>A</v>
          </cell>
        </row>
      </sheetData>
      <sheetData sheetId="24162"/>
      <sheetData sheetId="24163"/>
      <sheetData sheetId="24164"/>
      <sheetData sheetId="24165"/>
      <sheetData sheetId="24166"/>
      <sheetData sheetId="24167"/>
      <sheetData sheetId="24168"/>
      <sheetData sheetId="24169"/>
      <sheetData sheetId="24170"/>
      <sheetData sheetId="24171">
        <row r="9">
          <cell r="A9" t="str">
            <v>A</v>
          </cell>
        </row>
      </sheetData>
      <sheetData sheetId="24172"/>
      <sheetData sheetId="24173"/>
      <sheetData sheetId="24174"/>
      <sheetData sheetId="24175" refreshError="1"/>
      <sheetData sheetId="24176" refreshError="1"/>
      <sheetData sheetId="24177" refreshError="1"/>
      <sheetData sheetId="24178"/>
      <sheetData sheetId="24179"/>
      <sheetData sheetId="24180"/>
      <sheetData sheetId="24181"/>
      <sheetData sheetId="24182"/>
      <sheetData sheetId="24183"/>
      <sheetData sheetId="24184"/>
      <sheetData sheetId="24185">
        <row r="9">
          <cell r="A9" t="str">
            <v>A</v>
          </cell>
        </row>
      </sheetData>
      <sheetData sheetId="24186">
        <row r="9">
          <cell r="A9" t="str">
            <v>A</v>
          </cell>
        </row>
      </sheetData>
      <sheetData sheetId="24187">
        <row r="9">
          <cell r="A9" t="str">
            <v>A</v>
          </cell>
        </row>
      </sheetData>
      <sheetData sheetId="24188">
        <row r="9">
          <cell r="A9" t="str">
            <v>A</v>
          </cell>
        </row>
      </sheetData>
      <sheetData sheetId="24189"/>
      <sheetData sheetId="24190">
        <row r="9">
          <cell r="A9" t="str">
            <v>A</v>
          </cell>
        </row>
      </sheetData>
      <sheetData sheetId="24191">
        <row r="9">
          <cell r="A9" t="str">
            <v>A</v>
          </cell>
        </row>
      </sheetData>
      <sheetData sheetId="24192">
        <row r="9">
          <cell r="A9" t="str">
            <v>A</v>
          </cell>
        </row>
      </sheetData>
      <sheetData sheetId="24193">
        <row r="9">
          <cell r="A9" t="str">
            <v>A</v>
          </cell>
        </row>
      </sheetData>
      <sheetData sheetId="24194">
        <row r="9">
          <cell r="A9" t="str">
            <v>A</v>
          </cell>
        </row>
      </sheetData>
      <sheetData sheetId="24195">
        <row r="9">
          <cell r="A9" t="str">
            <v>A</v>
          </cell>
        </row>
      </sheetData>
      <sheetData sheetId="24196"/>
      <sheetData sheetId="24197">
        <row r="9">
          <cell r="A9" t="str">
            <v>A</v>
          </cell>
        </row>
      </sheetData>
      <sheetData sheetId="24198">
        <row r="9">
          <cell r="A9" t="str">
            <v>A</v>
          </cell>
        </row>
      </sheetData>
      <sheetData sheetId="24199">
        <row r="9">
          <cell r="A9" t="str">
            <v>A</v>
          </cell>
        </row>
      </sheetData>
      <sheetData sheetId="24200">
        <row r="9">
          <cell r="A9" t="str">
            <v>A</v>
          </cell>
        </row>
      </sheetData>
      <sheetData sheetId="24201">
        <row r="9">
          <cell r="A9" t="str">
            <v>A</v>
          </cell>
        </row>
      </sheetData>
      <sheetData sheetId="24202">
        <row r="9">
          <cell r="A9" t="str">
            <v>A</v>
          </cell>
        </row>
      </sheetData>
      <sheetData sheetId="24203">
        <row r="9">
          <cell r="A9" t="str">
            <v>A</v>
          </cell>
        </row>
      </sheetData>
      <sheetData sheetId="24204">
        <row r="9">
          <cell r="A9" t="str">
            <v>A</v>
          </cell>
        </row>
      </sheetData>
      <sheetData sheetId="24205">
        <row r="9">
          <cell r="A9" t="str">
            <v>A</v>
          </cell>
        </row>
      </sheetData>
      <sheetData sheetId="24206">
        <row r="9">
          <cell r="A9" t="str">
            <v>A</v>
          </cell>
        </row>
      </sheetData>
      <sheetData sheetId="24207">
        <row r="9">
          <cell r="A9" t="str">
            <v>A</v>
          </cell>
        </row>
      </sheetData>
      <sheetData sheetId="24208">
        <row r="9">
          <cell r="A9" t="str">
            <v>A</v>
          </cell>
        </row>
      </sheetData>
      <sheetData sheetId="24209">
        <row r="9">
          <cell r="A9" t="str">
            <v>A</v>
          </cell>
        </row>
      </sheetData>
      <sheetData sheetId="24210">
        <row r="9">
          <cell r="A9" t="str">
            <v>A</v>
          </cell>
        </row>
      </sheetData>
      <sheetData sheetId="24211">
        <row r="9">
          <cell r="A9" t="str">
            <v>A</v>
          </cell>
        </row>
      </sheetData>
      <sheetData sheetId="24212">
        <row r="9">
          <cell r="A9" t="str">
            <v>A</v>
          </cell>
        </row>
      </sheetData>
      <sheetData sheetId="24213">
        <row r="9">
          <cell r="A9" t="str">
            <v>A</v>
          </cell>
        </row>
      </sheetData>
      <sheetData sheetId="24214">
        <row r="9">
          <cell r="A9" t="str">
            <v>A</v>
          </cell>
        </row>
      </sheetData>
      <sheetData sheetId="24215">
        <row r="9">
          <cell r="A9" t="str">
            <v>A</v>
          </cell>
        </row>
      </sheetData>
      <sheetData sheetId="24216">
        <row r="9">
          <cell r="A9" t="str">
            <v>A</v>
          </cell>
        </row>
      </sheetData>
      <sheetData sheetId="24217">
        <row r="9">
          <cell r="A9" t="str">
            <v>A</v>
          </cell>
        </row>
      </sheetData>
      <sheetData sheetId="24218">
        <row r="9">
          <cell r="A9" t="str">
            <v>A</v>
          </cell>
        </row>
      </sheetData>
      <sheetData sheetId="24219">
        <row r="9">
          <cell r="A9" t="str">
            <v>A</v>
          </cell>
        </row>
      </sheetData>
      <sheetData sheetId="24220">
        <row r="9">
          <cell r="A9" t="str">
            <v>A</v>
          </cell>
        </row>
      </sheetData>
      <sheetData sheetId="24221">
        <row r="9">
          <cell r="A9" t="str">
            <v>A</v>
          </cell>
        </row>
      </sheetData>
      <sheetData sheetId="24222">
        <row r="9">
          <cell r="A9" t="str">
            <v>A</v>
          </cell>
        </row>
      </sheetData>
      <sheetData sheetId="24223">
        <row r="9">
          <cell r="A9" t="str">
            <v>A</v>
          </cell>
        </row>
      </sheetData>
      <sheetData sheetId="24224">
        <row r="9">
          <cell r="A9" t="str">
            <v>A</v>
          </cell>
        </row>
      </sheetData>
      <sheetData sheetId="24225">
        <row r="9">
          <cell r="A9" t="str">
            <v>A</v>
          </cell>
        </row>
      </sheetData>
      <sheetData sheetId="24226">
        <row r="9">
          <cell r="A9" t="str">
            <v>A</v>
          </cell>
        </row>
      </sheetData>
      <sheetData sheetId="24227">
        <row r="9">
          <cell r="A9" t="str">
            <v>A</v>
          </cell>
        </row>
      </sheetData>
      <sheetData sheetId="24228">
        <row r="9">
          <cell r="A9" t="str">
            <v>A</v>
          </cell>
        </row>
      </sheetData>
      <sheetData sheetId="24229">
        <row r="9">
          <cell r="A9" t="str">
            <v>A</v>
          </cell>
        </row>
      </sheetData>
      <sheetData sheetId="24230">
        <row r="9">
          <cell r="A9" t="str">
            <v>A</v>
          </cell>
        </row>
      </sheetData>
      <sheetData sheetId="24231">
        <row r="9">
          <cell r="A9" t="str">
            <v>A</v>
          </cell>
        </row>
      </sheetData>
      <sheetData sheetId="24232">
        <row r="9">
          <cell r="A9" t="str">
            <v>A</v>
          </cell>
        </row>
      </sheetData>
      <sheetData sheetId="24233">
        <row r="9">
          <cell r="A9" t="str">
            <v>A</v>
          </cell>
        </row>
      </sheetData>
      <sheetData sheetId="24234">
        <row r="9">
          <cell r="A9" t="str">
            <v>A</v>
          </cell>
        </row>
      </sheetData>
      <sheetData sheetId="24235">
        <row r="9">
          <cell r="A9" t="str">
            <v>A</v>
          </cell>
        </row>
      </sheetData>
      <sheetData sheetId="24236">
        <row r="9">
          <cell r="A9" t="str">
            <v>A</v>
          </cell>
        </row>
      </sheetData>
      <sheetData sheetId="24237">
        <row r="9">
          <cell r="A9" t="str">
            <v>A</v>
          </cell>
        </row>
      </sheetData>
      <sheetData sheetId="24238">
        <row r="9">
          <cell r="A9" t="str">
            <v>A</v>
          </cell>
        </row>
      </sheetData>
      <sheetData sheetId="24239">
        <row r="9">
          <cell r="A9" t="str">
            <v>A</v>
          </cell>
        </row>
      </sheetData>
      <sheetData sheetId="24240">
        <row r="9">
          <cell r="A9" t="str">
            <v>A</v>
          </cell>
        </row>
      </sheetData>
      <sheetData sheetId="24241">
        <row r="9">
          <cell r="A9" t="str">
            <v>A</v>
          </cell>
        </row>
      </sheetData>
      <sheetData sheetId="24242">
        <row r="9">
          <cell r="A9" t="str">
            <v>A</v>
          </cell>
        </row>
      </sheetData>
      <sheetData sheetId="24243">
        <row r="9">
          <cell r="A9" t="str">
            <v>A</v>
          </cell>
        </row>
      </sheetData>
      <sheetData sheetId="24244">
        <row r="9">
          <cell r="A9" t="str">
            <v>A</v>
          </cell>
        </row>
      </sheetData>
      <sheetData sheetId="24245">
        <row r="9">
          <cell r="A9" t="str">
            <v>A</v>
          </cell>
        </row>
      </sheetData>
      <sheetData sheetId="24246">
        <row r="9">
          <cell r="A9" t="str">
            <v>A</v>
          </cell>
        </row>
      </sheetData>
      <sheetData sheetId="24247">
        <row r="9">
          <cell r="A9" t="str">
            <v>A</v>
          </cell>
        </row>
      </sheetData>
      <sheetData sheetId="24248">
        <row r="9">
          <cell r="A9" t="str">
            <v>A</v>
          </cell>
        </row>
      </sheetData>
      <sheetData sheetId="24249">
        <row r="9">
          <cell r="A9" t="str">
            <v>A</v>
          </cell>
        </row>
      </sheetData>
      <sheetData sheetId="24250" refreshError="1"/>
      <sheetData sheetId="24251" refreshError="1"/>
      <sheetData sheetId="24252" refreshError="1"/>
      <sheetData sheetId="24253" refreshError="1"/>
      <sheetData sheetId="24254" refreshError="1"/>
      <sheetData sheetId="24255" refreshError="1"/>
      <sheetData sheetId="24256" refreshError="1"/>
      <sheetData sheetId="24257" refreshError="1"/>
      <sheetData sheetId="24258" refreshError="1"/>
      <sheetData sheetId="24259" refreshError="1"/>
      <sheetData sheetId="24260" refreshError="1"/>
      <sheetData sheetId="24261" refreshError="1"/>
      <sheetData sheetId="24262" refreshError="1"/>
      <sheetData sheetId="24263" refreshError="1"/>
      <sheetData sheetId="24264" refreshError="1"/>
      <sheetData sheetId="24265" refreshError="1"/>
      <sheetData sheetId="24266" refreshError="1"/>
      <sheetData sheetId="24267" refreshError="1"/>
      <sheetData sheetId="24268" refreshError="1"/>
      <sheetData sheetId="24269" refreshError="1"/>
      <sheetData sheetId="24270" refreshError="1"/>
      <sheetData sheetId="24271" refreshError="1"/>
      <sheetData sheetId="24272" refreshError="1"/>
      <sheetData sheetId="24273" refreshError="1"/>
      <sheetData sheetId="24274" refreshError="1"/>
      <sheetData sheetId="24275" refreshError="1"/>
      <sheetData sheetId="24276" refreshError="1"/>
      <sheetData sheetId="24277" refreshError="1"/>
      <sheetData sheetId="24278" refreshError="1"/>
      <sheetData sheetId="24279">
        <row r="9">
          <cell r="A9" t="str">
            <v>A</v>
          </cell>
        </row>
      </sheetData>
      <sheetData sheetId="24280">
        <row r="9">
          <cell r="A9" t="str">
            <v>A</v>
          </cell>
        </row>
      </sheetData>
      <sheetData sheetId="24281">
        <row r="9">
          <cell r="A9" t="str">
            <v>A</v>
          </cell>
        </row>
      </sheetData>
      <sheetData sheetId="24282">
        <row r="9">
          <cell r="A9" t="str">
            <v>A</v>
          </cell>
        </row>
      </sheetData>
      <sheetData sheetId="24283" refreshError="1"/>
      <sheetData sheetId="24284" refreshError="1"/>
      <sheetData sheetId="24285" refreshError="1"/>
      <sheetData sheetId="24286" refreshError="1"/>
      <sheetData sheetId="24287" refreshError="1"/>
      <sheetData sheetId="24288" refreshError="1"/>
      <sheetData sheetId="24289" refreshError="1"/>
      <sheetData sheetId="24290" refreshError="1"/>
      <sheetData sheetId="24291"/>
      <sheetData sheetId="24292"/>
      <sheetData sheetId="24293"/>
      <sheetData sheetId="24294"/>
      <sheetData sheetId="24295">
        <row r="9">
          <cell r="A9" t="str">
            <v>A</v>
          </cell>
        </row>
      </sheetData>
      <sheetData sheetId="24296" refreshError="1"/>
      <sheetData sheetId="24297" refreshError="1"/>
      <sheetData sheetId="24298" refreshError="1"/>
      <sheetData sheetId="24299" refreshError="1"/>
      <sheetData sheetId="24300" refreshError="1"/>
      <sheetData sheetId="24301" refreshError="1"/>
      <sheetData sheetId="24302">
        <row r="9">
          <cell r="A9" t="str">
            <v>A</v>
          </cell>
        </row>
      </sheetData>
      <sheetData sheetId="24303" refreshError="1"/>
      <sheetData sheetId="24304" refreshError="1"/>
      <sheetData sheetId="24305">
        <row r="9">
          <cell r="A9" t="str">
            <v>A</v>
          </cell>
        </row>
      </sheetData>
      <sheetData sheetId="24306">
        <row r="9">
          <cell r="A9" t="str">
            <v>A</v>
          </cell>
        </row>
      </sheetData>
      <sheetData sheetId="24307" refreshError="1"/>
      <sheetData sheetId="24308" refreshError="1"/>
      <sheetData sheetId="24309">
        <row r="9">
          <cell r="A9" t="str">
            <v>A</v>
          </cell>
        </row>
      </sheetData>
      <sheetData sheetId="24310">
        <row r="9">
          <cell r="A9" t="str">
            <v>A</v>
          </cell>
        </row>
      </sheetData>
      <sheetData sheetId="24311">
        <row r="9">
          <cell r="A9" t="str">
            <v>A</v>
          </cell>
        </row>
      </sheetData>
      <sheetData sheetId="24312">
        <row r="9">
          <cell r="A9" t="str">
            <v>A</v>
          </cell>
        </row>
      </sheetData>
      <sheetData sheetId="24313">
        <row r="9">
          <cell r="A9" t="str">
            <v>A</v>
          </cell>
        </row>
      </sheetData>
      <sheetData sheetId="24314">
        <row r="9">
          <cell r="A9" t="str">
            <v>A</v>
          </cell>
        </row>
      </sheetData>
      <sheetData sheetId="24315">
        <row r="9">
          <cell r="A9" t="str">
            <v>A</v>
          </cell>
        </row>
      </sheetData>
      <sheetData sheetId="24316">
        <row r="9">
          <cell r="A9" t="str">
            <v>A</v>
          </cell>
        </row>
      </sheetData>
      <sheetData sheetId="24317">
        <row r="9">
          <cell r="A9" t="str">
            <v>A</v>
          </cell>
        </row>
      </sheetData>
      <sheetData sheetId="24318">
        <row r="9">
          <cell r="A9" t="str">
            <v>A</v>
          </cell>
        </row>
      </sheetData>
      <sheetData sheetId="24319">
        <row r="9">
          <cell r="A9" t="str">
            <v>A</v>
          </cell>
        </row>
      </sheetData>
      <sheetData sheetId="24320">
        <row r="9">
          <cell r="A9" t="str">
            <v>A</v>
          </cell>
        </row>
      </sheetData>
      <sheetData sheetId="24321">
        <row r="9">
          <cell r="A9" t="str">
            <v>A</v>
          </cell>
        </row>
      </sheetData>
      <sheetData sheetId="24322">
        <row r="9">
          <cell r="A9" t="str">
            <v>A</v>
          </cell>
        </row>
      </sheetData>
      <sheetData sheetId="24323" refreshError="1"/>
      <sheetData sheetId="24324" refreshError="1"/>
      <sheetData sheetId="24325" refreshError="1"/>
      <sheetData sheetId="24326">
        <row r="9">
          <cell r="A9" t="str">
            <v>A</v>
          </cell>
        </row>
      </sheetData>
      <sheetData sheetId="24327">
        <row r="9">
          <cell r="A9" t="str">
            <v>A</v>
          </cell>
        </row>
      </sheetData>
      <sheetData sheetId="24328">
        <row r="9">
          <cell r="A9" t="str">
            <v>A</v>
          </cell>
        </row>
      </sheetData>
      <sheetData sheetId="24329">
        <row r="9">
          <cell r="A9" t="str">
            <v>A</v>
          </cell>
        </row>
      </sheetData>
      <sheetData sheetId="24330">
        <row r="9">
          <cell r="A9" t="str">
            <v>A</v>
          </cell>
        </row>
      </sheetData>
      <sheetData sheetId="24331" refreshError="1"/>
      <sheetData sheetId="24332" refreshError="1"/>
      <sheetData sheetId="24333">
        <row r="9">
          <cell r="A9" t="str">
            <v>A</v>
          </cell>
        </row>
      </sheetData>
      <sheetData sheetId="24334">
        <row r="9">
          <cell r="A9" t="str">
            <v>A</v>
          </cell>
        </row>
      </sheetData>
      <sheetData sheetId="24335">
        <row r="9">
          <cell r="A9" t="str">
            <v>A</v>
          </cell>
        </row>
      </sheetData>
      <sheetData sheetId="24336">
        <row r="9">
          <cell r="A9" t="str">
            <v>A</v>
          </cell>
        </row>
      </sheetData>
      <sheetData sheetId="24337">
        <row r="9">
          <cell r="A9" t="str">
            <v>A</v>
          </cell>
        </row>
      </sheetData>
      <sheetData sheetId="24338">
        <row r="9">
          <cell r="A9" t="str">
            <v>A</v>
          </cell>
        </row>
      </sheetData>
      <sheetData sheetId="24339">
        <row r="9">
          <cell r="A9" t="str">
            <v>A</v>
          </cell>
        </row>
      </sheetData>
      <sheetData sheetId="24340">
        <row r="9">
          <cell r="A9" t="str">
            <v>A</v>
          </cell>
        </row>
      </sheetData>
      <sheetData sheetId="24341">
        <row r="9">
          <cell r="A9" t="str">
            <v>A</v>
          </cell>
        </row>
      </sheetData>
      <sheetData sheetId="24342">
        <row r="9">
          <cell r="A9" t="str">
            <v>A</v>
          </cell>
        </row>
      </sheetData>
      <sheetData sheetId="24343">
        <row r="9">
          <cell r="A9" t="str">
            <v>A</v>
          </cell>
        </row>
      </sheetData>
      <sheetData sheetId="24344">
        <row r="9">
          <cell r="A9" t="str">
            <v>A</v>
          </cell>
        </row>
      </sheetData>
      <sheetData sheetId="24345">
        <row r="9">
          <cell r="A9" t="str">
            <v>A</v>
          </cell>
        </row>
      </sheetData>
      <sheetData sheetId="24346">
        <row r="9">
          <cell r="A9" t="str">
            <v>A</v>
          </cell>
        </row>
      </sheetData>
      <sheetData sheetId="24347">
        <row r="9">
          <cell r="A9" t="str">
            <v>A</v>
          </cell>
        </row>
      </sheetData>
      <sheetData sheetId="24348">
        <row r="9">
          <cell r="A9" t="str">
            <v>A</v>
          </cell>
        </row>
      </sheetData>
      <sheetData sheetId="24349">
        <row r="9">
          <cell r="A9" t="str">
            <v>A</v>
          </cell>
        </row>
      </sheetData>
      <sheetData sheetId="24350">
        <row r="9">
          <cell r="A9" t="str">
            <v>A</v>
          </cell>
        </row>
      </sheetData>
      <sheetData sheetId="24351">
        <row r="9">
          <cell r="A9" t="str">
            <v>A</v>
          </cell>
        </row>
      </sheetData>
      <sheetData sheetId="24352"/>
      <sheetData sheetId="24353">
        <row r="9">
          <cell r="A9" t="str">
            <v>A</v>
          </cell>
        </row>
      </sheetData>
      <sheetData sheetId="24354">
        <row r="9">
          <cell r="A9" t="str">
            <v>A</v>
          </cell>
        </row>
      </sheetData>
      <sheetData sheetId="24355">
        <row r="9">
          <cell r="A9" t="str">
            <v>A</v>
          </cell>
        </row>
      </sheetData>
      <sheetData sheetId="24356"/>
      <sheetData sheetId="24357"/>
      <sheetData sheetId="24358"/>
      <sheetData sheetId="24359">
        <row r="9">
          <cell r="A9" t="str">
            <v>A</v>
          </cell>
        </row>
      </sheetData>
      <sheetData sheetId="24360"/>
      <sheetData sheetId="24361"/>
      <sheetData sheetId="24362"/>
      <sheetData sheetId="24363"/>
      <sheetData sheetId="24364"/>
      <sheetData sheetId="24365"/>
      <sheetData sheetId="24366"/>
      <sheetData sheetId="24367"/>
      <sheetData sheetId="24368"/>
      <sheetData sheetId="24369"/>
      <sheetData sheetId="24370"/>
      <sheetData sheetId="24371"/>
      <sheetData sheetId="24372"/>
      <sheetData sheetId="24373"/>
      <sheetData sheetId="24374"/>
      <sheetData sheetId="24375"/>
      <sheetData sheetId="24376"/>
      <sheetData sheetId="24377"/>
      <sheetData sheetId="24378"/>
      <sheetData sheetId="24379"/>
      <sheetData sheetId="24380"/>
      <sheetData sheetId="24381"/>
      <sheetData sheetId="24382"/>
      <sheetData sheetId="24383"/>
      <sheetData sheetId="24384"/>
      <sheetData sheetId="24385"/>
      <sheetData sheetId="24386"/>
      <sheetData sheetId="24387"/>
      <sheetData sheetId="24388"/>
      <sheetData sheetId="24389"/>
      <sheetData sheetId="24390"/>
      <sheetData sheetId="24391"/>
      <sheetData sheetId="24392"/>
      <sheetData sheetId="24393"/>
      <sheetData sheetId="24394"/>
      <sheetData sheetId="24395"/>
      <sheetData sheetId="24396"/>
      <sheetData sheetId="24397">
        <row r="9">
          <cell r="A9" t="str">
            <v>A</v>
          </cell>
        </row>
      </sheetData>
      <sheetData sheetId="24398">
        <row r="9">
          <cell r="A9" t="str">
            <v>A</v>
          </cell>
        </row>
      </sheetData>
      <sheetData sheetId="24399"/>
      <sheetData sheetId="24400"/>
      <sheetData sheetId="24401">
        <row r="9">
          <cell r="A9" t="str">
            <v>A</v>
          </cell>
        </row>
      </sheetData>
      <sheetData sheetId="24402">
        <row r="9">
          <cell r="A9" t="str">
            <v>A</v>
          </cell>
        </row>
      </sheetData>
      <sheetData sheetId="24403">
        <row r="9">
          <cell r="A9" t="str">
            <v>A</v>
          </cell>
        </row>
      </sheetData>
      <sheetData sheetId="24404">
        <row r="9">
          <cell r="A9" t="str">
            <v>A</v>
          </cell>
        </row>
      </sheetData>
      <sheetData sheetId="24405">
        <row r="9">
          <cell r="A9" t="str">
            <v>A</v>
          </cell>
        </row>
      </sheetData>
      <sheetData sheetId="24406">
        <row r="9">
          <cell r="A9" t="str">
            <v>A</v>
          </cell>
        </row>
      </sheetData>
      <sheetData sheetId="24407">
        <row r="9">
          <cell r="A9" t="str">
            <v>A</v>
          </cell>
        </row>
      </sheetData>
      <sheetData sheetId="24408" refreshError="1"/>
      <sheetData sheetId="24409">
        <row r="9">
          <cell r="A9" t="str">
            <v>A</v>
          </cell>
        </row>
      </sheetData>
      <sheetData sheetId="24410">
        <row r="9">
          <cell r="A9" t="str">
            <v>A</v>
          </cell>
        </row>
      </sheetData>
      <sheetData sheetId="24411">
        <row r="9">
          <cell r="A9" t="str">
            <v>A</v>
          </cell>
        </row>
      </sheetData>
      <sheetData sheetId="24412">
        <row r="9">
          <cell r="A9" t="str">
            <v>A</v>
          </cell>
        </row>
      </sheetData>
      <sheetData sheetId="24413">
        <row r="9">
          <cell r="A9" t="str">
            <v>A</v>
          </cell>
        </row>
      </sheetData>
      <sheetData sheetId="24414">
        <row r="9">
          <cell r="A9" t="str">
            <v>A</v>
          </cell>
        </row>
      </sheetData>
      <sheetData sheetId="24415"/>
      <sheetData sheetId="24416"/>
      <sheetData sheetId="24417"/>
      <sheetData sheetId="24418">
        <row r="9">
          <cell r="A9" t="str">
            <v>A</v>
          </cell>
        </row>
      </sheetData>
      <sheetData sheetId="24419">
        <row r="9">
          <cell r="A9" t="str">
            <v>A</v>
          </cell>
        </row>
      </sheetData>
      <sheetData sheetId="24420"/>
      <sheetData sheetId="24421"/>
      <sheetData sheetId="24422"/>
      <sheetData sheetId="24423"/>
      <sheetData sheetId="24424"/>
      <sheetData sheetId="24425"/>
      <sheetData sheetId="24426" refreshError="1"/>
      <sheetData sheetId="24427" refreshError="1"/>
      <sheetData sheetId="24428">
        <row r="9">
          <cell r="A9" t="str">
            <v>A</v>
          </cell>
        </row>
      </sheetData>
      <sheetData sheetId="24429">
        <row r="9">
          <cell r="A9" t="str">
            <v>A</v>
          </cell>
        </row>
      </sheetData>
      <sheetData sheetId="24430">
        <row r="9">
          <cell r="A9" t="str">
            <v>A</v>
          </cell>
        </row>
      </sheetData>
      <sheetData sheetId="24431">
        <row r="9">
          <cell r="A9" t="str">
            <v>A</v>
          </cell>
        </row>
      </sheetData>
      <sheetData sheetId="24432">
        <row r="9">
          <cell r="A9" t="str">
            <v>A</v>
          </cell>
        </row>
      </sheetData>
      <sheetData sheetId="24433"/>
      <sheetData sheetId="24434"/>
      <sheetData sheetId="24435" refreshError="1"/>
      <sheetData sheetId="24436" refreshError="1"/>
      <sheetData sheetId="24437" refreshError="1"/>
      <sheetData sheetId="24438">
        <row r="9">
          <cell r="A9" t="str">
            <v>A</v>
          </cell>
        </row>
      </sheetData>
      <sheetData sheetId="24439">
        <row r="9">
          <cell r="A9" t="str">
            <v>A</v>
          </cell>
        </row>
      </sheetData>
      <sheetData sheetId="24440">
        <row r="9">
          <cell r="A9" t="str">
            <v>A</v>
          </cell>
        </row>
      </sheetData>
      <sheetData sheetId="24441"/>
      <sheetData sheetId="24442"/>
      <sheetData sheetId="24443">
        <row r="9">
          <cell r="A9" t="str">
            <v>A</v>
          </cell>
        </row>
      </sheetData>
      <sheetData sheetId="24444"/>
      <sheetData sheetId="24445">
        <row r="9">
          <cell r="A9" t="str">
            <v>A</v>
          </cell>
        </row>
      </sheetData>
      <sheetData sheetId="24446">
        <row r="9">
          <cell r="A9" t="str">
            <v>A</v>
          </cell>
        </row>
      </sheetData>
      <sheetData sheetId="24447" refreshError="1"/>
      <sheetData sheetId="24448" refreshError="1"/>
      <sheetData sheetId="24449" refreshError="1"/>
      <sheetData sheetId="24450" refreshError="1"/>
      <sheetData sheetId="24451"/>
      <sheetData sheetId="24452"/>
      <sheetData sheetId="24453"/>
      <sheetData sheetId="24454"/>
      <sheetData sheetId="24455"/>
      <sheetData sheetId="24456"/>
      <sheetData sheetId="24457"/>
      <sheetData sheetId="24458"/>
      <sheetData sheetId="24459"/>
      <sheetData sheetId="24460"/>
      <sheetData sheetId="24461"/>
      <sheetData sheetId="24462"/>
      <sheetData sheetId="24463"/>
      <sheetData sheetId="24464"/>
      <sheetData sheetId="24465"/>
      <sheetData sheetId="24466"/>
      <sheetData sheetId="24467" refreshError="1"/>
      <sheetData sheetId="24468"/>
      <sheetData sheetId="24469"/>
      <sheetData sheetId="24470"/>
      <sheetData sheetId="24471"/>
      <sheetData sheetId="24472"/>
      <sheetData sheetId="24473"/>
      <sheetData sheetId="24474"/>
      <sheetData sheetId="24475"/>
      <sheetData sheetId="24476"/>
      <sheetData sheetId="24477"/>
      <sheetData sheetId="24478"/>
      <sheetData sheetId="24479"/>
      <sheetData sheetId="24480"/>
      <sheetData sheetId="24481"/>
      <sheetData sheetId="24482"/>
      <sheetData sheetId="24483"/>
      <sheetData sheetId="24484"/>
      <sheetData sheetId="24485"/>
      <sheetData sheetId="24486"/>
      <sheetData sheetId="24487"/>
      <sheetData sheetId="24488"/>
      <sheetData sheetId="24489"/>
      <sheetData sheetId="24490"/>
      <sheetData sheetId="24491"/>
      <sheetData sheetId="24492"/>
      <sheetData sheetId="24493"/>
      <sheetData sheetId="24494"/>
      <sheetData sheetId="24495"/>
      <sheetData sheetId="24496"/>
      <sheetData sheetId="24497"/>
      <sheetData sheetId="24498"/>
      <sheetData sheetId="24499"/>
      <sheetData sheetId="24500"/>
      <sheetData sheetId="24501"/>
      <sheetData sheetId="24502"/>
      <sheetData sheetId="24503"/>
      <sheetData sheetId="24504"/>
      <sheetData sheetId="24505"/>
      <sheetData sheetId="24506"/>
      <sheetData sheetId="24507"/>
      <sheetData sheetId="24508"/>
      <sheetData sheetId="24509"/>
      <sheetData sheetId="24510"/>
      <sheetData sheetId="24511"/>
      <sheetData sheetId="24512"/>
      <sheetData sheetId="24513"/>
      <sheetData sheetId="24514"/>
      <sheetData sheetId="24515"/>
      <sheetData sheetId="24516"/>
      <sheetData sheetId="24517"/>
      <sheetData sheetId="24518"/>
      <sheetData sheetId="24519"/>
      <sheetData sheetId="24520"/>
      <sheetData sheetId="24521"/>
      <sheetData sheetId="24522"/>
      <sheetData sheetId="24523"/>
      <sheetData sheetId="24524"/>
      <sheetData sheetId="24525"/>
      <sheetData sheetId="24526"/>
      <sheetData sheetId="24527"/>
      <sheetData sheetId="24528"/>
      <sheetData sheetId="24529"/>
      <sheetData sheetId="24530"/>
      <sheetData sheetId="24531"/>
      <sheetData sheetId="24532"/>
      <sheetData sheetId="24533"/>
      <sheetData sheetId="24534"/>
      <sheetData sheetId="24535"/>
      <sheetData sheetId="24536"/>
      <sheetData sheetId="24537"/>
      <sheetData sheetId="24538">
        <row r="9">
          <cell r="A9" t="str">
            <v>A</v>
          </cell>
        </row>
      </sheetData>
      <sheetData sheetId="24539" refreshError="1"/>
      <sheetData sheetId="24540" refreshError="1"/>
      <sheetData sheetId="24541">
        <row r="9">
          <cell r="A9" t="str">
            <v>A</v>
          </cell>
        </row>
      </sheetData>
      <sheetData sheetId="24542">
        <row r="9">
          <cell r="A9" t="str">
            <v>A</v>
          </cell>
        </row>
      </sheetData>
      <sheetData sheetId="24543">
        <row r="9">
          <cell r="A9" t="str">
            <v>A</v>
          </cell>
        </row>
      </sheetData>
      <sheetData sheetId="24544"/>
      <sheetData sheetId="24545" refreshError="1"/>
      <sheetData sheetId="24546" refreshError="1"/>
      <sheetData sheetId="24547" refreshError="1"/>
      <sheetData sheetId="24548" refreshError="1"/>
      <sheetData sheetId="24549" refreshError="1"/>
      <sheetData sheetId="24550" refreshError="1"/>
      <sheetData sheetId="24551" refreshError="1"/>
      <sheetData sheetId="24552" refreshError="1"/>
      <sheetData sheetId="24553" refreshError="1"/>
      <sheetData sheetId="24554" refreshError="1"/>
      <sheetData sheetId="24555" refreshError="1"/>
      <sheetData sheetId="24556" refreshError="1"/>
      <sheetData sheetId="24557" refreshError="1"/>
      <sheetData sheetId="24558" refreshError="1"/>
      <sheetData sheetId="24559" refreshError="1"/>
      <sheetData sheetId="24560" refreshError="1"/>
      <sheetData sheetId="24561" refreshError="1"/>
      <sheetData sheetId="24562" refreshError="1"/>
      <sheetData sheetId="24563" refreshError="1"/>
      <sheetData sheetId="24564" refreshError="1"/>
      <sheetData sheetId="24565" refreshError="1"/>
      <sheetData sheetId="24566" refreshError="1"/>
      <sheetData sheetId="24567" refreshError="1"/>
      <sheetData sheetId="24568" refreshError="1"/>
      <sheetData sheetId="24569" refreshError="1"/>
      <sheetData sheetId="24570" refreshError="1"/>
      <sheetData sheetId="24571" refreshError="1"/>
      <sheetData sheetId="24572" refreshError="1"/>
      <sheetData sheetId="24573" refreshError="1"/>
      <sheetData sheetId="24574" refreshError="1"/>
      <sheetData sheetId="24575" refreshError="1"/>
      <sheetData sheetId="24576" refreshError="1"/>
      <sheetData sheetId="24577" refreshError="1"/>
      <sheetData sheetId="24578" refreshError="1"/>
      <sheetData sheetId="24579" refreshError="1"/>
      <sheetData sheetId="24580" refreshError="1"/>
      <sheetData sheetId="24581" refreshError="1"/>
      <sheetData sheetId="24582" refreshError="1"/>
      <sheetData sheetId="24583" refreshError="1"/>
      <sheetData sheetId="24584" refreshError="1"/>
      <sheetData sheetId="24585" refreshError="1"/>
      <sheetData sheetId="24586" refreshError="1"/>
      <sheetData sheetId="24587" refreshError="1"/>
      <sheetData sheetId="24588" refreshError="1"/>
      <sheetData sheetId="24589" refreshError="1"/>
      <sheetData sheetId="24590" refreshError="1"/>
      <sheetData sheetId="24591" refreshError="1"/>
      <sheetData sheetId="24592" refreshError="1"/>
      <sheetData sheetId="24593" refreshError="1"/>
      <sheetData sheetId="24594" refreshError="1"/>
      <sheetData sheetId="24595" refreshError="1"/>
      <sheetData sheetId="24596" refreshError="1"/>
      <sheetData sheetId="24597" refreshError="1"/>
      <sheetData sheetId="24598" refreshError="1"/>
      <sheetData sheetId="24599" refreshError="1"/>
      <sheetData sheetId="24600" refreshError="1"/>
      <sheetData sheetId="24601" refreshError="1"/>
      <sheetData sheetId="24602" refreshError="1"/>
      <sheetData sheetId="24603" refreshError="1"/>
      <sheetData sheetId="24604" refreshError="1"/>
      <sheetData sheetId="24605" refreshError="1"/>
      <sheetData sheetId="24606" refreshError="1"/>
      <sheetData sheetId="24607" refreshError="1"/>
      <sheetData sheetId="24608" refreshError="1"/>
      <sheetData sheetId="24609" refreshError="1"/>
      <sheetData sheetId="24610" refreshError="1"/>
      <sheetData sheetId="24611" refreshError="1"/>
      <sheetData sheetId="24612" refreshError="1"/>
      <sheetData sheetId="24613" refreshError="1"/>
      <sheetData sheetId="24614" refreshError="1"/>
      <sheetData sheetId="24615" refreshError="1"/>
      <sheetData sheetId="24616" refreshError="1"/>
      <sheetData sheetId="24617"/>
      <sheetData sheetId="24618"/>
      <sheetData sheetId="24619"/>
      <sheetData sheetId="24620"/>
      <sheetData sheetId="24621"/>
      <sheetData sheetId="24622"/>
      <sheetData sheetId="24623"/>
      <sheetData sheetId="24624"/>
      <sheetData sheetId="24625"/>
      <sheetData sheetId="24626"/>
      <sheetData sheetId="24627"/>
      <sheetData sheetId="24628" refreshError="1"/>
      <sheetData sheetId="24629" refreshError="1"/>
      <sheetData sheetId="24630" refreshError="1"/>
      <sheetData sheetId="24631" refreshError="1"/>
      <sheetData sheetId="24632"/>
      <sheetData sheetId="24633"/>
      <sheetData sheetId="24634" refreshError="1"/>
      <sheetData sheetId="24635" refreshError="1"/>
      <sheetData sheetId="24636" refreshError="1"/>
      <sheetData sheetId="24637" refreshError="1"/>
      <sheetData sheetId="24638" refreshError="1"/>
      <sheetData sheetId="24639" refreshError="1"/>
      <sheetData sheetId="24640" refreshError="1"/>
      <sheetData sheetId="24641" refreshError="1"/>
      <sheetData sheetId="24642"/>
      <sheetData sheetId="24643"/>
      <sheetData sheetId="24644"/>
      <sheetData sheetId="24645" refreshError="1"/>
      <sheetData sheetId="24646">
        <row r="9">
          <cell r="A9" t="str">
            <v>A</v>
          </cell>
        </row>
      </sheetData>
      <sheetData sheetId="24647"/>
      <sheetData sheetId="24648"/>
      <sheetData sheetId="24649"/>
      <sheetData sheetId="24650"/>
      <sheetData sheetId="24651"/>
      <sheetData sheetId="24652"/>
      <sheetData sheetId="24653" refreshError="1"/>
      <sheetData sheetId="24654" refreshError="1"/>
      <sheetData sheetId="24655"/>
      <sheetData sheetId="24656"/>
      <sheetData sheetId="24657"/>
      <sheetData sheetId="24658"/>
      <sheetData sheetId="24659"/>
      <sheetData sheetId="24660"/>
      <sheetData sheetId="24661"/>
      <sheetData sheetId="24662"/>
      <sheetData sheetId="24663"/>
      <sheetData sheetId="24664">
        <row r="9">
          <cell r="A9" t="str">
            <v>A</v>
          </cell>
        </row>
      </sheetData>
      <sheetData sheetId="24665">
        <row r="9">
          <cell r="A9" t="str">
            <v>A</v>
          </cell>
        </row>
      </sheetData>
      <sheetData sheetId="24666">
        <row r="9">
          <cell r="A9" t="str">
            <v>A</v>
          </cell>
        </row>
      </sheetData>
      <sheetData sheetId="24667">
        <row r="9">
          <cell r="A9" t="str">
            <v>A</v>
          </cell>
        </row>
      </sheetData>
      <sheetData sheetId="24668"/>
      <sheetData sheetId="24669" refreshError="1"/>
      <sheetData sheetId="24670" refreshError="1"/>
      <sheetData sheetId="24671" refreshError="1"/>
      <sheetData sheetId="24672" refreshError="1"/>
      <sheetData sheetId="24673" refreshError="1"/>
      <sheetData sheetId="24674" refreshError="1"/>
      <sheetData sheetId="24675" refreshError="1"/>
      <sheetData sheetId="24676" refreshError="1"/>
      <sheetData sheetId="24677" refreshError="1"/>
      <sheetData sheetId="24678" refreshError="1"/>
      <sheetData sheetId="24679" refreshError="1"/>
      <sheetData sheetId="24680" refreshError="1"/>
      <sheetData sheetId="24681" refreshError="1"/>
      <sheetData sheetId="24682" refreshError="1"/>
      <sheetData sheetId="24683" refreshError="1"/>
      <sheetData sheetId="24684" refreshError="1"/>
      <sheetData sheetId="24685">
        <row r="9">
          <cell r="A9" t="str">
            <v>A</v>
          </cell>
        </row>
      </sheetData>
      <sheetData sheetId="24686">
        <row r="9">
          <cell r="A9" t="str">
            <v>A</v>
          </cell>
        </row>
      </sheetData>
      <sheetData sheetId="24687">
        <row r="9">
          <cell r="A9" t="str">
            <v>A</v>
          </cell>
        </row>
      </sheetData>
      <sheetData sheetId="24688">
        <row r="9">
          <cell r="A9" t="str">
            <v>A</v>
          </cell>
        </row>
      </sheetData>
      <sheetData sheetId="24689">
        <row r="9">
          <cell r="A9" t="str">
            <v>A</v>
          </cell>
        </row>
      </sheetData>
      <sheetData sheetId="24690">
        <row r="9">
          <cell r="A9" t="str">
            <v>A</v>
          </cell>
        </row>
      </sheetData>
      <sheetData sheetId="24691">
        <row r="9">
          <cell r="A9" t="str">
            <v>A</v>
          </cell>
        </row>
      </sheetData>
      <sheetData sheetId="24692">
        <row r="9">
          <cell r="A9" t="str">
            <v>A</v>
          </cell>
        </row>
      </sheetData>
      <sheetData sheetId="24693">
        <row r="9">
          <cell r="A9" t="str">
            <v>A</v>
          </cell>
        </row>
      </sheetData>
      <sheetData sheetId="24694">
        <row r="9">
          <cell r="A9" t="str">
            <v>A</v>
          </cell>
        </row>
      </sheetData>
      <sheetData sheetId="24695">
        <row r="9">
          <cell r="A9" t="str">
            <v>A</v>
          </cell>
        </row>
      </sheetData>
      <sheetData sheetId="24696">
        <row r="9">
          <cell r="A9" t="str">
            <v>A</v>
          </cell>
        </row>
      </sheetData>
      <sheetData sheetId="24697">
        <row r="9">
          <cell r="A9" t="str">
            <v>A</v>
          </cell>
        </row>
      </sheetData>
      <sheetData sheetId="24698"/>
      <sheetData sheetId="24699"/>
      <sheetData sheetId="24700"/>
      <sheetData sheetId="24701"/>
      <sheetData sheetId="24702"/>
      <sheetData sheetId="24703"/>
      <sheetData sheetId="24704"/>
      <sheetData sheetId="24705">
        <row r="9">
          <cell r="A9" t="str">
            <v>A</v>
          </cell>
        </row>
      </sheetData>
      <sheetData sheetId="24706">
        <row r="9">
          <cell r="A9" t="str">
            <v>A</v>
          </cell>
        </row>
      </sheetData>
      <sheetData sheetId="24707">
        <row r="9">
          <cell r="A9" t="str">
            <v>A</v>
          </cell>
        </row>
      </sheetData>
      <sheetData sheetId="24708">
        <row r="9">
          <cell r="A9" t="str">
            <v>A</v>
          </cell>
        </row>
      </sheetData>
      <sheetData sheetId="24709">
        <row r="9">
          <cell r="A9" t="str">
            <v>A</v>
          </cell>
        </row>
      </sheetData>
      <sheetData sheetId="24710" refreshError="1"/>
      <sheetData sheetId="24711" refreshError="1"/>
      <sheetData sheetId="24712" refreshError="1"/>
      <sheetData sheetId="24713" refreshError="1"/>
      <sheetData sheetId="24714" refreshError="1"/>
      <sheetData sheetId="24715" refreshError="1"/>
      <sheetData sheetId="24716" refreshError="1"/>
      <sheetData sheetId="24717" refreshError="1"/>
      <sheetData sheetId="24718" refreshError="1"/>
      <sheetData sheetId="24719" refreshError="1"/>
      <sheetData sheetId="24720" refreshError="1"/>
      <sheetData sheetId="24721" refreshError="1"/>
      <sheetData sheetId="24722" refreshError="1"/>
      <sheetData sheetId="24723" refreshError="1"/>
      <sheetData sheetId="24724" refreshError="1"/>
      <sheetData sheetId="24725" refreshError="1"/>
      <sheetData sheetId="24726" refreshError="1"/>
      <sheetData sheetId="24727" refreshError="1"/>
      <sheetData sheetId="24728" refreshError="1"/>
      <sheetData sheetId="24729" refreshError="1"/>
      <sheetData sheetId="24730" refreshError="1"/>
      <sheetData sheetId="24731" refreshError="1"/>
      <sheetData sheetId="24732" refreshError="1"/>
      <sheetData sheetId="24733" refreshError="1"/>
      <sheetData sheetId="24734" refreshError="1"/>
      <sheetData sheetId="24735" refreshError="1"/>
      <sheetData sheetId="24736" refreshError="1"/>
      <sheetData sheetId="24737" refreshError="1"/>
      <sheetData sheetId="24738" refreshError="1"/>
      <sheetData sheetId="24739">
        <row r="9">
          <cell r="A9" t="str">
            <v>A</v>
          </cell>
        </row>
      </sheetData>
      <sheetData sheetId="24740"/>
      <sheetData sheetId="24741">
        <row r="9">
          <cell r="A9" t="str">
            <v>A</v>
          </cell>
        </row>
      </sheetData>
      <sheetData sheetId="24742">
        <row r="9">
          <cell r="A9" t="str">
            <v>A</v>
          </cell>
        </row>
      </sheetData>
      <sheetData sheetId="24743" refreshError="1"/>
      <sheetData sheetId="24744" refreshError="1"/>
      <sheetData sheetId="24745" refreshError="1"/>
      <sheetData sheetId="24746" refreshError="1"/>
      <sheetData sheetId="24747" refreshError="1"/>
      <sheetData sheetId="24748" refreshError="1"/>
      <sheetData sheetId="24749" refreshError="1"/>
      <sheetData sheetId="24750" refreshError="1"/>
      <sheetData sheetId="24751"/>
      <sheetData sheetId="24752"/>
      <sheetData sheetId="24753"/>
      <sheetData sheetId="24754"/>
      <sheetData sheetId="24755">
        <row r="9">
          <cell r="A9" t="str">
            <v>A</v>
          </cell>
        </row>
      </sheetData>
      <sheetData sheetId="24756">
        <row r="9">
          <cell r="A9" t="str">
            <v>A</v>
          </cell>
        </row>
      </sheetData>
      <sheetData sheetId="24757">
        <row r="9">
          <cell r="A9" t="str">
            <v>A</v>
          </cell>
        </row>
      </sheetData>
      <sheetData sheetId="24758">
        <row r="9">
          <cell r="A9" t="str">
            <v>A</v>
          </cell>
        </row>
      </sheetData>
      <sheetData sheetId="24759">
        <row r="9">
          <cell r="A9" t="str">
            <v>A</v>
          </cell>
        </row>
      </sheetData>
      <sheetData sheetId="24760"/>
      <sheetData sheetId="24761"/>
      <sheetData sheetId="24762"/>
      <sheetData sheetId="24763"/>
      <sheetData sheetId="24764"/>
      <sheetData sheetId="24765"/>
      <sheetData sheetId="24766"/>
      <sheetData sheetId="24767"/>
      <sheetData sheetId="24768"/>
      <sheetData sheetId="24769"/>
      <sheetData sheetId="24770"/>
      <sheetData sheetId="24771"/>
      <sheetData sheetId="24772"/>
      <sheetData sheetId="24773"/>
      <sheetData sheetId="24774"/>
      <sheetData sheetId="24775"/>
      <sheetData sheetId="24776"/>
      <sheetData sheetId="24777">
        <row r="9">
          <cell r="A9" t="str">
            <v>A</v>
          </cell>
        </row>
      </sheetData>
      <sheetData sheetId="24778">
        <row r="9">
          <cell r="A9" t="str">
            <v>A</v>
          </cell>
        </row>
      </sheetData>
      <sheetData sheetId="24779">
        <row r="9">
          <cell r="A9" t="str">
            <v>A</v>
          </cell>
        </row>
      </sheetData>
      <sheetData sheetId="24780">
        <row r="9">
          <cell r="A9" t="str">
            <v>A</v>
          </cell>
        </row>
      </sheetData>
      <sheetData sheetId="24781">
        <row r="9">
          <cell r="A9" t="str">
            <v>A</v>
          </cell>
        </row>
      </sheetData>
      <sheetData sheetId="24782">
        <row r="9">
          <cell r="A9" t="str">
            <v>A</v>
          </cell>
        </row>
      </sheetData>
      <sheetData sheetId="24783">
        <row r="9">
          <cell r="A9" t="str">
            <v>A</v>
          </cell>
        </row>
      </sheetData>
      <sheetData sheetId="24784">
        <row r="9">
          <cell r="A9" t="str">
            <v>A</v>
          </cell>
        </row>
      </sheetData>
      <sheetData sheetId="24785">
        <row r="9">
          <cell r="A9" t="str">
            <v>A</v>
          </cell>
        </row>
      </sheetData>
      <sheetData sheetId="24786">
        <row r="9">
          <cell r="A9" t="str">
            <v>A</v>
          </cell>
        </row>
      </sheetData>
      <sheetData sheetId="24787">
        <row r="9">
          <cell r="A9" t="str">
            <v>A</v>
          </cell>
        </row>
      </sheetData>
      <sheetData sheetId="24788">
        <row r="9">
          <cell r="A9" t="str">
            <v>A</v>
          </cell>
        </row>
      </sheetData>
      <sheetData sheetId="24789">
        <row r="9">
          <cell r="A9" t="str">
            <v>A</v>
          </cell>
        </row>
      </sheetData>
      <sheetData sheetId="24790"/>
      <sheetData sheetId="24791"/>
      <sheetData sheetId="24792"/>
      <sheetData sheetId="24793"/>
      <sheetData sheetId="24794"/>
      <sheetData sheetId="24795"/>
      <sheetData sheetId="24796"/>
      <sheetData sheetId="24797">
        <row r="9">
          <cell r="A9" t="str">
            <v>A</v>
          </cell>
        </row>
      </sheetData>
      <sheetData sheetId="24798">
        <row r="9">
          <cell r="A9" t="str">
            <v>A</v>
          </cell>
        </row>
      </sheetData>
      <sheetData sheetId="24799">
        <row r="9">
          <cell r="A9" t="str">
            <v>A</v>
          </cell>
        </row>
      </sheetData>
      <sheetData sheetId="24800">
        <row r="9">
          <cell r="A9" t="str">
            <v>A</v>
          </cell>
        </row>
      </sheetData>
      <sheetData sheetId="24801">
        <row r="9">
          <cell r="A9" t="str">
            <v>A</v>
          </cell>
        </row>
      </sheetData>
      <sheetData sheetId="24802"/>
      <sheetData sheetId="24803"/>
      <sheetData sheetId="24804"/>
      <sheetData sheetId="24805"/>
      <sheetData sheetId="24806"/>
      <sheetData sheetId="24807"/>
      <sheetData sheetId="24808"/>
      <sheetData sheetId="24809"/>
      <sheetData sheetId="24810"/>
      <sheetData sheetId="24811"/>
      <sheetData sheetId="24812"/>
      <sheetData sheetId="24813"/>
      <sheetData sheetId="24814"/>
      <sheetData sheetId="24815"/>
      <sheetData sheetId="24816" refreshError="1"/>
      <sheetData sheetId="24817" refreshError="1"/>
      <sheetData sheetId="24818" refreshError="1"/>
      <sheetData sheetId="24819" refreshError="1"/>
      <sheetData sheetId="24820" refreshError="1"/>
      <sheetData sheetId="24821" refreshError="1"/>
      <sheetData sheetId="24822" refreshError="1"/>
      <sheetData sheetId="24823">
        <row r="9">
          <cell r="A9" t="str">
            <v>A</v>
          </cell>
        </row>
      </sheetData>
      <sheetData sheetId="24824">
        <row r="9">
          <cell r="A9" t="str">
            <v>A</v>
          </cell>
        </row>
      </sheetData>
      <sheetData sheetId="24825">
        <row r="9">
          <cell r="A9" t="str">
            <v>A</v>
          </cell>
        </row>
      </sheetData>
      <sheetData sheetId="24826">
        <row r="9">
          <cell r="A9" t="str">
            <v>A</v>
          </cell>
        </row>
      </sheetData>
      <sheetData sheetId="24827">
        <row r="9">
          <cell r="A9" t="str">
            <v>A</v>
          </cell>
        </row>
      </sheetData>
      <sheetData sheetId="24828">
        <row r="9">
          <cell r="A9" t="str">
            <v>A</v>
          </cell>
        </row>
      </sheetData>
      <sheetData sheetId="24829">
        <row r="9">
          <cell r="A9" t="str">
            <v>A</v>
          </cell>
        </row>
      </sheetData>
      <sheetData sheetId="24830">
        <row r="9">
          <cell r="A9" t="str">
            <v>A</v>
          </cell>
        </row>
      </sheetData>
      <sheetData sheetId="24831">
        <row r="9">
          <cell r="A9" t="str">
            <v>A</v>
          </cell>
        </row>
      </sheetData>
      <sheetData sheetId="24832">
        <row r="9">
          <cell r="A9" t="str">
            <v>A</v>
          </cell>
        </row>
      </sheetData>
      <sheetData sheetId="24833">
        <row r="9">
          <cell r="A9" t="str">
            <v>A</v>
          </cell>
        </row>
      </sheetData>
      <sheetData sheetId="24834" refreshError="1"/>
      <sheetData sheetId="24835" refreshError="1"/>
      <sheetData sheetId="24836">
        <row r="9">
          <cell r="A9" t="str">
            <v>A</v>
          </cell>
        </row>
      </sheetData>
      <sheetData sheetId="24837">
        <row r="9">
          <cell r="A9" t="str">
            <v>A</v>
          </cell>
        </row>
      </sheetData>
      <sheetData sheetId="24838">
        <row r="9">
          <cell r="A9" t="str">
            <v>A</v>
          </cell>
        </row>
      </sheetData>
      <sheetData sheetId="24839"/>
      <sheetData sheetId="24840"/>
      <sheetData sheetId="24841"/>
      <sheetData sheetId="24842"/>
      <sheetData sheetId="24843"/>
      <sheetData sheetId="24844"/>
      <sheetData sheetId="24845"/>
      <sheetData sheetId="24846"/>
      <sheetData sheetId="24847"/>
      <sheetData sheetId="24848"/>
      <sheetData sheetId="24849"/>
      <sheetData sheetId="24850"/>
      <sheetData sheetId="24851"/>
      <sheetData sheetId="24852"/>
      <sheetData sheetId="24853"/>
      <sheetData sheetId="24854"/>
      <sheetData sheetId="24855"/>
      <sheetData sheetId="24856"/>
      <sheetData sheetId="24857"/>
      <sheetData sheetId="24858"/>
      <sheetData sheetId="24859"/>
      <sheetData sheetId="24860"/>
      <sheetData sheetId="24861"/>
      <sheetData sheetId="24862"/>
      <sheetData sheetId="24863"/>
      <sheetData sheetId="24864"/>
      <sheetData sheetId="24865" refreshError="1"/>
      <sheetData sheetId="24866" refreshError="1"/>
      <sheetData sheetId="24867" refreshError="1"/>
      <sheetData sheetId="24868"/>
      <sheetData sheetId="24869" refreshError="1"/>
      <sheetData sheetId="24870" refreshError="1"/>
      <sheetData sheetId="24871" refreshError="1"/>
      <sheetData sheetId="24872" refreshError="1"/>
      <sheetData sheetId="24873" refreshError="1"/>
      <sheetData sheetId="24874" refreshError="1"/>
      <sheetData sheetId="24875" refreshError="1"/>
      <sheetData sheetId="24876" refreshError="1"/>
      <sheetData sheetId="24877" refreshError="1"/>
      <sheetData sheetId="24878" refreshError="1"/>
      <sheetData sheetId="24879" refreshError="1"/>
      <sheetData sheetId="24880" refreshError="1"/>
      <sheetData sheetId="24881" refreshError="1"/>
      <sheetData sheetId="24882" refreshError="1"/>
      <sheetData sheetId="24883" refreshError="1"/>
      <sheetData sheetId="24884" refreshError="1"/>
      <sheetData sheetId="24885" refreshError="1"/>
      <sheetData sheetId="24886" refreshError="1"/>
      <sheetData sheetId="24887" refreshError="1"/>
      <sheetData sheetId="24888" refreshError="1"/>
      <sheetData sheetId="24889" refreshError="1"/>
      <sheetData sheetId="24890" refreshError="1"/>
      <sheetData sheetId="24891" refreshError="1"/>
      <sheetData sheetId="24892" refreshError="1"/>
      <sheetData sheetId="24893" refreshError="1"/>
      <sheetData sheetId="24894" refreshError="1"/>
      <sheetData sheetId="24895" refreshError="1"/>
      <sheetData sheetId="24896" refreshError="1"/>
      <sheetData sheetId="24897" refreshError="1"/>
      <sheetData sheetId="24898">
        <row r="9">
          <cell r="A9" t="str">
            <v>A</v>
          </cell>
        </row>
      </sheetData>
      <sheetData sheetId="24899">
        <row r="9">
          <cell r="A9" t="str">
            <v>A</v>
          </cell>
        </row>
      </sheetData>
      <sheetData sheetId="24900"/>
      <sheetData sheetId="24901"/>
      <sheetData sheetId="24902" refreshError="1"/>
      <sheetData sheetId="24903" refreshError="1"/>
      <sheetData sheetId="24904" refreshError="1"/>
      <sheetData sheetId="24905" refreshError="1"/>
      <sheetData sheetId="24906" refreshError="1"/>
      <sheetData sheetId="24907" refreshError="1"/>
      <sheetData sheetId="24908" refreshError="1"/>
      <sheetData sheetId="24909" refreshError="1"/>
      <sheetData sheetId="24910" refreshError="1"/>
      <sheetData sheetId="24911" refreshError="1"/>
      <sheetData sheetId="24912" refreshError="1"/>
      <sheetData sheetId="24913" refreshError="1"/>
      <sheetData sheetId="24914" refreshError="1"/>
      <sheetData sheetId="24915" refreshError="1"/>
      <sheetData sheetId="24916" refreshError="1"/>
      <sheetData sheetId="24917" refreshError="1"/>
      <sheetData sheetId="24918" refreshError="1"/>
      <sheetData sheetId="24919" refreshError="1"/>
      <sheetData sheetId="24920" refreshError="1"/>
      <sheetData sheetId="24921" refreshError="1"/>
      <sheetData sheetId="24922" refreshError="1"/>
      <sheetData sheetId="24923" refreshError="1"/>
      <sheetData sheetId="24924" refreshError="1"/>
      <sheetData sheetId="24925" refreshError="1"/>
      <sheetData sheetId="24926" refreshError="1"/>
      <sheetData sheetId="24927" refreshError="1"/>
      <sheetData sheetId="24928" refreshError="1"/>
      <sheetData sheetId="24929" refreshError="1"/>
      <sheetData sheetId="24930" refreshError="1"/>
      <sheetData sheetId="24931" refreshError="1"/>
      <sheetData sheetId="24932" refreshError="1"/>
      <sheetData sheetId="24933" refreshError="1"/>
      <sheetData sheetId="24934" refreshError="1"/>
      <sheetData sheetId="24935" refreshError="1"/>
      <sheetData sheetId="24936" refreshError="1"/>
      <sheetData sheetId="24937" refreshError="1"/>
      <sheetData sheetId="24938" refreshError="1"/>
      <sheetData sheetId="24939" refreshError="1"/>
      <sheetData sheetId="24940" refreshError="1"/>
      <sheetData sheetId="24941" refreshError="1"/>
      <sheetData sheetId="24942" refreshError="1"/>
      <sheetData sheetId="24943" refreshError="1"/>
      <sheetData sheetId="24944" refreshError="1"/>
      <sheetData sheetId="24945" refreshError="1"/>
      <sheetData sheetId="24946" refreshError="1"/>
      <sheetData sheetId="24947" refreshError="1"/>
      <sheetData sheetId="24948"/>
      <sheetData sheetId="24949"/>
      <sheetData sheetId="24950"/>
      <sheetData sheetId="24951"/>
      <sheetData sheetId="24952"/>
      <sheetData sheetId="24953"/>
      <sheetData sheetId="24954" refreshError="1"/>
      <sheetData sheetId="24955" refreshError="1"/>
      <sheetData sheetId="24956" refreshError="1"/>
      <sheetData sheetId="24957" refreshError="1"/>
      <sheetData sheetId="24958" refreshError="1"/>
      <sheetData sheetId="24959" refreshError="1"/>
      <sheetData sheetId="24960" refreshError="1"/>
      <sheetData sheetId="24961" refreshError="1"/>
      <sheetData sheetId="24962" refreshError="1"/>
      <sheetData sheetId="24963" refreshError="1"/>
      <sheetData sheetId="24964" refreshError="1"/>
      <sheetData sheetId="24965" refreshError="1"/>
      <sheetData sheetId="24966">
        <row r="9">
          <cell r="A9" t="str">
            <v>A</v>
          </cell>
        </row>
      </sheetData>
      <sheetData sheetId="24967"/>
      <sheetData sheetId="24968" refreshError="1"/>
      <sheetData sheetId="24969" refreshError="1"/>
      <sheetData sheetId="24970">
        <row r="9">
          <cell r="A9" t="str">
            <v>A</v>
          </cell>
        </row>
      </sheetData>
      <sheetData sheetId="24971">
        <row r="9">
          <cell r="A9" t="str">
            <v>A</v>
          </cell>
        </row>
      </sheetData>
      <sheetData sheetId="24972">
        <row r="9">
          <cell r="A9" t="str">
            <v>A</v>
          </cell>
        </row>
      </sheetData>
      <sheetData sheetId="24973"/>
      <sheetData sheetId="24974">
        <row r="9">
          <cell r="A9" t="str">
            <v>A</v>
          </cell>
        </row>
      </sheetData>
      <sheetData sheetId="24975"/>
      <sheetData sheetId="24976"/>
      <sheetData sheetId="24977"/>
      <sheetData sheetId="24978">
        <row r="9">
          <cell r="A9" t="str">
            <v>A</v>
          </cell>
        </row>
      </sheetData>
      <sheetData sheetId="24979"/>
      <sheetData sheetId="24980">
        <row r="9">
          <cell r="A9" t="str">
            <v>A</v>
          </cell>
        </row>
      </sheetData>
      <sheetData sheetId="24981">
        <row r="9">
          <cell r="A9" t="str">
            <v>A</v>
          </cell>
        </row>
      </sheetData>
      <sheetData sheetId="24982"/>
      <sheetData sheetId="24983"/>
      <sheetData sheetId="24984"/>
      <sheetData sheetId="24985"/>
      <sheetData sheetId="24986">
        <row r="9">
          <cell r="A9" t="str">
            <v>A</v>
          </cell>
        </row>
      </sheetData>
      <sheetData sheetId="24987"/>
      <sheetData sheetId="24988"/>
      <sheetData sheetId="24989"/>
      <sheetData sheetId="24990"/>
      <sheetData sheetId="24991">
        <row r="9">
          <cell r="A9" t="str">
            <v>A</v>
          </cell>
        </row>
      </sheetData>
      <sheetData sheetId="24992" refreshError="1"/>
      <sheetData sheetId="24993" refreshError="1"/>
      <sheetData sheetId="24994"/>
      <sheetData sheetId="24995"/>
      <sheetData sheetId="24996"/>
      <sheetData sheetId="24997"/>
      <sheetData sheetId="24998"/>
      <sheetData sheetId="24999"/>
      <sheetData sheetId="25000"/>
      <sheetData sheetId="25001"/>
      <sheetData sheetId="25002"/>
      <sheetData sheetId="25003"/>
      <sheetData sheetId="25004"/>
      <sheetData sheetId="25005"/>
      <sheetData sheetId="25006"/>
      <sheetData sheetId="25007"/>
      <sheetData sheetId="25008"/>
      <sheetData sheetId="25009"/>
      <sheetData sheetId="25010"/>
      <sheetData sheetId="25011"/>
      <sheetData sheetId="25012"/>
      <sheetData sheetId="25013"/>
      <sheetData sheetId="25014" refreshError="1"/>
      <sheetData sheetId="25015">
        <row r="9">
          <cell r="A9" t="str">
            <v>A</v>
          </cell>
        </row>
      </sheetData>
      <sheetData sheetId="25016"/>
      <sheetData sheetId="25017"/>
      <sheetData sheetId="25018"/>
      <sheetData sheetId="25019"/>
      <sheetData sheetId="25020"/>
      <sheetData sheetId="25021"/>
      <sheetData sheetId="25022"/>
      <sheetData sheetId="25023"/>
      <sheetData sheetId="25024"/>
      <sheetData sheetId="25025"/>
      <sheetData sheetId="25026"/>
      <sheetData sheetId="25027"/>
      <sheetData sheetId="25028"/>
      <sheetData sheetId="25029"/>
      <sheetData sheetId="25030"/>
      <sheetData sheetId="25031"/>
      <sheetData sheetId="25032"/>
      <sheetData sheetId="25033"/>
      <sheetData sheetId="25034"/>
      <sheetData sheetId="25035"/>
      <sheetData sheetId="25036"/>
      <sheetData sheetId="25037"/>
      <sheetData sheetId="25038"/>
      <sheetData sheetId="25039"/>
      <sheetData sheetId="25040"/>
      <sheetData sheetId="25041"/>
      <sheetData sheetId="25042"/>
      <sheetData sheetId="25043"/>
      <sheetData sheetId="25044"/>
      <sheetData sheetId="25045"/>
      <sheetData sheetId="25046"/>
      <sheetData sheetId="25047"/>
      <sheetData sheetId="25048"/>
      <sheetData sheetId="25049"/>
      <sheetData sheetId="25050"/>
      <sheetData sheetId="25051"/>
      <sheetData sheetId="25052"/>
      <sheetData sheetId="25053"/>
      <sheetData sheetId="25054"/>
      <sheetData sheetId="25055"/>
      <sheetData sheetId="25056"/>
      <sheetData sheetId="25057"/>
      <sheetData sheetId="25058"/>
      <sheetData sheetId="25059"/>
      <sheetData sheetId="25060"/>
      <sheetData sheetId="25061"/>
      <sheetData sheetId="25062"/>
      <sheetData sheetId="25063"/>
      <sheetData sheetId="25064"/>
      <sheetData sheetId="25065"/>
      <sheetData sheetId="25066"/>
      <sheetData sheetId="25067"/>
      <sheetData sheetId="25068"/>
      <sheetData sheetId="25069"/>
      <sheetData sheetId="25070"/>
      <sheetData sheetId="25071"/>
      <sheetData sheetId="25072"/>
      <sheetData sheetId="25073"/>
      <sheetData sheetId="25074"/>
      <sheetData sheetId="25075"/>
      <sheetData sheetId="25076"/>
      <sheetData sheetId="25077"/>
      <sheetData sheetId="25078">
        <row r="9">
          <cell r="A9" t="str">
            <v>A</v>
          </cell>
        </row>
      </sheetData>
      <sheetData sheetId="25079">
        <row r="9">
          <cell r="A9" t="str">
            <v>A</v>
          </cell>
        </row>
      </sheetData>
      <sheetData sheetId="25080">
        <row r="9">
          <cell r="A9" t="str">
            <v>A</v>
          </cell>
        </row>
      </sheetData>
      <sheetData sheetId="25081"/>
      <sheetData sheetId="25082"/>
      <sheetData sheetId="25083"/>
      <sheetData sheetId="25084"/>
      <sheetData sheetId="25085"/>
      <sheetData sheetId="25086" refreshError="1"/>
      <sheetData sheetId="25087" refreshError="1"/>
      <sheetData sheetId="25088"/>
      <sheetData sheetId="25089"/>
      <sheetData sheetId="25090"/>
      <sheetData sheetId="25091">
        <row r="9">
          <cell r="A9" t="str">
            <v>A</v>
          </cell>
        </row>
      </sheetData>
      <sheetData sheetId="25092"/>
      <sheetData sheetId="25093"/>
      <sheetData sheetId="25094"/>
      <sheetData sheetId="25095" refreshError="1"/>
      <sheetData sheetId="25096" refreshError="1"/>
      <sheetData sheetId="25097" refreshError="1"/>
      <sheetData sheetId="25098"/>
      <sheetData sheetId="25099"/>
      <sheetData sheetId="25100"/>
      <sheetData sheetId="25101"/>
      <sheetData sheetId="25102"/>
      <sheetData sheetId="25103"/>
      <sheetData sheetId="25104"/>
      <sheetData sheetId="25105"/>
      <sheetData sheetId="25106"/>
      <sheetData sheetId="25107" refreshError="1"/>
      <sheetData sheetId="25108" refreshError="1"/>
      <sheetData sheetId="25109" refreshError="1"/>
      <sheetData sheetId="25110" refreshError="1"/>
      <sheetData sheetId="25111"/>
      <sheetData sheetId="25112"/>
      <sheetData sheetId="25113"/>
      <sheetData sheetId="25114"/>
      <sheetData sheetId="25115"/>
      <sheetData sheetId="25116"/>
      <sheetData sheetId="25117">
        <row r="9">
          <cell r="A9" t="str">
            <v>A</v>
          </cell>
        </row>
      </sheetData>
      <sheetData sheetId="25118"/>
      <sheetData sheetId="25119"/>
      <sheetData sheetId="25120"/>
      <sheetData sheetId="25121"/>
      <sheetData sheetId="25122"/>
      <sheetData sheetId="25123"/>
      <sheetData sheetId="25124"/>
      <sheetData sheetId="25125"/>
      <sheetData sheetId="25126">
        <row r="9">
          <cell r="A9" t="str">
            <v>A</v>
          </cell>
        </row>
      </sheetData>
      <sheetData sheetId="25127" refreshError="1"/>
      <sheetData sheetId="25128">
        <row r="9">
          <cell r="A9" t="str">
            <v>A</v>
          </cell>
        </row>
      </sheetData>
      <sheetData sheetId="25129">
        <row r="9">
          <cell r="A9" t="str">
            <v>A</v>
          </cell>
        </row>
      </sheetData>
      <sheetData sheetId="25130">
        <row r="9">
          <cell r="A9" t="str">
            <v>A</v>
          </cell>
        </row>
      </sheetData>
      <sheetData sheetId="25131"/>
      <sheetData sheetId="25132"/>
      <sheetData sheetId="25133">
        <row r="9">
          <cell r="A9" t="str">
            <v>A</v>
          </cell>
        </row>
      </sheetData>
      <sheetData sheetId="25134">
        <row r="9">
          <cell r="A9" t="str">
            <v>A</v>
          </cell>
        </row>
      </sheetData>
      <sheetData sheetId="25135">
        <row r="9">
          <cell r="A9" t="str">
            <v>A</v>
          </cell>
        </row>
      </sheetData>
      <sheetData sheetId="25136">
        <row r="9">
          <cell r="A9" t="str">
            <v>A</v>
          </cell>
        </row>
      </sheetData>
      <sheetData sheetId="25137"/>
      <sheetData sheetId="25138"/>
      <sheetData sheetId="25139"/>
      <sheetData sheetId="25140">
        <row r="9">
          <cell r="A9" t="str">
            <v>A</v>
          </cell>
        </row>
      </sheetData>
      <sheetData sheetId="25141">
        <row r="9">
          <cell r="A9" t="str">
            <v>A</v>
          </cell>
        </row>
      </sheetData>
      <sheetData sheetId="25142"/>
      <sheetData sheetId="25143"/>
      <sheetData sheetId="25144"/>
      <sheetData sheetId="25145"/>
      <sheetData sheetId="25146"/>
      <sheetData sheetId="25147">
        <row r="9">
          <cell r="A9" t="str">
            <v>A</v>
          </cell>
        </row>
      </sheetData>
      <sheetData sheetId="25148"/>
      <sheetData sheetId="25149"/>
      <sheetData sheetId="25150"/>
      <sheetData sheetId="25151"/>
      <sheetData sheetId="25152"/>
      <sheetData sheetId="25153"/>
      <sheetData sheetId="25154"/>
      <sheetData sheetId="25155"/>
      <sheetData sheetId="25156"/>
      <sheetData sheetId="25157"/>
      <sheetData sheetId="25158"/>
      <sheetData sheetId="25159"/>
      <sheetData sheetId="25160"/>
      <sheetData sheetId="25161"/>
      <sheetData sheetId="25162"/>
      <sheetData sheetId="25163"/>
      <sheetData sheetId="25164"/>
      <sheetData sheetId="25165"/>
      <sheetData sheetId="25166"/>
      <sheetData sheetId="25167"/>
      <sheetData sheetId="25168"/>
      <sheetData sheetId="25169"/>
      <sheetData sheetId="25170"/>
      <sheetData sheetId="25171"/>
      <sheetData sheetId="25172"/>
      <sheetData sheetId="25173"/>
      <sheetData sheetId="25174"/>
      <sheetData sheetId="25175"/>
      <sheetData sheetId="25176"/>
      <sheetData sheetId="25177"/>
      <sheetData sheetId="25178"/>
      <sheetData sheetId="25179"/>
      <sheetData sheetId="25180"/>
      <sheetData sheetId="25181"/>
      <sheetData sheetId="25182"/>
      <sheetData sheetId="25183"/>
      <sheetData sheetId="25184"/>
      <sheetData sheetId="25185"/>
      <sheetData sheetId="25186"/>
      <sheetData sheetId="25187"/>
      <sheetData sheetId="25188"/>
      <sheetData sheetId="25189"/>
      <sheetData sheetId="25190"/>
      <sheetData sheetId="25191"/>
      <sheetData sheetId="25192"/>
      <sheetData sheetId="25193"/>
      <sheetData sheetId="25194"/>
      <sheetData sheetId="25195"/>
      <sheetData sheetId="25196"/>
      <sheetData sheetId="25197"/>
      <sheetData sheetId="25198"/>
      <sheetData sheetId="25199" refreshError="1"/>
      <sheetData sheetId="25200" refreshError="1"/>
      <sheetData sheetId="25201"/>
      <sheetData sheetId="25202"/>
      <sheetData sheetId="25203"/>
      <sheetData sheetId="25204"/>
      <sheetData sheetId="25205" refreshError="1"/>
      <sheetData sheetId="25206" refreshError="1"/>
      <sheetData sheetId="25207" refreshError="1"/>
      <sheetData sheetId="25208" refreshError="1"/>
      <sheetData sheetId="25209" refreshError="1"/>
      <sheetData sheetId="25210" refreshError="1"/>
      <sheetData sheetId="25211" refreshError="1"/>
      <sheetData sheetId="25212" refreshError="1"/>
      <sheetData sheetId="25213" refreshError="1"/>
      <sheetData sheetId="25214" refreshError="1"/>
      <sheetData sheetId="25215" refreshError="1"/>
      <sheetData sheetId="25216" refreshError="1"/>
      <sheetData sheetId="25217" refreshError="1"/>
      <sheetData sheetId="25218" refreshError="1"/>
      <sheetData sheetId="25219" refreshError="1"/>
      <sheetData sheetId="25220" refreshError="1"/>
      <sheetData sheetId="25221" refreshError="1"/>
      <sheetData sheetId="25222" refreshError="1"/>
      <sheetData sheetId="25223" refreshError="1"/>
      <sheetData sheetId="25224" refreshError="1"/>
      <sheetData sheetId="25225" refreshError="1"/>
      <sheetData sheetId="25226" refreshError="1"/>
      <sheetData sheetId="25227" refreshError="1"/>
      <sheetData sheetId="25228" refreshError="1"/>
      <sheetData sheetId="25229" refreshError="1"/>
      <sheetData sheetId="25230" refreshError="1"/>
      <sheetData sheetId="25231" refreshError="1"/>
      <sheetData sheetId="25232" refreshError="1"/>
      <sheetData sheetId="25233" refreshError="1"/>
      <sheetData sheetId="25234" refreshError="1"/>
      <sheetData sheetId="25235" refreshError="1"/>
      <sheetData sheetId="25236" refreshError="1"/>
      <sheetData sheetId="25237" refreshError="1"/>
      <sheetData sheetId="25238" refreshError="1"/>
      <sheetData sheetId="25239" refreshError="1"/>
      <sheetData sheetId="25240" refreshError="1"/>
      <sheetData sheetId="25241" refreshError="1"/>
      <sheetData sheetId="25242" refreshError="1"/>
      <sheetData sheetId="25243" refreshError="1"/>
      <sheetData sheetId="25244" refreshError="1"/>
      <sheetData sheetId="25245" refreshError="1"/>
      <sheetData sheetId="25246" refreshError="1"/>
      <sheetData sheetId="25247" refreshError="1"/>
      <sheetData sheetId="25248" refreshError="1"/>
      <sheetData sheetId="25249" refreshError="1"/>
      <sheetData sheetId="25250" refreshError="1"/>
      <sheetData sheetId="25251" refreshError="1"/>
      <sheetData sheetId="25252" refreshError="1"/>
      <sheetData sheetId="25253" refreshError="1"/>
      <sheetData sheetId="25254" refreshError="1"/>
      <sheetData sheetId="25255" refreshError="1"/>
      <sheetData sheetId="25256" refreshError="1"/>
      <sheetData sheetId="25257" refreshError="1"/>
      <sheetData sheetId="25258" refreshError="1"/>
      <sheetData sheetId="25259" refreshError="1"/>
      <sheetData sheetId="25260" refreshError="1"/>
      <sheetData sheetId="25261" refreshError="1"/>
      <sheetData sheetId="25262" refreshError="1"/>
      <sheetData sheetId="25263" refreshError="1"/>
      <sheetData sheetId="25264" refreshError="1"/>
      <sheetData sheetId="25265" refreshError="1"/>
      <sheetData sheetId="25266" refreshError="1"/>
      <sheetData sheetId="25267" refreshError="1"/>
      <sheetData sheetId="25268" refreshError="1"/>
      <sheetData sheetId="25269" refreshError="1"/>
      <sheetData sheetId="25270" refreshError="1"/>
      <sheetData sheetId="25271" refreshError="1"/>
      <sheetData sheetId="25272" refreshError="1"/>
      <sheetData sheetId="25273" refreshError="1"/>
      <sheetData sheetId="25274" refreshError="1"/>
      <sheetData sheetId="25275" refreshError="1"/>
      <sheetData sheetId="25276" refreshError="1"/>
      <sheetData sheetId="25277"/>
      <sheetData sheetId="25278"/>
      <sheetData sheetId="25279"/>
      <sheetData sheetId="25280"/>
      <sheetData sheetId="25281"/>
      <sheetData sheetId="25282">
        <row r="9">
          <cell r="A9" t="str">
            <v>A</v>
          </cell>
        </row>
      </sheetData>
      <sheetData sheetId="25283">
        <row r="9">
          <cell r="A9" t="str">
            <v>A</v>
          </cell>
        </row>
      </sheetData>
      <sheetData sheetId="25284">
        <row r="9">
          <cell r="A9" t="str">
            <v>A</v>
          </cell>
        </row>
      </sheetData>
      <sheetData sheetId="25285"/>
      <sheetData sheetId="25286"/>
      <sheetData sheetId="25287"/>
      <sheetData sheetId="25288" refreshError="1"/>
      <sheetData sheetId="25289" refreshError="1"/>
      <sheetData sheetId="25290" refreshError="1"/>
      <sheetData sheetId="25291" refreshError="1"/>
      <sheetData sheetId="25292"/>
      <sheetData sheetId="25293"/>
      <sheetData sheetId="25294" refreshError="1"/>
      <sheetData sheetId="25295" refreshError="1"/>
      <sheetData sheetId="25296" refreshError="1"/>
      <sheetData sheetId="25297" refreshError="1"/>
      <sheetData sheetId="25298" refreshError="1"/>
      <sheetData sheetId="25299" refreshError="1"/>
      <sheetData sheetId="25300" refreshError="1"/>
      <sheetData sheetId="25301" refreshError="1"/>
      <sheetData sheetId="25302"/>
      <sheetData sheetId="25303"/>
      <sheetData sheetId="25304"/>
      <sheetData sheetId="25305" refreshError="1"/>
      <sheetData sheetId="25306"/>
      <sheetData sheetId="25307"/>
      <sheetData sheetId="25308"/>
      <sheetData sheetId="25309"/>
      <sheetData sheetId="25310"/>
      <sheetData sheetId="25311"/>
      <sheetData sheetId="25312"/>
      <sheetData sheetId="25313" refreshError="1"/>
      <sheetData sheetId="25314" refreshError="1"/>
      <sheetData sheetId="25315"/>
      <sheetData sheetId="25316"/>
      <sheetData sheetId="25317"/>
      <sheetData sheetId="25318"/>
      <sheetData sheetId="25319"/>
      <sheetData sheetId="25320"/>
      <sheetData sheetId="25321"/>
      <sheetData sheetId="25322"/>
      <sheetData sheetId="25323"/>
      <sheetData sheetId="25324"/>
      <sheetData sheetId="25325"/>
      <sheetData sheetId="25326"/>
      <sheetData sheetId="25327"/>
      <sheetData sheetId="25328"/>
      <sheetData sheetId="25329" refreshError="1"/>
      <sheetData sheetId="25330" refreshError="1"/>
      <sheetData sheetId="25331" refreshError="1"/>
      <sheetData sheetId="25332" refreshError="1"/>
      <sheetData sheetId="25333" refreshError="1"/>
      <sheetData sheetId="25334" refreshError="1"/>
      <sheetData sheetId="25335" refreshError="1"/>
      <sheetData sheetId="25336" refreshError="1"/>
      <sheetData sheetId="25337" refreshError="1"/>
      <sheetData sheetId="25338" refreshError="1"/>
      <sheetData sheetId="25339" refreshError="1"/>
      <sheetData sheetId="25340" refreshError="1"/>
      <sheetData sheetId="25341" refreshError="1"/>
      <sheetData sheetId="25342" refreshError="1"/>
      <sheetData sheetId="25343" refreshError="1"/>
      <sheetData sheetId="25344" refreshError="1"/>
      <sheetData sheetId="25345"/>
      <sheetData sheetId="25346"/>
      <sheetData sheetId="25347"/>
      <sheetData sheetId="25348"/>
      <sheetData sheetId="25349"/>
      <sheetData sheetId="25350"/>
      <sheetData sheetId="25351"/>
      <sheetData sheetId="25352"/>
      <sheetData sheetId="25353"/>
      <sheetData sheetId="25354"/>
      <sheetData sheetId="25355"/>
      <sheetData sheetId="25356"/>
      <sheetData sheetId="25357"/>
      <sheetData sheetId="25358"/>
      <sheetData sheetId="25359"/>
      <sheetData sheetId="25360"/>
      <sheetData sheetId="25361"/>
      <sheetData sheetId="25362"/>
      <sheetData sheetId="25363"/>
      <sheetData sheetId="25364"/>
      <sheetData sheetId="25365"/>
      <sheetData sheetId="25366"/>
      <sheetData sheetId="25367"/>
      <sheetData sheetId="25368"/>
      <sheetData sheetId="25369"/>
      <sheetData sheetId="25370" refreshError="1"/>
      <sheetData sheetId="25371" refreshError="1"/>
      <sheetData sheetId="25372" refreshError="1"/>
      <sheetData sheetId="25373" refreshError="1"/>
      <sheetData sheetId="25374" refreshError="1"/>
      <sheetData sheetId="25375" refreshError="1"/>
      <sheetData sheetId="25376" refreshError="1"/>
      <sheetData sheetId="25377" refreshError="1"/>
      <sheetData sheetId="25378" refreshError="1"/>
      <sheetData sheetId="25379" refreshError="1"/>
      <sheetData sheetId="25380" refreshError="1"/>
      <sheetData sheetId="25381" refreshError="1"/>
      <sheetData sheetId="25382" refreshError="1"/>
      <sheetData sheetId="25383" refreshError="1"/>
      <sheetData sheetId="25384" refreshError="1"/>
      <sheetData sheetId="25385" refreshError="1"/>
      <sheetData sheetId="25386" refreshError="1"/>
      <sheetData sheetId="25387" refreshError="1"/>
      <sheetData sheetId="25388" refreshError="1"/>
      <sheetData sheetId="25389" refreshError="1"/>
      <sheetData sheetId="25390" refreshError="1"/>
      <sheetData sheetId="25391" refreshError="1"/>
      <sheetData sheetId="25392" refreshError="1"/>
      <sheetData sheetId="25393" refreshError="1"/>
      <sheetData sheetId="25394" refreshError="1"/>
      <sheetData sheetId="25395" refreshError="1"/>
      <sheetData sheetId="25396" refreshError="1"/>
      <sheetData sheetId="25397" refreshError="1"/>
      <sheetData sheetId="25398" refreshError="1"/>
      <sheetData sheetId="25399">
        <row r="9">
          <cell r="A9" t="str">
            <v>A</v>
          </cell>
        </row>
      </sheetData>
      <sheetData sheetId="25400"/>
      <sheetData sheetId="25401">
        <row r="9">
          <cell r="A9" t="str">
            <v>A</v>
          </cell>
        </row>
      </sheetData>
      <sheetData sheetId="25402">
        <row r="9">
          <cell r="A9" t="str">
            <v>A</v>
          </cell>
        </row>
      </sheetData>
      <sheetData sheetId="25403" refreshError="1"/>
      <sheetData sheetId="25404" refreshError="1"/>
      <sheetData sheetId="25405" refreshError="1"/>
      <sheetData sheetId="25406" refreshError="1"/>
      <sheetData sheetId="25407" refreshError="1"/>
      <sheetData sheetId="25408" refreshError="1"/>
      <sheetData sheetId="25409" refreshError="1"/>
      <sheetData sheetId="25410" refreshError="1"/>
      <sheetData sheetId="25411"/>
      <sheetData sheetId="25412">
        <row r="9">
          <cell r="A9" t="str">
            <v>A</v>
          </cell>
        </row>
      </sheetData>
      <sheetData sheetId="25413">
        <row r="9">
          <cell r="A9" t="str">
            <v>A</v>
          </cell>
        </row>
      </sheetData>
      <sheetData sheetId="25414">
        <row r="9">
          <cell r="A9" t="str">
            <v>A</v>
          </cell>
        </row>
      </sheetData>
      <sheetData sheetId="25415">
        <row r="9">
          <cell r="A9" t="str">
            <v>A</v>
          </cell>
        </row>
      </sheetData>
      <sheetData sheetId="25416">
        <row r="9">
          <cell r="A9" t="str">
            <v>A</v>
          </cell>
        </row>
      </sheetData>
      <sheetData sheetId="25417">
        <row r="9">
          <cell r="A9" t="str">
            <v>A</v>
          </cell>
        </row>
      </sheetData>
      <sheetData sheetId="25418">
        <row r="9">
          <cell r="A9" t="str">
            <v>A</v>
          </cell>
        </row>
      </sheetData>
      <sheetData sheetId="25419">
        <row r="9">
          <cell r="A9" t="str">
            <v>A</v>
          </cell>
        </row>
      </sheetData>
      <sheetData sheetId="25420">
        <row r="9">
          <cell r="A9" t="str">
            <v>A</v>
          </cell>
        </row>
      </sheetData>
      <sheetData sheetId="25421">
        <row r="9">
          <cell r="A9" t="str">
            <v>A</v>
          </cell>
        </row>
      </sheetData>
      <sheetData sheetId="25422">
        <row r="9">
          <cell r="A9" t="str">
            <v>A</v>
          </cell>
        </row>
      </sheetData>
      <sheetData sheetId="25423">
        <row r="9">
          <cell r="A9" t="str">
            <v>A</v>
          </cell>
        </row>
      </sheetData>
      <sheetData sheetId="25424">
        <row r="9">
          <cell r="A9" t="str">
            <v>A</v>
          </cell>
        </row>
      </sheetData>
      <sheetData sheetId="25425">
        <row r="9">
          <cell r="A9" t="str">
            <v>A</v>
          </cell>
        </row>
      </sheetData>
      <sheetData sheetId="25426">
        <row r="9">
          <cell r="A9" t="str">
            <v>A</v>
          </cell>
        </row>
      </sheetData>
      <sheetData sheetId="25427"/>
      <sheetData sheetId="25428"/>
      <sheetData sheetId="25429"/>
      <sheetData sheetId="25430"/>
      <sheetData sheetId="25431"/>
      <sheetData sheetId="25432"/>
      <sheetData sheetId="25433"/>
      <sheetData sheetId="25434">
        <row r="9">
          <cell r="A9" t="str">
            <v>A</v>
          </cell>
        </row>
      </sheetData>
      <sheetData sheetId="25435">
        <row r="9">
          <cell r="A9" t="str">
            <v>A</v>
          </cell>
        </row>
      </sheetData>
      <sheetData sheetId="25436"/>
      <sheetData sheetId="25437"/>
      <sheetData sheetId="25438"/>
      <sheetData sheetId="25439">
        <row r="9">
          <cell r="A9" t="str">
            <v>A</v>
          </cell>
        </row>
      </sheetData>
      <sheetData sheetId="25440">
        <row r="9">
          <cell r="A9" t="str">
            <v>A</v>
          </cell>
        </row>
      </sheetData>
      <sheetData sheetId="25441"/>
      <sheetData sheetId="25442"/>
      <sheetData sheetId="25443"/>
      <sheetData sheetId="25444">
        <row r="9">
          <cell r="A9" t="str">
            <v>A</v>
          </cell>
        </row>
      </sheetData>
      <sheetData sheetId="25445">
        <row r="9">
          <cell r="A9" t="str">
            <v>A</v>
          </cell>
        </row>
      </sheetData>
      <sheetData sheetId="25446">
        <row r="9">
          <cell r="A9" t="str">
            <v>A</v>
          </cell>
        </row>
      </sheetData>
      <sheetData sheetId="25447">
        <row r="9">
          <cell r="A9" t="str">
            <v>A</v>
          </cell>
        </row>
      </sheetData>
      <sheetData sheetId="25448"/>
      <sheetData sheetId="25449"/>
      <sheetData sheetId="25450"/>
      <sheetData sheetId="25451">
        <row r="9">
          <cell r="A9" t="str">
            <v>A</v>
          </cell>
        </row>
      </sheetData>
      <sheetData sheetId="25452"/>
      <sheetData sheetId="25453"/>
      <sheetData sheetId="25454"/>
      <sheetData sheetId="25455"/>
      <sheetData sheetId="25456"/>
      <sheetData sheetId="25457"/>
      <sheetData sheetId="25458"/>
      <sheetData sheetId="25459"/>
      <sheetData sheetId="25460"/>
      <sheetData sheetId="25461"/>
      <sheetData sheetId="25462"/>
      <sheetData sheetId="25463"/>
      <sheetData sheetId="25464"/>
      <sheetData sheetId="25465"/>
      <sheetData sheetId="25466"/>
      <sheetData sheetId="25467"/>
      <sheetData sheetId="25468"/>
      <sheetData sheetId="25469">
        <row r="9">
          <cell r="A9" t="str">
            <v>A</v>
          </cell>
        </row>
      </sheetData>
      <sheetData sheetId="25470"/>
      <sheetData sheetId="25471"/>
      <sheetData sheetId="25472"/>
      <sheetData sheetId="25473"/>
      <sheetData sheetId="25474"/>
      <sheetData sheetId="25475"/>
      <sheetData sheetId="25476" refreshError="1"/>
      <sheetData sheetId="25477"/>
      <sheetData sheetId="25478"/>
      <sheetData sheetId="25479"/>
      <sheetData sheetId="25480"/>
      <sheetData sheetId="25481"/>
      <sheetData sheetId="25482"/>
      <sheetData sheetId="25483"/>
      <sheetData sheetId="25484"/>
      <sheetData sheetId="25485"/>
      <sheetData sheetId="25486"/>
      <sheetData sheetId="25487"/>
      <sheetData sheetId="25488"/>
      <sheetData sheetId="25489"/>
      <sheetData sheetId="25490"/>
      <sheetData sheetId="25491"/>
      <sheetData sheetId="25492"/>
      <sheetData sheetId="25493"/>
      <sheetData sheetId="25494"/>
      <sheetData sheetId="25495"/>
      <sheetData sheetId="25496"/>
      <sheetData sheetId="25497"/>
      <sheetData sheetId="25498"/>
      <sheetData sheetId="25499"/>
      <sheetData sheetId="25500"/>
      <sheetData sheetId="25501"/>
      <sheetData sheetId="25502"/>
      <sheetData sheetId="25503"/>
      <sheetData sheetId="25504"/>
      <sheetData sheetId="25505"/>
      <sheetData sheetId="25506"/>
      <sheetData sheetId="25507"/>
      <sheetData sheetId="25508"/>
      <sheetData sheetId="25509"/>
      <sheetData sheetId="25510"/>
      <sheetData sheetId="25511"/>
      <sheetData sheetId="25512"/>
      <sheetData sheetId="25513"/>
      <sheetData sheetId="25514"/>
      <sheetData sheetId="25515"/>
      <sheetData sheetId="25516"/>
      <sheetData sheetId="25517"/>
      <sheetData sheetId="25518"/>
      <sheetData sheetId="25519"/>
      <sheetData sheetId="25520"/>
      <sheetData sheetId="25521"/>
      <sheetData sheetId="25522"/>
      <sheetData sheetId="25523"/>
      <sheetData sheetId="25524"/>
      <sheetData sheetId="25525"/>
      <sheetData sheetId="25526"/>
      <sheetData sheetId="25527"/>
      <sheetData sheetId="25528"/>
      <sheetData sheetId="25529"/>
      <sheetData sheetId="25530"/>
      <sheetData sheetId="25531"/>
      <sheetData sheetId="25532"/>
      <sheetData sheetId="25533"/>
      <sheetData sheetId="25534"/>
      <sheetData sheetId="25535"/>
      <sheetData sheetId="25536"/>
      <sheetData sheetId="25537"/>
      <sheetData sheetId="25538"/>
      <sheetData sheetId="25539"/>
      <sheetData sheetId="25540"/>
      <sheetData sheetId="25541"/>
      <sheetData sheetId="25542"/>
      <sheetData sheetId="25543"/>
      <sheetData sheetId="25544"/>
      <sheetData sheetId="25545"/>
      <sheetData sheetId="25546"/>
      <sheetData sheetId="25547"/>
      <sheetData sheetId="25548"/>
      <sheetData sheetId="25549"/>
      <sheetData sheetId="25550"/>
      <sheetData sheetId="25551"/>
      <sheetData sheetId="25552"/>
      <sheetData sheetId="25553"/>
      <sheetData sheetId="25554"/>
      <sheetData sheetId="25555"/>
      <sheetData sheetId="25556"/>
      <sheetData sheetId="25557"/>
      <sheetData sheetId="25558"/>
      <sheetData sheetId="25559"/>
      <sheetData sheetId="25560"/>
      <sheetData sheetId="25561"/>
      <sheetData sheetId="25562"/>
      <sheetData sheetId="25563"/>
      <sheetData sheetId="25564"/>
      <sheetData sheetId="25565"/>
      <sheetData sheetId="25566"/>
      <sheetData sheetId="25567"/>
      <sheetData sheetId="25568"/>
      <sheetData sheetId="25569"/>
      <sheetData sheetId="25570"/>
      <sheetData sheetId="25571"/>
      <sheetData sheetId="25572">
        <row r="9">
          <cell r="A9" t="str">
            <v>A</v>
          </cell>
        </row>
      </sheetData>
      <sheetData sheetId="25573"/>
      <sheetData sheetId="25574"/>
      <sheetData sheetId="25575" refreshError="1"/>
      <sheetData sheetId="25576"/>
      <sheetData sheetId="25577"/>
      <sheetData sheetId="25578"/>
      <sheetData sheetId="25579"/>
      <sheetData sheetId="25580"/>
      <sheetData sheetId="25581"/>
      <sheetData sheetId="25582"/>
      <sheetData sheetId="25583"/>
      <sheetData sheetId="25584"/>
      <sheetData sheetId="25585"/>
      <sheetData sheetId="25586"/>
      <sheetData sheetId="25587"/>
      <sheetData sheetId="25588"/>
      <sheetData sheetId="25589"/>
      <sheetData sheetId="25590"/>
      <sheetData sheetId="25591"/>
      <sheetData sheetId="25592"/>
      <sheetData sheetId="25593"/>
      <sheetData sheetId="25594"/>
      <sheetData sheetId="25595"/>
      <sheetData sheetId="25596"/>
      <sheetData sheetId="25597"/>
      <sheetData sheetId="25598"/>
      <sheetData sheetId="25599"/>
      <sheetData sheetId="25600"/>
      <sheetData sheetId="25601"/>
      <sheetData sheetId="25602"/>
      <sheetData sheetId="25603">
        <row r="9">
          <cell r="A9" t="str">
            <v>A</v>
          </cell>
        </row>
      </sheetData>
      <sheetData sheetId="25604"/>
      <sheetData sheetId="25605"/>
      <sheetData sheetId="25606"/>
      <sheetData sheetId="25607"/>
      <sheetData sheetId="25608"/>
      <sheetData sheetId="25609"/>
      <sheetData sheetId="25610"/>
      <sheetData sheetId="25611"/>
      <sheetData sheetId="25612"/>
      <sheetData sheetId="25613"/>
      <sheetData sheetId="25614"/>
      <sheetData sheetId="25615"/>
      <sheetData sheetId="25616"/>
      <sheetData sheetId="25617"/>
      <sheetData sheetId="25618"/>
      <sheetData sheetId="25619"/>
      <sheetData sheetId="25620"/>
      <sheetData sheetId="25621" refreshError="1"/>
      <sheetData sheetId="25622"/>
      <sheetData sheetId="25623">
        <row r="9">
          <cell r="A9" t="str">
            <v>A</v>
          </cell>
        </row>
      </sheetData>
      <sheetData sheetId="25624"/>
      <sheetData sheetId="25625"/>
      <sheetData sheetId="25626">
        <row r="9">
          <cell r="A9" t="str">
            <v>A</v>
          </cell>
        </row>
      </sheetData>
      <sheetData sheetId="25627"/>
      <sheetData sheetId="25628" refreshError="1"/>
      <sheetData sheetId="25629" refreshError="1"/>
      <sheetData sheetId="25630">
        <row r="9">
          <cell r="A9" t="str">
            <v>A</v>
          </cell>
        </row>
      </sheetData>
      <sheetData sheetId="25631"/>
      <sheetData sheetId="25632">
        <row r="9">
          <cell r="A9" t="str">
            <v>A</v>
          </cell>
        </row>
      </sheetData>
      <sheetData sheetId="25633"/>
      <sheetData sheetId="25634">
        <row r="9">
          <cell r="A9" t="str">
            <v>A</v>
          </cell>
        </row>
      </sheetData>
      <sheetData sheetId="25635">
        <row r="9">
          <cell r="A9" t="str">
            <v>A</v>
          </cell>
        </row>
      </sheetData>
      <sheetData sheetId="25636">
        <row r="9">
          <cell r="A9" t="str">
            <v>A</v>
          </cell>
        </row>
      </sheetData>
      <sheetData sheetId="25637">
        <row r="9">
          <cell r="A9" t="str">
            <v>A</v>
          </cell>
        </row>
      </sheetData>
      <sheetData sheetId="25638"/>
      <sheetData sheetId="25639">
        <row r="9">
          <cell r="A9" t="str">
            <v>A</v>
          </cell>
        </row>
      </sheetData>
      <sheetData sheetId="25640"/>
      <sheetData sheetId="25641" refreshError="1"/>
      <sheetData sheetId="25642">
        <row r="9">
          <cell r="A9" t="str">
            <v>A</v>
          </cell>
        </row>
      </sheetData>
      <sheetData sheetId="25643"/>
      <sheetData sheetId="25644"/>
      <sheetData sheetId="25645"/>
      <sheetData sheetId="25646"/>
      <sheetData sheetId="25647"/>
      <sheetData sheetId="25648">
        <row r="9">
          <cell r="A9" t="str">
            <v>A</v>
          </cell>
        </row>
      </sheetData>
      <sheetData sheetId="25649">
        <row r="9">
          <cell r="A9" t="str">
            <v>A</v>
          </cell>
        </row>
      </sheetData>
      <sheetData sheetId="25650">
        <row r="9">
          <cell r="A9" t="str">
            <v>A</v>
          </cell>
        </row>
      </sheetData>
      <sheetData sheetId="25651">
        <row r="9">
          <cell r="A9" t="str">
            <v>A</v>
          </cell>
        </row>
      </sheetData>
      <sheetData sheetId="25652">
        <row r="9">
          <cell r="A9" t="str">
            <v>A</v>
          </cell>
        </row>
      </sheetData>
      <sheetData sheetId="25653">
        <row r="9">
          <cell r="A9" t="str">
            <v>A</v>
          </cell>
        </row>
      </sheetData>
      <sheetData sheetId="25654"/>
      <sheetData sheetId="25655"/>
      <sheetData sheetId="25656">
        <row r="9">
          <cell r="A9" t="str">
            <v>A</v>
          </cell>
        </row>
      </sheetData>
      <sheetData sheetId="25657"/>
      <sheetData sheetId="25658"/>
      <sheetData sheetId="25659">
        <row r="9">
          <cell r="A9" t="str">
            <v>A</v>
          </cell>
        </row>
      </sheetData>
      <sheetData sheetId="25660"/>
      <sheetData sheetId="25661">
        <row r="9">
          <cell r="A9" t="str">
            <v>A</v>
          </cell>
        </row>
      </sheetData>
      <sheetData sheetId="25662"/>
      <sheetData sheetId="25663"/>
      <sheetData sheetId="25664">
        <row r="9">
          <cell r="A9" t="str">
            <v>A</v>
          </cell>
        </row>
      </sheetData>
      <sheetData sheetId="25665"/>
      <sheetData sheetId="25666"/>
      <sheetData sheetId="25667"/>
      <sheetData sheetId="25668"/>
      <sheetData sheetId="25669">
        <row r="9">
          <cell r="A9" t="str">
            <v>A</v>
          </cell>
        </row>
      </sheetData>
      <sheetData sheetId="25670"/>
      <sheetData sheetId="25671" refreshError="1"/>
      <sheetData sheetId="25672" refreshError="1"/>
      <sheetData sheetId="25673" refreshError="1"/>
      <sheetData sheetId="25674" refreshError="1"/>
      <sheetData sheetId="25675" refreshError="1"/>
      <sheetData sheetId="25676" refreshError="1"/>
      <sheetData sheetId="25677"/>
      <sheetData sheetId="25678"/>
      <sheetData sheetId="25679"/>
      <sheetData sheetId="25680"/>
      <sheetData sheetId="25681"/>
      <sheetData sheetId="25682"/>
      <sheetData sheetId="25683"/>
      <sheetData sheetId="25684"/>
      <sheetData sheetId="25685"/>
      <sheetData sheetId="25686"/>
      <sheetData sheetId="25687">
        <row r="9">
          <cell r="A9" t="str">
            <v>A</v>
          </cell>
        </row>
      </sheetData>
      <sheetData sheetId="25688"/>
      <sheetData sheetId="25689"/>
      <sheetData sheetId="25690"/>
      <sheetData sheetId="25691"/>
      <sheetData sheetId="25692"/>
      <sheetData sheetId="25693"/>
      <sheetData sheetId="25694">
        <row r="9">
          <cell r="A9" t="str">
            <v>A</v>
          </cell>
        </row>
      </sheetData>
      <sheetData sheetId="25695">
        <row r="9">
          <cell r="A9" t="str">
            <v>A</v>
          </cell>
        </row>
      </sheetData>
      <sheetData sheetId="25696"/>
      <sheetData sheetId="25697"/>
      <sheetData sheetId="25698"/>
      <sheetData sheetId="25699"/>
      <sheetData sheetId="25700"/>
      <sheetData sheetId="25701"/>
      <sheetData sheetId="25702"/>
      <sheetData sheetId="25703">
        <row r="9">
          <cell r="A9" t="str">
            <v>A</v>
          </cell>
        </row>
      </sheetData>
      <sheetData sheetId="25704"/>
      <sheetData sheetId="25705">
        <row r="9">
          <cell r="A9" t="str">
            <v>A</v>
          </cell>
        </row>
      </sheetData>
      <sheetData sheetId="25706">
        <row r="9">
          <cell r="A9" t="str">
            <v>A</v>
          </cell>
        </row>
      </sheetData>
      <sheetData sheetId="25707">
        <row r="9">
          <cell r="A9" t="str">
            <v>A</v>
          </cell>
        </row>
      </sheetData>
      <sheetData sheetId="25708"/>
      <sheetData sheetId="25709"/>
      <sheetData sheetId="25710">
        <row r="9">
          <cell r="A9" t="str">
            <v>A</v>
          </cell>
        </row>
      </sheetData>
      <sheetData sheetId="25711">
        <row r="9">
          <cell r="A9" t="str">
            <v>A</v>
          </cell>
        </row>
      </sheetData>
      <sheetData sheetId="25712">
        <row r="9">
          <cell r="A9" t="str">
            <v>A</v>
          </cell>
        </row>
      </sheetData>
      <sheetData sheetId="25713">
        <row r="9">
          <cell r="A9" t="str">
            <v>A</v>
          </cell>
        </row>
      </sheetData>
      <sheetData sheetId="25714"/>
      <sheetData sheetId="25715"/>
      <sheetData sheetId="25716"/>
      <sheetData sheetId="25717">
        <row r="9">
          <cell r="A9" t="str">
            <v>A</v>
          </cell>
        </row>
      </sheetData>
      <sheetData sheetId="25718">
        <row r="9">
          <cell r="A9" t="str">
            <v>A</v>
          </cell>
        </row>
      </sheetData>
      <sheetData sheetId="25719">
        <row r="9">
          <cell r="A9" t="str">
            <v>A</v>
          </cell>
        </row>
      </sheetData>
      <sheetData sheetId="25720"/>
      <sheetData sheetId="25721"/>
      <sheetData sheetId="25722"/>
      <sheetData sheetId="25723"/>
      <sheetData sheetId="25724">
        <row r="9">
          <cell r="A9" t="str">
            <v>A</v>
          </cell>
        </row>
      </sheetData>
      <sheetData sheetId="25725"/>
      <sheetData sheetId="25726" refreshError="1"/>
      <sheetData sheetId="25727"/>
      <sheetData sheetId="25728"/>
      <sheetData sheetId="25729"/>
      <sheetData sheetId="25730"/>
      <sheetData sheetId="25731"/>
      <sheetData sheetId="25732"/>
      <sheetData sheetId="25733"/>
      <sheetData sheetId="25734"/>
      <sheetData sheetId="25735"/>
      <sheetData sheetId="25736"/>
      <sheetData sheetId="25737" refreshError="1"/>
      <sheetData sheetId="25738" refreshError="1"/>
      <sheetData sheetId="25739"/>
      <sheetData sheetId="25740"/>
      <sheetData sheetId="25741"/>
      <sheetData sheetId="25742" refreshError="1"/>
      <sheetData sheetId="25743"/>
      <sheetData sheetId="25744"/>
      <sheetData sheetId="25745"/>
      <sheetData sheetId="25746"/>
      <sheetData sheetId="25747"/>
      <sheetData sheetId="25748"/>
      <sheetData sheetId="25749"/>
      <sheetData sheetId="25750"/>
      <sheetData sheetId="25751"/>
      <sheetData sheetId="25752"/>
      <sheetData sheetId="25753"/>
      <sheetData sheetId="25754"/>
      <sheetData sheetId="25755"/>
      <sheetData sheetId="25756"/>
      <sheetData sheetId="25757"/>
      <sheetData sheetId="25758"/>
      <sheetData sheetId="25759"/>
      <sheetData sheetId="25760"/>
      <sheetData sheetId="25761"/>
      <sheetData sheetId="25762"/>
      <sheetData sheetId="25763">
        <row r="9">
          <cell r="A9" t="str">
            <v>A</v>
          </cell>
        </row>
      </sheetData>
      <sheetData sheetId="25764" refreshError="1"/>
      <sheetData sheetId="25765" refreshError="1"/>
      <sheetData sheetId="25766" refreshError="1"/>
      <sheetData sheetId="25767" refreshError="1"/>
      <sheetData sheetId="25768" refreshError="1"/>
      <sheetData sheetId="25769" refreshError="1"/>
      <sheetData sheetId="25770" refreshError="1"/>
      <sheetData sheetId="25771" refreshError="1"/>
      <sheetData sheetId="25772" refreshError="1"/>
      <sheetData sheetId="25773" refreshError="1"/>
      <sheetData sheetId="25774" refreshError="1"/>
      <sheetData sheetId="25775" refreshError="1"/>
      <sheetData sheetId="25776" refreshError="1"/>
      <sheetData sheetId="25777" refreshError="1"/>
      <sheetData sheetId="25778" refreshError="1"/>
      <sheetData sheetId="25779" refreshError="1"/>
      <sheetData sheetId="25780" refreshError="1"/>
      <sheetData sheetId="25781" refreshError="1"/>
      <sheetData sheetId="25782" refreshError="1"/>
      <sheetData sheetId="25783" refreshError="1"/>
      <sheetData sheetId="25784" refreshError="1"/>
      <sheetData sheetId="25785" refreshError="1"/>
      <sheetData sheetId="25786" refreshError="1"/>
      <sheetData sheetId="25787" refreshError="1"/>
      <sheetData sheetId="25788" refreshError="1"/>
      <sheetData sheetId="25789" refreshError="1"/>
      <sheetData sheetId="25790" refreshError="1"/>
      <sheetData sheetId="25791" refreshError="1"/>
      <sheetData sheetId="25792" refreshError="1"/>
      <sheetData sheetId="25793" refreshError="1"/>
      <sheetData sheetId="25794" refreshError="1"/>
      <sheetData sheetId="25795" refreshError="1"/>
      <sheetData sheetId="25796" refreshError="1"/>
      <sheetData sheetId="25797" refreshError="1"/>
      <sheetData sheetId="25798" refreshError="1"/>
      <sheetData sheetId="25799" refreshError="1"/>
      <sheetData sheetId="25800" refreshError="1"/>
      <sheetData sheetId="25801" refreshError="1"/>
      <sheetData sheetId="25802" refreshError="1"/>
      <sheetData sheetId="25803" refreshError="1"/>
      <sheetData sheetId="25804" refreshError="1"/>
      <sheetData sheetId="25805" refreshError="1"/>
      <sheetData sheetId="25806" refreshError="1"/>
      <sheetData sheetId="25807" refreshError="1"/>
      <sheetData sheetId="25808" refreshError="1"/>
      <sheetData sheetId="25809" refreshError="1"/>
      <sheetData sheetId="25810" refreshError="1"/>
      <sheetData sheetId="25811" refreshError="1"/>
      <sheetData sheetId="25812" refreshError="1"/>
      <sheetData sheetId="25813" refreshError="1"/>
      <sheetData sheetId="25814" refreshError="1"/>
      <sheetData sheetId="25815" refreshError="1"/>
      <sheetData sheetId="25816" refreshError="1"/>
      <sheetData sheetId="25817" refreshError="1"/>
      <sheetData sheetId="25818" refreshError="1"/>
      <sheetData sheetId="25819" refreshError="1"/>
      <sheetData sheetId="25820" refreshError="1"/>
      <sheetData sheetId="25821" refreshError="1"/>
      <sheetData sheetId="25822" refreshError="1"/>
      <sheetData sheetId="25823" refreshError="1"/>
      <sheetData sheetId="25824" refreshError="1"/>
      <sheetData sheetId="25825" refreshError="1"/>
      <sheetData sheetId="25826" refreshError="1"/>
      <sheetData sheetId="25827" refreshError="1"/>
      <sheetData sheetId="25828" refreshError="1"/>
      <sheetData sheetId="25829" refreshError="1"/>
      <sheetData sheetId="25830" refreshError="1"/>
      <sheetData sheetId="25831" refreshError="1"/>
      <sheetData sheetId="25832" refreshError="1"/>
      <sheetData sheetId="25833" refreshError="1"/>
      <sheetData sheetId="25834" refreshError="1"/>
      <sheetData sheetId="25835" refreshError="1"/>
      <sheetData sheetId="25836" refreshError="1"/>
      <sheetData sheetId="25837">
        <row r="9">
          <cell r="A9" t="str">
            <v>A</v>
          </cell>
        </row>
      </sheetData>
      <sheetData sheetId="25838" refreshError="1"/>
      <sheetData sheetId="25839"/>
      <sheetData sheetId="25840"/>
      <sheetData sheetId="25841"/>
      <sheetData sheetId="25842"/>
      <sheetData sheetId="25843"/>
      <sheetData sheetId="25844"/>
      <sheetData sheetId="25845"/>
      <sheetData sheetId="25846"/>
      <sheetData sheetId="25847"/>
      <sheetData sheetId="25848"/>
      <sheetData sheetId="25849"/>
      <sheetData sheetId="25850"/>
      <sheetData sheetId="25851" refreshError="1"/>
      <sheetData sheetId="25852" refreshError="1"/>
      <sheetData sheetId="25853" refreshError="1"/>
      <sheetData sheetId="25854" refreshError="1"/>
      <sheetData sheetId="25855" refreshError="1"/>
      <sheetData sheetId="25856" refreshError="1"/>
      <sheetData sheetId="25857" refreshError="1"/>
      <sheetData sheetId="25858" refreshError="1"/>
      <sheetData sheetId="25859" refreshError="1"/>
      <sheetData sheetId="25860" refreshError="1"/>
      <sheetData sheetId="25861" refreshError="1"/>
      <sheetData sheetId="25862" refreshError="1"/>
      <sheetData sheetId="25863" refreshError="1"/>
      <sheetData sheetId="25864" refreshError="1"/>
      <sheetData sheetId="25865" refreshError="1"/>
      <sheetData sheetId="25866" refreshError="1"/>
      <sheetData sheetId="25867">
        <row r="9">
          <cell r="A9" t="str">
            <v>A</v>
          </cell>
        </row>
      </sheetData>
      <sheetData sheetId="25868">
        <row r="9">
          <cell r="A9" t="str">
            <v>A</v>
          </cell>
        </row>
      </sheetData>
      <sheetData sheetId="25869"/>
      <sheetData sheetId="25870"/>
      <sheetData sheetId="25871"/>
      <sheetData sheetId="25872"/>
      <sheetData sheetId="25873"/>
      <sheetData sheetId="25874"/>
      <sheetData sheetId="25875"/>
      <sheetData sheetId="25876">
        <row r="9">
          <cell r="A9" t="str">
            <v>A</v>
          </cell>
        </row>
      </sheetData>
      <sheetData sheetId="25877">
        <row r="9">
          <cell r="A9" t="str">
            <v>A</v>
          </cell>
        </row>
      </sheetData>
      <sheetData sheetId="25878">
        <row r="9">
          <cell r="A9" t="str">
            <v>A</v>
          </cell>
        </row>
      </sheetData>
      <sheetData sheetId="25879">
        <row r="9">
          <cell r="A9" t="str">
            <v>A</v>
          </cell>
        </row>
      </sheetData>
      <sheetData sheetId="25880">
        <row r="9">
          <cell r="A9" t="str">
            <v>A</v>
          </cell>
        </row>
      </sheetData>
      <sheetData sheetId="25881">
        <row r="9">
          <cell r="A9" t="str">
            <v>A</v>
          </cell>
        </row>
      </sheetData>
      <sheetData sheetId="25882"/>
      <sheetData sheetId="25883"/>
      <sheetData sheetId="25884"/>
      <sheetData sheetId="25885"/>
      <sheetData sheetId="25886">
        <row r="9">
          <cell r="A9" t="str">
            <v>A</v>
          </cell>
        </row>
      </sheetData>
      <sheetData sheetId="25887"/>
      <sheetData sheetId="25888"/>
      <sheetData sheetId="25889"/>
      <sheetData sheetId="25890"/>
      <sheetData sheetId="25891"/>
      <sheetData sheetId="25892">
        <row r="9">
          <cell r="A9" t="str">
            <v>A</v>
          </cell>
        </row>
      </sheetData>
      <sheetData sheetId="25893">
        <row r="9">
          <cell r="A9" t="str">
            <v>A</v>
          </cell>
        </row>
      </sheetData>
      <sheetData sheetId="25894">
        <row r="9">
          <cell r="A9" t="str">
            <v>A</v>
          </cell>
        </row>
      </sheetData>
      <sheetData sheetId="25895"/>
      <sheetData sheetId="25896"/>
      <sheetData sheetId="25897"/>
      <sheetData sheetId="25898"/>
      <sheetData sheetId="25899"/>
      <sheetData sheetId="25900"/>
      <sheetData sheetId="25901" refreshError="1"/>
      <sheetData sheetId="25902" refreshError="1"/>
      <sheetData sheetId="25903"/>
      <sheetData sheetId="25904"/>
      <sheetData sheetId="25905"/>
      <sheetData sheetId="25906"/>
      <sheetData sheetId="25907" refreshError="1"/>
      <sheetData sheetId="25908" refreshError="1"/>
      <sheetData sheetId="25909" refreshError="1"/>
      <sheetData sheetId="25910" refreshError="1"/>
      <sheetData sheetId="25911" refreshError="1"/>
      <sheetData sheetId="25912" refreshError="1"/>
      <sheetData sheetId="25913" refreshError="1"/>
      <sheetData sheetId="25914" refreshError="1"/>
      <sheetData sheetId="25915" refreshError="1"/>
      <sheetData sheetId="25916" refreshError="1"/>
      <sheetData sheetId="25917" refreshError="1"/>
      <sheetData sheetId="25918" refreshError="1"/>
      <sheetData sheetId="25919" refreshError="1"/>
      <sheetData sheetId="25920" refreshError="1"/>
      <sheetData sheetId="25921" refreshError="1"/>
      <sheetData sheetId="25922" refreshError="1"/>
      <sheetData sheetId="25923" refreshError="1"/>
      <sheetData sheetId="25924" refreshError="1"/>
      <sheetData sheetId="25925" refreshError="1"/>
      <sheetData sheetId="25926"/>
      <sheetData sheetId="25927">
        <row r="9">
          <cell r="A9" t="str">
            <v>A</v>
          </cell>
        </row>
      </sheetData>
      <sheetData sheetId="25928">
        <row r="9">
          <cell r="A9" t="str">
            <v>A</v>
          </cell>
        </row>
      </sheetData>
      <sheetData sheetId="25929">
        <row r="9">
          <cell r="A9" t="str">
            <v>A</v>
          </cell>
        </row>
      </sheetData>
      <sheetData sheetId="25930">
        <row r="9">
          <cell r="A9" t="str">
            <v>A</v>
          </cell>
        </row>
      </sheetData>
      <sheetData sheetId="25931">
        <row r="9">
          <cell r="A9" t="str">
            <v>A</v>
          </cell>
        </row>
      </sheetData>
      <sheetData sheetId="25932">
        <row r="9">
          <cell r="A9" t="str">
            <v>A</v>
          </cell>
        </row>
      </sheetData>
      <sheetData sheetId="25933">
        <row r="9">
          <cell r="A9" t="str">
            <v>A</v>
          </cell>
        </row>
      </sheetData>
      <sheetData sheetId="25934" refreshError="1"/>
      <sheetData sheetId="25935">
        <row r="9">
          <cell r="A9" t="str">
            <v>A</v>
          </cell>
        </row>
      </sheetData>
      <sheetData sheetId="25936">
        <row r="9">
          <cell r="A9" t="str">
            <v>A</v>
          </cell>
        </row>
      </sheetData>
      <sheetData sheetId="25937">
        <row r="9">
          <cell r="A9" t="str">
            <v>A</v>
          </cell>
        </row>
      </sheetData>
      <sheetData sheetId="25938">
        <row r="9">
          <cell r="A9" t="str">
            <v>A</v>
          </cell>
        </row>
      </sheetData>
      <sheetData sheetId="25939">
        <row r="9">
          <cell r="A9" t="str">
            <v>A</v>
          </cell>
        </row>
      </sheetData>
      <sheetData sheetId="25940">
        <row r="9">
          <cell r="A9" t="str">
            <v>A</v>
          </cell>
        </row>
      </sheetData>
      <sheetData sheetId="25941">
        <row r="9">
          <cell r="A9" t="str">
            <v>A</v>
          </cell>
        </row>
      </sheetData>
      <sheetData sheetId="25942"/>
      <sheetData sheetId="25943"/>
      <sheetData sheetId="25944"/>
      <sheetData sheetId="25945"/>
      <sheetData sheetId="25946"/>
      <sheetData sheetId="25947">
        <row r="9">
          <cell r="A9" t="str">
            <v>A</v>
          </cell>
        </row>
      </sheetData>
      <sheetData sheetId="25948">
        <row r="9">
          <cell r="A9" t="str">
            <v>A</v>
          </cell>
        </row>
      </sheetData>
      <sheetData sheetId="25949">
        <row r="9">
          <cell r="A9" t="str">
            <v>A</v>
          </cell>
        </row>
      </sheetData>
      <sheetData sheetId="25950">
        <row r="9">
          <cell r="A9" t="str">
            <v>A</v>
          </cell>
        </row>
      </sheetData>
      <sheetData sheetId="25951"/>
      <sheetData sheetId="25952" refreshError="1"/>
      <sheetData sheetId="25953" refreshError="1"/>
      <sheetData sheetId="25954"/>
      <sheetData sheetId="25955"/>
      <sheetData sheetId="25956"/>
      <sheetData sheetId="25957"/>
      <sheetData sheetId="25958"/>
      <sheetData sheetId="25959"/>
      <sheetData sheetId="25960"/>
      <sheetData sheetId="25961"/>
      <sheetData sheetId="25962"/>
      <sheetData sheetId="25963"/>
      <sheetData sheetId="25964"/>
      <sheetData sheetId="25965"/>
      <sheetData sheetId="25966"/>
      <sheetData sheetId="25967"/>
      <sheetData sheetId="25968">
        <row r="9">
          <cell r="A9" t="str">
            <v>A</v>
          </cell>
        </row>
      </sheetData>
      <sheetData sheetId="25969">
        <row r="9">
          <cell r="A9" t="str">
            <v>A</v>
          </cell>
        </row>
      </sheetData>
      <sheetData sheetId="25970">
        <row r="9">
          <cell r="A9" t="str">
            <v>A</v>
          </cell>
        </row>
      </sheetData>
      <sheetData sheetId="25971">
        <row r="9">
          <cell r="A9" t="str">
            <v>A</v>
          </cell>
        </row>
      </sheetData>
      <sheetData sheetId="25972"/>
      <sheetData sheetId="25973"/>
      <sheetData sheetId="25974"/>
      <sheetData sheetId="25975"/>
      <sheetData sheetId="25976"/>
      <sheetData sheetId="25977"/>
      <sheetData sheetId="25978">
        <row r="9">
          <cell r="A9" t="str">
            <v>A</v>
          </cell>
        </row>
      </sheetData>
      <sheetData sheetId="25979">
        <row r="9">
          <cell r="A9" t="str">
            <v>A</v>
          </cell>
        </row>
      </sheetData>
      <sheetData sheetId="25980">
        <row r="9">
          <cell r="A9" t="str">
            <v>A</v>
          </cell>
        </row>
      </sheetData>
      <sheetData sheetId="25981">
        <row r="9">
          <cell r="A9" t="str">
            <v>A</v>
          </cell>
        </row>
      </sheetData>
      <sheetData sheetId="25982">
        <row r="9">
          <cell r="A9" t="str">
            <v>A</v>
          </cell>
        </row>
      </sheetData>
      <sheetData sheetId="25983">
        <row r="9">
          <cell r="A9" t="str">
            <v>A</v>
          </cell>
        </row>
      </sheetData>
      <sheetData sheetId="25984">
        <row r="9">
          <cell r="A9" t="str">
            <v>A</v>
          </cell>
        </row>
      </sheetData>
      <sheetData sheetId="25985">
        <row r="9">
          <cell r="A9" t="str">
            <v>A</v>
          </cell>
        </row>
      </sheetData>
      <sheetData sheetId="25986">
        <row r="9">
          <cell r="A9" t="str">
            <v>A</v>
          </cell>
        </row>
      </sheetData>
      <sheetData sheetId="25987">
        <row r="9">
          <cell r="A9" t="str">
            <v>A</v>
          </cell>
        </row>
      </sheetData>
      <sheetData sheetId="25988">
        <row r="9">
          <cell r="A9" t="str">
            <v>A</v>
          </cell>
        </row>
      </sheetData>
      <sheetData sheetId="25989">
        <row r="9">
          <cell r="A9" t="str">
            <v>A</v>
          </cell>
        </row>
      </sheetData>
      <sheetData sheetId="25990">
        <row r="9">
          <cell r="A9" t="str">
            <v>A</v>
          </cell>
        </row>
      </sheetData>
      <sheetData sheetId="25991">
        <row r="9">
          <cell r="A9" t="str">
            <v>A</v>
          </cell>
        </row>
      </sheetData>
      <sheetData sheetId="25992">
        <row r="9">
          <cell r="A9" t="str">
            <v>A</v>
          </cell>
        </row>
      </sheetData>
      <sheetData sheetId="25993">
        <row r="9">
          <cell r="A9" t="str">
            <v>A</v>
          </cell>
        </row>
      </sheetData>
      <sheetData sheetId="25994">
        <row r="9">
          <cell r="A9" t="str">
            <v>A</v>
          </cell>
        </row>
      </sheetData>
      <sheetData sheetId="25995">
        <row r="9">
          <cell r="A9" t="str">
            <v>A</v>
          </cell>
        </row>
      </sheetData>
      <sheetData sheetId="25996">
        <row r="9">
          <cell r="A9" t="str">
            <v>A</v>
          </cell>
        </row>
      </sheetData>
      <sheetData sheetId="25997">
        <row r="9">
          <cell r="A9" t="str">
            <v>A</v>
          </cell>
        </row>
      </sheetData>
      <sheetData sheetId="25998">
        <row r="9">
          <cell r="A9" t="str">
            <v>A</v>
          </cell>
        </row>
      </sheetData>
      <sheetData sheetId="25999">
        <row r="9">
          <cell r="A9" t="str">
            <v>A</v>
          </cell>
        </row>
      </sheetData>
      <sheetData sheetId="26000">
        <row r="9">
          <cell r="A9" t="str">
            <v>A</v>
          </cell>
        </row>
      </sheetData>
      <sheetData sheetId="26001">
        <row r="9">
          <cell r="A9" t="str">
            <v>A</v>
          </cell>
        </row>
      </sheetData>
      <sheetData sheetId="26002"/>
      <sheetData sheetId="26003"/>
      <sheetData sheetId="26004"/>
      <sheetData sheetId="26005"/>
      <sheetData sheetId="26006"/>
      <sheetData sheetId="26007"/>
      <sheetData sheetId="26008"/>
      <sheetData sheetId="26009">
        <row r="9">
          <cell r="A9" t="str">
            <v>A</v>
          </cell>
        </row>
      </sheetData>
      <sheetData sheetId="26010">
        <row r="9">
          <cell r="A9" t="str">
            <v>A</v>
          </cell>
        </row>
      </sheetData>
      <sheetData sheetId="26011">
        <row r="9">
          <cell r="A9" t="str">
            <v>A</v>
          </cell>
        </row>
      </sheetData>
      <sheetData sheetId="26012">
        <row r="9">
          <cell r="A9" t="str">
            <v>A</v>
          </cell>
        </row>
      </sheetData>
      <sheetData sheetId="26013">
        <row r="9">
          <cell r="A9" t="str">
            <v>A</v>
          </cell>
        </row>
      </sheetData>
      <sheetData sheetId="26014">
        <row r="9">
          <cell r="A9" t="str">
            <v>A</v>
          </cell>
        </row>
      </sheetData>
      <sheetData sheetId="26015"/>
      <sheetData sheetId="26016"/>
      <sheetData sheetId="26017">
        <row r="9">
          <cell r="A9" t="str">
            <v>A</v>
          </cell>
        </row>
      </sheetData>
      <sheetData sheetId="26018">
        <row r="9">
          <cell r="A9" t="str">
            <v>A</v>
          </cell>
        </row>
      </sheetData>
      <sheetData sheetId="26019">
        <row r="9">
          <cell r="A9" t="str">
            <v>A</v>
          </cell>
        </row>
      </sheetData>
      <sheetData sheetId="26020">
        <row r="9">
          <cell r="A9" t="str">
            <v>A</v>
          </cell>
        </row>
      </sheetData>
      <sheetData sheetId="26021">
        <row r="9">
          <cell r="A9" t="str">
            <v>A</v>
          </cell>
        </row>
      </sheetData>
      <sheetData sheetId="26022">
        <row r="9">
          <cell r="A9" t="str">
            <v>A</v>
          </cell>
        </row>
      </sheetData>
      <sheetData sheetId="26023"/>
      <sheetData sheetId="26024"/>
      <sheetData sheetId="26025">
        <row r="9">
          <cell r="A9" t="str">
            <v>A</v>
          </cell>
        </row>
      </sheetData>
      <sheetData sheetId="26026" refreshError="1"/>
      <sheetData sheetId="26027">
        <row r="9">
          <cell r="A9" t="str">
            <v>A</v>
          </cell>
        </row>
      </sheetData>
      <sheetData sheetId="26028">
        <row r="9">
          <cell r="A9" t="str">
            <v>A</v>
          </cell>
        </row>
      </sheetData>
      <sheetData sheetId="26029">
        <row r="9">
          <cell r="A9" t="str">
            <v>A</v>
          </cell>
        </row>
      </sheetData>
      <sheetData sheetId="26030" refreshError="1"/>
      <sheetData sheetId="26031" refreshError="1"/>
      <sheetData sheetId="26032" refreshError="1"/>
      <sheetData sheetId="26033" refreshError="1"/>
      <sheetData sheetId="26034" refreshError="1"/>
      <sheetData sheetId="26035" refreshError="1"/>
      <sheetData sheetId="26036" refreshError="1"/>
      <sheetData sheetId="26037" refreshError="1"/>
      <sheetData sheetId="26038" refreshError="1"/>
      <sheetData sheetId="26039" refreshError="1"/>
      <sheetData sheetId="26040" refreshError="1"/>
      <sheetData sheetId="26041" refreshError="1"/>
      <sheetData sheetId="26042" refreshError="1"/>
      <sheetData sheetId="26043" refreshError="1"/>
      <sheetData sheetId="26044" refreshError="1"/>
      <sheetData sheetId="26045" refreshError="1"/>
      <sheetData sheetId="26046" refreshError="1"/>
      <sheetData sheetId="26047" refreshError="1"/>
      <sheetData sheetId="26048" refreshError="1"/>
      <sheetData sheetId="26049" refreshError="1"/>
      <sheetData sheetId="26050" refreshError="1"/>
      <sheetData sheetId="26051" refreshError="1"/>
      <sheetData sheetId="26052" refreshError="1"/>
      <sheetData sheetId="26053" refreshError="1"/>
      <sheetData sheetId="26054" refreshError="1"/>
      <sheetData sheetId="26055" refreshError="1"/>
      <sheetData sheetId="26056" refreshError="1"/>
      <sheetData sheetId="26057" refreshError="1"/>
      <sheetData sheetId="26058" refreshError="1"/>
      <sheetData sheetId="26059" refreshError="1"/>
      <sheetData sheetId="26060" refreshError="1"/>
      <sheetData sheetId="26061" refreshError="1"/>
      <sheetData sheetId="26062" refreshError="1"/>
      <sheetData sheetId="26063" refreshError="1"/>
      <sheetData sheetId="26064" refreshError="1"/>
      <sheetData sheetId="26065" refreshError="1"/>
      <sheetData sheetId="26066" refreshError="1"/>
      <sheetData sheetId="26067" refreshError="1"/>
      <sheetData sheetId="26068" refreshError="1"/>
      <sheetData sheetId="26069" refreshError="1"/>
      <sheetData sheetId="26070"/>
      <sheetData sheetId="26071"/>
      <sheetData sheetId="26072"/>
      <sheetData sheetId="26073"/>
      <sheetData sheetId="26074"/>
      <sheetData sheetId="26075"/>
      <sheetData sheetId="26076"/>
      <sheetData sheetId="26077"/>
      <sheetData sheetId="26078"/>
      <sheetData sheetId="26079"/>
      <sheetData sheetId="26080"/>
      <sheetData sheetId="26081"/>
      <sheetData sheetId="26082"/>
      <sheetData sheetId="26083"/>
      <sheetData sheetId="26084"/>
      <sheetData sheetId="26085"/>
      <sheetData sheetId="26086"/>
      <sheetData sheetId="26087"/>
      <sheetData sheetId="26088"/>
      <sheetData sheetId="26089"/>
      <sheetData sheetId="26090"/>
      <sheetData sheetId="26091"/>
      <sheetData sheetId="26092"/>
      <sheetData sheetId="26093"/>
      <sheetData sheetId="26094"/>
      <sheetData sheetId="26095"/>
      <sheetData sheetId="26096"/>
      <sheetData sheetId="26097"/>
      <sheetData sheetId="26098"/>
      <sheetData sheetId="26099"/>
      <sheetData sheetId="26100"/>
      <sheetData sheetId="26101"/>
      <sheetData sheetId="26102"/>
      <sheetData sheetId="26103"/>
      <sheetData sheetId="26104"/>
      <sheetData sheetId="26105"/>
      <sheetData sheetId="26106"/>
      <sheetData sheetId="26107"/>
      <sheetData sheetId="26108"/>
      <sheetData sheetId="26109"/>
      <sheetData sheetId="26110"/>
      <sheetData sheetId="26111"/>
      <sheetData sheetId="26112"/>
      <sheetData sheetId="26113"/>
      <sheetData sheetId="26114"/>
      <sheetData sheetId="26115"/>
      <sheetData sheetId="26116"/>
      <sheetData sheetId="26117"/>
      <sheetData sheetId="26118"/>
      <sheetData sheetId="26119"/>
      <sheetData sheetId="26120"/>
      <sheetData sheetId="26121"/>
      <sheetData sheetId="26122"/>
      <sheetData sheetId="26123"/>
      <sheetData sheetId="26124"/>
      <sheetData sheetId="26125"/>
      <sheetData sheetId="26126"/>
      <sheetData sheetId="26127"/>
      <sheetData sheetId="26128"/>
      <sheetData sheetId="26129"/>
      <sheetData sheetId="26130"/>
      <sheetData sheetId="26131"/>
      <sheetData sheetId="26132"/>
      <sheetData sheetId="26133"/>
      <sheetData sheetId="26134"/>
      <sheetData sheetId="26135"/>
      <sheetData sheetId="26136"/>
      <sheetData sheetId="26137"/>
      <sheetData sheetId="26138"/>
      <sheetData sheetId="26139"/>
      <sheetData sheetId="26140"/>
      <sheetData sheetId="26141"/>
      <sheetData sheetId="26142"/>
      <sheetData sheetId="26143"/>
      <sheetData sheetId="26144"/>
      <sheetData sheetId="26145"/>
      <sheetData sheetId="26146"/>
      <sheetData sheetId="26147"/>
      <sheetData sheetId="26148"/>
      <sheetData sheetId="26149"/>
      <sheetData sheetId="26150"/>
      <sheetData sheetId="26151"/>
      <sheetData sheetId="26152"/>
      <sheetData sheetId="26153"/>
      <sheetData sheetId="26154"/>
      <sheetData sheetId="26155"/>
      <sheetData sheetId="26156"/>
      <sheetData sheetId="26157"/>
      <sheetData sheetId="26158"/>
      <sheetData sheetId="26159"/>
      <sheetData sheetId="26160"/>
      <sheetData sheetId="26161"/>
      <sheetData sheetId="26162"/>
      <sheetData sheetId="26163"/>
      <sheetData sheetId="26164"/>
      <sheetData sheetId="26165"/>
      <sheetData sheetId="26166"/>
      <sheetData sheetId="26167"/>
      <sheetData sheetId="26168"/>
      <sheetData sheetId="26169"/>
      <sheetData sheetId="26170"/>
      <sheetData sheetId="26171"/>
      <sheetData sheetId="26172"/>
      <sheetData sheetId="26173"/>
      <sheetData sheetId="26174"/>
      <sheetData sheetId="26175"/>
      <sheetData sheetId="26176"/>
      <sheetData sheetId="26177"/>
      <sheetData sheetId="26178"/>
      <sheetData sheetId="26179"/>
      <sheetData sheetId="26180"/>
      <sheetData sheetId="26181"/>
      <sheetData sheetId="26182"/>
      <sheetData sheetId="26183"/>
      <sheetData sheetId="26184"/>
      <sheetData sheetId="26185"/>
      <sheetData sheetId="26186"/>
      <sheetData sheetId="26187"/>
      <sheetData sheetId="26188"/>
      <sheetData sheetId="26189"/>
      <sheetData sheetId="26190"/>
      <sheetData sheetId="26191"/>
      <sheetData sheetId="26192"/>
      <sheetData sheetId="26193"/>
      <sheetData sheetId="26194"/>
      <sheetData sheetId="26195"/>
      <sheetData sheetId="26196"/>
      <sheetData sheetId="26197"/>
      <sheetData sheetId="26198"/>
      <sheetData sheetId="26199"/>
      <sheetData sheetId="26200"/>
      <sheetData sheetId="26201"/>
      <sheetData sheetId="26202"/>
      <sheetData sheetId="26203"/>
      <sheetData sheetId="26204"/>
      <sheetData sheetId="26205"/>
      <sheetData sheetId="26206"/>
      <sheetData sheetId="26207"/>
      <sheetData sheetId="26208"/>
      <sheetData sheetId="26209"/>
      <sheetData sheetId="26210"/>
      <sheetData sheetId="26211"/>
      <sheetData sheetId="26212"/>
      <sheetData sheetId="26213"/>
      <sheetData sheetId="26214"/>
      <sheetData sheetId="26215"/>
      <sheetData sheetId="26216"/>
      <sheetData sheetId="26217"/>
      <sheetData sheetId="26218"/>
      <sheetData sheetId="26219"/>
      <sheetData sheetId="26220"/>
      <sheetData sheetId="26221"/>
      <sheetData sheetId="26222"/>
      <sheetData sheetId="26223"/>
      <sheetData sheetId="26224"/>
      <sheetData sheetId="26225"/>
      <sheetData sheetId="26226"/>
      <sheetData sheetId="26227"/>
      <sheetData sheetId="26228"/>
      <sheetData sheetId="26229"/>
      <sheetData sheetId="26230"/>
      <sheetData sheetId="26231"/>
      <sheetData sheetId="26232"/>
      <sheetData sheetId="26233"/>
      <sheetData sheetId="26234"/>
      <sheetData sheetId="26235"/>
      <sheetData sheetId="26236"/>
      <sheetData sheetId="26237"/>
      <sheetData sheetId="26238"/>
      <sheetData sheetId="26239"/>
      <sheetData sheetId="26240"/>
      <sheetData sheetId="26241"/>
      <sheetData sheetId="26242"/>
      <sheetData sheetId="26243" refreshError="1"/>
      <sheetData sheetId="26244" refreshError="1"/>
      <sheetData sheetId="26245" refreshError="1"/>
      <sheetData sheetId="26246" refreshError="1"/>
      <sheetData sheetId="26247" refreshError="1"/>
      <sheetData sheetId="26248" refreshError="1"/>
      <sheetData sheetId="26249" refreshError="1"/>
      <sheetData sheetId="26250" refreshError="1"/>
      <sheetData sheetId="26251" refreshError="1"/>
      <sheetData sheetId="26252" refreshError="1"/>
      <sheetData sheetId="26253" refreshError="1"/>
      <sheetData sheetId="26254" refreshError="1"/>
      <sheetData sheetId="26255" refreshError="1"/>
      <sheetData sheetId="26256" refreshError="1"/>
      <sheetData sheetId="26257" refreshError="1"/>
      <sheetData sheetId="26258" refreshError="1"/>
      <sheetData sheetId="26259"/>
      <sheetData sheetId="26260" refreshError="1"/>
      <sheetData sheetId="26261" refreshError="1"/>
      <sheetData sheetId="26262" refreshError="1"/>
      <sheetData sheetId="26263" refreshError="1"/>
      <sheetData sheetId="26264" refreshError="1"/>
      <sheetData sheetId="26265" refreshError="1"/>
      <sheetData sheetId="26266" refreshError="1"/>
      <sheetData sheetId="26267" refreshError="1"/>
      <sheetData sheetId="26268" refreshError="1"/>
      <sheetData sheetId="26269" refreshError="1"/>
      <sheetData sheetId="26270" refreshError="1"/>
      <sheetData sheetId="26271" refreshError="1"/>
      <sheetData sheetId="26272" refreshError="1"/>
      <sheetData sheetId="26273" refreshError="1"/>
      <sheetData sheetId="26274" refreshError="1"/>
      <sheetData sheetId="26275" refreshError="1"/>
      <sheetData sheetId="26276" refreshError="1"/>
      <sheetData sheetId="26277" refreshError="1"/>
      <sheetData sheetId="26278" refreshError="1"/>
      <sheetData sheetId="26279" refreshError="1"/>
      <sheetData sheetId="26280" refreshError="1"/>
      <sheetData sheetId="26281" refreshError="1"/>
      <sheetData sheetId="26282" refreshError="1"/>
      <sheetData sheetId="26283" refreshError="1"/>
      <sheetData sheetId="26284" refreshError="1"/>
      <sheetData sheetId="26285" refreshError="1"/>
      <sheetData sheetId="26286" refreshError="1"/>
      <sheetData sheetId="26287" refreshError="1"/>
      <sheetData sheetId="26288" refreshError="1"/>
      <sheetData sheetId="26289" refreshError="1"/>
      <sheetData sheetId="26290" refreshError="1"/>
      <sheetData sheetId="26291" refreshError="1"/>
      <sheetData sheetId="26292" refreshError="1"/>
      <sheetData sheetId="26293" refreshError="1"/>
      <sheetData sheetId="26294" refreshError="1"/>
      <sheetData sheetId="26295" refreshError="1"/>
      <sheetData sheetId="26296" refreshError="1"/>
      <sheetData sheetId="26297" refreshError="1"/>
      <sheetData sheetId="26298" refreshError="1"/>
      <sheetData sheetId="26299" refreshError="1"/>
      <sheetData sheetId="26300" refreshError="1"/>
      <sheetData sheetId="26301" refreshError="1"/>
      <sheetData sheetId="26302" refreshError="1"/>
      <sheetData sheetId="26303" refreshError="1"/>
      <sheetData sheetId="26304" refreshError="1"/>
      <sheetData sheetId="26305" refreshError="1"/>
      <sheetData sheetId="26306" refreshError="1"/>
      <sheetData sheetId="26307" refreshError="1"/>
      <sheetData sheetId="26308" refreshError="1"/>
      <sheetData sheetId="26309" refreshError="1"/>
      <sheetData sheetId="26310" refreshError="1"/>
      <sheetData sheetId="26311" refreshError="1"/>
      <sheetData sheetId="26312" refreshError="1"/>
      <sheetData sheetId="26313" refreshError="1"/>
      <sheetData sheetId="26314" refreshError="1"/>
      <sheetData sheetId="26315" refreshError="1"/>
      <sheetData sheetId="26316" refreshError="1"/>
      <sheetData sheetId="26317" refreshError="1"/>
      <sheetData sheetId="26318" refreshError="1"/>
      <sheetData sheetId="26319" refreshError="1"/>
      <sheetData sheetId="26320" refreshError="1"/>
      <sheetData sheetId="26321" refreshError="1"/>
      <sheetData sheetId="26322" refreshError="1"/>
      <sheetData sheetId="26323" refreshError="1"/>
      <sheetData sheetId="26324" refreshError="1"/>
      <sheetData sheetId="26325" refreshError="1"/>
      <sheetData sheetId="26326" refreshError="1"/>
      <sheetData sheetId="26327" refreshError="1"/>
      <sheetData sheetId="26328" refreshError="1"/>
      <sheetData sheetId="26329" refreshError="1"/>
      <sheetData sheetId="26330" refreshError="1"/>
      <sheetData sheetId="26331" refreshError="1"/>
      <sheetData sheetId="26332" refreshError="1"/>
      <sheetData sheetId="26333" refreshError="1"/>
      <sheetData sheetId="26334" refreshError="1"/>
      <sheetData sheetId="26335" refreshError="1"/>
      <sheetData sheetId="26336" refreshError="1"/>
      <sheetData sheetId="26337" refreshError="1"/>
      <sheetData sheetId="26338" refreshError="1"/>
      <sheetData sheetId="26339" refreshError="1"/>
      <sheetData sheetId="26340" refreshError="1"/>
      <sheetData sheetId="26341" refreshError="1"/>
      <sheetData sheetId="26342" refreshError="1"/>
      <sheetData sheetId="26343" refreshError="1"/>
      <sheetData sheetId="26344" refreshError="1"/>
      <sheetData sheetId="26345" refreshError="1"/>
      <sheetData sheetId="26346" refreshError="1"/>
      <sheetData sheetId="26347" refreshError="1"/>
      <sheetData sheetId="26348" refreshError="1"/>
      <sheetData sheetId="26349" refreshError="1"/>
      <sheetData sheetId="26350" refreshError="1"/>
      <sheetData sheetId="26351" refreshError="1"/>
      <sheetData sheetId="26352" refreshError="1"/>
      <sheetData sheetId="26353" refreshError="1"/>
      <sheetData sheetId="26354" refreshError="1"/>
      <sheetData sheetId="26355" refreshError="1"/>
      <sheetData sheetId="26356" refreshError="1"/>
      <sheetData sheetId="26357" refreshError="1"/>
      <sheetData sheetId="26358" refreshError="1"/>
      <sheetData sheetId="26359" refreshError="1"/>
      <sheetData sheetId="26360" refreshError="1"/>
      <sheetData sheetId="26361" refreshError="1"/>
      <sheetData sheetId="26362" refreshError="1"/>
      <sheetData sheetId="26363" refreshError="1"/>
      <sheetData sheetId="26364" refreshError="1"/>
      <sheetData sheetId="26365" refreshError="1"/>
      <sheetData sheetId="26366" refreshError="1"/>
      <sheetData sheetId="26367" refreshError="1"/>
      <sheetData sheetId="26368" refreshError="1"/>
      <sheetData sheetId="26369" refreshError="1"/>
      <sheetData sheetId="26370" refreshError="1"/>
      <sheetData sheetId="26371" refreshError="1"/>
      <sheetData sheetId="26372" refreshError="1"/>
      <sheetData sheetId="26373" refreshError="1"/>
      <sheetData sheetId="26374" refreshError="1"/>
      <sheetData sheetId="26375" refreshError="1"/>
      <sheetData sheetId="26376" refreshError="1"/>
      <sheetData sheetId="26377" refreshError="1"/>
      <sheetData sheetId="26378" refreshError="1"/>
      <sheetData sheetId="26379" refreshError="1"/>
      <sheetData sheetId="26380" refreshError="1"/>
      <sheetData sheetId="26381" refreshError="1"/>
      <sheetData sheetId="26382" refreshError="1"/>
      <sheetData sheetId="26383" refreshError="1"/>
      <sheetData sheetId="26384" refreshError="1"/>
      <sheetData sheetId="26385" refreshError="1"/>
      <sheetData sheetId="26386" refreshError="1"/>
      <sheetData sheetId="26387" refreshError="1"/>
      <sheetData sheetId="26388" refreshError="1"/>
      <sheetData sheetId="26389" refreshError="1"/>
      <sheetData sheetId="26390" refreshError="1"/>
      <sheetData sheetId="26391" refreshError="1"/>
      <sheetData sheetId="26392" refreshError="1"/>
      <sheetData sheetId="26393" refreshError="1"/>
      <sheetData sheetId="26394" refreshError="1"/>
      <sheetData sheetId="26395" refreshError="1"/>
      <sheetData sheetId="26396" refreshError="1"/>
      <sheetData sheetId="26397" refreshError="1"/>
      <sheetData sheetId="26398" refreshError="1"/>
      <sheetData sheetId="26399" refreshError="1"/>
      <sheetData sheetId="26400" refreshError="1"/>
      <sheetData sheetId="26401" refreshError="1"/>
      <sheetData sheetId="26402" refreshError="1"/>
      <sheetData sheetId="26403" refreshError="1"/>
      <sheetData sheetId="26404" refreshError="1"/>
      <sheetData sheetId="26405" refreshError="1"/>
      <sheetData sheetId="26406" refreshError="1"/>
      <sheetData sheetId="26407" refreshError="1"/>
      <sheetData sheetId="26408" refreshError="1"/>
      <sheetData sheetId="26409" refreshError="1"/>
      <sheetData sheetId="26410" refreshError="1"/>
      <sheetData sheetId="26411" refreshError="1"/>
      <sheetData sheetId="26412" refreshError="1"/>
      <sheetData sheetId="26413" refreshError="1"/>
      <sheetData sheetId="26414" refreshError="1"/>
      <sheetData sheetId="26415" refreshError="1"/>
      <sheetData sheetId="26416" refreshError="1"/>
      <sheetData sheetId="26417" refreshError="1"/>
      <sheetData sheetId="26418" refreshError="1"/>
      <sheetData sheetId="26419" refreshError="1"/>
      <sheetData sheetId="26420" refreshError="1"/>
      <sheetData sheetId="26421" refreshError="1"/>
      <sheetData sheetId="26422" refreshError="1"/>
      <sheetData sheetId="26423" refreshError="1"/>
      <sheetData sheetId="26424" refreshError="1"/>
      <sheetData sheetId="26425" refreshError="1"/>
      <sheetData sheetId="26426"/>
      <sheetData sheetId="26427"/>
      <sheetData sheetId="26428"/>
      <sheetData sheetId="26429" refreshError="1"/>
      <sheetData sheetId="26430" refreshError="1"/>
      <sheetData sheetId="26431" refreshError="1"/>
      <sheetData sheetId="26432" refreshError="1"/>
      <sheetData sheetId="26433" refreshError="1"/>
      <sheetData sheetId="26434" refreshError="1"/>
      <sheetData sheetId="26435" refreshError="1"/>
      <sheetData sheetId="26436" refreshError="1"/>
      <sheetData sheetId="26437" refreshError="1"/>
      <sheetData sheetId="26438" refreshError="1"/>
      <sheetData sheetId="26439" refreshError="1"/>
      <sheetData sheetId="26440" refreshError="1"/>
      <sheetData sheetId="26441" refreshError="1"/>
      <sheetData sheetId="26442" refreshError="1"/>
      <sheetData sheetId="26443" refreshError="1"/>
      <sheetData sheetId="26444" refreshError="1"/>
      <sheetData sheetId="26445" refreshError="1"/>
      <sheetData sheetId="26446" refreshError="1"/>
      <sheetData sheetId="26447" refreshError="1"/>
      <sheetData sheetId="26448" refreshError="1"/>
      <sheetData sheetId="26449" refreshError="1"/>
      <sheetData sheetId="26450" refreshError="1"/>
      <sheetData sheetId="26451" refreshError="1"/>
      <sheetData sheetId="26452" refreshError="1"/>
      <sheetData sheetId="26453" refreshError="1"/>
      <sheetData sheetId="26454" refreshError="1"/>
      <sheetData sheetId="26455" refreshError="1"/>
      <sheetData sheetId="26456" refreshError="1"/>
      <sheetData sheetId="26457" refreshError="1"/>
      <sheetData sheetId="26458" refreshError="1"/>
      <sheetData sheetId="26459" refreshError="1"/>
      <sheetData sheetId="26460" refreshError="1"/>
      <sheetData sheetId="26461" refreshError="1"/>
      <sheetData sheetId="26462" refreshError="1"/>
      <sheetData sheetId="26463" refreshError="1"/>
      <sheetData sheetId="26464" refreshError="1"/>
      <sheetData sheetId="26465" refreshError="1"/>
      <sheetData sheetId="26466" refreshError="1"/>
      <sheetData sheetId="26467" refreshError="1"/>
      <sheetData sheetId="26468" refreshError="1"/>
      <sheetData sheetId="26469" refreshError="1"/>
      <sheetData sheetId="26470" refreshError="1"/>
      <sheetData sheetId="26471" refreshError="1"/>
      <sheetData sheetId="26472" refreshError="1"/>
      <sheetData sheetId="26473" refreshError="1"/>
      <sheetData sheetId="26474" refreshError="1"/>
      <sheetData sheetId="26475" refreshError="1"/>
      <sheetData sheetId="26476" refreshError="1"/>
      <sheetData sheetId="26477" refreshError="1"/>
      <sheetData sheetId="26478" refreshError="1"/>
      <sheetData sheetId="26479" refreshError="1"/>
      <sheetData sheetId="26480" refreshError="1"/>
      <sheetData sheetId="26481" refreshError="1"/>
      <sheetData sheetId="26482" refreshError="1"/>
      <sheetData sheetId="26483" refreshError="1"/>
      <sheetData sheetId="26484" refreshError="1"/>
      <sheetData sheetId="26485" refreshError="1"/>
      <sheetData sheetId="26486" refreshError="1"/>
      <sheetData sheetId="26487" refreshError="1"/>
      <sheetData sheetId="26488" refreshError="1"/>
      <sheetData sheetId="26489" refreshError="1"/>
      <sheetData sheetId="26490" refreshError="1"/>
      <sheetData sheetId="26491" refreshError="1"/>
      <sheetData sheetId="26492" refreshError="1"/>
      <sheetData sheetId="26493" refreshError="1"/>
      <sheetData sheetId="26494" refreshError="1"/>
      <sheetData sheetId="26495" refreshError="1"/>
      <sheetData sheetId="26496" refreshError="1"/>
      <sheetData sheetId="26497" refreshError="1"/>
      <sheetData sheetId="26498" refreshError="1"/>
      <sheetData sheetId="26499" refreshError="1"/>
      <sheetData sheetId="26500" refreshError="1"/>
      <sheetData sheetId="26501" refreshError="1"/>
      <sheetData sheetId="26502" refreshError="1"/>
      <sheetData sheetId="26503" refreshError="1"/>
      <sheetData sheetId="26504" refreshError="1"/>
      <sheetData sheetId="26505" refreshError="1"/>
      <sheetData sheetId="26506" refreshError="1"/>
      <sheetData sheetId="26507" refreshError="1"/>
      <sheetData sheetId="26508" refreshError="1"/>
      <sheetData sheetId="26509" refreshError="1"/>
      <sheetData sheetId="26510" refreshError="1"/>
      <sheetData sheetId="26511" refreshError="1"/>
      <sheetData sheetId="26512" refreshError="1"/>
      <sheetData sheetId="26513" refreshError="1"/>
      <sheetData sheetId="26514" refreshError="1"/>
      <sheetData sheetId="26515" refreshError="1"/>
      <sheetData sheetId="26516" refreshError="1"/>
      <sheetData sheetId="26517" refreshError="1"/>
      <sheetData sheetId="26518" refreshError="1"/>
      <sheetData sheetId="26519" refreshError="1"/>
      <sheetData sheetId="26520" refreshError="1"/>
      <sheetData sheetId="26521" refreshError="1"/>
      <sheetData sheetId="26522" refreshError="1"/>
      <sheetData sheetId="26523" refreshError="1"/>
      <sheetData sheetId="26524" refreshError="1"/>
      <sheetData sheetId="26525" refreshError="1"/>
      <sheetData sheetId="26526" refreshError="1"/>
      <sheetData sheetId="26527" refreshError="1"/>
      <sheetData sheetId="26528" refreshError="1"/>
      <sheetData sheetId="26529" refreshError="1"/>
      <sheetData sheetId="26530" refreshError="1"/>
      <sheetData sheetId="26531" refreshError="1"/>
      <sheetData sheetId="26532" refreshError="1"/>
      <sheetData sheetId="26533" refreshError="1"/>
      <sheetData sheetId="26534" refreshError="1"/>
      <sheetData sheetId="26535" refreshError="1"/>
      <sheetData sheetId="26536" refreshError="1"/>
      <sheetData sheetId="26537" refreshError="1"/>
      <sheetData sheetId="26538" refreshError="1"/>
      <sheetData sheetId="26539" refreshError="1"/>
      <sheetData sheetId="26540" refreshError="1"/>
      <sheetData sheetId="26541" refreshError="1"/>
      <sheetData sheetId="26542" refreshError="1"/>
      <sheetData sheetId="26543" refreshError="1"/>
      <sheetData sheetId="26544" refreshError="1"/>
      <sheetData sheetId="26545" refreshError="1"/>
      <sheetData sheetId="26546" refreshError="1"/>
      <sheetData sheetId="26547" refreshError="1"/>
      <sheetData sheetId="26548" refreshError="1"/>
      <sheetData sheetId="26549" refreshError="1"/>
      <sheetData sheetId="26550" refreshError="1"/>
      <sheetData sheetId="26551" refreshError="1"/>
      <sheetData sheetId="26552" refreshError="1"/>
      <sheetData sheetId="26553" refreshError="1"/>
      <sheetData sheetId="26554" refreshError="1"/>
      <sheetData sheetId="26555" refreshError="1"/>
      <sheetData sheetId="26556" refreshError="1"/>
      <sheetData sheetId="26557" refreshError="1"/>
      <sheetData sheetId="26558" refreshError="1"/>
      <sheetData sheetId="26559" refreshError="1"/>
      <sheetData sheetId="26560" refreshError="1"/>
      <sheetData sheetId="26561" refreshError="1"/>
      <sheetData sheetId="26562" refreshError="1"/>
      <sheetData sheetId="26563" refreshError="1"/>
      <sheetData sheetId="26564" refreshError="1"/>
      <sheetData sheetId="26565" refreshError="1"/>
      <sheetData sheetId="26566" refreshError="1"/>
      <sheetData sheetId="26567" refreshError="1"/>
      <sheetData sheetId="26568" refreshError="1"/>
      <sheetData sheetId="26569" refreshError="1"/>
      <sheetData sheetId="26570" refreshError="1"/>
      <sheetData sheetId="26571" refreshError="1"/>
      <sheetData sheetId="26572" refreshError="1"/>
      <sheetData sheetId="26573" refreshError="1"/>
      <sheetData sheetId="26574" refreshError="1"/>
      <sheetData sheetId="26575" refreshError="1"/>
      <sheetData sheetId="26576" refreshError="1"/>
      <sheetData sheetId="26577" refreshError="1"/>
      <sheetData sheetId="26578" refreshError="1"/>
      <sheetData sheetId="26579" refreshError="1"/>
      <sheetData sheetId="26580" refreshError="1"/>
      <sheetData sheetId="26581" refreshError="1"/>
      <sheetData sheetId="26582" refreshError="1"/>
      <sheetData sheetId="26583" refreshError="1"/>
      <sheetData sheetId="26584" refreshError="1"/>
      <sheetData sheetId="26585" refreshError="1"/>
      <sheetData sheetId="26586" refreshError="1"/>
      <sheetData sheetId="26587" refreshError="1"/>
      <sheetData sheetId="26588" refreshError="1"/>
      <sheetData sheetId="26589" refreshError="1"/>
      <sheetData sheetId="26590" refreshError="1"/>
      <sheetData sheetId="26591" refreshError="1"/>
      <sheetData sheetId="26592" refreshError="1"/>
      <sheetData sheetId="26593" refreshError="1"/>
      <sheetData sheetId="26594" refreshError="1"/>
      <sheetData sheetId="26595" refreshError="1"/>
      <sheetData sheetId="26596" refreshError="1"/>
      <sheetData sheetId="26597" refreshError="1"/>
      <sheetData sheetId="26598" refreshError="1"/>
      <sheetData sheetId="26599" refreshError="1"/>
      <sheetData sheetId="26600" refreshError="1"/>
      <sheetData sheetId="26601" refreshError="1"/>
      <sheetData sheetId="26602" refreshError="1"/>
      <sheetData sheetId="26603" refreshError="1"/>
      <sheetData sheetId="26604" refreshError="1"/>
      <sheetData sheetId="26605" refreshError="1"/>
      <sheetData sheetId="26606" refreshError="1"/>
      <sheetData sheetId="26607" refreshError="1"/>
      <sheetData sheetId="26608" refreshError="1"/>
      <sheetData sheetId="26609" refreshError="1"/>
      <sheetData sheetId="26610" refreshError="1"/>
      <sheetData sheetId="26611" refreshError="1"/>
      <sheetData sheetId="26612" refreshError="1"/>
      <sheetData sheetId="26613" refreshError="1"/>
      <sheetData sheetId="26614" refreshError="1"/>
      <sheetData sheetId="26615" refreshError="1"/>
      <sheetData sheetId="26616" refreshError="1"/>
      <sheetData sheetId="26617" refreshError="1"/>
      <sheetData sheetId="26618" refreshError="1"/>
      <sheetData sheetId="26619" refreshError="1"/>
      <sheetData sheetId="26620" refreshError="1"/>
      <sheetData sheetId="26621" refreshError="1"/>
      <sheetData sheetId="26622" refreshError="1"/>
      <sheetData sheetId="26623" refreshError="1"/>
      <sheetData sheetId="26624" refreshError="1"/>
      <sheetData sheetId="26625" refreshError="1"/>
      <sheetData sheetId="26626" refreshError="1"/>
      <sheetData sheetId="26627" refreshError="1"/>
      <sheetData sheetId="26628" refreshError="1"/>
      <sheetData sheetId="26629" refreshError="1"/>
      <sheetData sheetId="26630" refreshError="1"/>
      <sheetData sheetId="26631" refreshError="1"/>
      <sheetData sheetId="26632" refreshError="1"/>
      <sheetData sheetId="26633" refreshError="1"/>
      <sheetData sheetId="26634" refreshError="1"/>
      <sheetData sheetId="26635" refreshError="1"/>
      <sheetData sheetId="26636" refreshError="1"/>
      <sheetData sheetId="26637" refreshError="1"/>
      <sheetData sheetId="26638" refreshError="1"/>
      <sheetData sheetId="26639" refreshError="1"/>
      <sheetData sheetId="26640" refreshError="1"/>
      <sheetData sheetId="26641" refreshError="1"/>
      <sheetData sheetId="26642" refreshError="1"/>
      <sheetData sheetId="26643" refreshError="1"/>
      <sheetData sheetId="26644" refreshError="1"/>
      <sheetData sheetId="26645" refreshError="1"/>
      <sheetData sheetId="26646" refreshError="1"/>
      <sheetData sheetId="26647" refreshError="1"/>
      <sheetData sheetId="26648" refreshError="1"/>
      <sheetData sheetId="26649" refreshError="1"/>
      <sheetData sheetId="26650" refreshError="1"/>
      <sheetData sheetId="26651" refreshError="1"/>
      <sheetData sheetId="26652" refreshError="1"/>
      <sheetData sheetId="26653" refreshError="1"/>
      <sheetData sheetId="26654" refreshError="1"/>
      <sheetData sheetId="26655" refreshError="1"/>
      <sheetData sheetId="26656" refreshError="1"/>
      <sheetData sheetId="26657" refreshError="1"/>
      <sheetData sheetId="26658" refreshError="1"/>
      <sheetData sheetId="26659" refreshError="1"/>
      <sheetData sheetId="26660" refreshError="1"/>
      <sheetData sheetId="26661" refreshError="1"/>
      <sheetData sheetId="26662" refreshError="1"/>
      <sheetData sheetId="26663" refreshError="1"/>
      <sheetData sheetId="26664" refreshError="1"/>
      <sheetData sheetId="26665" refreshError="1"/>
      <sheetData sheetId="26666" refreshError="1"/>
      <sheetData sheetId="26667" refreshError="1"/>
      <sheetData sheetId="26668" refreshError="1"/>
      <sheetData sheetId="26669" refreshError="1"/>
      <sheetData sheetId="26670" refreshError="1"/>
      <sheetData sheetId="26671" refreshError="1"/>
      <sheetData sheetId="26672" refreshError="1"/>
      <sheetData sheetId="26673" refreshError="1"/>
      <sheetData sheetId="26674" refreshError="1"/>
      <sheetData sheetId="26675" refreshError="1"/>
      <sheetData sheetId="26676" refreshError="1"/>
      <sheetData sheetId="26677" refreshError="1"/>
      <sheetData sheetId="26678" refreshError="1"/>
      <sheetData sheetId="26679" refreshError="1"/>
      <sheetData sheetId="26680" refreshError="1"/>
      <sheetData sheetId="26681" refreshError="1"/>
      <sheetData sheetId="26682" refreshError="1"/>
      <sheetData sheetId="26683" refreshError="1"/>
      <sheetData sheetId="26684" refreshError="1"/>
      <sheetData sheetId="26685" refreshError="1"/>
      <sheetData sheetId="26686" refreshError="1"/>
      <sheetData sheetId="26687" refreshError="1"/>
      <sheetData sheetId="26688" refreshError="1"/>
      <sheetData sheetId="26689" refreshError="1"/>
      <sheetData sheetId="26690" refreshError="1"/>
      <sheetData sheetId="26691" refreshError="1"/>
      <sheetData sheetId="26692" refreshError="1"/>
      <sheetData sheetId="26693" refreshError="1"/>
      <sheetData sheetId="26694" refreshError="1"/>
      <sheetData sheetId="26695" refreshError="1"/>
      <sheetData sheetId="26696" refreshError="1"/>
      <sheetData sheetId="26697" refreshError="1"/>
      <sheetData sheetId="26698" refreshError="1"/>
      <sheetData sheetId="26699" refreshError="1"/>
      <sheetData sheetId="26700" refreshError="1"/>
      <sheetData sheetId="26701" refreshError="1"/>
      <sheetData sheetId="26702" refreshError="1"/>
      <sheetData sheetId="26703" refreshError="1"/>
      <sheetData sheetId="26704" refreshError="1"/>
      <sheetData sheetId="26705" refreshError="1"/>
      <sheetData sheetId="26706" refreshError="1"/>
      <sheetData sheetId="26707" refreshError="1"/>
      <sheetData sheetId="26708" refreshError="1"/>
      <sheetData sheetId="26709" refreshError="1"/>
      <sheetData sheetId="26710" refreshError="1"/>
      <sheetData sheetId="26711" refreshError="1"/>
      <sheetData sheetId="26712" refreshError="1"/>
      <sheetData sheetId="26713" refreshError="1"/>
      <sheetData sheetId="26714" refreshError="1"/>
      <sheetData sheetId="26715" refreshError="1"/>
      <sheetData sheetId="26716" refreshError="1"/>
      <sheetData sheetId="26717" refreshError="1"/>
      <sheetData sheetId="26718" refreshError="1"/>
      <sheetData sheetId="26719" refreshError="1"/>
      <sheetData sheetId="26720" refreshError="1"/>
      <sheetData sheetId="26721" refreshError="1"/>
      <sheetData sheetId="26722" refreshError="1"/>
      <sheetData sheetId="26723" refreshError="1"/>
      <sheetData sheetId="26724" refreshError="1"/>
      <sheetData sheetId="26725" refreshError="1"/>
      <sheetData sheetId="26726" refreshError="1"/>
      <sheetData sheetId="26727" refreshError="1"/>
      <sheetData sheetId="26728" refreshError="1"/>
      <sheetData sheetId="26729" refreshError="1"/>
      <sheetData sheetId="26730" refreshError="1"/>
      <sheetData sheetId="26731" refreshError="1"/>
      <sheetData sheetId="26732" refreshError="1"/>
      <sheetData sheetId="26733" refreshError="1"/>
      <sheetData sheetId="26734" refreshError="1"/>
      <sheetData sheetId="26735" refreshError="1"/>
      <sheetData sheetId="26736" refreshError="1"/>
      <sheetData sheetId="26737" refreshError="1"/>
      <sheetData sheetId="26738" refreshError="1"/>
      <sheetData sheetId="26739" refreshError="1"/>
      <sheetData sheetId="26740" refreshError="1"/>
      <sheetData sheetId="26741" refreshError="1"/>
      <sheetData sheetId="26742" refreshError="1"/>
      <sheetData sheetId="26743" refreshError="1"/>
      <sheetData sheetId="26744" refreshError="1"/>
      <sheetData sheetId="26745" refreshError="1"/>
      <sheetData sheetId="26746" refreshError="1"/>
      <sheetData sheetId="26747" refreshError="1"/>
      <sheetData sheetId="26748" refreshError="1"/>
      <sheetData sheetId="26749" refreshError="1"/>
      <sheetData sheetId="26750" refreshError="1"/>
      <sheetData sheetId="26751" refreshError="1"/>
      <sheetData sheetId="26752" refreshError="1"/>
      <sheetData sheetId="26753" refreshError="1"/>
      <sheetData sheetId="26754" refreshError="1"/>
      <sheetData sheetId="26755" refreshError="1"/>
      <sheetData sheetId="26756" refreshError="1"/>
      <sheetData sheetId="26757" refreshError="1"/>
      <sheetData sheetId="26758" refreshError="1"/>
      <sheetData sheetId="26759" refreshError="1"/>
      <sheetData sheetId="26760" refreshError="1"/>
      <sheetData sheetId="26761" refreshError="1"/>
      <sheetData sheetId="26762" refreshError="1"/>
      <sheetData sheetId="26763" refreshError="1"/>
      <sheetData sheetId="26764" refreshError="1"/>
      <sheetData sheetId="26765" refreshError="1"/>
      <sheetData sheetId="26766" refreshError="1"/>
      <sheetData sheetId="26767" refreshError="1"/>
      <sheetData sheetId="26768" refreshError="1"/>
      <sheetData sheetId="26769" refreshError="1"/>
      <sheetData sheetId="26770" refreshError="1"/>
      <sheetData sheetId="26771" refreshError="1"/>
      <sheetData sheetId="26772" refreshError="1"/>
      <sheetData sheetId="26773" refreshError="1"/>
      <sheetData sheetId="26774" refreshError="1"/>
      <sheetData sheetId="26775" refreshError="1"/>
      <sheetData sheetId="26776" refreshError="1"/>
      <sheetData sheetId="26777" refreshError="1"/>
      <sheetData sheetId="26778" refreshError="1"/>
      <sheetData sheetId="26779" refreshError="1"/>
      <sheetData sheetId="26780" refreshError="1"/>
      <sheetData sheetId="26781" refreshError="1"/>
      <sheetData sheetId="26782" refreshError="1"/>
      <sheetData sheetId="26783" refreshError="1"/>
      <sheetData sheetId="26784" refreshError="1"/>
      <sheetData sheetId="26785" refreshError="1"/>
      <sheetData sheetId="26786" refreshError="1"/>
      <sheetData sheetId="26787" refreshError="1"/>
      <sheetData sheetId="26788" refreshError="1"/>
      <sheetData sheetId="26789" refreshError="1"/>
      <sheetData sheetId="26790" refreshError="1"/>
      <sheetData sheetId="26791" refreshError="1"/>
      <sheetData sheetId="26792" refreshError="1"/>
      <sheetData sheetId="26793" refreshError="1"/>
      <sheetData sheetId="26794" refreshError="1"/>
      <sheetData sheetId="26795" refreshError="1"/>
      <sheetData sheetId="26796" refreshError="1"/>
      <sheetData sheetId="26797" refreshError="1"/>
      <sheetData sheetId="26798" refreshError="1"/>
      <sheetData sheetId="26799" refreshError="1"/>
      <sheetData sheetId="26800" refreshError="1"/>
      <sheetData sheetId="26801" refreshError="1"/>
      <sheetData sheetId="26802" refreshError="1"/>
      <sheetData sheetId="26803" refreshError="1"/>
      <sheetData sheetId="26804" refreshError="1"/>
      <sheetData sheetId="26805" refreshError="1"/>
      <sheetData sheetId="26806" refreshError="1"/>
      <sheetData sheetId="26807" refreshError="1"/>
      <sheetData sheetId="26808" refreshError="1"/>
      <sheetData sheetId="26809" refreshError="1"/>
      <sheetData sheetId="26810" refreshError="1"/>
      <sheetData sheetId="26811" refreshError="1"/>
      <sheetData sheetId="26812" refreshError="1"/>
      <sheetData sheetId="26813" refreshError="1"/>
      <sheetData sheetId="26814" refreshError="1"/>
      <sheetData sheetId="26815" refreshError="1"/>
      <sheetData sheetId="26816" refreshError="1"/>
      <sheetData sheetId="26817" refreshError="1"/>
      <sheetData sheetId="26818" refreshError="1"/>
      <sheetData sheetId="26819" refreshError="1"/>
      <sheetData sheetId="26820" refreshError="1"/>
      <sheetData sheetId="26821" refreshError="1"/>
      <sheetData sheetId="26822" refreshError="1"/>
      <sheetData sheetId="26823" refreshError="1"/>
      <sheetData sheetId="26824" refreshError="1"/>
      <sheetData sheetId="26825" refreshError="1"/>
      <sheetData sheetId="26826" refreshError="1"/>
      <sheetData sheetId="26827" refreshError="1"/>
      <sheetData sheetId="26828" refreshError="1"/>
      <sheetData sheetId="26829" refreshError="1"/>
      <sheetData sheetId="26830" refreshError="1"/>
      <sheetData sheetId="26831" refreshError="1"/>
      <sheetData sheetId="26832" refreshError="1"/>
      <sheetData sheetId="26833" refreshError="1"/>
      <sheetData sheetId="26834" refreshError="1"/>
      <sheetData sheetId="26835" refreshError="1"/>
      <sheetData sheetId="26836" refreshError="1"/>
      <sheetData sheetId="26837" refreshError="1"/>
      <sheetData sheetId="26838" refreshError="1"/>
      <sheetData sheetId="26839" refreshError="1"/>
      <sheetData sheetId="26840" refreshError="1"/>
      <sheetData sheetId="26841" refreshError="1"/>
      <sheetData sheetId="26842" refreshError="1"/>
      <sheetData sheetId="26843" refreshError="1"/>
      <sheetData sheetId="26844" refreshError="1"/>
      <sheetData sheetId="26845" refreshError="1"/>
      <sheetData sheetId="26846" refreshError="1"/>
      <sheetData sheetId="26847" refreshError="1"/>
      <sheetData sheetId="26848" refreshError="1"/>
      <sheetData sheetId="26849" refreshError="1"/>
      <sheetData sheetId="26850" refreshError="1"/>
      <sheetData sheetId="26851" refreshError="1"/>
      <sheetData sheetId="26852" refreshError="1"/>
      <sheetData sheetId="26853" refreshError="1"/>
      <sheetData sheetId="26854" refreshError="1"/>
      <sheetData sheetId="26855" refreshError="1"/>
      <sheetData sheetId="26856" refreshError="1"/>
      <sheetData sheetId="26857" refreshError="1"/>
      <sheetData sheetId="26858" refreshError="1"/>
      <sheetData sheetId="26859" refreshError="1"/>
      <sheetData sheetId="26860" refreshError="1"/>
      <sheetData sheetId="26861" refreshError="1"/>
      <sheetData sheetId="26862" refreshError="1"/>
      <sheetData sheetId="26863" refreshError="1"/>
      <sheetData sheetId="26864" refreshError="1"/>
      <sheetData sheetId="26865" refreshError="1"/>
      <sheetData sheetId="26866" refreshError="1"/>
      <sheetData sheetId="26867" refreshError="1"/>
      <sheetData sheetId="26868" refreshError="1"/>
      <sheetData sheetId="26869" refreshError="1"/>
      <sheetData sheetId="26870" refreshError="1"/>
      <sheetData sheetId="26871" refreshError="1"/>
      <sheetData sheetId="26872" refreshError="1"/>
      <sheetData sheetId="26873" refreshError="1"/>
      <sheetData sheetId="26874" refreshError="1"/>
      <sheetData sheetId="26875" refreshError="1"/>
      <sheetData sheetId="26876" refreshError="1"/>
      <sheetData sheetId="26877" refreshError="1"/>
      <sheetData sheetId="26878" refreshError="1"/>
      <sheetData sheetId="26879" refreshError="1"/>
      <sheetData sheetId="26880" refreshError="1"/>
      <sheetData sheetId="26881" refreshError="1"/>
      <sheetData sheetId="26882" refreshError="1"/>
      <sheetData sheetId="26883" refreshError="1"/>
      <sheetData sheetId="26884" refreshError="1"/>
      <sheetData sheetId="26885" refreshError="1"/>
      <sheetData sheetId="26886" refreshError="1"/>
      <sheetData sheetId="26887" refreshError="1"/>
      <sheetData sheetId="26888" refreshError="1"/>
      <sheetData sheetId="26889" refreshError="1"/>
      <sheetData sheetId="26890" refreshError="1"/>
      <sheetData sheetId="26891" refreshError="1"/>
      <sheetData sheetId="26892" refreshError="1"/>
      <sheetData sheetId="26893" refreshError="1"/>
      <sheetData sheetId="26894" refreshError="1"/>
      <sheetData sheetId="26895" refreshError="1"/>
      <sheetData sheetId="26896" refreshError="1"/>
      <sheetData sheetId="26897" refreshError="1"/>
      <sheetData sheetId="26898" refreshError="1"/>
      <sheetData sheetId="26899" refreshError="1"/>
      <sheetData sheetId="26900" refreshError="1"/>
      <sheetData sheetId="26901" refreshError="1"/>
      <sheetData sheetId="26902" refreshError="1"/>
      <sheetData sheetId="26903" refreshError="1"/>
      <sheetData sheetId="26904" refreshError="1"/>
      <sheetData sheetId="26905" refreshError="1"/>
      <sheetData sheetId="26906" refreshError="1"/>
      <sheetData sheetId="26907" refreshError="1"/>
      <sheetData sheetId="26908" refreshError="1"/>
      <sheetData sheetId="26909" refreshError="1"/>
      <sheetData sheetId="26910" refreshError="1"/>
      <sheetData sheetId="26911" refreshError="1"/>
      <sheetData sheetId="26912" refreshError="1"/>
      <sheetData sheetId="26913" refreshError="1"/>
      <sheetData sheetId="26914" refreshError="1"/>
      <sheetData sheetId="26915" refreshError="1"/>
      <sheetData sheetId="26916" refreshError="1"/>
      <sheetData sheetId="26917" refreshError="1"/>
      <sheetData sheetId="26918" refreshError="1"/>
      <sheetData sheetId="26919" refreshError="1"/>
      <sheetData sheetId="26920" refreshError="1"/>
      <sheetData sheetId="26921" refreshError="1"/>
      <sheetData sheetId="26922" refreshError="1"/>
      <sheetData sheetId="26923" refreshError="1"/>
      <sheetData sheetId="26924" refreshError="1"/>
      <sheetData sheetId="26925" refreshError="1"/>
      <sheetData sheetId="26926" refreshError="1"/>
      <sheetData sheetId="26927" refreshError="1"/>
      <sheetData sheetId="26928" refreshError="1"/>
      <sheetData sheetId="26929" refreshError="1"/>
      <sheetData sheetId="26930" refreshError="1"/>
      <sheetData sheetId="26931" refreshError="1"/>
      <sheetData sheetId="26932" refreshError="1"/>
      <sheetData sheetId="26933" refreshError="1"/>
      <sheetData sheetId="26934" refreshError="1"/>
      <sheetData sheetId="26935" refreshError="1"/>
      <sheetData sheetId="26936" refreshError="1"/>
      <sheetData sheetId="26937" refreshError="1"/>
      <sheetData sheetId="26938" refreshError="1"/>
      <sheetData sheetId="26939" refreshError="1"/>
      <sheetData sheetId="26940" refreshError="1"/>
      <sheetData sheetId="26941" refreshError="1"/>
      <sheetData sheetId="26942" refreshError="1"/>
      <sheetData sheetId="26943" refreshError="1"/>
      <sheetData sheetId="26944" refreshError="1"/>
      <sheetData sheetId="26945" refreshError="1"/>
      <sheetData sheetId="26946" refreshError="1"/>
      <sheetData sheetId="26947" refreshError="1"/>
      <sheetData sheetId="26948" refreshError="1"/>
      <sheetData sheetId="26949" refreshError="1"/>
      <sheetData sheetId="26950" refreshError="1"/>
      <sheetData sheetId="26951" refreshError="1"/>
      <sheetData sheetId="26952" refreshError="1"/>
      <sheetData sheetId="26953" refreshError="1"/>
      <sheetData sheetId="26954" refreshError="1"/>
      <sheetData sheetId="26955" refreshError="1"/>
      <sheetData sheetId="26956" refreshError="1"/>
      <sheetData sheetId="26957" refreshError="1"/>
      <sheetData sheetId="26958" refreshError="1"/>
      <sheetData sheetId="26959" refreshError="1"/>
      <sheetData sheetId="26960" refreshError="1"/>
      <sheetData sheetId="26961" refreshError="1"/>
      <sheetData sheetId="26962" refreshError="1"/>
      <sheetData sheetId="26963" refreshError="1"/>
      <sheetData sheetId="26964" refreshError="1"/>
      <sheetData sheetId="26965" refreshError="1"/>
      <sheetData sheetId="26966" refreshError="1"/>
      <sheetData sheetId="26967" refreshError="1"/>
      <sheetData sheetId="26968" refreshError="1"/>
      <sheetData sheetId="26969" refreshError="1"/>
      <sheetData sheetId="26970" refreshError="1"/>
      <sheetData sheetId="26971" refreshError="1"/>
      <sheetData sheetId="26972" refreshError="1"/>
      <sheetData sheetId="26973" refreshError="1"/>
      <sheetData sheetId="26974" refreshError="1"/>
      <sheetData sheetId="26975" refreshError="1"/>
      <sheetData sheetId="26976" refreshError="1"/>
      <sheetData sheetId="26977" refreshError="1"/>
      <sheetData sheetId="26978" refreshError="1"/>
      <sheetData sheetId="26979" refreshError="1"/>
      <sheetData sheetId="26980" refreshError="1"/>
      <sheetData sheetId="26981" refreshError="1"/>
      <sheetData sheetId="26982" refreshError="1"/>
      <sheetData sheetId="26983" refreshError="1"/>
      <sheetData sheetId="26984" refreshError="1"/>
      <sheetData sheetId="26985" refreshError="1"/>
      <sheetData sheetId="26986" refreshError="1"/>
      <sheetData sheetId="26987" refreshError="1"/>
      <sheetData sheetId="26988" refreshError="1"/>
      <sheetData sheetId="26989" refreshError="1"/>
      <sheetData sheetId="26990" refreshError="1"/>
      <sheetData sheetId="26991" refreshError="1"/>
      <sheetData sheetId="26992" refreshError="1"/>
      <sheetData sheetId="26993" refreshError="1"/>
      <sheetData sheetId="26994" refreshError="1"/>
      <sheetData sheetId="26995" refreshError="1"/>
      <sheetData sheetId="26996" refreshError="1"/>
      <sheetData sheetId="26997" refreshError="1"/>
      <sheetData sheetId="26998" refreshError="1"/>
      <sheetData sheetId="26999" refreshError="1"/>
      <sheetData sheetId="27000" refreshError="1"/>
      <sheetData sheetId="27001" refreshError="1"/>
      <sheetData sheetId="27002" refreshError="1"/>
      <sheetData sheetId="27003" refreshError="1"/>
      <sheetData sheetId="27004" refreshError="1"/>
      <sheetData sheetId="27005" refreshError="1"/>
      <sheetData sheetId="27006" refreshError="1"/>
      <sheetData sheetId="27007" refreshError="1"/>
      <sheetData sheetId="27008" refreshError="1"/>
      <sheetData sheetId="27009" refreshError="1"/>
      <sheetData sheetId="27010" refreshError="1"/>
      <sheetData sheetId="27011" refreshError="1"/>
      <sheetData sheetId="27012" refreshError="1"/>
      <sheetData sheetId="27013" refreshError="1"/>
      <sheetData sheetId="27014" refreshError="1"/>
      <sheetData sheetId="27015" refreshError="1"/>
      <sheetData sheetId="27016" refreshError="1"/>
      <sheetData sheetId="27017" refreshError="1"/>
      <sheetData sheetId="27018" refreshError="1"/>
      <sheetData sheetId="27019" refreshError="1"/>
      <sheetData sheetId="27020" refreshError="1"/>
      <sheetData sheetId="27021" refreshError="1"/>
      <sheetData sheetId="27022" refreshError="1"/>
      <sheetData sheetId="27023" refreshError="1"/>
      <sheetData sheetId="27024" refreshError="1"/>
      <sheetData sheetId="27025" refreshError="1"/>
      <sheetData sheetId="27026" refreshError="1"/>
      <sheetData sheetId="27027" refreshError="1"/>
      <sheetData sheetId="27028" refreshError="1"/>
      <sheetData sheetId="27029" refreshError="1"/>
      <sheetData sheetId="27030" refreshError="1"/>
      <sheetData sheetId="27031" refreshError="1"/>
      <sheetData sheetId="27032" refreshError="1"/>
      <sheetData sheetId="27033" refreshError="1"/>
      <sheetData sheetId="27034" refreshError="1"/>
      <sheetData sheetId="27035" refreshError="1"/>
      <sheetData sheetId="27036" refreshError="1"/>
      <sheetData sheetId="27037" refreshError="1"/>
      <sheetData sheetId="27038" refreshError="1"/>
      <sheetData sheetId="27039" refreshError="1"/>
      <sheetData sheetId="27040" refreshError="1"/>
      <sheetData sheetId="27041" refreshError="1"/>
      <sheetData sheetId="27042" refreshError="1"/>
      <sheetData sheetId="27043" refreshError="1"/>
      <sheetData sheetId="27044" refreshError="1"/>
      <sheetData sheetId="27045" refreshError="1"/>
      <sheetData sheetId="27046" refreshError="1"/>
      <sheetData sheetId="27047" refreshError="1"/>
      <sheetData sheetId="27048" refreshError="1"/>
      <sheetData sheetId="27049" refreshError="1"/>
      <sheetData sheetId="27050" refreshError="1"/>
      <sheetData sheetId="27051" refreshError="1"/>
      <sheetData sheetId="27052" refreshError="1"/>
      <sheetData sheetId="27053" refreshError="1"/>
      <sheetData sheetId="27054" refreshError="1"/>
      <sheetData sheetId="27055" refreshError="1"/>
      <sheetData sheetId="27056" refreshError="1"/>
      <sheetData sheetId="27057" refreshError="1"/>
      <sheetData sheetId="27058" refreshError="1"/>
      <sheetData sheetId="27059" refreshError="1"/>
      <sheetData sheetId="27060" refreshError="1"/>
      <sheetData sheetId="27061" refreshError="1"/>
      <sheetData sheetId="27062" refreshError="1"/>
      <sheetData sheetId="27063" refreshError="1"/>
      <sheetData sheetId="27064" refreshError="1"/>
      <sheetData sheetId="27065" refreshError="1"/>
      <sheetData sheetId="27066" refreshError="1"/>
      <sheetData sheetId="27067" refreshError="1"/>
      <sheetData sheetId="27068" refreshError="1"/>
      <sheetData sheetId="27069" refreshError="1"/>
      <sheetData sheetId="27070" refreshError="1"/>
      <sheetData sheetId="27071" refreshError="1"/>
      <sheetData sheetId="27072" refreshError="1"/>
      <sheetData sheetId="27073" refreshError="1"/>
      <sheetData sheetId="27074" refreshError="1"/>
      <sheetData sheetId="27075" refreshError="1"/>
      <sheetData sheetId="27076" refreshError="1"/>
      <sheetData sheetId="27077" refreshError="1"/>
      <sheetData sheetId="27078" refreshError="1"/>
      <sheetData sheetId="27079" refreshError="1"/>
      <sheetData sheetId="27080" refreshError="1"/>
      <sheetData sheetId="27081" refreshError="1"/>
      <sheetData sheetId="27082" refreshError="1"/>
      <sheetData sheetId="27083" refreshError="1"/>
      <sheetData sheetId="27084" refreshError="1"/>
      <sheetData sheetId="27085" refreshError="1"/>
      <sheetData sheetId="27086" refreshError="1"/>
      <sheetData sheetId="27087" refreshError="1"/>
      <sheetData sheetId="27088" refreshError="1"/>
      <sheetData sheetId="27089" refreshError="1"/>
      <sheetData sheetId="27090" refreshError="1"/>
      <sheetData sheetId="27091" refreshError="1"/>
      <sheetData sheetId="27092" refreshError="1"/>
      <sheetData sheetId="27093" refreshError="1"/>
      <sheetData sheetId="27094" refreshError="1"/>
      <sheetData sheetId="27095" refreshError="1"/>
      <sheetData sheetId="27096" refreshError="1"/>
      <sheetData sheetId="27097" refreshError="1"/>
      <sheetData sheetId="27098" refreshError="1"/>
      <sheetData sheetId="27099" refreshError="1"/>
      <sheetData sheetId="27100" refreshError="1"/>
      <sheetData sheetId="27101" refreshError="1"/>
      <sheetData sheetId="27102" refreshError="1"/>
      <sheetData sheetId="27103" refreshError="1"/>
      <sheetData sheetId="27104" refreshError="1"/>
      <sheetData sheetId="27105" refreshError="1"/>
      <sheetData sheetId="27106" refreshError="1"/>
      <sheetData sheetId="27107" refreshError="1"/>
      <sheetData sheetId="27108" refreshError="1"/>
      <sheetData sheetId="27109" refreshError="1"/>
      <sheetData sheetId="27110" refreshError="1"/>
      <sheetData sheetId="27111" refreshError="1"/>
      <sheetData sheetId="27112" refreshError="1"/>
      <sheetData sheetId="27113" refreshError="1"/>
      <sheetData sheetId="27114" refreshError="1"/>
      <sheetData sheetId="27115" refreshError="1"/>
      <sheetData sheetId="27116" refreshError="1"/>
      <sheetData sheetId="27117" refreshError="1"/>
      <sheetData sheetId="27118" refreshError="1"/>
      <sheetData sheetId="27119" refreshError="1"/>
      <sheetData sheetId="27120" refreshError="1"/>
      <sheetData sheetId="27121" refreshError="1"/>
      <sheetData sheetId="27122" refreshError="1"/>
      <sheetData sheetId="27123" refreshError="1"/>
      <sheetData sheetId="27124" refreshError="1"/>
      <sheetData sheetId="27125" refreshError="1"/>
      <sheetData sheetId="27126" refreshError="1"/>
      <sheetData sheetId="27127" refreshError="1"/>
      <sheetData sheetId="27128" refreshError="1"/>
      <sheetData sheetId="27129" refreshError="1"/>
      <sheetData sheetId="27130" refreshError="1"/>
      <sheetData sheetId="27131" refreshError="1"/>
      <sheetData sheetId="27132" refreshError="1"/>
      <sheetData sheetId="27133" refreshError="1"/>
      <sheetData sheetId="27134" refreshError="1"/>
      <sheetData sheetId="27135" refreshError="1"/>
      <sheetData sheetId="27136" refreshError="1"/>
      <sheetData sheetId="27137" refreshError="1"/>
      <sheetData sheetId="27138" refreshError="1"/>
      <sheetData sheetId="27139" refreshError="1"/>
      <sheetData sheetId="27140" refreshError="1"/>
      <sheetData sheetId="27141" refreshError="1"/>
      <sheetData sheetId="27142" refreshError="1"/>
      <sheetData sheetId="27143" refreshError="1"/>
      <sheetData sheetId="27144" refreshError="1"/>
      <sheetData sheetId="27145" refreshError="1"/>
      <sheetData sheetId="27146" refreshError="1"/>
      <sheetData sheetId="27147" refreshError="1"/>
      <sheetData sheetId="27148" refreshError="1"/>
      <sheetData sheetId="27149" refreshError="1"/>
      <sheetData sheetId="27150" refreshError="1"/>
      <sheetData sheetId="27151" refreshError="1"/>
      <sheetData sheetId="27152" refreshError="1"/>
      <sheetData sheetId="27153" refreshError="1"/>
      <sheetData sheetId="27154" refreshError="1"/>
      <sheetData sheetId="27155" refreshError="1"/>
      <sheetData sheetId="27156" refreshError="1"/>
      <sheetData sheetId="27157" refreshError="1"/>
      <sheetData sheetId="27158" refreshError="1"/>
      <sheetData sheetId="27159" refreshError="1"/>
      <sheetData sheetId="27160" refreshError="1"/>
      <sheetData sheetId="27161" refreshError="1"/>
      <sheetData sheetId="27162" refreshError="1"/>
      <sheetData sheetId="27163" refreshError="1"/>
      <sheetData sheetId="27164" refreshError="1"/>
      <sheetData sheetId="27165" refreshError="1"/>
      <sheetData sheetId="27166" refreshError="1"/>
      <sheetData sheetId="27167" refreshError="1"/>
      <sheetData sheetId="27168" refreshError="1"/>
      <sheetData sheetId="27169" refreshError="1"/>
      <sheetData sheetId="27170" refreshError="1"/>
      <sheetData sheetId="27171" refreshError="1"/>
      <sheetData sheetId="27172" refreshError="1"/>
      <sheetData sheetId="27173" refreshError="1"/>
      <sheetData sheetId="27174" refreshError="1"/>
      <sheetData sheetId="27175" refreshError="1"/>
      <sheetData sheetId="27176" refreshError="1"/>
      <sheetData sheetId="27177" refreshError="1"/>
      <sheetData sheetId="27178" refreshError="1"/>
      <sheetData sheetId="27179" refreshError="1"/>
      <sheetData sheetId="27180" refreshError="1"/>
      <sheetData sheetId="27181" refreshError="1"/>
      <sheetData sheetId="27182" refreshError="1"/>
      <sheetData sheetId="27183" refreshError="1"/>
      <sheetData sheetId="27184" refreshError="1"/>
      <sheetData sheetId="27185" refreshError="1"/>
      <sheetData sheetId="27186" refreshError="1"/>
      <sheetData sheetId="27187" refreshError="1"/>
      <sheetData sheetId="27188" refreshError="1"/>
      <sheetData sheetId="27189" refreshError="1"/>
      <sheetData sheetId="27190" refreshError="1"/>
      <sheetData sheetId="27191" refreshError="1"/>
      <sheetData sheetId="27192" refreshError="1"/>
      <sheetData sheetId="27193" refreshError="1"/>
      <sheetData sheetId="27194" refreshError="1"/>
      <sheetData sheetId="27195" refreshError="1"/>
      <sheetData sheetId="27196" refreshError="1"/>
      <sheetData sheetId="27197" refreshError="1"/>
      <sheetData sheetId="27198" refreshError="1"/>
      <sheetData sheetId="27199" refreshError="1"/>
      <sheetData sheetId="27200" refreshError="1"/>
      <sheetData sheetId="27201" refreshError="1"/>
      <sheetData sheetId="27202" refreshError="1"/>
      <sheetData sheetId="27203" refreshError="1"/>
      <sheetData sheetId="27204" refreshError="1"/>
      <sheetData sheetId="27205" refreshError="1"/>
      <sheetData sheetId="27206" refreshError="1"/>
      <sheetData sheetId="27207" refreshError="1"/>
      <sheetData sheetId="27208" refreshError="1"/>
      <sheetData sheetId="27209" refreshError="1"/>
      <sheetData sheetId="27210" refreshError="1"/>
      <sheetData sheetId="27211" refreshError="1"/>
      <sheetData sheetId="27212" refreshError="1"/>
      <sheetData sheetId="27213" refreshError="1"/>
      <sheetData sheetId="27214" refreshError="1"/>
      <sheetData sheetId="27215" refreshError="1"/>
      <sheetData sheetId="27216" refreshError="1"/>
      <sheetData sheetId="27217" refreshError="1"/>
      <sheetData sheetId="27218" refreshError="1"/>
      <sheetData sheetId="27219" refreshError="1"/>
      <sheetData sheetId="27220" refreshError="1"/>
      <sheetData sheetId="27221" refreshError="1"/>
      <sheetData sheetId="27222" refreshError="1"/>
      <sheetData sheetId="27223" refreshError="1"/>
      <sheetData sheetId="27224" refreshError="1"/>
      <sheetData sheetId="27225" refreshError="1"/>
      <sheetData sheetId="27226" refreshError="1"/>
      <sheetData sheetId="27227" refreshError="1"/>
      <sheetData sheetId="27228" refreshError="1"/>
      <sheetData sheetId="27229" refreshError="1"/>
      <sheetData sheetId="27230" refreshError="1"/>
      <sheetData sheetId="27231" refreshError="1"/>
      <sheetData sheetId="27232" refreshError="1"/>
      <sheetData sheetId="27233" refreshError="1"/>
      <sheetData sheetId="27234" refreshError="1"/>
      <sheetData sheetId="27235" refreshError="1"/>
      <sheetData sheetId="27236" refreshError="1"/>
      <sheetData sheetId="27237" refreshError="1"/>
      <sheetData sheetId="27238" refreshError="1"/>
      <sheetData sheetId="27239" refreshError="1"/>
      <sheetData sheetId="27240" refreshError="1"/>
      <sheetData sheetId="27241" refreshError="1"/>
      <sheetData sheetId="27242" refreshError="1"/>
      <sheetData sheetId="27243" refreshError="1"/>
      <sheetData sheetId="27244" refreshError="1"/>
      <sheetData sheetId="27245" refreshError="1"/>
      <sheetData sheetId="27246" refreshError="1"/>
      <sheetData sheetId="27247" refreshError="1"/>
      <sheetData sheetId="27248" refreshError="1"/>
      <sheetData sheetId="27249" refreshError="1"/>
      <sheetData sheetId="27250" refreshError="1"/>
      <sheetData sheetId="27251" refreshError="1"/>
      <sheetData sheetId="27252" refreshError="1"/>
      <sheetData sheetId="27253" refreshError="1"/>
      <sheetData sheetId="27254" refreshError="1"/>
      <sheetData sheetId="27255" refreshError="1"/>
      <sheetData sheetId="27256" refreshError="1"/>
      <sheetData sheetId="27257" refreshError="1"/>
      <sheetData sheetId="27258" refreshError="1"/>
      <sheetData sheetId="27259" refreshError="1"/>
      <sheetData sheetId="27260" refreshError="1"/>
      <sheetData sheetId="27261" refreshError="1"/>
      <sheetData sheetId="27262" refreshError="1"/>
      <sheetData sheetId="27263" refreshError="1"/>
      <sheetData sheetId="27264" refreshError="1"/>
      <sheetData sheetId="27265" refreshError="1"/>
      <sheetData sheetId="27266" refreshError="1"/>
      <sheetData sheetId="27267" refreshError="1"/>
      <sheetData sheetId="27268" refreshError="1"/>
      <sheetData sheetId="27269" refreshError="1"/>
      <sheetData sheetId="27270" refreshError="1"/>
      <sheetData sheetId="27271" refreshError="1"/>
      <sheetData sheetId="27272" refreshError="1"/>
      <sheetData sheetId="27273" refreshError="1"/>
      <sheetData sheetId="27274" refreshError="1"/>
      <sheetData sheetId="27275" refreshError="1"/>
      <sheetData sheetId="27276" refreshError="1"/>
      <sheetData sheetId="27277" refreshError="1"/>
      <sheetData sheetId="27278" refreshError="1"/>
      <sheetData sheetId="27279" refreshError="1"/>
      <sheetData sheetId="27280" refreshError="1"/>
      <sheetData sheetId="27281" refreshError="1"/>
      <sheetData sheetId="27282" refreshError="1"/>
      <sheetData sheetId="27283" refreshError="1"/>
      <sheetData sheetId="27284" refreshError="1"/>
      <sheetData sheetId="27285" refreshError="1"/>
      <sheetData sheetId="27286" refreshError="1"/>
      <sheetData sheetId="27287" refreshError="1"/>
      <sheetData sheetId="27288" refreshError="1"/>
      <sheetData sheetId="27289" refreshError="1"/>
      <sheetData sheetId="27290" refreshError="1"/>
      <sheetData sheetId="27291" refreshError="1"/>
      <sheetData sheetId="27292" refreshError="1"/>
      <sheetData sheetId="27293" refreshError="1"/>
      <sheetData sheetId="27294" refreshError="1"/>
      <sheetData sheetId="27295" refreshError="1"/>
      <sheetData sheetId="27296" refreshError="1"/>
      <sheetData sheetId="27297" refreshError="1"/>
      <sheetData sheetId="27298" refreshError="1"/>
      <sheetData sheetId="27299" refreshError="1"/>
      <sheetData sheetId="27300" refreshError="1"/>
      <sheetData sheetId="27301" refreshError="1"/>
      <sheetData sheetId="27302" refreshError="1"/>
      <sheetData sheetId="27303" refreshError="1"/>
      <sheetData sheetId="27304" refreshError="1"/>
      <sheetData sheetId="27305" refreshError="1"/>
      <sheetData sheetId="27306" refreshError="1"/>
      <sheetData sheetId="27307" refreshError="1"/>
      <sheetData sheetId="27308" refreshError="1"/>
      <sheetData sheetId="27309" refreshError="1"/>
      <sheetData sheetId="27310" refreshError="1"/>
      <sheetData sheetId="27311" refreshError="1"/>
      <sheetData sheetId="27312" refreshError="1"/>
      <sheetData sheetId="27313" refreshError="1"/>
      <sheetData sheetId="27314" refreshError="1"/>
      <sheetData sheetId="27315" refreshError="1"/>
      <sheetData sheetId="27316" refreshError="1"/>
      <sheetData sheetId="27317" refreshError="1"/>
      <sheetData sheetId="27318" refreshError="1"/>
      <sheetData sheetId="27319" refreshError="1"/>
      <sheetData sheetId="27320" refreshError="1"/>
      <sheetData sheetId="27321" refreshError="1"/>
      <sheetData sheetId="27322" refreshError="1"/>
      <sheetData sheetId="27323" refreshError="1"/>
      <sheetData sheetId="27324" refreshError="1"/>
      <sheetData sheetId="27325" refreshError="1"/>
      <sheetData sheetId="27326" refreshError="1"/>
      <sheetData sheetId="27327" refreshError="1"/>
      <sheetData sheetId="27328" refreshError="1"/>
      <sheetData sheetId="27329" refreshError="1"/>
      <sheetData sheetId="27330" refreshError="1"/>
      <sheetData sheetId="27331" refreshError="1"/>
      <sheetData sheetId="27332" refreshError="1"/>
      <sheetData sheetId="27333" refreshError="1"/>
      <sheetData sheetId="27334" refreshError="1"/>
      <sheetData sheetId="27335" refreshError="1"/>
      <sheetData sheetId="27336" refreshError="1"/>
      <sheetData sheetId="27337" refreshError="1"/>
      <sheetData sheetId="27338" refreshError="1"/>
      <sheetData sheetId="27339" refreshError="1"/>
      <sheetData sheetId="27340" refreshError="1"/>
      <sheetData sheetId="27341" refreshError="1"/>
      <sheetData sheetId="27342" refreshError="1"/>
      <sheetData sheetId="27343" refreshError="1"/>
      <sheetData sheetId="27344" refreshError="1"/>
      <sheetData sheetId="27345" refreshError="1"/>
      <sheetData sheetId="27346" refreshError="1"/>
      <sheetData sheetId="27347" refreshError="1"/>
      <sheetData sheetId="27348" refreshError="1"/>
      <sheetData sheetId="27349" refreshError="1"/>
      <sheetData sheetId="27350" refreshError="1"/>
      <sheetData sheetId="27351" refreshError="1"/>
      <sheetData sheetId="27352" refreshError="1"/>
      <sheetData sheetId="27353" refreshError="1"/>
      <sheetData sheetId="27354" refreshError="1"/>
      <sheetData sheetId="27355" refreshError="1"/>
      <sheetData sheetId="27356" refreshError="1"/>
      <sheetData sheetId="27357" refreshError="1"/>
      <sheetData sheetId="27358" refreshError="1"/>
      <sheetData sheetId="27359" refreshError="1"/>
      <sheetData sheetId="27360" refreshError="1"/>
      <sheetData sheetId="27361" refreshError="1"/>
      <sheetData sheetId="27362" refreshError="1"/>
      <sheetData sheetId="27363" refreshError="1"/>
      <sheetData sheetId="27364" refreshError="1"/>
      <sheetData sheetId="27365" refreshError="1"/>
      <sheetData sheetId="27366" refreshError="1"/>
      <sheetData sheetId="27367" refreshError="1"/>
      <sheetData sheetId="27368" refreshError="1"/>
      <sheetData sheetId="27369" refreshError="1"/>
      <sheetData sheetId="27370" refreshError="1"/>
      <sheetData sheetId="27371" refreshError="1"/>
      <sheetData sheetId="27372" refreshError="1"/>
      <sheetData sheetId="27373" refreshError="1"/>
      <sheetData sheetId="27374" refreshError="1"/>
      <sheetData sheetId="27375" refreshError="1"/>
      <sheetData sheetId="27376" refreshError="1"/>
      <sheetData sheetId="27377" refreshError="1"/>
      <sheetData sheetId="27378" refreshError="1"/>
      <sheetData sheetId="27379" refreshError="1"/>
      <sheetData sheetId="27380" refreshError="1"/>
      <sheetData sheetId="27381" refreshError="1"/>
      <sheetData sheetId="27382" refreshError="1"/>
      <sheetData sheetId="27383" refreshError="1"/>
      <sheetData sheetId="27384" refreshError="1"/>
      <sheetData sheetId="27385" refreshError="1"/>
      <sheetData sheetId="27386" refreshError="1"/>
      <sheetData sheetId="27387" refreshError="1"/>
      <sheetData sheetId="27388" refreshError="1"/>
      <sheetData sheetId="27389" refreshError="1"/>
      <sheetData sheetId="27390" refreshError="1"/>
      <sheetData sheetId="27391" refreshError="1"/>
      <sheetData sheetId="27392" refreshError="1"/>
      <sheetData sheetId="27393" refreshError="1"/>
      <sheetData sheetId="27394" refreshError="1"/>
      <sheetData sheetId="27395" refreshError="1"/>
      <sheetData sheetId="27396" refreshError="1"/>
      <sheetData sheetId="27397" refreshError="1"/>
      <sheetData sheetId="27398" refreshError="1"/>
      <sheetData sheetId="27399" refreshError="1"/>
      <sheetData sheetId="27400" refreshError="1"/>
      <sheetData sheetId="27401" refreshError="1"/>
      <sheetData sheetId="27402" refreshError="1"/>
      <sheetData sheetId="27403" refreshError="1"/>
      <sheetData sheetId="27404" refreshError="1"/>
      <sheetData sheetId="27405" refreshError="1"/>
      <sheetData sheetId="27406" refreshError="1"/>
      <sheetData sheetId="27407" refreshError="1"/>
      <sheetData sheetId="27408" refreshError="1"/>
      <sheetData sheetId="27409" refreshError="1"/>
      <sheetData sheetId="27410" refreshError="1"/>
      <sheetData sheetId="27411" refreshError="1"/>
      <sheetData sheetId="27412" refreshError="1"/>
      <sheetData sheetId="27413" refreshError="1"/>
      <sheetData sheetId="27414" refreshError="1"/>
      <sheetData sheetId="27415" refreshError="1"/>
      <sheetData sheetId="27416" refreshError="1"/>
      <sheetData sheetId="27417" refreshError="1"/>
      <sheetData sheetId="27418" refreshError="1"/>
      <sheetData sheetId="27419" refreshError="1"/>
      <sheetData sheetId="27420" refreshError="1"/>
      <sheetData sheetId="27421" refreshError="1"/>
      <sheetData sheetId="27422" refreshError="1"/>
      <sheetData sheetId="27423" refreshError="1"/>
      <sheetData sheetId="27424" refreshError="1"/>
      <sheetData sheetId="27425" refreshError="1"/>
      <sheetData sheetId="27426" refreshError="1"/>
      <sheetData sheetId="27427" refreshError="1"/>
      <sheetData sheetId="27428" refreshError="1"/>
      <sheetData sheetId="27429" refreshError="1"/>
      <sheetData sheetId="27430" refreshError="1"/>
      <sheetData sheetId="27431" refreshError="1"/>
      <sheetData sheetId="27432" refreshError="1"/>
      <sheetData sheetId="27433" refreshError="1"/>
      <sheetData sheetId="27434" refreshError="1"/>
      <sheetData sheetId="27435" refreshError="1"/>
      <sheetData sheetId="27436" refreshError="1"/>
      <sheetData sheetId="27437" refreshError="1"/>
      <sheetData sheetId="27438" refreshError="1"/>
      <sheetData sheetId="27439" refreshError="1"/>
      <sheetData sheetId="27440" refreshError="1"/>
      <sheetData sheetId="27441" refreshError="1"/>
      <sheetData sheetId="27442" refreshError="1"/>
      <sheetData sheetId="27443" refreshError="1"/>
      <sheetData sheetId="27444" refreshError="1"/>
      <sheetData sheetId="27445" refreshError="1"/>
      <sheetData sheetId="27446" refreshError="1"/>
      <sheetData sheetId="27447" refreshError="1"/>
      <sheetData sheetId="27448" refreshError="1"/>
      <sheetData sheetId="27449" refreshError="1"/>
      <sheetData sheetId="27450" refreshError="1"/>
      <sheetData sheetId="27451" refreshError="1"/>
      <sheetData sheetId="27452" refreshError="1"/>
      <sheetData sheetId="27453" refreshError="1"/>
      <sheetData sheetId="27454" refreshError="1"/>
      <sheetData sheetId="27455" refreshError="1"/>
      <sheetData sheetId="27456" refreshError="1"/>
      <sheetData sheetId="27457" refreshError="1"/>
      <sheetData sheetId="27458" refreshError="1"/>
      <sheetData sheetId="27459" refreshError="1"/>
      <sheetData sheetId="27460" refreshError="1"/>
      <sheetData sheetId="27461" refreshError="1"/>
      <sheetData sheetId="27462" refreshError="1"/>
      <sheetData sheetId="27463" refreshError="1"/>
      <sheetData sheetId="27464" refreshError="1"/>
      <sheetData sheetId="27465" refreshError="1"/>
      <sheetData sheetId="27466" refreshError="1"/>
      <sheetData sheetId="27467" refreshError="1"/>
      <sheetData sheetId="27468" refreshError="1"/>
      <sheetData sheetId="27469" refreshError="1"/>
      <sheetData sheetId="27470" refreshError="1"/>
      <sheetData sheetId="27471" refreshError="1"/>
      <sheetData sheetId="27472" refreshError="1"/>
      <sheetData sheetId="27473" refreshError="1"/>
      <sheetData sheetId="27474" refreshError="1"/>
      <sheetData sheetId="27475" refreshError="1"/>
      <sheetData sheetId="27476" refreshError="1"/>
      <sheetData sheetId="27477" refreshError="1"/>
      <sheetData sheetId="27478" refreshError="1"/>
      <sheetData sheetId="27479" refreshError="1"/>
      <sheetData sheetId="27480" refreshError="1"/>
      <sheetData sheetId="27481" refreshError="1"/>
      <sheetData sheetId="27482" refreshError="1"/>
      <sheetData sheetId="27483" refreshError="1"/>
      <sheetData sheetId="27484" refreshError="1"/>
      <sheetData sheetId="27485" refreshError="1"/>
      <sheetData sheetId="27486" refreshError="1"/>
      <sheetData sheetId="27487" refreshError="1"/>
      <sheetData sheetId="27488" refreshError="1"/>
      <sheetData sheetId="27489" refreshError="1"/>
      <sheetData sheetId="27490" refreshError="1"/>
      <sheetData sheetId="27491" refreshError="1"/>
      <sheetData sheetId="27492" refreshError="1"/>
      <sheetData sheetId="27493" refreshError="1"/>
      <sheetData sheetId="27494" refreshError="1"/>
      <sheetData sheetId="27495" refreshError="1"/>
      <sheetData sheetId="27496" refreshError="1"/>
      <sheetData sheetId="27497" refreshError="1"/>
      <sheetData sheetId="27498" refreshError="1"/>
      <sheetData sheetId="27499" refreshError="1"/>
      <sheetData sheetId="27500" refreshError="1"/>
      <sheetData sheetId="27501" refreshError="1"/>
      <sheetData sheetId="27502" refreshError="1"/>
      <sheetData sheetId="27503" refreshError="1"/>
      <sheetData sheetId="27504" refreshError="1"/>
      <sheetData sheetId="27505" refreshError="1"/>
      <sheetData sheetId="27506" refreshError="1"/>
      <sheetData sheetId="27507" refreshError="1"/>
      <sheetData sheetId="27508" refreshError="1"/>
      <sheetData sheetId="27509" refreshError="1"/>
      <sheetData sheetId="27510" refreshError="1"/>
      <sheetData sheetId="27511" refreshError="1"/>
      <sheetData sheetId="27512" refreshError="1"/>
      <sheetData sheetId="27513" refreshError="1"/>
      <sheetData sheetId="27514" refreshError="1"/>
      <sheetData sheetId="27515" refreshError="1"/>
      <sheetData sheetId="27516" refreshError="1"/>
      <sheetData sheetId="27517" refreshError="1"/>
      <sheetData sheetId="27518" refreshError="1"/>
      <sheetData sheetId="27519" refreshError="1"/>
      <sheetData sheetId="27520" refreshError="1"/>
      <sheetData sheetId="27521" refreshError="1"/>
      <sheetData sheetId="27522" refreshError="1"/>
      <sheetData sheetId="27523" refreshError="1"/>
      <sheetData sheetId="27524" refreshError="1"/>
      <sheetData sheetId="27525" refreshError="1"/>
      <sheetData sheetId="27526" refreshError="1"/>
      <sheetData sheetId="27527" refreshError="1"/>
      <sheetData sheetId="27528" refreshError="1"/>
      <sheetData sheetId="27529" refreshError="1"/>
      <sheetData sheetId="27530" refreshError="1"/>
      <sheetData sheetId="27531" refreshError="1"/>
      <sheetData sheetId="27532" refreshError="1"/>
      <sheetData sheetId="27533" refreshError="1"/>
      <sheetData sheetId="27534" refreshError="1"/>
      <sheetData sheetId="27535" refreshError="1"/>
      <sheetData sheetId="27536" refreshError="1"/>
      <sheetData sheetId="27537" refreshError="1"/>
      <sheetData sheetId="27538" refreshError="1"/>
      <sheetData sheetId="27539" refreshError="1"/>
      <sheetData sheetId="27540" refreshError="1"/>
      <sheetData sheetId="27541" refreshError="1"/>
      <sheetData sheetId="27542" refreshError="1"/>
      <sheetData sheetId="27543" refreshError="1"/>
      <sheetData sheetId="27544" refreshError="1"/>
      <sheetData sheetId="27545" refreshError="1"/>
      <sheetData sheetId="27546" refreshError="1"/>
      <sheetData sheetId="27547" refreshError="1"/>
      <sheetData sheetId="27548" refreshError="1"/>
      <sheetData sheetId="27549" refreshError="1"/>
      <sheetData sheetId="27550" refreshError="1"/>
      <sheetData sheetId="27551" refreshError="1"/>
      <sheetData sheetId="27552" refreshError="1"/>
      <sheetData sheetId="27553" refreshError="1"/>
      <sheetData sheetId="27554" refreshError="1"/>
      <sheetData sheetId="27555" refreshError="1"/>
      <sheetData sheetId="27556" refreshError="1"/>
      <sheetData sheetId="27557" refreshError="1"/>
      <sheetData sheetId="27558" refreshError="1"/>
      <sheetData sheetId="27559" refreshError="1"/>
      <sheetData sheetId="27560" refreshError="1"/>
      <sheetData sheetId="27561" refreshError="1"/>
      <sheetData sheetId="27562" refreshError="1"/>
      <sheetData sheetId="27563" refreshError="1"/>
      <sheetData sheetId="27564" refreshError="1"/>
      <sheetData sheetId="27565" refreshError="1"/>
      <sheetData sheetId="27566" refreshError="1"/>
      <sheetData sheetId="27567" refreshError="1"/>
      <sheetData sheetId="27568" refreshError="1"/>
      <sheetData sheetId="27569" refreshError="1"/>
      <sheetData sheetId="27570" refreshError="1"/>
      <sheetData sheetId="27571" refreshError="1"/>
      <sheetData sheetId="27572" refreshError="1"/>
      <sheetData sheetId="27573" refreshError="1"/>
      <sheetData sheetId="27574" refreshError="1"/>
      <sheetData sheetId="27575" refreshError="1"/>
      <sheetData sheetId="27576" refreshError="1"/>
      <sheetData sheetId="27577" refreshError="1"/>
      <sheetData sheetId="27578" refreshError="1"/>
      <sheetData sheetId="27579" refreshError="1"/>
      <sheetData sheetId="27580" refreshError="1"/>
      <sheetData sheetId="27581" refreshError="1"/>
      <sheetData sheetId="27582" refreshError="1"/>
      <sheetData sheetId="27583" refreshError="1"/>
      <sheetData sheetId="27584" refreshError="1"/>
      <sheetData sheetId="27585" refreshError="1"/>
      <sheetData sheetId="27586" refreshError="1"/>
      <sheetData sheetId="27587" refreshError="1"/>
      <sheetData sheetId="27588" refreshError="1"/>
      <sheetData sheetId="27589" refreshError="1"/>
      <sheetData sheetId="27590" refreshError="1"/>
      <sheetData sheetId="27591" refreshError="1"/>
      <sheetData sheetId="27592" refreshError="1"/>
      <sheetData sheetId="27593" refreshError="1"/>
      <sheetData sheetId="27594" refreshError="1"/>
      <sheetData sheetId="27595" refreshError="1"/>
      <sheetData sheetId="27596" refreshError="1"/>
      <sheetData sheetId="27597" refreshError="1"/>
      <sheetData sheetId="27598" refreshError="1"/>
      <sheetData sheetId="27599" refreshError="1"/>
      <sheetData sheetId="27600" refreshError="1"/>
      <sheetData sheetId="27601" refreshError="1"/>
      <sheetData sheetId="27602" refreshError="1"/>
      <sheetData sheetId="27603" refreshError="1"/>
      <sheetData sheetId="27604" refreshError="1"/>
      <sheetData sheetId="27605" refreshError="1"/>
      <sheetData sheetId="27606" refreshError="1"/>
      <sheetData sheetId="27607" refreshError="1"/>
      <sheetData sheetId="27608" refreshError="1"/>
      <sheetData sheetId="27609" refreshError="1"/>
      <sheetData sheetId="27610" refreshError="1"/>
      <sheetData sheetId="27611" refreshError="1"/>
      <sheetData sheetId="27612" refreshError="1"/>
      <sheetData sheetId="27613" refreshError="1"/>
      <sheetData sheetId="27614" refreshError="1"/>
      <sheetData sheetId="27615" refreshError="1"/>
      <sheetData sheetId="27616" refreshError="1"/>
      <sheetData sheetId="27617" refreshError="1"/>
      <sheetData sheetId="27618" refreshError="1"/>
      <sheetData sheetId="27619" refreshError="1"/>
      <sheetData sheetId="27620" refreshError="1"/>
      <sheetData sheetId="27621" refreshError="1"/>
      <sheetData sheetId="27622" refreshError="1"/>
      <sheetData sheetId="27623" refreshError="1"/>
      <sheetData sheetId="27624" refreshError="1"/>
      <sheetData sheetId="27625" refreshError="1"/>
      <sheetData sheetId="27626" refreshError="1"/>
      <sheetData sheetId="27627" refreshError="1"/>
      <sheetData sheetId="27628" refreshError="1"/>
      <sheetData sheetId="27629" refreshError="1"/>
      <sheetData sheetId="27630" refreshError="1"/>
      <sheetData sheetId="27631" refreshError="1"/>
      <sheetData sheetId="27632" refreshError="1"/>
      <sheetData sheetId="27633" refreshError="1"/>
      <sheetData sheetId="27634" refreshError="1"/>
      <sheetData sheetId="27635" refreshError="1"/>
      <sheetData sheetId="27636" refreshError="1"/>
      <sheetData sheetId="27637" refreshError="1"/>
      <sheetData sheetId="27638" refreshError="1"/>
      <sheetData sheetId="27639" refreshError="1"/>
      <sheetData sheetId="27640" refreshError="1"/>
      <sheetData sheetId="27641" refreshError="1"/>
      <sheetData sheetId="27642" refreshError="1"/>
      <sheetData sheetId="27643" refreshError="1"/>
      <sheetData sheetId="27644" refreshError="1"/>
      <sheetData sheetId="27645" refreshError="1"/>
      <sheetData sheetId="27646" refreshError="1"/>
      <sheetData sheetId="27647" refreshError="1"/>
      <sheetData sheetId="27648" refreshError="1"/>
      <sheetData sheetId="27649" refreshError="1"/>
      <sheetData sheetId="27650" refreshError="1"/>
      <sheetData sheetId="27651" refreshError="1"/>
      <sheetData sheetId="27652" refreshError="1"/>
      <sheetData sheetId="27653" refreshError="1"/>
      <sheetData sheetId="27654" refreshError="1"/>
      <sheetData sheetId="27655" refreshError="1"/>
      <sheetData sheetId="27656" refreshError="1"/>
      <sheetData sheetId="27657" refreshError="1"/>
      <sheetData sheetId="27658" refreshError="1"/>
      <sheetData sheetId="27659" refreshError="1"/>
      <sheetData sheetId="27660" refreshError="1"/>
      <sheetData sheetId="27661" refreshError="1"/>
      <sheetData sheetId="27662" refreshError="1"/>
      <sheetData sheetId="27663" refreshError="1"/>
      <sheetData sheetId="27664" refreshError="1"/>
      <sheetData sheetId="27665" refreshError="1"/>
      <sheetData sheetId="27666" refreshError="1"/>
      <sheetData sheetId="27667" refreshError="1"/>
      <sheetData sheetId="27668" refreshError="1"/>
      <sheetData sheetId="27669" refreshError="1"/>
      <sheetData sheetId="27670" refreshError="1"/>
      <sheetData sheetId="27671" refreshError="1"/>
      <sheetData sheetId="27672" refreshError="1"/>
      <sheetData sheetId="27673" refreshError="1"/>
      <sheetData sheetId="27674" refreshError="1"/>
      <sheetData sheetId="27675" refreshError="1"/>
      <sheetData sheetId="27676" refreshError="1"/>
      <sheetData sheetId="27677" refreshError="1"/>
      <sheetData sheetId="27678" refreshError="1"/>
      <sheetData sheetId="27679" refreshError="1"/>
      <sheetData sheetId="27680" refreshError="1"/>
      <sheetData sheetId="27681" refreshError="1"/>
      <sheetData sheetId="27682" refreshError="1"/>
      <sheetData sheetId="27683" refreshError="1"/>
      <sheetData sheetId="27684" refreshError="1"/>
      <sheetData sheetId="27685" refreshError="1"/>
      <sheetData sheetId="27686" refreshError="1"/>
      <sheetData sheetId="27687" refreshError="1"/>
      <sheetData sheetId="27688" refreshError="1"/>
      <sheetData sheetId="27689" refreshError="1"/>
      <sheetData sheetId="27690" refreshError="1"/>
      <sheetData sheetId="27691" refreshError="1"/>
      <sheetData sheetId="27692" refreshError="1"/>
      <sheetData sheetId="27693" refreshError="1"/>
      <sheetData sheetId="27694" refreshError="1"/>
      <sheetData sheetId="27695" refreshError="1"/>
      <sheetData sheetId="27696" refreshError="1"/>
      <sheetData sheetId="27697" refreshError="1"/>
      <sheetData sheetId="27698" refreshError="1"/>
      <sheetData sheetId="27699" refreshError="1"/>
      <sheetData sheetId="27700" refreshError="1"/>
      <sheetData sheetId="27701" refreshError="1"/>
      <sheetData sheetId="27702" refreshError="1"/>
      <sheetData sheetId="27703" refreshError="1"/>
      <sheetData sheetId="27704" refreshError="1"/>
      <sheetData sheetId="27705" refreshError="1"/>
      <sheetData sheetId="27706" refreshError="1"/>
      <sheetData sheetId="27707" refreshError="1"/>
      <sheetData sheetId="27708" refreshError="1"/>
      <sheetData sheetId="27709" refreshError="1"/>
      <sheetData sheetId="27710" refreshError="1"/>
      <sheetData sheetId="27711" refreshError="1"/>
      <sheetData sheetId="27712" refreshError="1"/>
      <sheetData sheetId="27713" refreshError="1"/>
      <sheetData sheetId="27714" refreshError="1"/>
      <sheetData sheetId="27715" refreshError="1"/>
      <sheetData sheetId="27716" refreshError="1"/>
      <sheetData sheetId="27717" refreshError="1"/>
      <sheetData sheetId="27718" refreshError="1"/>
      <sheetData sheetId="27719" refreshError="1"/>
      <sheetData sheetId="27720" refreshError="1"/>
      <sheetData sheetId="27721" refreshError="1"/>
      <sheetData sheetId="27722" refreshError="1"/>
      <sheetData sheetId="27723" refreshError="1"/>
      <sheetData sheetId="27724" refreshError="1"/>
      <sheetData sheetId="27725" refreshError="1"/>
      <sheetData sheetId="27726" refreshError="1"/>
      <sheetData sheetId="27727" refreshError="1"/>
      <sheetData sheetId="27728" refreshError="1"/>
      <sheetData sheetId="27729" refreshError="1"/>
      <sheetData sheetId="27730" refreshError="1"/>
      <sheetData sheetId="27731" refreshError="1"/>
      <sheetData sheetId="27732" refreshError="1"/>
      <sheetData sheetId="27733" refreshError="1"/>
      <sheetData sheetId="27734" refreshError="1"/>
      <sheetData sheetId="27735" refreshError="1"/>
      <sheetData sheetId="27736" refreshError="1"/>
      <sheetData sheetId="27737" refreshError="1"/>
      <sheetData sheetId="27738" refreshError="1"/>
      <sheetData sheetId="27739" refreshError="1"/>
      <sheetData sheetId="27740" refreshError="1"/>
      <sheetData sheetId="27741" refreshError="1"/>
      <sheetData sheetId="27742" refreshError="1"/>
      <sheetData sheetId="27743" refreshError="1"/>
      <sheetData sheetId="27744" refreshError="1"/>
      <sheetData sheetId="27745" refreshError="1"/>
      <sheetData sheetId="27746" refreshError="1"/>
      <sheetData sheetId="27747" refreshError="1"/>
      <sheetData sheetId="27748" refreshError="1"/>
      <sheetData sheetId="27749" refreshError="1"/>
      <sheetData sheetId="27750" refreshError="1"/>
      <sheetData sheetId="27751" refreshError="1"/>
      <sheetData sheetId="27752" refreshError="1"/>
      <sheetData sheetId="27753" refreshError="1"/>
      <sheetData sheetId="27754" refreshError="1"/>
      <sheetData sheetId="27755" refreshError="1"/>
      <sheetData sheetId="27756" refreshError="1"/>
      <sheetData sheetId="27757" refreshError="1"/>
      <sheetData sheetId="27758" refreshError="1"/>
      <sheetData sheetId="27759" refreshError="1"/>
      <sheetData sheetId="27760" refreshError="1"/>
      <sheetData sheetId="27761" refreshError="1"/>
      <sheetData sheetId="27762" refreshError="1"/>
      <sheetData sheetId="27763" refreshError="1"/>
      <sheetData sheetId="27764" refreshError="1"/>
      <sheetData sheetId="27765" refreshError="1"/>
      <sheetData sheetId="27766" refreshError="1"/>
      <sheetData sheetId="27767" refreshError="1"/>
      <sheetData sheetId="27768" refreshError="1"/>
      <sheetData sheetId="27769" refreshError="1"/>
      <sheetData sheetId="27770" refreshError="1"/>
      <sheetData sheetId="27771" refreshError="1"/>
      <sheetData sheetId="27772" refreshError="1"/>
      <sheetData sheetId="27773" refreshError="1"/>
      <sheetData sheetId="27774" refreshError="1"/>
      <sheetData sheetId="27775" refreshError="1"/>
      <sheetData sheetId="27776" refreshError="1"/>
      <sheetData sheetId="27777" refreshError="1"/>
      <sheetData sheetId="27778" refreshError="1"/>
      <sheetData sheetId="27779" refreshError="1"/>
      <sheetData sheetId="27780" refreshError="1"/>
      <sheetData sheetId="27781" refreshError="1"/>
      <sheetData sheetId="27782" refreshError="1"/>
      <sheetData sheetId="27783" refreshError="1"/>
      <sheetData sheetId="27784" refreshError="1"/>
      <sheetData sheetId="27785" refreshError="1"/>
      <sheetData sheetId="27786" refreshError="1"/>
      <sheetData sheetId="27787" refreshError="1"/>
      <sheetData sheetId="27788" refreshError="1"/>
      <sheetData sheetId="27789" refreshError="1"/>
      <sheetData sheetId="27790" refreshError="1"/>
      <sheetData sheetId="27791" refreshError="1"/>
      <sheetData sheetId="27792" refreshError="1"/>
      <sheetData sheetId="27793" refreshError="1"/>
      <sheetData sheetId="27794" refreshError="1"/>
      <sheetData sheetId="27795" refreshError="1"/>
      <sheetData sheetId="27796" refreshError="1"/>
      <sheetData sheetId="27797" refreshError="1"/>
      <sheetData sheetId="27798" refreshError="1"/>
      <sheetData sheetId="27799" refreshError="1"/>
      <sheetData sheetId="27800" refreshError="1"/>
      <sheetData sheetId="27801" refreshError="1"/>
      <sheetData sheetId="27802" refreshError="1"/>
      <sheetData sheetId="27803" refreshError="1"/>
      <sheetData sheetId="27804" refreshError="1"/>
      <sheetData sheetId="27805" refreshError="1"/>
      <sheetData sheetId="27806" refreshError="1"/>
      <sheetData sheetId="27807" refreshError="1"/>
      <sheetData sheetId="27808" refreshError="1"/>
      <sheetData sheetId="27809" refreshError="1"/>
      <sheetData sheetId="27810" refreshError="1"/>
      <sheetData sheetId="27811" refreshError="1"/>
      <sheetData sheetId="27812" refreshError="1"/>
      <sheetData sheetId="27813" refreshError="1"/>
      <sheetData sheetId="27814" refreshError="1"/>
      <sheetData sheetId="27815" refreshError="1"/>
      <sheetData sheetId="27816" refreshError="1"/>
      <sheetData sheetId="27817" refreshError="1"/>
      <sheetData sheetId="27818" refreshError="1"/>
      <sheetData sheetId="27819" refreshError="1"/>
      <sheetData sheetId="27820" refreshError="1"/>
      <sheetData sheetId="27821" refreshError="1"/>
      <sheetData sheetId="27822" refreshError="1"/>
      <sheetData sheetId="27823" refreshError="1"/>
      <sheetData sheetId="27824" refreshError="1"/>
      <sheetData sheetId="27825" refreshError="1"/>
      <sheetData sheetId="27826" refreshError="1"/>
      <sheetData sheetId="27827" refreshError="1"/>
      <sheetData sheetId="27828" refreshError="1"/>
      <sheetData sheetId="27829" refreshError="1"/>
      <sheetData sheetId="27830" refreshError="1"/>
      <sheetData sheetId="27831" refreshError="1"/>
      <sheetData sheetId="27832" refreshError="1"/>
      <sheetData sheetId="27833" refreshError="1"/>
      <sheetData sheetId="27834" refreshError="1"/>
      <sheetData sheetId="27835" refreshError="1"/>
      <sheetData sheetId="27836" refreshError="1"/>
      <sheetData sheetId="27837" refreshError="1"/>
      <sheetData sheetId="27838" refreshError="1"/>
      <sheetData sheetId="27839" refreshError="1"/>
      <sheetData sheetId="27840" refreshError="1"/>
      <sheetData sheetId="27841" refreshError="1"/>
      <sheetData sheetId="27842" refreshError="1"/>
      <sheetData sheetId="27843" refreshError="1"/>
      <sheetData sheetId="27844" refreshError="1"/>
      <sheetData sheetId="27845" refreshError="1"/>
      <sheetData sheetId="27846" refreshError="1"/>
      <sheetData sheetId="27847" refreshError="1"/>
      <sheetData sheetId="27848" refreshError="1"/>
      <sheetData sheetId="27849" refreshError="1"/>
      <sheetData sheetId="27850" refreshError="1"/>
      <sheetData sheetId="27851" refreshError="1"/>
      <sheetData sheetId="27852" refreshError="1"/>
      <sheetData sheetId="27853" refreshError="1"/>
      <sheetData sheetId="27854" refreshError="1"/>
      <sheetData sheetId="27855" refreshError="1"/>
      <sheetData sheetId="27856" refreshError="1"/>
      <sheetData sheetId="27857" refreshError="1"/>
      <sheetData sheetId="27858" refreshError="1"/>
      <sheetData sheetId="27859" refreshError="1"/>
      <sheetData sheetId="27860" refreshError="1"/>
      <sheetData sheetId="27861" refreshError="1"/>
      <sheetData sheetId="27862" refreshError="1"/>
      <sheetData sheetId="27863" refreshError="1"/>
      <sheetData sheetId="27864" refreshError="1"/>
      <sheetData sheetId="27865" refreshError="1"/>
      <sheetData sheetId="27866" refreshError="1"/>
      <sheetData sheetId="27867" refreshError="1"/>
      <sheetData sheetId="27868" refreshError="1"/>
      <sheetData sheetId="27869" refreshError="1"/>
      <sheetData sheetId="27870" refreshError="1"/>
      <sheetData sheetId="27871" refreshError="1"/>
      <sheetData sheetId="27872" refreshError="1"/>
      <sheetData sheetId="27873" refreshError="1"/>
      <sheetData sheetId="27874" refreshError="1"/>
      <sheetData sheetId="27875" refreshError="1"/>
      <sheetData sheetId="27876" refreshError="1"/>
      <sheetData sheetId="27877" refreshError="1"/>
      <sheetData sheetId="27878" refreshError="1"/>
      <sheetData sheetId="27879" refreshError="1"/>
      <sheetData sheetId="27880" refreshError="1"/>
      <sheetData sheetId="27881" refreshError="1"/>
      <sheetData sheetId="27882" refreshError="1"/>
      <sheetData sheetId="27883" refreshError="1"/>
      <sheetData sheetId="27884" refreshError="1"/>
      <sheetData sheetId="27885" refreshError="1"/>
      <sheetData sheetId="27886" refreshError="1"/>
      <sheetData sheetId="27887" refreshError="1"/>
      <sheetData sheetId="27888" refreshError="1"/>
      <sheetData sheetId="27889" refreshError="1"/>
      <sheetData sheetId="27890" refreshError="1"/>
      <sheetData sheetId="27891" refreshError="1"/>
      <sheetData sheetId="27892" refreshError="1"/>
      <sheetData sheetId="27893" refreshError="1"/>
      <sheetData sheetId="27894" refreshError="1"/>
      <sheetData sheetId="27895" refreshError="1"/>
      <sheetData sheetId="27896" refreshError="1"/>
      <sheetData sheetId="27897" refreshError="1"/>
      <sheetData sheetId="27898" refreshError="1"/>
      <sheetData sheetId="27899" refreshError="1"/>
      <sheetData sheetId="27900" refreshError="1"/>
      <sheetData sheetId="27901" refreshError="1"/>
      <sheetData sheetId="27902" refreshError="1"/>
      <sheetData sheetId="27903" refreshError="1"/>
      <sheetData sheetId="27904" refreshError="1"/>
      <sheetData sheetId="27905" refreshError="1"/>
      <sheetData sheetId="27906" refreshError="1"/>
      <sheetData sheetId="27907" refreshError="1"/>
      <sheetData sheetId="27908" refreshError="1"/>
      <sheetData sheetId="27909" refreshError="1"/>
      <sheetData sheetId="27910" refreshError="1"/>
      <sheetData sheetId="27911" refreshError="1"/>
      <sheetData sheetId="27912" refreshError="1"/>
      <sheetData sheetId="27913" refreshError="1"/>
      <sheetData sheetId="27914" refreshError="1"/>
      <sheetData sheetId="27915" refreshError="1"/>
      <sheetData sheetId="27916" refreshError="1"/>
      <sheetData sheetId="27917" refreshError="1"/>
      <sheetData sheetId="27918" refreshError="1"/>
      <sheetData sheetId="27919" refreshError="1"/>
      <sheetData sheetId="27920" refreshError="1"/>
      <sheetData sheetId="27921" refreshError="1"/>
      <sheetData sheetId="27922" refreshError="1"/>
      <sheetData sheetId="27923" refreshError="1"/>
      <sheetData sheetId="27924" refreshError="1"/>
      <sheetData sheetId="27925" refreshError="1"/>
      <sheetData sheetId="27926" refreshError="1"/>
      <sheetData sheetId="27927" refreshError="1"/>
      <sheetData sheetId="27928" refreshError="1"/>
      <sheetData sheetId="27929" refreshError="1"/>
      <sheetData sheetId="27930" refreshError="1"/>
      <sheetData sheetId="27931" refreshError="1"/>
      <sheetData sheetId="27932" refreshError="1"/>
      <sheetData sheetId="27933" refreshError="1"/>
      <sheetData sheetId="27934" refreshError="1"/>
      <sheetData sheetId="27935" refreshError="1"/>
      <sheetData sheetId="27936" refreshError="1"/>
      <sheetData sheetId="27937" refreshError="1"/>
      <sheetData sheetId="27938" refreshError="1"/>
      <sheetData sheetId="27939" refreshError="1"/>
      <sheetData sheetId="27940" refreshError="1"/>
      <sheetData sheetId="27941" refreshError="1"/>
      <sheetData sheetId="27942" refreshError="1"/>
      <sheetData sheetId="27943" refreshError="1"/>
      <sheetData sheetId="27944" refreshError="1"/>
      <sheetData sheetId="27945" refreshError="1"/>
      <sheetData sheetId="27946" refreshError="1"/>
      <sheetData sheetId="27947" refreshError="1"/>
      <sheetData sheetId="27948" refreshError="1"/>
      <sheetData sheetId="27949" refreshError="1"/>
      <sheetData sheetId="27950" refreshError="1"/>
      <sheetData sheetId="27951" refreshError="1"/>
      <sheetData sheetId="27952" refreshError="1"/>
      <sheetData sheetId="27953" refreshError="1"/>
      <sheetData sheetId="27954" refreshError="1"/>
      <sheetData sheetId="27955" refreshError="1"/>
      <sheetData sheetId="27956" refreshError="1"/>
      <sheetData sheetId="27957" refreshError="1"/>
      <sheetData sheetId="27958" refreshError="1"/>
      <sheetData sheetId="27959" refreshError="1"/>
      <sheetData sheetId="27960" refreshError="1"/>
      <sheetData sheetId="27961" refreshError="1"/>
      <sheetData sheetId="27962" refreshError="1"/>
      <sheetData sheetId="27963" refreshError="1"/>
      <sheetData sheetId="27964" refreshError="1"/>
      <sheetData sheetId="27965" refreshError="1"/>
      <sheetData sheetId="27966" refreshError="1"/>
      <sheetData sheetId="27967" refreshError="1"/>
      <sheetData sheetId="27968" refreshError="1"/>
      <sheetData sheetId="27969" refreshError="1"/>
      <sheetData sheetId="27970" refreshError="1"/>
      <sheetData sheetId="27971" refreshError="1"/>
      <sheetData sheetId="27972" refreshError="1"/>
      <sheetData sheetId="27973" refreshError="1"/>
      <sheetData sheetId="27974" refreshError="1"/>
      <sheetData sheetId="27975" refreshError="1"/>
      <sheetData sheetId="27976" refreshError="1"/>
      <sheetData sheetId="27977" refreshError="1"/>
      <sheetData sheetId="27978" refreshError="1"/>
      <sheetData sheetId="27979" refreshError="1"/>
      <sheetData sheetId="27980" refreshError="1"/>
      <sheetData sheetId="27981" refreshError="1"/>
      <sheetData sheetId="27982" refreshError="1"/>
      <sheetData sheetId="27983" refreshError="1"/>
      <sheetData sheetId="27984" refreshError="1"/>
      <sheetData sheetId="27985" refreshError="1"/>
      <sheetData sheetId="27986" refreshError="1"/>
      <sheetData sheetId="27987" refreshError="1"/>
      <sheetData sheetId="27988" refreshError="1"/>
      <sheetData sheetId="27989" refreshError="1"/>
      <sheetData sheetId="27990" refreshError="1"/>
      <sheetData sheetId="27991" refreshError="1"/>
      <sheetData sheetId="27992" refreshError="1"/>
      <sheetData sheetId="27993" refreshError="1"/>
      <sheetData sheetId="27994" refreshError="1"/>
      <sheetData sheetId="27995" refreshError="1"/>
      <sheetData sheetId="27996" refreshError="1"/>
      <sheetData sheetId="27997" refreshError="1"/>
      <sheetData sheetId="27998" refreshError="1"/>
      <sheetData sheetId="27999" refreshError="1"/>
      <sheetData sheetId="28000" refreshError="1"/>
      <sheetData sheetId="28001" refreshError="1"/>
      <sheetData sheetId="28002" refreshError="1"/>
      <sheetData sheetId="28003" refreshError="1"/>
      <sheetData sheetId="28004" refreshError="1"/>
      <sheetData sheetId="28005" refreshError="1"/>
      <sheetData sheetId="28006" refreshError="1"/>
      <sheetData sheetId="28007" refreshError="1"/>
      <sheetData sheetId="28008" refreshError="1"/>
      <sheetData sheetId="28009" refreshError="1"/>
      <sheetData sheetId="28010" refreshError="1"/>
      <sheetData sheetId="28011" refreshError="1"/>
      <sheetData sheetId="28012" refreshError="1"/>
      <sheetData sheetId="28013" refreshError="1"/>
      <sheetData sheetId="28014" refreshError="1"/>
      <sheetData sheetId="28015" refreshError="1"/>
      <sheetData sheetId="28016" refreshError="1"/>
      <sheetData sheetId="28017" refreshError="1"/>
      <sheetData sheetId="28018" refreshError="1"/>
      <sheetData sheetId="28019" refreshError="1"/>
      <sheetData sheetId="28020" refreshError="1"/>
      <sheetData sheetId="28021" refreshError="1"/>
      <sheetData sheetId="28022" refreshError="1"/>
      <sheetData sheetId="28023" refreshError="1"/>
      <sheetData sheetId="28024" refreshError="1"/>
      <sheetData sheetId="28025" refreshError="1"/>
      <sheetData sheetId="28026" refreshError="1"/>
      <sheetData sheetId="28027" refreshError="1"/>
      <sheetData sheetId="28028" refreshError="1"/>
      <sheetData sheetId="28029" refreshError="1"/>
      <sheetData sheetId="28030" refreshError="1"/>
      <sheetData sheetId="28031" refreshError="1"/>
      <sheetData sheetId="28032" refreshError="1"/>
      <sheetData sheetId="28033"/>
      <sheetData sheetId="28034" refreshError="1"/>
      <sheetData sheetId="28035" refreshError="1"/>
      <sheetData sheetId="28036" refreshError="1"/>
      <sheetData sheetId="28037" refreshError="1"/>
      <sheetData sheetId="28038" refreshError="1"/>
      <sheetData sheetId="28039" refreshError="1"/>
      <sheetData sheetId="28040" refreshError="1"/>
      <sheetData sheetId="28041" refreshError="1"/>
      <sheetData sheetId="28042" refreshError="1"/>
      <sheetData sheetId="28043" refreshError="1"/>
      <sheetData sheetId="28044" refreshError="1"/>
      <sheetData sheetId="28045" refreshError="1"/>
      <sheetData sheetId="28046" refreshError="1"/>
      <sheetData sheetId="28047" refreshError="1"/>
      <sheetData sheetId="28048" refreshError="1"/>
      <sheetData sheetId="28049" refreshError="1"/>
      <sheetData sheetId="28050" refreshError="1"/>
      <sheetData sheetId="28051" refreshError="1"/>
      <sheetData sheetId="28052" refreshError="1"/>
      <sheetData sheetId="28053" refreshError="1"/>
      <sheetData sheetId="28054" refreshError="1"/>
      <sheetData sheetId="28055" refreshError="1"/>
      <sheetData sheetId="28056" refreshError="1"/>
      <sheetData sheetId="28057" refreshError="1"/>
      <sheetData sheetId="28058" refreshError="1"/>
      <sheetData sheetId="28059" refreshError="1"/>
      <sheetData sheetId="28060" refreshError="1"/>
      <sheetData sheetId="28061" refreshError="1"/>
      <sheetData sheetId="28062" refreshError="1"/>
      <sheetData sheetId="28063" refreshError="1"/>
      <sheetData sheetId="28064" refreshError="1"/>
      <sheetData sheetId="28065" refreshError="1"/>
      <sheetData sheetId="28066" refreshError="1"/>
      <sheetData sheetId="28067" refreshError="1"/>
      <sheetData sheetId="28068" refreshError="1"/>
      <sheetData sheetId="28069" refreshError="1"/>
      <sheetData sheetId="28070" refreshError="1"/>
      <sheetData sheetId="28071" refreshError="1"/>
      <sheetData sheetId="28072" refreshError="1"/>
      <sheetData sheetId="28073" refreshError="1"/>
      <sheetData sheetId="28074" refreshError="1"/>
      <sheetData sheetId="28075" refreshError="1"/>
      <sheetData sheetId="28076" refreshError="1"/>
      <sheetData sheetId="28077" refreshError="1"/>
      <sheetData sheetId="28078" refreshError="1"/>
      <sheetData sheetId="28079" refreshError="1"/>
      <sheetData sheetId="28080" refreshError="1"/>
      <sheetData sheetId="28081" refreshError="1"/>
      <sheetData sheetId="28082" refreshError="1"/>
      <sheetData sheetId="28083" refreshError="1"/>
      <sheetData sheetId="28084" refreshError="1"/>
      <sheetData sheetId="28085" refreshError="1"/>
      <sheetData sheetId="28086" refreshError="1"/>
      <sheetData sheetId="28087" refreshError="1"/>
      <sheetData sheetId="28088"/>
      <sheetData sheetId="28089" refreshError="1"/>
      <sheetData sheetId="28090"/>
      <sheetData sheetId="28091" refreshError="1"/>
      <sheetData sheetId="28092" refreshError="1"/>
      <sheetData sheetId="28093" refreshError="1"/>
      <sheetData sheetId="28094" refreshError="1"/>
      <sheetData sheetId="28095" refreshError="1"/>
      <sheetData sheetId="28096" refreshError="1"/>
      <sheetData sheetId="28097"/>
      <sheetData sheetId="28098" refreshError="1"/>
      <sheetData sheetId="28099" refreshError="1"/>
      <sheetData sheetId="28100" refreshError="1"/>
      <sheetData sheetId="28101" refreshError="1"/>
      <sheetData sheetId="28102" refreshError="1"/>
      <sheetData sheetId="28103" refreshError="1"/>
      <sheetData sheetId="28104" refreshError="1"/>
      <sheetData sheetId="28105" refreshError="1"/>
      <sheetData sheetId="28106" refreshError="1"/>
      <sheetData sheetId="28107" refreshError="1"/>
      <sheetData sheetId="28108" refreshError="1"/>
      <sheetData sheetId="28109" refreshError="1"/>
      <sheetData sheetId="28110" refreshError="1"/>
      <sheetData sheetId="28111" refreshError="1"/>
      <sheetData sheetId="28112" refreshError="1"/>
      <sheetData sheetId="28113" refreshError="1"/>
      <sheetData sheetId="28114" refreshError="1"/>
      <sheetData sheetId="28115" refreshError="1"/>
      <sheetData sheetId="28116" refreshError="1"/>
      <sheetData sheetId="28117" refreshError="1"/>
      <sheetData sheetId="28118" refreshError="1"/>
      <sheetData sheetId="28119" refreshError="1"/>
      <sheetData sheetId="28120" refreshError="1"/>
      <sheetData sheetId="28121" refreshError="1"/>
      <sheetData sheetId="28122" refreshError="1"/>
      <sheetData sheetId="28123" refreshError="1"/>
      <sheetData sheetId="28124" refreshError="1"/>
      <sheetData sheetId="28125" refreshError="1"/>
      <sheetData sheetId="28126" refreshError="1"/>
      <sheetData sheetId="28127" refreshError="1"/>
      <sheetData sheetId="28128" refreshError="1"/>
      <sheetData sheetId="28129" refreshError="1"/>
      <sheetData sheetId="28130" refreshError="1"/>
      <sheetData sheetId="28131" refreshError="1"/>
      <sheetData sheetId="28132" refreshError="1"/>
      <sheetData sheetId="28133" refreshError="1"/>
      <sheetData sheetId="28134" refreshError="1"/>
      <sheetData sheetId="28135" refreshError="1"/>
      <sheetData sheetId="28136" refreshError="1"/>
      <sheetData sheetId="28137" refreshError="1"/>
      <sheetData sheetId="28138" refreshError="1"/>
      <sheetData sheetId="28139" refreshError="1"/>
      <sheetData sheetId="28140" refreshError="1"/>
      <sheetData sheetId="28141" refreshError="1"/>
      <sheetData sheetId="28142" refreshError="1"/>
      <sheetData sheetId="28143" refreshError="1"/>
      <sheetData sheetId="28144" refreshError="1"/>
      <sheetData sheetId="28145" refreshError="1"/>
      <sheetData sheetId="28146" refreshError="1"/>
      <sheetData sheetId="28147" refreshError="1"/>
      <sheetData sheetId="28148" refreshError="1"/>
      <sheetData sheetId="28149" refreshError="1"/>
      <sheetData sheetId="28150" refreshError="1"/>
      <sheetData sheetId="28151" refreshError="1"/>
      <sheetData sheetId="28152" refreshError="1"/>
      <sheetData sheetId="28153" refreshError="1"/>
      <sheetData sheetId="28154" refreshError="1"/>
      <sheetData sheetId="28155" refreshError="1"/>
      <sheetData sheetId="28156" refreshError="1"/>
      <sheetData sheetId="28157" refreshError="1"/>
      <sheetData sheetId="28158" refreshError="1"/>
      <sheetData sheetId="28159" refreshError="1"/>
      <sheetData sheetId="28160" refreshError="1"/>
      <sheetData sheetId="28161" refreshError="1"/>
      <sheetData sheetId="28162" refreshError="1"/>
      <sheetData sheetId="28163" refreshError="1"/>
      <sheetData sheetId="28164" refreshError="1"/>
      <sheetData sheetId="28165" refreshError="1"/>
      <sheetData sheetId="28166" refreshError="1"/>
      <sheetData sheetId="28167" refreshError="1"/>
      <sheetData sheetId="28168"/>
      <sheetData sheetId="28169" refreshError="1"/>
      <sheetData sheetId="28170" refreshError="1"/>
      <sheetData sheetId="28171" refreshError="1"/>
      <sheetData sheetId="28172"/>
      <sheetData sheetId="28173" refreshError="1"/>
      <sheetData sheetId="28174"/>
      <sheetData sheetId="28175" refreshError="1"/>
      <sheetData sheetId="28176">
        <row r="9">
          <cell r="A9" t="str">
            <v>A</v>
          </cell>
        </row>
      </sheetData>
      <sheetData sheetId="28177">
        <row r="9">
          <cell r="A9" t="str">
            <v>A</v>
          </cell>
        </row>
      </sheetData>
      <sheetData sheetId="28178" refreshError="1"/>
      <sheetData sheetId="28179">
        <row r="9">
          <cell r="A9" t="str">
            <v>A</v>
          </cell>
        </row>
      </sheetData>
      <sheetData sheetId="28180" refreshError="1"/>
      <sheetData sheetId="28181" refreshError="1"/>
      <sheetData sheetId="28182">
        <row r="9">
          <cell r="A9" t="str">
            <v>A</v>
          </cell>
        </row>
      </sheetData>
      <sheetData sheetId="28183">
        <row r="9">
          <cell r="A9" t="str">
            <v>A</v>
          </cell>
        </row>
      </sheetData>
      <sheetData sheetId="28184">
        <row r="9">
          <cell r="A9" t="str">
            <v>A</v>
          </cell>
        </row>
      </sheetData>
      <sheetData sheetId="28185">
        <row r="9">
          <cell r="A9" t="str">
            <v>A</v>
          </cell>
        </row>
      </sheetData>
      <sheetData sheetId="28186">
        <row r="9">
          <cell r="A9" t="str">
            <v>A</v>
          </cell>
        </row>
      </sheetData>
      <sheetData sheetId="28187">
        <row r="9">
          <cell r="A9" t="str">
            <v>A</v>
          </cell>
        </row>
      </sheetData>
      <sheetData sheetId="28188">
        <row r="9">
          <cell r="A9" t="str">
            <v>A</v>
          </cell>
        </row>
      </sheetData>
      <sheetData sheetId="28189">
        <row r="9">
          <cell r="A9" t="str">
            <v>A</v>
          </cell>
        </row>
      </sheetData>
      <sheetData sheetId="28190">
        <row r="9">
          <cell r="A9" t="str">
            <v>A</v>
          </cell>
        </row>
      </sheetData>
      <sheetData sheetId="28191">
        <row r="9">
          <cell r="A9" t="str">
            <v>A</v>
          </cell>
        </row>
      </sheetData>
      <sheetData sheetId="28192">
        <row r="9">
          <cell r="A9" t="str">
            <v>A</v>
          </cell>
        </row>
      </sheetData>
      <sheetData sheetId="28193">
        <row r="9">
          <cell r="A9" t="str">
            <v>A</v>
          </cell>
        </row>
      </sheetData>
      <sheetData sheetId="28194">
        <row r="9">
          <cell r="A9" t="str">
            <v>A</v>
          </cell>
        </row>
      </sheetData>
      <sheetData sheetId="28195">
        <row r="9">
          <cell r="A9" t="str">
            <v>A</v>
          </cell>
        </row>
      </sheetData>
      <sheetData sheetId="28196">
        <row r="9">
          <cell r="A9" t="str">
            <v>A</v>
          </cell>
        </row>
      </sheetData>
      <sheetData sheetId="28197">
        <row r="9">
          <cell r="A9" t="str">
            <v>A</v>
          </cell>
        </row>
      </sheetData>
      <sheetData sheetId="28198">
        <row r="9">
          <cell r="A9" t="str">
            <v>A</v>
          </cell>
        </row>
      </sheetData>
      <sheetData sheetId="28199">
        <row r="9">
          <cell r="A9" t="str">
            <v>A</v>
          </cell>
        </row>
      </sheetData>
      <sheetData sheetId="28200">
        <row r="9">
          <cell r="A9" t="str">
            <v>A</v>
          </cell>
        </row>
      </sheetData>
      <sheetData sheetId="28201">
        <row r="9">
          <cell r="A9" t="str">
            <v>A</v>
          </cell>
        </row>
      </sheetData>
      <sheetData sheetId="28202" refreshError="1"/>
      <sheetData sheetId="28203" refreshError="1"/>
      <sheetData sheetId="28204">
        <row r="9">
          <cell r="A9" t="str">
            <v>A</v>
          </cell>
        </row>
      </sheetData>
      <sheetData sheetId="28205">
        <row r="9">
          <cell r="A9" t="str">
            <v>A</v>
          </cell>
        </row>
      </sheetData>
      <sheetData sheetId="28206"/>
      <sheetData sheetId="28207">
        <row r="9">
          <cell r="A9" t="str">
            <v>A</v>
          </cell>
        </row>
      </sheetData>
      <sheetData sheetId="28208">
        <row r="9">
          <cell r="A9" t="str">
            <v>A</v>
          </cell>
        </row>
      </sheetData>
      <sheetData sheetId="28209">
        <row r="9">
          <cell r="A9" t="str">
            <v>A</v>
          </cell>
        </row>
      </sheetData>
      <sheetData sheetId="28210">
        <row r="9">
          <cell r="A9" t="str">
            <v>A</v>
          </cell>
        </row>
      </sheetData>
      <sheetData sheetId="28211">
        <row r="9">
          <cell r="A9" t="str">
            <v>A</v>
          </cell>
        </row>
      </sheetData>
      <sheetData sheetId="28212">
        <row r="9">
          <cell r="A9" t="str">
            <v>A</v>
          </cell>
        </row>
      </sheetData>
      <sheetData sheetId="28213">
        <row r="9">
          <cell r="A9" t="str">
            <v>A</v>
          </cell>
        </row>
      </sheetData>
      <sheetData sheetId="28214">
        <row r="9">
          <cell r="A9" t="str">
            <v>A</v>
          </cell>
        </row>
      </sheetData>
      <sheetData sheetId="28215">
        <row r="9">
          <cell r="A9" t="str">
            <v>A</v>
          </cell>
        </row>
      </sheetData>
      <sheetData sheetId="28216"/>
      <sheetData sheetId="28217">
        <row r="9">
          <cell r="A9" t="str">
            <v>A</v>
          </cell>
        </row>
      </sheetData>
      <sheetData sheetId="28218">
        <row r="9">
          <cell r="A9" t="str">
            <v>A</v>
          </cell>
        </row>
      </sheetData>
      <sheetData sheetId="28219"/>
      <sheetData sheetId="28220">
        <row r="9">
          <cell r="A9" t="str">
            <v>A</v>
          </cell>
        </row>
      </sheetData>
      <sheetData sheetId="28221"/>
      <sheetData sheetId="28222">
        <row r="9">
          <cell r="A9" t="str">
            <v>A</v>
          </cell>
        </row>
      </sheetData>
      <sheetData sheetId="28223">
        <row r="9">
          <cell r="A9" t="str">
            <v>A</v>
          </cell>
        </row>
      </sheetData>
      <sheetData sheetId="28224">
        <row r="9">
          <cell r="A9" t="str">
            <v>A</v>
          </cell>
        </row>
      </sheetData>
      <sheetData sheetId="28225">
        <row r="9">
          <cell r="A9" t="str">
            <v>A</v>
          </cell>
        </row>
      </sheetData>
      <sheetData sheetId="28226">
        <row r="9">
          <cell r="A9" t="str">
            <v>A</v>
          </cell>
        </row>
      </sheetData>
      <sheetData sheetId="28227"/>
      <sheetData sheetId="28228"/>
      <sheetData sheetId="28229"/>
      <sheetData sheetId="28230"/>
      <sheetData sheetId="28231"/>
      <sheetData sheetId="28232"/>
      <sheetData sheetId="28233"/>
      <sheetData sheetId="28234">
        <row r="9">
          <cell r="A9" t="str">
            <v>A</v>
          </cell>
        </row>
      </sheetData>
      <sheetData sheetId="28235">
        <row r="9">
          <cell r="A9" t="str">
            <v>A</v>
          </cell>
        </row>
      </sheetData>
      <sheetData sheetId="28236"/>
      <sheetData sheetId="28237"/>
      <sheetData sheetId="28238">
        <row r="9">
          <cell r="A9" t="str">
            <v>A</v>
          </cell>
        </row>
      </sheetData>
      <sheetData sheetId="28239">
        <row r="9">
          <cell r="A9" t="str">
            <v>A</v>
          </cell>
        </row>
      </sheetData>
      <sheetData sheetId="28240">
        <row r="9">
          <cell r="A9" t="str">
            <v>A</v>
          </cell>
        </row>
      </sheetData>
      <sheetData sheetId="28241">
        <row r="9">
          <cell r="A9" t="str">
            <v>A</v>
          </cell>
        </row>
      </sheetData>
      <sheetData sheetId="28242"/>
      <sheetData sheetId="28243"/>
      <sheetData sheetId="28244"/>
      <sheetData sheetId="28245"/>
      <sheetData sheetId="28246"/>
      <sheetData sheetId="28247"/>
      <sheetData sheetId="28248"/>
      <sheetData sheetId="28249"/>
      <sheetData sheetId="28250"/>
      <sheetData sheetId="28251"/>
      <sheetData sheetId="28252"/>
      <sheetData sheetId="28253"/>
      <sheetData sheetId="28254"/>
      <sheetData sheetId="28255"/>
      <sheetData sheetId="28256"/>
      <sheetData sheetId="28257"/>
      <sheetData sheetId="28258"/>
      <sheetData sheetId="28259"/>
      <sheetData sheetId="28260"/>
      <sheetData sheetId="28261"/>
      <sheetData sheetId="28262"/>
      <sheetData sheetId="28263"/>
      <sheetData sheetId="28264"/>
      <sheetData sheetId="28265"/>
      <sheetData sheetId="28266"/>
      <sheetData sheetId="28267"/>
      <sheetData sheetId="28268"/>
      <sheetData sheetId="28269"/>
      <sheetData sheetId="28270"/>
      <sheetData sheetId="28271"/>
      <sheetData sheetId="28272"/>
      <sheetData sheetId="28273"/>
      <sheetData sheetId="28274"/>
      <sheetData sheetId="28275"/>
      <sheetData sheetId="28276"/>
      <sheetData sheetId="28277"/>
      <sheetData sheetId="28278">
        <row r="9">
          <cell r="A9" t="str">
            <v>A</v>
          </cell>
        </row>
      </sheetData>
      <sheetData sheetId="28279">
        <row r="9">
          <cell r="A9" t="str">
            <v>A</v>
          </cell>
        </row>
      </sheetData>
      <sheetData sheetId="28280">
        <row r="9">
          <cell r="A9" t="str">
            <v>A</v>
          </cell>
        </row>
      </sheetData>
      <sheetData sheetId="28281"/>
      <sheetData sheetId="28282"/>
      <sheetData sheetId="28283">
        <row r="9">
          <cell r="A9" t="str">
            <v>A</v>
          </cell>
        </row>
      </sheetData>
      <sheetData sheetId="28284">
        <row r="9">
          <cell r="A9" t="str">
            <v>A</v>
          </cell>
        </row>
      </sheetData>
      <sheetData sheetId="28285">
        <row r="9">
          <cell r="A9" t="str">
            <v>A</v>
          </cell>
        </row>
      </sheetData>
      <sheetData sheetId="28286">
        <row r="9">
          <cell r="A9" t="str">
            <v>A</v>
          </cell>
        </row>
      </sheetData>
      <sheetData sheetId="28287"/>
      <sheetData sheetId="28288"/>
      <sheetData sheetId="28289">
        <row r="9">
          <cell r="A9" t="str">
            <v>A</v>
          </cell>
        </row>
      </sheetData>
      <sheetData sheetId="28290">
        <row r="9">
          <cell r="A9" t="str">
            <v>A</v>
          </cell>
        </row>
      </sheetData>
      <sheetData sheetId="28291">
        <row r="9">
          <cell r="A9" t="str">
            <v>A</v>
          </cell>
        </row>
      </sheetData>
      <sheetData sheetId="28292" refreshError="1"/>
      <sheetData sheetId="28293"/>
      <sheetData sheetId="28294">
        <row r="9">
          <cell r="A9" t="str">
            <v>A</v>
          </cell>
        </row>
      </sheetData>
      <sheetData sheetId="28295"/>
      <sheetData sheetId="28296">
        <row r="9">
          <cell r="A9" t="str">
            <v>A</v>
          </cell>
        </row>
      </sheetData>
      <sheetData sheetId="28297">
        <row r="9">
          <cell r="A9" t="str">
            <v>A</v>
          </cell>
        </row>
      </sheetData>
      <sheetData sheetId="28298">
        <row r="9">
          <cell r="A9" t="str">
            <v>A</v>
          </cell>
        </row>
      </sheetData>
      <sheetData sheetId="28299" refreshError="1"/>
      <sheetData sheetId="28300" refreshError="1"/>
      <sheetData sheetId="28301">
        <row r="9">
          <cell r="A9" t="str">
            <v>A</v>
          </cell>
        </row>
      </sheetData>
      <sheetData sheetId="28302">
        <row r="9">
          <cell r="A9" t="str">
            <v>A</v>
          </cell>
        </row>
      </sheetData>
      <sheetData sheetId="28303">
        <row r="9">
          <cell r="A9" t="str">
            <v>A</v>
          </cell>
        </row>
      </sheetData>
      <sheetData sheetId="28304">
        <row r="9">
          <cell r="A9" t="str">
            <v>A</v>
          </cell>
        </row>
      </sheetData>
      <sheetData sheetId="28305">
        <row r="9">
          <cell r="A9" t="str">
            <v>A</v>
          </cell>
        </row>
      </sheetData>
      <sheetData sheetId="28306">
        <row r="9">
          <cell r="A9" t="str">
            <v>A</v>
          </cell>
        </row>
      </sheetData>
      <sheetData sheetId="28307">
        <row r="9">
          <cell r="A9" t="str">
            <v>A</v>
          </cell>
        </row>
      </sheetData>
      <sheetData sheetId="28308">
        <row r="9">
          <cell r="A9" t="str">
            <v>A</v>
          </cell>
        </row>
      </sheetData>
      <sheetData sheetId="28309"/>
      <sheetData sheetId="28310">
        <row r="9">
          <cell r="A9" t="str">
            <v>A</v>
          </cell>
        </row>
      </sheetData>
      <sheetData sheetId="28311" refreshError="1"/>
      <sheetData sheetId="28312">
        <row r="9">
          <cell r="A9" t="str">
            <v>A</v>
          </cell>
        </row>
      </sheetData>
      <sheetData sheetId="28313" refreshError="1"/>
      <sheetData sheetId="28314">
        <row r="9">
          <cell r="A9" t="str">
            <v>A</v>
          </cell>
        </row>
      </sheetData>
      <sheetData sheetId="28315">
        <row r="9">
          <cell r="A9" t="str">
            <v>A</v>
          </cell>
        </row>
      </sheetData>
      <sheetData sheetId="28316">
        <row r="9">
          <cell r="A9" t="str">
            <v>A</v>
          </cell>
        </row>
      </sheetData>
      <sheetData sheetId="28317">
        <row r="9">
          <cell r="A9" t="str">
            <v>A</v>
          </cell>
        </row>
      </sheetData>
      <sheetData sheetId="28318">
        <row r="9">
          <cell r="A9" t="str">
            <v>A</v>
          </cell>
        </row>
      </sheetData>
      <sheetData sheetId="28319"/>
      <sheetData sheetId="28320">
        <row r="9">
          <cell r="A9" t="str">
            <v>A</v>
          </cell>
        </row>
      </sheetData>
      <sheetData sheetId="28321">
        <row r="9">
          <cell r="A9" t="str">
            <v>A</v>
          </cell>
        </row>
      </sheetData>
      <sheetData sheetId="28322">
        <row r="9">
          <cell r="A9" t="str">
            <v>A</v>
          </cell>
        </row>
      </sheetData>
      <sheetData sheetId="28323">
        <row r="9">
          <cell r="A9" t="str">
            <v>A</v>
          </cell>
        </row>
      </sheetData>
      <sheetData sheetId="28324">
        <row r="9">
          <cell r="A9" t="str">
            <v>A</v>
          </cell>
        </row>
      </sheetData>
      <sheetData sheetId="28325">
        <row r="9">
          <cell r="A9" t="str">
            <v>A</v>
          </cell>
        </row>
      </sheetData>
      <sheetData sheetId="28326">
        <row r="9">
          <cell r="A9" t="str">
            <v>A</v>
          </cell>
        </row>
      </sheetData>
      <sheetData sheetId="28327">
        <row r="9">
          <cell r="A9" t="str">
            <v>A</v>
          </cell>
        </row>
      </sheetData>
      <sheetData sheetId="28328">
        <row r="9">
          <cell r="A9" t="str">
            <v>A</v>
          </cell>
        </row>
      </sheetData>
      <sheetData sheetId="28329"/>
      <sheetData sheetId="28330">
        <row r="9">
          <cell r="A9" t="str">
            <v>A</v>
          </cell>
        </row>
      </sheetData>
      <sheetData sheetId="28331">
        <row r="9">
          <cell r="A9" t="str">
            <v>A</v>
          </cell>
        </row>
      </sheetData>
      <sheetData sheetId="28332"/>
      <sheetData sheetId="28333">
        <row r="9">
          <cell r="A9" t="str">
            <v>A</v>
          </cell>
        </row>
      </sheetData>
      <sheetData sheetId="28334"/>
      <sheetData sheetId="28335">
        <row r="9">
          <cell r="A9" t="str">
            <v>A</v>
          </cell>
        </row>
      </sheetData>
      <sheetData sheetId="28336"/>
      <sheetData sheetId="28337">
        <row r="9">
          <cell r="A9" t="str">
            <v>A</v>
          </cell>
        </row>
      </sheetData>
      <sheetData sheetId="28338">
        <row r="9">
          <cell r="A9" t="str">
            <v>A</v>
          </cell>
        </row>
      </sheetData>
      <sheetData sheetId="28339"/>
      <sheetData sheetId="28340"/>
      <sheetData sheetId="28341">
        <row r="9">
          <cell r="A9" t="str">
            <v>A</v>
          </cell>
        </row>
      </sheetData>
      <sheetData sheetId="28342">
        <row r="9">
          <cell r="A9" t="str">
            <v>A</v>
          </cell>
        </row>
      </sheetData>
      <sheetData sheetId="28343" refreshError="1"/>
      <sheetData sheetId="28344" refreshError="1"/>
      <sheetData sheetId="28345" refreshError="1"/>
      <sheetData sheetId="28346" refreshError="1"/>
      <sheetData sheetId="28347" refreshError="1"/>
      <sheetData sheetId="28348" refreshError="1"/>
      <sheetData sheetId="28349">
        <row r="9">
          <cell r="A9" t="str">
            <v>A</v>
          </cell>
        </row>
      </sheetData>
      <sheetData sheetId="28350"/>
      <sheetData sheetId="28351">
        <row r="9">
          <cell r="A9" t="str">
            <v>A</v>
          </cell>
        </row>
      </sheetData>
      <sheetData sheetId="28352">
        <row r="9">
          <cell r="A9" t="str">
            <v>A</v>
          </cell>
        </row>
      </sheetData>
      <sheetData sheetId="28353">
        <row r="9">
          <cell r="A9" t="str">
            <v>A</v>
          </cell>
        </row>
      </sheetData>
      <sheetData sheetId="28354"/>
      <sheetData sheetId="28355"/>
      <sheetData sheetId="28356">
        <row r="9">
          <cell r="A9" t="str">
            <v>A</v>
          </cell>
        </row>
      </sheetData>
      <sheetData sheetId="28357"/>
      <sheetData sheetId="28358">
        <row r="9">
          <cell r="A9" t="str">
            <v>A</v>
          </cell>
        </row>
      </sheetData>
      <sheetData sheetId="28359">
        <row r="9">
          <cell r="A9" t="str">
            <v>A</v>
          </cell>
        </row>
      </sheetData>
      <sheetData sheetId="28360">
        <row r="9">
          <cell r="A9" t="str">
            <v>A</v>
          </cell>
        </row>
      </sheetData>
      <sheetData sheetId="28361">
        <row r="9">
          <cell r="A9" t="str">
            <v>A</v>
          </cell>
        </row>
      </sheetData>
      <sheetData sheetId="28362">
        <row r="9">
          <cell r="A9" t="str">
            <v>A</v>
          </cell>
        </row>
      </sheetData>
      <sheetData sheetId="28363">
        <row r="9">
          <cell r="A9" t="str">
            <v>A</v>
          </cell>
        </row>
      </sheetData>
      <sheetData sheetId="28364">
        <row r="9">
          <cell r="A9" t="str">
            <v>A</v>
          </cell>
        </row>
      </sheetData>
      <sheetData sheetId="28365">
        <row r="9">
          <cell r="A9" t="str">
            <v>A</v>
          </cell>
        </row>
      </sheetData>
      <sheetData sheetId="28366">
        <row r="9">
          <cell r="A9" t="str">
            <v>A</v>
          </cell>
        </row>
      </sheetData>
      <sheetData sheetId="28367">
        <row r="9">
          <cell r="A9" t="str">
            <v>A</v>
          </cell>
        </row>
      </sheetData>
      <sheetData sheetId="28368">
        <row r="9">
          <cell r="A9" t="str">
            <v>A</v>
          </cell>
        </row>
      </sheetData>
      <sheetData sheetId="28369">
        <row r="9">
          <cell r="A9" t="str">
            <v>A</v>
          </cell>
        </row>
      </sheetData>
      <sheetData sheetId="28370">
        <row r="9">
          <cell r="A9" t="str">
            <v>A</v>
          </cell>
        </row>
      </sheetData>
      <sheetData sheetId="28371">
        <row r="9">
          <cell r="A9" t="str">
            <v>A</v>
          </cell>
        </row>
      </sheetData>
      <sheetData sheetId="28372">
        <row r="9">
          <cell r="A9" t="str">
            <v>A</v>
          </cell>
        </row>
      </sheetData>
      <sheetData sheetId="28373"/>
      <sheetData sheetId="28374"/>
      <sheetData sheetId="28375">
        <row r="9">
          <cell r="A9" t="str">
            <v>A</v>
          </cell>
        </row>
      </sheetData>
      <sheetData sheetId="28376">
        <row r="9">
          <cell r="A9" t="str">
            <v>A</v>
          </cell>
        </row>
      </sheetData>
      <sheetData sheetId="28377">
        <row r="9">
          <cell r="A9" t="str">
            <v>A</v>
          </cell>
        </row>
      </sheetData>
      <sheetData sheetId="28378">
        <row r="9">
          <cell r="A9" t="str">
            <v>A</v>
          </cell>
        </row>
      </sheetData>
      <sheetData sheetId="28379">
        <row r="9">
          <cell r="A9" t="str">
            <v>A</v>
          </cell>
        </row>
      </sheetData>
      <sheetData sheetId="28380">
        <row r="9">
          <cell r="A9" t="str">
            <v>A</v>
          </cell>
        </row>
      </sheetData>
      <sheetData sheetId="28381"/>
      <sheetData sheetId="28382">
        <row r="9">
          <cell r="A9" t="str">
            <v>A</v>
          </cell>
        </row>
      </sheetData>
      <sheetData sheetId="28383">
        <row r="9">
          <cell r="A9" t="str">
            <v>A</v>
          </cell>
        </row>
      </sheetData>
      <sheetData sheetId="28384">
        <row r="9">
          <cell r="A9" t="str">
            <v>A</v>
          </cell>
        </row>
      </sheetData>
      <sheetData sheetId="28385">
        <row r="9">
          <cell r="A9" t="str">
            <v>A</v>
          </cell>
        </row>
      </sheetData>
      <sheetData sheetId="28386">
        <row r="9">
          <cell r="A9" t="str">
            <v>A</v>
          </cell>
        </row>
      </sheetData>
      <sheetData sheetId="28387">
        <row r="9">
          <cell r="A9" t="str">
            <v>A</v>
          </cell>
        </row>
      </sheetData>
      <sheetData sheetId="28388">
        <row r="9">
          <cell r="A9" t="str">
            <v>A</v>
          </cell>
        </row>
      </sheetData>
      <sheetData sheetId="28389">
        <row r="9">
          <cell r="A9" t="str">
            <v>A</v>
          </cell>
        </row>
      </sheetData>
      <sheetData sheetId="28390">
        <row r="9">
          <cell r="A9" t="str">
            <v>A</v>
          </cell>
        </row>
      </sheetData>
      <sheetData sheetId="28391">
        <row r="9">
          <cell r="A9" t="str">
            <v>A</v>
          </cell>
        </row>
      </sheetData>
      <sheetData sheetId="28392">
        <row r="9">
          <cell r="A9" t="str">
            <v>A</v>
          </cell>
        </row>
      </sheetData>
      <sheetData sheetId="28393">
        <row r="9">
          <cell r="A9" t="str">
            <v>A</v>
          </cell>
        </row>
      </sheetData>
      <sheetData sheetId="28394">
        <row r="9">
          <cell r="A9" t="str">
            <v>A</v>
          </cell>
        </row>
      </sheetData>
      <sheetData sheetId="28395"/>
      <sheetData sheetId="28396">
        <row r="9">
          <cell r="A9" t="str">
            <v>A</v>
          </cell>
        </row>
      </sheetData>
      <sheetData sheetId="28397"/>
      <sheetData sheetId="28398" refreshError="1"/>
      <sheetData sheetId="28399"/>
      <sheetData sheetId="28400"/>
      <sheetData sheetId="28401"/>
      <sheetData sheetId="28402"/>
      <sheetData sheetId="28403"/>
      <sheetData sheetId="28404"/>
      <sheetData sheetId="28405"/>
      <sheetData sheetId="28406"/>
      <sheetData sheetId="28407"/>
      <sheetData sheetId="28408"/>
      <sheetData sheetId="28409" refreshError="1"/>
      <sheetData sheetId="28410" refreshError="1"/>
      <sheetData sheetId="28411">
        <row r="9">
          <cell r="A9" t="str">
            <v>A</v>
          </cell>
        </row>
      </sheetData>
      <sheetData sheetId="28412"/>
      <sheetData sheetId="28413"/>
      <sheetData sheetId="28414" refreshError="1"/>
      <sheetData sheetId="28415"/>
      <sheetData sheetId="28416"/>
      <sheetData sheetId="28417"/>
      <sheetData sheetId="28418"/>
      <sheetData sheetId="28419"/>
      <sheetData sheetId="28420">
        <row r="9">
          <cell r="A9" t="str">
            <v>A</v>
          </cell>
        </row>
      </sheetData>
      <sheetData sheetId="28421"/>
      <sheetData sheetId="28422"/>
      <sheetData sheetId="28423"/>
      <sheetData sheetId="28424"/>
      <sheetData sheetId="28425"/>
      <sheetData sheetId="28426"/>
      <sheetData sheetId="28427"/>
      <sheetData sheetId="28428"/>
      <sheetData sheetId="28429">
        <row r="9">
          <cell r="A9" t="str">
            <v>A</v>
          </cell>
        </row>
      </sheetData>
      <sheetData sheetId="28430">
        <row r="9">
          <cell r="A9" t="str">
            <v>A</v>
          </cell>
        </row>
      </sheetData>
      <sheetData sheetId="28431"/>
      <sheetData sheetId="28432"/>
      <sheetData sheetId="28433">
        <row r="9">
          <cell r="A9" t="str">
            <v>A</v>
          </cell>
        </row>
      </sheetData>
      <sheetData sheetId="28434"/>
      <sheetData sheetId="28435">
        <row r="9">
          <cell r="A9" t="str">
            <v>A</v>
          </cell>
        </row>
      </sheetData>
      <sheetData sheetId="28436" refreshError="1"/>
      <sheetData sheetId="28437" refreshError="1"/>
      <sheetData sheetId="28438" refreshError="1"/>
      <sheetData sheetId="28439" refreshError="1"/>
      <sheetData sheetId="28440" refreshError="1"/>
      <sheetData sheetId="28441" refreshError="1"/>
      <sheetData sheetId="28442" refreshError="1"/>
      <sheetData sheetId="28443" refreshError="1"/>
      <sheetData sheetId="28444" refreshError="1"/>
      <sheetData sheetId="28445" refreshError="1"/>
      <sheetData sheetId="28446" refreshError="1"/>
      <sheetData sheetId="28447" refreshError="1"/>
      <sheetData sheetId="28448" refreshError="1"/>
      <sheetData sheetId="28449" refreshError="1"/>
      <sheetData sheetId="28450" refreshError="1"/>
      <sheetData sheetId="28451" refreshError="1"/>
      <sheetData sheetId="28452" refreshError="1"/>
      <sheetData sheetId="28453" refreshError="1"/>
      <sheetData sheetId="28454" refreshError="1"/>
      <sheetData sheetId="28455" refreshError="1"/>
      <sheetData sheetId="28456" refreshError="1"/>
      <sheetData sheetId="28457" refreshError="1"/>
      <sheetData sheetId="28458" refreshError="1"/>
      <sheetData sheetId="28459" refreshError="1"/>
      <sheetData sheetId="28460" refreshError="1"/>
      <sheetData sheetId="28461" refreshError="1"/>
      <sheetData sheetId="28462" refreshError="1"/>
      <sheetData sheetId="28463" refreshError="1"/>
      <sheetData sheetId="28464" refreshError="1"/>
      <sheetData sheetId="28465" refreshError="1"/>
      <sheetData sheetId="28466" refreshError="1"/>
      <sheetData sheetId="28467" refreshError="1"/>
      <sheetData sheetId="28468" refreshError="1"/>
      <sheetData sheetId="28469" refreshError="1"/>
      <sheetData sheetId="28470" refreshError="1"/>
      <sheetData sheetId="28471" refreshError="1"/>
      <sheetData sheetId="28472" refreshError="1"/>
      <sheetData sheetId="28473" refreshError="1"/>
      <sheetData sheetId="28474" refreshError="1"/>
      <sheetData sheetId="28475" refreshError="1"/>
      <sheetData sheetId="28476" refreshError="1"/>
      <sheetData sheetId="28477" refreshError="1"/>
      <sheetData sheetId="28478" refreshError="1"/>
      <sheetData sheetId="28479" refreshError="1"/>
      <sheetData sheetId="28480" refreshError="1"/>
      <sheetData sheetId="28481" refreshError="1"/>
      <sheetData sheetId="28482" refreshError="1"/>
      <sheetData sheetId="28483" refreshError="1"/>
      <sheetData sheetId="28484" refreshError="1"/>
      <sheetData sheetId="28485" refreshError="1"/>
      <sheetData sheetId="28486" refreshError="1"/>
      <sheetData sheetId="28487" refreshError="1"/>
      <sheetData sheetId="28488" refreshError="1"/>
      <sheetData sheetId="28489" refreshError="1"/>
      <sheetData sheetId="28490" refreshError="1"/>
      <sheetData sheetId="28491" refreshError="1"/>
      <sheetData sheetId="28492" refreshError="1"/>
      <sheetData sheetId="28493" refreshError="1"/>
      <sheetData sheetId="28494" refreshError="1"/>
      <sheetData sheetId="28495" refreshError="1"/>
      <sheetData sheetId="28496" refreshError="1"/>
      <sheetData sheetId="28497" refreshError="1"/>
      <sheetData sheetId="28498" refreshError="1"/>
      <sheetData sheetId="28499" refreshError="1"/>
      <sheetData sheetId="28500" refreshError="1"/>
      <sheetData sheetId="28501" refreshError="1"/>
      <sheetData sheetId="28502" refreshError="1"/>
      <sheetData sheetId="28503" refreshError="1"/>
      <sheetData sheetId="28504" refreshError="1"/>
      <sheetData sheetId="28505" refreshError="1"/>
      <sheetData sheetId="28506" refreshError="1"/>
      <sheetData sheetId="28507" refreshError="1"/>
      <sheetData sheetId="28508" refreshError="1"/>
      <sheetData sheetId="28509">
        <row r="9">
          <cell r="A9" t="str">
            <v>A</v>
          </cell>
        </row>
      </sheetData>
      <sheetData sheetId="28510" refreshError="1"/>
      <sheetData sheetId="28511"/>
      <sheetData sheetId="28512"/>
      <sheetData sheetId="28513"/>
      <sheetData sheetId="28514"/>
      <sheetData sheetId="28515"/>
      <sheetData sheetId="28516"/>
      <sheetData sheetId="28517"/>
      <sheetData sheetId="28518"/>
      <sheetData sheetId="28519"/>
      <sheetData sheetId="28520"/>
      <sheetData sheetId="28521"/>
      <sheetData sheetId="28522"/>
      <sheetData sheetId="28523" refreshError="1"/>
      <sheetData sheetId="28524" refreshError="1"/>
      <sheetData sheetId="28525" refreshError="1"/>
      <sheetData sheetId="28526" refreshError="1"/>
      <sheetData sheetId="28527" refreshError="1"/>
      <sheetData sheetId="28528" refreshError="1"/>
      <sheetData sheetId="28529" refreshError="1"/>
      <sheetData sheetId="28530" refreshError="1"/>
      <sheetData sheetId="28531" refreshError="1"/>
      <sheetData sheetId="28532" refreshError="1"/>
      <sheetData sheetId="28533" refreshError="1"/>
      <sheetData sheetId="28534" refreshError="1"/>
      <sheetData sheetId="28535" refreshError="1"/>
      <sheetData sheetId="28536" refreshError="1"/>
      <sheetData sheetId="28537" refreshError="1"/>
      <sheetData sheetId="28538" refreshError="1"/>
      <sheetData sheetId="28539">
        <row r="9">
          <cell r="A9" t="str">
            <v>A</v>
          </cell>
        </row>
      </sheetData>
      <sheetData sheetId="28540">
        <row r="9">
          <cell r="A9" t="str">
            <v>A</v>
          </cell>
        </row>
      </sheetData>
      <sheetData sheetId="28541"/>
      <sheetData sheetId="28542"/>
      <sheetData sheetId="28543"/>
      <sheetData sheetId="28544"/>
      <sheetData sheetId="28545"/>
      <sheetData sheetId="28546"/>
      <sheetData sheetId="28547"/>
      <sheetData sheetId="28548">
        <row r="9">
          <cell r="A9" t="str">
            <v>A</v>
          </cell>
        </row>
      </sheetData>
      <sheetData sheetId="28549">
        <row r="9">
          <cell r="A9" t="str">
            <v>A</v>
          </cell>
        </row>
      </sheetData>
      <sheetData sheetId="28550">
        <row r="9">
          <cell r="A9" t="str">
            <v>A</v>
          </cell>
        </row>
      </sheetData>
      <sheetData sheetId="28551">
        <row r="9">
          <cell r="A9" t="str">
            <v>A</v>
          </cell>
        </row>
      </sheetData>
      <sheetData sheetId="28552">
        <row r="9">
          <cell r="A9" t="str">
            <v>A</v>
          </cell>
        </row>
      </sheetData>
      <sheetData sheetId="28553">
        <row r="9">
          <cell r="A9" t="str">
            <v>A</v>
          </cell>
        </row>
      </sheetData>
      <sheetData sheetId="28554">
        <row r="9">
          <cell r="A9" t="str">
            <v>A</v>
          </cell>
        </row>
      </sheetData>
      <sheetData sheetId="28555">
        <row r="9">
          <cell r="A9" t="str">
            <v>A</v>
          </cell>
        </row>
      </sheetData>
      <sheetData sheetId="28556">
        <row r="9">
          <cell r="A9" t="str">
            <v>A</v>
          </cell>
        </row>
      </sheetData>
      <sheetData sheetId="28557">
        <row r="9">
          <cell r="A9" t="str">
            <v>A</v>
          </cell>
        </row>
      </sheetData>
      <sheetData sheetId="28558">
        <row r="9">
          <cell r="A9" t="str">
            <v>A</v>
          </cell>
        </row>
      </sheetData>
      <sheetData sheetId="28559">
        <row r="9">
          <cell r="A9" t="str">
            <v>A</v>
          </cell>
        </row>
      </sheetData>
      <sheetData sheetId="28560">
        <row r="9">
          <cell r="A9" t="str">
            <v>A</v>
          </cell>
        </row>
      </sheetData>
      <sheetData sheetId="28561">
        <row r="9">
          <cell r="A9" t="str">
            <v>A</v>
          </cell>
        </row>
      </sheetData>
      <sheetData sheetId="28562">
        <row r="9">
          <cell r="A9" t="str">
            <v>A</v>
          </cell>
        </row>
      </sheetData>
      <sheetData sheetId="28563">
        <row r="9">
          <cell r="A9" t="str">
            <v>A</v>
          </cell>
        </row>
      </sheetData>
      <sheetData sheetId="28564">
        <row r="9">
          <cell r="A9" t="str">
            <v>A</v>
          </cell>
        </row>
      </sheetData>
      <sheetData sheetId="28565">
        <row r="9">
          <cell r="A9" t="str">
            <v>A</v>
          </cell>
        </row>
      </sheetData>
      <sheetData sheetId="28566">
        <row r="9">
          <cell r="A9" t="str">
            <v>A</v>
          </cell>
        </row>
      </sheetData>
      <sheetData sheetId="28567">
        <row r="9">
          <cell r="A9" t="str">
            <v>A</v>
          </cell>
        </row>
      </sheetData>
      <sheetData sheetId="28568"/>
      <sheetData sheetId="28569"/>
      <sheetData sheetId="28570"/>
      <sheetData sheetId="28571"/>
      <sheetData sheetId="28572"/>
      <sheetData sheetId="28573" refreshError="1"/>
      <sheetData sheetId="28574" refreshError="1"/>
      <sheetData sheetId="28575" refreshError="1"/>
      <sheetData sheetId="28576" refreshError="1"/>
      <sheetData sheetId="28577" refreshError="1"/>
      <sheetData sheetId="28578" refreshError="1"/>
      <sheetData sheetId="28579" refreshError="1"/>
      <sheetData sheetId="28580" refreshError="1"/>
      <sheetData sheetId="28581" refreshError="1"/>
      <sheetData sheetId="28582" refreshError="1"/>
      <sheetData sheetId="28583" refreshError="1"/>
      <sheetData sheetId="28584" refreshError="1"/>
      <sheetData sheetId="28585" refreshError="1"/>
      <sheetData sheetId="28586" refreshError="1"/>
      <sheetData sheetId="28587" refreshError="1"/>
      <sheetData sheetId="28588" refreshError="1"/>
      <sheetData sheetId="28589" refreshError="1"/>
      <sheetData sheetId="28590" refreshError="1"/>
      <sheetData sheetId="28591" refreshError="1"/>
      <sheetData sheetId="28592" refreshError="1"/>
      <sheetData sheetId="28593" refreshError="1"/>
      <sheetData sheetId="28594" refreshError="1"/>
      <sheetData sheetId="28595" refreshError="1"/>
      <sheetData sheetId="28596" refreshError="1"/>
      <sheetData sheetId="28597" refreshError="1"/>
      <sheetData sheetId="28598"/>
      <sheetData sheetId="28599">
        <row r="9">
          <cell r="A9" t="str">
            <v>A</v>
          </cell>
        </row>
      </sheetData>
      <sheetData sheetId="28600">
        <row r="9">
          <cell r="A9" t="str">
            <v>A</v>
          </cell>
        </row>
      </sheetData>
      <sheetData sheetId="28601">
        <row r="9">
          <cell r="A9" t="str">
            <v>A</v>
          </cell>
        </row>
      </sheetData>
      <sheetData sheetId="28602">
        <row r="9">
          <cell r="A9" t="str">
            <v>A</v>
          </cell>
        </row>
      </sheetData>
      <sheetData sheetId="28603">
        <row r="9">
          <cell r="A9" t="str">
            <v>A</v>
          </cell>
        </row>
      </sheetData>
      <sheetData sheetId="28604">
        <row r="9">
          <cell r="A9" t="str">
            <v>A</v>
          </cell>
        </row>
      </sheetData>
      <sheetData sheetId="28605">
        <row r="9">
          <cell r="A9" t="str">
            <v>A</v>
          </cell>
        </row>
      </sheetData>
      <sheetData sheetId="28606" refreshError="1"/>
      <sheetData sheetId="28607">
        <row r="9">
          <cell r="A9" t="str">
            <v>A</v>
          </cell>
        </row>
      </sheetData>
      <sheetData sheetId="28608">
        <row r="9">
          <cell r="A9" t="str">
            <v>A</v>
          </cell>
        </row>
      </sheetData>
      <sheetData sheetId="28609">
        <row r="9">
          <cell r="A9" t="str">
            <v>A</v>
          </cell>
        </row>
      </sheetData>
      <sheetData sheetId="28610">
        <row r="9">
          <cell r="A9" t="str">
            <v>A</v>
          </cell>
        </row>
      </sheetData>
      <sheetData sheetId="28611">
        <row r="9">
          <cell r="A9" t="str">
            <v>A</v>
          </cell>
        </row>
      </sheetData>
      <sheetData sheetId="28612">
        <row r="9">
          <cell r="A9" t="str">
            <v>A</v>
          </cell>
        </row>
      </sheetData>
      <sheetData sheetId="28613">
        <row r="9">
          <cell r="A9" t="str">
            <v>A</v>
          </cell>
        </row>
      </sheetData>
      <sheetData sheetId="28614">
        <row r="9">
          <cell r="A9" t="str">
            <v>A</v>
          </cell>
        </row>
      </sheetData>
      <sheetData sheetId="28615"/>
      <sheetData sheetId="28616">
        <row r="9">
          <cell r="A9" t="str">
            <v>A</v>
          </cell>
        </row>
      </sheetData>
      <sheetData sheetId="28617">
        <row r="9">
          <cell r="A9" t="str">
            <v>A</v>
          </cell>
        </row>
      </sheetData>
      <sheetData sheetId="28618">
        <row r="9">
          <cell r="A9" t="str">
            <v>A</v>
          </cell>
        </row>
      </sheetData>
      <sheetData sheetId="28619">
        <row r="9">
          <cell r="A9" t="str">
            <v>A</v>
          </cell>
        </row>
      </sheetData>
      <sheetData sheetId="28620">
        <row r="9">
          <cell r="A9" t="str">
            <v>A</v>
          </cell>
        </row>
      </sheetData>
      <sheetData sheetId="28621">
        <row r="9">
          <cell r="A9" t="str">
            <v>A</v>
          </cell>
        </row>
      </sheetData>
      <sheetData sheetId="28622">
        <row r="9">
          <cell r="A9" t="str">
            <v>A</v>
          </cell>
        </row>
      </sheetData>
      <sheetData sheetId="28623">
        <row r="9">
          <cell r="A9" t="str">
            <v>A</v>
          </cell>
        </row>
      </sheetData>
      <sheetData sheetId="28624" refreshError="1"/>
      <sheetData sheetId="28625" refreshError="1"/>
      <sheetData sheetId="28626"/>
      <sheetData sheetId="28627"/>
      <sheetData sheetId="28628"/>
      <sheetData sheetId="28629"/>
      <sheetData sheetId="28630"/>
      <sheetData sheetId="28631"/>
      <sheetData sheetId="28632"/>
      <sheetData sheetId="28633"/>
      <sheetData sheetId="28634"/>
      <sheetData sheetId="28635"/>
      <sheetData sheetId="28636"/>
      <sheetData sheetId="28637"/>
      <sheetData sheetId="28638"/>
      <sheetData sheetId="28639"/>
      <sheetData sheetId="28640">
        <row r="9">
          <cell r="A9" t="str">
            <v>A</v>
          </cell>
        </row>
      </sheetData>
      <sheetData sheetId="28641">
        <row r="9">
          <cell r="A9" t="str">
            <v>A</v>
          </cell>
        </row>
      </sheetData>
      <sheetData sheetId="28642">
        <row r="9">
          <cell r="A9" t="str">
            <v>A</v>
          </cell>
        </row>
      </sheetData>
      <sheetData sheetId="28643">
        <row r="9">
          <cell r="A9" t="str">
            <v>A</v>
          </cell>
        </row>
      </sheetData>
      <sheetData sheetId="28644"/>
      <sheetData sheetId="28645">
        <row r="9">
          <cell r="A9" t="str">
            <v>A</v>
          </cell>
        </row>
      </sheetData>
      <sheetData sheetId="28646">
        <row r="9">
          <cell r="A9" t="str">
            <v>A</v>
          </cell>
        </row>
      </sheetData>
      <sheetData sheetId="28647">
        <row r="9">
          <cell r="A9" t="str">
            <v>A</v>
          </cell>
        </row>
      </sheetData>
      <sheetData sheetId="28648">
        <row r="9">
          <cell r="A9" t="str">
            <v>A</v>
          </cell>
        </row>
      </sheetData>
      <sheetData sheetId="28649">
        <row r="9">
          <cell r="A9" t="str">
            <v>A</v>
          </cell>
        </row>
      </sheetData>
      <sheetData sheetId="28650">
        <row r="9">
          <cell r="A9" t="str">
            <v>A</v>
          </cell>
        </row>
      </sheetData>
      <sheetData sheetId="28651">
        <row r="9">
          <cell r="A9" t="str">
            <v>A</v>
          </cell>
        </row>
      </sheetData>
      <sheetData sheetId="28652">
        <row r="9">
          <cell r="A9" t="str">
            <v>A</v>
          </cell>
        </row>
      </sheetData>
      <sheetData sheetId="28653">
        <row r="9">
          <cell r="A9" t="str">
            <v>A</v>
          </cell>
        </row>
      </sheetData>
      <sheetData sheetId="28654">
        <row r="9">
          <cell r="A9" t="str">
            <v>A</v>
          </cell>
        </row>
      </sheetData>
      <sheetData sheetId="28655">
        <row r="9">
          <cell r="A9" t="str">
            <v>A</v>
          </cell>
        </row>
      </sheetData>
      <sheetData sheetId="28656">
        <row r="9">
          <cell r="A9" t="str">
            <v>A</v>
          </cell>
        </row>
      </sheetData>
      <sheetData sheetId="28657">
        <row r="9">
          <cell r="A9" t="str">
            <v>A</v>
          </cell>
        </row>
      </sheetData>
      <sheetData sheetId="28658">
        <row r="9">
          <cell r="A9" t="str">
            <v>A</v>
          </cell>
        </row>
      </sheetData>
      <sheetData sheetId="28659">
        <row r="9">
          <cell r="A9" t="str">
            <v>A</v>
          </cell>
        </row>
      </sheetData>
      <sheetData sheetId="28660">
        <row r="9">
          <cell r="A9" t="str">
            <v>A</v>
          </cell>
        </row>
      </sheetData>
      <sheetData sheetId="28661">
        <row r="9">
          <cell r="A9" t="str">
            <v>A</v>
          </cell>
        </row>
      </sheetData>
      <sheetData sheetId="28662">
        <row r="9">
          <cell r="A9" t="str">
            <v>A</v>
          </cell>
        </row>
      </sheetData>
      <sheetData sheetId="28663">
        <row r="9">
          <cell r="A9" t="str">
            <v>A</v>
          </cell>
        </row>
      </sheetData>
      <sheetData sheetId="28664">
        <row r="9">
          <cell r="A9" t="str">
            <v>A</v>
          </cell>
        </row>
      </sheetData>
      <sheetData sheetId="28665">
        <row r="9">
          <cell r="A9" t="str">
            <v>A</v>
          </cell>
        </row>
      </sheetData>
      <sheetData sheetId="28666">
        <row r="9">
          <cell r="A9" t="str">
            <v>A</v>
          </cell>
        </row>
      </sheetData>
      <sheetData sheetId="28667">
        <row r="9">
          <cell r="A9" t="str">
            <v>A</v>
          </cell>
        </row>
      </sheetData>
      <sheetData sheetId="28668">
        <row r="9">
          <cell r="A9" t="str">
            <v>A</v>
          </cell>
        </row>
      </sheetData>
      <sheetData sheetId="28669">
        <row r="9">
          <cell r="A9" t="str">
            <v>A</v>
          </cell>
        </row>
      </sheetData>
      <sheetData sheetId="28670">
        <row r="9">
          <cell r="A9" t="str">
            <v>A</v>
          </cell>
        </row>
      </sheetData>
      <sheetData sheetId="28671">
        <row r="9">
          <cell r="A9" t="str">
            <v>A</v>
          </cell>
        </row>
      </sheetData>
      <sheetData sheetId="28672">
        <row r="9">
          <cell r="A9" t="str">
            <v>A</v>
          </cell>
        </row>
      </sheetData>
      <sheetData sheetId="28673">
        <row r="9">
          <cell r="A9" t="str">
            <v>A</v>
          </cell>
        </row>
      </sheetData>
      <sheetData sheetId="28674">
        <row r="9">
          <cell r="A9" t="str">
            <v>A</v>
          </cell>
        </row>
      </sheetData>
      <sheetData sheetId="28675"/>
      <sheetData sheetId="28676"/>
      <sheetData sheetId="28677"/>
      <sheetData sheetId="28678"/>
      <sheetData sheetId="28679">
        <row r="9">
          <cell r="A9" t="str">
            <v>A</v>
          </cell>
        </row>
      </sheetData>
      <sheetData sheetId="28680">
        <row r="9">
          <cell r="A9" t="str">
            <v>A</v>
          </cell>
        </row>
      </sheetData>
      <sheetData sheetId="28681">
        <row r="9">
          <cell r="A9" t="str">
            <v>A</v>
          </cell>
        </row>
      </sheetData>
      <sheetData sheetId="28682">
        <row r="9">
          <cell r="A9" t="str">
            <v>A</v>
          </cell>
        </row>
      </sheetData>
      <sheetData sheetId="28683">
        <row r="9">
          <cell r="A9" t="str">
            <v>A</v>
          </cell>
        </row>
      </sheetData>
      <sheetData sheetId="28684">
        <row r="9">
          <cell r="A9" t="str">
            <v>A</v>
          </cell>
        </row>
      </sheetData>
      <sheetData sheetId="28685">
        <row r="9">
          <cell r="A9" t="str">
            <v>A</v>
          </cell>
        </row>
      </sheetData>
      <sheetData sheetId="28686">
        <row r="9">
          <cell r="A9" t="str">
            <v>A</v>
          </cell>
        </row>
      </sheetData>
      <sheetData sheetId="28687">
        <row r="9">
          <cell r="A9" t="str">
            <v>A</v>
          </cell>
        </row>
      </sheetData>
      <sheetData sheetId="28688">
        <row r="9">
          <cell r="A9" t="str">
            <v>A</v>
          </cell>
        </row>
      </sheetData>
      <sheetData sheetId="28689">
        <row r="9">
          <cell r="A9" t="str">
            <v>A</v>
          </cell>
        </row>
      </sheetData>
      <sheetData sheetId="28690">
        <row r="9">
          <cell r="A9" t="str">
            <v>A</v>
          </cell>
        </row>
      </sheetData>
      <sheetData sheetId="28691">
        <row r="9">
          <cell r="A9" t="str">
            <v>A</v>
          </cell>
        </row>
      </sheetData>
      <sheetData sheetId="28692">
        <row r="9">
          <cell r="A9" t="str">
            <v>A</v>
          </cell>
        </row>
      </sheetData>
      <sheetData sheetId="28693">
        <row r="9">
          <cell r="A9" t="str">
            <v>A</v>
          </cell>
        </row>
      </sheetData>
      <sheetData sheetId="28694">
        <row r="9">
          <cell r="A9" t="str">
            <v>A</v>
          </cell>
        </row>
      </sheetData>
      <sheetData sheetId="28695">
        <row r="9">
          <cell r="A9" t="str">
            <v>A</v>
          </cell>
        </row>
      </sheetData>
      <sheetData sheetId="28696">
        <row r="9">
          <cell r="A9" t="str">
            <v>A</v>
          </cell>
        </row>
      </sheetData>
      <sheetData sheetId="28697">
        <row r="9">
          <cell r="A9" t="str">
            <v>A</v>
          </cell>
        </row>
      </sheetData>
      <sheetData sheetId="28698" refreshError="1"/>
      <sheetData sheetId="28699">
        <row r="9">
          <cell r="A9" t="str">
            <v>A</v>
          </cell>
        </row>
      </sheetData>
      <sheetData sheetId="28700">
        <row r="9">
          <cell r="A9" t="str">
            <v>A</v>
          </cell>
        </row>
      </sheetData>
      <sheetData sheetId="28701">
        <row r="9">
          <cell r="A9" t="str">
            <v>A</v>
          </cell>
        </row>
      </sheetData>
      <sheetData sheetId="28702" refreshError="1"/>
      <sheetData sheetId="28703" refreshError="1"/>
      <sheetData sheetId="28704" refreshError="1"/>
      <sheetData sheetId="28705" refreshError="1"/>
      <sheetData sheetId="28706" refreshError="1"/>
      <sheetData sheetId="28707" refreshError="1"/>
      <sheetData sheetId="28708" refreshError="1"/>
      <sheetData sheetId="28709" refreshError="1"/>
      <sheetData sheetId="28710" refreshError="1"/>
      <sheetData sheetId="28711" refreshError="1"/>
      <sheetData sheetId="28712" refreshError="1"/>
      <sheetData sheetId="28713" refreshError="1"/>
      <sheetData sheetId="28714" refreshError="1"/>
      <sheetData sheetId="28715" refreshError="1"/>
      <sheetData sheetId="28716" refreshError="1"/>
      <sheetData sheetId="28717" refreshError="1"/>
      <sheetData sheetId="28718" refreshError="1"/>
      <sheetData sheetId="28719" refreshError="1"/>
      <sheetData sheetId="28720" refreshError="1"/>
      <sheetData sheetId="28721" refreshError="1"/>
      <sheetData sheetId="28722" refreshError="1"/>
      <sheetData sheetId="28723" refreshError="1"/>
      <sheetData sheetId="28724" refreshError="1"/>
      <sheetData sheetId="28725" refreshError="1"/>
      <sheetData sheetId="28726" refreshError="1"/>
      <sheetData sheetId="28727" refreshError="1"/>
      <sheetData sheetId="28728" refreshError="1"/>
      <sheetData sheetId="28729" refreshError="1"/>
      <sheetData sheetId="28730" refreshError="1"/>
      <sheetData sheetId="28731" refreshError="1"/>
      <sheetData sheetId="28732" refreshError="1"/>
      <sheetData sheetId="28733" refreshError="1"/>
      <sheetData sheetId="28734" refreshError="1"/>
      <sheetData sheetId="28735" refreshError="1"/>
      <sheetData sheetId="28736" refreshError="1"/>
      <sheetData sheetId="28737" refreshError="1"/>
      <sheetData sheetId="28738" refreshError="1"/>
      <sheetData sheetId="28739" refreshError="1"/>
      <sheetData sheetId="28740" refreshError="1"/>
      <sheetData sheetId="28741" refreshError="1"/>
      <sheetData sheetId="28742"/>
      <sheetData sheetId="28743">
        <row r="9">
          <cell r="A9" t="str">
            <v>A</v>
          </cell>
        </row>
      </sheetData>
      <sheetData sheetId="28744"/>
      <sheetData sheetId="28745">
        <row r="9">
          <cell r="A9" t="str">
            <v>A</v>
          </cell>
        </row>
      </sheetData>
      <sheetData sheetId="28746"/>
      <sheetData sheetId="28747">
        <row r="9">
          <cell r="A9" t="str">
            <v>A</v>
          </cell>
        </row>
      </sheetData>
      <sheetData sheetId="28748"/>
      <sheetData sheetId="28749"/>
      <sheetData sheetId="28750"/>
      <sheetData sheetId="28751"/>
      <sheetData sheetId="28752"/>
      <sheetData sheetId="28753"/>
      <sheetData sheetId="28754"/>
      <sheetData sheetId="28755"/>
      <sheetData sheetId="28756"/>
      <sheetData sheetId="28757"/>
      <sheetData sheetId="28758"/>
      <sheetData sheetId="28759"/>
      <sheetData sheetId="28760"/>
      <sheetData sheetId="28761"/>
      <sheetData sheetId="28762"/>
      <sheetData sheetId="28763"/>
      <sheetData sheetId="28764"/>
      <sheetData sheetId="28765"/>
      <sheetData sheetId="28766">
        <row r="9">
          <cell r="A9" t="str">
            <v>A</v>
          </cell>
        </row>
      </sheetData>
      <sheetData sheetId="28767">
        <row r="9">
          <cell r="A9" t="str">
            <v>A</v>
          </cell>
        </row>
      </sheetData>
      <sheetData sheetId="28768">
        <row r="9">
          <cell r="A9" t="str">
            <v>A</v>
          </cell>
        </row>
      </sheetData>
      <sheetData sheetId="28769">
        <row r="9">
          <cell r="A9" t="str">
            <v>A</v>
          </cell>
        </row>
      </sheetData>
      <sheetData sheetId="28770">
        <row r="9">
          <cell r="A9" t="str">
            <v>A</v>
          </cell>
        </row>
      </sheetData>
      <sheetData sheetId="28771">
        <row r="9">
          <cell r="A9" t="str">
            <v>A</v>
          </cell>
        </row>
      </sheetData>
      <sheetData sheetId="28772">
        <row r="9">
          <cell r="A9" t="str">
            <v>A</v>
          </cell>
        </row>
      </sheetData>
      <sheetData sheetId="28773"/>
      <sheetData sheetId="28774"/>
      <sheetData sheetId="28775"/>
      <sheetData sheetId="28776"/>
      <sheetData sheetId="28777"/>
      <sheetData sheetId="28778">
        <row r="9">
          <cell r="A9" t="str">
            <v>A</v>
          </cell>
        </row>
      </sheetData>
      <sheetData sheetId="28779">
        <row r="9">
          <cell r="A9" t="str">
            <v>A</v>
          </cell>
        </row>
      </sheetData>
      <sheetData sheetId="28780">
        <row r="9">
          <cell r="A9" t="str">
            <v>A</v>
          </cell>
        </row>
      </sheetData>
      <sheetData sheetId="28781">
        <row r="9">
          <cell r="A9" t="str">
            <v>A</v>
          </cell>
        </row>
      </sheetData>
      <sheetData sheetId="28782"/>
      <sheetData sheetId="28783"/>
      <sheetData sheetId="28784"/>
      <sheetData sheetId="28785"/>
      <sheetData sheetId="28786"/>
      <sheetData sheetId="28787"/>
      <sheetData sheetId="28788"/>
      <sheetData sheetId="28789"/>
      <sheetData sheetId="28790"/>
      <sheetData sheetId="28791"/>
      <sheetData sheetId="28792"/>
      <sheetData sheetId="28793"/>
      <sheetData sheetId="28794"/>
      <sheetData sheetId="28795"/>
      <sheetData sheetId="28796"/>
      <sheetData sheetId="28797"/>
      <sheetData sheetId="28798"/>
      <sheetData sheetId="28799"/>
      <sheetData sheetId="28800"/>
      <sheetData sheetId="28801"/>
      <sheetData sheetId="28802"/>
      <sheetData sheetId="28803"/>
      <sheetData sheetId="28804"/>
      <sheetData sheetId="28805"/>
      <sheetData sheetId="28806"/>
      <sheetData sheetId="28807"/>
      <sheetData sheetId="28808"/>
      <sheetData sheetId="28809"/>
      <sheetData sheetId="28810"/>
      <sheetData sheetId="28811"/>
      <sheetData sheetId="28812"/>
      <sheetData sheetId="28813"/>
      <sheetData sheetId="28814"/>
      <sheetData sheetId="28815"/>
      <sheetData sheetId="28816"/>
      <sheetData sheetId="28817"/>
      <sheetData sheetId="28818"/>
      <sheetData sheetId="28819"/>
      <sheetData sheetId="28820"/>
      <sheetData sheetId="28821"/>
      <sheetData sheetId="28822"/>
      <sheetData sheetId="28823"/>
      <sheetData sheetId="28824"/>
      <sheetData sheetId="28825"/>
      <sheetData sheetId="28826"/>
      <sheetData sheetId="28827"/>
      <sheetData sheetId="28828"/>
      <sheetData sheetId="28829"/>
      <sheetData sheetId="28830"/>
      <sheetData sheetId="28831"/>
      <sheetData sheetId="28832"/>
      <sheetData sheetId="28833"/>
      <sheetData sheetId="28834"/>
      <sheetData sheetId="28835"/>
      <sheetData sheetId="28836"/>
      <sheetData sheetId="28837"/>
      <sheetData sheetId="28838"/>
      <sheetData sheetId="28839"/>
      <sheetData sheetId="28840"/>
      <sheetData sheetId="28841"/>
      <sheetData sheetId="28842"/>
      <sheetData sheetId="28843"/>
      <sheetData sheetId="28844"/>
      <sheetData sheetId="28845"/>
      <sheetData sheetId="28846"/>
      <sheetData sheetId="28847"/>
      <sheetData sheetId="28848"/>
      <sheetData sheetId="28849"/>
      <sheetData sheetId="28850"/>
      <sheetData sheetId="28851"/>
      <sheetData sheetId="28852"/>
      <sheetData sheetId="28853"/>
      <sheetData sheetId="28854"/>
      <sheetData sheetId="28855"/>
      <sheetData sheetId="28856"/>
      <sheetData sheetId="28857"/>
      <sheetData sheetId="28858"/>
      <sheetData sheetId="28859"/>
      <sheetData sheetId="28860"/>
      <sheetData sheetId="28861"/>
      <sheetData sheetId="28862"/>
      <sheetData sheetId="28863"/>
      <sheetData sheetId="28864"/>
      <sheetData sheetId="28865"/>
      <sheetData sheetId="28866"/>
      <sheetData sheetId="28867"/>
      <sheetData sheetId="28868"/>
      <sheetData sheetId="28869"/>
      <sheetData sheetId="28870"/>
      <sheetData sheetId="28871"/>
      <sheetData sheetId="28872"/>
      <sheetData sheetId="28873"/>
      <sheetData sheetId="28874"/>
      <sheetData sheetId="28875"/>
      <sheetData sheetId="28876"/>
      <sheetData sheetId="28877"/>
      <sheetData sheetId="28878"/>
      <sheetData sheetId="28879"/>
      <sheetData sheetId="28880"/>
      <sheetData sheetId="28881"/>
      <sheetData sheetId="28882"/>
      <sheetData sheetId="28883"/>
      <sheetData sheetId="28884"/>
      <sheetData sheetId="28885"/>
      <sheetData sheetId="28886"/>
      <sheetData sheetId="28887"/>
      <sheetData sheetId="28888"/>
      <sheetData sheetId="28889"/>
      <sheetData sheetId="28890" refreshError="1"/>
      <sheetData sheetId="28891"/>
      <sheetData sheetId="28892" refreshError="1"/>
      <sheetData sheetId="28893" refreshError="1"/>
      <sheetData sheetId="28894" refreshError="1"/>
      <sheetData sheetId="28895" refreshError="1"/>
      <sheetData sheetId="28896" refreshError="1"/>
      <sheetData sheetId="28897" refreshError="1"/>
      <sheetData sheetId="28898"/>
      <sheetData sheetId="28899"/>
      <sheetData sheetId="28900"/>
      <sheetData sheetId="28901"/>
      <sheetData sheetId="28902" refreshError="1"/>
      <sheetData sheetId="28903" refreshError="1"/>
      <sheetData sheetId="28904"/>
      <sheetData sheetId="28905" refreshError="1"/>
      <sheetData sheetId="28906">
        <row r="9">
          <cell r="A9" t="str">
            <v>A</v>
          </cell>
        </row>
      </sheetData>
      <sheetData sheetId="28907">
        <row r="9">
          <cell r="A9" t="str">
            <v>A</v>
          </cell>
        </row>
      </sheetData>
      <sheetData sheetId="28908">
        <row r="9">
          <cell r="A9" t="str">
            <v>A</v>
          </cell>
        </row>
      </sheetData>
      <sheetData sheetId="28909">
        <row r="9">
          <cell r="A9" t="str">
            <v>A</v>
          </cell>
        </row>
      </sheetData>
      <sheetData sheetId="28910">
        <row r="9">
          <cell r="A9" t="str">
            <v>A</v>
          </cell>
        </row>
      </sheetData>
      <sheetData sheetId="28911">
        <row r="9">
          <cell r="A9" t="str">
            <v>A</v>
          </cell>
        </row>
      </sheetData>
      <sheetData sheetId="28912"/>
      <sheetData sheetId="28913"/>
      <sheetData sheetId="28914"/>
      <sheetData sheetId="28915">
        <row r="9">
          <cell r="A9" t="str">
            <v>A</v>
          </cell>
        </row>
      </sheetData>
      <sheetData sheetId="28916"/>
      <sheetData sheetId="28917">
        <row r="9">
          <cell r="A9" t="str">
            <v>A</v>
          </cell>
        </row>
      </sheetData>
      <sheetData sheetId="28918"/>
      <sheetData sheetId="28919"/>
      <sheetData sheetId="28920">
        <row r="9">
          <cell r="A9" t="str">
            <v>A</v>
          </cell>
        </row>
      </sheetData>
      <sheetData sheetId="28921"/>
      <sheetData sheetId="28922">
        <row r="9">
          <cell r="A9" t="str">
            <v>A</v>
          </cell>
        </row>
      </sheetData>
      <sheetData sheetId="28923"/>
      <sheetData sheetId="28924"/>
      <sheetData sheetId="28925" refreshError="1"/>
      <sheetData sheetId="28926">
        <row r="9">
          <cell r="A9" t="str">
            <v>A</v>
          </cell>
        </row>
      </sheetData>
      <sheetData sheetId="28927"/>
      <sheetData sheetId="28928"/>
      <sheetData sheetId="28929"/>
      <sheetData sheetId="28930"/>
      <sheetData sheetId="28931" refreshError="1"/>
      <sheetData sheetId="28932" refreshError="1"/>
      <sheetData sheetId="28933">
        <row r="9">
          <cell r="A9" t="str">
            <v>A</v>
          </cell>
        </row>
      </sheetData>
      <sheetData sheetId="28934"/>
      <sheetData sheetId="28935">
        <row r="9">
          <cell r="A9" t="str">
            <v>A</v>
          </cell>
        </row>
      </sheetData>
      <sheetData sheetId="28936" refreshError="1"/>
      <sheetData sheetId="28937" refreshError="1"/>
      <sheetData sheetId="28938" refreshError="1"/>
      <sheetData sheetId="28939"/>
      <sheetData sheetId="28940"/>
      <sheetData sheetId="28941"/>
      <sheetData sheetId="28942" refreshError="1"/>
      <sheetData sheetId="28943" refreshError="1"/>
      <sheetData sheetId="28944" refreshError="1"/>
      <sheetData sheetId="28945" refreshError="1"/>
      <sheetData sheetId="28946" refreshError="1"/>
      <sheetData sheetId="28947" refreshError="1"/>
      <sheetData sheetId="28948" refreshError="1"/>
      <sheetData sheetId="28949" refreshError="1"/>
      <sheetData sheetId="28950" refreshError="1"/>
      <sheetData sheetId="28951" refreshError="1"/>
      <sheetData sheetId="28952" refreshError="1"/>
      <sheetData sheetId="28953" refreshError="1"/>
      <sheetData sheetId="28954" refreshError="1"/>
      <sheetData sheetId="28955" refreshError="1"/>
      <sheetData sheetId="28956" refreshError="1"/>
      <sheetData sheetId="28957" refreshError="1"/>
      <sheetData sheetId="28958" refreshError="1"/>
      <sheetData sheetId="28959" refreshError="1"/>
      <sheetData sheetId="28960" refreshError="1"/>
      <sheetData sheetId="28961" refreshError="1"/>
      <sheetData sheetId="28962" refreshError="1"/>
      <sheetData sheetId="28963" refreshError="1"/>
      <sheetData sheetId="28964" refreshError="1"/>
      <sheetData sheetId="28965" refreshError="1"/>
      <sheetData sheetId="28966" refreshError="1"/>
      <sheetData sheetId="28967" refreshError="1"/>
      <sheetData sheetId="28968" refreshError="1"/>
      <sheetData sheetId="28969" refreshError="1"/>
      <sheetData sheetId="28970" refreshError="1"/>
      <sheetData sheetId="28971" refreshError="1"/>
      <sheetData sheetId="28972" refreshError="1"/>
      <sheetData sheetId="28973" refreshError="1"/>
      <sheetData sheetId="28974" refreshError="1"/>
      <sheetData sheetId="28975" refreshError="1"/>
      <sheetData sheetId="28976" refreshError="1"/>
      <sheetData sheetId="28977" refreshError="1"/>
      <sheetData sheetId="28978" refreshError="1"/>
      <sheetData sheetId="28979" refreshError="1"/>
      <sheetData sheetId="28980" refreshError="1"/>
      <sheetData sheetId="28981" refreshError="1"/>
      <sheetData sheetId="28982" refreshError="1"/>
      <sheetData sheetId="28983" refreshError="1"/>
      <sheetData sheetId="28984" refreshError="1"/>
      <sheetData sheetId="28985" refreshError="1"/>
      <sheetData sheetId="28986" refreshError="1"/>
      <sheetData sheetId="28987" refreshError="1"/>
      <sheetData sheetId="28988" refreshError="1"/>
      <sheetData sheetId="28989" refreshError="1"/>
      <sheetData sheetId="28990" refreshError="1"/>
      <sheetData sheetId="28991" refreshError="1"/>
      <sheetData sheetId="28992" refreshError="1"/>
      <sheetData sheetId="28993" refreshError="1"/>
      <sheetData sheetId="28994" refreshError="1"/>
      <sheetData sheetId="28995" refreshError="1"/>
      <sheetData sheetId="28996" refreshError="1"/>
      <sheetData sheetId="28997" refreshError="1"/>
      <sheetData sheetId="28998" refreshError="1"/>
      <sheetData sheetId="28999" refreshError="1"/>
      <sheetData sheetId="29000" refreshError="1"/>
      <sheetData sheetId="29001" refreshError="1"/>
      <sheetData sheetId="29002" refreshError="1"/>
      <sheetData sheetId="29003" refreshError="1"/>
      <sheetData sheetId="29004" refreshError="1"/>
      <sheetData sheetId="29005" refreshError="1"/>
      <sheetData sheetId="29006" refreshError="1"/>
      <sheetData sheetId="29007" refreshError="1"/>
      <sheetData sheetId="29008" refreshError="1"/>
      <sheetData sheetId="29009" refreshError="1"/>
      <sheetData sheetId="29010" refreshError="1"/>
      <sheetData sheetId="29011" refreshError="1"/>
      <sheetData sheetId="29012" refreshError="1"/>
      <sheetData sheetId="29013">
        <row r="9">
          <cell r="A9" t="str">
            <v>A</v>
          </cell>
        </row>
      </sheetData>
      <sheetData sheetId="29014" refreshError="1"/>
      <sheetData sheetId="29015" refreshError="1"/>
      <sheetData sheetId="29016" refreshError="1"/>
      <sheetData sheetId="29017"/>
      <sheetData sheetId="29018"/>
      <sheetData sheetId="29019"/>
      <sheetData sheetId="29020"/>
      <sheetData sheetId="29021"/>
      <sheetData sheetId="29022"/>
      <sheetData sheetId="29023"/>
      <sheetData sheetId="29024"/>
      <sheetData sheetId="29025"/>
      <sheetData sheetId="29026"/>
      <sheetData sheetId="29027"/>
      <sheetData sheetId="29028"/>
      <sheetData sheetId="29029"/>
      <sheetData sheetId="29030"/>
      <sheetData sheetId="29031">
        <row r="9">
          <cell r="A9" t="str">
            <v>A</v>
          </cell>
        </row>
      </sheetData>
      <sheetData sheetId="29032">
        <row r="9">
          <cell r="A9" t="str">
            <v>A</v>
          </cell>
        </row>
      </sheetData>
      <sheetData sheetId="29033">
        <row r="9">
          <cell r="A9" t="str">
            <v>A</v>
          </cell>
        </row>
      </sheetData>
      <sheetData sheetId="29034">
        <row r="9">
          <cell r="A9" t="str">
            <v>A</v>
          </cell>
        </row>
      </sheetData>
      <sheetData sheetId="29035" refreshError="1"/>
      <sheetData sheetId="29036" refreshError="1"/>
      <sheetData sheetId="29037" refreshError="1"/>
      <sheetData sheetId="29038" refreshError="1"/>
      <sheetData sheetId="29039" refreshError="1"/>
      <sheetData sheetId="29040" refreshError="1"/>
      <sheetData sheetId="29041" refreshError="1"/>
      <sheetData sheetId="29042" refreshError="1"/>
      <sheetData sheetId="29043" refreshError="1"/>
      <sheetData sheetId="29044" refreshError="1"/>
      <sheetData sheetId="29045" refreshError="1"/>
      <sheetData sheetId="29046" refreshError="1"/>
      <sheetData sheetId="29047" refreshError="1"/>
      <sheetData sheetId="29048" refreshError="1"/>
      <sheetData sheetId="29049" refreshError="1"/>
      <sheetData sheetId="29050" refreshError="1"/>
      <sheetData sheetId="29051" refreshError="1"/>
      <sheetData sheetId="29052" refreshError="1"/>
      <sheetData sheetId="29053" refreshError="1"/>
      <sheetData sheetId="29054" refreshError="1"/>
      <sheetData sheetId="29055" refreshError="1"/>
      <sheetData sheetId="29056" refreshError="1"/>
      <sheetData sheetId="29057" refreshError="1"/>
      <sheetData sheetId="29058" refreshError="1"/>
      <sheetData sheetId="29059" refreshError="1"/>
      <sheetData sheetId="29060" refreshError="1"/>
      <sheetData sheetId="29061" refreshError="1"/>
      <sheetData sheetId="29062" refreshError="1"/>
      <sheetData sheetId="29063" refreshError="1"/>
      <sheetData sheetId="29064" refreshError="1"/>
      <sheetData sheetId="29065" refreshError="1"/>
      <sheetData sheetId="29066" refreshError="1"/>
      <sheetData sheetId="29067" refreshError="1"/>
      <sheetData sheetId="29068" refreshError="1"/>
      <sheetData sheetId="29069" refreshError="1"/>
      <sheetData sheetId="29070" refreshError="1"/>
      <sheetData sheetId="29071" refreshError="1"/>
      <sheetData sheetId="29072" refreshError="1"/>
      <sheetData sheetId="29073" refreshError="1"/>
      <sheetData sheetId="29074" refreshError="1"/>
      <sheetData sheetId="29075" refreshError="1"/>
      <sheetData sheetId="29076" refreshError="1"/>
      <sheetData sheetId="29077" refreshError="1"/>
      <sheetData sheetId="29078" refreshError="1"/>
      <sheetData sheetId="29079" refreshError="1"/>
      <sheetData sheetId="29080" refreshError="1"/>
      <sheetData sheetId="29081" refreshError="1"/>
      <sheetData sheetId="29082" refreshError="1"/>
      <sheetData sheetId="29083" refreshError="1"/>
      <sheetData sheetId="29084" refreshError="1"/>
      <sheetData sheetId="29085" refreshError="1"/>
      <sheetData sheetId="29086" refreshError="1"/>
      <sheetData sheetId="29087" refreshError="1"/>
      <sheetData sheetId="29088" refreshError="1"/>
      <sheetData sheetId="29089" refreshError="1"/>
      <sheetData sheetId="29090" refreshError="1"/>
      <sheetData sheetId="29091">
        <row r="9">
          <cell r="A9" t="str">
            <v>A</v>
          </cell>
        </row>
      </sheetData>
      <sheetData sheetId="29092">
        <row r="9">
          <cell r="A9" t="str">
            <v>A</v>
          </cell>
        </row>
      </sheetData>
      <sheetData sheetId="29093">
        <row r="9">
          <cell r="A9" t="str">
            <v>A</v>
          </cell>
        </row>
      </sheetData>
      <sheetData sheetId="29094">
        <row r="9">
          <cell r="A9" t="str">
            <v>A</v>
          </cell>
        </row>
      </sheetData>
      <sheetData sheetId="29095"/>
      <sheetData sheetId="29096"/>
      <sheetData sheetId="29097"/>
      <sheetData sheetId="29098"/>
      <sheetData sheetId="29099"/>
      <sheetData sheetId="29100"/>
      <sheetData sheetId="29101"/>
      <sheetData sheetId="29102"/>
      <sheetData sheetId="29103"/>
      <sheetData sheetId="29104"/>
      <sheetData sheetId="29105"/>
      <sheetData sheetId="29106"/>
      <sheetData sheetId="29107"/>
      <sheetData sheetId="29108"/>
      <sheetData sheetId="29109"/>
      <sheetData sheetId="29110"/>
      <sheetData sheetId="29111"/>
      <sheetData sheetId="29112"/>
      <sheetData sheetId="29113"/>
      <sheetData sheetId="29114"/>
      <sheetData sheetId="29115"/>
      <sheetData sheetId="29116"/>
      <sheetData sheetId="29117"/>
      <sheetData sheetId="29118"/>
      <sheetData sheetId="29119"/>
      <sheetData sheetId="29120"/>
      <sheetData sheetId="29121"/>
      <sheetData sheetId="29122"/>
      <sheetData sheetId="29123"/>
      <sheetData sheetId="29124"/>
      <sheetData sheetId="29125"/>
      <sheetData sheetId="29126"/>
      <sheetData sheetId="29127"/>
      <sheetData sheetId="29128"/>
      <sheetData sheetId="29129"/>
      <sheetData sheetId="29130"/>
      <sheetData sheetId="29131"/>
      <sheetData sheetId="29132"/>
      <sheetData sheetId="29133"/>
      <sheetData sheetId="29134"/>
      <sheetData sheetId="29135"/>
      <sheetData sheetId="29136"/>
      <sheetData sheetId="29137"/>
      <sheetData sheetId="29138"/>
      <sheetData sheetId="29139"/>
      <sheetData sheetId="29140"/>
      <sheetData sheetId="29141"/>
      <sheetData sheetId="29142"/>
      <sheetData sheetId="29143"/>
      <sheetData sheetId="29144"/>
      <sheetData sheetId="29145"/>
      <sheetData sheetId="29146"/>
      <sheetData sheetId="29147"/>
      <sheetData sheetId="29148"/>
      <sheetData sheetId="29149"/>
      <sheetData sheetId="29150"/>
      <sheetData sheetId="29151"/>
      <sheetData sheetId="29152"/>
      <sheetData sheetId="29153"/>
      <sheetData sheetId="29154"/>
      <sheetData sheetId="29155"/>
      <sheetData sheetId="29156"/>
      <sheetData sheetId="29157"/>
      <sheetData sheetId="29158"/>
      <sheetData sheetId="29159"/>
      <sheetData sheetId="29160"/>
      <sheetData sheetId="29161"/>
      <sheetData sheetId="29162"/>
      <sheetData sheetId="29163"/>
      <sheetData sheetId="29164"/>
      <sheetData sheetId="29165"/>
      <sheetData sheetId="29166"/>
      <sheetData sheetId="29167"/>
      <sheetData sheetId="29168"/>
      <sheetData sheetId="29169"/>
      <sheetData sheetId="29170" refreshError="1"/>
      <sheetData sheetId="29171" refreshError="1"/>
      <sheetData sheetId="29172" refreshError="1"/>
      <sheetData sheetId="29173" refreshError="1"/>
      <sheetData sheetId="29174" refreshError="1"/>
      <sheetData sheetId="29175"/>
      <sheetData sheetId="29176" refreshError="1"/>
      <sheetData sheetId="29177" refreshError="1"/>
      <sheetData sheetId="29178">
        <row r="9">
          <cell r="A9" t="str">
            <v>A</v>
          </cell>
        </row>
      </sheetData>
      <sheetData sheetId="29179">
        <row r="9">
          <cell r="A9" t="str">
            <v>A</v>
          </cell>
        </row>
      </sheetData>
      <sheetData sheetId="29180">
        <row r="9">
          <cell r="A9" t="str">
            <v>A</v>
          </cell>
        </row>
      </sheetData>
      <sheetData sheetId="29181">
        <row r="9">
          <cell r="A9" t="str">
            <v>A</v>
          </cell>
        </row>
      </sheetData>
      <sheetData sheetId="29182">
        <row r="9">
          <cell r="A9" t="str">
            <v>A</v>
          </cell>
        </row>
      </sheetData>
      <sheetData sheetId="29183"/>
      <sheetData sheetId="29184"/>
      <sheetData sheetId="29185"/>
      <sheetData sheetId="29186">
        <row r="9">
          <cell r="A9" t="str">
            <v>A</v>
          </cell>
        </row>
      </sheetData>
      <sheetData sheetId="29187">
        <row r="9">
          <cell r="A9" t="str">
            <v>A</v>
          </cell>
        </row>
      </sheetData>
      <sheetData sheetId="29188">
        <row r="9">
          <cell r="A9" t="str">
            <v>A</v>
          </cell>
        </row>
      </sheetData>
      <sheetData sheetId="29189">
        <row r="9">
          <cell r="A9" t="str">
            <v>A</v>
          </cell>
        </row>
      </sheetData>
      <sheetData sheetId="29190"/>
      <sheetData sheetId="29191"/>
      <sheetData sheetId="29192"/>
      <sheetData sheetId="29193"/>
      <sheetData sheetId="29194"/>
      <sheetData sheetId="29195" refreshError="1"/>
      <sheetData sheetId="29196" refreshError="1"/>
      <sheetData sheetId="29197">
        <row r="9">
          <cell r="A9" t="str">
            <v>A</v>
          </cell>
        </row>
      </sheetData>
      <sheetData sheetId="29198">
        <row r="9">
          <cell r="A9" t="str">
            <v>A</v>
          </cell>
        </row>
      </sheetData>
      <sheetData sheetId="29199"/>
      <sheetData sheetId="29200"/>
      <sheetData sheetId="29201"/>
      <sheetData sheetId="29202"/>
      <sheetData sheetId="29203">
        <row r="9">
          <cell r="A9" t="str">
            <v>A</v>
          </cell>
        </row>
      </sheetData>
      <sheetData sheetId="29204"/>
      <sheetData sheetId="29205"/>
      <sheetData sheetId="29206"/>
      <sheetData sheetId="29207"/>
      <sheetData sheetId="29208">
        <row r="9">
          <cell r="A9" t="str">
            <v>A</v>
          </cell>
        </row>
      </sheetData>
      <sheetData sheetId="29209"/>
      <sheetData sheetId="29210">
        <row r="9">
          <cell r="A9" t="str">
            <v>A</v>
          </cell>
        </row>
      </sheetData>
      <sheetData sheetId="29211"/>
      <sheetData sheetId="29212"/>
      <sheetData sheetId="29213"/>
      <sheetData sheetId="29214">
        <row r="9">
          <cell r="A9" t="str">
            <v>A</v>
          </cell>
        </row>
      </sheetData>
      <sheetData sheetId="29215"/>
      <sheetData sheetId="29216"/>
      <sheetData sheetId="29217"/>
      <sheetData sheetId="29218"/>
      <sheetData sheetId="29219"/>
      <sheetData sheetId="29220"/>
      <sheetData sheetId="29221"/>
      <sheetData sheetId="29222"/>
      <sheetData sheetId="29223"/>
      <sheetData sheetId="29224"/>
      <sheetData sheetId="29225"/>
      <sheetData sheetId="29226"/>
      <sheetData sheetId="29227"/>
      <sheetData sheetId="29228"/>
      <sheetData sheetId="29229"/>
      <sheetData sheetId="29230"/>
      <sheetData sheetId="29231"/>
      <sheetData sheetId="29232"/>
      <sheetData sheetId="29233"/>
      <sheetData sheetId="29234"/>
      <sheetData sheetId="29235"/>
      <sheetData sheetId="29236"/>
      <sheetData sheetId="29237"/>
      <sheetData sheetId="29238"/>
      <sheetData sheetId="29239"/>
      <sheetData sheetId="29240"/>
      <sheetData sheetId="29241"/>
      <sheetData sheetId="29242"/>
      <sheetData sheetId="29243"/>
      <sheetData sheetId="29244"/>
      <sheetData sheetId="29245"/>
      <sheetData sheetId="29246"/>
      <sheetData sheetId="29247"/>
      <sheetData sheetId="29248"/>
      <sheetData sheetId="29249"/>
      <sheetData sheetId="29250"/>
      <sheetData sheetId="29251"/>
      <sheetData sheetId="29252"/>
      <sheetData sheetId="29253"/>
      <sheetData sheetId="29254"/>
      <sheetData sheetId="29255"/>
      <sheetData sheetId="29256"/>
      <sheetData sheetId="29257"/>
      <sheetData sheetId="29258"/>
      <sheetData sheetId="29259"/>
      <sheetData sheetId="29260"/>
      <sheetData sheetId="29261"/>
      <sheetData sheetId="29262"/>
      <sheetData sheetId="29263"/>
      <sheetData sheetId="29264"/>
      <sheetData sheetId="29265"/>
      <sheetData sheetId="29266"/>
      <sheetData sheetId="29267"/>
      <sheetData sheetId="29268"/>
      <sheetData sheetId="29269"/>
      <sheetData sheetId="29270"/>
      <sheetData sheetId="29271"/>
      <sheetData sheetId="29272"/>
      <sheetData sheetId="29273"/>
      <sheetData sheetId="29274"/>
      <sheetData sheetId="29275"/>
      <sheetData sheetId="29276"/>
      <sheetData sheetId="29277"/>
      <sheetData sheetId="29278"/>
      <sheetData sheetId="29279"/>
      <sheetData sheetId="29280"/>
      <sheetData sheetId="29281"/>
      <sheetData sheetId="29282"/>
      <sheetData sheetId="29283"/>
      <sheetData sheetId="29284"/>
      <sheetData sheetId="29285"/>
      <sheetData sheetId="29286" refreshError="1"/>
      <sheetData sheetId="29287"/>
      <sheetData sheetId="29288" refreshError="1"/>
      <sheetData sheetId="29289"/>
      <sheetData sheetId="29290"/>
      <sheetData sheetId="29291"/>
      <sheetData sheetId="29292"/>
      <sheetData sheetId="29293"/>
      <sheetData sheetId="29294"/>
      <sheetData sheetId="29295"/>
      <sheetData sheetId="29296">
        <row r="9">
          <cell r="A9" t="str">
            <v>A</v>
          </cell>
        </row>
      </sheetData>
      <sheetData sheetId="29297">
        <row r="9">
          <cell r="A9" t="str">
            <v>A</v>
          </cell>
        </row>
      </sheetData>
      <sheetData sheetId="29298">
        <row r="9">
          <cell r="A9" t="str">
            <v>A</v>
          </cell>
        </row>
      </sheetData>
      <sheetData sheetId="29299"/>
      <sheetData sheetId="29300"/>
      <sheetData sheetId="29301">
        <row r="9">
          <cell r="A9" t="str">
            <v>A</v>
          </cell>
        </row>
      </sheetData>
      <sheetData sheetId="29302"/>
      <sheetData sheetId="29303"/>
      <sheetData sheetId="29304">
        <row r="9">
          <cell r="A9" t="str">
            <v>A</v>
          </cell>
        </row>
      </sheetData>
      <sheetData sheetId="29305"/>
      <sheetData sheetId="29306"/>
      <sheetData sheetId="29307"/>
      <sheetData sheetId="29308"/>
      <sheetData sheetId="29309">
        <row r="9">
          <cell r="A9" t="str">
            <v>A</v>
          </cell>
        </row>
      </sheetData>
      <sheetData sheetId="29310"/>
      <sheetData sheetId="29311"/>
      <sheetData sheetId="29312"/>
      <sheetData sheetId="29313"/>
      <sheetData sheetId="29314"/>
      <sheetData sheetId="29315"/>
      <sheetData sheetId="29316"/>
      <sheetData sheetId="29317"/>
      <sheetData sheetId="29318"/>
      <sheetData sheetId="29319"/>
      <sheetData sheetId="29320"/>
      <sheetData sheetId="29321"/>
      <sheetData sheetId="29322"/>
      <sheetData sheetId="29323"/>
      <sheetData sheetId="29324"/>
      <sheetData sheetId="29325"/>
      <sheetData sheetId="29326"/>
      <sheetData sheetId="29327">
        <row r="9">
          <cell r="A9" t="str">
            <v>A</v>
          </cell>
        </row>
      </sheetData>
      <sheetData sheetId="29328"/>
      <sheetData sheetId="29329"/>
      <sheetData sheetId="29330"/>
      <sheetData sheetId="29331"/>
      <sheetData sheetId="29332"/>
      <sheetData sheetId="29333"/>
      <sheetData sheetId="29334">
        <row r="9">
          <cell r="A9" t="str">
            <v>A</v>
          </cell>
        </row>
      </sheetData>
      <sheetData sheetId="29335">
        <row r="9">
          <cell r="A9" t="str">
            <v>A</v>
          </cell>
        </row>
      </sheetData>
      <sheetData sheetId="29336"/>
      <sheetData sheetId="29337"/>
      <sheetData sheetId="29338"/>
      <sheetData sheetId="29339"/>
      <sheetData sheetId="29340"/>
      <sheetData sheetId="29341"/>
      <sheetData sheetId="29342"/>
      <sheetData sheetId="29343">
        <row r="9">
          <cell r="A9" t="str">
            <v>A</v>
          </cell>
        </row>
      </sheetData>
      <sheetData sheetId="29344"/>
      <sheetData sheetId="29345">
        <row r="9">
          <cell r="A9" t="str">
            <v>A</v>
          </cell>
        </row>
      </sheetData>
      <sheetData sheetId="29346">
        <row r="9">
          <cell r="A9" t="str">
            <v>A</v>
          </cell>
        </row>
      </sheetData>
      <sheetData sheetId="29347">
        <row r="9">
          <cell r="A9" t="str">
            <v>A</v>
          </cell>
        </row>
      </sheetData>
      <sheetData sheetId="29348"/>
      <sheetData sheetId="29349"/>
      <sheetData sheetId="29350">
        <row r="9">
          <cell r="A9" t="str">
            <v>A</v>
          </cell>
        </row>
      </sheetData>
      <sheetData sheetId="29351">
        <row r="9">
          <cell r="A9" t="str">
            <v>A</v>
          </cell>
        </row>
      </sheetData>
      <sheetData sheetId="29352">
        <row r="9">
          <cell r="A9" t="str">
            <v>A</v>
          </cell>
        </row>
      </sheetData>
      <sheetData sheetId="29353">
        <row r="9">
          <cell r="A9" t="str">
            <v>A</v>
          </cell>
        </row>
      </sheetData>
      <sheetData sheetId="29354"/>
      <sheetData sheetId="29355"/>
      <sheetData sheetId="29356"/>
      <sheetData sheetId="29357">
        <row r="9">
          <cell r="A9" t="str">
            <v>A</v>
          </cell>
        </row>
      </sheetData>
      <sheetData sheetId="29358">
        <row r="9">
          <cell r="A9" t="str">
            <v>A</v>
          </cell>
        </row>
      </sheetData>
      <sheetData sheetId="29359">
        <row r="9">
          <cell r="A9" t="str">
            <v>A</v>
          </cell>
        </row>
      </sheetData>
      <sheetData sheetId="29360"/>
      <sheetData sheetId="29361"/>
      <sheetData sheetId="29362"/>
      <sheetData sheetId="29363"/>
      <sheetData sheetId="29364">
        <row r="9">
          <cell r="A9" t="str">
            <v>A</v>
          </cell>
        </row>
      </sheetData>
      <sheetData sheetId="29365"/>
      <sheetData sheetId="29366"/>
      <sheetData sheetId="29367"/>
      <sheetData sheetId="29368"/>
      <sheetData sheetId="29369"/>
      <sheetData sheetId="29370"/>
      <sheetData sheetId="29371"/>
      <sheetData sheetId="29372"/>
      <sheetData sheetId="29373"/>
      <sheetData sheetId="29374"/>
      <sheetData sheetId="29375" refreshError="1"/>
      <sheetData sheetId="29376"/>
      <sheetData sheetId="29377"/>
      <sheetData sheetId="29378"/>
      <sheetData sheetId="29379"/>
      <sheetData sheetId="29380"/>
      <sheetData sheetId="29381"/>
      <sheetData sheetId="29382"/>
      <sheetData sheetId="29383"/>
      <sheetData sheetId="29384"/>
      <sheetData sheetId="29385"/>
      <sheetData sheetId="29386"/>
      <sheetData sheetId="29387"/>
      <sheetData sheetId="29388"/>
      <sheetData sheetId="29389"/>
      <sheetData sheetId="29390"/>
      <sheetData sheetId="29391"/>
      <sheetData sheetId="29392"/>
      <sheetData sheetId="29393"/>
      <sheetData sheetId="29394"/>
      <sheetData sheetId="29395"/>
      <sheetData sheetId="29396"/>
      <sheetData sheetId="29397"/>
      <sheetData sheetId="29398"/>
      <sheetData sheetId="29399" refreshError="1"/>
      <sheetData sheetId="29400"/>
      <sheetData sheetId="29401"/>
      <sheetData sheetId="29402"/>
      <sheetData sheetId="29403"/>
      <sheetData sheetId="29404"/>
      <sheetData sheetId="29405"/>
      <sheetData sheetId="29406"/>
      <sheetData sheetId="29407"/>
      <sheetData sheetId="29408"/>
      <sheetData sheetId="29409"/>
      <sheetData sheetId="29410"/>
      <sheetData sheetId="29411"/>
      <sheetData sheetId="29412" refreshError="1"/>
      <sheetData sheetId="29413" refreshError="1"/>
      <sheetData sheetId="29414" refreshError="1"/>
      <sheetData sheetId="29415" refreshError="1"/>
      <sheetData sheetId="29416" refreshError="1"/>
      <sheetData sheetId="29417" refreshError="1"/>
      <sheetData sheetId="29418" refreshError="1"/>
      <sheetData sheetId="29419" refreshError="1"/>
      <sheetData sheetId="29420" refreshError="1"/>
      <sheetData sheetId="29421" refreshError="1"/>
      <sheetData sheetId="29422" refreshError="1"/>
      <sheetData sheetId="29423" refreshError="1"/>
      <sheetData sheetId="29424" refreshError="1"/>
      <sheetData sheetId="29425" refreshError="1"/>
      <sheetData sheetId="29426" refreshError="1"/>
      <sheetData sheetId="29427" refreshError="1"/>
      <sheetData sheetId="29428">
        <row r="9">
          <cell r="A9" t="str">
            <v>A</v>
          </cell>
        </row>
      </sheetData>
      <sheetData sheetId="29429">
        <row r="9">
          <cell r="A9" t="str">
            <v>A</v>
          </cell>
        </row>
      </sheetData>
      <sheetData sheetId="29430"/>
      <sheetData sheetId="29431"/>
      <sheetData sheetId="29432"/>
      <sheetData sheetId="29433"/>
      <sheetData sheetId="29434"/>
      <sheetData sheetId="29435"/>
      <sheetData sheetId="29436"/>
      <sheetData sheetId="29437">
        <row r="9">
          <cell r="A9" t="str">
            <v>A</v>
          </cell>
        </row>
      </sheetData>
      <sheetData sheetId="29438">
        <row r="9">
          <cell r="A9" t="str">
            <v>A</v>
          </cell>
        </row>
      </sheetData>
      <sheetData sheetId="29439">
        <row r="9">
          <cell r="A9" t="str">
            <v>A</v>
          </cell>
        </row>
      </sheetData>
      <sheetData sheetId="29440">
        <row r="9">
          <cell r="A9" t="str">
            <v>A</v>
          </cell>
        </row>
      </sheetData>
      <sheetData sheetId="29441">
        <row r="9">
          <cell r="A9" t="str">
            <v>A</v>
          </cell>
        </row>
      </sheetData>
      <sheetData sheetId="29442">
        <row r="9">
          <cell r="A9" t="str">
            <v>A</v>
          </cell>
        </row>
      </sheetData>
      <sheetData sheetId="29443"/>
      <sheetData sheetId="29444"/>
      <sheetData sheetId="29445"/>
      <sheetData sheetId="29446"/>
      <sheetData sheetId="29447">
        <row r="9">
          <cell r="A9" t="str">
            <v>A</v>
          </cell>
        </row>
      </sheetData>
      <sheetData sheetId="29448"/>
      <sheetData sheetId="29449"/>
      <sheetData sheetId="29450"/>
      <sheetData sheetId="29451"/>
      <sheetData sheetId="29452"/>
      <sheetData sheetId="29453">
        <row r="9">
          <cell r="A9" t="str">
            <v>A</v>
          </cell>
        </row>
      </sheetData>
      <sheetData sheetId="29454">
        <row r="9">
          <cell r="A9" t="str">
            <v>A</v>
          </cell>
        </row>
      </sheetData>
      <sheetData sheetId="29455">
        <row r="9">
          <cell r="A9" t="str">
            <v>A</v>
          </cell>
        </row>
      </sheetData>
      <sheetData sheetId="29456"/>
      <sheetData sheetId="29457"/>
      <sheetData sheetId="29458"/>
      <sheetData sheetId="29459"/>
      <sheetData sheetId="29460"/>
      <sheetData sheetId="29461"/>
      <sheetData sheetId="29462" refreshError="1"/>
      <sheetData sheetId="29463" refreshError="1"/>
      <sheetData sheetId="29464" refreshError="1"/>
      <sheetData sheetId="29465" refreshError="1"/>
      <sheetData sheetId="29466" refreshError="1"/>
      <sheetData sheetId="29467" refreshError="1"/>
      <sheetData sheetId="29468" refreshError="1"/>
      <sheetData sheetId="29469" refreshError="1"/>
      <sheetData sheetId="29470" refreshError="1"/>
      <sheetData sheetId="29471" refreshError="1"/>
      <sheetData sheetId="29472" refreshError="1"/>
      <sheetData sheetId="29473" refreshError="1"/>
      <sheetData sheetId="29474" refreshError="1"/>
      <sheetData sheetId="29475" refreshError="1"/>
      <sheetData sheetId="29476" refreshError="1"/>
      <sheetData sheetId="29477" refreshError="1"/>
      <sheetData sheetId="29478" refreshError="1"/>
      <sheetData sheetId="29479" refreshError="1"/>
      <sheetData sheetId="29480" refreshError="1"/>
      <sheetData sheetId="29481" refreshError="1"/>
      <sheetData sheetId="29482" refreshError="1"/>
      <sheetData sheetId="29483" refreshError="1"/>
      <sheetData sheetId="29484" refreshError="1"/>
      <sheetData sheetId="29485" refreshError="1"/>
      <sheetData sheetId="29486" refreshError="1"/>
      <sheetData sheetId="29487"/>
      <sheetData sheetId="29488">
        <row r="9">
          <cell r="A9" t="str">
            <v>A</v>
          </cell>
        </row>
      </sheetData>
      <sheetData sheetId="29489">
        <row r="9">
          <cell r="A9" t="str">
            <v>A</v>
          </cell>
        </row>
      </sheetData>
      <sheetData sheetId="29490">
        <row r="9">
          <cell r="A9" t="str">
            <v>A</v>
          </cell>
        </row>
      </sheetData>
      <sheetData sheetId="29491">
        <row r="9">
          <cell r="A9" t="str">
            <v>A</v>
          </cell>
        </row>
      </sheetData>
      <sheetData sheetId="29492">
        <row r="9">
          <cell r="A9" t="str">
            <v>A</v>
          </cell>
        </row>
      </sheetData>
      <sheetData sheetId="29493">
        <row r="9">
          <cell r="A9" t="str">
            <v>A</v>
          </cell>
        </row>
      </sheetData>
      <sheetData sheetId="29494">
        <row r="9">
          <cell r="A9" t="str">
            <v>A</v>
          </cell>
        </row>
      </sheetData>
      <sheetData sheetId="29495">
        <row r="9">
          <cell r="A9" t="str">
            <v>A</v>
          </cell>
        </row>
      </sheetData>
      <sheetData sheetId="29496">
        <row r="9">
          <cell r="A9" t="str">
            <v>A</v>
          </cell>
        </row>
      </sheetData>
      <sheetData sheetId="29497">
        <row r="9">
          <cell r="A9" t="str">
            <v>A</v>
          </cell>
        </row>
      </sheetData>
      <sheetData sheetId="29498">
        <row r="9">
          <cell r="A9" t="str">
            <v>A</v>
          </cell>
        </row>
      </sheetData>
      <sheetData sheetId="29499">
        <row r="9">
          <cell r="A9" t="str">
            <v>A</v>
          </cell>
        </row>
      </sheetData>
      <sheetData sheetId="29500">
        <row r="9">
          <cell r="A9" t="str">
            <v>A</v>
          </cell>
        </row>
      </sheetData>
      <sheetData sheetId="29501"/>
      <sheetData sheetId="29502"/>
      <sheetData sheetId="29503"/>
      <sheetData sheetId="29504"/>
      <sheetData sheetId="29505"/>
      <sheetData sheetId="29506">
        <row r="9">
          <cell r="A9" t="str">
            <v>A</v>
          </cell>
        </row>
      </sheetData>
      <sheetData sheetId="29507">
        <row r="9">
          <cell r="A9" t="str">
            <v>A</v>
          </cell>
        </row>
      </sheetData>
      <sheetData sheetId="29508">
        <row r="9">
          <cell r="A9" t="str">
            <v>A</v>
          </cell>
        </row>
      </sheetData>
      <sheetData sheetId="29509">
        <row r="9">
          <cell r="A9" t="str">
            <v>A</v>
          </cell>
        </row>
      </sheetData>
      <sheetData sheetId="29510"/>
      <sheetData sheetId="29511" refreshError="1"/>
      <sheetData sheetId="29512" refreshError="1"/>
      <sheetData sheetId="29513" refreshError="1"/>
      <sheetData sheetId="29514" refreshError="1"/>
      <sheetData sheetId="29515" refreshError="1"/>
      <sheetData sheetId="29516" refreshError="1"/>
      <sheetData sheetId="29517" refreshError="1"/>
      <sheetData sheetId="29518" refreshError="1"/>
      <sheetData sheetId="29519" refreshError="1"/>
      <sheetData sheetId="29520" refreshError="1"/>
      <sheetData sheetId="29521" refreshError="1"/>
      <sheetData sheetId="29522" refreshError="1"/>
      <sheetData sheetId="29523" refreshError="1"/>
      <sheetData sheetId="29524" refreshError="1"/>
      <sheetData sheetId="29525" refreshError="1"/>
      <sheetData sheetId="29526" refreshError="1"/>
      <sheetData sheetId="29527" refreshError="1"/>
      <sheetData sheetId="29528" refreshError="1"/>
      <sheetData sheetId="29529" refreshError="1"/>
      <sheetData sheetId="29530" refreshError="1"/>
      <sheetData sheetId="29531" refreshError="1"/>
      <sheetData sheetId="29532" refreshError="1"/>
      <sheetData sheetId="29533" refreshError="1"/>
      <sheetData sheetId="29534" refreshError="1"/>
      <sheetData sheetId="29535" refreshError="1"/>
      <sheetData sheetId="29536" refreshError="1"/>
      <sheetData sheetId="29537" refreshError="1"/>
      <sheetData sheetId="29538" refreshError="1"/>
      <sheetData sheetId="29539" refreshError="1"/>
      <sheetData sheetId="29540" refreshError="1"/>
      <sheetData sheetId="29541" refreshError="1"/>
      <sheetData sheetId="29542" refreshError="1"/>
      <sheetData sheetId="29543" refreshError="1"/>
      <sheetData sheetId="29544" refreshError="1"/>
      <sheetData sheetId="29545" refreshError="1"/>
      <sheetData sheetId="29546" refreshError="1"/>
      <sheetData sheetId="29547" refreshError="1"/>
      <sheetData sheetId="29548" refreshError="1"/>
      <sheetData sheetId="29549" refreshError="1"/>
      <sheetData sheetId="29550" refreshError="1"/>
      <sheetData sheetId="29551"/>
      <sheetData sheetId="29552"/>
      <sheetData sheetId="29553"/>
      <sheetData sheetId="29554"/>
      <sheetData sheetId="29555"/>
      <sheetData sheetId="29556"/>
      <sheetData sheetId="29557"/>
      <sheetData sheetId="29558"/>
      <sheetData sheetId="29559"/>
      <sheetData sheetId="29560"/>
      <sheetData sheetId="29561"/>
      <sheetData sheetId="29562"/>
      <sheetData sheetId="29563"/>
      <sheetData sheetId="29564"/>
      <sheetData sheetId="29565"/>
      <sheetData sheetId="29566"/>
      <sheetData sheetId="29567"/>
      <sheetData sheetId="29568"/>
      <sheetData sheetId="29569"/>
      <sheetData sheetId="29570"/>
      <sheetData sheetId="29571"/>
      <sheetData sheetId="29572"/>
      <sheetData sheetId="29573"/>
      <sheetData sheetId="29574"/>
      <sheetData sheetId="29575"/>
      <sheetData sheetId="29576"/>
      <sheetData sheetId="29577"/>
      <sheetData sheetId="29578"/>
      <sheetData sheetId="29579"/>
      <sheetData sheetId="29580"/>
      <sheetData sheetId="29581"/>
      <sheetData sheetId="29582"/>
      <sheetData sheetId="29583"/>
      <sheetData sheetId="29584"/>
      <sheetData sheetId="29585"/>
      <sheetData sheetId="29586"/>
      <sheetData sheetId="29587"/>
      <sheetData sheetId="29588"/>
      <sheetData sheetId="29589"/>
      <sheetData sheetId="29590"/>
      <sheetData sheetId="29591"/>
      <sheetData sheetId="29592"/>
      <sheetData sheetId="29593"/>
      <sheetData sheetId="29594"/>
      <sheetData sheetId="29595"/>
      <sheetData sheetId="29596"/>
      <sheetData sheetId="29597"/>
      <sheetData sheetId="29598"/>
      <sheetData sheetId="29599"/>
      <sheetData sheetId="29600"/>
      <sheetData sheetId="29601"/>
      <sheetData sheetId="29602"/>
      <sheetData sheetId="29603"/>
      <sheetData sheetId="29604"/>
      <sheetData sheetId="29605"/>
      <sheetData sheetId="29606"/>
      <sheetData sheetId="29607"/>
      <sheetData sheetId="29608"/>
      <sheetData sheetId="29609"/>
      <sheetData sheetId="29610"/>
      <sheetData sheetId="29611"/>
      <sheetData sheetId="29612"/>
      <sheetData sheetId="29613"/>
      <sheetData sheetId="29614"/>
      <sheetData sheetId="29615" refreshError="1"/>
      <sheetData sheetId="29616"/>
      <sheetData sheetId="29617"/>
      <sheetData sheetId="29618"/>
      <sheetData sheetId="29619"/>
      <sheetData sheetId="29620"/>
      <sheetData sheetId="29621" refreshError="1"/>
      <sheetData sheetId="29622"/>
      <sheetData sheetId="29623"/>
      <sheetData sheetId="29624">
        <row r="9">
          <cell r="A9" t="str">
            <v>A</v>
          </cell>
        </row>
      </sheetData>
      <sheetData sheetId="29625">
        <row r="9">
          <cell r="A9" t="str">
            <v>A</v>
          </cell>
        </row>
      </sheetData>
      <sheetData sheetId="29626">
        <row r="9">
          <cell r="A9" t="str">
            <v>A</v>
          </cell>
        </row>
      </sheetData>
      <sheetData sheetId="29627">
        <row r="9">
          <cell r="A9" t="str">
            <v>A</v>
          </cell>
        </row>
      </sheetData>
      <sheetData sheetId="29628">
        <row r="9">
          <cell r="A9" t="str">
            <v>A</v>
          </cell>
        </row>
      </sheetData>
      <sheetData sheetId="29629">
        <row r="9">
          <cell r="A9" t="str">
            <v>A</v>
          </cell>
        </row>
      </sheetData>
      <sheetData sheetId="29630"/>
      <sheetData sheetId="29631"/>
      <sheetData sheetId="29632"/>
      <sheetData sheetId="29633">
        <row r="9">
          <cell r="A9" t="str">
            <v>A</v>
          </cell>
        </row>
      </sheetData>
      <sheetData sheetId="29634"/>
      <sheetData sheetId="29635">
        <row r="9">
          <cell r="A9" t="str">
            <v>A</v>
          </cell>
        </row>
      </sheetData>
      <sheetData sheetId="29636"/>
      <sheetData sheetId="29637"/>
      <sheetData sheetId="29638">
        <row r="9">
          <cell r="A9" t="str">
            <v>A</v>
          </cell>
        </row>
      </sheetData>
      <sheetData sheetId="29639"/>
      <sheetData sheetId="29640">
        <row r="9">
          <cell r="A9" t="str">
            <v>A</v>
          </cell>
        </row>
      </sheetData>
      <sheetData sheetId="29641"/>
      <sheetData sheetId="29642"/>
      <sheetData sheetId="29643" refreshError="1"/>
      <sheetData sheetId="29644">
        <row r="9">
          <cell r="A9" t="str">
            <v>A</v>
          </cell>
        </row>
      </sheetData>
      <sheetData sheetId="29645"/>
      <sheetData sheetId="29646"/>
      <sheetData sheetId="29647" refreshError="1"/>
      <sheetData sheetId="29648" refreshError="1"/>
      <sheetData sheetId="29649" refreshError="1"/>
      <sheetData sheetId="29650" refreshError="1"/>
      <sheetData sheetId="29651">
        <row r="9">
          <cell r="A9" t="str">
            <v>A</v>
          </cell>
        </row>
      </sheetData>
      <sheetData sheetId="29652"/>
      <sheetData sheetId="29653">
        <row r="9">
          <cell r="A9" t="str">
            <v>A</v>
          </cell>
        </row>
      </sheetData>
      <sheetData sheetId="29654" refreshError="1"/>
      <sheetData sheetId="29655" refreshError="1"/>
      <sheetData sheetId="29656" refreshError="1"/>
      <sheetData sheetId="29657"/>
      <sheetData sheetId="29658" refreshError="1"/>
      <sheetData sheetId="29659" refreshError="1"/>
      <sheetData sheetId="29660" refreshError="1"/>
      <sheetData sheetId="29661" refreshError="1"/>
      <sheetData sheetId="29662" refreshError="1"/>
      <sheetData sheetId="29663" refreshError="1"/>
      <sheetData sheetId="29664" refreshError="1"/>
      <sheetData sheetId="29665" refreshError="1"/>
      <sheetData sheetId="29666" refreshError="1"/>
      <sheetData sheetId="29667" refreshError="1"/>
      <sheetData sheetId="29668" refreshError="1"/>
      <sheetData sheetId="29669" refreshError="1"/>
      <sheetData sheetId="29670" refreshError="1"/>
      <sheetData sheetId="29671" refreshError="1"/>
      <sheetData sheetId="29672" refreshError="1"/>
      <sheetData sheetId="29673" refreshError="1"/>
      <sheetData sheetId="29674" refreshError="1"/>
      <sheetData sheetId="29675" refreshError="1"/>
      <sheetData sheetId="29676" refreshError="1"/>
      <sheetData sheetId="29677" refreshError="1"/>
      <sheetData sheetId="29678" refreshError="1"/>
      <sheetData sheetId="29679" refreshError="1"/>
      <sheetData sheetId="29680" refreshError="1"/>
      <sheetData sheetId="29681" refreshError="1"/>
      <sheetData sheetId="29682" refreshError="1"/>
      <sheetData sheetId="29683" refreshError="1"/>
      <sheetData sheetId="29684" refreshError="1"/>
      <sheetData sheetId="29685" refreshError="1"/>
      <sheetData sheetId="29686" refreshError="1"/>
      <sheetData sheetId="29687" refreshError="1"/>
      <sheetData sheetId="29688" refreshError="1"/>
      <sheetData sheetId="29689" refreshError="1"/>
      <sheetData sheetId="29690" refreshError="1"/>
      <sheetData sheetId="29691" refreshError="1"/>
      <sheetData sheetId="29692" refreshError="1"/>
      <sheetData sheetId="29693" refreshError="1"/>
      <sheetData sheetId="29694" refreshError="1"/>
      <sheetData sheetId="29695" refreshError="1"/>
      <sheetData sheetId="29696" refreshError="1"/>
      <sheetData sheetId="29697" refreshError="1"/>
      <sheetData sheetId="29698" refreshError="1"/>
      <sheetData sheetId="29699" refreshError="1"/>
      <sheetData sheetId="29700" refreshError="1"/>
      <sheetData sheetId="29701" refreshError="1"/>
      <sheetData sheetId="29702" refreshError="1"/>
      <sheetData sheetId="29703" refreshError="1"/>
      <sheetData sheetId="29704" refreshError="1"/>
      <sheetData sheetId="29705" refreshError="1"/>
      <sheetData sheetId="29706" refreshError="1"/>
      <sheetData sheetId="29707" refreshError="1"/>
      <sheetData sheetId="29708" refreshError="1"/>
      <sheetData sheetId="29709" refreshError="1"/>
      <sheetData sheetId="29710" refreshError="1"/>
      <sheetData sheetId="29711" refreshError="1"/>
      <sheetData sheetId="29712" refreshError="1"/>
      <sheetData sheetId="29713" refreshError="1"/>
      <sheetData sheetId="29714" refreshError="1"/>
      <sheetData sheetId="29715" refreshError="1"/>
      <sheetData sheetId="29716" refreshError="1"/>
      <sheetData sheetId="29717" refreshError="1"/>
      <sheetData sheetId="29718" refreshError="1"/>
      <sheetData sheetId="29719" refreshError="1"/>
      <sheetData sheetId="29720" refreshError="1"/>
      <sheetData sheetId="29721" refreshError="1"/>
      <sheetData sheetId="29722" refreshError="1"/>
      <sheetData sheetId="29723" refreshError="1"/>
      <sheetData sheetId="29724" refreshError="1"/>
      <sheetData sheetId="29725" refreshError="1"/>
      <sheetData sheetId="29726" refreshError="1"/>
      <sheetData sheetId="29727" refreshError="1"/>
      <sheetData sheetId="29728" refreshError="1"/>
      <sheetData sheetId="29729" refreshError="1"/>
      <sheetData sheetId="29730" refreshError="1"/>
      <sheetData sheetId="29731">
        <row r="9">
          <cell r="A9" t="str">
            <v>A</v>
          </cell>
        </row>
      </sheetData>
      <sheetData sheetId="29732" refreshError="1"/>
      <sheetData sheetId="29733" refreshError="1"/>
      <sheetData sheetId="29734" refreshError="1"/>
      <sheetData sheetId="29735"/>
      <sheetData sheetId="29736"/>
      <sheetData sheetId="29737"/>
      <sheetData sheetId="29738"/>
      <sheetData sheetId="29739"/>
      <sheetData sheetId="29740"/>
      <sheetData sheetId="29741"/>
      <sheetData sheetId="29742"/>
      <sheetData sheetId="29743"/>
      <sheetData sheetId="29744"/>
      <sheetData sheetId="29745"/>
      <sheetData sheetId="29746"/>
      <sheetData sheetId="29747"/>
      <sheetData sheetId="29748"/>
      <sheetData sheetId="29749">
        <row r="9">
          <cell r="A9" t="str">
            <v>A</v>
          </cell>
        </row>
      </sheetData>
      <sheetData sheetId="29750">
        <row r="9">
          <cell r="A9" t="str">
            <v>A</v>
          </cell>
        </row>
      </sheetData>
      <sheetData sheetId="29751">
        <row r="9">
          <cell r="A9" t="str">
            <v>A</v>
          </cell>
        </row>
      </sheetData>
      <sheetData sheetId="29752">
        <row r="9">
          <cell r="A9" t="str">
            <v>A</v>
          </cell>
        </row>
      </sheetData>
      <sheetData sheetId="29753"/>
      <sheetData sheetId="29754"/>
      <sheetData sheetId="29755"/>
      <sheetData sheetId="29756"/>
      <sheetData sheetId="29757"/>
      <sheetData sheetId="29758"/>
      <sheetData sheetId="29759">
        <row r="9">
          <cell r="A9" t="str">
            <v>A</v>
          </cell>
        </row>
      </sheetData>
      <sheetData sheetId="29760">
        <row r="9">
          <cell r="A9" t="str">
            <v>A</v>
          </cell>
        </row>
      </sheetData>
      <sheetData sheetId="29761">
        <row r="9">
          <cell r="A9" t="str">
            <v>A</v>
          </cell>
        </row>
      </sheetData>
      <sheetData sheetId="29762">
        <row r="9">
          <cell r="A9" t="str">
            <v>A</v>
          </cell>
        </row>
      </sheetData>
      <sheetData sheetId="29763">
        <row r="9">
          <cell r="A9" t="str">
            <v>A</v>
          </cell>
        </row>
      </sheetData>
      <sheetData sheetId="29764">
        <row r="9">
          <cell r="A9" t="str">
            <v>A</v>
          </cell>
        </row>
      </sheetData>
      <sheetData sheetId="29765">
        <row r="9">
          <cell r="A9" t="str">
            <v>A</v>
          </cell>
        </row>
      </sheetData>
      <sheetData sheetId="29766">
        <row r="9">
          <cell r="A9" t="str">
            <v>A</v>
          </cell>
        </row>
      </sheetData>
      <sheetData sheetId="29767">
        <row r="9">
          <cell r="A9" t="str">
            <v>A</v>
          </cell>
        </row>
      </sheetData>
      <sheetData sheetId="29768">
        <row r="9">
          <cell r="A9" t="str">
            <v>A</v>
          </cell>
        </row>
      </sheetData>
      <sheetData sheetId="29769">
        <row r="9">
          <cell r="A9" t="str">
            <v>A</v>
          </cell>
        </row>
      </sheetData>
      <sheetData sheetId="29770">
        <row r="9">
          <cell r="A9" t="str">
            <v>A</v>
          </cell>
        </row>
      </sheetData>
      <sheetData sheetId="29771">
        <row r="9">
          <cell r="A9" t="str">
            <v>A</v>
          </cell>
        </row>
      </sheetData>
      <sheetData sheetId="29772">
        <row r="9">
          <cell r="A9" t="str">
            <v>A</v>
          </cell>
        </row>
      </sheetData>
      <sheetData sheetId="29773">
        <row r="9">
          <cell r="A9" t="str">
            <v>A</v>
          </cell>
        </row>
      </sheetData>
      <sheetData sheetId="29774">
        <row r="9">
          <cell r="A9" t="str">
            <v>A</v>
          </cell>
        </row>
      </sheetData>
      <sheetData sheetId="29775">
        <row r="9">
          <cell r="A9" t="str">
            <v>A</v>
          </cell>
        </row>
      </sheetData>
      <sheetData sheetId="29776">
        <row r="9">
          <cell r="A9" t="str">
            <v>A</v>
          </cell>
        </row>
      </sheetData>
      <sheetData sheetId="29777">
        <row r="9">
          <cell r="A9" t="str">
            <v>A</v>
          </cell>
        </row>
      </sheetData>
      <sheetData sheetId="29778">
        <row r="9">
          <cell r="A9" t="str">
            <v>A</v>
          </cell>
        </row>
      </sheetData>
      <sheetData sheetId="29779">
        <row r="9">
          <cell r="A9" t="str">
            <v>A</v>
          </cell>
        </row>
      </sheetData>
      <sheetData sheetId="29780">
        <row r="9">
          <cell r="A9" t="str">
            <v>A</v>
          </cell>
        </row>
      </sheetData>
      <sheetData sheetId="29781">
        <row r="9">
          <cell r="A9" t="str">
            <v>A</v>
          </cell>
        </row>
      </sheetData>
      <sheetData sheetId="29782">
        <row r="9">
          <cell r="A9" t="str">
            <v>A</v>
          </cell>
        </row>
      </sheetData>
      <sheetData sheetId="29783"/>
      <sheetData sheetId="29784"/>
      <sheetData sheetId="29785"/>
      <sheetData sheetId="29786"/>
      <sheetData sheetId="29787"/>
      <sheetData sheetId="29788"/>
      <sheetData sheetId="29789"/>
      <sheetData sheetId="29790">
        <row r="9">
          <cell r="A9" t="str">
            <v>A</v>
          </cell>
        </row>
      </sheetData>
      <sheetData sheetId="29791">
        <row r="9">
          <cell r="A9" t="str">
            <v>A</v>
          </cell>
        </row>
      </sheetData>
      <sheetData sheetId="29792">
        <row r="9">
          <cell r="A9" t="str">
            <v>A</v>
          </cell>
        </row>
      </sheetData>
      <sheetData sheetId="29793">
        <row r="9">
          <cell r="A9" t="str">
            <v>A</v>
          </cell>
        </row>
      </sheetData>
      <sheetData sheetId="29794">
        <row r="9">
          <cell r="A9" t="str">
            <v>A</v>
          </cell>
        </row>
      </sheetData>
      <sheetData sheetId="29795">
        <row r="9">
          <cell r="A9" t="str">
            <v>A</v>
          </cell>
        </row>
      </sheetData>
      <sheetData sheetId="29796"/>
      <sheetData sheetId="29797"/>
      <sheetData sheetId="29798">
        <row r="9">
          <cell r="A9" t="str">
            <v>A</v>
          </cell>
        </row>
      </sheetData>
      <sheetData sheetId="29799">
        <row r="9">
          <cell r="A9" t="str">
            <v>A</v>
          </cell>
        </row>
      </sheetData>
      <sheetData sheetId="29800">
        <row r="9">
          <cell r="A9" t="str">
            <v>A</v>
          </cell>
        </row>
      </sheetData>
      <sheetData sheetId="29801">
        <row r="9">
          <cell r="A9" t="str">
            <v>A</v>
          </cell>
        </row>
      </sheetData>
      <sheetData sheetId="29802">
        <row r="9">
          <cell r="A9" t="str">
            <v>A</v>
          </cell>
        </row>
      </sheetData>
      <sheetData sheetId="29803">
        <row r="9">
          <cell r="A9" t="str">
            <v>A</v>
          </cell>
        </row>
      </sheetData>
      <sheetData sheetId="29804"/>
      <sheetData sheetId="29805"/>
      <sheetData sheetId="29806">
        <row r="9">
          <cell r="A9" t="str">
            <v>A</v>
          </cell>
        </row>
      </sheetData>
      <sheetData sheetId="29807" refreshError="1"/>
      <sheetData sheetId="29808" refreshError="1"/>
      <sheetData sheetId="29809">
        <row r="9">
          <cell r="A9" t="str">
            <v>A</v>
          </cell>
        </row>
      </sheetData>
      <sheetData sheetId="29810">
        <row r="9">
          <cell r="A9" t="str">
            <v>A</v>
          </cell>
        </row>
      </sheetData>
      <sheetData sheetId="29811">
        <row r="9">
          <cell r="A9" t="str">
            <v>A</v>
          </cell>
        </row>
      </sheetData>
      <sheetData sheetId="29812">
        <row r="9">
          <cell r="A9" t="str">
            <v>A</v>
          </cell>
        </row>
      </sheetData>
      <sheetData sheetId="29813"/>
      <sheetData sheetId="29814"/>
      <sheetData sheetId="29815"/>
      <sheetData sheetId="29816"/>
      <sheetData sheetId="29817"/>
      <sheetData sheetId="29818"/>
      <sheetData sheetId="29819"/>
      <sheetData sheetId="29820"/>
      <sheetData sheetId="29821"/>
      <sheetData sheetId="29822"/>
      <sheetData sheetId="29823"/>
      <sheetData sheetId="29824"/>
      <sheetData sheetId="29825"/>
      <sheetData sheetId="29826"/>
      <sheetData sheetId="29827"/>
      <sheetData sheetId="29828"/>
      <sheetData sheetId="29829"/>
      <sheetData sheetId="29830"/>
      <sheetData sheetId="29831"/>
      <sheetData sheetId="29832"/>
      <sheetData sheetId="29833"/>
      <sheetData sheetId="29834"/>
      <sheetData sheetId="29835"/>
      <sheetData sheetId="29836"/>
      <sheetData sheetId="29837"/>
      <sheetData sheetId="29838"/>
      <sheetData sheetId="29839"/>
      <sheetData sheetId="29840"/>
      <sheetData sheetId="29841"/>
      <sheetData sheetId="29842"/>
      <sheetData sheetId="29843"/>
      <sheetData sheetId="29844"/>
      <sheetData sheetId="29845"/>
      <sheetData sheetId="29846"/>
      <sheetData sheetId="29847"/>
      <sheetData sheetId="29848"/>
      <sheetData sheetId="29849"/>
      <sheetData sheetId="29850"/>
      <sheetData sheetId="29851"/>
      <sheetData sheetId="29852"/>
      <sheetData sheetId="29853"/>
      <sheetData sheetId="29854"/>
      <sheetData sheetId="29855"/>
      <sheetData sheetId="29856"/>
      <sheetData sheetId="29857"/>
      <sheetData sheetId="29858"/>
      <sheetData sheetId="29859"/>
      <sheetData sheetId="29860"/>
      <sheetData sheetId="29861"/>
      <sheetData sheetId="29862"/>
      <sheetData sheetId="29863"/>
      <sheetData sheetId="29864"/>
      <sheetData sheetId="29865"/>
      <sheetData sheetId="29866"/>
      <sheetData sheetId="29867"/>
      <sheetData sheetId="29868"/>
      <sheetData sheetId="29869"/>
      <sheetData sheetId="29870"/>
      <sheetData sheetId="29871"/>
      <sheetData sheetId="29872"/>
      <sheetData sheetId="29873"/>
      <sheetData sheetId="29874"/>
      <sheetData sheetId="29875"/>
      <sheetData sheetId="29876"/>
      <sheetData sheetId="29877"/>
      <sheetData sheetId="29878"/>
      <sheetData sheetId="29879"/>
      <sheetData sheetId="29880"/>
      <sheetData sheetId="29881"/>
      <sheetData sheetId="29882"/>
      <sheetData sheetId="29883"/>
      <sheetData sheetId="29884"/>
      <sheetData sheetId="29885"/>
      <sheetData sheetId="29886"/>
      <sheetData sheetId="29887"/>
      <sheetData sheetId="29888" refreshError="1"/>
      <sheetData sheetId="29889" refreshError="1"/>
      <sheetData sheetId="29890" refreshError="1"/>
      <sheetData sheetId="29891" refreshError="1"/>
      <sheetData sheetId="29892" refreshError="1"/>
      <sheetData sheetId="29893" refreshError="1"/>
      <sheetData sheetId="29894"/>
      <sheetData sheetId="29895" refreshError="1"/>
      <sheetData sheetId="29896" refreshError="1"/>
      <sheetData sheetId="29897">
        <row r="9">
          <cell r="A9" t="str">
            <v>A</v>
          </cell>
        </row>
      </sheetData>
      <sheetData sheetId="29898">
        <row r="9">
          <cell r="A9" t="str">
            <v>A</v>
          </cell>
        </row>
      </sheetData>
      <sheetData sheetId="29899">
        <row r="9">
          <cell r="A9" t="str">
            <v>A</v>
          </cell>
        </row>
      </sheetData>
      <sheetData sheetId="29900">
        <row r="9">
          <cell r="A9" t="str">
            <v>A</v>
          </cell>
        </row>
      </sheetData>
      <sheetData sheetId="29901">
        <row r="9">
          <cell r="A9" t="str">
            <v>A</v>
          </cell>
        </row>
      </sheetData>
      <sheetData sheetId="29902"/>
      <sheetData sheetId="29903"/>
      <sheetData sheetId="29904"/>
      <sheetData sheetId="29905">
        <row r="9">
          <cell r="A9" t="str">
            <v>A</v>
          </cell>
        </row>
      </sheetData>
      <sheetData sheetId="29906">
        <row r="9">
          <cell r="A9" t="str">
            <v>A</v>
          </cell>
        </row>
      </sheetData>
      <sheetData sheetId="29907">
        <row r="9">
          <cell r="A9" t="str">
            <v>A</v>
          </cell>
        </row>
      </sheetData>
      <sheetData sheetId="29908">
        <row r="9">
          <cell r="A9" t="str">
            <v>A</v>
          </cell>
        </row>
      </sheetData>
      <sheetData sheetId="29909"/>
      <sheetData sheetId="29910"/>
      <sheetData sheetId="29911"/>
      <sheetData sheetId="29912"/>
      <sheetData sheetId="29913"/>
      <sheetData sheetId="29914" refreshError="1"/>
      <sheetData sheetId="29915" refreshError="1"/>
      <sheetData sheetId="29916">
        <row r="9">
          <cell r="A9" t="str">
            <v>A</v>
          </cell>
        </row>
      </sheetData>
      <sheetData sheetId="29917">
        <row r="9">
          <cell r="A9" t="str">
            <v>A</v>
          </cell>
        </row>
      </sheetData>
      <sheetData sheetId="29918"/>
      <sheetData sheetId="29919"/>
      <sheetData sheetId="29920"/>
      <sheetData sheetId="29921"/>
      <sheetData sheetId="29922">
        <row r="9">
          <cell r="A9" t="str">
            <v>A</v>
          </cell>
        </row>
      </sheetData>
      <sheetData sheetId="29923"/>
      <sheetData sheetId="29924"/>
      <sheetData sheetId="29925"/>
      <sheetData sheetId="29926"/>
      <sheetData sheetId="29927">
        <row r="9">
          <cell r="A9" t="str">
            <v>A</v>
          </cell>
        </row>
      </sheetData>
      <sheetData sheetId="29928"/>
      <sheetData sheetId="29929">
        <row r="9">
          <cell r="A9" t="str">
            <v>A</v>
          </cell>
        </row>
      </sheetData>
      <sheetData sheetId="29930"/>
      <sheetData sheetId="29931"/>
      <sheetData sheetId="29932"/>
      <sheetData sheetId="29933">
        <row r="9">
          <cell r="A9" t="str">
            <v>A</v>
          </cell>
        </row>
      </sheetData>
      <sheetData sheetId="29934"/>
      <sheetData sheetId="29935"/>
      <sheetData sheetId="29936"/>
      <sheetData sheetId="29937"/>
      <sheetData sheetId="29938"/>
      <sheetData sheetId="29939"/>
      <sheetData sheetId="29940"/>
      <sheetData sheetId="29941"/>
      <sheetData sheetId="29942"/>
      <sheetData sheetId="29943"/>
      <sheetData sheetId="29944"/>
      <sheetData sheetId="29945"/>
      <sheetData sheetId="29946"/>
      <sheetData sheetId="29947"/>
      <sheetData sheetId="29948"/>
      <sheetData sheetId="29949"/>
      <sheetData sheetId="29950"/>
      <sheetData sheetId="29951"/>
      <sheetData sheetId="29952"/>
      <sheetData sheetId="29953"/>
      <sheetData sheetId="29954"/>
      <sheetData sheetId="29955"/>
      <sheetData sheetId="29956"/>
      <sheetData sheetId="29957"/>
      <sheetData sheetId="29958"/>
      <sheetData sheetId="29959"/>
      <sheetData sheetId="29960"/>
      <sheetData sheetId="29961"/>
      <sheetData sheetId="29962"/>
      <sheetData sheetId="29963"/>
      <sheetData sheetId="29964"/>
      <sheetData sheetId="29965"/>
      <sheetData sheetId="29966"/>
      <sheetData sheetId="29967"/>
      <sheetData sheetId="29968"/>
      <sheetData sheetId="29969"/>
      <sheetData sheetId="29970"/>
      <sheetData sheetId="29971"/>
      <sheetData sheetId="29972"/>
      <sheetData sheetId="29973"/>
      <sheetData sheetId="29974"/>
      <sheetData sheetId="29975"/>
      <sheetData sheetId="29976"/>
      <sheetData sheetId="29977"/>
      <sheetData sheetId="29978"/>
      <sheetData sheetId="29979"/>
      <sheetData sheetId="29980"/>
      <sheetData sheetId="29981"/>
      <sheetData sheetId="29982"/>
      <sheetData sheetId="29983"/>
      <sheetData sheetId="29984"/>
      <sheetData sheetId="29985"/>
      <sheetData sheetId="29986"/>
      <sheetData sheetId="29987"/>
      <sheetData sheetId="29988"/>
      <sheetData sheetId="29989"/>
      <sheetData sheetId="29990"/>
      <sheetData sheetId="29991"/>
      <sheetData sheetId="29992"/>
      <sheetData sheetId="29993"/>
      <sheetData sheetId="29994"/>
      <sheetData sheetId="29995"/>
      <sheetData sheetId="29996"/>
      <sheetData sheetId="29997"/>
      <sheetData sheetId="29998"/>
      <sheetData sheetId="29999"/>
      <sheetData sheetId="30000"/>
      <sheetData sheetId="30001"/>
      <sheetData sheetId="30002"/>
      <sheetData sheetId="30003"/>
      <sheetData sheetId="30004"/>
      <sheetData sheetId="30005" refreshError="1"/>
      <sheetData sheetId="30006"/>
      <sheetData sheetId="30007" refreshError="1"/>
      <sheetData sheetId="30008"/>
      <sheetData sheetId="30009"/>
      <sheetData sheetId="30010"/>
      <sheetData sheetId="30011"/>
      <sheetData sheetId="30012"/>
      <sheetData sheetId="30013"/>
      <sheetData sheetId="30014"/>
      <sheetData sheetId="30015">
        <row r="9">
          <cell r="A9" t="str">
            <v>A</v>
          </cell>
        </row>
      </sheetData>
      <sheetData sheetId="30016">
        <row r="9">
          <cell r="A9" t="str">
            <v>A</v>
          </cell>
        </row>
      </sheetData>
      <sheetData sheetId="30017">
        <row r="9">
          <cell r="A9" t="str">
            <v>A</v>
          </cell>
        </row>
      </sheetData>
      <sheetData sheetId="30018"/>
      <sheetData sheetId="30019"/>
      <sheetData sheetId="30020">
        <row r="9">
          <cell r="A9" t="str">
            <v>A</v>
          </cell>
        </row>
      </sheetData>
      <sheetData sheetId="30021"/>
      <sheetData sheetId="30022"/>
      <sheetData sheetId="30023">
        <row r="9">
          <cell r="A9" t="str">
            <v>A</v>
          </cell>
        </row>
      </sheetData>
      <sheetData sheetId="30024"/>
      <sheetData sheetId="30025"/>
      <sheetData sheetId="30026"/>
      <sheetData sheetId="30027"/>
      <sheetData sheetId="30028">
        <row r="9">
          <cell r="A9" t="str">
            <v>A</v>
          </cell>
        </row>
      </sheetData>
      <sheetData sheetId="30029"/>
      <sheetData sheetId="30030"/>
      <sheetData sheetId="30031"/>
      <sheetData sheetId="30032"/>
      <sheetData sheetId="30033"/>
      <sheetData sheetId="30034"/>
      <sheetData sheetId="30035"/>
      <sheetData sheetId="30036"/>
      <sheetData sheetId="30037"/>
      <sheetData sheetId="30038"/>
      <sheetData sheetId="30039"/>
      <sheetData sheetId="30040"/>
      <sheetData sheetId="30041"/>
      <sheetData sheetId="30042"/>
      <sheetData sheetId="30043"/>
      <sheetData sheetId="30044"/>
      <sheetData sheetId="30045"/>
      <sheetData sheetId="30046">
        <row r="9">
          <cell r="A9" t="str">
            <v>A</v>
          </cell>
        </row>
      </sheetData>
      <sheetData sheetId="30047"/>
      <sheetData sheetId="30048"/>
      <sheetData sheetId="30049"/>
      <sheetData sheetId="30050"/>
      <sheetData sheetId="30051"/>
      <sheetData sheetId="30052"/>
      <sheetData sheetId="30053">
        <row r="9">
          <cell r="A9" t="str">
            <v>A</v>
          </cell>
        </row>
      </sheetData>
      <sheetData sheetId="30054">
        <row r="9">
          <cell r="A9" t="str">
            <v>A</v>
          </cell>
        </row>
      </sheetData>
      <sheetData sheetId="30055"/>
      <sheetData sheetId="30056"/>
      <sheetData sheetId="30057"/>
      <sheetData sheetId="30058"/>
      <sheetData sheetId="30059"/>
      <sheetData sheetId="30060"/>
      <sheetData sheetId="30061"/>
      <sheetData sheetId="30062">
        <row r="9">
          <cell r="A9" t="str">
            <v>A</v>
          </cell>
        </row>
      </sheetData>
      <sheetData sheetId="30063"/>
      <sheetData sheetId="30064">
        <row r="9">
          <cell r="A9" t="str">
            <v>A</v>
          </cell>
        </row>
      </sheetData>
      <sheetData sheetId="30065">
        <row r="9">
          <cell r="A9" t="str">
            <v>A</v>
          </cell>
        </row>
      </sheetData>
      <sheetData sheetId="30066">
        <row r="9">
          <cell r="A9" t="str">
            <v>A</v>
          </cell>
        </row>
      </sheetData>
      <sheetData sheetId="30067"/>
      <sheetData sheetId="30068"/>
      <sheetData sheetId="30069">
        <row r="9">
          <cell r="A9" t="str">
            <v>A</v>
          </cell>
        </row>
      </sheetData>
      <sheetData sheetId="30070">
        <row r="9">
          <cell r="A9" t="str">
            <v>A</v>
          </cell>
        </row>
      </sheetData>
      <sheetData sheetId="30071">
        <row r="9">
          <cell r="A9" t="str">
            <v>A</v>
          </cell>
        </row>
      </sheetData>
      <sheetData sheetId="30072">
        <row r="9">
          <cell r="A9" t="str">
            <v>A</v>
          </cell>
        </row>
      </sheetData>
      <sheetData sheetId="30073"/>
      <sheetData sheetId="30074"/>
      <sheetData sheetId="30075"/>
      <sheetData sheetId="30076">
        <row r="9">
          <cell r="A9" t="str">
            <v>A</v>
          </cell>
        </row>
      </sheetData>
      <sheetData sheetId="30077">
        <row r="9">
          <cell r="A9" t="str">
            <v>A</v>
          </cell>
        </row>
      </sheetData>
      <sheetData sheetId="30078">
        <row r="9">
          <cell r="A9" t="str">
            <v>A</v>
          </cell>
        </row>
      </sheetData>
      <sheetData sheetId="30079"/>
      <sheetData sheetId="30080"/>
      <sheetData sheetId="30081"/>
      <sheetData sheetId="30082"/>
      <sheetData sheetId="30083">
        <row r="9">
          <cell r="A9" t="str">
            <v>A</v>
          </cell>
        </row>
      </sheetData>
      <sheetData sheetId="30084"/>
      <sheetData sheetId="30085"/>
      <sheetData sheetId="30086"/>
      <sheetData sheetId="30087"/>
      <sheetData sheetId="30088"/>
      <sheetData sheetId="30089"/>
      <sheetData sheetId="30090"/>
      <sheetData sheetId="30091"/>
      <sheetData sheetId="30092"/>
      <sheetData sheetId="30093"/>
      <sheetData sheetId="30094" refreshError="1"/>
      <sheetData sheetId="30095"/>
      <sheetData sheetId="30096"/>
      <sheetData sheetId="30097"/>
      <sheetData sheetId="30098"/>
      <sheetData sheetId="30099"/>
      <sheetData sheetId="30100"/>
      <sheetData sheetId="30101"/>
      <sheetData sheetId="30102"/>
      <sheetData sheetId="30103"/>
      <sheetData sheetId="30104"/>
      <sheetData sheetId="30105"/>
      <sheetData sheetId="30106"/>
      <sheetData sheetId="30107"/>
      <sheetData sheetId="30108"/>
      <sheetData sheetId="30109"/>
      <sheetData sheetId="30110"/>
      <sheetData sheetId="30111"/>
      <sheetData sheetId="30112"/>
      <sheetData sheetId="30113"/>
      <sheetData sheetId="30114"/>
      <sheetData sheetId="30115"/>
      <sheetData sheetId="30116"/>
      <sheetData sheetId="30117"/>
      <sheetData sheetId="30118" refreshError="1"/>
      <sheetData sheetId="30119"/>
      <sheetData sheetId="30120"/>
      <sheetData sheetId="30121"/>
      <sheetData sheetId="30122"/>
      <sheetData sheetId="30123"/>
      <sheetData sheetId="30124"/>
      <sheetData sheetId="30125"/>
      <sheetData sheetId="30126"/>
      <sheetData sheetId="30127"/>
      <sheetData sheetId="30128"/>
      <sheetData sheetId="30129"/>
      <sheetData sheetId="30130"/>
      <sheetData sheetId="30131" refreshError="1"/>
      <sheetData sheetId="30132" refreshError="1"/>
      <sheetData sheetId="30133" refreshError="1"/>
      <sheetData sheetId="30134" refreshError="1"/>
      <sheetData sheetId="30135" refreshError="1"/>
      <sheetData sheetId="30136" refreshError="1"/>
      <sheetData sheetId="30137" refreshError="1"/>
      <sheetData sheetId="30138" refreshError="1"/>
      <sheetData sheetId="30139" refreshError="1"/>
      <sheetData sheetId="30140" refreshError="1"/>
      <sheetData sheetId="30141" refreshError="1"/>
      <sheetData sheetId="30142" refreshError="1"/>
      <sheetData sheetId="30143" refreshError="1"/>
      <sheetData sheetId="30144" refreshError="1"/>
      <sheetData sheetId="30145" refreshError="1"/>
      <sheetData sheetId="30146" refreshError="1"/>
      <sheetData sheetId="30147">
        <row r="9">
          <cell r="A9" t="str">
            <v>A</v>
          </cell>
        </row>
      </sheetData>
      <sheetData sheetId="30148">
        <row r="9">
          <cell r="A9" t="str">
            <v>A</v>
          </cell>
        </row>
      </sheetData>
      <sheetData sheetId="30149"/>
      <sheetData sheetId="30150"/>
      <sheetData sheetId="30151"/>
      <sheetData sheetId="30152"/>
      <sheetData sheetId="30153"/>
      <sheetData sheetId="30154"/>
      <sheetData sheetId="30155"/>
      <sheetData sheetId="30156">
        <row r="9">
          <cell r="A9" t="str">
            <v>A</v>
          </cell>
        </row>
      </sheetData>
      <sheetData sheetId="30157">
        <row r="9">
          <cell r="A9" t="str">
            <v>A</v>
          </cell>
        </row>
      </sheetData>
      <sheetData sheetId="30158">
        <row r="9">
          <cell r="A9" t="str">
            <v>A</v>
          </cell>
        </row>
      </sheetData>
      <sheetData sheetId="30159">
        <row r="9">
          <cell r="A9" t="str">
            <v>A</v>
          </cell>
        </row>
      </sheetData>
      <sheetData sheetId="30160">
        <row r="9">
          <cell r="A9" t="str">
            <v>A</v>
          </cell>
        </row>
      </sheetData>
      <sheetData sheetId="30161">
        <row r="9">
          <cell r="A9" t="str">
            <v>A</v>
          </cell>
        </row>
      </sheetData>
      <sheetData sheetId="30162"/>
      <sheetData sheetId="30163"/>
      <sheetData sheetId="30164"/>
      <sheetData sheetId="30165"/>
      <sheetData sheetId="30166">
        <row r="9">
          <cell r="A9" t="str">
            <v>A</v>
          </cell>
        </row>
      </sheetData>
      <sheetData sheetId="30167"/>
      <sheetData sheetId="30168"/>
      <sheetData sheetId="30169"/>
      <sheetData sheetId="30170"/>
      <sheetData sheetId="30171"/>
      <sheetData sheetId="30172">
        <row r="9">
          <cell r="A9" t="str">
            <v>A</v>
          </cell>
        </row>
      </sheetData>
      <sheetData sheetId="30173">
        <row r="9">
          <cell r="A9" t="str">
            <v>A</v>
          </cell>
        </row>
      </sheetData>
      <sheetData sheetId="30174">
        <row r="9">
          <cell r="A9" t="str">
            <v>A</v>
          </cell>
        </row>
      </sheetData>
      <sheetData sheetId="30175"/>
      <sheetData sheetId="30176"/>
      <sheetData sheetId="30177"/>
      <sheetData sheetId="30178"/>
      <sheetData sheetId="30179"/>
      <sheetData sheetId="30180"/>
      <sheetData sheetId="30181" refreshError="1"/>
      <sheetData sheetId="30182" refreshError="1"/>
      <sheetData sheetId="30183" refreshError="1"/>
      <sheetData sheetId="30184" refreshError="1"/>
      <sheetData sheetId="30185" refreshError="1"/>
      <sheetData sheetId="30186" refreshError="1"/>
      <sheetData sheetId="30187" refreshError="1"/>
      <sheetData sheetId="30188" refreshError="1"/>
      <sheetData sheetId="30189" refreshError="1"/>
      <sheetData sheetId="30190" refreshError="1"/>
      <sheetData sheetId="30191" refreshError="1"/>
      <sheetData sheetId="30192" refreshError="1"/>
      <sheetData sheetId="30193" refreshError="1"/>
      <sheetData sheetId="30194" refreshError="1"/>
      <sheetData sheetId="30195" refreshError="1"/>
      <sheetData sheetId="30196" refreshError="1"/>
      <sheetData sheetId="30197" refreshError="1"/>
      <sheetData sheetId="30198" refreshError="1"/>
      <sheetData sheetId="30199" refreshError="1"/>
      <sheetData sheetId="30200" refreshError="1"/>
      <sheetData sheetId="30201" refreshError="1"/>
      <sheetData sheetId="30202" refreshError="1"/>
      <sheetData sheetId="30203" refreshError="1"/>
      <sheetData sheetId="30204" refreshError="1"/>
      <sheetData sheetId="30205" refreshError="1"/>
      <sheetData sheetId="30206"/>
      <sheetData sheetId="30207">
        <row r="9">
          <cell r="A9" t="str">
            <v>A</v>
          </cell>
        </row>
      </sheetData>
      <sheetData sheetId="30208">
        <row r="9">
          <cell r="A9" t="str">
            <v>A</v>
          </cell>
        </row>
      </sheetData>
      <sheetData sheetId="30209">
        <row r="9">
          <cell r="A9" t="str">
            <v>A</v>
          </cell>
        </row>
      </sheetData>
      <sheetData sheetId="30210">
        <row r="9">
          <cell r="A9" t="str">
            <v>A</v>
          </cell>
        </row>
      </sheetData>
      <sheetData sheetId="30211">
        <row r="9">
          <cell r="A9" t="str">
            <v>A</v>
          </cell>
        </row>
      </sheetData>
      <sheetData sheetId="30212">
        <row r="9">
          <cell r="A9" t="str">
            <v>A</v>
          </cell>
        </row>
      </sheetData>
      <sheetData sheetId="30213">
        <row r="9">
          <cell r="A9" t="str">
            <v>A</v>
          </cell>
        </row>
      </sheetData>
      <sheetData sheetId="30214">
        <row r="9">
          <cell r="A9" t="str">
            <v>A</v>
          </cell>
        </row>
      </sheetData>
      <sheetData sheetId="30215">
        <row r="9">
          <cell r="A9" t="str">
            <v>A</v>
          </cell>
        </row>
      </sheetData>
      <sheetData sheetId="30216">
        <row r="9">
          <cell r="A9" t="str">
            <v>A</v>
          </cell>
        </row>
      </sheetData>
      <sheetData sheetId="30217">
        <row r="9">
          <cell r="A9" t="str">
            <v>A</v>
          </cell>
        </row>
      </sheetData>
      <sheetData sheetId="30218">
        <row r="9">
          <cell r="A9" t="str">
            <v>A</v>
          </cell>
        </row>
      </sheetData>
      <sheetData sheetId="30219">
        <row r="9">
          <cell r="A9" t="str">
            <v>A</v>
          </cell>
        </row>
      </sheetData>
      <sheetData sheetId="30220"/>
      <sheetData sheetId="30221"/>
      <sheetData sheetId="30222"/>
      <sheetData sheetId="30223"/>
      <sheetData sheetId="30224"/>
      <sheetData sheetId="30225">
        <row r="9">
          <cell r="A9" t="str">
            <v>A</v>
          </cell>
        </row>
      </sheetData>
      <sheetData sheetId="30226">
        <row r="9">
          <cell r="A9" t="str">
            <v>A</v>
          </cell>
        </row>
      </sheetData>
      <sheetData sheetId="30227">
        <row r="9">
          <cell r="A9" t="str">
            <v>A</v>
          </cell>
        </row>
      </sheetData>
      <sheetData sheetId="30228">
        <row r="9">
          <cell r="A9" t="str">
            <v>A</v>
          </cell>
        </row>
      </sheetData>
      <sheetData sheetId="30229"/>
      <sheetData sheetId="30230" refreshError="1"/>
      <sheetData sheetId="30231" refreshError="1"/>
      <sheetData sheetId="30232" refreshError="1"/>
      <sheetData sheetId="30233" refreshError="1"/>
      <sheetData sheetId="30234" refreshError="1"/>
      <sheetData sheetId="30235" refreshError="1"/>
      <sheetData sheetId="30236" refreshError="1"/>
      <sheetData sheetId="30237" refreshError="1"/>
      <sheetData sheetId="30238" refreshError="1"/>
      <sheetData sheetId="30239" refreshError="1"/>
      <sheetData sheetId="30240" refreshError="1"/>
      <sheetData sheetId="30241" refreshError="1"/>
      <sheetData sheetId="30242" refreshError="1"/>
      <sheetData sheetId="30243" refreshError="1"/>
      <sheetData sheetId="30244" refreshError="1"/>
      <sheetData sheetId="30245" refreshError="1"/>
      <sheetData sheetId="30246" refreshError="1"/>
      <sheetData sheetId="30247" refreshError="1"/>
      <sheetData sheetId="30248" refreshError="1"/>
      <sheetData sheetId="30249" refreshError="1"/>
      <sheetData sheetId="30250" refreshError="1"/>
      <sheetData sheetId="30251" refreshError="1"/>
      <sheetData sheetId="30252" refreshError="1"/>
      <sheetData sheetId="30253" refreshError="1"/>
      <sheetData sheetId="30254" refreshError="1"/>
      <sheetData sheetId="30255" refreshError="1"/>
      <sheetData sheetId="30256" refreshError="1"/>
      <sheetData sheetId="30257" refreshError="1"/>
      <sheetData sheetId="30258" refreshError="1"/>
      <sheetData sheetId="30259" refreshError="1"/>
      <sheetData sheetId="30260" refreshError="1"/>
      <sheetData sheetId="30261" refreshError="1"/>
      <sheetData sheetId="30262" refreshError="1"/>
      <sheetData sheetId="30263" refreshError="1"/>
      <sheetData sheetId="30264" refreshError="1"/>
      <sheetData sheetId="30265" refreshError="1"/>
      <sheetData sheetId="30266" refreshError="1"/>
      <sheetData sheetId="30267" refreshError="1"/>
      <sheetData sheetId="30268" refreshError="1"/>
      <sheetData sheetId="30269" refreshError="1"/>
      <sheetData sheetId="30270"/>
      <sheetData sheetId="30271"/>
      <sheetData sheetId="30272"/>
      <sheetData sheetId="30273"/>
      <sheetData sheetId="30274"/>
      <sheetData sheetId="30275"/>
      <sheetData sheetId="30276"/>
      <sheetData sheetId="30277"/>
      <sheetData sheetId="30278"/>
      <sheetData sheetId="30279"/>
      <sheetData sheetId="30280"/>
      <sheetData sheetId="30281"/>
      <sheetData sheetId="30282"/>
      <sheetData sheetId="30283"/>
      <sheetData sheetId="30284"/>
      <sheetData sheetId="30285"/>
      <sheetData sheetId="30286"/>
      <sheetData sheetId="30287"/>
      <sheetData sheetId="30288"/>
      <sheetData sheetId="30289"/>
      <sheetData sheetId="30290"/>
      <sheetData sheetId="30291"/>
      <sheetData sheetId="30292"/>
      <sheetData sheetId="30293"/>
      <sheetData sheetId="30294"/>
      <sheetData sheetId="30295"/>
      <sheetData sheetId="30296"/>
      <sheetData sheetId="30297"/>
      <sheetData sheetId="30298"/>
      <sheetData sheetId="30299"/>
      <sheetData sheetId="30300"/>
      <sheetData sheetId="30301"/>
      <sheetData sheetId="30302"/>
      <sheetData sheetId="30303"/>
      <sheetData sheetId="30304"/>
      <sheetData sheetId="30305"/>
      <sheetData sheetId="30306"/>
      <sheetData sheetId="30307"/>
      <sheetData sheetId="30308"/>
      <sheetData sheetId="30309"/>
      <sheetData sheetId="30310"/>
      <sheetData sheetId="30311"/>
      <sheetData sheetId="30312"/>
      <sheetData sheetId="30313"/>
      <sheetData sheetId="30314"/>
      <sheetData sheetId="30315"/>
      <sheetData sheetId="30316"/>
      <sheetData sheetId="30317"/>
      <sheetData sheetId="30318"/>
      <sheetData sheetId="30319"/>
      <sheetData sheetId="30320"/>
      <sheetData sheetId="30321"/>
      <sheetData sheetId="30322"/>
      <sheetData sheetId="30323"/>
      <sheetData sheetId="30324"/>
      <sheetData sheetId="30325"/>
      <sheetData sheetId="30326"/>
      <sheetData sheetId="30327"/>
      <sheetData sheetId="30328"/>
      <sheetData sheetId="30329"/>
      <sheetData sheetId="30330"/>
      <sheetData sheetId="30331"/>
      <sheetData sheetId="30332"/>
      <sheetData sheetId="30333"/>
      <sheetData sheetId="30334"/>
      <sheetData sheetId="30335"/>
      <sheetData sheetId="30336"/>
      <sheetData sheetId="30337"/>
      <sheetData sheetId="30338"/>
      <sheetData sheetId="30339"/>
      <sheetData sheetId="30340"/>
      <sheetData sheetId="30341"/>
      <sheetData sheetId="30342"/>
      <sheetData sheetId="30343"/>
      <sheetData sheetId="30344"/>
      <sheetData sheetId="30345"/>
      <sheetData sheetId="30346"/>
      <sheetData sheetId="30347"/>
      <sheetData sheetId="30348"/>
      <sheetData sheetId="30349"/>
      <sheetData sheetId="30350"/>
      <sheetData sheetId="30351" refreshError="1"/>
      <sheetData sheetId="30352" refreshError="1"/>
      <sheetData sheetId="30353" refreshError="1"/>
      <sheetData sheetId="30354" refreshError="1"/>
      <sheetData sheetId="30355" refreshError="1"/>
      <sheetData sheetId="30356" refreshError="1"/>
      <sheetData sheetId="30357" refreshError="1"/>
      <sheetData sheetId="30358" refreshError="1"/>
      <sheetData sheetId="30359" refreshError="1"/>
      <sheetData sheetId="30360" refreshError="1"/>
      <sheetData sheetId="30361" refreshError="1"/>
      <sheetData sheetId="30362" refreshError="1"/>
      <sheetData sheetId="30363" refreshError="1"/>
      <sheetData sheetId="30364" refreshError="1"/>
      <sheetData sheetId="30365" refreshError="1"/>
      <sheetData sheetId="30366" refreshError="1"/>
      <sheetData sheetId="30367" refreshError="1"/>
      <sheetData sheetId="30368" refreshError="1"/>
      <sheetData sheetId="30369" refreshError="1"/>
      <sheetData sheetId="30370" refreshError="1"/>
      <sheetData sheetId="30371" refreshError="1"/>
      <sheetData sheetId="30372" refreshError="1"/>
      <sheetData sheetId="30373" refreshError="1"/>
      <sheetData sheetId="30374" refreshError="1"/>
      <sheetData sheetId="30375" refreshError="1"/>
      <sheetData sheetId="30376" refreshError="1"/>
      <sheetData sheetId="30377" refreshError="1"/>
      <sheetData sheetId="30378"/>
      <sheetData sheetId="30379"/>
      <sheetData sheetId="30380"/>
      <sheetData sheetId="30381"/>
      <sheetData sheetId="30382"/>
      <sheetData sheetId="30383"/>
      <sheetData sheetId="30384"/>
      <sheetData sheetId="30385"/>
      <sheetData sheetId="30386"/>
      <sheetData sheetId="30387"/>
      <sheetData sheetId="30388"/>
      <sheetData sheetId="30389"/>
      <sheetData sheetId="30390"/>
      <sheetData sheetId="30391"/>
      <sheetData sheetId="30392"/>
      <sheetData sheetId="30393"/>
      <sheetData sheetId="30394"/>
      <sheetData sheetId="30395"/>
      <sheetData sheetId="30396"/>
      <sheetData sheetId="30397"/>
      <sheetData sheetId="30398"/>
      <sheetData sheetId="30399"/>
      <sheetData sheetId="30400"/>
      <sheetData sheetId="30401"/>
      <sheetData sheetId="30402"/>
      <sheetData sheetId="30403"/>
      <sheetData sheetId="30404"/>
      <sheetData sheetId="30405"/>
      <sheetData sheetId="30406"/>
      <sheetData sheetId="30407"/>
      <sheetData sheetId="30408"/>
      <sheetData sheetId="30409"/>
      <sheetData sheetId="30410"/>
      <sheetData sheetId="30411"/>
      <sheetData sheetId="30412"/>
      <sheetData sheetId="30413"/>
      <sheetData sheetId="30414"/>
      <sheetData sheetId="30415"/>
      <sheetData sheetId="30416"/>
      <sheetData sheetId="30417"/>
      <sheetData sheetId="30418"/>
      <sheetData sheetId="30419"/>
      <sheetData sheetId="30420"/>
      <sheetData sheetId="30421"/>
      <sheetData sheetId="30422"/>
      <sheetData sheetId="30423"/>
      <sheetData sheetId="30424"/>
      <sheetData sheetId="30425"/>
      <sheetData sheetId="30426"/>
      <sheetData sheetId="30427"/>
      <sheetData sheetId="30428"/>
      <sheetData sheetId="30429"/>
      <sheetData sheetId="30430"/>
      <sheetData sheetId="30431"/>
      <sheetData sheetId="30432"/>
      <sheetData sheetId="30433"/>
      <sheetData sheetId="30434"/>
      <sheetData sheetId="30435"/>
      <sheetData sheetId="30436"/>
      <sheetData sheetId="30437"/>
      <sheetData sheetId="30438"/>
      <sheetData sheetId="30439"/>
      <sheetData sheetId="30440"/>
      <sheetData sheetId="30441"/>
      <sheetData sheetId="30442"/>
      <sheetData sheetId="30443"/>
      <sheetData sheetId="30444"/>
      <sheetData sheetId="30445"/>
      <sheetData sheetId="30446"/>
      <sheetData sheetId="30447"/>
      <sheetData sheetId="30448"/>
      <sheetData sheetId="30449"/>
      <sheetData sheetId="30450"/>
      <sheetData sheetId="30451"/>
      <sheetData sheetId="30452"/>
      <sheetData sheetId="30453"/>
      <sheetData sheetId="30454"/>
      <sheetData sheetId="30455"/>
      <sheetData sheetId="30456"/>
      <sheetData sheetId="30457"/>
      <sheetData sheetId="30458"/>
      <sheetData sheetId="30459"/>
      <sheetData sheetId="30460"/>
      <sheetData sheetId="30461"/>
      <sheetData sheetId="30462"/>
      <sheetData sheetId="30463"/>
      <sheetData sheetId="30464"/>
      <sheetData sheetId="30465"/>
      <sheetData sheetId="30466"/>
      <sheetData sheetId="30467"/>
      <sheetData sheetId="30468"/>
      <sheetData sheetId="30469"/>
      <sheetData sheetId="30470"/>
      <sheetData sheetId="30471"/>
      <sheetData sheetId="30472"/>
      <sheetData sheetId="30473"/>
      <sheetData sheetId="30474"/>
      <sheetData sheetId="30475"/>
      <sheetData sheetId="30476"/>
      <sheetData sheetId="30477"/>
      <sheetData sheetId="30478"/>
      <sheetData sheetId="30479"/>
      <sheetData sheetId="30480"/>
      <sheetData sheetId="30481"/>
      <sheetData sheetId="30482"/>
      <sheetData sheetId="30483"/>
      <sheetData sheetId="30484"/>
      <sheetData sheetId="30485"/>
      <sheetData sheetId="30486"/>
      <sheetData sheetId="30487"/>
      <sheetData sheetId="30488"/>
      <sheetData sheetId="30489"/>
      <sheetData sheetId="30490"/>
      <sheetData sheetId="30491"/>
      <sheetData sheetId="30492"/>
      <sheetData sheetId="30493"/>
      <sheetData sheetId="30494"/>
      <sheetData sheetId="30495"/>
      <sheetData sheetId="30496"/>
      <sheetData sheetId="30497"/>
      <sheetData sheetId="30498"/>
      <sheetData sheetId="30499"/>
      <sheetData sheetId="30500"/>
      <sheetData sheetId="30501"/>
      <sheetData sheetId="30502"/>
      <sheetData sheetId="30503"/>
      <sheetData sheetId="30504"/>
      <sheetData sheetId="30505"/>
      <sheetData sheetId="30506"/>
      <sheetData sheetId="30507"/>
      <sheetData sheetId="30508"/>
      <sheetData sheetId="30509"/>
      <sheetData sheetId="30510"/>
      <sheetData sheetId="30511"/>
      <sheetData sheetId="30512"/>
      <sheetData sheetId="30513"/>
      <sheetData sheetId="30514"/>
      <sheetData sheetId="30515"/>
      <sheetData sheetId="30516"/>
      <sheetData sheetId="30517"/>
      <sheetData sheetId="30518"/>
      <sheetData sheetId="30519"/>
      <sheetData sheetId="30520"/>
      <sheetData sheetId="30521"/>
      <sheetData sheetId="30522"/>
      <sheetData sheetId="30523"/>
      <sheetData sheetId="30524"/>
      <sheetData sheetId="30525"/>
      <sheetData sheetId="30526"/>
      <sheetData sheetId="30527"/>
      <sheetData sheetId="30528"/>
      <sheetData sheetId="30529"/>
      <sheetData sheetId="30530"/>
      <sheetData sheetId="30531"/>
      <sheetData sheetId="30532"/>
      <sheetData sheetId="30533"/>
      <sheetData sheetId="30534"/>
      <sheetData sheetId="30535"/>
      <sheetData sheetId="30536"/>
      <sheetData sheetId="30537"/>
      <sheetData sheetId="30538"/>
      <sheetData sheetId="30539"/>
      <sheetData sheetId="30540"/>
      <sheetData sheetId="30541"/>
      <sheetData sheetId="30542"/>
      <sheetData sheetId="30543"/>
      <sheetData sheetId="30544"/>
      <sheetData sheetId="30545"/>
      <sheetData sheetId="30546"/>
      <sheetData sheetId="30547"/>
      <sheetData sheetId="30548"/>
      <sheetData sheetId="30549"/>
      <sheetData sheetId="30550"/>
      <sheetData sheetId="30551"/>
      <sheetData sheetId="30552"/>
      <sheetData sheetId="30553"/>
      <sheetData sheetId="30554"/>
      <sheetData sheetId="30555"/>
      <sheetData sheetId="30556"/>
      <sheetData sheetId="30557"/>
      <sheetData sheetId="30558"/>
      <sheetData sheetId="30559"/>
      <sheetData sheetId="30560"/>
      <sheetData sheetId="30561"/>
      <sheetData sheetId="30562"/>
      <sheetData sheetId="30563"/>
      <sheetData sheetId="30564"/>
      <sheetData sheetId="30565"/>
      <sheetData sheetId="30566"/>
      <sheetData sheetId="30567"/>
      <sheetData sheetId="30568"/>
      <sheetData sheetId="30569"/>
      <sheetData sheetId="30570"/>
      <sheetData sheetId="30571"/>
      <sheetData sheetId="30572"/>
      <sheetData sheetId="30573"/>
      <sheetData sheetId="30574"/>
      <sheetData sheetId="30575"/>
      <sheetData sheetId="30576"/>
      <sheetData sheetId="30577"/>
      <sheetData sheetId="30578"/>
      <sheetData sheetId="30579"/>
      <sheetData sheetId="30580"/>
      <sheetData sheetId="30581"/>
      <sheetData sheetId="30582"/>
      <sheetData sheetId="30583"/>
      <sheetData sheetId="30584"/>
      <sheetData sheetId="30585"/>
      <sheetData sheetId="30586"/>
      <sheetData sheetId="30587"/>
      <sheetData sheetId="30588"/>
      <sheetData sheetId="30589"/>
      <sheetData sheetId="30590"/>
      <sheetData sheetId="30591"/>
      <sheetData sheetId="30592"/>
      <sheetData sheetId="30593"/>
      <sheetData sheetId="30594"/>
      <sheetData sheetId="30595"/>
      <sheetData sheetId="30596"/>
      <sheetData sheetId="30597"/>
      <sheetData sheetId="30598"/>
      <sheetData sheetId="30599"/>
      <sheetData sheetId="30600"/>
      <sheetData sheetId="30601"/>
      <sheetData sheetId="30602"/>
      <sheetData sheetId="30603"/>
      <sheetData sheetId="30604"/>
      <sheetData sheetId="30605"/>
      <sheetData sheetId="30606"/>
      <sheetData sheetId="30607"/>
      <sheetData sheetId="30608"/>
      <sheetData sheetId="30609"/>
      <sheetData sheetId="30610"/>
      <sheetData sheetId="30611"/>
      <sheetData sheetId="30612"/>
      <sheetData sheetId="30613"/>
      <sheetData sheetId="30614"/>
      <sheetData sheetId="30615"/>
      <sheetData sheetId="30616"/>
      <sheetData sheetId="30617"/>
      <sheetData sheetId="30618"/>
      <sheetData sheetId="30619"/>
      <sheetData sheetId="30620"/>
      <sheetData sheetId="30621"/>
      <sheetData sheetId="30622"/>
      <sheetData sheetId="30623"/>
      <sheetData sheetId="30624"/>
      <sheetData sheetId="30625"/>
      <sheetData sheetId="30626"/>
      <sheetData sheetId="30627"/>
      <sheetData sheetId="30628"/>
      <sheetData sheetId="30629"/>
      <sheetData sheetId="30630"/>
      <sheetData sheetId="30631"/>
      <sheetData sheetId="30632"/>
      <sheetData sheetId="30633"/>
      <sheetData sheetId="30634"/>
      <sheetData sheetId="30635"/>
      <sheetData sheetId="30636"/>
      <sheetData sheetId="30637"/>
      <sheetData sheetId="30638"/>
      <sheetData sheetId="30639"/>
      <sheetData sheetId="30640"/>
      <sheetData sheetId="30641"/>
      <sheetData sheetId="30642"/>
      <sheetData sheetId="30643"/>
      <sheetData sheetId="30644"/>
      <sheetData sheetId="30645"/>
      <sheetData sheetId="30646"/>
      <sheetData sheetId="30647"/>
      <sheetData sheetId="30648"/>
      <sheetData sheetId="30649"/>
      <sheetData sheetId="30650"/>
      <sheetData sheetId="30651"/>
      <sheetData sheetId="30652"/>
      <sheetData sheetId="30653"/>
      <sheetData sheetId="30654"/>
      <sheetData sheetId="30655"/>
      <sheetData sheetId="30656"/>
      <sheetData sheetId="30657"/>
      <sheetData sheetId="30658"/>
      <sheetData sheetId="30659"/>
      <sheetData sheetId="30660"/>
      <sheetData sheetId="30661"/>
      <sheetData sheetId="30662"/>
      <sheetData sheetId="30663"/>
      <sheetData sheetId="30664"/>
      <sheetData sheetId="30665"/>
      <sheetData sheetId="30666"/>
      <sheetData sheetId="30667"/>
      <sheetData sheetId="30668"/>
      <sheetData sheetId="30669"/>
      <sheetData sheetId="30670"/>
      <sheetData sheetId="30671"/>
      <sheetData sheetId="30672"/>
      <sheetData sheetId="30673"/>
      <sheetData sheetId="30674"/>
      <sheetData sheetId="30675"/>
      <sheetData sheetId="30676"/>
      <sheetData sheetId="30677"/>
      <sheetData sheetId="30678"/>
      <sheetData sheetId="30679"/>
      <sheetData sheetId="30680"/>
      <sheetData sheetId="30681"/>
      <sheetData sheetId="30682"/>
      <sheetData sheetId="30683"/>
      <sheetData sheetId="30684"/>
      <sheetData sheetId="30685"/>
      <sheetData sheetId="30686"/>
      <sheetData sheetId="30687"/>
      <sheetData sheetId="30688"/>
      <sheetData sheetId="30689"/>
      <sheetData sheetId="30690"/>
      <sheetData sheetId="30691"/>
      <sheetData sheetId="30692"/>
      <sheetData sheetId="30693"/>
      <sheetData sheetId="30694"/>
      <sheetData sheetId="30695"/>
      <sheetData sheetId="30696"/>
      <sheetData sheetId="30697"/>
      <sheetData sheetId="30698"/>
      <sheetData sheetId="30699"/>
      <sheetData sheetId="30700"/>
      <sheetData sheetId="30701"/>
      <sheetData sheetId="30702"/>
      <sheetData sheetId="30703"/>
      <sheetData sheetId="30704"/>
      <sheetData sheetId="30705"/>
      <sheetData sheetId="30706"/>
      <sheetData sheetId="30707"/>
      <sheetData sheetId="30708"/>
      <sheetData sheetId="30709"/>
      <sheetData sheetId="30710"/>
      <sheetData sheetId="30711"/>
      <sheetData sheetId="30712"/>
      <sheetData sheetId="30713"/>
      <sheetData sheetId="30714"/>
      <sheetData sheetId="30715"/>
      <sheetData sheetId="30716"/>
      <sheetData sheetId="30717"/>
      <sheetData sheetId="30718"/>
      <sheetData sheetId="30719"/>
      <sheetData sheetId="30720"/>
      <sheetData sheetId="30721"/>
      <sheetData sheetId="30722"/>
      <sheetData sheetId="30723"/>
      <sheetData sheetId="30724"/>
      <sheetData sheetId="30725"/>
      <sheetData sheetId="30726"/>
      <sheetData sheetId="30727"/>
      <sheetData sheetId="30728"/>
      <sheetData sheetId="30729"/>
      <sheetData sheetId="30730"/>
      <sheetData sheetId="30731"/>
      <sheetData sheetId="30732"/>
      <sheetData sheetId="30733"/>
      <sheetData sheetId="30734"/>
      <sheetData sheetId="30735"/>
      <sheetData sheetId="30736"/>
      <sheetData sheetId="30737"/>
      <sheetData sheetId="30738"/>
      <sheetData sheetId="30739"/>
      <sheetData sheetId="30740"/>
      <sheetData sheetId="30741"/>
      <sheetData sheetId="30742"/>
      <sheetData sheetId="30743"/>
      <sheetData sheetId="30744"/>
      <sheetData sheetId="30745"/>
      <sheetData sheetId="30746"/>
      <sheetData sheetId="30747"/>
      <sheetData sheetId="30748"/>
      <sheetData sheetId="30749"/>
      <sheetData sheetId="30750"/>
      <sheetData sheetId="30751"/>
      <sheetData sheetId="30752"/>
      <sheetData sheetId="30753"/>
      <sheetData sheetId="30754"/>
      <sheetData sheetId="30755"/>
      <sheetData sheetId="30756"/>
      <sheetData sheetId="30757"/>
      <sheetData sheetId="30758"/>
      <sheetData sheetId="30759"/>
      <sheetData sheetId="30760"/>
      <sheetData sheetId="30761"/>
      <sheetData sheetId="30762"/>
      <sheetData sheetId="30763"/>
      <sheetData sheetId="30764"/>
      <sheetData sheetId="30765"/>
      <sheetData sheetId="30766"/>
      <sheetData sheetId="30767"/>
      <sheetData sheetId="30768"/>
      <sheetData sheetId="30769"/>
      <sheetData sheetId="30770"/>
      <sheetData sheetId="30771"/>
      <sheetData sheetId="30772"/>
      <sheetData sheetId="30773"/>
      <sheetData sheetId="30774"/>
      <sheetData sheetId="30775"/>
      <sheetData sheetId="30776"/>
      <sheetData sheetId="30777"/>
      <sheetData sheetId="30778"/>
      <sheetData sheetId="30779"/>
      <sheetData sheetId="30780"/>
      <sheetData sheetId="30781"/>
      <sheetData sheetId="30782"/>
      <sheetData sheetId="30783"/>
      <sheetData sheetId="30784"/>
      <sheetData sheetId="30785"/>
      <sheetData sheetId="30786"/>
      <sheetData sheetId="30787"/>
      <sheetData sheetId="30788"/>
      <sheetData sheetId="30789"/>
      <sheetData sheetId="30790"/>
      <sheetData sheetId="30791"/>
      <sheetData sheetId="30792"/>
      <sheetData sheetId="30793"/>
      <sheetData sheetId="30794"/>
      <sheetData sheetId="30795"/>
      <sheetData sheetId="30796"/>
      <sheetData sheetId="30797"/>
      <sheetData sheetId="30798"/>
      <sheetData sheetId="30799"/>
      <sheetData sheetId="30800"/>
      <sheetData sheetId="30801"/>
      <sheetData sheetId="30802"/>
      <sheetData sheetId="30803"/>
      <sheetData sheetId="30804"/>
      <sheetData sheetId="30805"/>
      <sheetData sheetId="30806"/>
      <sheetData sheetId="30807"/>
      <sheetData sheetId="30808"/>
      <sheetData sheetId="30809"/>
      <sheetData sheetId="30810"/>
      <sheetData sheetId="30811"/>
      <sheetData sheetId="30812"/>
      <sheetData sheetId="30813"/>
      <sheetData sheetId="30814"/>
      <sheetData sheetId="30815"/>
      <sheetData sheetId="30816"/>
      <sheetData sheetId="30817"/>
      <sheetData sheetId="30818"/>
      <sheetData sheetId="30819"/>
      <sheetData sheetId="30820"/>
      <sheetData sheetId="30821"/>
      <sheetData sheetId="30822"/>
      <sheetData sheetId="30823"/>
      <sheetData sheetId="30824"/>
      <sheetData sheetId="30825"/>
      <sheetData sheetId="30826"/>
      <sheetData sheetId="30827"/>
      <sheetData sheetId="30828"/>
      <sheetData sheetId="30829"/>
      <sheetData sheetId="30830"/>
      <sheetData sheetId="30831"/>
      <sheetData sheetId="30832"/>
      <sheetData sheetId="30833"/>
      <sheetData sheetId="30834"/>
      <sheetData sheetId="30835"/>
      <sheetData sheetId="30836"/>
      <sheetData sheetId="30837"/>
      <sheetData sheetId="30838"/>
      <sheetData sheetId="30839"/>
      <sheetData sheetId="30840"/>
      <sheetData sheetId="30841"/>
      <sheetData sheetId="30842"/>
      <sheetData sheetId="30843"/>
      <sheetData sheetId="30844"/>
      <sheetData sheetId="30845"/>
      <sheetData sheetId="30846"/>
      <sheetData sheetId="30847"/>
      <sheetData sheetId="30848"/>
      <sheetData sheetId="30849"/>
      <sheetData sheetId="30850"/>
      <sheetData sheetId="30851"/>
      <sheetData sheetId="30852"/>
      <sheetData sheetId="30853"/>
      <sheetData sheetId="30854"/>
      <sheetData sheetId="30855"/>
      <sheetData sheetId="30856"/>
      <sheetData sheetId="30857"/>
      <sheetData sheetId="30858"/>
      <sheetData sheetId="30859"/>
      <sheetData sheetId="30860"/>
      <sheetData sheetId="30861"/>
      <sheetData sheetId="30862"/>
      <sheetData sheetId="30863"/>
      <sheetData sheetId="30864"/>
      <sheetData sheetId="30865"/>
      <sheetData sheetId="30866"/>
      <sheetData sheetId="30867"/>
      <sheetData sheetId="30868"/>
      <sheetData sheetId="30869"/>
      <sheetData sheetId="30870"/>
      <sheetData sheetId="30871"/>
      <sheetData sheetId="30872"/>
      <sheetData sheetId="30873"/>
      <sheetData sheetId="30874"/>
      <sheetData sheetId="30875"/>
      <sheetData sheetId="30876"/>
      <sheetData sheetId="30877"/>
      <sheetData sheetId="30878"/>
      <sheetData sheetId="30879"/>
      <sheetData sheetId="30880"/>
      <sheetData sheetId="30881"/>
      <sheetData sheetId="30882"/>
      <sheetData sheetId="30883"/>
      <sheetData sheetId="30884"/>
      <sheetData sheetId="30885"/>
      <sheetData sheetId="30886"/>
      <sheetData sheetId="30887"/>
      <sheetData sheetId="30888"/>
      <sheetData sheetId="30889"/>
      <sheetData sheetId="30890"/>
      <sheetData sheetId="30891"/>
      <sheetData sheetId="30892"/>
      <sheetData sheetId="30893"/>
      <sheetData sheetId="30894"/>
      <sheetData sheetId="30895"/>
      <sheetData sheetId="30896"/>
      <sheetData sheetId="30897"/>
      <sheetData sheetId="30898"/>
      <sheetData sheetId="30899"/>
      <sheetData sheetId="30900"/>
      <sheetData sheetId="30901"/>
      <sheetData sheetId="30902"/>
      <sheetData sheetId="30903"/>
      <sheetData sheetId="30904"/>
      <sheetData sheetId="30905"/>
      <sheetData sheetId="30906"/>
      <sheetData sheetId="30907"/>
      <sheetData sheetId="30908"/>
      <sheetData sheetId="30909"/>
      <sheetData sheetId="30910"/>
      <sheetData sheetId="30911"/>
      <sheetData sheetId="30912"/>
      <sheetData sheetId="30913"/>
      <sheetData sheetId="30914"/>
      <sheetData sheetId="30915"/>
      <sheetData sheetId="30916"/>
      <sheetData sheetId="30917"/>
      <sheetData sheetId="30918"/>
      <sheetData sheetId="30919"/>
      <sheetData sheetId="30920"/>
      <sheetData sheetId="30921"/>
      <sheetData sheetId="30922"/>
      <sheetData sheetId="30923"/>
      <sheetData sheetId="30924"/>
      <sheetData sheetId="30925"/>
      <sheetData sheetId="30926"/>
      <sheetData sheetId="30927"/>
      <sheetData sheetId="30928"/>
      <sheetData sheetId="30929"/>
      <sheetData sheetId="30930"/>
      <sheetData sheetId="30931"/>
      <sheetData sheetId="30932"/>
      <sheetData sheetId="30933"/>
      <sheetData sheetId="30934"/>
      <sheetData sheetId="30935"/>
      <sheetData sheetId="30936"/>
      <sheetData sheetId="30937"/>
      <sheetData sheetId="30938"/>
      <sheetData sheetId="30939"/>
      <sheetData sheetId="30940"/>
      <sheetData sheetId="30941"/>
      <sheetData sheetId="30942"/>
      <sheetData sheetId="30943"/>
      <sheetData sheetId="30944"/>
      <sheetData sheetId="30945"/>
      <sheetData sheetId="30946"/>
      <sheetData sheetId="30947"/>
      <sheetData sheetId="30948"/>
      <sheetData sheetId="30949"/>
      <sheetData sheetId="30950"/>
      <sheetData sheetId="30951"/>
      <sheetData sheetId="30952"/>
      <sheetData sheetId="30953"/>
      <sheetData sheetId="30954"/>
      <sheetData sheetId="30955"/>
      <sheetData sheetId="30956"/>
      <sheetData sheetId="30957"/>
      <sheetData sheetId="30958"/>
      <sheetData sheetId="30959"/>
      <sheetData sheetId="30960"/>
      <sheetData sheetId="30961"/>
      <sheetData sheetId="30962"/>
      <sheetData sheetId="30963"/>
      <sheetData sheetId="30964"/>
      <sheetData sheetId="30965"/>
      <sheetData sheetId="30966"/>
      <sheetData sheetId="30967"/>
      <sheetData sheetId="30968"/>
      <sheetData sheetId="30969"/>
      <sheetData sheetId="30970"/>
      <sheetData sheetId="30971"/>
      <sheetData sheetId="30972"/>
      <sheetData sheetId="30973"/>
      <sheetData sheetId="30974"/>
      <sheetData sheetId="30975"/>
      <sheetData sheetId="30976"/>
      <sheetData sheetId="30977"/>
      <sheetData sheetId="30978"/>
      <sheetData sheetId="30979"/>
      <sheetData sheetId="30980"/>
      <sheetData sheetId="30981"/>
      <sheetData sheetId="30982"/>
      <sheetData sheetId="30983"/>
      <sheetData sheetId="30984"/>
      <sheetData sheetId="30985"/>
      <sheetData sheetId="30986"/>
      <sheetData sheetId="30987"/>
      <sheetData sheetId="30988"/>
      <sheetData sheetId="30989"/>
      <sheetData sheetId="30990"/>
      <sheetData sheetId="30991"/>
      <sheetData sheetId="30992"/>
      <sheetData sheetId="30993"/>
      <sheetData sheetId="30994"/>
      <sheetData sheetId="30995"/>
      <sheetData sheetId="30996"/>
      <sheetData sheetId="30997"/>
      <sheetData sheetId="30998"/>
      <sheetData sheetId="30999"/>
      <sheetData sheetId="31000"/>
      <sheetData sheetId="31001"/>
      <sheetData sheetId="31002"/>
      <sheetData sheetId="31003"/>
      <sheetData sheetId="31004"/>
      <sheetData sheetId="31005"/>
      <sheetData sheetId="31006"/>
      <sheetData sheetId="31007"/>
      <sheetData sheetId="31008"/>
      <sheetData sheetId="31009"/>
      <sheetData sheetId="31010"/>
      <sheetData sheetId="31011"/>
      <sheetData sheetId="31012"/>
      <sheetData sheetId="31013"/>
      <sheetData sheetId="31014"/>
      <sheetData sheetId="31015"/>
      <sheetData sheetId="31016"/>
      <sheetData sheetId="31017"/>
      <sheetData sheetId="31018"/>
      <sheetData sheetId="31019"/>
      <sheetData sheetId="31020"/>
      <sheetData sheetId="31021"/>
      <sheetData sheetId="31022"/>
      <sheetData sheetId="31023"/>
      <sheetData sheetId="31024"/>
      <sheetData sheetId="31025"/>
      <sheetData sheetId="31026"/>
      <sheetData sheetId="31027"/>
      <sheetData sheetId="31028"/>
      <sheetData sheetId="31029"/>
      <sheetData sheetId="31030"/>
      <sheetData sheetId="31031"/>
      <sheetData sheetId="31032"/>
      <sheetData sheetId="31033"/>
      <sheetData sheetId="31034"/>
      <sheetData sheetId="31035"/>
      <sheetData sheetId="31036"/>
      <sheetData sheetId="31037"/>
      <sheetData sheetId="31038"/>
      <sheetData sheetId="31039"/>
      <sheetData sheetId="31040"/>
      <sheetData sheetId="31041"/>
      <sheetData sheetId="31042"/>
      <sheetData sheetId="31043"/>
      <sheetData sheetId="31044"/>
      <sheetData sheetId="31045"/>
      <sheetData sheetId="31046"/>
      <sheetData sheetId="31047"/>
      <sheetData sheetId="31048" refreshError="1"/>
      <sheetData sheetId="3104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Financials"/>
      <sheetName val="LBO"/>
      <sheetName val="DCF_5"/>
      <sheetName val="__FDSCACHE__"/>
      <sheetName val="Implied Multiples"/>
      <sheetName val="Football Field"/>
      <sheetName val="Charts"/>
      <sheetName val="US Shipyard Repair Output"/>
      <sheetName val="US Ship Repair Industry Growth"/>
      <sheetName val="Market Overview"/>
      <sheetName val="PrintMacro"/>
      <sheetName val="CASHFLOWS"/>
      <sheetName val="FitOutConfCentre"/>
      <sheetName val="Demand"/>
      <sheetName val="Occ"/>
    </sheetNames>
    <sheetDataSet>
      <sheetData sheetId="0" refreshError="1"/>
      <sheetData sheetId="1" refreshError="1"/>
      <sheetData sheetId="2" refreshError="1"/>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tructuring Initiatives"/>
      <sheetName val="Financial Outputs"/>
      <sheetName val="ADT Implied Multiples"/>
      <sheetName val="Ex-ADTCo LBO"/>
      <sheetName val="Whole Implied Multiples"/>
      <sheetName val="ADT DCF"/>
      <sheetName val="Total TEFS LBO"/>
      <sheetName val="Whole DCF"/>
      <sheetName val="ADT LBO"/>
      <sheetName val="Football Field"/>
      <sheetName val="Assumptions &amp; Controls"/>
      <sheetName val="Ex-ADTCo"/>
      <sheetName val="Total TEFS"/>
      <sheetName val="ADT Financial Build"/>
      <sheetName val="ADT Output Dumbed Down for KKR"/>
      <sheetName val="Income Statement"/>
      <sheetName val="IPO Shit"/>
      <sheetName val="Sum of the Parts "/>
      <sheetName val="__FDSCACHE__"/>
      <sheetName val="Benchmarking"/>
      <sheetName val="Balance Sheet"/>
      <sheetName val="Cash Flow"/>
      <sheetName val="ROIC"/>
      <sheetName val="Implied Multiples"/>
      <sheetName val="DCF_5"/>
      <sheetName val="US Ship Repair Industry Growth"/>
      <sheetName val="Market Overview"/>
      <sheetName val="US Shipyard Repair Output"/>
      <sheetName val="Charts"/>
      <sheetName val="LBO"/>
      <sheetName val="Summary Financials"/>
      <sheetName val="FitOutConfCentre"/>
      <sheetName val="Restructuring_Initiatives"/>
      <sheetName val="Financial_Outputs"/>
      <sheetName val="ADT_Implied_Multiples"/>
      <sheetName val="Ex-ADTCo_LBO"/>
      <sheetName val="Whole_Implied_Multiples"/>
      <sheetName val="ADT_DCF"/>
      <sheetName val="Total_TEFS_LBO"/>
      <sheetName val="Whole_DCF"/>
      <sheetName val="ADT_LBO"/>
      <sheetName val="Football_Field"/>
      <sheetName val="Assumptions_&amp;_Controls"/>
      <sheetName val="Total_TEFS"/>
      <sheetName val="ADT_Financial_Build"/>
      <sheetName val="ADT_Output_Dumbed_Down_for_KKR"/>
      <sheetName val="Income_Statement"/>
      <sheetName val="IPO_Shit"/>
      <sheetName val="Sum_of_the_Parts_"/>
      <sheetName val="Balance_Sheet"/>
      <sheetName val="Cash_Flow"/>
      <sheetName val="Implied_Multiples"/>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ny Standalone"/>
      <sheetName val="Assumptions"/>
      <sheetName val="Income Statement"/>
      <sheetName val="Balance Sheet"/>
      <sheetName val="Cash Flow"/>
      <sheetName val="Working Capital"/>
      <sheetName val="Capex and Depreciation"/>
      <sheetName val="Other LT Assets_Liabilities"/>
      <sheetName val="Shareholders' Equity"/>
      <sheetName val="Shares Outstanding"/>
      <sheetName val="Debt &amp; Interest"/>
      <sheetName val="Valuation"/>
      <sheetName val="5-Year DCF"/>
      <sheetName val="LBO"/>
      <sheetName val="LBO Output"/>
      <sheetName val="Recap"/>
      <sheetName val="Raso Model"/>
      <sheetName val="IS"/>
      <sheetName val="BS"/>
      <sheetName val="CFS"/>
      <sheetName val="By Division"/>
      <sheetName val="Scenarios"/>
      <sheetName val="IR Security Valuation"/>
      <sheetName val="IR Security DCF"/>
      <sheetName val="IR SpinCo (Security)"/>
      <sheetName val="Chart"/>
      <sheetName val="IR Sec vs. Peers"/>
      <sheetName val="IR SpinCo (Security &amp; Climate)"/>
      <sheetName val="Sell IR Security &amp; Recap"/>
      <sheetName val="ASD Sum of Parts"/>
      <sheetName val="__FDSCACHE__"/>
      <sheetName val="ASD financial summary"/>
      <sheetName val="Sprague ASD Income Statement"/>
      <sheetName val="ASD LBO"/>
      <sheetName val="Trane Financials"/>
      <sheetName val="Trane Financial Summary"/>
      <sheetName val="ASD Divisions"/>
      <sheetName val="Trane Financials with IR Remain"/>
      <sheetName val="Trane Valuation"/>
      <sheetName val="Trane LBO"/>
      <sheetName val="Trane LBO Output"/>
      <sheetName val="Trane DCF"/>
      <sheetName val="Trane IR RemainCo Merger"/>
      <sheetName val="Tyco RemainCo Detail"/>
      <sheetName val="ADT Financials"/>
      <sheetName val="IR Plus Tyco Remain (less ADT)"/>
      <sheetName val="Merger Pre-ADT LBO"/>
      <sheetName val="TYC Remain Summary &amp; Imp. Price"/>
      <sheetName val="Tyco RemainCo SOTP"/>
      <sheetName val="Not Used"/>
      <sheetName val="NewCo after Sponsor for ADT"/>
      <sheetName val="New Trane Combo Analysis"/>
      <sheetName val="Pro Forma Impact of Trane"/>
      <sheetName val="Trane and IR"/>
      <sheetName val="Trane and IR NEW"/>
      <sheetName val="IR SpinCo (Extended)"/>
      <sheetName val="IR SpinCo (Ext) Pies"/>
      <sheetName val="IR SpinCo (Ext) Grth &amp; Mrgs"/>
      <sheetName val="IR SpinCo (Levered Spin)"/>
      <sheetName val="IR Sec Leveraged Split-off"/>
      <sheetName val="Security Precedents"/>
      <sheetName val="Kaba and IR Security(1)"/>
      <sheetName val="Kaba and IR Security(2)"/>
      <sheetName val="Stanley and IR Security"/>
      <sheetName val="Stanley and IR Security(2)"/>
      <sheetName val="Recap and Merger"/>
      <sheetName val="ETN Divisions"/>
      <sheetName val="ETN and IR"/>
      <sheetName val="IPO Shit"/>
      <sheetName val="Financial Outputs"/>
      <sheetName val="ADT Financial Build"/>
      <sheetName val="ADT LBO"/>
      <sheetName val="Ex-ADTCo LBO"/>
      <sheetName val="Total TEFS LBO"/>
      <sheetName val="ADT Output Dumbed Down for KKR"/>
      <sheetName val="DCF_5"/>
      <sheetName val="US Ship Repair Industry Growth"/>
      <sheetName val="Market Overview"/>
      <sheetName val="US Shipyard Repair Output"/>
      <sheetName val="Charts"/>
      <sheetName val="Summary Financials"/>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sheetName val="Raw Data"/>
      <sheetName val="Airport Cost Comparisons Rev05"/>
      <sheetName val="Estimate"/>
      <sheetName val="#REF"/>
      <sheetName val="Risk"/>
      <sheetName val="Bech_Lab"/>
      <sheetName val="Direct_Lbr"/>
      <sheetName val="Sheet1"/>
      <sheetName val="WAGERATE BY CRAFT"/>
      <sheetName val="Rates"/>
      <sheetName val="Detail"/>
      <sheetName val="A"/>
      <sheetName val="B"/>
      <sheetName val="Salary Ranges"/>
      <sheetName val="As sold PFS"/>
      <sheetName val="Input"/>
      <sheetName val="Period -Worksheet"/>
      <sheetName val="@RISK Correlations"/>
      <sheetName val="Labour"/>
      <sheetName val="Project Info"/>
      <sheetName val="Link In"/>
      <sheetName val="CRF-BE Rates"/>
      <sheetName val="Project Work Off Contribution"/>
      <sheetName val="H.O. RATES"/>
      <sheetName val="FIELD RATES"/>
      <sheetName val="COVER"/>
      <sheetName val="TOTAL SCHEDULE"/>
      <sheetName val="Man-Plan Forecast"/>
      <sheetName val="Main Summary"/>
      <sheetName val="Division Summary"/>
      <sheetName val="Bill 1 - General Requirements"/>
      <sheetName val="Bill 2"/>
      <sheetName val="Bill 3"/>
      <sheetName val="Bill 4"/>
      <sheetName val="Bill 5"/>
      <sheetName val="Bill 6"/>
      <sheetName val="Bill 7"/>
      <sheetName val="Bill 8"/>
      <sheetName val="Bill 9"/>
      <sheetName val="Bill 10"/>
      <sheetName val="Bill 11"/>
      <sheetName val="Bill 12"/>
      <sheetName val="Bill 13"/>
      <sheetName val="Labour Day Rate "/>
      <sheetName val="Resident Engineer "/>
      <sheetName val="Equip Day Rate "/>
      <sheetName val="Labour Day Rate"/>
      <sheetName val="Equip Day Rate"/>
      <sheetName val="Resident Engineer"/>
      <sheetName val="Doha WBS Clean"/>
      <sheetName val="Contents"/>
      <sheetName val="Front Cover"/>
      <sheetName val="#3E1_GCR"/>
      <sheetName val="FitOutConfCentre"/>
      <sheetName val="Master Data Sheet"/>
      <sheetName val="C1ㅇ"/>
      <sheetName val="ASD Sum of Parts"/>
      <sheetName val="GR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Summary"/>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EquityTemplate"/>
      <sheetName val="EconTemplate"/>
      <sheetName val="RowName"/>
      <sheetName val="AbsMandatory"/>
      <sheetName val="EqDDic"/>
      <sheetName val="EconDDic"/>
      <sheetName val="SectorRange"/>
      <sheetName val="ReplaceNameDlg"/>
      <sheetName val="NewItemDlg"/>
      <sheetName val="UpdateDlg"/>
      <sheetName val="UpgdDlg"/>
      <sheetName val="ErrorListDlg"/>
      <sheetName val="UtilMod"/>
      <sheetName val="InsItemMod"/>
      <sheetName val="GlobalMod"/>
      <sheetName val="ValidateMod"/>
      <sheetName val="MaintenanceMod"/>
      <sheetName val="EquityTemplate_BK"/>
      <sheetName val="RowName_BK"/>
      <sheetName val="EqDDic_BK"/>
      <sheetName val="Upg3Dialog"/>
      <sheetName val="ReplaceFormulaDlg"/>
      <sheetName val="ddic"/>
      <sheetName val="Introduction"/>
      <sheetName val="3. Elemental Summary"/>
      <sheetName val="12a. CFTable"/>
      <sheetName val="MenuData"/>
      <sheetName val="Internet"/>
      <sheetName val="Headings"/>
      <sheetName val="INPUT SHEET"/>
      <sheetName val="RES-PLANNING"/>
      <sheetName val="Measurements"/>
      <sheetName val="Tables"/>
      <sheetName val="Flooring"/>
      <sheetName val="Ceilings"/>
      <sheetName val="ACAD Finishes"/>
      <sheetName val="Site Details"/>
      <sheetName val="Chair"/>
      <sheetName val="Site Area Statement"/>
      <sheetName val="Doors"/>
      <sheetName val="Estimate"/>
      <sheetName val="FitOutConfCentre"/>
      <sheetName val="PriceSummary"/>
      <sheetName val="GRSummary"/>
      <sheetName val="ASD Sum of Parts"/>
      <sheetName val="Option"/>
      <sheetName val="Raw Data"/>
      <sheetName val="Sales &amp; Prod"/>
      <sheetName val="SP Break Up"/>
      <sheetName val="MN T.B."/>
      <sheetName val="analysis"/>
      <sheetName val="CASHFLOWS"/>
      <sheetName val="India F&amp;S Template"/>
      <sheetName val="B1"/>
      <sheetName val="Proj Cost Sum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net"/>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Weight"/>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s"/>
    </sheetNames>
    <sheetDataSet>
      <sheetData sheetId="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Summary"/>
    </sheetNames>
    <sheetDataSet>
      <sheetData sheetId="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heetNames>
    <sheetDataSet>
      <sheetData sheetId="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w Issue Pipeline"/>
    </sheetNames>
    <sheetDataSet>
      <sheetData sheetId="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t Stacked Columns"/>
    </sheetNames>
    <sheetDataSet>
      <sheetData sheetId="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d_Callout"/>
    </sheetNames>
    <sheetDataSet>
      <sheetData sheetId="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cked_Column_w_labels"/>
    </sheetNames>
    <sheetDataSet>
      <sheetData sheetId="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iews Setup"/>
      <sheetName val="Introduction"/>
      <sheetName val="Toolkit"/>
      <sheetName val="Bond Labels"/>
      <sheetName val="Terminology Image"/>
      <sheetName val="Chart Terminology"/>
      <sheetName val="Chart Sizing"/>
      <sheetName val="Copying Charts"/>
      <sheetName val="Area"/>
      <sheetName val="Area Data"/>
      <sheetName val="Bar"/>
      <sheetName val="Bar Data"/>
      <sheetName val="Citigroup Bar"/>
      <sheetName val="Citigroup Bar Data"/>
      <sheetName val="Stacked Bar"/>
      <sheetName val="Stacked Bar Data"/>
      <sheetName val="Stacked Bar 100"/>
      <sheetName val="Stacked Bar 100 Data"/>
      <sheetName val="Column"/>
      <sheetName val="Column Data"/>
      <sheetName val="Reverse Columns"/>
      <sheetName val="Reverse Columns Data"/>
      <sheetName val="Stacked Column"/>
      <sheetName val="Stacked Column Data"/>
      <sheetName val="Stacked Column 100"/>
      <sheetName val="Stacked Column 100 Data"/>
      <sheetName val="Series Lines"/>
      <sheetName val="Series Lines Data"/>
      <sheetName val="Pie"/>
      <sheetName val="Pie Data"/>
      <sheetName val="HiLoClose"/>
      <sheetName val="HiLoClose Data"/>
      <sheetName val="Line"/>
      <sheetName val="Line Data"/>
      <sheetName val="Horizontal and Vertical"/>
      <sheetName val="Horizontal and Vertical Data"/>
      <sheetName val="Scatter"/>
      <sheetName val="Scatter Data"/>
      <sheetName val="Deviation Return"/>
      <sheetName val="Deviation Return Data"/>
      <sheetName val="Spider"/>
      <sheetName val="Spider Data"/>
      <sheetName val="ColumnLine"/>
      <sheetName val="ColumnLine Data"/>
      <sheetName val="ScatterLine"/>
      <sheetName val="ScatterLine Data"/>
      <sheetName val="League"/>
      <sheetName val="League Data"/>
      <sheetName val="Football"/>
      <sheetName val="Football Data"/>
      <sheetName val="Column League"/>
      <sheetName val="Column League Data"/>
      <sheetName val="Waterfall"/>
      <sheetName val="Waterfall Steps"/>
      <sheetName val="Waterfall Data"/>
      <sheetName val=" Butterfly"/>
      <sheetName val="Butterfly Steps"/>
      <sheetName val="Butterfly Data"/>
      <sheetName val="Bubble"/>
      <sheetName val="Bubble Steps"/>
      <sheetName val="Bubble Data"/>
      <sheetName val="Rover Charts"/>
      <sheetName val="Exchange Ratio"/>
      <sheetName val="Histogram"/>
      <sheetName val="Price Volume"/>
      <sheetName val="Interactive Rover"/>
      <sheetName val="1997 IPO"/>
      <sheetName val="Stacked_Column_w_labels"/>
      <sheetName val="STOP"/>
      <sheetName val="Add_Callout"/>
      <sheetName val="Vendors"/>
      <sheetName val="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atter"/>
    </sheetNames>
    <sheetDataSet>
      <sheetData sheetId="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PRELIMINARIES"/>
      <sheetName val="NSC"/>
      <sheetName val="REMAINING AMOUNT "/>
      <sheetName val="letter"/>
      <sheetName val="cashflow-commercial"/>
      <sheetName val="GRSummary"/>
      <sheetName val="Scatter"/>
      <sheetName val="2-Conc"/>
    </sheetNames>
    <sheetDataSet>
      <sheetData sheetId="0"/>
      <sheetData sheetId="1"/>
      <sheetData sheetId="2"/>
      <sheetData sheetId="3"/>
      <sheetData sheetId="4"/>
      <sheetData sheetId="5" refreshError="1"/>
      <sheetData sheetId="6" refreshError="1"/>
      <sheetData sheetId="7" refreshError="1"/>
      <sheetData sheetId="8"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s>
    <sheetDataSet>
      <sheetData sheetId="0"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PRELIMINARIES"/>
      <sheetName val="NSC"/>
      <sheetName val="REMAINING AMOUNT "/>
      <sheetName val="letter"/>
      <sheetName val="Sheet1"/>
      <sheetName val="Micro"/>
      <sheetName val="RatesEvaluation"/>
      <sheetName val="Cash2"/>
      <sheetName val="Z"/>
      <sheetName val="XREF"/>
      <sheetName val="GRir"/>
      <sheetName val="Scaff-Rose"/>
      <sheetName val="Vendors"/>
      <sheetName val="CASHFLOWS"/>
      <sheetName val="BM"/>
      <sheetName val="입찰내역 발주처 양식"/>
      <sheetName val="Qo-1585"/>
      <sheetName val="Macro"/>
      <sheetName val="FitOutConfCentre"/>
      <sheetName val="Rate Analysis"/>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um"/>
      <sheetName val="2 Smc"/>
      <sheetName val="3 Ps"/>
      <sheetName val="Quantity"/>
      <sheetName val="Param"/>
      <sheetName val="SUMMARY"/>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antity"/>
    </sheetNames>
    <sheetDataSet>
      <sheetData sheetId="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gmt"/>
    </sheetNames>
    <sheetDataSet>
      <sheetData sheetId="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1"/>
      <sheetName val="2"/>
      <sheetName val="6"/>
      <sheetName val="8"/>
      <sheetName val="10"/>
      <sheetName val="12"/>
      <sheetName val="14"/>
      <sheetName val="4"/>
      <sheetName val="Unit wise consol "/>
      <sheetName val="Rounded off"/>
      <sheetName val="NOTES -1"/>
      <sheetName val="NOTES-2"/>
      <sheetName val=" Tax provision"/>
      <sheetName val="XREF"/>
      <sheetName val="Inter unit for consolidation"/>
      <sheetName val="Sheet4"/>
      <sheetName val="Sheet3"/>
      <sheetName val="Sheet2"/>
      <sheetName val="Sheet1"/>
      <sheetName val="Vehicles"/>
      <sheetName val="sheeet7"/>
      <sheetName val="except wiring"/>
      <sheetName val="Finishes Rate"/>
      <sheetName val="Structure"/>
      <sheetName val="Finishes cost"/>
      <sheetName val="MH Compensate-Nov"/>
      <sheetName val="Vendors"/>
      <sheetName val="p.mgmt"/>
      <sheetName val="SUMMARY"/>
      <sheetName val="Survey &amp; Post."/>
      <sheetName val="PAYWORK"/>
      <sheetName val="A.O.R."/>
      <sheetName val="Equipment"/>
      <sheetName val="Labor"/>
      <sheetName val="Materials"/>
      <sheetName val="Data"/>
      <sheetName val="analysis"/>
      <sheetName val="Al Kharafi Villa Package"/>
      <sheetName val="A6A-SUMMARY"/>
      <sheetName val="C01.161"/>
      <sheetName val="B64"/>
      <sheetName val="BOQ건축"/>
      <sheetName val="Project Brief"/>
      <sheetName val="Prelim_Summ"/>
      <sheetName val="PRECAST lightconc-II"/>
      <sheetName val="Consolidated"/>
      <sheetName val="Fixed asset register"/>
      <sheetName val="MONTH"/>
      <sheetName val="rc01"/>
      <sheetName val="MOS"/>
      <sheetName val="PriceList"/>
      <sheetName val="Revised &amp; Original Scope"/>
      <sheetName val="#REF"/>
      <sheetName val="Labor abs-NMR"/>
      <sheetName val="Rate Analysis"/>
      <sheetName val="AoR Finishing"/>
      <sheetName val="Add2-om-mep"/>
      <sheetName val="Rates"/>
      <sheetName val="Material"/>
      <sheetName val="2002년12월"/>
      <sheetName val="Worksheet in   Final set format"/>
      <sheetName val="CONSTRUCTION COMPONENT"/>
      <sheetName val="Model"/>
      <sheetName val="Trees"/>
      <sheetName val="Ground covers"/>
      <sheetName val="Shrubs"/>
      <sheetName val="Irrigation"/>
      <sheetName val="Furniture"/>
      <sheetName val="Lighting"/>
      <sheetName val="Back up"/>
      <sheetName val="Section 2-SCHEDULE OF DAYWORK"/>
      <sheetName val="공사비 내역 (가)"/>
      <sheetName val="Planned"/>
      <sheetName val="P-Sum-Cab"/>
      <sheetName val="FitOutConfCentre"/>
      <sheetName val="beam-reinft"/>
      <sheetName val="RA-markate"/>
      <sheetName val="dg-VTu"/>
      <sheetName val="Tke"/>
      <sheetName val="ECARates"/>
      <sheetName val="Site Dev BOQ"/>
      <sheetName val="Build-up"/>
      <sheetName val="MATL"/>
      <sheetName val="ESTIM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REF"/>
    </sheetNames>
    <sheetDataSet>
      <sheetData sheetId="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M"/>
    </sheetNames>
    <sheetDataSet>
      <sheetData sheetId="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base"/>
      <sheetName val="schedule nos"/>
    </sheetNames>
    <sheetDataSet>
      <sheetData sheetId="0" refreshError="1"/>
      <sheetData sheetId="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Working"/>
    </sheetNames>
    <sheetDataSet>
      <sheetData sheetId="0"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cillary"/>
    </sheetNames>
    <sheetDataSet>
      <sheetData sheetId="0"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Working"/>
      <sheetName val="BOQ working"/>
    </sheetNames>
    <definedNames>
      <definedName name="End_Bal" refersTo="#REF!"/>
      <definedName name="Full_Print" refersTo="#REF!"/>
      <definedName name="Interest_Rate" refersTo="#REF!"/>
      <definedName name="Loan_Amount" refersTo="#REF!"/>
      <definedName name="Loan_Start" refersTo="#REF!"/>
      <definedName name="Loan_Years" refersTo="#REF!"/>
    </definedNames>
    <sheetDataSet>
      <sheetData sheetId="0"/>
      <sheetData sheetId="1"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9)"/>
      <sheetName val="SCHEDULE (8)"/>
      <sheetName val="SCHEDULE (7)"/>
      <sheetName val="SCHEDULE (6)"/>
      <sheetName val="SCHEDULE (5)"/>
      <sheetName val="SCHEDULE (4)"/>
      <sheetName val="SCHEDULE (3)"/>
      <sheetName val="SCHEDULE (2)"/>
      <sheetName val="SCHEDULE"/>
      <sheetName val="Shape Codes"/>
      <sheetName val="Database"/>
      <sheetName val="Help"/>
      <sheetName val="Setup"/>
      <sheetName val="About"/>
      <sheetName val="More"/>
      <sheetName val="page"/>
      <sheetName val="Info"/>
      <sheetName val="check"/>
      <sheetName val="schedule nos"/>
      <sheetName val="XREF"/>
      <sheetName val="Labor abs-NMR"/>
      <sheetName val="Vendors"/>
      <sheetName val="SUMMARY"/>
      <sheetName val="p.mgm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10">
          <cell r="AJ10">
            <v>0</v>
          </cell>
        </row>
      </sheetData>
      <sheetData sheetId="9" refreshError="1"/>
      <sheetData sheetId="10">
        <row r="7">
          <cell r="B7" t="str">
            <v>Example Job 1</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ow r="1">
          <cell r="A1">
            <v>1</v>
          </cell>
        </row>
      </sheetData>
      <sheetData sheetId="19" refreshError="1"/>
      <sheetData sheetId="20" refreshError="1"/>
      <sheetData sheetId="21" refreshError="1"/>
      <sheetData sheetId="22" refreshError="1"/>
      <sheetData sheetId="23"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eSummary"/>
      <sheetName val="PriceSummary-Int "/>
      <sheetName val="Drawings"/>
      <sheetName val="DUCT_WORK"/>
      <sheetName val="PIPEWK-add"/>
      <sheetName val="Cal(1)"/>
      <sheetName val="Cal(2)"/>
      <sheetName val="Cal(3)"/>
      <sheetName val="Int-Use"/>
      <sheetName val="REVICE SUMMARY CACULA CHECK"/>
      <sheetName val="Sheet1"/>
    </sheetNames>
    <sheetDataSet>
      <sheetData sheetId="0"/>
      <sheetData sheetId="1" refreshError="1"/>
      <sheetData sheetId="2" refreshError="1"/>
      <sheetData sheetId="3"/>
      <sheetData sheetId="4"/>
      <sheetData sheetId="5"/>
      <sheetData sheetId="6"/>
      <sheetData sheetId="7"/>
      <sheetData sheetId="8" refreshError="1"/>
      <sheetData sheetId="9" refreshError="1"/>
      <sheetData sheetId="1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rative statement"/>
      <sheetName val="RA-markate"/>
      <sheetName val="RA_markate"/>
      <sheetName val="Occ, Other Rev, Exp, Dispo"/>
      <sheetName val="目录"/>
      <sheetName val="BOQ_Direct_selling cost"/>
      <sheetName val="Main-Material"/>
      <sheetName val="final abstract"/>
      <sheetName val="Rate analysis"/>
      <sheetName val="cubes_M20"/>
      <sheetName val="10. &amp; 11. Rate Code &amp; BQ"/>
      <sheetName val="Sheet2"/>
      <sheetName val="RECAPITULATION"/>
      <sheetName val="BOQ_SERENO"/>
      <sheetName val="9. Package split - Cost "/>
      <sheetName val="Builtup Area"/>
      <sheetName val="Pay_Sep06"/>
      <sheetName val="BASIS -DEC 08"/>
      <sheetName val="TBAL9697 -group wise  sdpl"/>
      <sheetName val="Contract BOQ"/>
      <sheetName val="Break up Sheet"/>
      <sheetName val="Field Values"/>
      <sheetName val="MASTER_RATE ANALYSIS"/>
      <sheetName val="MM"/>
      <sheetName val="Headings"/>
      <sheetName val="BLOCK-A (MEA.SHEET)"/>
      <sheetName val="BOQ"/>
      <sheetName val="Desgn(zone I)"/>
      <sheetName val="CFForecast detail"/>
      <sheetName val="strand"/>
      <sheetName val="horizontal"/>
      <sheetName val="Footings"/>
      <sheetName val="sept-plan"/>
      <sheetName val="AK-Offertstammblatt"/>
      <sheetName val="irccoeff"/>
      <sheetName val="Customers"/>
      <sheetName val="Package split - Cost"/>
      <sheetName val="Names&amp;Cases"/>
      <sheetName val="COST"/>
      <sheetName val="oresreqsum"/>
      <sheetName val="COA-IPCL"/>
      <sheetName val="RO"/>
      <sheetName val="Quote Sereno"/>
      <sheetName val="Fin Sum"/>
      <sheetName val="Cash Flow"/>
      <sheetName val="Old"/>
      <sheetName val="Staff Acco."/>
      <sheetName val="estimate"/>
      <sheetName val="key dates"/>
      <sheetName val="Actuals"/>
      <sheetName val="costing"/>
      <sheetName val="Sheet3 (2)"/>
      <sheetName val="Inc.St.-Link"/>
      <sheetName val="Portfolio Summary"/>
      <sheetName val="SCHEDULE"/>
      <sheetName val="VAL"/>
      <sheetName val="Project Budget Worksheet"/>
      <sheetName val="Supplier"/>
      <sheetName val="Sheet1"/>
      <sheetName val="ridgewood"/>
      <sheetName val="Detail 1A"/>
      <sheetName val="Labor abs-NMR"/>
      <sheetName val="Main Sheet"/>
      <sheetName val="RCC,Ret. Wall"/>
      <sheetName val="girder"/>
      <sheetName val="Legend"/>
      <sheetName val="PRSH"/>
      <sheetName val="RMZ Summary"/>
      <sheetName val="Register"/>
      <sheetName val="DESIGN"/>
      <sheetName val="Demand"/>
      <sheetName val="Occ"/>
      <sheetName val="INPUT-DATA1"/>
      <sheetName val="Cable-data"/>
      <sheetName val="NLD - Assum"/>
      <sheetName val="purpose&amp;input"/>
      <sheetName val="Data"/>
      <sheetName val="Assumptions"/>
      <sheetName val="Aseet1998"/>
      <sheetName val="COLUMN"/>
      <sheetName val="3BHK"/>
      <sheetName val="Area"/>
      <sheetName val="Flat Matrix"/>
      <sheetName val="Notes"/>
      <sheetName val="A-General"/>
      <sheetName val="Meas.-Hotel Part"/>
      <sheetName val="TBAL9697 _group wise  sdpl"/>
      <sheetName val="Dropdowns"/>
      <sheetName val="Cash Flow Working"/>
      <sheetName val="SUMMARY"/>
      <sheetName val="General"/>
      <sheetName val="Database"/>
      <sheetName val="schedule nos"/>
      <sheetName val="XREF"/>
      <sheetName val="Rate_Analysis"/>
      <sheetName val="Concrete"/>
      <sheetName val="Datas"/>
      <sheetName val="Manning Schedule"/>
      <sheetName val="Project Data Guide"/>
      <sheetName val="Intro"/>
      <sheetName val="Input"/>
      <sheetName val="Controls"/>
      <sheetName val="Lookup data"/>
      <sheetName val="List"/>
      <sheetName val="C Marasi"/>
      <sheetName val="Measur"/>
      <sheetName val="MainSheet"/>
      <sheetName val="MA"/>
      <sheetName val="FS"/>
      <sheetName val="cubes_M25 Oct-03"/>
      <sheetName val="OH-Col&amp; Hosp (Agency) (19-06)"/>
      <sheetName val="POWER"/>
      <sheetName val="Cover"/>
      <sheetName val="SCHED"/>
      <sheetName val="Lookups"/>
      <sheetName val="Dropdown list"/>
      <sheetName val="SRC-B3U2"/>
      <sheetName val="FitOutConfCentre"/>
      <sheetName val="Project details"/>
      <sheetName val="P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 abstract"/>
    </sheetNames>
    <sheetDataSet>
      <sheetData sheetId="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or abs-NMR"/>
    </sheetNames>
    <sheetDataSet>
      <sheetData sheetId="0"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M"/>
    </sheetNames>
    <sheetDataSet>
      <sheetData sheetId="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cutive Summary"/>
      <sheetName val="Estimate Summary (Hotel)"/>
      <sheetName val="Estimate Summary (Parking)"/>
      <sheetName val="Estimate Summary (Timeshares)"/>
      <sheetName val="Estimate Summary (Condominiums)"/>
      <sheetName val="Detail Summary"/>
      <sheetName val="Detail Guestrooms"/>
      <sheetName val="Detail Public Spaces"/>
      <sheetName val="Detail Service Areas"/>
      <sheetName val="Detail Parking Deck"/>
      <sheetName val="Detail Condo"/>
      <sheetName val="Detail Timeshare"/>
      <sheetName val="CONDO Summary"/>
      <sheetName val="CONDO 1"/>
      <sheetName val="CONDO 2"/>
      <sheetName val="CONDO 3"/>
      <sheetName val="CONDO 4"/>
      <sheetName val="CONDO 5"/>
      <sheetName val="PENTHOUSE"/>
      <sheetName val="CONDO CIRCULATION"/>
      <sheetName val="TIMESHARE Summary"/>
      <sheetName val="TIMESHARE UNIT"/>
      <sheetName val="TIMESHARE CIRCULATION"/>
      <sheetName val="GRSummary"/>
      <sheetName val="TYPICAL"/>
      <sheetName val="SUITE"/>
      <sheetName val="JUNIOR SUITE"/>
      <sheetName val="PRESIDENTIAL SUITE"/>
      <sheetName val="GUESTROOM CIRC."/>
      <sheetName val="PUBSummary"/>
      <sheetName val="PUBLIC AREAS"/>
      <sheetName val="FUNCTION AREAS"/>
      <sheetName val="PUBLIC FOOD &amp; BEVERAGE AREAS"/>
      <sheetName val="HEALTH CLUB"/>
      <sheetName val="EXECUTIVE OFFICES"/>
      <sheetName val="ADMIN OFFICES"/>
      <sheetName val="ACCT'G OFFICES"/>
      <sheetName val="RECEPT.-BACK OFFICES"/>
      <sheetName val="SERVSummary"/>
      <sheetName val="GUESTROOM SERV."/>
      <sheetName val="BOH FOOD &amp; BEVERAGE"/>
      <sheetName val="HOUSEKPG-LAUNDRY"/>
      <sheetName val="MAINTENANCE"/>
      <sheetName val="EMPLOYEE FACILITIES"/>
      <sheetName val="RECEIVING &amp; PURCHASING"/>
      <sheetName val="MECHANICAL"/>
      <sheetName val="SECURITY"/>
      <sheetName val="SERVICE AREA CIRCULATION"/>
      <sheetName val="Site Summary"/>
      <sheetName val="Site Detail"/>
      <sheetName val="Room Count"/>
      <sheetName val="Room Floor SF"/>
      <sheetName val="Gross SF"/>
      <sheetName val="Vertical Trans."/>
      <sheetName val="Hotel Areas"/>
      <sheetName val="Day work"/>
      <sheetName val="BOQ"/>
      <sheetName val="Raw Data"/>
      <sheetName val="Sheet2"/>
      <sheetName val="Ramp data"/>
      <sheetName val="Sheet1"/>
      <sheetName val="#REF"/>
      <sheetName val="Inputs"/>
      <sheetName val="Income"/>
      <sheetName val="Cashflow"/>
      <sheetName val="Assumptions"/>
      <sheetName val="PPlay_Data"/>
      <sheetName val="Cap Cost"/>
      <sheetName val="Control"/>
      <sheetName val="Data_Sheet"/>
      <sheetName val="RLV Calc"/>
      <sheetName val="Costs (dev)"/>
      <sheetName val="Summary"/>
      <sheetName val="Bluewater NPV - sell January"/>
      <sheetName val="Calcs"/>
      <sheetName val="Upper Ground"/>
      <sheetName val="Lower Ground"/>
      <sheetName val="Letting"/>
      <sheetName val="Financial Summary"/>
      <sheetName val="D&amp;C Calcs"/>
      <sheetName val="CA Upside_Downside Old"/>
      <sheetName val="S-C+Market"/>
      <sheetName val="UBR"/>
      <sheetName val="EASEL CA Example"/>
      <sheetName val="Equip"/>
      <sheetName val="C1ㅇ"/>
      <sheetName val="Notes"/>
      <sheetName val="Site Det@_x0002_ö"/>
      <sheetName val="Analysis"/>
      <sheetName val="Stl-B"/>
      <sheetName val="w_dn_idd"/>
      <sheetName val="ASD Sum of Parts"/>
      <sheetName val="IPO Shit"/>
      <sheetName val="Financial Outputs"/>
      <sheetName val="ADT Financial Build"/>
      <sheetName val="ADT LBO"/>
      <sheetName val="Ex-ADTCo LBO"/>
      <sheetName val="Total TEFS LBO"/>
      <sheetName val="ADT Output Dumbed Down for KKR"/>
      <sheetName val="PriceSummary"/>
      <sheetName val="Lookup"/>
      <sheetName val="Vendors"/>
      <sheetName val="Demand"/>
      <sheetName val="Occ"/>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sheetName val="Detailed dep sch"/>
      <sheetName val="XREF"/>
      <sheetName val="Tickmarks"/>
      <sheetName val="GM &amp; TA"/>
      <sheetName val="Civil Boq"/>
      <sheetName val="Inter unit set off"/>
      <sheetName val="CABLE DATA"/>
      <sheetName val="GRSummary"/>
      <sheetName val="w_dn_idd"/>
      <sheetName val="Labor abs-NMR"/>
      <sheetName val="Labor bill - Shuttering"/>
      <sheetName val="w't table"/>
      <sheetName val="final abstract"/>
      <sheetName val="Database"/>
      <sheetName val="schedule nos"/>
      <sheetName val="Cash Flow Working"/>
      <sheetName val="Vendors"/>
      <sheetName val="PRECAST lightconc-II"/>
      <sheetName val="Balance Sheet"/>
      <sheetName val="mecon-summary"/>
      <sheetName val="Balance sheet DCCDL Nov 06"/>
      <sheetName val="Trial Balance"/>
      <sheetName val="Sheet1"/>
      <sheetName val="Global Assmptions"/>
      <sheetName val="factor"/>
      <sheetName val="2A"/>
      <sheetName val="PROJECT BRIEF(EX.NEW)"/>
      <sheetName val="Data sheet"/>
      <sheetName val="Names"/>
      <sheetName val="Break up Sheet"/>
      <sheetName val="rates"/>
      <sheetName val="Contents"/>
      <sheetName val="PL"/>
      <sheetName val="SCHEDULE"/>
      <sheetName val="Summary"/>
      <sheetName val="VENDOR LIST"/>
      <sheetName val="WORD"/>
      <sheetName val="Details"/>
      <sheetName val="Project Data"/>
      <sheetName val="Option"/>
      <sheetName val="wordsdata"/>
      <sheetName val="RateAnalysis"/>
      <sheetName val="BOQ"/>
      <sheetName val="9"/>
      <sheetName val="URA"/>
      <sheetName val="Register"/>
      <sheetName val="SOF Alternative Offer"/>
      <sheetName val="Notes"/>
      <sheetName val="BQ"/>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pection"/>
      <sheetName val="Vendors"/>
      <sheetName val="Consolidated"/>
      <sheetName val="w_dn_idd"/>
      <sheetName val="final abstract"/>
      <sheetName val="Labor abs-NMR"/>
      <sheetName val="Cash Flow Working"/>
      <sheetName val="SCHEDU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s"/>
    </sheetNames>
    <sheetDataSet>
      <sheetData sheetId="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DS U-1400"/>
    </sheetNames>
    <sheetDataSet>
      <sheetData sheetId="0"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DS U-1400"/>
    </sheetNames>
    <sheetDataSet>
      <sheetData sheetId="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근"/>
      <sheetName val="Factor"/>
      <sheetName val="HVAC"/>
      <sheetName val=" Sum"/>
      <sheetName val="공문"/>
      <sheetName val="갑지"/>
      <sheetName val="合成単価作成表-BLDG"/>
      <sheetName val="jobhist"/>
      <sheetName val="#2CDU실행"/>
      <sheetName val="w't table"/>
      <sheetName val="환율표"/>
      <sheetName val="기계내역서"/>
      <sheetName val="GM &amp; TA"/>
      <sheetName val="단가집"/>
      <sheetName val="토목(대안)"/>
      <sheetName val="할증 "/>
      <sheetName val="#REF"/>
      <sheetName val="뜃맟뭁돽띿맟?-BLDG"/>
      <sheetName val="12CGOU"/>
      <sheetName val="해평견적"/>
      <sheetName val="Main"/>
      <sheetName val="공정계획(내부계획25%,내부w.f)"/>
      <sheetName val="h-013211-2"/>
      <sheetName val="일위대가표"/>
      <sheetName val="CAT_5"/>
      <sheetName val="BATCH"/>
      <sheetName val="단가"/>
      <sheetName val="99노임기준"/>
      <sheetName val="일위대가"/>
      <sheetName val="제잡비"/>
      <sheetName val="공내역서"/>
      <sheetName val="식재"/>
      <sheetName val="시설물"/>
      <sheetName val="식재출력용"/>
      <sheetName val="유지관리"/>
      <sheetName val="단가조사"/>
      <sheetName val="계수시트"/>
      <sheetName val="원가계산서"/>
      <sheetName val="대림경상68억"/>
      <sheetName val="시설물일위"/>
      <sheetName val="수목데이타"/>
      <sheetName val="가설공사"/>
      <sheetName val="단가결정"/>
      <sheetName val="내역아"/>
      <sheetName val="울타리"/>
      <sheetName val="Piping(Methanol)"/>
      <sheetName val="HO ENG MH CAL"/>
      <sheetName val="Gia vat tu"/>
      <sheetName val="Sheet1"/>
      <sheetName val="수지표"/>
      <sheetName val="셀명"/>
      <sheetName val="PipWT"/>
      <sheetName val="inter"/>
      <sheetName val="PIPE"/>
      <sheetName val="FLANGE"/>
      <sheetName val="VALVE"/>
      <sheetName val="cal"/>
      <sheetName val="Piping Design Data"/>
      <sheetName val="2-1. 경관조명 내역총괄표"/>
      <sheetName val="뜃맟뭁돽띿맟_-BLDG"/>
      <sheetName val="원가계산"/>
      <sheetName val="재료비"/>
      <sheetName val="Currencies"/>
      <sheetName val="Price Summary Sheet (Final BQ)"/>
      <sheetName val="EQT-ESTN"/>
      <sheetName val="Chi tiet"/>
      <sheetName val="PDS U-1400"/>
      <sheetName val="PROGRESS"/>
      <sheetName val="장비종합부표"/>
      <sheetName val="집계표_식재"/>
      <sheetName val="부표"/>
      <sheetName val="내역서"/>
      <sheetName val="경비"/>
      <sheetName val="Summary"/>
      <sheetName val="AREA"/>
      <sheetName val="Sheet5"/>
      <sheetName val="D"/>
      <sheetName val="Report"/>
      <sheetName val="관련부서"/>
      <sheetName val="추가예산"/>
      <sheetName val="갑지(추정)"/>
      <sheetName val="공통(20-91)"/>
      <sheetName val="DATE"/>
      <sheetName val="Spec1"/>
      <sheetName val="8"/>
      <sheetName val="10"/>
      <sheetName val="12"/>
      <sheetName val="9"/>
      <sheetName val="11"/>
      <sheetName val="2"/>
      <sheetName val="AA"/>
      <sheetName val="도급"/>
      <sheetName val="도면자료제출일정"/>
      <sheetName val="MB(LAB_No.2)"/>
      <sheetName val="개산공사비"/>
      <sheetName val="견적기준"/>
      <sheetName val="노임이"/>
      <sheetName val="공사_산출"/>
      <sheetName val="산출내역"/>
      <sheetName val="준공조서갑지"/>
      <sheetName val="PSV2701F"/>
      <sheetName val="costing_CV"/>
      <sheetName val="Chiet tinh dz35"/>
      <sheetName val="Chiet tinh dz22"/>
      <sheetName val="CT Thang Mo"/>
      <sheetName val="CT  PL"/>
      <sheetName val="MTP"/>
      <sheetName val="MTP1"/>
      <sheetName val="공사비 내역 (가)"/>
      <sheetName val="PBS"/>
      <sheetName val="편성절차"/>
      <sheetName val="AILC004"/>
      <sheetName val="SUBCON"/>
      <sheetName val="설계"/>
      <sheetName val="TOT-SUM"/>
      <sheetName val="cement"/>
      <sheetName val="예총"/>
      <sheetName val="UNIT PRICES"/>
      <sheetName val="주관사업"/>
      <sheetName val="기자재집계"/>
      <sheetName val="2002년12월"/>
      <sheetName val="DELIVERIES"/>
      <sheetName val="참고자료"/>
      <sheetName val="見積条件入力画面"/>
      <sheetName val="性能取り纏め"/>
      <sheetName val="Variations"/>
      <sheetName val="단중표-ST"/>
      <sheetName val="cable-data"/>
      <sheetName val="Pile"/>
      <sheetName val="SS2"/>
      <sheetName val="TRANSFER"/>
      <sheetName val="견적대비표"/>
      <sheetName val="토공개요"/>
      <sheetName val="실행내역"/>
      <sheetName val="name"/>
      <sheetName val="BQMPALOC"/>
      <sheetName val="설계명세서"/>
      <sheetName val="품셈표"/>
      <sheetName val="設計条件"/>
      <sheetName val="일위대가목차"/>
      <sheetName val="노임단가"/>
      <sheetName val="전기"/>
      <sheetName val="BASE DE PERSONAL"/>
      <sheetName val="Facturación A"/>
      <sheetName val="TABLAS"/>
      <sheetName val="RES"/>
      <sheetName val="SILICATE"/>
      <sheetName val="CODE"/>
      <sheetName val="Precall-new"/>
      <sheetName val="TIE-INS"/>
      <sheetName val="A01"/>
      <sheetName val="A11"/>
      <sheetName val="A16"/>
      <sheetName val="A02"/>
      <sheetName val="A03"/>
      <sheetName val="A04"/>
      <sheetName val="A05"/>
      <sheetName val="A06"/>
      <sheetName val="A07"/>
      <sheetName val="A08a"/>
      <sheetName val="A08b"/>
      <sheetName val="CE-ORG"/>
      <sheetName val="laroux"/>
      <sheetName val="Segment"/>
      <sheetName val="Q5434 EQ LIST"/>
      <sheetName val="Pump"/>
      <sheetName val="잡비계산"/>
      <sheetName val="집계표(OPTION)"/>
      <sheetName val="M"/>
      <sheetName val="MEPS Structural Steel Index 비교"/>
      <sheetName val="MEPS CS Index 비교"/>
      <sheetName val="98수지배부(수정)"/>
      <sheetName val="총괄표"/>
      <sheetName val="실행철강하도"/>
      <sheetName val="AU"/>
      <sheetName val="wp DESCRIPTION"/>
      <sheetName val="Civil Boq"/>
      <sheetName val="_REF"/>
      <sheetName val="수주추정"/>
      <sheetName val="C3"/>
      <sheetName val="마감집계(창고)"/>
      <sheetName val="도장면적"/>
      <sheetName val="마감산근(창고)"/>
      <sheetName val="자금운영"/>
      <sheetName val="골조시행"/>
      <sheetName val="명세서"/>
      <sheetName val="실행내역서 "/>
      <sheetName val="XLR_NoRangeSheet"/>
      <sheetName val="Process Piping"/>
      <sheetName val="??-BLDG"/>
      <sheetName val="KP1590_E"/>
      <sheetName val="BOX 설계"/>
      <sheetName val="1.설계조건"/>
      <sheetName val="member design"/>
      <sheetName val="design criteria"/>
      <sheetName val="working load at the btm ft."/>
      <sheetName val="plan&amp;section of foundation"/>
      <sheetName val="soil bearing check"/>
      <sheetName val="SKETCH"/>
      <sheetName val="CAL."/>
      <sheetName val="CONSTANTES"/>
      <sheetName val="Weights"/>
      <sheetName val="대창(함평)"/>
      <sheetName val="대창(장성)"/>
      <sheetName val="경비집계"/>
      <sheetName val="ESTI."/>
      <sheetName val="DI-ESTI"/>
      <sheetName val="96.12"/>
      <sheetName val="영업소실적"/>
      <sheetName val="3514-HV-0201"/>
      <sheetName val="PROJECT"/>
      <sheetName val="eq_data"/>
      <sheetName val="COA-17"/>
      <sheetName val="C-18"/>
      <sheetName val="당진1,2호기전선관설치및접지4차공사내역서-을지"/>
      <sheetName val="hGH정제"/>
      <sheetName val="POWER"/>
      <sheetName val="설명서 "/>
      <sheetName val="토목"/>
      <sheetName val="Data"/>
      <sheetName val="15100"/>
      <sheetName val="BM"/>
      <sheetName val="MEXICO-C"/>
      <sheetName val="Total"/>
      <sheetName val="9-1차이내역"/>
      <sheetName val="Questions to Vendor"/>
      <sheetName val="costing_Misc"/>
      <sheetName val="거래처계좌"/>
      <sheetName val="대비표"/>
      <sheetName val="자재단가조사표-수목"/>
      <sheetName val="건축명"/>
      <sheetName val="기계명"/>
      <sheetName val="전기명"/>
      <sheetName val="토목명"/>
      <sheetName val="차액보증"/>
      <sheetName val="H_param"/>
      <sheetName val="상반기손익차2총괄"/>
      <sheetName val="Civil"/>
      <sheetName val="DB@Acess"/>
      <sheetName val="INDIRECTS"/>
      <sheetName val="Project Details"/>
      <sheetName val="steel data sheet"/>
      <sheetName val="CTEMCOST"/>
      <sheetName val="2. Project Orgarnization(Site)"/>
      <sheetName val="__-BLDG"/>
      <sheetName val="FAB별"/>
      <sheetName val="부서코드표"/>
      <sheetName val="각계정원장"/>
      <sheetName val="간접비차이_PJT"/>
      <sheetName val="자바라1"/>
      <sheetName val="1100-1200-1300-1910-2140-LEV 2"/>
      <sheetName val="X17-TOTAL"/>
      <sheetName val="견"/>
      <sheetName val="Det_IH"/>
      <sheetName val="요약배부"/>
      <sheetName val="table"/>
      <sheetName val="P2-Project Data"/>
      <sheetName val="Utility and Fire flange"/>
      <sheetName val="Quantity"/>
      <sheetName val="COST-TZ"/>
      <sheetName val="Katsayılar"/>
      <sheetName val="지수"/>
      <sheetName val="INVOICE_CERT EIV'S"/>
      <sheetName val="w't_table"/>
      <sheetName val="wp_DESCRIPTION"/>
      <sheetName val="할증_"/>
      <sheetName val="INVOICE_CERT_EIV'S"/>
      <sheetName val="PI"/>
      <sheetName val="자재코드"/>
      <sheetName val="기초입력"/>
      <sheetName val="출금실적"/>
      <sheetName val="5.) Time Delays"/>
      <sheetName val="Final(1)summary"/>
      <sheetName val="_Sum"/>
      <sheetName val="공정계획(내부계획25%,내부w_f)"/>
      <sheetName val="PDS_U-1400"/>
      <sheetName val="HO_ENG_MH_CAL"/>
      <sheetName val="Gia_vat_tu"/>
      <sheetName val="Piping_Design_Data"/>
      <sheetName val="2-1__경관조명_내역총괄표"/>
      <sheetName val="Price_Summary_Sheet_(Final_BQ)"/>
      <sheetName val="Chi_tiet"/>
      <sheetName val="Chiet_tinh_dz35"/>
      <sheetName val="Chiet_tinh_dz22"/>
      <sheetName val="CT_Thang_Mo"/>
      <sheetName val="CT__PL"/>
      <sheetName val="MB(LAB_No_2)"/>
      <sheetName val="UNIT_PRICES"/>
      <sheetName val="BASE_DE_PERSONAL"/>
      <sheetName val="Facturación_A"/>
      <sheetName val="실행내역서_"/>
      <sheetName val="Q5434_EQ_LIST"/>
      <sheetName val="MEPS_Structural_Steel_Index_비교"/>
      <sheetName val="MEPS_CS_Index_비교"/>
      <sheetName val="Civil_Boq"/>
      <sheetName val="공사비_내역_(가)"/>
      <sheetName val="Fax"/>
      <sheetName val="TENDER PROG."/>
      <sheetName val="비주거용"/>
      <sheetName val="Summary Sheets"/>
      <sheetName val="Status"/>
      <sheetName val="cover"/>
      <sheetName val="Testing"/>
      <sheetName val="입력"/>
      <sheetName val="구조물철거타공정이월"/>
      <sheetName val="상계견적"/>
      <sheetName val="M-EQPT-Z"/>
      <sheetName val="환율"/>
      <sheetName val="6.현장조직도"/>
      <sheetName val="base"/>
      <sheetName val="ANALYSER"/>
      <sheetName val="왕갑지"/>
      <sheetName val="Sheet2"/>
      <sheetName val="Sheet3"/>
      <sheetName val="Sheet4"/>
      <sheetName val="Sheet6"/>
      <sheetName val="Sheet7"/>
      <sheetName val="Sheet8"/>
      <sheetName val="Sheet9"/>
      <sheetName val="Sheet10"/>
      <sheetName val="Sheet11"/>
      <sheetName val="Sheet12"/>
      <sheetName val="Sheet13"/>
      <sheetName val="Sheet14"/>
      <sheetName val="Sheet15"/>
      <sheetName val="Sheet16"/>
      <sheetName val="A-12"/>
      <sheetName val="MAN-Sch"/>
      <sheetName val="RING WALL"/>
      <sheetName val="Macro"/>
      <sheetName val="Taux"/>
      <sheetName val="ESTI_"/>
      <sheetName val="96_12"/>
      <sheetName val="Process_Piping"/>
      <sheetName val="BOX_설계"/>
      <sheetName val="1_설계조건"/>
      <sheetName val="member_design"/>
      <sheetName val="design_criteria"/>
      <sheetName val="working_load_at_the_btm_ft_"/>
      <sheetName val="plan&amp;section_of_foundation"/>
      <sheetName val="soil_bearing_check"/>
      <sheetName val="CAL_"/>
      <sheetName val="기기리스트"/>
      <sheetName val="정부노임단가"/>
      <sheetName val="데이타"/>
      <sheetName val="식재인부"/>
      <sheetName val="PipeLines"/>
      <sheetName val="pvc vent"/>
      <sheetName val="공사비 내역 _가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refreshError="1"/>
      <sheetData sheetId="327" refreshError="1"/>
      <sheetData sheetId="328" refreshError="1"/>
      <sheetData sheetId="329" refreshError="1"/>
      <sheetData sheetId="330" refreshError="1"/>
      <sheetData sheetId="331"/>
      <sheetData sheetId="332"/>
      <sheetData sheetId="333"/>
      <sheetData sheetId="334"/>
      <sheetData sheetId="335"/>
      <sheetData sheetId="336"/>
      <sheetData sheetId="337"/>
      <sheetData sheetId="338"/>
      <sheetData sheetId="339"/>
      <sheetData sheetId="340"/>
      <sheetData sheetId="341"/>
      <sheetData sheetId="342" refreshError="1"/>
      <sheetData sheetId="343" refreshError="1"/>
      <sheetData sheetId="344" refreshError="1"/>
      <sheetData sheetId="345" refreshError="1"/>
      <sheetData sheetId="346" refreshError="1"/>
      <sheetData sheetId="347" refreshError="1"/>
      <sheetData sheetId="348"/>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6853B-8404-4BD7-879A-7AFC5E5D9C12}">
  <sheetPr>
    <tabColor rgb="FFFFFF00"/>
  </sheetPr>
  <dimension ref="A1:R8001"/>
  <sheetViews>
    <sheetView zoomScale="70" zoomScaleNormal="70" workbookViewId="0">
      <selection activeCell="N7" sqref="N7"/>
    </sheetView>
  </sheetViews>
  <sheetFormatPr defaultRowHeight="12.5"/>
  <cols>
    <col min="1" max="1" width="5.453125" style="589" bestFit="1" customWidth="1"/>
    <col min="2" max="2" width="8.54296875" style="590" bestFit="1" customWidth="1"/>
    <col min="3" max="3" width="10.453125" style="590" customWidth="1"/>
    <col min="4" max="4" width="10.7265625" style="590" customWidth="1"/>
    <col min="5" max="5" width="4.90625" style="590" bestFit="1" customWidth="1"/>
    <col min="6" max="6" width="40.6328125" style="591" customWidth="1"/>
    <col min="7" max="7" width="5.7265625" style="590" bestFit="1" customWidth="1"/>
    <col min="8" max="10" width="15.6328125" style="589" customWidth="1"/>
    <col min="11" max="11" width="11.81640625" style="590" bestFit="1" customWidth="1"/>
    <col min="12" max="12" width="11.453125" style="590" bestFit="1" customWidth="1"/>
    <col min="13" max="14" width="40.6328125" style="591" customWidth="1"/>
    <col min="16" max="16384" width="8.7265625" style="554"/>
  </cols>
  <sheetData>
    <row r="1" spans="1:18" ht="14.5">
      <c r="A1" s="595" t="s">
        <v>1586</v>
      </c>
      <c r="B1" s="596" t="s">
        <v>1587</v>
      </c>
      <c r="C1" s="596" t="s">
        <v>6458</v>
      </c>
      <c r="D1" s="596" t="s">
        <v>6459</v>
      </c>
      <c r="E1" s="596" t="s">
        <v>0</v>
      </c>
      <c r="F1" s="595" t="s">
        <v>1588</v>
      </c>
      <c r="G1" s="596" t="s">
        <v>1</v>
      </c>
      <c r="H1" s="595" t="s">
        <v>1589</v>
      </c>
      <c r="I1" s="595" t="s">
        <v>1590</v>
      </c>
      <c r="J1" s="595" t="s">
        <v>1591</v>
      </c>
      <c r="K1" s="596" t="s">
        <v>1592</v>
      </c>
      <c r="L1" s="596" t="s">
        <v>1593</v>
      </c>
      <c r="M1" s="595" t="s">
        <v>1594</v>
      </c>
      <c r="N1" s="595" t="s">
        <v>1595</v>
      </c>
      <c r="O1" s="595">
        <v>1</v>
      </c>
      <c r="P1" s="553"/>
      <c r="Q1" s="553"/>
      <c r="R1" s="553"/>
    </row>
    <row r="2" spans="1:18" ht="29">
      <c r="A2" s="587">
        <v>1</v>
      </c>
      <c r="B2" s="588" t="s">
        <v>1596</v>
      </c>
      <c r="C2" s="588" t="s">
        <v>36</v>
      </c>
      <c r="D2" s="588" t="s">
        <v>36</v>
      </c>
      <c r="E2" s="588" t="s">
        <v>36</v>
      </c>
      <c r="F2" s="587" t="s">
        <v>1597</v>
      </c>
      <c r="G2" s="588" t="s">
        <v>36</v>
      </c>
      <c r="H2" s="587"/>
      <c r="I2" s="587"/>
      <c r="J2" s="583">
        <v>86481900</v>
      </c>
      <c r="K2" s="588"/>
      <c r="L2" s="588"/>
      <c r="M2" s="587"/>
      <c r="N2" s="587"/>
      <c r="O2" s="587"/>
      <c r="P2" s="555"/>
      <c r="Q2" s="555"/>
      <c r="R2" s="555"/>
    </row>
    <row r="3" spans="1:18" ht="29">
      <c r="A3" s="587">
        <v>2</v>
      </c>
      <c r="B3" s="588" t="s">
        <v>1596</v>
      </c>
      <c r="C3" s="588" t="s">
        <v>36</v>
      </c>
      <c r="D3" s="588" t="s">
        <v>36</v>
      </c>
      <c r="E3" s="588" t="s">
        <v>36</v>
      </c>
      <c r="F3" s="587" t="s">
        <v>1598</v>
      </c>
      <c r="G3" s="588" t="s">
        <v>36</v>
      </c>
      <c r="H3" s="587"/>
      <c r="I3" s="587"/>
      <c r="J3" s="583">
        <v>59403250</v>
      </c>
      <c r="K3" s="588"/>
      <c r="L3" s="588"/>
      <c r="M3" s="587"/>
      <c r="N3" s="587"/>
      <c r="O3" s="587"/>
    </row>
    <row r="4" spans="1:18">
      <c r="B4" s="590" t="s">
        <v>1596</v>
      </c>
      <c r="C4" s="590" t="s">
        <v>36</v>
      </c>
      <c r="D4" s="590" t="s">
        <v>36</v>
      </c>
      <c r="E4" s="590" t="s">
        <v>5</v>
      </c>
      <c r="F4" s="591" t="s">
        <v>1598</v>
      </c>
      <c r="G4" s="590" t="s">
        <v>399</v>
      </c>
      <c r="H4" s="589">
        <v>1</v>
      </c>
      <c r="I4" s="592">
        <v>59403250</v>
      </c>
      <c r="J4" s="592">
        <v>59403250</v>
      </c>
      <c r="K4" s="590" t="s">
        <v>5</v>
      </c>
      <c r="L4" s="590" t="s">
        <v>1599</v>
      </c>
      <c r="M4" s="591" t="s">
        <v>1598</v>
      </c>
    </row>
    <row r="6" spans="1:18" ht="14.5">
      <c r="A6" s="587">
        <v>2</v>
      </c>
      <c r="B6" s="588" t="s">
        <v>1596</v>
      </c>
      <c r="C6" s="588" t="s">
        <v>36</v>
      </c>
      <c r="D6" s="588" t="s">
        <v>36</v>
      </c>
      <c r="E6" s="588" t="s">
        <v>36</v>
      </c>
      <c r="F6" s="587" t="s">
        <v>1602</v>
      </c>
      <c r="G6" s="588" t="s">
        <v>36</v>
      </c>
      <c r="H6" s="587"/>
      <c r="I6" s="587"/>
      <c r="J6" s="583">
        <v>27078650</v>
      </c>
      <c r="K6" s="588"/>
      <c r="L6" s="588"/>
      <c r="M6" s="587"/>
      <c r="N6" s="587"/>
      <c r="O6" s="587"/>
    </row>
    <row r="7" spans="1:18" ht="14.5">
      <c r="B7" s="590" t="s">
        <v>1596</v>
      </c>
      <c r="C7" s="590" t="s">
        <v>36</v>
      </c>
      <c r="D7" s="590" t="s">
        <v>36</v>
      </c>
      <c r="E7" s="590" t="s">
        <v>6</v>
      </c>
      <c r="F7" s="591" t="s">
        <v>1600</v>
      </c>
      <c r="G7" s="590" t="s">
        <v>399</v>
      </c>
      <c r="H7" s="589">
        <v>1</v>
      </c>
      <c r="I7" s="592">
        <v>27078650</v>
      </c>
      <c r="J7" s="592">
        <v>27078650</v>
      </c>
      <c r="K7" s="590" t="s">
        <v>5</v>
      </c>
      <c r="L7" s="590" t="s">
        <v>1601</v>
      </c>
      <c r="M7" s="591" t="s">
        <v>1602</v>
      </c>
      <c r="P7" s="555"/>
      <c r="Q7" s="555"/>
      <c r="R7" s="555"/>
    </row>
    <row r="8" spans="1:18" ht="14.5">
      <c r="P8" s="555"/>
      <c r="Q8" s="555"/>
      <c r="R8" s="555"/>
    </row>
    <row r="9" spans="1:18" ht="14.5">
      <c r="P9" s="555"/>
      <c r="Q9" s="555"/>
      <c r="R9" s="555"/>
    </row>
    <row r="10" spans="1:18" ht="14.5">
      <c r="A10" s="587">
        <v>1</v>
      </c>
      <c r="B10" s="588" t="s">
        <v>1596</v>
      </c>
      <c r="C10" s="588" t="s">
        <v>36</v>
      </c>
      <c r="D10" s="588" t="s">
        <v>36</v>
      </c>
      <c r="E10" s="588" t="s">
        <v>36</v>
      </c>
      <c r="F10" s="587" t="s">
        <v>1603</v>
      </c>
      <c r="G10" s="588" t="s">
        <v>36</v>
      </c>
      <c r="H10" s="587"/>
      <c r="I10" s="587"/>
      <c r="J10" s="583">
        <v>70028569.760000005</v>
      </c>
      <c r="K10" s="588"/>
      <c r="L10" s="588"/>
      <c r="M10" s="587"/>
      <c r="N10" s="587"/>
      <c r="O10" s="587"/>
      <c r="P10" s="555"/>
      <c r="Q10" s="555"/>
      <c r="R10" s="555"/>
    </row>
    <row r="11" spans="1:18" ht="14.5">
      <c r="A11" s="587">
        <v>2</v>
      </c>
      <c r="B11" s="588" t="s">
        <v>1596</v>
      </c>
      <c r="C11" s="588" t="s">
        <v>36</v>
      </c>
      <c r="D11" s="588" t="s">
        <v>36</v>
      </c>
      <c r="E11" s="588" t="s">
        <v>36</v>
      </c>
      <c r="F11" s="587" t="s">
        <v>18</v>
      </c>
      <c r="G11" s="588" t="s">
        <v>36</v>
      </c>
      <c r="H11" s="587"/>
      <c r="I11" s="587"/>
      <c r="J11" s="583">
        <v>3775737.32</v>
      </c>
      <c r="K11" s="588"/>
      <c r="L11" s="588"/>
      <c r="M11" s="587"/>
      <c r="N11" s="587"/>
      <c r="O11" s="587"/>
    </row>
    <row r="12" spans="1:18" ht="29">
      <c r="A12" s="587">
        <v>3</v>
      </c>
      <c r="B12" s="588" t="s">
        <v>1596</v>
      </c>
      <c r="C12" s="588" t="s">
        <v>36</v>
      </c>
      <c r="D12" s="588" t="s">
        <v>36</v>
      </c>
      <c r="E12" s="588" t="s">
        <v>36</v>
      </c>
      <c r="F12" s="587" t="s">
        <v>237</v>
      </c>
      <c r="G12" s="588" t="s">
        <v>36</v>
      </c>
      <c r="H12" s="587"/>
      <c r="I12" s="587"/>
      <c r="J12" s="583">
        <v>2267389.27</v>
      </c>
      <c r="K12" s="588"/>
      <c r="L12" s="588"/>
      <c r="M12" s="587"/>
      <c r="N12" s="587"/>
      <c r="O12" s="587"/>
    </row>
    <row r="13" spans="1:18" ht="43.5">
      <c r="A13" s="587">
        <v>4</v>
      </c>
      <c r="B13" s="588" t="s">
        <v>1596</v>
      </c>
      <c r="C13" s="588" t="s">
        <v>36</v>
      </c>
      <c r="D13" s="588" t="s">
        <v>36</v>
      </c>
      <c r="E13" s="588" t="s">
        <v>36</v>
      </c>
      <c r="F13" s="587" t="s">
        <v>195</v>
      </c>
      <c r="G13" s="588" t="s">
        <v>36</v>
      </c>
      <c r="H13" s="587"/>
      <c r="I13" s="587"/>
      <c r="J13" s="583">
        <v>224304.85</v>
      </c>
      <c r="K13" s="588"/>
      <c r="L13" s="588"/>
      <c r="M13" s="587"/>
      <c r="N13" s="587"/>
      <c r="O13" s="587"/>
    </row>
    <row r="14" spans="1:18">
      <c r="B14" s="590" t="s">
        <v>1596</v>
      </c>
      <c r="C14" s="590" t="s">
        <v>36</v>
      </c>
      <c r="D14" s="590" t="s">
        <v>1604</v>
      </c>
      <c r="E14" s="590" t="s">
        <v>5</v>
      </c>
      <c r="F14" s="591" t="s">
        <v>196</v>
      </c>
      <c r="G14" s="590" t="s">
        <v>197</v>
      </c>
      <c r="H14" s="589">
        <v>66</v>
      </c>
      <c r="I14" s="589">
        <v>582.61</v>
      </c>
      <c r="J14" s="592">
        <v>38452.26</v>
      </c>
      <c r="K14" s="590" t="s">
        <v>7</v>
      </c>
      <c r="L14" s="590" t="s">
        <v>1605</v>
      </c>
      <c r="M14" s="591" t="s">
        <v>1606</v>
      </c>
      <c r="O14" s="554" t="str">
        <f>+_xlfn.CONCAT(B14,"-",E14)</f>
        <v>B1/03/01-A</v>
      </c>
    </row>
    <row r="15" spans="1:18">
      <c r="B15" s="590" t="s">
        <v>1596</v>
      </c>
      <c r="C15" s="590" t="s">
        <v>36</v>
      </c>
      <c r="D15" s="590" t="s">
        <v>1604</v>
      </c>
      <c r="E15" s="590" t="s">
        <v>6</v>
      </c>
      <c r="F15" s="591" t="s">
        <v>198</v>
      </c>
      <c r="G15" s="590" t="s">
        <v>197</v>
      </c>
      <c r="H15" s="589">
        <v>52</v>
      </c>
      <c r="I15" s="589">
        <v>582.61</v>
      </c>
      <c r="J15" s="592">
        <v>30295.72</v>
      </c>
      <c r="K15" s="590" t="s">
        <v>7</v>
      </c>
      <c r="L15" s="590" t="s">
        <v>1605</v>
      </c>
      <c r="M15" s="591" t="s">
        <v>1606</v>
      </c>
      <c r="O15" s="554" t="str">
        <f t="shared" ref="O15:O18" si="0">+_xlfn.CONCAT(B15,"-",E15)</f>
        <v>B1/03/01-B</v>
      </c>
    </row>
    <row r="16" spans="1:18">
      <c r="B16" s="590" t="s">
        <v>1596</v>
      </c>
      <c r="C16" s="590" t="s">
        <v>36</v>
      </c>
      <c r="D16" s="590" t="s">
        <v>1604</v>
      </c>
      <c r="E16" s="590" t="s">
        <v>7</v>
      </c>
      <c r="F16" s="591" t="s">
        <v>199</v>
      </c>
      <c r="G16" s="590" t="s">
        <v>197</v>
      </c>
      <c r="H16" s="589">
        <v>3</v>
      </c>
      <c r="I16" s="589">
        <v>582.61</v>
      </c>
      <c r="J16" s="592">
        <v>1747.83</v>
      </c>
      <c r="K16" s="590" t="s">
        <v>7</v>
      </c>
      <c r="L16" s="590" t="s">
        <v>1605</v>
      </c>
      <c r="M16" s="591" t="s">
        <v>1606</v>
      </c>
      <c r="O16" s="554" t="str">
        <f t="shared" si="0"/>
        <v>B1/03/01-C</v>
      </c>
    </row>
    <row r="17" spans="1:18" ht="14.5">
      <c r="B17" s="590" t="s">
        <v>1596</v>
      </c>
      <c r="C17" s="590" t="s">
        <v>36</v>
      </c>
      <c r="D17" s="590" t="s">
        <v>1604</v>
      </c>
      <c r="E17" s="590" t="s">
        <v>8</v>
      </c>
      <c r="F17" s="591" t="s">
        <v>200</v>
      </c>
      <c r="G17" s="590" t="s">
        <v>197</v>
      </c>
      <c r="H17" s="589">
        <v>11</v>
      </c>
      <c r="I17" s="589">
        <v>582.61</v>
      </c>
      <c r="J17" s="592">
        <v>6408.71</v>
      </c>
      <c r="K17" s="590" t="s">
        <v>7</v>
      </c>
      <c r="L17" s="590" t="s">
        <v>1605</v>
      </c>
      <c r="M17" s="591" t="s">
        <v>1606</v>
      </c>
      <c r="O17" s="554" t="str">
        <f t="shared" si="0"/>
        <v>B1/03/01-D</v>
      </c>
      <c r="P17" s="555"/>
      <c r="Q17" s="555"/>
      <c r="R17" s="555"/>
    </row>
    <row r="18" spans="1:18">
      <c r="B18" s="590" t="s">
        <v>1596</v>
      </c>
      <c r="C18" s="590" t="s">
        <v>36</v>
      </c>
      <c r="D18" s="590" t="s">
        <v>1604</v>
      </c>
      <c r="E18" s="590" t="s">
        <v>10</v>
      </c>
      <c r="F18" s="591" t="s">
        <v>201</v>
      </c>
      <c r="G18" s="590" t="s">
        <v>197</v>
      </c>
      <c r="H18" s="589">
        <v>253</v>
      </c>
      <c r="I18" s="589">
        <v>582.61</v>
      </c>
      <c r="J18" s="592">
        <v>147400.32999999999</v>
      </c>
      <c r="K18" s="590" t="s">
        <v>7</v>
      </c>
      <c r="L18" s="590" t="s">
        <v>1605</v>
      </c>
      <c r="M18" s="591" t="s">
        <v>1606</v>
      </c>
      <c r="O18" s="554" t="str">
        <f t="shared" si="0"/>
        <v>B1/03/01-E</v>
      </c>
    </row>
    <row r="20" spans="1:18" ht="43.5">
      <c r="A20" s="587">
        <v>4</v>
      </c>
      <c r="B20" s="588" t="s">
        <v>1596</v>
      </c>
      <c r="C20" s="588" t="s">
        <v>36</v>
      </c>
      <c r="D20" s="588" t="s">
        <v>36</v>
      </c>
      <c r="E20" s="588" t="s">
        <v>36</v>
      </c>
      <c r="F20" s="587" t="s">
        <v>202</v>
      </c>
      <c r="G20" s="588" t="s">
        <v>36</v>
      </c>
      <c r="H20" s="587"/>
      <c r="I20" s="587"/>
      <c r="J20" s="583">
        <v>1465961.64</v>
      </c>
      <c r="K20" s="588"/>
      <c r="L20" s="588"/>
      <c r="M20" s="587"/>
      <c r="N20" s="587"/>
      <c r="O20" s="587"/>
    </row>
    <row r="21" spans="1:18" ht="25">
      <c r="B21" s="590" t="s">
        <v>1596</v>
      </c>
      <c r="C21" s="590" t="s">
        <v>36</v>
      </c>
      <c r="D21" s="590" t="s">
        <v>1604</v>
      </c>
      <c r="E21" s="590" t="s">
        <v>11</v>
      </c>
      <c r="F21" s="591" t="s">
        <v>196</v>
      </c>
      <c r="G21" s="590" t="s">
        <v>197</v>
      </c>
      <c r="H21" s="589">
        <v>232</v>
      </c>
      <c r="I21" s="589">
        <v>840.67</v>
      </c>
      <c r="J21" s="592">
        <v>195035.44</v>
      </c>
      <c r="K21" s="590" t="s">
        <v>7</v>
      </c>
      <c r="L21" s="590" t="s">
        <v>1607</v>
      </c>
      <c r="M21" s="591" t="s">
        <v>1608</v>
      </c>
      <c r="O21" s="554" t="str">
        <f t="shared" ref="O21:O28" si="1">+_xlfn.CONCAT(B21,"-",E21)</f>
        <v>B1/03/01-F</v>
      </c>
    </row>
    <row r="22" spans="1:18" ht="25">
      <c r="B22" s="590" t="s">
        <v>1596</v>
      </c>
      <c r="C22" s="590" t="s">
        <v>36</v>
      </c>
      <c r="D22" s="590" t="s">
        <v>1604</v>
      </c>
      <c r="E22" s="590" t="s">
        <v>27</v>
      </c>
      <c r="F22" s="591" t="s">
        <v>198</v>
      </c>
      <c r="G22" s="590" t="s">
        <v>197</v>
      </c>
      <c r="H22" s="589">
        <v>232</v>
      </c>
      <c r="I22" s="589">
        <v>840.67</v>
      </c>
      <c r="J22" s="592">
        <v>195035.44</v>
      </c>
      <c r="K22" s="590" t="s">
        <v>7</v>
      </c>
      <c r="L22" s="590" t="s">
        <v>1607</v>
      </c>
      <c r="M22" s="591" t="s">
        <v>1608</v>
      </c>
      <c r="O22" s="554" t="str">
        <f t="shared" si="1"/>
        <v>B1/03/01-G</v>
      </c>
    </row>
    <row r="23" spans="1:18" ht="25">
      <c r="B23" s="590" t="s">
        <v>1596</v>
      </c>
      <c r="C23" s="590" t="s">
        <v>36</v>
      </c>
      <c r="D23" s="590" t="s">
        <v>1604</v>
      </c>
      <c r="E23" s="590" t="s">
        <v>28</v>
      </c>
      <c r="F23" s="591" t="s">
        <v>199</v>
      </c>
      <c r="G23" s="590" t="s">
        <v>197</v>
      </c>
      <c r="H23" s="589">
        <v>8</v>
      </c>
      <c r="I23" s="589">
        <v>776.53</v>
      </c>
      <c r="J23" s="592">
        <v>6212.24</v>
      </c>
      <c r="K23" s="590" t="s">
        <v>7</v>
      </c>
      <c r="L23" s="590" t="s">
        <v>1609</v>
      </c>
      <c r="M23" s="591" t="s">
        <v>1610</v>
      </c>
      <c r="O23" s="554" t="str">
        <f t="shared" si="1"/>
        <v>B1/03/01-H</v>
      </c>
    </row>
    <row r="24" spans="1:18" ht="25">
      <c r="B24" s="590" t="s">
        <v>1596</v>
      </c>
      <c r="C24" s="590" t="s">
        <v>36</v>
      </c>
      <c r="D24" s="590" t="s">
        <v>1604</v>
      </c>
      <c r="E24" s="590" t="s">
        <v>33</v>
      </c>
      <c r="F24" s="591" t="s">
        <v>203</v>
      </c>
      <c r="G24" s="590" t="s">
        <v>197</v>
      </c>
      <c r="H24" s="589">
        <v>20</v>
      </c>
      <c r="I24" s="592">
        <v>1080.94</v>
      </c>
      <c r="J24" s="592">
        <v>21618.799999999999</v>
      </c>
      <c r="K24" s="590" t="s">
        <v>7</v>
      </c>
      <c r="L24" s="590" t="s">
        <v>1611</v>
      </c>
      <c r="M24" s="591" t="s">
        <v>1612</v>
      </c>
      <c r="O24" s="554" t="str">
        <f t="shared" si="1"/>
        <v>B1/03/01-J</v>
      </c>
    </row>
    <row r="25" spans="1:18" ht="25">
      <c r="B25" s="590" t="s">
        <v>1596</v>
      </c>
      <c r="C25" s="590" t="s">
        <v>36</v>
      </c>
      <c r="D25" s="590" t="s">
        <v>1604</v>
      </c>
      <c r="E25" s="590" t="s">
        <v>34</v>
      </c>
      <c r="F25" s="591" t="s">
        <v>200</v>
      </c>
      <c r="G25" s="590" t="s">
        <v>197</v>
      </c>
      <c r="H25" s="589">
        <v>68</v>
      </c>
      <c r="I25" s="592">
        <v>1725.2</v>
      </c>
      <c r="J25" s="592">
        <v>117313.60000000001</v>
      </c>
      <c r="K25" s="590" t="s">
        <v>7</v>
      </c>
      <c r="L25" s="590" t="s">
        <v>1613</v>
      </c>
      <c r="M25" s="591" t="s">
        <v>1614</v>
      </c>
      <c r="O25" s="554" t="str">
        <f t="shared" si="1"/>
        <v>B1/03/01-K</v>
      </c>
    </row>
    <row r="26" spans="1:18" ht="25">
      <c r="B26" s="590" t="s">
        <v>1596</v>
      </c>
      <c r="C26" s="590" t="s">
        <v>36</v>
      </c>
      <c r="D26" s="590" t="s">
        <v>1604</v>
      </c>
      <c r="E26" s="590" t="s">
        <v>39</v>
      </c>
      <c r="F26" s="591" t="s">
        <v>201</v>
      </c>
      <c r="G26" s="590" t="s">
        <v>197</v>
      </c>
      <c r="H26" s="589">
        <v>772</v>
      </c>
      <c r="I26" s="589">
        <v>920.81</v>
      </c>
      <c r="J26" s="592">
        <v>710865.32</v>
      </c>
      <c r="K26" s="590" t="s">
        <v>7</v>
      </c>
      <c r="L26" s="590" t="s">
        <v>1615</v>
      </c>
      <c r="M26" s="591" t="s">
        <v>1616</v>
      </c>
      <c r="O26" s="554" t="str">
        <f t="shared" si="1"/>
        <v>B1/03/01-L</v>
      </c>
    </row>
    <row r="27" spans="1:18" ht="25">
      <c r="B27" s="590" t="s">
        <v>1596</v>
      </c>
      <c r="C27" s="590" t="s">
        <v>36</v>
      </c>
      <c r="D27" s="590" t="s">
        <v>1604</v>
      </c>
      <c r="E27" s="590" t="s">
        <v>38</v>
      </c>
      <c r="F27" s="591" t="s">
        <v>204</v>
      </c>
      <c r="G27" s="590" t="s">
        <v>197</v>
      </c>
      <c r="H27" s="589">
        <v>147</v>
      </c>
      <c r="I27" s="592">
        <v>1221.56</v>
      </c>
      <c r="J27" s="592">
        <v>179569.32</v>
      </c>
      <c r="K27" s="590" t="s">
        <v>7</v>
      </c>
      <c r="L27" s="590" t="s">
        <v>1617</v>
      </c>
      <c r="M27" s="591" t="s">
        <v>1618</v>
      </c>
      <c r="O27" s="554" t="str">
        <f t="shared" si="1"/>
        <v>B1/03/01-M</v>
      </c>
    </row>
    <row r="28" spans="1:18" ht="25">
      <c r="B28" s="590" t="s">
        <v>1596</v>
      </c>
      <c r="C28" s="590" t="s">
        <v>36</v>
      </c>
      <c r="D28" s="590" t="s">
        <v>1604</v>
      </c>
      <c r="E28" s="590" t="s">
        <v>205</v>
      </c>
      <c r="F28" s="591" t="s">
        <v>206</v>
      </c>
      <c r="G28" s="590" t="s">
        <v>197</v>
      </c>
      <c r="H28" s="589">
        <v>33</v>
      </c>
      <c r="I28" s="592">
        <v>1221.56</v>
      </c>
      <c r="J28" s="592">
        <v>40311.480000000003</v>
      </c>
      <c r="K28" s="590" t="s">
        <v>7</v>
      </c>
      <c r="L28" s="590" t="s">
        <v>1617</v>
      </c>
      <c r="M28" s="591" t="s">
        <v>1618</v>
      </c>
      <c r="O28" s="554" t="str">
        <f t="shared" si="1"/>
        <v>B1/03/01-N</v>
      </c>
      <c r="P28" s="555"/>
      <c r="Q28" s="555"/>
      <c r="R28" s="555"/>
    </row>
    <row r="31" spans="1:18" ht="43.5">
      <c r="A31" s="587">
        <v>4</v>
      </c>
      <c r="B31" s="588" t="s">
        <v>1619</v>
      </c>
      <c r="C31" s="588" t="s">
        <v>36</v>
      </c>
      <c r="D31" s="588" t="s">
        <v>36</v>
      </c>
      <c r="E31" s="588" t="s">
        <v>36</v>
      </c>
      <c r="F31" s="587" t="s">
        <v>202</v>
      </c>
      <c r="G31" s="588" t="s">
        <v>36</v>
      </c>
      <c r="H31" s="587"/>
      <c r="I31" s="587"/>
      <c r="J31" s="583">
        <v>577122.78</v>
      </c>
      <c r="K31" s="588"/>
      <c r="L31" s="588"/>
      <c r="M31" s="587"/>
      <c r="N31" s="587"/>
      <c r="O31" s="587"/>
    </row>
    <row r="32" spans="1:18" ht="25">
      <c r="B32" s="590" t="s">
        <v>1619</v>
      </c>
      <c r="C32" s="590" t="s">
        <v>36</v>
      </c>
      <c r="D32" s="590" t="s">
        <v>1604</v>
      </c>
      <c r="E32" s="590" t="s">
        <v>6</v>
      </c>
      <c r="F32" s="591" t="s">
        <v>207</v>
      </c>
      <c r="G32" s="590" t="s">
        <v>197</v>
      </c>
      <c r="H32" s="589">
        <v>71</v>
      </c>
      <c r="I32" s="592">
        <v>1587.82</v>
      </c>
      <c r="J32" s="592">
        <v>112735.22</v>
      </c>
      <c r="K32" s="590" t="s">
        <v>7</v>
      </c>
      <c r="L32" s="590" t="s">
        <v>1620</v>
      </c>
      <c r="M32" s="591" t="s">
        <v>1621</v>
      </c>
      <c r="O32" s="554" t="str">
        <f t="shared" ref="O32:O37" si="2">+_xlfn.CONCAT(B32,"-",E32)</f>
        <v>B1/03/02-B</v>
      </c>
    </row>
    <row r="33" spans="1:18" ht="25">
      <c r="B33" s="590" t="s">
        <v>1619</v>
      </c>
      <c r="C33" s="590" t="s">
        <v>36</v>
      </c>
      <c r="D33" s="590" t="s">
        <v>1604</v>
      </c>
      <c r="E33" s="590" t="s">
        <v>7</v>
      </c>
      <c r="F33" s="591" t="s">
        <v>208</v>
      </c>
      <c r="G33" s="590" t="s">
        <v>197</v>
      </c>
      <c r="H33" s="589">
        <v>98</v>
      </c>
      <c r="I33" s="592">
        <v>1080.94</v>
      </c>
      <c r="J33" s="592">
        <v>105932.12</v>
      </c>
      <c r="K33" s="590" t="s">
        <v>7</v>
      </c>
      <c r="L33" s="590" t="s">
        <v>1611</v>
      </c>
      <c r="M33" s="591" t="s">
        <v>1612</v>
      </c>
      <c r="O33" s="554" t="str">
        <f t="shared" si="2"/>
        <v>B1/03/02-C</v>
      </c>
    </row>
    <row r="34" spans="1:18" ht="25">
      <c r="B34" s="590" t="s">
        <v>1619</v>
      </c>
      <c r="C34" s="590" t="s">
        <v>36</v>
      </c>
      <c r="D34" s="590" t="s">
        <v>1604</v>
      </c>
      <c r="E34" s="590" t="s">
        <v>8</v>
      </c>
      <c r="F34" s="591" t="s">
        <v>209</v>
      </c>
      <c r="G34" s="590" t="s">
        <v>197</v>
      </c>
      <c r="H34" s="589">
        <v>116</v>
      </c>
      <c r="I34" s="592">
        <v>1587.82</v>
      </c>
      <c r="J34" s="592">
        <v>184187.12</v>
      </c>
      <c r="K34" s="590" t="s">
        <v>7</v>
      </c>
      <c r="L34" s="590" t="s">
        <v>1620</v>
      </c>
      <c r="M34" s="591" t="s">
        <v>1621</v>
      </c>
      <c r="O34" s="554" t="str">
        <f t="shared" si="2"/>
        <v>B1/03/02-D</v>
      </c>
    </row>
    <row r="35" spans="1:18" ht="25">
      <c r="B35" s="590" t="s">
        <v>1619</v>
      </c>
      <c r="C35" s="590" t="s">
        <v>36</v>
      </c>
      <c r="D35" s="590" t="s">
        <v>1604</v>
      </c>
      <c r="E35" s="590" t="s">
        <v>10</v>
      </c>
      <c r="F35" s="591" t="s">
        <v>211</v>
      </c>
      <c r="G35" s="590" t="s">
        <v>197</v>
      </c>
      <c r="H35" s="589">
        <v>20</v>
      </c>
      <c r="I35" s="592">
        <v>1080.94</v>
      </c>
      <c r="J35" s="592">
        <v>21618.799999999999</v>
      </c>
      <c r="K35" s="590" t="s">
        <v>7</v>
      </c>
      <c r="L35" s="590" t="s">
        <v>1611</v>
      </c>
      <c r="M35" s="591" t="s">
        <v>1612</v>
      </c>
      <c r="O35" s="554" t="str">
        <f t="shared" si="2"/>
        <v>B1/03/02-E</v>
      </c>
    </row>
    <row r="36" spans="1:18" ht="14.5">
      <c r="B36" s="590" t="s">
        <v>1619</v>
      </c>
      <c r="C36" s="590" t="s">
        <v>36</v>
      </c>
      <c r="D36" s="590" t="s">
        <v>1604</v>
      </c>
      <c r="E36" s="590" t="s">
        <v>11</v>
      </c>
      <c r="F36" s="591" t="s">
        <v>212</v>
      </c>
      <c r="G36" s="590" t="s">
        <v>197</v>
      </c>
      <c r="H36" s="589">
        <v>60</v>
      </c>
      <c r="I36" s="592">
        <v>2120.7399999999998</v>
      </c>
      <c r="J36" s="592">
        <v>127244.4</v>
      </c>
      <c r="K36" s="590" t="s">
        <v>7</v>
      </c>
      <c r="L36" s="590" t="s">
        <v>1622</v>
      </c>
      <c r="M36" s="591" t="s">
        <v>1623</v>
      </c>
      <c r="O36" s="554" t="str">
        <f t="shared" si="2"/>
        <v>B1/03/02-F</v>
      </c>
      <c r="P36" s="555"/>
      <c r="Q36" s="555"/>
      <c r="R36" s="555"/>
    </row>
    <row r="37" spans="1:18" ht="25">
      <c r="B37" s="590" t="s">
        <v>1619</v>
      </c>
      <c r="C37" s="590" t="s">
        <v>36</v>
      </c>
      <c r="D37" s="590" t="s">
        <v>1604</v>
      </c>
      <c r="E37" s="590" t="s">
        <v>27</v>
      </c>
      <c r="F37" s="591" t="s">
        <v>213</v>
      </c>
      <c r="G37" s="590" t="s">
        <v>197</v>
      </c>
      <c r="H37" s="589">
        <v>16</v>
      </c>
      <c r="I37" s="592">
        <v>1587.82</v>
      </c>
      <c r="J37" s="592">
        <v>25405.119999999999</v>
      </c>
      <c r="K37" s="590" t="s">
        <v>7</v>
      </c>
      <c r="L37" s="590" t="s">
        <v>1620</v>
      </c>
      <c r="M37" s="591" t="s">
        <v>1621</v>
      </c>
      <c r="O37" s="554" t="str">
        <f t="shared" si="2"/>
        <v>B1/03/02-G</v>
      </c>
    </row>
    <row r="39" spans="1:18" ht="29">
      <c r="A39" s="587">
        <v>3</v>
      </c>
      <c r="B39" s="588" t="s">
        <v>1619</v>
      </c>
      <c r="C39" s="588" t="s">
        <v>36</v>
      </c>
      <c r="D39" s="588" t="s">
        <v>36</v>
      </c>
      <c r="E39" s="588" t="s">
        <v>36</v>
      </c>
      <c r="F39" s="587" t="s">
        <v>214</v>
      </c>
      <c r="G39" s="588" t="s">
        <v>36</v>
      </c>
      <c r="H39" s="587"/>
      <c r="I39" s="587"/>
      <c r="J39" s="583">
        <v>1081103.32</v>
      </c>
      <c r="K39" s="588"/>
      <c r="L39" s="588"/>
      <c r="M39" s="587"/>
      <c r="N39" s="587"/>
      <c r="O39" s="587"/>
    </row>
    <row r="40" spans="1:18" ht="14.5">
      <c r="B40" s="590" t="s">
        <v>1619</v>
      </c>
      <c r="C40" s="590" t="s">
        <v>36</v>
      </c>
      <c r="D40" s="590" t="s">
        <v>1624</v>
      </c>
      <c r="E40" s="590" t="s">
        <v>28</v>
      </c>
      <c r="F40" s="591" t="s">
        <v>215</v>
      </c>
      <c r="G40" s="590" t="s">
        <v>216</v>
      </c>
      <c r="H40" s="589">
        <v>199</v>
      </c>
      <c r="I40" s="592">
        <v>5432.68</v>
      </c>
      <c r="J40" s="592">
        <v>1081103.32</v>
      </c>
      <c r="K40" s="590" t="s">
        <v>7</v>
      </c>
      <c r="L40" s="590" t="s">
        <v>1625</v>
      </c>
      <c r="M40" s="591" t="s">
        <v>215</v>
      </c>
      <c r="O40" s="554" t="str">
        <f>+_xlfn.CONCAT(B40,"-",E40)</f>
        <v>B1/03/02-H</v>
      </c>
      <c r="P40" s="555"/>
      <c r="Q40" s="555"/>
      <c r="R40" s="555"/>
    </row>
    <row r="41" spans="1:18" ht="14.5">
      <c r="P41" s="555"/>
      <c r="Q41" s="555"/>
      <c r="R41" s="555"/>
    </row>
    <row r="43" spans="1:18" ht="29">
      <c r="A43" s="587">
        <v>3</v>
      </c>
      <c r="B43" s="588" t="s">
        <v>1626</v>
      </c>
      <c r="C43" s="588" t="s">
        <v>36</v>
      </c>
      <c r="D43" s="588" t="s">
        <v>36</v>
      </c>
      <c r="E43" s="588" t="s">
        <v>36</v>
      </c>
      <c r="F43" s="587" t="s">
        <v>246</v>
      </c>
      <c r="G43" s="588" t="s">
        <v>36</v>
      </c>
      <c r="H43" s="587"/>
      <c r="I43" s="587"/>
      <c r="J43" s="583">
        <v>427244.73</v>
      </c>
      <c r="K43" s="588"/>
      <c r="L43" s="588"/>
      <c r="M43" s="587"/>
      <c r="N43" s="587"/>
      <c r="O43" s="587"/>
    </row>
    <row r="44" spans="1:18" ht="29">
      <c r="A44" s="587">
        <v>4</v>
      </c>
      <c r="B44" s="588" t="s">
        <v>1626</v>
      </c>
      <c r="C44" s="588" t="s">
        <v>36</v>
      </c>
      <c r="D44" s="588" t="s">
        <v>36</v>
      </c>
      <c r="E44" s="588" t="s">
        <v>36</v>
      </c>
      <c r="F44" s="587" t="s">
        <v>247</v>
      </c>
      <c r="G44" s="588" t="s">
        <v>36</v>
      </c>
      <c r="H44" s="587"/>
      <c r="I44" s="587"/>
      <c r="J44" s="583">
        <v>18846.23</v>
      </c>
      <c r="K44" s="588"/>
      <c r="L44" s="588"/>
      <c r="M44" s="587"/>
      <c r="N44" s="587"/>
      <c r="O44" s="587"/>
    </row>
    <row r="45" spans="1:18" ht="14.5">
      <c r="B45" s="590" t="s">
        <v>1626</v>
      </c>
      <c r="C45" s="590" t="s">
        <v>36</v>
      </c>
      <c r="D45" s="590" t="s">
        <v>1627</v>
      </c>
      <c r="E45" s="590" t="s">
        <v>5</v>
      </c>
      <c r="F45" s="591" t="s">
        <v>248</v>
      </c>
      <c r="G45" s="590" t="s">
        <v>219</v>
      </c>
      <c r="H45" s="589">
        <v>263</v>
      </c>
      <c r="I45" s="589">
        <v>66.31</v>
      </c>
      <c r="J45" s="592">
        <v>17439.53</v>
      </c>
      <c r="K45" s="590" t="s">
        <v>7</v>
      </c>
      <c r="L45" s="590" t="s">
        <v>1628</v>
      </c>
      <c r="M45" s="591" t="s">
        <v>1629</v>
      </c>
      <c r="O45" s="554" t="str">
        <f t="shared" ref="O45:O46" si="3">+_xlfn.CONCAT(B45,"-",E45)</f>
        <v>B1/03/03-A</v>
      </c>
      <c r="P45" s="555"/>
      <c r="Q45" s="555"/>
      <c r="R45" s="555"/>
    </row>
    <row r="46" spans="1:18">
      <c r="B46" s="590" t="s">
        <v>1626</v>
      </c>
      <c r="C46" s="590" t="s">
        <v>36</v>
      </c>
      <c r="D46" s="590" t="s">
        <v>1627</v>
      </c>
      <c r="E46" s="590" t="s">
        <v>6</v>
      </c>
      <c r="F46" s="591" t="s">
        <v>250</v>
      </c>
      <c r="G46" s="590" t="s">
        <v>179</v>
      </c>
      <c r="H46" s="589">
        <v>135</v>
      </c>
      <c r="I46" s="589">
        <v>10.42</v>
      </c>
      <c r="J46" s="592">
        <v>1406.7</v>
      </c>
      <c r="K46" s="590" t="s">
        <v>7</v>
      </c>
      <c r="L46" s="590" t="s">
        <v>1630</v>
      </c>
      <c r="M46" s="591" t="s">
        <v>250</v>
      </c>
      <c r="O46" s="554" t="str">
        <f t="shared" si="3"/>
        <v>B1/03/03-B</v>
      </c>
    </row>
    <row r="48" spans="1:18" ht="29">
      <c r="A48" s="587">
        <v>4</v>
      </c>
      <c r="B48" s="588" t="s">
        <v>1626</v>
      </c>
      <c r="C48" s="588" t="s">
        <v>36</v>
      </c>
      <c r="D48" s="588" t="s">
        <v>36</v>
      </c>
      <c r="E48" s="588" t="s">
        <v>36</v>
      </c>
      <c r="F48" s="587" t="s">
        <v>251</v>
      </c>
      <c r="G48" s="588" t="s">
        <v>36</v>
      </c>
      <c r="H48" s="587"/>
      <c r="I48" s="587"/>
      <c r="J48" s="583">
        <v>408398.5</v>
      </c>
      <c r="K48" s="588"/>
      <c r="L48" s="588"/>
      <c r="M48" s="587"/>
      <c r="N48" s="587"/>
      <c r="O48" s="587"/>
      <c r="P48" s="555"/>
      <c r="Q48" s="555"/>
      <c r="R48" s="555"/>
    </row>
    <row r="49" spans="1:18" ht="14.5">
      <c r="B49" s="590" t="s">
        <v>1626</v>
      </c>
      <c r="C49" s="590" t="s">
        <v>36</v>
      </c>
      <c r="D49" s="590" t="s">
        <v>1627</v>
      </c>
      <c r="E49" s="590" t="s">
        <v>7</v>
      </c>
      <c r="F49" s="591" t="s">
        <v>252</v>
      </c>
      <c r="G49" s="590" t="s">
        <v>219</v>
      </c>
      <c r="H49" s="593">
        <v>3650</v>
      </c>
      <c r="I49" s="589">
        <v>111.89</v>
      </c>
      <c r="J49" s="592">
        <v>408398.5</v>
      </c>
      <c r="K49" s="590" t="s">
        <v>7</v>
      </c>
      <c r="L49" s="590" t="s">
        <v>1631</v>
      </c>
      <c r="M49" s="591" t="s">
        <v>1632</v>
      </c>
      <c r="O49" s="554" t="str">
        <f>+_xlfn.CONCAT(B49,"-",E49)</f>
        <v>B1/03/03-C</v>
      </c>
      <c r="P49" s="555"/>
      <c r="Q49" s="555"/>
      <c r="R49" s="555"/>
    </row>
    <row r="51" spans="1:18" ht="14.5">
      <c r="A51" s="587" t="s">
        <v>1633</v>
      </c>
      <c r="B51" s="588" t="s">
        <v>1626</v>
      </c>
      <c r="C51" s="588" t="s">
        <v>36</v>
      </c>
      <c r="D51" s="588" t="s">
        <v>36</v>
      </c>
      <c r="E51" s="588" t="s">
        <v>36</v>
      </c>
      <c r="F51" s="587" t="s">
        <v>18</v>
      </c>
      <c r="G51" s="588"/>
      <c r="H51" s="587"/>
      <c r="I51" s="587"/>
      <c r="J51" s="587"/>
      <c r="K51" s="588"/>
      <c r="L51" s="588"/>
      <c r="M51" s="587"/>
      <c r="N51" s="587"/>
      <c r="O51" s="587"/>
    </row>
    <row r="52" spans="1:18" ht="14.5">
      <c r="A52" s="587" t="s">
        <v>1633</v>
      </c>
      <c r="B52" s="588" t="s">
        <v>1626</v>
      </c>
      <c r="C52" s="588" t="s">
        <v>36</v>
      </c>
      <c r="D52" s="588" t="s">
        <v>36</v>
      </c>
      <c r="E52" s="588" t="s">
        <v>36</v>
      </c>
      <c r="F52" s="587" t="s">
        <v>9</v>
      </c>
      <c r="G52" s="588"/>
      <c r="H52" s="587"/>
      <c r="I52" s="587"/>
      <c r="J52" s="587"/>
      <c r="K52" s="588"/>
      <c r="L52" s="588"/>
      <c r="M52" s="587"/>
      <c r="N52" s="587"/>
      <c r="O52" s="587"/>
      <c r="P52" s="555"/>
      <c r="Q52" s="555"/>
      <c r="R52" s="555"/>
    </row>
    <row r="53" spans="1:18" ht="14.5">
      <c r="P53" s="555"/>
      <c r="Q53" s="555"/>
      <c r="R53" s="555"/>
    </row>
    <row r="54" spans="1:18" ht="14.5">
      <c r="P54" s="555"/>
      <c r="Q54" s="555"/>
      <c r="R54" s="555"/>
    </row>
    <row r="55" spans="1:18" ht="14.5">
      <c r="A55" s="587">
        <v>2</v>
      </c>
      <c r="B55" s="588" t="s">
        <v>1634</v>
      </c>
      <c r="C55" s="588" t="s">
        <v>36</v>
      </c>
      <c r="D55" s="588" t="s">
        <v>36</v>
      </c>
      <c r="E55" s="588" t="s">
        <v>36</v>
      </c>
      <c r="F55" s="587" t="s">
        <v>22</v>
      </c>
      <c r="G55" s="588" t="s">
        <v>36</v>
      </c>
      <c r="H55" s="587"/>
      <c r="I55" s="587"/>
      <c r="J55" s="583">
        <v>358524.52</v>
      </c>
      <c r="K55" s="588"/>
      <c r="L55" s="588"/>
      <c r="M55" s="587"/>
      <c r="N55" s="587"/>
      <c r="O55" s="587"/>
    </row>
    <row r="56" spans="1:18" ht="14.5">
      <c r="A56" s="587">
        <v>3</v>
      </c>
      <c r="B56" s="588" t="s">
        <v>1634</v>
      </c>
      <c r="C56" s="588" t="s">
        <v>36</v>
      </c>
      <c r="D56" s="588" t="s">
        <v>36</v>
      </c>
      <c r="E56" s="588" t="s">
        <v>36</v>
      </c>
      <c r="F56" s="587" t="s">
        <v>1635</v>
      </c>
      <c r="G56" s="588" t="s">
        <v>36</v>
      </c>
      <c r="H56" s="587"/>
      <c r="I56" s="587"/>
      <c r="J56" s="583">
        <v>358524.52</v>
      </c>
      <c r="K56" s="588"/>
      <c r="L56" s="588"/>
      <c r="M56" s="587"/>
      <c r="N56" s="587"/>
      <c r="O56" s="587"/>
    </row>
    <row r="57" spans="1:18" ht="116">
      <c r="A57" s="587">
        <v>4</v>
      </c>
      <c r="B57" s="588" t="s">
        <v>1634</v>
      </c>
      <c r="C57" s="588" t="s">
        <v>36</v>
      </c>
      <c r="D57" s="588" t="s">
        <v>36</v>
      </c>
      <c r="E57" s="588" t="s">
        <v>36</v>
      </c>
      <c r="F57" s="587" t="s">
        <v>254</v>
      </c>
      <c r="G57" s="588" t="s">
        <v>36</v>
      </c>
      <c r="H57" s="587"/>
      <c r="I57" s="587"/>
      <c r="J57" s="583">
        <v>358524.52</v>
      </c>
      <c r="K57" s="588"/>
      <c r="L57" s="588"/>
      <c r="M57" s="587"/>
      <c r="N57" s="587"/>
      <c r="O57" s="587"/>
    </row>
    <row r="58" spans="1:18">
      <c r="B58" s="590" t="s">
        <v>1634</v>
      </c>
      <c r="C58" s="590" t="s">
        <v>36</v>
      </c>
      <c r="D58" s="590" t="s">
        <v>1636</v>
      </c>
      <c r="E58" s="590" t="s">
        <v>5</v>
      </c>
      <c r="F58" s="591" t="s">
        <v>255</v>
      </c>
      <c r="G58" s="590" t="s">
        <v>219</v>
      </c>
      <c r="H58" s="589">
        <v>19</v>
      </c>
      <c r="I58" s="589">
        <v>170.8</v>
      </c>
      <c r="J58" s="592">
        <v>3245.2</v>
      </c>
      <c r="K58" s="590" t="s">
        <v>8</v>
      </c>
      <c r="L58" s="590" t="s">
        <v>1637</v>
      </c>
      <c r="M58" s="591" t="s">
        <v>1638</v>
      </c>
      <c r="O58" s="554" t="str">
        <f t="shared" ref="O58:O60" si="4">+_xlfn.CONCAT(B58,"-",E58)</f>
        <v>B1/04/01-A</v>
      </c>
    </row>
    <row r="59" spans="1:18" ht="14.5">
      <c r="B59" s="590" t="s">
        <v>1634</v>
      </c>
      <c r="C59" s="590" t="s">
        <v>36</v>
      </c>
      <c r="D59" s="590" t="s">
        <v>1636</v>
      </c>
      <c r="E59" s="590" t="s">
        <v>6</v>
      </c>
      <c r="F59" s="591" t="s">
        <v>256</v>
      </c>
      <c r="G59" s="590" t="s">
        <v>219</v>
      </c>
      <c r="H59" s="589">
        <v>31</v>
      </c>
      <c r="I59" s="589">
        <v>193.45</v>
      </c>
      <c r="J59" s="592">
        <v>5996.95</v>
      </c>
      <c r="K59" s="590" t="s">
        <v>8</v>
      </c>
      <c r="L59" s="590" t="s">
        <v>1639</v>
      </c>
      <c r="M59" s="591" t="s">
        <v>1640</v>
      </c>
      <c r="O59" s="554" t="str">
        <f t="shared" si="4"/>
        <v>B1/04/01-B</v>
      </c>
      <c r="P59" s="555"/>
      <c r="Q59" s="555"/>
      <c r="R59" s="555"/>
    </row>
    <row r="60" spans="1:18" ht="14.5">
      <c r="B60" s="590" t="s">
        <v>1634</v>
      </c>
      <c r="C60" s="590" t="s">
        <v>36</v>
      </c>
      <c r="D60" s="590" t="s">
        <v>1636</v>
      </c>
      <c r="E60" s="590" t="s">
        <v>7</v>
      </c>
      <c r="F60" s="591" t="s">
        <v>257</v>
      </c>
      <c r="G60" s="590" t="s">
        <v>219</v>
      </c>
      <c r="H60" s="593">
        <v>1633</v>
      </c>
      <c r="I60" s="589">
        <v>213.89</v>
      </c>
      <c r="J60" s="592">
        <v>349282.37</v>
      </c>
      <c r="K60" s="590" t="s">
        <v>8</v>
      </c>
      <c r="L60" s="590" t="s">
        <v>1641</v>
      </c>
      <c r="M60" s="591" t="s">
        <v>1642</v>
      </c>
      <c r="O60" s="554" t="str">
        <f t="shared" si="4"/>
        <v>B1/04/01-C</v>
      </c>
      <c r="P60" s="555"/>
      <c r="Q60" s="555"/>
      <c r="R60" s="555"/>
    </row>
    <row r="62" spans="1:18" ht="14.5">
      <c r="A62" s="587" t="s">
        <v>1633</v>
      </c>
      <c r="B62" s="588" t="s">
        <v>1634</v>
      </c>
      <c r="C62" s="588" t="s">
        <v>36</v>
      </c>
      <c r="D62" s="588" t="s">
        <v>36</v>
      </c>
      <c r="E62" s="588" t="s">
        <v>36</v>
      </c>
      <c r="F62" s="587" t="s">
        <v>22</v>
      </c>
      <c r="G62" s="588"/>
      <c r="H62" s="587"/>
      <c r="I62" s="587"/>
      <c r="J62" s="587"/>
      <c r="K62" s="588"/>
      <c r="L62" s="588"/>
      <c r="M62" s="587"/>
      <c r="N62" s="587"/>
      <c r="O62" s="587"/>
    </row>
    <row r="63" spans="1:18" ht="14.5">
      <c r="A63" s="587" t="s">
        <v>1633</v>
      </c>
      <c r="B63" s="588" t="s">
        <v>1634</v>
      </c>
      <c r="C63" s="588" t="s">
        <v>36</v>
      </c>
      <c r="D63" s="588" t="s">
        <v>36</v>
      </c>
      <c r="E63" s="588" t="s">
        <v>36</v>
      </c>
      <c r="F63" s="587" t="s">
        <v>9</v>
      </c>
      <c r="G63" s="588"/>
      <c r="H63" s="587"/>
      <c r="I63" s="587"/>
      <c r="J63" s="587"/>
      <c r="K63" s="588"/>
      <c r="L63" s="588"/>
      <c r="M63" s="587"/>
      <c r="N63" s="587"/>
      <c r="O63" s="587"/>
      <c r="P63" s="555"/>
      <c r="Q63" s="555"/>
      <c r="R63" s="555"/>
    </row>
    <row r="64" spans="1:18" ht="14.5">
      <c r="P64" s="555"/>
      <c r="Q64" s="555"/>
      <c r="R64" s="555"/>
    </row>
    <row r="65" spans="1:18" ht="14.5">
      <c r="P65" s="555"/>
      <c r="Q65" s="555"/>
      <c r="R65" s="555"/>
    </row>
    <row r="66" spans="1:18" ht="14.5">
      <c r="A66" s="587">
        <v>2</v>
      </c>
      <c r="B66" s="588" t="s">
        <v>1643</v>
      </c>
      <c r="C66" s="588" t="s">
        <v>36</v>
      </c>
      <c r="D66" s="588" t="s">
        <v>36</v>
      </c>
      <c r="E66" s="588" t="s">
        <v>36</v>
      </c>
      <c r="F66" s="587" t="s">
        <v>15</v>
      </c>
      <c r="G66" s="588" t="s">
        <v>36</v>
      </c>
      <c r="H66" s="587"/>
      <c r="I66" s="587"/>
      <c r="J66" s="583">
        <v>10245489.5</v>
      </c>
      <c r="K66" s="588"/>
      <c r="L66" s="588"/>
      <c r="M66" s="587"/>
      <c r="N66" s="587"/>
      <c r="O66" s="587"/>
    </row>
    <row r="67" spans="1:18" ht="14.5">
      <c r="A67" s="587">
        <v>3</v>
      </c>
      <c r="B67" s="588" t="s">
        <v>1643</v>
      </c>
      <c r="C67" s="588" t="s">
        <v>36</v>
      </c>
      <c r="D67" s="588" t="s">
        <v>36</v>
      </c>
      <c r="E67" s="588" t="s">
        <v>36</v>
      </c>
      <c r="F67" s="587" t="s">
        <v>241</v>
      </c>
      <c r="G67" s="588" t="s">
        <v>36</v>
      </c>
      <c r="H67" s="587"/>
      <c r="I67" s="587"/>
      <c r="J67" s="583">
        <v>9938400</v>
      </c>
      <c r="K67" s="588"/>
      <c r="L67" s="588"/>
      <c r="M67" s="587"/>
      <c r="N67" s="587"/>
      <c r="O67" s="587"/>
    </row>
    <row r="68" spans="1:18" ht="58">
      <c r="A68" s="587">
        <v>4</v>
      </c>
      <c r="B68" s="588" t="s">
        <v>1643</v>
      </c>
      <c r="C68" s="588" t="s">
        <v>36</v>
      </c>
      <c r="D68" s="588" t="s">
        <v>36</v>
      </c>
      <c r="E68" s="588" t="s">
        <v>36</v>
      </c>
      <c r="F68" s="587" t="s">
        <v>1315</v>
      </c>
      <c r="G68" s="588" t="s">
        <v>36</v>
      </c>
      <c r="H68" s="587"/>
      <c r="I68" s="587"/>
      <c r="J68" s="583">
        <v>9938400</v>
      </c>
      <c r="K68" s="588"/>
      <c r="L68" s="588"/>
      <c r="M68" s="587"/>
      <c r="N68" s="587"/>
      <c r="O68" s="587"/>
      <c r="P68" s="555"/>
      <c r="Q68" s="555"/>
      <c r="R68" s="555"/>
    </row>
    <row r="69" spans="1:18">
      <c r="B69" s="590" t="s">
        <v>1643</v>
      </c>
      <c r="C69" s="590" t="s">
        <v>36</v>
      </c>
      <c r="D69" s="590" t="s">
        <v>1644</v>
      </c>
      <c r="E69" s="590" t="s">
        <v>5</v>
      </c>
      <c r="F69" s="591" t="s">
        <v>1316</v>
      </c>
      <c r="G69" s="590" t="s">
        <v>242</v>
      </c>
      <c r="H69" s="589">
        <v>480</v>
      </c>
      <c r="I69" s="592">
        <v>20705</v>
      </c>
      <c r="J69" s="592">
        <v>9938400</v>
      </c>
      <c r="K69" s="590" t="s">
        <v>10</v>
      </c>
      <c r="L69" s="590" t="s">
        <v>1645</v>
      </c>
      <c r="M69" s="591" t="s">
        <v>1316</v>
      </c>
      <c r="O69" s="554" t="str">
        <f>+_xlfn.CONCAT(B69,"-",E69)</f>
        <v>B1/05/01-A</v>
      </c>
    </row>
    <row r="71" spans="1:18" ht="391.5">
      <c r="A71" s="587" t="s">
        <v>1633</v>
      </c>
      <c r="B71" s="588" t="s">
        <v>1643</v>
      </c>
      <c r="C71" s="588" t="s">
        <v>36</v>
      </c>
      <c r="D71" s="588" t="s">
        <v>36</v>
      </c>
      <c r="E71" s="588" t="s">
        <v>36</v>
      </c>
      <c r="F71" s="594" t="s">
        <v>1646</v>
      </c>
      <c r="G71" s="588"/>
      <c r="H71" s="587"/>
      <c r="I71" s="587"/>
      <c r="J71" s="587"/>
      <c r="K71" s="588"/>
      <c r="L71" s="588"/>
      <c r="M71" s="587"/>
      <c r="N71" s="587"/>
      <c r="O71" s="587"/>
      <c r="P71" s="555"/>
      <c r="Q71" s="555"/>
      <c r="R71" s="555"/>
    </row>
    <row r="72" spans="1:18" ht="14.5">
      <c r="P72" s="555"/>
      <c r="Q72" s="555"/>
      <c r="R72" s="555"/>
    </row>
    <row r="74" spans="1:18" ht="14.5">
      <c r="A74" s="587">
        <v>3</v>
      </c>
      <c r="B74" s="588" t="s">
        <v>1647</v>
      </c>
      <c r="C74" s="588" t="s">
        <v>36</v>
      </c>
      <c r="D74" s="588" t="s">
        <v>36</v>
      </c>
      <c r="E74" s="588" t="s">
        <v>36</v>
      </c>
      <c r="F74" s="587" t="s">
        <v>243</v>
      </c>
      <c r="G74" s="588" t="s">
        <v>36</v>
      </c>
      <c r="H74" s="587"/>
      <c r="I74" s="587"/>
      <c r="J74" s="583">
        <v>135338.5</v>
      </c>
      <c r="K74" s="588"/>
      <c r="L74" s="588"/>
      <c r="M74" s="587"/>
      <c r="N74" s="587"/>
      <c r="O74" s="587"/>
    </row>
    <row r="75" spans="1:18" ht="58">
      <c r="A75" s="587">
        <v>4</v>
      </c>
      <c r="B75" s="588" t="s">
        <v>1647</v>
      </c>
      <c r="C75" s="588" t="s">
        <v>36</v>
      </c>
      <c r="D75" s="588" t="s">
        <v>36</v>
      </c>
      <c r="E75" s="588" t="s">
        <v>36</v>
      </c>
      <c r="F75" s="587" t="s">
        <v>1315</v>
      </c>
      <c r="G75" s="588" t="s">
        <v>36</v>
      </c>
      <c r="H75" s="587"/>
      <c r="I75" s="587"/>
      <c r="J75" s="583">
        <v>135338.5</v>
      </c>
      <c r="K75" s="588"/>
      <c r="L75" s="588"/>
      <c r="M75" s="587"/>
      <c r="N75" s="587"/>
      <c r="O75" s="587"/>
      <c r="P75" s="555"/>
      <c r="Q75" s="555"/>
      <c r="R75" s="555"/>
    </row>
    <row r="76" spans="1:18" ht="37.5">
      <c r="B76" s="590" t="s">
        <v>1647</v>
      </c>
      <c r="C76" s="590" t="s">
        <v>36</v>
      </c>
      <c r="D76" s="590" t="s">
        <v>1648</v>
      </c>
      <c r="E76" s="590" t="s">
        <v>5</v>
      </c>
      <c r="F76" s="591" t="s">
        <v>244</v>
      </c>
      <c r="G76" s="590" t="s">
        <v>168</v>
      </c>
      <c r="H76" s="589">
        <v>550</v>
      </c>
      <c r="I76" s="589">
        <v>246.07</v>
      </c>
      <c r="J76" s="592">
        <v>135338.5</v>
      </c>
      <c r="K76" s="590" t="s">
        <v>10</v>
      </c>
      <c r="L76" s="590" t="s">
        <v>1649</v>
      </c>
      <c r="M76" s="591" t="s">
        <v>244</v>
      </c>
      <c r="O76" s="554" t="str">
        <f>+_xlfn.CONCAT(B76,"-",E76)</f>
        <v>B1/05/02-A</v>
      </c>
      <c r="P76" s="555"/>
      <c r="Q76" s="555"/>
      <c r="R76" s="555"/>
    </row>
    <row r="78" spans="1:18" ht="14.5">
      <c r="A78" s="587">
        <v>3</v>
      </c>
      <c r="B78" s="588" t="s">
        <v>1647</v>
      </c>
      <c r="C78" s="588" t="s">
        <v>36</v>
      </c>
      <c r="D78" s="588" t="s">
        <v>36</v>
      </c>
      <c r="E78" s="588" t="s">
        <v>36</v>
      </c>
      <c r="F78" s="587" t="s">
        <v>1650</v>
      </c>
      <c r="G78" s="588" t="s">
        <v>36</v>
      </c>
      <c r="H78" s="587"/>
      <c r="I78" s="587"/>
      <c r="J78" s="583">
        <v>44766</v>
      </c>
      <c r="K78" s="588"/>
      <c r="L78" s="588"/>
      <c r="M78" s="587"/>
      <c r="N78" s="587"/>
      <c r="O78" s="587"/>
    </row>
    <row r="79" spans="1:18" ht="58">
      <c r="A79" s="587">
        <v>4</v>
      </c>
      <c r="B79" s="588" t="s">
        <v>1647</v>
      </c>
      <c r="C79" s="588" t="s">
        <v>36</v>
      </c>
      <c r="D79" s="588" t="s">
        <v>36</v>
      </c>
      <c r="E79" s="588" t="s">
        <v>36</v>
      </c>
      <c r="F79" s="587" t="s">
        <v>258</v>
      </c>
      <c r="G79" s="588" t="s">
        <v>36</v>
      </c>
      <c r="H79" s="587"/>
      <c r="I79" s="587"/>
      <c r="J79" s="583">
        <v>7125</v>
      </c>
      <c r="K79" s="588"/>
      <c r="L79" s="588"/>
      <c r="M79" s="587"/>
      <c r="N79" s="587"/>
      <c r="O79" s="587"/>
      <c r="P79" s="555"/>
      <c r="Q79" s="555"/>
      <c r="R79" s="555"/>
    </row>
    <row r="80" spans="1:18">
      <c r="B80" s="590" t="s">
        <v>1647</v>
      </c>
      <c r="C80" s="590" t="s">
        <v>36</v>
      </c>
      <c r="D80" s="590" t="s">
        <v>1651</v>
      </c>
      <c r="E80" s="590" t="s">
        <v>6</v>
      </c>
      <c r="F80" s="591" t="s">
        <v>259</v>
      </c>
      <c r="G80" s="590" t="s">
        <v>0</v>
      </c>
      <c r="H80" s="589">
        <v>1</v>
      </c>
      <c r="I80" s="592">
        <v>7125</v>
      </c>
      <c r="J80" s="592">
        <v>7125</v>
      </c>
      <c r="K80" s="590" t="s">
        <v>10</v>
      </c>
      <c r="L80" s="590" t="s">
        <v>1652</v>
      </c>
      <c r="M80" s="591" t="s">
        <v>1653</v>
      </c>
      <c r="N80" s="591" t="s">
        <v>1654</v>
      </c>
      <c r="O80" s="554" t="str">
        <f>+_xlfn.CONCAT(B80,"-",E80)</f>
        <v>B1/05/02-B</v>
      </c>
    </row>
    <row r="82" spans="1:18" ht="87">
      <c r="A82" s="587">
        <v>4</v>
      </c>
      <c r="B82" s="588" t="s">
        <v>1647</v>
      </c>
      <c r="C82" s="588" t="s">
        <v>36</v>
      </c>
      <c r="D82" s="588" t="s">
        <v>36</v>
      </c>
      <c r="E82" s="588" t="s">
        <v>36</v>
      </c>
      <c r="F82" s="587" t="s">
        <v>1655</v>
      </c>
      <c r="G82" s="588" t="s">
        <v>36</v>
      </c>
      <c r="H82" s="587"/>
      <c r="I82" s="587"/>
      <c r="J82" s="583">
        <v>3066</v>
      </c>
      <c r="K82" s="588"/>
      <c r="L82" s="588"/>
      <c r="M82" s="587"/>
      <c r="N82" s="587"/>
      <c r="O82" s="587"/>
      <c r="P82" s="555"/>
      <c r="Q82" s="555"/>
      <c r="R82" s="555"/>
    </row>
    <row r="83" spans="1:18">
      <c r="B83" s="590" t="s">
        <v>1647</v>
      </c>
      <c r="C83" s="590" t="s">
        <v>36</v>
      </c>
      <c r="D83" s="590" t="s">
        <v>1656</v>
      </c>
      <c r="E83" s="590" t="s">
        <v>7</v>
      </c>
      <c r="F83" s="591" t="s">
        <v>261</v>
      </c>
      <c r="G83" s="590" t="s">
        <v>0</v>
      </c>
      <c r="H83" s="589">
        <v>1</v>
      </c>
      <c r="I83" s="592">
        <v>3066</v>
      </c>
      <c r="J83" s="592">
        <v>3066</v>
      </c>
      <c r="K83" s="590" t="s">
        <v>10</v>
      </c>
      <c r="L83" s="590" t="s">
        <v>1657</v>
      </c>
      <c r="M83" s="591" t="s">
        <v>1658</v>
      </c>
      <c r="N83" s="591" t="s">
        <v>1659</v>
      </c>
      <c r="O83" s="554" t="str">
        <f>+_xlfn.CONCAT(B83,"-",E83)</f>
        <v>B1/05/02-C</v>
      </c>
    </row>
    <row r="85" spans="1:18" ht="58">
      <c r="A85" s="587">
        <v>4</v>
      </c>
      <c r="B85" s="588" t="s">
        <v>1647</v>
      </c>
      <c r="C85" s="588" t="s">
        <v>36</v>
      </c>
      <c r="D85" s="588" t="s">
        <v>36</v>
      </c>
      <c r="E85" s="588" t="s">
        <v>36</v>
      </c>
      <c r="F85" s="587" t="s">
        <v>262</v>
      </c>
      <c r="G85" s="588" t="s">
        <v>36</v>
      </c>
      <c r="H85" s="587"/>
      <c r="I85" s="587"/>
      <c r="J85" s="583">
        <v>13500</v>
      </c>
      <c r="K85" s="588"/>
      <c r="L85" s="588"/>
      <c r="M85" s="587"/>
      <c r="N85" s="587"/>
      <c r="O85" s="587"/>
    </row>
    <row r="86" spans="1:18" ht="14.5">
      <c r="B86" s="590" t="s">
        <v>1647</v>
      </c>
      <c r="C86" s="590" t="s">
        <v>36</v>
      </c>
      <c r="D86" s="590" t="s">
        <v>1660</v>
      </c>
      <c r="E86" s="590" t="s">
        <v>8</v>
      </c>
      <c r="F86" s="591" t="s">
        <v>263</v>
      </c>
      <c r="G86" s="590" t="s">
        <v>0</v>
      </c>
      <c r="H86" s="589">
        <v>1</v>
      </c>
      <c r="I86" s="592">
        <v>13500</v>
      </c>
      <c r="J86" s="592">
        <v>13500</v>
      </c>
      <c r="K86" s="590" t="s">
        <v>10</v>
      </c>
      <c r="L86" s="590" t="s">
        <v>1661</v>
      </c>
      <c r="M86" s="591" t="s">
        <v>1662</v>
      </c>
      <c r="N86" s="591" t="s">
        <v>1663</v>
      </c>
      <c r="O86" s="554" t="str">
        <f>+_xlfn.CONCAT(B86,"-",E86)</f>
        <v>B1/05/02-D</v>
      </c>
      <c r="P86" s="555"/>
      <c r="Q86" s="555"/>
      <c r="R86" s="555"/>
    </row>
    <row r="89" spans="1:18" ht="72.5">
      <c r="A89" s="587">
        <v>4</v>
      </c>
      <c r="B89" s="588" t="s">
        <v>1664</v>
      </c>
      <c r="C89" s="588" t="s">
        <v>36</v>
      </c>
      <c r="D89" s="588" t="s">
        <v>36</v>
      </c>
      <c r="E89" s="588" t="s">
        <v>36</v>
      </c>
      <c r="F89" s="587" t="s">
        <v>264</v>
      </c>
      <c r="G89" s="588" t="s">
        <v>36</v>
      </c>
      <c r="H89" s="587"/>
      <c r="I89" s="587"/>
      <c r="J89" s="583">
        <v>15000</v>
      </c>
      <c r="K89" s="588"/>
      <c r="L89" s="588"/>
      <c r="M89" s="587"/>
      <c r="N89" s="587"/>
      <c r="O89" s="587"/>
      <c r="P89" s="555"/>
      <c r="Q89" s="555"/>
      <c r="R89" s="555"/>
    </row>
    <row r="90" spans="1:18">
      <c r="B90" s="590" t="s">
        <v>1664</v>
      </c>
      <c r="C90" s="590" t="s">
        <v>36</v>
      </c>
      <c r="D90" s="590" t="s">
        <v>1660</v>
      </c>
      <c r="E90" s="590" t="s">
        <v>5</v>
      </c>
      <c r="F90" s="591" t="s">
        <v>265</v>
      </c>
      <c r="G90" s="590" t="s">
        <v>0</v>
      </c>
      <c r="H90" s="589">
        <v>1</v>
      </c>
      <c r="I90" s="592">
        <v>15000</v>
      </c>
      <c r="J90" s="592">
        <v>15000</v>
      </c>
      <c r="K90" s="590" t="s">
        <v>10</v>
      </c>
      <c r="L90" s="590" t="s">
        <v>1665</v>
      </c>
      <c r="M90" s="591" t="s">
        <v>1666</v>
      </c>
      <c r="N90" s="591" t="s">
        <v>1663</v>
      </c>
      <c r="O90" s="554" t="str">
        <f>+_xlfn.CONCAT(B90,"-",E90)</f>
        <v>B1/05/03-A</v>
      </c>
    </row>
    <row r="92" spans="1:18" ht="58">
      <c r="A92" s="587">
        <v>4</v>
      </c>
      <c r="B92" s="588" t="s">
        <v>1664</v>
      </c>
      <c r="C92" s="588" t="s">
        <v>36</v>
      </c>
      <c r="D92" s="588" t="s">
        <v>36</v>
      </c>
      <c r="E92" s="588" t="s">
        <v>36</v>
      </c>
      <c r="F92" s="587" t="s">
        <v>266</v>
      </c>
      <c r="G92" s="588" t="s">
        <v>36</v>
      </c>
      <c r="H92" s="587"/>
      <c r="I92" s="587"/>
      <c r="J92" s="583">
        <v>6075</v>
      </c>
      <c r="K92" s="588"/>
      <c r="L92" s="588"/>
      <c r="M92" s="587"/>
      <c r="N92" s="587"/>
      <c r="O92" s="587"/>
      <c r="P92" s="555"/>
      <c r="Q92" s="555"/>
      <c r="R92" s="555"/>
    </row>
    <row r="93" spans="1:18" ht="14.5">
      <c r="B93" s="590" t="s">
        <v>1664</v>
      </c>
      <c r="C93" s="590" t="s">
        <v>36</v>
      </c>
      <c r="D93" s="590" t="s">
        <v>1667</v>
      </c>
      <c r="E93" s="590" t="s">
        <v>6</v>
      </c>
      <c r="F93" s="591" t="s">
        <v>267</v>
      </c>
      <c r="G93" s="590" t="s">
        <v>0</v>
      </c>
      <c r="H93" s="589">
        <v>1</v>
      </c>
      <c r="I93" s="592">
        <v>6075</v>
      </c>
      <c r="J93" s="592">
        <v>6075</v>
      </c>
      <c r="K93" s="590" t="s">
        <v>28</v>
      </c>
      <c r="L93" s="590" t="s">
        <v>1668</v>
      </c>
      <c r="M93" s="591" t="s">
        <v>1669</v>
      </c>
      <c r="N93" s="591" t="s">
        <v>1670</v>
      </c>
      <c r="O93" s="554" t="str">
        <f>+_xlfn.CONCAT(B93,"-",E93)</f>
        <v>B1/05/03-B</v>
      </c>
      <c r="P93" s="555"/>
      <c r="Q93" s="555"/>
      <c r="R93" s="555"/>
    </row>
    <row r="95" spans="1:18" ht="14.5">
      <c r="A95" s="587">
        <v>3</v>
      </c>
      <c r="B95" s="588" t="s">
        <v>1664</v>
      </c>
      <c r="C95" s="588" t="s">
        <v>36</v>
      </c>
      <c r="D95" s="588" t="s">
        <v>36</v>
      </c>
      <c r="E95" s="588" t="s">
        <v>36</v>
      </c>
      <c r="F95" s="587" t="s">
        <v>268</v>
      </c>
      <c r="G95" s="588" t="s">
        <v>36</v>
      </c>
      <c r="H95" s="587"/>
      <c r="I95" s="587"/>
      <c r="J95" s="583">
        <v>9600</v>
      </c>
      <c r="K95" s="588"/>
      <c r="L95" s="588"/>
      <c r="M95" s="587"/>
      <c r="N95" s="587"/>
      <c r="O95" s="587"/>
    </row>
    <row r="96" spans="1:18" ht="72.5">
      <c r="A96" s="587">
        <v>4</v>
      </c>
      <c r="B96" s="588" t="s">
        <v>1664</v>
      </c>
      <c r="C96" s="588" t="s">
        <v>36</v>
      </c>
      <c r="D96" s="588" t="s">
        <v>36</v>
      </c>
      <c r="E96" s="588" t="s">
        <v>36</v>
      </c>
      <c r="F96" s="587" t="s">
        <v>269</v>
      </c>
      <c r="G96" s="588" t="s">
        <v>36</v>
      </c>
      <c r="H96" s="587"/>
      <c r="I96" s="587"/>
      <c r="J96" s="583">
        <v>9600</v>
      </c>
      <c r="K96" s="588"/>
      <c r="L96" s="588"/>
      <c r="M96" s="587"/>
      <c r="N96" s="587"/>
      <c r="O96" s="587"/>
      <c r="P96" s="555"/>
      <c r="Q96" s="555"/>
      <c r="R96" s="555"/>
    </row>
    <row r="97" spans="1:18" ht="14.5">
      <c r="B97" s="590" t="s">
        <v>1664</v>
      </c>
      <c r="C97" s="590" t="s">
        <v>36</v>
      </c>
      <c r="D97" s="590" t="s">
        <v>1656</v>
      </c>
      <c r="E97" s="590" t="s">
        <v>7</v>
      </c>
      <c r="F97" s="591" t="s">
        <v>270</v>
      </c>
      <c r="G97" s="590" t="s">
        <v>0</v>
      </c>
      <c r="H97" s="589">
        <v>1</v>
      </c>
      <c r="I97" s="592">
        <v>9600</v>
      </c>
      <c r="J97" s="592">
        <v>9600</v>
      </c>
      <c r="K97" s="590" t="s">
        <v>10</v>
      </c>
      <c r="L97" s="590" t="s">
        <v>1671</v>
      </c>
      <c r="M97" s="591" t="s">
        <v>1672</v>
      </c>
      <c r="N97" s="591" t="s">
        <v>1673</v>
      </c>
      <c r="O97" s="554" t="str">
        <f>+_xlfn.CONCAT(B97,"-",E97)</f>
        <v>B1/05/03-C</v>
      </c>
      <c r="P97" s="555"/>
      <c r="Q97" s="555"/>
      <c r="R97" s="555"/>
    </row>
    <row r="99" spans="1:18" ht="14.5">
      <c r="A99" s="587">
        <v>3</v>
      </c>
      <c r="B99" s="588" t="s">
        <v>1664</v>
      </c>
      <c r="C99" s="588" t="s">
        <v>36</v>
      </c>
      <c r="D99" s="588" t="s">
        <v>36</v>
      </c>
      <c r="E99" s="588" t="s">
        <v>36</v>
      </c>
      <c r="F99" s="587" t="s">
        <v>271</v>
      </c>
      <c r="G99" s="588" t="s">
        <v>36</v>
      </c>
      <c r="H99" s="587"/>
      <c r="I99" s="587"/>
      <c r="J99" s="583">
        <v>117385</v>
      </c>
      <c r="K99" s="588"/>
      <c r="L99" s="588"/>
      <c r="M99" s="587"/>
      <c r="N99" s="587"/>
      <c r="O99" s="587"/>
    </row>
    <row r="100" spans="1:18" ht="87">
      <c r="A100" s="587">
        <v>4</v>
      </c>
      <c r="B100" s="588" t="s">
        <v>1664</v>
      </c>
      <c r="C100" s="588" t="s">
        <v>36</v>
      </c>
      <c r="D100" s="588" t="s">
        <v>36</v>
      </c>
      <c r="E100" s="588" t="s">
        <v>36</v>
      </c>
      <c r="F100" s="587" t="s">
        <v>272</v>
      </c>
      <c r="G100" s="588" t="s">
        <v>36</v>
      </c>
      <c r="H100" s="587"/>
      <c r="I100" s="587"/>
      <c r="J100" s="583">
        <v>117385</v>
      </c>
      <c r="K100" s="588"/>
      <c r="L100" s="588"/>
      <c r="M100" s="587"/>
      <c r="N100" s="587"/>
      <c r="O100" s="587"/>
    </row>
    <row r="101" spans="1:18" ht="14.5">
      <c r="B101" s="590" t="s">
        <v>1664</v>
      </c>
      <c r="C101" s="590" t="s">
        <v>36</v>
      </c>
      <c r="D101" s="590" t="s">
        <v>1674</v>
      </c>
      <c r="E101" s="590" t="s">
        <v>8</v>
      </c>
      <c r="F101" s="591" t="s">
        <v>273</v>
      </c>
      <c r="G101" s="590" t="s">
        <v>0</v>
      </c>
      <c r="H101" s="589">
        <v>1</v>
      </c>
      <c r="I101" s="592">
        <v>117385</v>
      </c>
      <c r="J101" s="592">
        <v>117385</v>
      </c>
      <c r="K101" s="590" t="s">
        <v>10</v>
      </c>
      <c r="L101" s="590" t="s">
        <v>1675</v>
      </c>
      <c r="M101" s="591" t="s">
        <v>1676</v>
      </c>
      <c r="N101" s="591" t="s">
        <v>1677</v>
      </c>
      <c r="O101" s="554" t="str">
        <f>+_xlfn.CONCAT(B101,"-",E101)</f>
        <v>B1/05/03-D</v>
      </c>
      <c r="P101" s="555"/>
      <c r="Q101" s="555"/>
      <c r="R101" s="555"/>
    </row>
    <row r="104" spans="1:18" ht="58">
      <c r="A104" s="587">
        <v>4</v>
      </c>
      <c r="B104" s="588" t="s">
        <v>1678</v>
      </c>
      <c r="C104" s="588" t="s">
        <v>36</v>
      </c>
      <c r="D104" s="588" t="s">
        <v>36</v>
      </c>
      <c r="E104" s="588" t="s">
        <v>36</v>
      </c>
      <c r="F104" s="587" t="s">
        <v>274</v>
      </c>
      <c r="G104" s="588" t="s">
        <v>36</v>
      </c>
      <c r="H104" s="587"/>
      <c r="I104" s="587"/>
      <c r="J104" s="587">
        <v>0</v>
      </c>
      <c r="K104" s="588"/>
      <c r="L104" s="588"/>
      <c r="M104" s="587"/>
      <c r="N104" s="587"/>
      <c r="O104" s="587"/>
      <c r="P104" s="555"/>
      <c r="Q104" s="555"/>
      <c r="R104" s="555"/>
    </row>
    <row r="105" spans="1:18" ht="14.5">
      <c r="B105" s="590" t="s">
        <v>1678</v>
      </c>
      <c r="C105" s="590" t="s">
        <v>36</v>
      </c>
      <c r="D105" s="590" t="s">
        <v>1674</v>
      </c>
      <c r="E105" s="590" t="s">
        <v>5</v>
      </c>
      <c r="F105" s="591" t="s">
        <v>275</v>
      </c>
      <c r="G105" s="590" t="s">
        <v>0</v>
      </c>
      <c r="H105" s="589">
        <v>1</v>
      </c>
      <c r="J105" s="589" t="s">
        <v>1679</v>
      </c>
      <c r="K105" s="590" t="s">
        <v>10</v>
      </c>
      <c r="L105" s="590" t="s">
        <v>1680</v>
      </c>
      <c r="M105" s="591" t="s">
        <v>1681</v>
      </c>
      <c r="N105" s="591" t="s">
        <v>1682</v>
      </c>
      <c r="O105" s="554" t="str">
        <f>+_xlfn.CONCAT(B105,"-",E105)</f>
        <v>B1/05/04-A</v>
      </c>
      <c r="P105" s="555"/>
      <c r="Q105" s="555"/>
      <c r="R105" s="555"/>
    </row>
    <row r="107" spans="1:18" ht="14.5">
      <c r="A107" s="587" t="s">
        <v>1633</v>
      </c>
      <c r="B107" s="588" t="s">
        <v>1678</v>
      </c>
      <c r="C107" s="588" t="s">
        <v>36</v>
      </c>
      <c r="D107" s="588" t="s">
        <v>36</v>
      </c>
      <c r="E107" s="588" t="s">
        <v>36</v>
      </c>
      <c r="F107" s="587" t="s">
        <v>15</v>
      </c>
      <c r="G107" s="588"/>
      <c r="H107" s="587"/>
      <c r="I107" s="587"/>
      <c r="J107" s="587"/>
      <c r="K107" s="588"/>
      <c r="L107" s="588"/>
      <c r="M107" s="587"/>
      <c r="N107" s="587"/>
      <c r="O107" s="587"/>
    </row>
    <row r="108" spans="1:18" ht="14.5">
      <c r="A108" s="587" t="s">
        <v>1633</v>
      </c>
      <c r="B108" s="588" t="s">
        <v>1678</v>
      </c>
      <c r="C108" s="588" t="s">
        <v>36</v>
      </c>
      <c r="D108" s="588" t="s">
        <v>36</v>
      </c>
      <c r="E108" s="588" t="s">
        <v>36</v>
      </c>
      <c r="F108" s="587" t="s">
        <v>9</v>
      </c>
      <c r="G108" s="588"/>
      <c r="H108" s="587"/>
      <c r="I108" s="587"/>
      <c r="J108" s="587"/>
      <c r="K108" s="588"/>
      <c r="L108" s="588"/>
      <c r="M108" s="587"/>
      <c r="N108" s="587"/>
      <c r="O108" s="587"/>
      <c r="P108" s="555"/>
      <c r="Q108" s="555"/>
      <c r="R108" s="555"/>
    </row>
    <row r="109" spans="1:18" ht="14.5">
      <c r="P109" s="555"/>
      <c r="Q109" s="555"/>
      <c r="R109" s="555"/>
    </row>
    <row r="110" spans="1:18" ht="14.5">
      <c r="P110" s="555"/>
      <c r="Q110" s="555"/>
      <c r="R110" s="555"/>
    </row>
    <row r="111" spans="1:18" ht="14.5">
      <c r="A111" s="587">
        <v>2</v>
      </c>
      <c r="B111" s="588" t="s">
        <v>1683</v>
      </c>
      <c r="C111" s="588" t="s">
        <v>36</v>
      </c>
      <c r="D111" s="588" t="s">
        <v>36</v>
      </c>
      <c r="E111" s="588" t="s">
        <v>36</v>
      </c>
      <c r="F111" s="587" t="s">
        <v>6450</v>
      </c>
      <c r="G111" s="588" t="s">
        <v>36</v>
      </c>
      <c r="H111" s="587"/>
      <c r="I111" s="587"/>
      <c r="J111" s="583">
        <v>175022.8</v>
      </c>
      <c r="K111" s="588"/>
      <c r="L111" s="588"/>
      <c r="M111" s="587"/>
      <c r="N111" s="587"/>
      <c r="O111" s="587"/>
    </row>
    <row r="112" spans="1:18" ht="29">
      <c r="A112" s="587">
        <v>3</v>
      </c>
      <c r="B112" s="588" t="s">
        <v>1683</v>
      </c>
      <c r="C112" s="588" t="s">
        <v>36</v>
      </c>
      <c r="D112" s="588" t="s">
        <v>36</v>
      </c>
      <c r="E112" s="588" t="s">
        <v>36</v>
      </c>
      <c r="F112" s="587" t="s">
        <v>276</v>
      </c>
      <c r="G112" s="588" t="s">
        <v>36</v>
      </c>
      <c r="H112" s="587"/>
      <c r="I112" s="587"/>
      <c r="J112" s="583">
        <v>17131.5</v>
      </c>
      <c r="K112" s="588"/>
      <c r="L112" s="588"/>
      <c r="M112" s="587"/>
      <c r="N112" s="587"/>
      <c r="O112" s="587"/>
    </row>
    <row r="113" spans="1:18" ht="72.5">
      <c r="A113" s="587">
        <v>4</v>
      </c>
      <c r="B113" s="588" t="s">
        <v>1683</v>
      </c>
      <c r="C113" s="588" t="s">
        <v>36</v>
      </c>
      <c r="D113" s="588" t="s">
        <v>36</v>
      </c>
      <c r="E113" s="588" t="s">
        <v>36</v>
      </c>
      <c r="F113" s="587" t="s">
        <v>277</v>
      </c>
      <c r="G113" s="588" t="s">
        <v>36</v>
      </c>
      <c r="H113" s="587"/>
      <c r="I113" s="587"/>
      <c r="J113" s="583">
        <v>17131.5</v>
      </c>
      <c r="K113" s="588"/>
      <c r="L113" s="588"/>
      <c r="M113" s="587"/>
      <c r="N113" s="587"/>
      <c r="O113" s="587"/>
      <c r="P113" s="555"/>
      <c r="Q113" s="555"/>
      <c r="R113" s="555"/>
    </row>
    <row r="114" spans="1:18" ht="25">
      <c r="B114" s="590" t="s">
        <v>1683</v>
      </c>
      <c r="C114" s="590" t="s">
        <v>36</v>
      </c>
      <c r="D114" s="590" t="s">
        <v>1684</v>
      </c>
      <c r="E114" s="590" t="s">
        <v>5</v>
      </c>
      <c r="F114" s="591" t="s">
        <v>278</v>
      </c>
      <c r="G114" s="590" t="s">
        <v>0</v>
      </c>
      <c r="H114" s="589">
        <v>1</v>
      </c>
      <c r="I114" s="592">
        <v>17131.5</v>
      </c>
      <c r="J114" s="592">
        <v>17131.5</v>
      </c>
      <c r="K114" s="590" t="s">
        <v>11</v>
      </c>
      <c r="L114" s="590" t="s">
        <v>1685</v>
      </c>
      <c r="M114" s="591" t="s">
        <v>1686</v>
      </c>
      <c r="N114" s="591" t="s">
        <v>1687</v>
      </c>
      <c r="O114" s="554" t="str">
        <f>+_xlfn.CONCAT(B114,"-",E114)</f>
        <v>B1/06/01-A</v>
      </c>
      <c r="P114" s="555"/>
      <c r="Q114" s="555"/>
      <c r="R114" s="555"/>
    </row>
    <row r="116" spans="1:18" ht="29">
      <c r="A116" s="587">
        <v>3</v>
      </c>
      <c r="B116" s="588" t="s">
        <v>1683</v>
      </c>
      <c r="C116" s="588" t="s">
        <v>36</v>
      </c>
      <c r="D116" s="588" t="s">
        <v>36</v>
      </c>
      <c r="E116" s="588" t="s">
        <v>36</v>
      </c>
      <c r="F116" s="587" t="s">
        <v>279</v>
      </c>
      <c r="G116" s="588" t="s">
        <v>36</v>
      </c>
      <c r="H116" s="587"/>
      <c r="I116" s="587"/>
      <c r="J116" s="583">
        <v>133836.29999999999</v>
      </c>
      <c r="K116" s="588"/>
      <c r="L116" s="588"/>
      <c r="M116" s="587"/>
      <c r="N116" s="587"/>
      <c r="O116" s="587"/>
    </row>
    <row r="117" spans="1:18" ht="72.5">
      <c r="A117" s="587">
        <v>4</v>
      </c>
      <c r="B117" s="588" t="s">
        <v>1683</v>
      </c>
      <c r="C117" s="588" t="s">
        <v>36</v>
      </c>
      <c r="D117" s="588" t="s">
        <v>36</v>
      </c>
      <c r="E117" s="588" t="s">
        <v>36</v>
      </c>
      <c r="F117" s="587" t="s">
        <v>280</v>
      </c>
      <c r="G117" s="588" t="s">
        <v>36</v>
      </c>
      <c r="H117" s="587"/>
      <c r="I117" s="587"/>
      <c r="J117" s="583">
        <v>133836.29999999999</v>
      </c>
      <c r="K117" s="588"/>
      <c r="L117" s="588"/>
      <c r="M117" s="587"/>
      <c r="N117" s="587"/>
      <c r="O117" s="587"/>
      <c r="P117" s="555"/>
      <c r="Q117" s="555"/>
      <c r="R117" s="555"/>
    </row>
    <row r="118" spans="1:18" ht="25">
      <c r="B118" s="590" t="s">
        <v>1683</v>
      </c>
      <c r="C118" s="590" t="s">
        <v>36</v>
      </c>
      <c r="D118" s="590" t="s">
        <v>1688</v>
      </c>
      <c r="E118" s="590" t="s">
        <v>6</v>
      </c>
      <c r="F118" s="591" t="s">
        <v>281</v>
      </c>
      <c r="G118" s="590" t="s">
        <v>219</v>
      </c>
      <c r="H118" s="589">
        <v>117</v>
      </c>
      <c r="I118" s="592">
        <v>1143.9000000000001</v>
      </c>
      <c r="J118" s="592">
        <v>133836.29999999999</v>
      </c>
      <c r="K118" s="590" t="s">
        <v>11</v>
      </c>
      <c r="L118" s="590" t="s">
        <v>1689</v>
      </c>
      <c r="M118" s="591" t="s">
        <v>1690</v>
      </c>
      <c r="O118" s="554" t="str">
        <f>+_xlfn.CONCAT(B118,"-",E118)</f>
        <v>B1/06/01-B</v>
      </c>
      <c r="P118" s="555"/>
      <c r="Q118" s="555"/>
      <c r="R118" s="555"/>
    </row>
    <row r="120" spans="1:18" ht="14.5">
      <c r="A120" s="587">
        <v>3</v>
      </c>
      <c r="B120" s="588" t="s">
        <v>1683</v>
      </c>
      <c r="C120" s="588" t="s">
        <v>36</v>
      </c>
      <c r="D120" s="588" t="s">
        <v>36</v>
      </c>
      <c r="E120" s="588" t="s">
        <v>36</v>
      </c>
      <c r="F120" s="587" t="s">
        <v>1691</v>
      </c>
      <c r="G120" s="588" t="s">
        <v>36</v>
      </c>
      <c r="H120" s="587"/>
      <c r="I120" s="587"/>
      <c r="J120" s="583">
        <v>17805</v>
      </c>
      <c r="K120" s="588"/>
      <c r="L120" s="588"/>
      <c r="M120" s="587"/>
      <c r="N120" s="587"/>
      <c r="O120" s="587"/>
    </row>
    <row r="121" spans="1:18" ht="72.5">
      <c r="A121" s="587">
        <v>4</v>
      </c>
      <c r="B121" s="588" t="s">
        <v>1683</v>
      </c>
      <c r="C121" s="588" t="s">
        <v>36</v>
      </c>
      <c r="D121" s="588" t="s">
        <v>36</v>
      </c>
      <c r="E121" s="588" t="s">
        <v>36</v>
      </c>
      <c r="F121" s="587" t="s">
        <v>1692</v>
      </c>
      <c r="G121" s="588" t="s">
        <v>36</v>
      </c>
      <c r="H121" s="587"/>
      <c r="I121" s="587"/>
      <c r="J121" s="583">
        <v>17805</v>
      </c>
      <c r="K121" s="588"/>
      <c r="L121" s="588"/>
      <c r="M121" s="587"/>
      <c r="N121" s="587"/>
      <c r="O121" s="587"/>
    </row>
    <row r="122" spans="1:18" ht="14.5">
      <c r="B122" s="590" t="s">
        <v>1683</v>
      </c>
      <c r="C122" s="590" t="s">
        <v>36</v>
      </c>
      <c r="D122" s="590" t="s">
        <v>1693</v>
      </c>
      <c r="E122" s="590" t="s">
        <v>7</v>
      </c>
      <c r="F122" s="591" t="s">
        <v>1694</v>
      </c>
      <c r="G122" s="590" t="s">
        <v>311</v>
      </c>
      <c r="H122" s="589">
        <v>2</v>
      </c>
      <c r="I122" s="592">
        <v>8902.5</v>
      </c>
      <c r="J122" s="592">
        <v>17805</v>
      </c>
      <c r="K122" s="590" t="s">
        <v>11</v>
      </c>
      <c r="L122" s="590" t="s">
        <v>1695</v>
      </c>
      <c r="M122" s="591" t="s">
        <v>1696</v>
      </c>
      <c r="O122" s="554" t="str">
        <f>+_xlfn.CONCAT(B122,"-",E122)</f>
        <v>B1/06/01-C</v>
      </c>
      <c r="P122" s="555"/>
      <c r="Q122" s="555"/>
      <c r="R122" s="555"/>
    </row>
    <row r="123" spans="1:18" ht="14.5">
      <c r="P123" s="555"/>
      <c r="Q123" s="555"/>
      <c r="R123" s="555"/>
    </row>
    <row r="125" spans="1:18" ht="14.5">
      <c r="A125" s="587">
        <v>3</v>
      </c>
      <c r="B125" s="588" t="s">
        <v>1697</v>
      </c>
      <c r="C125" s="588" t="s">
        <v>36</v>
      </c>
      <c r="D125" s="588" t="s">
        <v>36</v>
      </c>
      <c r="E125" s="588" t="s">
        <v>36</v>
      </c>
      <c r="F125" s="587" t="s">
        <v>282</v>
      </c>
      <c r="G125" s="588" t="s">
        <v>36</v>
      </c>
      <c r="H125" s="587"/>
      <c r="I125" s="587"/>
      <c r="J125" s="583">
        <v>6250</v>
      </c>
      <c r="K125" s="588"/>
      <c r="L125" s="588"/>
      <c r="M125" s="587"/>
      <c r="N125" s="587"/>
      <c r="O125" s="587"/>
    </row>
    <row r="126" spans="1:18" ht="101.5">
      <c r="A126" s="587">
        <v>4</v>
      </c>
      <c r="B126" s="588" t="s">
        <v>1697</v>
      </c>
      <c r="C126" s="588" t="s">
        <v>36</v>
      </c>
      <c r="D126" s="588" t="s">
        <v>36</v>
      </c>
      <c r="E126" s="588" t="s">
        <v>36</v>
      </c>
      <c r="F126" s="587" t="s">
        <v>283</v>
      </c>
      <c r="G126" s="588" t="s">
        <v>36</v>
      </c>
      <c r="H126" s="587"/>
      <c r="I126" s="587"/>
      <c r="J126" s="583">
        <v>6250</v>
      </c>
      <c r="K126" s="588"/>
      <c r="L126" s="588"/>
      <c r="M126" s="587"/>
      <c r="N126" s="587"/>
      <c r="O126" s="587"/>
      <c r="P126" s="555"/>
      <c r="Q126" s="555"/>
      <c r="R126" s="555"/>
    </row>
    <row r="127" spans="1:18" ht="14.5">
      <c r="B127" s="590" t="s">
        <v>1697</v>
      </c>
      <c r="C127" s="590" t="s">
        <v>36</v>
      </c>
      <c r="D127" s="590" t="s">
        <v>1698</v>
      </c>
      <c r="E127" s="590" t="s">
        <v>5</v>
      </c>
      <c r="F127" s="591" t="s">
        <v>284</v>
      </c>
      <c r="G127" s="590" t="s">
        <v>0</v>
      </c>
      <c r="H127" s="589">
        <v>1</v>
      </c>
      <c r="I127" s="592">
        <v>6250</v>
      </c>
      <c r="J127" s="592">
        <v>6250</v>
      </c>
      <c r="K127" s="590" t="s">
        <v>11</v>
      </c>
      <c r="L127" s="590" t="s">
        <v>1699</v>
      </c>
      <c r="M127" s="591" t="s">
        <v>1700</v>
      </c>
      <c r="N127" s="591" t="s">
        <v>1654</v>
      </c>
      <c r="O127" s="554" t="str">
        <f>+_xlfn.CONCAT(B127,"-",E127)</f>
        <v>B1/06/02-A</v>
      </c>
      <c r="P127" s="555"/>
      <c r="Q127" s="555"/>
      <c r="R127" s="555"/>
    </row>
    <row r="129" spans="1:18" ht="14.5">
      <c r="A129" s="587" t="s">
        <v>1633</v>
      </c>
      <c r="B129" s="588" t="s">
        <v>1697</v>
      </c>
      <c r="C129" s="588" t="s">
        <v>36</v>
      </c>
      <c r="D129" s="588" t="s">
        <v>36</v>
      </c>
      <c r="E129" s="588" t="s">
        <v>36</v>
      </c>
      <c r="F129" s="587" t="s">
        <v>19</v>
      </c>
      <c r="G129" s="588"/>
      <c r="H129" s="587"/>
      <c r="I129" s="587"/>
      <c r="J129" s="587"/>
      <c r="K129" s="588"/>
      <c r="L129" s="588"/>
      <c r="M129" s="587"/>
      <c r="N129" s="587"/>
      <c r="O129" s="587"/>
    </row>
    <row r="130" spans="1:18" ht="14.5">
      <c r="A130" s="587" t="s">
        <v>1633</v>
      </c>
      <c r="B130" s="588" t="s">
        <v>1697</v>
      </c>
      <c r="C130" s="588" t="s">
        <v>36</v>
      </c>
      <c r="D130" s="588" t="s">
        <v>36</v>
      </c>
      <c r="E130" s="588" t="s">
        <v>36</v>
      </c>
      <c r="F130" s="587" t="s">
        <v>9</v>
      </c>
      <c r="G130" s="588"/>
      <c r="H130" s="587"/>
      <c r="I130" s="587"/>
      <c r="J130" s="587"/>
      <c r="K130" s="588"/>
      <c r="L130" s="588"/>
      <c r="M130" s="587"/>
      <c r="N130" s="587"/>
      <c r="O130" s="587"/>
      <c r="P130" s="555"/>
      <c r="Q130" s="555"/>
      <c r="R130" s="555"/>
    </row>
    <row r="131" spans="1:18" ht="14.5">
      <c r="P131" s="555"/>
      <c r="Q131" s="555"/>
      <c r="R131" s="555"/>
    </row>
    <row r="132" spans="1:18" ht="14.5">
      <c r="P132" s="555"/>
      <c r="Q132" s="555"/>
      <c r="R132" s="555"/>
    </row>
    <row r="133" spans="1:18" ht="14.5">
      <c r="A133" s="587">
        <v>2</v>
      </c>
      <c r="B133" s="588" t="s">
        <v>1701</v>
      </c>
      <c r="C133" s="588" t="s">
        <v>36</v>
      </c>
      <c r="D133" s="588" t="s">
        <v>36</v>
      </c>
      <c r="E133" s="588" t="s">
        <v>36</v>
      </c>
      <c r="F133" s="587" t="s">
        <v>23</v>
      </c>
      <c r="G133" s="588" t="s">
        <v>36</v>
      </c>
      <c r="H133" s="587"/>
      <c r="I133" s="587"/>
      <c r="J133" s="583">
        <v>5857191.9500000002</v>
      </c>
      <c r="K133" s="588"/>
      <c r="L133" s="588"/>
      <c r="M133" s="587"/>
      <c r="N133" s="587"/>
      <c r="O133" s="587"/>
    </row>
    <row r="134" spans="1:18" ht="14.5">
      <c r="A134" s="587">
        <v>3</v>
      </c>
      <c r="B134" s="588" t="s">
        <v>1701</v>
      </c>
      <c r="C134" s="588" t="s">
        <v>36</v>
      </c>
      <c r="D134" s="588" t="s">
        <v>36</v>
      </c>
      <c r="E134" s="588" t="s">
        <v>36</v>
      </c>
      <c r="F134" s="587" t="s">
        <v>238</v>
      </c>
      <c r="G134" s="588" t="s">
        <v>36</v>
      </c>
      <c r="H134" s="587"/>
      <c r="I134" s="587"/>
      <c r="J134" s="583">
        <v>27804</v>
      </c>
      <c r="K134" s="588"/>
      <c r="L134" s="588"/>
      <c r="M134" s="587"/>
      <c r="N134" s="587"/>
      <c r="O134" s="587"/>
    </row>
    <row r="135" spans="1:18" ht="72.5">
      <c r="A135" s="587">
        <v>4</v>
      </c>
      <c r="B135" s="588" t="s">
        <v>1701</v>
      </c>
      <c r="C135" s="588" t="s">
        <v>36</v>
      </c>
      <c r="D135" s="588" t="s">
        <v>36</v>
      </c>
      <c r="E135" s="588" t="s">
        <v>36</v>
      </c>
      <c r="F135" s="587" t="s">
        <v>1702</v>
      </c>
      <c r="G135" s="588" t="s">
        <v>36</v>
      </c>
      <c r="H135" s="587"/>
      <c r="I135" s="587"/>
      <c r="J135" s="583">
        <v>27804</v>
      </c>
      <c r="K135" s="588"/>
      <c r="L135" s="588"/>
      <c r="M135" s="587"/>
      <c r="N135" s="587"/>
      <c r="O135" s="587"/>
    </row>
    <row r="136" spans="1:18">
      <c r="B136" s="590" t="s">
        <v>1701</v>
      </c>
      <c r="C136" s="590" t="s">
        <v>36</v>
      </c>
      <c r="D136" s="590" t="s">
        <v>1703</v>
      </c>
      <c r="E136" s="590" t="s">
        <v>5</v>
      </c>
      <c r="F136" s="591" t="s">
        <v>218</v>
      </c>
      <c r="G136" s="590" t="s">
        <v>219</v>
      </c>
      <c r="H136" s="589">
        <v>536</v>
      </c>
      <c r="I136" s="589">
        <v>28</v>
      </c>
      <c r="J136" s="592">
        <v>15008</v>
      </c>
      <c r="K136" s="590" t="s">
        <v>27</v>
      </c>
      <c r="L136" s="590" t="s">
        <v>1704</v>
      </c>
      <c r="M136" s="591" t="s">
        <v>1705</v>
      </c>
      <c r="O136" s="554" t="str">
        <f t="shared" ref="O136:O138" si="5">+_xlfn.CONCAT(B136,"-",E136)</f>
        <v>B1/07/01-A</v>
      </c>
    </row>
    <row r="137" spans="1:18" ht="14.5">
      <c r="B137" s="590" t="s">
        <v>1701</v>
      </c>
      <c r="C137" s="590" t="s">
        <v>36</v>
      </c>
      <c r="D137" s="590" t="s">
        <v>1703</v>
      </c>
      <c r="E137" s="590" t="s">
        <v>6</v>
      </c>
      <c r="F137" s="591" t="s">
        <v>220</v>
      </c>
      <c r="G137" s="590" t="s">
        <v>219</v>
      </c>
      <c r="H137" s="589">
        <v>307</v>
      </c>
      <c r="I137" s="589">
        <v>28</v>
      </c>
      <c r="J137" s="592">
        <v>8596</v>
      </c>
      <c r="K137" s="590" t="s">
        <v>27</v>
      </c>
      <c r="L137" s="590" t="s">
        <v>1704</v>
      </c>
      <c r="M137" s="591" t="s">
        <v>1705</v>
      </c>
      <c r="O137" s="554" t="str">
        <f t="shared" si="5"/>
        <v>B1/07/01-B</v>
      </c>
      <c r="P137" s="555"/>
      <c r="Q137" s="555"/>
      <c r="R137" s="555"/>
    </row>
    <row r="138" spans="1:18" ht="14.5">
      <c r="B138" s="590" t="s">
        <v>1701</v>
      </c>
      <c r="C138" s="590" t="s">
        <v>36</v>
      </c>
      <c r="D138" s="590" t="s">
        <v>1703</v>
      </c>
      <c r="E138" s="590" t="s">
        <v>7</v>
      </c>
      <c r="F138" s="591" t="s">
        <v>221</v>
      </c>
      <c r="G138" s="590" t="s">
        <v>219</v>
      </c>
      <c r="H138" s="589">
        <v>150</v>
      </c>
      <c r="I138" s="589">
        <v>28</v>
      </c>
      <c r="J138" s="592">
        <v>4200</v>
      </c>
      <c r="K138" s="590" t="s">
        <v>27</v>
      </c>
      <c r="L138" s="590" t="s">
        <v>1704</v>
      </c>
      <c r="M138" s="591" t="s">
        <v>1705</v>
      </c>
      <c r="O138" s="554" t="str">
        <f t="shared" si="5"/>
        <v>B1/07/01-C</v>
      </c>
      <c r="P138" s="555"/>
      <c r="Q138" s="555"/>
      <c r="R138" s="555"/>
    </row>
    <row r="140" spans="1:18" ht="29">
      <c r="A140" s="587">
        <v>3</v>
      </c>
      <c r="B140" s="588" t="s">
        <v>1701</v>
      </c>
      <c r="C140" s="588" t="s">
        <v>36</v>
      </c>
      <c r="D140" s="588" t="s">
        <v>36</v>
      </c>
      <c r="E140" s="588" t="s">
        <v>36</v>
      </c>
      <c r="F140" s="587" t="s">
        <v>239</v>
      </c>
      <c r="G140" s="588" t="s">
        <v>36</v>
      </c>
      <c r="H140" s="587"/>
      <c r="I140" s="587"/>
      <c r="J140" s="583">
        <v>301265.13</v>
      </c>
      <c r="K140" s="588"/>
      <c r="L140" s="588"/>
      <c r="M140" s="587"/>
      <c r="N140" s="587"/>
      <c r="O140" s="587"/>
    </row>
    <row r="141" spans="1:18" ht="58">
      <c r="A141" s="587">
        <v>4</v>
      </c>
      <c r="B141" s="588" t="s">
        <v>1701</v>
      </c>
      <c r="C141" s="588" t="s">
        <v>36</v>
      </c>
      <c r="D141" s="588" t="s">
        <v>36</v>
      </c>
      <c r="E141" s="588" t="s">
        <v>36</v>
      </c>
      <c r="F141" s="587" t="s">
        <v>222</v>
      </c>
      <c r="G141" s="588" t="s">
        <v>36</v>
      </c>
      <c r="H141" s="587"/>
      <c r="I141" s="587"/>
      <c r="J141" s="583">
        <v>301265.13</v>
      </c>
      <c r="K141" s="588"/>
      <c r="L141" s="588"/>
      <c r="M141" s="587"/>
      <c r="N141" s="587"/>
      <c r="O141" s="587"/>
    </row>
    <row r="142" spans="1:18" ht="25">
      <c r="B142" s="590" t="s">
        <v>1701</v>
      </c>
      <c r="C142" s="590" t="s">
        <v>36</v>
      </c>
      <c r="D142" s="590" t="s">
        <v>1706</v>
      </c>
      <c r="E142" s="590" t="s">
        <v>8</v>
      </c>
      <c r="F142" s="591" t="s">
        <v>223</v>
      </c>
      <c r="G142" s="590" t="s">
        <v>219</v>
      </c>
      <c r="H142" s="593">
        <v>1346</v>
      </c>
      <c r="I142" s="589">
        <v>99.78</v>
      </c>
      <c r="J142" s="592">
        <v>134303.88</v>
      </c>
      <c r="K142" s="590" t="s">
        <v>27</v>
      </c>
      <c r="L142" s="590" t="s">
        <v>1707</v>
      </c>
      <c r="M142" s="591" t="s">
        <v>1708</v>
      </c>
      <c r="O142" s="554" t="str">
        <f t="shared" ref="O142:O144" si="6">+_xlfn.CONCAT(B142,"-",E142)</f>
        <v>B1/07/01-D</v>
      </c>
    </row>
    <row r="143" spans="1:18" ht="25">
      <c r="B143" s="590" t="s">
        <v>1701</v>
      </c>
      <c r="C143" s="590" t="s">
        <v>36</v>
      </c>
      <c r="D143" s="590" t="s">
        <v>1706</v>
      </c>
      <c r="E143" s="590" t="s">
        <v>10</v>
      </c>
      <c r="F143" s="591" t="s">
        <v>224</v>
      </c>
      <c r="G143" s="590" t="s">
        <v>219</v>
      </c>
      <c r="H143" s="589">
        <v>678</v>
      </c>
      <c r="I143" s="589">
        <v>101.25</v>
      </c>
      <c r="J143" s="592">
        <v>68647.5</v>
      </c>
      <c r="K143" s="590" t="s">
        <v>27</v>
      </c>
      <c r="L143" s="590" t="s">
        <v>1709</v>
      </c>
      <c r="M143" s="591" t="s">
        <v>1710</v>
      </c>
      <c r="O143" s="554" t="str">
        <f t="shared" si="6"/>
        <v>B1/07/01-E</v>
      </c>
    </row>
    <row r="144" spans="1:18" ht="25">
      <c r="B144" s="590" t="s">
        <v>1701</v>
      </c>
      <c r="C144" s="590" t="s">
        <v>36</v>
      </c>
      <c r="D144" s="590" t="s">
        <v>1706</v>
      </c>
      <c r="E144" s="590" t="s">
        <v>11</v>
      </c>
      <c r="F144" s="591" t="s">
        <v>225</v>
      </c>
      <c r="G144" s="590" t="s">
        <v>219</v>
      </c>
      <c r="H144" s="589">
        <v>971</v>
      </c>
      <c r="I144" s="589">
        <v>101.25</v>
      </c>
      <c r="J144" s="592">
        <v>98313.75</v>
      </c>
      <c r="K144" s="590" t="s">
        <v>27</v>
      </c>
      <c r="L144" s="590" t="s">
        <v>1709</v>
      </c>
      <c r="M144" s="591" t="s">
        <v>1710</v>
      </c>
      <c r="O144" s="554" t="str">
        <f t="shared" si="6"/>
        <v>B1/07/01-F</v>
      </c>
      <c r="P144" s="555"/>
      <c r="Q144" s="555"/>
      <c r="R144" s="555"/>
    </row>
    <row r="145" spans="1:18" ht="14.5">
      <c r="P145" s="555"/>
      <c r="Q145" s="555"/>
      <c r="R145" s="555"/>
    </row>
    <row r="147" spans="1:18" ht="29">
      <c r="A147" s="587">
        <v>3</v>
      </c>
      <c r="B147" s="588" t="s">
        <v>1711</v>
      </c>
      <c r="C147" s="588" t="s">
        <v>36</v>
      </c>
      <c r="D147" s="588" t="s">
        <v>36</v>
      </c>
      <c r="E147" s="588" t="s">
        <v>36</v>
      </c>
      <c r="F147" s="587" t="s">
        <v>285</v>
      </c>
      <c r="G147" s="588" t="s">
        <v>36</v>
      </c>
      <c r="H147" s="587"/>
      <c r="I147" s="587"/>
      <c r="J147" s="583">
        <v>4825.08</v>
      </c>
      <c r="K147" s="588"/>
      <c r="L147" s="588"/>
      <c r="M147" s="587"/>
      <c r="N147" s="587"/>
      <c r="O147" s="587"/>
    </row>
    <row r="148" spans="1:18" ht="87">
      <c r="A148" s="587">
        <v>4</v>
      </c>
      <c r="B148" s="588" t="s">
        <v>1711</v>
      </c>
      <c r="C148" s="588" t="s">
        <v>36</v>
      </c>
      <c r="D148" s="588" t="s">
        <v>36</v>
      </c>
      <c r="E148" s="588" t="s">
        <v>36</v>
      </c>
      <c r="F148" s="587" t="s">
        <v>286</v>
      </c>
      <c r="G148" s="588" t="s">
        <v>36</v>
      </c>
      <c r="H148" s="587"/>
      <c r="I148" s="587"/>
      <c r="J148" s="583">
        <v>4825.08</v>
      </c>
      <c r="K148" s="588"/>
      <c r="L148" s="588"/>
      <c r="M148" s="587"/>
      <c r="N148" s="587"/>
      <c r="O148" s="587"/>
      <c r="P148" s="555"/>
      <c r="Q148" s="555"/>
      <c r="R148" s="555"/>
    </row>
    <row r="149" spans="1:18" ht="14.5">
      <c r="B149" s="590" t="s">
        <v>1711</v>
      </c>
      <c r="C149" s="590" t="s">
        <v>36</v>
      </c>
      <c r="D149" s="590" t="s">
        <v>1712</v>
      </c>
      <c r="E149" s="590" t="s">
        <v>5</v>
      </c>
      <c r="F149" s="591" t="s">
        <v>287</v>
      </c>
      <c r="G149" s="590" t="s">
        <v>219</v>
      </c>
      <c r="H149" s="589">
        <v>78</v>
      </c>
      <c r="I149" s="589">
        <v>61.86</v>
      </c>
      <c r="J149" s="592">
        <v>4825.08</v>
      </c>
      <c r="K149" s="590" t="s">
        <v>27</v>
      </c>
      <c r="L149" s="590" t="s">
        <v>1713</v>
      </c>
      <c r="M149" s="591" t="s">
        <v>1714</v>
      </c>
      <c r="O149" s="554" t="str">
        <f>+_xlfn.CONCAT(B149,"-",E149)</f>
        <v>B1/07/02-A</v>
      </c>
      <c r="P149" s="555"/>
      <c r="Q149" s="555"/>
      <c r="R149" s="555"/>
    </row>
    <row r="151" spans="1:18" ht="14.5">
      <c r="A151" s="587">
        <v>3</v>
      </c>
      <c r="B151" s="588" t="s">
        <v>1711</v>
      </c>
      <c r="C151" s="588" t="s">
        <v>36</v>
      </c>
      <c r="D151" s="588" t="s">
        <v>36</v>
      </c>
      <c r="E151" s="588" t="s">
        <v>36</v>
      </c>
      <c r="F151" s="587" t="s">
        <v>240</v>
      </c>
      <c r="G151" s="588" t="s">
        <v>36</v>
      </c>
      <c r="H151" s="587"/>
      <c r="I151" s="587"/>
      <c r="J151" s="583">
        <v>6080.93</v>
      </c>
      <c r="K151" s="588"/>
      <c r="L151" s="588"/>
      <c r="M151" s="587"/>
      <c r="N151" s="587"/>
      <c r="O151" s="587"/>
    </row>
    <row r="152" spans="1:18" ht="43.5">
      <c r="A152" s="587">
        <v>4</v>
      </c>
      <c r="B152" s="588" t="s">
        <v>1711</v>
      </c>
      <c r="C152" s="588" t="s">
        <v>36</v>
      </c>
      <c r="D152" s="588" t="s">
        <v>36</v>
      </c>
      <c r="E152" s="588" t="s">
        <v>36</v>
      </c>
      <c r="F152" s="587" t="s">
        <v>226</v>
      </c>
      <c r="G152" s="588" t="s">
        <v>36</v>
      </c>
      <c r="H152" s="587"/>
      <c r="I152" s="587"/>
      <c r="J152" s="583">
        <v>6080.93</v>
      </c>
      <c r="K152" s="588"/>
      <c r="L152" s="588"/>
      <c r="M152" s="587"/>
      <c r="N152" s="587"/>
      <c r="O152" s="587"/>
      <c r="P152" s="555"/>
      <c r="Q152" s="555"/>
      <c r="R152" s="555"/>
    </row>
    <row r="153" spans="1:18" ht="25">
      <c r="B153" s="590" t="s">
        <v>1711</v>
      </c>
      <c r="C153" s="590" t="s">
        <v>36</v>
      </c>
      <c r="D153" s="590" t="s">
        <v>1715</v>
      </c>
      <c r="E153" s="590" t="s">
        <v>6</v>
      </c>
      <c r="F153" s="591" t="s">
        <v>227</v>
      </c>
      <c r="G153" s="590" t="s">
        <v>219</v>
      </c>
      <c r="H153" s="589">
        <v>97</v>
      </c>
      <c r="I153" s="589">
        <v>62.69</v>
      </c>
      <c r="J153" s="592">
        <v>6080.93</v>
      </c>
      <c r="K153" s="590" t="s">
        <v>27</v>
      </c>
      <c r="L153" s="590" t="s">
        <v>1716</v>
      </c>
      <c r="M153" s="591" t="s">
        <v>1717</v>
      </c>
      <c r="O153" s="554" t="str">
        <f>+_xlfn.CONCAT(B153,"-",E153)</f>
        <v>B1/07/02-B</v>
      </c>
      <c r="P153" s="555"/>
      <c r="Q153" s="555"/>
      <c r="R153" s="555"/>
    </row>
    <row r="155" spans="1:18" ht="14.5">
      <c r="A155" s="587">
        <v>3</v>
      </c>
      <c r="B155" s="588" t="s">
        <v>1711</v>
      </c>
      <c r="C155" s="588" t="s">
        <v>36</v>
      </c>
      <c r="D155" s="588" t="s">
        <v>36</v>
      </c>
      <c r="E155" s="588" t="s">
        <v>36</v>
      </c>
      <c r="F155" s="587" t="s">
        <v>288</v>
      </c>
      <c r="G155" s="588" t="s">
        <v>36</v>
      </c>
      <c r="H155" s="587"/>
      <c r="I155" s="587"/>
      <c r="J155" s="583">
        <v>54793.42</v>
      </c>
      <c r="K155" s="588"/>
      <c r="L155" s="588"/>
      <c r="M155" s="587"/>
      <c r="N155" s="587"/>
      <c r="O155" s="587"/>
    </row>
    <row r="156" spans="1:18" ht="58">
      <c r="A156" s="587">
        <v>4</v>
      </c>
      <c r="B156" s="588" t="s">
        <v>1711</v>
      </c>
      <c r="C156" s="588" t="s">
        <v>36</v>
      </c>
      <c r="D156" s="588" t="s">
        <v>36</v>
      </c>
      <c r="E156" s="588" t="s">
        <v>36</v>
      </c>
      <c r="F156" s="587" t="s">
        <v>289</v>
      </c>
      <c r="G156" s="588" t="s">
        <v>36</v>
      </c>
      <c r="H156" s="587"/>
      <c r="I156" s="587"/>
      <c r="J156" s="583">
        <v>54793.42</v>
      </c>
      <c r="K156" s="588"/>
      <c r="L156" s="588"/>
      <c r="M156" s="587"/>
      <c r="N156" s="587"/>
      <c r="O156" s="587"/>
    </row>
    <row r="157" spans="1:18" ht="14.5">
      <c r="B157" s="590" t="s">
        <v>1711</v>
      </c>
      <c r="C157" s="590" t="s">
        <v>36</v>
      </c>
      <c r="D157" s="590" t="s">
        <v>1718</v>
      </c>
      <c r="E157" s="590" t="s">
        <v>7</v>
      </c>
      <c r="F157" s="591" t="s">
        <v>290</v>
      </c>
      <c r="G157" s="590" t="s">
        <v>219</v>
      </c>
      <c r="H157" s="589">
        <v>263</v>
      </c>
      <c r="I157" s="589">
        <v>208.34</v>
      </c>
      <c r="J157" s="592">
        <v>54793.42</v>
      </c>
      <c r="K157" s="590" t="s">
        <v>27</v>
      </c>
      <c r="L157" s="590" t="s">
        <v>1719</v>
      </c>
      <c r="M157" s="591" t="s">
        <v>290</v>
      </c>
      <c r="O157" s="554" t="str">
        <f>+_xlfn.CONCAT(B157,"-",E157)</f>
        <v>B1/07/02-C</v>
      </c>
      <c r="P157" s="555"/>
      <c r="Q157" s="555"/>
      <c r="R157" s="555"/>
    </row>
    <row r="158" spans="1:18" ht="14.5">
      <c r="P158" s="555"/>
      <c r="Q158" s="555"/>
      <c r="R158" s="555"/>
    </row>
    <row r="160" spans="1:18" ht="29">
      <c r="A160" s="587">
        <v>3</v>
      </c>
      <c r="B160" s="588" t="s">
        <v>1720</v>
      </c>
      <c r="C160" s="588" t="s">
        <v>36</v>
      </c>
      <c r="D160" s="588" t="s">
        <v>36</v>
      </c>
      <c r="E160" s="588" t="s">
        <v>36</v>
      </c>
      <c r="F160" s="587" t="s">
        <v>291</v>
      </c>
      <c r="G160" s="588" t="s">
        <v>36</v>
      </c>
      <c r="H160" s="587"/>
      <c r="I160" s="587"/>
      <c r="J160" s="583">
        <v>4315524</v>
      </c>
      <c r="K160" s="588"/>
      <c r="L160" s="588"/>
      <c r="M160" s="587"/>
      <c r="N160" s="587"/>
      <c r="O160" s="587"/>
    </row>
    <row r="161" spans="1:18" ht="101.5">
      <c r="A161" s="587">
        <v>4</v>
      </c>
      <c r="B161" s="588" t="s">
        <v>1720</v>
      </c>
      <c r="C161" s="588" t="s">
        <v>36</v>
      </c>
      <c r="D161" s="588" t="s">
        <v>36</v>
      </c>
      <c r="E161" s="588" t="s">
        <v>36</v>
      </c>
      <c r="F161" s="587" t="s">
        <v>1721</v>
      </c>
      <c r="G161" s="588" t="s">
        <v>36</v>
      </c>
      <c r="H161" s="587"/>
      <c r="I161" s="587"/>
      <c r="J161" s="583">
        <v>4315524</v>
      </c>
      <c r="K161" s="588"/>
      <c r="L161" s="588"/>
      <c r="M161" s="587"/>
      <c r="N161" s="587"/>
      <c r="O161" s="587"/>
    </row>
    <row r="162" spans="1:18" ht="14.5">
      <c r="B162" s="590" t="s">
        <v>1720</v>
      </c>
      <c r="C162" s="590" t="s">
        <v>36</v>
      </c>
      <c r="D162" s="590" t="s">
        <v>1722</v>
      </c>
      <c r="E162" s="590" t="s">
        <v>5</v>
      </c>
      <c r="F162" s="591" t="s">
        <v>293</v>
      </c>
      <c r="G162" s="590" t="s">
        <v>219</v>
      </c>
      <c r="H162" s="593">
        <v>4306</v>
      </c>
      <c r="I162" s="589">
        <v>840.25</v>
      </c>
      <c r="J162" s="592">
        <v>3618116.5</v>
      </c>
      <c r="K162" s="590" t="s">
        <v>27</v>
      </c>
      <c r="L162" s="590" t="s">
        <v>1723</v>
      </c>
      <c r="M162" s="591" t="s">
        <v>1724</v>
      </c>
      <c r="O162" s="554" t="str">
        <f t="shared" ref="O162:O163" si="7">+_xlfn.CONCAT(B162,"-",E162)</f>
        <v>B1/07/03-A</v>
      </c>
      <c r="P162" s="555"/>
      <c r="Q162" s="555"/>
      <c r="R162" s="555"/>
    </row>
    <row r="163" spans="1:18" ht="25">
      <c r="B163" s="590" t="s">
        <v>1720</v>
      </c>
      <c r="C163" s="590" t="s">
        <v>36</v>
      </c>
      <c r="D163" s="590" t="s">
        <v>1722</v>
      </c>
      <c r="E163" s="590" t="s">
        <v>6</v>
      </c>
      <c r="F163" s="591" t="s">
        <v>294</v>
      </c>
      <c r="G163" s="590" t="s">
        <v>219</v>
      </c>
      <c r="H163" s="589">
        <v>830</v>
      </c>
      <c r="I163" s="589">
        <v>840.25</v>
      </c>
      <c r="J163" s="592">
        <v>697407.5</v>
      </c>
      <c r="K163" s="590" t="s">
        <v>27</v>
      </c>
      <c r="L163" s="590" t="s">
        <v>1725</v>
      </c>
      <c r="M163" s="591" t="s">
        <v>1726</v>
      </c>
      <c r="O163" s="554" t="str">
        <f t="shared" si="7"/>
        <v>B1/07/03-B</v>
      </c>
      <c r="P163" s="555"/>
      <c r="Q163" s="555"/>
      <c r="R163" s="555"/>
    </row>
    <row r="165" spans="1:18" ht="14.5">
      <c r="A165" s="587">
        <v>3</v>
      </c>
      <c r="B165" s="588" t="s">
        <v>1720</v>
      </c>
      <c r="C165" s="588" t="s">
        <v>36</v>
      </c>
      <c r="D165" s="588" t="s">
        <v>36</v>
      </c>
      <c r="E165" s="588" t="s">
        <v>36</v>
      </c>
      <c r="F165" s="587" t="s">
        <v>295</v>
      </c>
      <c r="G165" s="588" t="s">
        <v>36</v>
      </c>
      <c r="H165" s="587"/>
      <c r="I165" s="587"/>
      <c r="J165" s="583">
        <v>1055926.5</v>
      </c>
      <c r="K165" s="588"/>
      <c r="L165" s="588"/>
      <c r="M165" s="587"/>
      <c r="N165" s="587"/>
      <c r="O165" s="587"/>
    </row>
    <row r="166" spans="1:18" ht="116">
      <c r="A166" s="587">
        <v>4</v>
      </c>
      <c r="B166" s="588" t="s">
        <v>1720</v>
      </c>
      <c r="C166" s="588" t="s">
        <v>36</v>
      </c>
      <c r="D166" s="588" t="s">
        <v>36</v>
      </c>
      <c r="E166" s="588" t="s">
        <v>36</v>
      </c>
      <c r="F166" s="587" t="s">
        <v>296</v>
      </c>
      <c r="G166" s="588" t="s">
        <v>36</v>
      </c>
      <c r="H166" s="587"/>
      <c r="I166" s="587"/>
      <c r="J166" s="583">
        <v>1055926.5</v>
      </c>
      <c r="K166" s="588"/>
      <c r="L166" s="588"/>
      <c r="M166" s="587"/>
      <c r="N166" s="587"/>
      <c r="O166" s="587"/>
      <c r="P166" s="555"/>
      <c r="Q166" s="555"/>
      <c r="R166" s="555"/>
    </row>
    <row r="167" spans="1:18" ht="14.5">
      <c r="B167" s="590" t="s">
        <v>1720</v>
      </c>
      <c r="C167" s="590" t="s">
        <v>36</v>
      </c>
      <c r="D167" s="590" t="s">
        <v>1727</v>
      </c>
      <c r="E167" s="590" t="s">
        <v>7</v>
      </c>
      <c r="F167" s="591" t="s">
        <v>209</v>
      </c>
      <c r="G167" s="590" t="s">
        <v>219</v>
      </c>
      <c r="H167" s="593">
        <v>1842</v>
      </c>
      <c r="I167" s="589">
        <v>573.25</v>
      </c>
      <c r="J167" s="592">
        <v>1055926.5</v>
      </c>
      <c r="K167" s="590" t="s">
        <v>27</v>
      </c>
      <c r="L167" s="590" t="s">
        <v>1728</v>
      </c>
      <c r="M167" s="591" t="s">
        <v>1729</v>
      </c>
      <c r="O167" s="554" t="str">
        <f>+_xlfn.CONCAT(B167,"-",E167)</f>
        <v>B1/07/03-C</v>
      </c>
      <c r="P167" s="555"/>
      <c r="Q167" s="555"/>
      <c r="R167" s="555"/>
    </row>
    <row r="169" spans="1:18" ht="29">
      <c r="A169" s="587">
        <v>3</v>
      </c>
      <c r="B169" s="588" t="s">
        <v>1720</v>
      </c>
      <c r="C169" s="588" t="s">
        <v>36</v>
      </c>
      <c r="D169" s="588" t="s">
        <v>36</v>
      </c>
      <c r="E169" s="588" t="s">
        <v>36</v>
      </c>
      <c r="F169" s="587" t="s">
        <v>298</v>
      </c>
      <c r="G169" s="588" t="s">
        <v>36</v>
      </c>
      <c r="H169" s="587"/>
      <c r="I169" s="587"/>
      <c r="J169" s="583">
        <v>87260.39</v>
      </c>
      <c r="K169" s="588"/>
      <c r="L169" s="588"/>
      <c r="M169" s="587"/>
      <c r="N169" s="587"/>
      <c r="O169" s="587"/>
    </row>
    <row r="170" spans="1:18" ht="58">
      <c r="A170" s="587">
        <v>4</v>
      </c>
      <c r="B170" s="588" t="s">
        <v>1720</v>
      </c>
      <c r="C170" s="588" t="s">
        <v>36</v>
      </c>
      <c r="D170" s="588" t="s">
        <v>36</v>
      </c>
      <c r="E170" s="588" t="s">
        <v>36</v>
      </c>
      <c r="F170" s="587" t="s">
        <v>299</v>
      </c>
      <c r="G170" s="588" t="s">
        <v>36</v>
      </c>
      <c r="H170" s="587"/>
      <c r="I170" s="587"/>
      <c r="J170" s="583">
        <v>46636.56</v>
      </c>
      <c r="K170" s="588"/>
      <c r="L170" s="588"/>
      <c r="M170" s="587"/>
      <c r="N170" s="587"/>
      <c r="O170" s="587"/>
    </row>
    <row r="171" spans="1:18" ht="25">
      <c r="B171" s="590" t="s">
        <v>1720</v>
      </c>
      <c r="C171" s="590" t="s">
        <v>36</v>
      </c>
      <c r="D171" s="590" t="s">
        <v>1730</v>
      </c>
      <c r="E171" s="590" t="s">
        <v>8</v>
      </c>
      <c r="F171" s="591" t="s">
        <v>300</v>
      </c>
      <c r="G171" s="590" t="s">
        <v>219</v>
      </c>
      <c r="H171" s="589">
        <v>263</v>
      </c>
      <c r="I171" s="589">
        <v>143.94</v>
      </c>
      <c r="J171" s="592">
        <v>37856.22</v>
      </c>
      <c r="K171" s="590" t="s">
        <v>27</v>
      </c>
      <c r="L171" s="590" t="s">
        <v>1731</v>
      </c>
      <c r="M171" s="591" t="s">
        <v>1732</v>
      </c>
      <c r="O171" s="554" t="str">
        <f t="shared" ref="O171:O172" si="8">+_xlfn.CONCAT(B171,"-",E171)</f>
        <v>B1/07/03-D</v>
      </c>
    </row>
    <row r="172" spans="1:18" ht="25">
      <c r="B172" s="590" t="s">
        <v>1720</v>
      </c>
      <c r="C172" s="590" t="s">
        <v>36</v>
      </c>
      <c r="D172" s="590" t="s">
        <v>1730</v>
      </c>
      <c r="E172" s="590" t="s">
        <v>10</v>
      </c>
      <c r="F172" s="591" t="s">
        <v>211</v>
      </c>
      <c r="G172" s="590" t="s">
        <v>219</v>
      </c>
      <c r="H172" s="589">
        <v>61</v>
      </c>
      <c r="I172" s="589">
        <v>143.94</v>
      </c>
      <c r="J172" s="592">
        <v>8780.34</v>
      </c>
      <c r="K172" s="590" t="s">
        <v>27</v>
      </c>
      <c r="L172" s="590" t="s">
        <v>1731</v>
      </c>
      <c r="M172" s="591" t="s">
        <v>1732</v>
      </c>
      <c r="O172" s="554" t="str">
        <f t="shared" si="8"/>
        <v>B1/07/03-E</v>
      </c>
      <c r="P172" s="555"/>
      <c r="Q172" s="555"/>
      <c r="R172" s="555"/>
    </row>
    <row r="175" spans="1:18" ht="29">
      <c r="A175" s="587">
        <v>4</v>
      </c>
      <c r="B175" s="588" t="s">
        <v>1733</v>
      </c>
      <c r="C175" s="588" t="s">
        <v>36</v>
      </c>
      <c r="D175" s="588" t="s">
        <v>36</v>
      </c>
      <c r="E175" s="588" t="s">
        <v>36</v>
      </c>
      <c r="F175" s="587" t="s">
        <v>301</v>
      </c>
      <c r="G175" s="588" t="s">
        <v>36</v>
      </c>
      <c r="H175" s="587"/>
      <c r="I175" s="587"/>
      <c r="J175" s="583">
        <v>4428.92</v>
      </c>
      <c r="K175" s="588"/>
      <c r="L175" s="588"/>
      <c r="M175" s="587"/>
      <c r="N175" s="587"/>
      <c r="O175" s="587"/>
      <c r="P175" s="555"/>
      <c r="Q175" s="555"/>
      <c r="R175" s="555"/>
    </row>
    <row r="176" spans="1:18">
      <c r="B176" s="590" t="s">
        <v>1733</v>
      </c>
      <c r="C176" s="590" t="s">
        <v>36</v>
      </c>
      <c r="D176" s="590" t="s">
        <v>1734</v>
      </c>
      <c r="E176" s="590" t="s">
        <v>5</v>
      </c>
      <c r="F176" s="591" t="s">
        <v>300</v>
      </c>
      <c r="G176" s="590" t="s">
        <v>219</v>
      </c>
      <c r="H176" s="589">
        <v>263</v>
      </c>
      <c r="I176" s="589">
        <v>16.84</v>
      </c>
      <c r="J176" s="592">
        <v>4428.92</v>
      </c>
      <c r="K176" s="590" t="s">
        <v>27</v>
      </c>
      <c r="L176" s="590" t="s">
        <v>1735</v>
      </c>
      <c r="M176" s="591" t="s">
        <v>1736</v>
      </c>
      <c r="O176" s="554" t="str">
        <f>+_xlfn.CONCAT(B176,"-",E176)</f>
        <v>B1/07/04-A</v>
      </c>
    </row>
    <row r="178" spans="1:18" ht="58">
      <c r="A178" s="587">
        <v>4</v>
      </c>
      <c r="B178" s="588" t="s">
        <v>1733</v>
      </c>
      <c r="C178" s="588" t="s">
        <v>36</v>
      </c>
      <c r="D178" s="588" t="s">
        <v>36</v>
      </c>
      <c r="E178" s="588" t="s">
        <v>36</v>
      </c>
      <c r="F178" s="587" t="s">
        <v>302</v>
      </c>
      <c r="G178" s="588" t="s">
        <v>36</v>
      </c>
      <c r="H178" s="587"/>
      <c r="I178" s="587"/>
      <c r="J178" s="583">
        <v>35654.910000000003</v>
      </c>
      <c r="K178" s="588"/>
      <c r="L178" s="588"/>
      <c r="M178" s="587"/>
      <c r="N178" s="587"/>
      <c r="O178" s="587"/>
      <c r="P178" s="555"/>
      <c r="Q178" s="555"/>
      <c r="R178" s="555"/>
    </row>
    <row r="179" spans="1:18">
      <c r="B179" s="590" t="s">
        <v>1733</v>
      </c>
      <c r="C179" s="590" t="s">
        <v>36</v>
      </c>
      <c r="D179" s="590" t="s">
        <v>1737</v>
      </c>
      <c r="E179" s="590" t="s">
        <v>6</v>
      </c>
      <c r="F179" s="591" t="s">
        <v>303</v>
      </c>
      <c r="G179" s="590" t="s">
        <v>219</v>
      </c>
      <c r="H179" s="589">
        <v>263</v>
      </c>
      <c r="I179" s="589">
        <v>135.57</v>
      </c>
      <c r="J179" s="592">
        <v>35654.910000000003</v>
      </c>
      <c r="K179" s="590" t="s">
        <v>27</v>
      </c>
      <c r="L179" s="590" t="s">
        <v>1738</v>
      </c>
      <c r="M179" s="591" t="s">
        <v>303</v>
      </c>
      <c r="O179" s="554" t="str">
        <f>+_xlfn.CONCAT(B179,"-",E179)</f>
        <v>B1/07/04-B</v>
      </c>
    </row>
    <row r="181" spans="1:18" ht="29">
      <c r="A181" s="587">
        <v>4</v>
      </c>
      <c r="B181" s="588" t="s">
        <v>1733</v>
      </c>
      <c r="C181" s="588" t="s">
        <v>36</v>
      </c>
      <c r="D181" s="588" t="s">
        <v>36</v>
      </c>
      <c r="E181" s="588" t="s">
        <v>36</v>
      </c>
      <c r="F181" s="587" t="s">
        <v>304</v>
      </c>
      <c r="G181" s="588" t="s">
        <v>36</v>
      </c>
      <c r="H181" s="587"/>
      <c r="I181" s="587"/>
      <c r="J181" s="587">
        <v>540</v>
      </c>
      <c r="K181" s="588"/>
      <c r="L181" s="588"/>
      <c r="M181" s="587"/>
      <c r="N181" s="587"/>
      <c r="O181" s="587"/>
      <c r="P181" s="555"/>
      <c r="Q181" s="555"/>
      <c r="R181" s="555"/>
    </row>
    <row r="182" spans="1:18" ht="14.5">
      <c r="B182" s="590" t="s">
        <v>1733</v>
      </c>
      <c r="C182" s="590" t="s">
        <v>36</v>
      </c>
      <c r="D182" s="590" t="s">
        <v>1739</v>
      </c>
      <c r="E182" s="590" t="s">
        <v>7</v>
      </c>
      <c r="F182" s="591" t="s">
        <v>300</v>
      </c>
      <c r="G182" s="590" t="s">
        <v>219</v>
      </c>
      <c r="H182" s="589">
        <v>10</v>
      </c>
      <c r="I182" s="589">
        <v>54</v>
      </c>
      <c r="J182" s="589">
        <v>540</v>
      </c>
      <c r="K182" s="590" t="s">
        <v>27</v>
      </c>
      <c r="L182" s="590" t="s">
        <v>1740</v>
      </c>
      <c r="M182" s="591" t="s">
        <v>1741</v>
      </c>
      <c r="O182" s="554" t="str">
        <f>+_xlfn.CONCAT(B182,"-",E182)</f>
        <v>B1/07/04-C</v>
      </c>
      <c r="P182" s="555"/>
      <c r="Q182" s="555"/>
      <c r="R182" s="555"/>
    </row>
    <row r="184" spans="1:18" ht="14.5">
      <c r="A184" s="587">
        <v>3</v>
      </c>
      <c r="B184" s="588" t="s">
        <v>1733</v>
      </c>
      <c r="C184" s="588" t="s">
        <v>36</v>
      </c>
      <c r="D184" s="588" t="s">
        <v>36</v>
      </c>
      <c r="E184" s="588" t="s">
        <v>36</v>
      </c>
      <c r="F184" s="587" t="s">
        <v>305</v>
      </c>
      <c r="G184" s="588" t="s">
        <v>36</v>
      </c>
      <c r="H184" s="587"/>
      <c r="I184" s="587"/>
      <c r="J184" s="583">
        <v>3712.5</v>
      </c>
      <c r="K184" s="588"/>
      <c r="L184" s="588"/>
      <c r="M184" s="587"/>
      <c r="N184" s="587"/>
      <c r="O184" s="587"/>
    </row>
    <row r="185" spans="1:18" ht="29">
      <c r="A185" s="587">
        <v>4</v>
      </c>
      <c r="B185" s="588" t="s">
        <v>1733</v>
      </c>
      <c r="C185" s="588" t="s">
        <v>36</v>
      </c>
      <c r="D185" s="588" t="s">
        <v>36</v>
      </c>
      <c r="E185" s="588" t="s">
        <v>36</v>
      </c>
      <c r="F185" s="587" t="s">
        <v>306</v>
      </c>
      <c r="G185" s="588" t="s">
        <v>36</v>
      </c>
      <c r="H185" s="587"/>
      <c r="I185" s="587"/>
      <c r="J185" s="583">
        <v>3712.5</v>
      </c>
      <c r="K185" s="588"/>
      <c r="L185" s="588"/>
      <c r="M185" s="587"/>
      <c r="N185" s="587"/>
      <c r="O185" s="587"/>
      <c r="P185" s="555"/>
      <c r="Q185" s="555"/>
      <c r="R185" s="555"/>
    </row>
    <row r="186" spans="1:18" ht="25">
      <c r="B186" s="590" t="s">
        <v>1733</v>
      </c>
      <c r="C186" s="590" t="s">
        <v>36</v>
      </c>
      <c r="D186" s="590" t="s">
        <v>1742</v>
      </c>
      <c r="E186" s="590" t="s">
        <v>8</v>
      </c>
      <c r="F186" s="591" t="s">
        <v>307</v>
      </c>
      <c r="G186" s="590" t="s">
        <v>179</v>
      </c>
      <c r="H186" s="589">
        <v>135</v>
      </c>
      <c r="I186" s="589">
        <v>27.5</v>
      </c>
      <c r="J186" s="592">
        <v>3712.5</v>
      </c>
      <c r="K186" s="590" t="s">
        <v>27</v>
      </c>
      <c r="L186" s="590" t="s">
        <v>1743</v>
      </c>
      <c r="M186" s="591" t="s">
        <v>307</v>
      </c>
      <c r="O186" s="554" t="str">
        <f>+_xlfn.CONCAT(B186,"-",E186)</f>
        <v>B1/07/04-D</v>
      </c>
      <c r="P186" s="555"/>
      <c r="Q186" s="555"/>
      <c r="R186" s="555"/>
    </row>
    <row r="188" spans="1:18" ht="14.5">
      <c r="A188" s="587" t="s">
        <v>1633</v>
      </c>
      <c r="B188" s="588" t="s">
        <v>1733</v>
      </c>
      <c r="C188" s="588" t="s">
        <v>36</v>
      </c>
      <c r="D188" s="588" t="s">
        <v>36</v>
      </c>
      <c r="E188" s="588" t="s">
        <v>36</v>
      </c>
      <c r="F188" s="587" t="s">
        <v>13</v>
      </c>
      <c r="G188" s="588"/>
      <c r="H188" s="587"/>
      <c r="I188" s="587"/>
      <c r="J188" s="587"/>
      <c r="K188" s="588"/>
      <c r="L188" s="588"/>
      <c r="M188" s="587"/>
      <c r="N188" s="587"/>
      <c r="O188" s="587"/>
    </row>
    <row r="189" spans="1:18" ht="14.5">
      <c r="A189" s="587" t="s">
        <v>1633</v>
      </c>
      <c r="B189" s="588" t="s">
        <v>1733</v>
      </c>
      <c r="C189" s="588" t="s">
        <v>36</v>
      </c>
      <c r="D189" s="588" t="s">
        <v>36</v>
      </c>
      <c r="E189" s="588" t="s">
        <v>36</v>
      </c>
      <c r="F189" s="587" t="s">
        <v>9</v>
      </c>
      <c r="G189" s="588"/>
      <c r="H189" s="587"/>
      <c r="I189" s="587"/>
      <c r="J189" s="587"/>
      <c r="K189" s="588"/>
      <c r="L189" s="588"/>
      <c r="M189" s="587"/>
      <c r="N189" s="587"/>
      <c r="O189" s="587"/>
      <c r="P189" s="555"/>
      <c r="Q189" s="555"/>
      <c r="R189" s="555"/>
    </row>
    <row r="190" spans="1:18" ht="14.5">
      <c r="P190" s="555"/>
      <c r="Q190" s="555"/>
      <c r="R190" s="555"/>
    </row>
    <row r="191" spans="1:18" ht="14.5">
      <c r="P191" s="555"/>
      <c r="Q191" s="555"/>
      <c r="R191" s="555"/>
    </row>
    <row r="192" spans="1:18" ht="14.5">
      <c r="A192" s="587">
        <v>2</v>
      </c>
      <c r="B192" s="588" t="s">
        <v>1744</v>
      </c>
      <c r="C192" s="588" t="s">
        <v>36</v>
      </c>
      <c r="D192" s="588" t="s">
        <v>36</v>
      </c>
      <c r="E192" s="588" t="s">
        <v>36</v>
      </c>
      <c r="F192" s="587" t="s">
        <v>16</v>
      </c>
      <c r="G192" s="588" t="s">
        <v>36</v>
      </c>
      <c r="H192" s="587"/>
      <c r="I192" s="587"/>
      <c r="J192" s="583">
        <v>1073019.3500000001</v>
      </c>
      <c r="K192" s="588"/>
      <c r="L192" s="588"/>
      <c r="M192" s="587"/>
      <c r="N192" s="587"/>
      <c r="O192" s="587"/>
    </row>
    <row r="193" spans="1:18" ht="14.5">
      <c r="A193" s="587">
        <v>3</v>
      </c>
      <c r="B193" s="588" t="s">
        <v>1744</v>
      </c>
      <c r="C193" s="588" t="s">
        <v>36</v>
      </c>
      <c r="D193" s="588" t="s">
        <v>36</v>
      </c>
      <c r="E193" s="588" t="s">
        <v>36</v>
      </c>
      <c r="F193" s="587" t="s">
        <v>308</v>
      </c>
      <c r="G193" s="588" t="s">
        <v>36</v>
      </c>
      <c r="H193" s="587"/>
      <c r="I193" s="587"/>
      <c r="J193" s="583">
        <v>266160.40000000002</v>
      </c>
      <c r="K193" s="588"/>
      <c r="L193" s="588"/>
      <c r="M193" s="587"/>
      <c r="N193" s="587"/>
      <c r="O193" s="587"/>
    </row>
    <row r="194" spans="1:18" ht="116">
      <c r="A194" s="587">
        <v>4</v>
      </c>
      <c r="B194" s="588" t="s">
        <v>1744</v>
      </c>
      <c r="C194" s="588" t="s">
        <v>36</v>
      </c>
      <c r="D194" s="588" t="s">
        <v>36</v>
      </c>
      <c r="E194" s="588" t="s">
        <v>36</v>
      </c>
      <c r="F194" s="587" t="s">
        <v>309</v>
      </c>
      <c r="G194" s="588" t="s">
        <v>36</v>
      </c>
      <c r="H194" s="587"/>
      <c r="I194" s="587"/>
      <c r="J194" s="583">
        <v>266160.40000000002</v>
      </c>
      <c r="K194" s="588"/>
      <c r="L194" s="588"/>
      <c r="M194" s="587"/>
      <c r="N194" s="587"/>
      <c r="O194" s="587"/>
    </row>
    <row r="195" spans="1:18">
      <c r="B195" s="590" t="s">
        <v>1744</v>
      </c>
      <c r="C195" s="590" t="s">
        <v>36</v>
      </c>
      <c r="D195" s="590" t="s">
        <v>1745</v>
      </c>
      <c r="E195" s="590" t="s">
        <v>5</v>
      </c>
      <c r="F195" s="591" t="s">
        <v>1746</v>
      </c>
      <c r="G195" s="590" t="s">
        <v>311</v>
      </c>
      <c r="H195" s="589">
        <v>3</v>
      </c>
      <c r="I195" s="592">
        <v>3689.7</v>
      </c>
      <c r="J195" s="592">
        <v>11069.1</v>
      </c>
      <c r="K195" s="590" t="s">
        <v>28</v>
      </c>
      <c r="L195" s="590" t="s">
        <v>1747</v>
      </c>
      <c r="M195" s="591" t="s">
        <v>1746</v>
      </c>
      <c r="O195" s="554" t="str">
        <f t="shared" ref="O195:O207" si="9">+_xlfn.CONCAT(B195,"-",E195)</f>
        <v>B1/08/01-A</v>
      </c>
    </row>
    <row r="196" spans="1:18">
      <c r="B196" s="590" t="s">
        <v>1744</v>
      </c>
      <c r="C196" s="590" t="s">
        <v>36</v>
      </c>
      <c r="D196" s="590" t="s">
        <v>1745</v>
      </c>
      <c r="E196" s="590" t="s">
        <v>6</v>
      </c>
      <c r="F196" s="591" t="s">
        <v>1748</v>
      </c>
      <c r="G196" s="590" t="s">
        <v>311</v>
      </c>
      <c r="H196" s="589">
        <v>1</v>
      </c>
      <c r="I196" s="592">
        <v>4066.2</v>
      </c>
      <c r="J196" s="592">
        <v>4066.2</v>
      </c>
      <c r="K196" s="590" t="s">
        <v>28</v>
      </c>
      <c r="L196" s="590" t="s">
        <v>1749</v>
      </c>
      <c r="M196" s="591" t="s">
        <v>1748</v>
      </c>
      <c r="O196" s="554" t="str">
        <f t="shared" si="9"/>
        <v>B1/08/01-B</v>
      </c>
    </row>
    <row r="197" spans="1:18">
      <c r="B197" s="590" t="s">
        <v>1744</v>
      </c>
      <c r="C197" s="590" t="s">
        <v>36</v>
      </c>
      <c r="D197" s="590" t="s">
        <v>1745</v>
      </c>
      <c r="E197" s="590" t="s">
        <v>7</v>
      </c>
      <c r="F197" s="591" t="s">
        <v>1750</v>
      </c>
      <c r="G197" s="590" t="s">
        <v>311</v>
      </c>
      <c r="H197" s="589">
        <v>2</v>
      </c>
      <c r="I197" s="592">
        <v>4856.8500000000004</v>
      </c>
      <c r="J197" s="592">
        <v>9713.7000000000007</v>
      </c>
      <c r="K197" s="590" t="s">
        <v>28</v>
      </c>
      <c r="L197" s="590" t="s">
        <v>1751</v>
      </c>
      <c r="M197" s="591" t="s">
        <v>1750</v>
      </c>
      <c r="O197" s="554" t="str">
        <f t="shared" si="9"/>
        <v>B1/08/01-C</v>
      </c>
    </row>
    <row r="198" spans="1:18">
      <c r="B198" s="590" t="s">
        <v>1744</v>
      </c>
      <c r="C198" s="590" t="s">
        <v>36</v>
      </c>
      <c r="D198" s="590" t="s">
        <v>1745</v>
      </c>
      <c r="E198" s="590" t="s">
        <v>8</v>
      </c>
      <c r="F198" s="591" t="s">
        <v>1752</v>
      </c>
      <c r="G198" s="590" t="s">
        <v>311</v>
      </c>
      <c r="H198" s="589">
        <v>1</v>
      </c>
      <c r="I198" s="592">
        <v>4969.8</v>
      </c>
      <c r="J198" s="592">
        <v>4969.8</v>
      </c>
      <c r="K198" s="590" t="s">
        <v>28</v>
      </c>
      <c r="L198" s="590" t="s">
        <v>1753</v>
      </c>
      <c r="M198" s="591" t="s">
        <v>1752</v>
      </c>
      <c r="O198" s="554" t="str">
        <f t="shared" si="9"/>
        <v>B1/08/01-D</v>
      </c>
    </row>
    <row r="199" spans="1:18">
      <c r="B199" s="590" t="s">
        <v>1744</v>
      </c>
      <c r="C199" s="590" t="s">
        <v>36</v>
      </c>
      <c r="D199" s="590" t="s">
        <v>1745</v>
      </c>
      <c r="E199" s="590" t="s">
        <v>10</v>
      </c>
      <c r="F199" s="591" t="s">
        <v>1754</v>
      </c>
      <c r="G199" s="590" t="s">
        <v>311</v>
      </c>
      <c r="H199" s="589">
        <v>3</v>
      </c>
      <c r="I199" s="592">
        <v>5421.6</v>
      </c>
      <c r="J199" s="592">
        <v>16264.8</v>
      </c>
      <c r="K199" s="590" t="s">
        <v>28</v>
      </c>
      <c r="L199" s="590" t="s">
        <v>1755</v>
      </c>
      <c r="M199" s="591" t="s">
        <v>1754</v>
      </c>
      <c r="O199" s="554" t="str">
        <f t="shared" si="9"/>
        <v>B1/08/01-E</v>
      </c>
    </row>
    <row r="200" spans="1:18">
      <c r="B200" s="590" t="s">
        <v>1744</v>
      </c>
      <c r="C200" s="590" t="s">
        <v>36</v>
      </c>
      <c r="D200" s="590" t="s">
        <v>1745</v>
      </c>
      <c r="E200" s="590" t="s">
        <v>11</v>
      </c>
      <c r="F200" s="591" t="s">
        <v>1756</v>
      </c>
      <c r="G200" s="590" t="s">
        <v>311</v>
      </c>
      <c r="H200" s="589">
        <v>2</v>
      </c>
      <c r="I200" s="592">
        <v>5522</v>
      </c>
      <c r="J200" s="592">
        <v>11044</v>
      </c>
      <c r="K200" s="590" t="s">
        <v>28</v>
      </c>
      <c r="L200" s="590" t="s">
        <v>1757</v>
      </c>
      <c r="M200" s="591" t="s">
        <v>1756</v>
      </c>
      <c r="O200" s="554" t="str">
        <f t="shared" si="9"/>
        <v>B1/08/01-F</v>
      </c>
    </row>
    <row r="201" spans="1:18">
      <c r="B201" s="590" t="s">
        <v>1744</v>
      </c>
      <c r="C201" s="590" t="s">
        <v>36</v>
      </c>
      <c r="D201" s="590" t="s">
        <v>1745</v>
      </c>
      <c r="E201" s="590" t="s">
        <v>27</v>
      </c>
      <c r="F201" s="591" t="s">
        <v>1758</v>
      </c>
      <c r="G201" s="590" t="s">
        <v>311</v>
      </c>
      <c r="H201" s="589">
        <v>4</v>
      </c>
      <c r="I201" s="592">
        <v>6626.4</v>
      </c>
      <c r="J201" s="592">
        <v>26505.599999999999</v>
      </c>
      <c r="K201" s="590" t="s">
        <v>28</v>
      </c>
      <c r="L201" s="590" t="s">
        <v>1759</v>
      </c>
      <c r="M201" s="591" t="s">
        <v>1758</v>
      </c>
      <c r="O201" s="554" t="str">
        <f t="shared" si="9"/>
        <v>B1/08/01-G</v>
      </c>
    </row>
    <row r="202" spans="1:18">
      <c r="B202" s="590" t="s">
        <v>1744</v>
      </c>
      <c r="C202" s="590" t="s">
        <v>36</v>
      </c>
      <c r="D202" s="590" t="s">
        <v>1745</v>
      </c>
      <c r="E202" s="590" t="s">
        <v>28</v>
      </c>
      <c r="F202" s="591" t="s">
        <v>1760</v>
      </c>
      <c r="G202" s="590" t="s">
        <v>311</v>
      </c>
      <c r="H202" s="589">
        <v>1</v>
      </c>
      <c r="I202" s="592">
        <v>6626.4</v>
      </c>
      <c r="J202" s="592">
        <v>6626.4</v>
      </c>
      <c r="K202" s="590" t="s">
        <v>28</v>
      </c>
      <c r="L202" s="590" t="s">
        <v>1761</v>
      </c>
      <c r="M202" s="591" t="s">
        <v>1760</v>
      </c>
      <c r="O202" s="554" t="str">
        <f t="shared" si="9"/>
        <v>B1/08/01-H</v>
      </c>
    </row>
    <row r="203" spans="1:18">
      <c r="B203" s="590" t="s">
        <v>1744</v>
      </c>
      <c r="C203" s="590" t="s">
        <v>36</v>
      </c>
      <c r="D203" s="590" t="s">
        <v>1745</v>
      </c>
      <c r="E203" s="590" t="s">
        <v>33</v>
      </c>
      <c r="F203" s="591" t="s">
        <v>1762</v>
      </c>
      <c r="G203" s="590" t="s">
        <v>311</v>
      </c>
      <c r="H203" s="589">
        <v>2</v>
      </c>
      <c r="I203" s="592">
        <v>7228.8</v>
      </c>
      <c r="J203" s="592">
        <v>14457.6</v>
      </c>
      <c r="K203" s="590" t="s">
        <v>28</v>
      </c>
      <c r="L203" s="590" t="s">
        <v>1763</v>
      </c>
      <c r="M203" s="591" t="s">
        <v>1762</v>
      </c>
      <c r="O203" s="554" t="str">
        <f t="shared" si="9"/>
        <v>B1/08/01-J</v>
      </c>
    </row>
    <row r="204" spans="1:18">
      <c r="B204" s="590" t="s">
        <v>1744</v>
      </c>
      <c r="C204" s="590" t="s">
        <v>36</v>
      </c>
      <c r="D204" s="590" t="s">
        <v>1745</v>
      </c>
      <c r="E204" s="590" t="s">
        <v>34</v>
      </c>
      <c r="F204" s="591" t="s">
        <v>1764</v>
      </c>
      <c r="G204" s="590" t="s">
        <v>311</v>
      </c>
      <c r="H204" s="589">
        <v>1</v>
      </c>
      <c r="I204" s="592">
        <v>8433.6</v>
      </c>
      <c r="J204" s="592">
        <v>8433.6</v>
      </c>
      <c r="K204" s="590" t="s">
        <v>28</v>
      </c>
      <c r="L204" s="590" t="s">
        <v>1765</v>
      </c>
      <c r="M204" s="591" t="s">
        <v>1764</v>
      </c>
      <c r="O204" s="554" t="str">
        <f t="shared" si="9"/>
        <v>B1/08/01-K</v>
      </c>
    </row>
    <row r="205" spans="1:18">
      <c r="B205" s="590" t="s">
        <v>1744</v>
      </c>
      <c r="C205" s="590" t="s">
        <v>36</v>
      </c>
      <c r="D205" s="590" t="s">
        <v>1745</v>
      </c>
      <c r="E205" s="590" t="s">
        <v>39</v>
      </c>
      <c r="F205" s="591" t="s">
        <v>1766</v>
      </c>
      <c r="G205" s="590" t="s">
        <v>311</v>
      </c>
      <c r="H205" s="589">
        <v>3</v>
      </c>
      <c r="I205" s="592">
        <v>10843.2</v>
      </c>
      <c r="J205" s="592">
        <v>32529.599999999999</v>
      </c>
      <c r="K205" s="590" t="s">
        <v>28</v>
      </c>
      <c r="L205" s="590" t="s">
        <v>1767</v>
      </c>
      <c r="M205" s="591" t="s">
        <v>1766</v>
      </c>
      <c r="O205" s="554" t="str">
        <f t="shared" si="9"/>
        <v>B1/08/01-L</v>
      </c>
    </row>
    <row r="206" spans="1:18">
      <c r="B206" s="590" t="s">
        <v>1744</v>
      </c>
      <c r="C206" s="590" t="s">
        <v>36</v>
      </c>
      <c r="D206" s="590" t="s">
        <v>1745</v>
      </c>
      <c r="E206" s="590" t="s">
        <v>38</v>
      </c>
      <c r="F206" s="591" t="s">
        <v>1768</v>
      </c>
      <c r="G206" s="590" t="s">
        <v>311</v>
      </c>
      <c r="H206" s="589">
        <v>2</v>
      </c>
      <c r="I206" s="592">
        <v>15060</v>
      </c>
      <c r="J206" s="592">
        <v>30120</v>
      </c>
      <c r="K206" s="590" t="s">
        <v>28</v>
      </c>
      <c r="L206" s="590" t="s">
        <v>1769</v>
      </c>
      <c r="M206" s="591" t="s">
        <v>1768</v>
      </c>
      <c r="O206" s="554" t="str">
        <f t="shared" si="9"/>
        <v>B1/08/01-M</v>
      </c>
    </row>
    <row r="207" spans="1:18" ht="14.5">
      <c r="B207" s="590" t="s">
        <v>1744</v>
      </c>
      <c r="C207" s="590" t="s">
        <v>36</v>
      </c>
      <c r="D207" s="590" t="s">
        <v>1745</v>
      </c>
      <c r="E207" s="590" t="s">
        <v>205</v>
      </c>
      <c r="F207" s="591" t="s">
        <v>1770</v>
      </c>
      <c r="G207" s="590" t="s">
        <v>311</v>
      </c>
      <c r="H207" s="589">
        <v>5</v>
      </c>
      <c r="I207" s="592">
        <v>18072</v>
      </c>
      <c r="J207" s="592">
        <v>90360</v>
      </c>
      <c r="K207" s="590" t="s">
        <v>28</v>
      </c>
      <c r="L207" s="590" t="s">
        <v>1771</v>
      </c>
      <c r="M207" s="591" t="s">
        <v>1770</v>
      </c>
      <c r="O207" s="554" t="str">
        <f t="shared" si="9"/>
        <v>B1/08/01-N</v>
      </c>
      <c r="P207" s="555"/>
      <c r="Q207" s="555"/>
      <c r="R207" s="555"/>
    </row>
    <row r="210" spans="1:18" ht="101.5">
      <c r="A210" s="587">
        <v>3</v>
      </c>
      <c r="B210" s="588" t="s">
        <v>1772</v>
      </c>
      <c r="C210" s="588" t="s">
        <v>36</v>
      </c>
      <c r="D210" s="588" t="s">
        <v>36</v>
      </c>
      <c r="E210" s="588" t="s">
        <v>36</v>
      </c>
      <c r="F210" s="587" t="s">
        <v>317</v>
      </c>
      <c r="G210" s="588" t="s">
        <v>36</v>
      </c>
      <c r="H210" s="587"/>
      <c r="I210" s="587"/>
      <c r="J210" s="583">
        <v>10000</v>
      </c>
      <c r="K210" s="588"/>
      <c r="L210" s="588"/>
      <c r="M210" s="587"/>
      <c r="N210" s="587"/>
      <c r="O210" s="587"/>
      <c r="P210" s="555"/>
      <c r="Q210" s="555"/>
      <c r="R210" s="555"/>
    </row>
    <row r="211" spans="1:18">
      <c r="B211" s="590" t="s">
        <v>1772</v>
      </c>
      <c r="C211" s="590" t="s">
        <v>36</v>
      </c>
      <c r="D211" s="590" t="s">
        <v>1773</v>
      </c>
      <c r="E211" s="590" t="s">
        <v>5</v>
      </c>
      <c r="F211" s="591" t="s">
        <v>318</v>
      </c>
      <c r="G211" s="590" t="s">
        <v>0</v>
      </c>
      <c r="H211" s="589">
        <v>1</v>
      </c>
      <c r="I211" s="592">
        <v>10000</v>
      </c>
      <c r="J211" s="592">
        <v>10000</v>
      </c>
      <c r="K211" s="590" t="s">
        <v>28</v>
      </c>
      <c r="L211" s="590" t="s">
        <v>1774</v>
      </c>
      <c r="M211" s="591" t="s">
        <v>1775</v>
      </c>
      <c r="N211" s="591" t="s">
        <v>1776</v>
      </c>
      <c r="O211" s="554" t="str">
        <f>+_xlfn.CONCAT(B211,"-",E211)</f>
        <v>B1/08/02-A</v>
      </c>
    </row>
    <row r="213" spans="1:18" ht="72.5">
      <c r="A213" s="587">
        <v>3</v>
      </c>
      <c r="B213" s="588" t="s">
        <v>1772</v>
      </c>
      <c r="C213" s="588" t="s">
        <v>36</v>
      </c>
      <c r="D213" s="588" t="s">
        <v>36</v>
      </c>
      <c r="E213" s="588" t="s">
        <v>36</v>
      </c>
      <c r="F213" s="587" t="s">
        <v>319</v>
      </c>
      <c r="G213" s="588" t="s">
        <v>36</v>
      </c>
      <c r="H213" s="587"/>
      <c r="I213" s="587"/>
      <c r="J213" s="587">
        <v>0</v>
      </c>
      <c r="K213" s="588"/>
      <c r="L213" s="588"/>
      <c r="M213" s="587"/>
      <c r="N213" s="587"/>
      <c r="O213" s="587"/>
      <c r="P213" s="555"/>
      <c r="Q213" s="555"/>
      <c r="R213" s="555"/>
    </row>
    <row r="214" spans="1:18" ht="14.5">
      <c r="B214" s="590" t="s">
        <v>1772</v>
      </c>
      <c r="C214" s="590" t="s">
        <v>36</v>
      </c>
      <c r="D214" s="590" t="s">
        <v>1667</v>
      </c>
      <c r="E214" s="590" t="s">
        <v>6</v>
      </c>
      <c r="F214" s="591" t="s">
        <v>320</v>
      </c>
      <c r="G214" s="590" t="s">
        <v>0</v>
      </c>
      <c r="H214" s="589">
        <v>1</v>
      </c>
      <c r="J214" s="589" t="s">
        <v>1777</v>
      </c>
      <c r="K214" s="590" t="s">
        <v>28</v>
      </c>
      <c r="L214" s="590" t="s">
        <v>1778</v>
      </c>
      <c r="M214" s="591" t="s">
        <v>1779</v>
      </c>
      <c r="O214" s="554" t="str">
        <f>+_xlfn.CONCAT(B214,"-",E214)</f>
        <v>B1/08/02-B</v>
      </c>
      <c r="P214" s="555"/>
      <c r="Q214" s="555"/>
      <c r="R214" s="555"/>
    </row>
    <row r="216" spans="1:18" ht="14.5">
      <c r="A216" s="587">
        <v>3</v>
      </c>
      <c r="B216" s="588" t="s">
        <v>1772</v>
      </c>
      <c r="C216" s="588" t="s">
        <v>36</v>
      </c>
      <c r="D216" s="588" t="s">
        <v>36</v>
      </c>
      <c r="E216" s="588" t="s">
        <v>36</v>
      </c>
      <c r="F216" s="587" t="s">
        <v>321</v>
      </c>
      <c r="G216" s="588" t="s">
        <v>36</v>
      </c>
      <c r="H216" s="587"/>
      <c r="I216" s="587"/>
      <c r="J216" s="583">
        <v>98026.95</v>
      </c>
      <c r="K216" s="588"/>
      <c r="L216" s="588"/>
      <c r="M216" s="587"/>
      <c r="N216" s="587"/>
      <c r="O216" s="587"/>
    </row>
    <row r="217" spans="1:18" ht="145">
      <c r="A217" s="587">
        <v>4</v>
      </c>
      <c r="B217" s="588" t="s">
        <v>1772</v>
      </c>
      <c r="C217" s="588" t="s">
        <v>36</v>
      </c>
      <c r="D217" s="588" t="s">
        <v>36</v>
      </c>
      <c r="E217" s="588" t="s">
        <v>36</v>
      </c>
      <c r="F217" s="587" t="s">
        <v>322</v>
      </c>
      <c r="G217" s="588" t="s">
        <v>36</v>
      </c>
      <c r="H217" s="587"/>
      <c r="I217" s="587"/>
      <c r="J217" s="583">
        <v>98026.95</v>
      </c>
      <c r="K217" s="588"/>
      <c r="L217" s="588"/>
      <c r="M217" s="587"/>
      <c r="N217" s="587"/>
      <c r="O217" s="587"/>
    </row>
    <row r="218" spans="1:18">
      <c r="B218" s="590" t="s">
        <v>1772</v>
      </c>
      <c r="C218" s="590" t="s">
        <v>36</v>
      </c>
      <c r="D218" s="590" t="s">
        <v>1780</v>
      </c>
      <c r="E218" s="590" t="s">
        <v>7</v>
      </c>
      <c r="F218" s="591" t="s">
        <v>1781</v>
      </c>
      <c r="G218" s="590" t="s">
        <v>311</v>
      </c>
      <c r="H218" s="589">
        <v>1</v>
      </c>
      <c r="I218" s="592">
        <v>4312</v>
      </c>
      <c r="J218" s="592">
        <v>4312</v>
      </c>
      <c r="K218" s="590" t="s">
        <v>28</v>
      </c>
      <c r="L218" s="590" t="s">
        <v>1782</v>
      </c>
      <c r="M218" s="591" t="s">
        <v>1781</v>
      </c>
      <c r="O218" s="554" t="str">
        <f t="shared" ref="O218:O222" si="10">+_xlfn.CONCAT(B218,"-",E218)</f>
        <v>B1/08/02-C</v>
      </c>
    </row>
    <row r="219" spans="1:18">
      <c r="B219" s="590" t="s">
        <v>1772</v>
      </c>
      <c r="C219" s="590" t="s">
        <v>36</v>
      </c>
      <c r="D219" s="590" t="s">
        <v>1780</v>
      </c>
      <c r="E219" s="590" t="s">
        <v>8</v>
      </c>
      <c r="F219" s="591" t="s">
        <v>1752</v>
      </c>
      <c r="G219" s="590" t="s">
        <v>311</v>
      </c>
      <c r="H219" s="589">
        <v>9</v>
      </c>
      <c r="I219" s="592">
        <v>4851</v>
      </c>
      <c r="J219" s="592">
        <v>43659</v>
      </c>
      <c r="K219" s="590" t="s">
        <v>28</v>
      </c>
      <c r="L219" s="590" t="s">
        <v>1783</v>
      </c>
      <c r="M219" s="591" t="s">
        <v>1752</v>
      </c>
      <c r="O219" s="554" t="str">
        <f t="shared" si="10"/>
        <v>B1/08/02-D</v>
      </c>
    </row>
    <row r="220" spans="1:18">
      <c r="B220" s="590" t="s">
        <v>1772</v>
      </c>
      <c r="C220" s="590" t="s">
        <v>36</v>
      </c>
      <c r="D220" s="590" t="s">
        <v>1780</v>
      </c>
      <c r="E220" s="590" t="s">
        <v>10</v>
      </c>
      <c r="F220" s="591" t="s">
        <v>1784</v>
      </c>
      <c r="G220" s="590" t="s">
        <v>311</v>
      </c>
      <c r="H220" s="589">
        <v>1</v>
      </c>
      <c r="I220" s="592">
        <v>5955.95</v>
      </c>
      <c r="J220" s="592">
        <v>5955.95</v>
      </c>
      <c r="K220" s="590" t="s">
        <v>28</v>
      </c>
      <c r="L220" s="590" t="s">
        <v>1785</v>
      </c>
      <c r="M220" s="591" t="s">
        <v>1784</v>
      </c>
      <c r="O220" s="554" t="str">
        <f t="shared" si="10"/>
        <v>B1/08/02-E</v>
      </c>
    </row>
    <row r="221" spans="1:18">
      <c r="B221" s="590" t="s">
        <v>1772</v>
      </c>
      <c r="C221" s="590" t="s">
        <v>36</v>
      </c>
      <c r="D221" s="590" t="s">
        <v>1780</v>
      </c>
      <c r="E221" s="590" t="s">
        <v>11</v>
      </c>
      <c r="F221" s="591" t="s">
        <v>1786</v>
      </c>
      <c r="G221" s="590" t="s">
        <v>311</v>
      </c>
      <c r="H221" s="589">
        <v>3</v>
      </c>
      <c r="I221" s="592">
        <v>9450</v>
      </c>
      <c r="J221" s="592">
        <v>28350</v>
      </c>
      <c r="K221" s="590" t="s">
        <v>28</v>
      </c>
      <c r="L221" s="590" t="s">
        <v>1787</v>
      </c>
      <c r="M221" s="591" t="s">
        <v>1786</v>
      </c>
      <c r="O221" s="554" t="str">
        <f t="shared" si="10"/>
        <v>B1/08/02-F</v>
      </c>
    </row>
    <row r="222" spans="1:18" ht="14.5">
      <c r="B222" s="590" t="s">
        <v>1772</v>
      </c>
      <c r="C222" s="590" t="s">
        <v>36</v>
      </c>
      <c r="D222" s="590" t="s">
        <v>1780</v>
      </c>
      <c r="E222" s="590" t="s">
        <v>27</v>
      </c>
      <c r="F222" s="591" t="s">
        <v>1788</v>
      </c>
      <c r="G222" s="590" t="s">
        <v>311</v>
      </c>
      <c r="H222" s="589">
        <v>2</v>
      </c>
      <c r="I222" s="592">
        <v>7875</v>
      </c>
      <c r="J222" s="592">
        <v>15750</v>
      </c>
      <c r="K222" s="590" t="s">
        <v>28</v>
      </c>
      <c r="L222" s="590" t="s">
        <v>1789</v>
      </c>
      <c r="M222" s="591" t="s">
        <v>1788</v>
      </c>
      <c r="O222" s="554" t="str">
        <f t="shared" si="10"/>
        <v>B1/08/02-G</v>
      </c>
      <c r="P222" s="555"/>
      <c r="Q222" s="555"/>
      <c r="R222" s="555"/>
    </row>
    <row r="223" spans="1:18" ht="14.5">
      <c r="P223" s="555"/>
      <c r="Q223" s="555"/>
      <c r="R223" s="555"/>
    </row>
    <row r="225" spans="1:18" ht="14.5">
      <c r="A225" s="587">
        <v>3</v>
      </c>
      <c r="B225" s="588" t="s">
        <v>1790</v>
      </c>
      <c r="C225" s="588" t="s">
        <v>36</v>
      </c>
      <c r="D225" s="588" t="s">
        <v>36</v>
      </c>
      <c r="E225" s="588" t="s">
        <v>36</v>
      </c>
      <c r="F225" s="587" t="s">
        <v>324</v>
      </c>
      <c r="G225" s="588" t="s">
        <v>36</v>
      </c>
      <c r="H225" s="587"/>
      <c r="I225" s="587"/>
      <c r="J225" s="583">
        <v>535032</v>
      </c>
      <c r="K225" s="588"/>
      <c r="L225" s="588"/>
      <c r="M225" s="587"/>
      <c r="N225" s="587"/>
      <c r="O225" s="587"/>
    </row>
    <row r="226" spans="1:18" ht="87">
      <c r="A226" s="587">
        <v>4</v>
      </c>
      <c r="B226" s="588" t="s">
        <v>1790</v>
      </c>
      <c r="C226" s="588" t="s">
        <v>36</v>
      </c>
      <c r="D226" s="588" t="s">
        <v>36</v>
      </c>
      <c r="E226" s="588" t="s">
        <v>36</v>
      </c>
      <c r="F226" s="587" t="s">
        <v>325</v>
      </c>
      <c r="G226" s="588" t="s">
        <v>36</v>
      </c>
      <c r="H226" s="587"/>
      <c r="I226" s="587"/>
      <c r="J226" s="583">
        <v>535032</v>
      </c>
      <c r="K226" s="588"/>
      <c r="L226" s="588"/>
      <c r="M226" s="587"/>
      <c r="N226" s="587"/>
      <c r="O226" s="587"/>
    </row>
    <row r="227" spans="1:18">
      <c r="B227" s="590" t="s">
        <v>1790</v>
      </c>
      <c r="C227" s="590" t="s">
        <v>36</v>
      </c>
      <c r="D227" s="590" t="s">
        <v>1791</v>
      </c>
      <c r="E227" s="590" t="s">
        <v>5</v>
      </c>
      <c r="F227" s="591" t="s">
        <v>1792</v>
      </c>
      <c r="G227" s="590" t="s">
        <v>311</v>
      </c>
      <c r="H227" s="589">
        <v>8</v>
      </c>
      <c r="I227" s="592">
        <v>26784</v>
      </c>
      <c r="J227" s="592">
        <v>214272</v>
      </c>
      <c r="K227" s="590" t="s">
        <v>28</v>
      </c>
      <c r="L227" s="590" t="s">
        <v>1793</v>
      </c>
      <c r="M227" s="591" t="s">
        <v>1792</v>
      </c>
      <c r="O227" s="554" t="str">
        <f t="shared" ref="O227:O229" si="11">+_xlfn.CONCAT(B227,"-",E227)</f>
        <v>B1/08/03-A</v>
      </c>
    </row>
    <row r="228" spans="1:18" ht="14.5">
      <c r="B228" s="590" t="s">
        <v>1790</v>
      </c>
      <c r="C228" s="590" t="s">
        <v>36</v>
      </c>
      <c r="D228" s="590" t="s">
        <v>1791</v>
      </c>
      <c r="E228" s="590" t="s">
        <v>6</v>
      </c>
      <c r="F228" s="591" t="s">
        <v>330</v>
      </c>
      <c r="G228" s="590" t="s">
        <v>311</v>
      </c>
      <c r="H228" s="589">
        <v>8</v>
      </c>
      <c r="I228" s="592">
        <v>34020</v>
      </c>
      <c r="J228" s="592">
        <v>272160</v>
      </c>
      <c r="K228" s="590" t="s">
        <v>28</v>
      </c>
      <c r="L228" s="590" t="s">
        <v>1794</v>
      </c>
      <c r="M228" s="591" t="s">
        <v>330</v>
      </c>
      <c r="O228" s="554" t="str">
        <f t="shared" si="11"/>
        <v>B1/08/03-B</v>
      </c>
      <c r="P228" s="555"/>
      <c r="Q228" s="555"/>
      <c r="R228" s="555"/>
    </row>
    <row r="229" spans="1:18" ht="14.5">
      <c r="B229" s="590" t="s">
        <v>1790</v>
      </c>
      <c r="C229" s="590" t="s">
        <v>36</v>
      </c>
      <c r="D229" s="590" t="s">
        <v>1791</v>
      </c>
      <c r="E229" s="590" t="s">
        <v>7</v>
      </c>
      <c r="F229" s="591" t="s">
        <v>1795</v>
      </c>
      <c r="G229" s="590" t="s">
        <v>311</v>
      </c>
      <c r="H229" s="589">
        <v>1</v>
      </c>
      <c r="I229" s="592">
        <v>48600</v>
      </c>
      <c r="J229" s="592">
        <v>48600</v>
      </c>
      <c r="K229" s="590" t="s">
        <v>28</v>
      </c>
      <c r="L229" s="590" t="s">
        <v>1796</v>
      </c>
      <c r="M229" s="591" t="s">
        <v>1795</v>
      </c>
      <c r="O229" s="554" t="str">
        <f t="shared" si="11"/>
        <v>B1/08/03-C</v>
      </c>
      <c r="P229" s="555"/>
      <c r="Q229" s="555"/>
      <c r="R229" s="555"/>
    </row>
    <row r="231" spans="1:18" ht="14.5">
      <c r="A231" s="587">
        <v>3</v>
      </c>
      <c r="B231" s="588" t="s">
        <v>1790</v>
      </c>
      <c r="C231" s="588" t="s">
        <v>36</v>
      </c>
      <c r="D231" s="588" t="s">
        <v>36</v>
      </c>
      <c r="E231" s="588" t="s">
        <v>36</v>
      </c>
      <c r="F231" s="587" t="s">
        <v>333</v>
      </c>
      <c r="G231" s="588" t="s">
        <v>36</v>
      </c>
      <c r="H231" s="587"/>
      <c r="I231" s="587"/>
      <c r="J231" s="583">
        <v>163800</v>
      </c>
      <c r="K231" s="588"/>
      <c r="L231" s="588"/>
      <c r="M231" s="587"/>
      <c r="N231" s="587"/>
      <c r="O231" s="587"/>
    </row>
    <row r="232" spans="1:18" ht="72.5">
      <c r="A232" s="587">
        <v>4</v>
      </c>
      <c r="B232" s="588" t="s">
        <v>1790</v>
      </c>
      <c r="C232" s="588" t="s">
        <v>36</v>
      </c>
      <c r="D232" s="588" t="s">
        <v>36</v>
      </c>
      <c r="E232" s="588" t="s">
        <v>36</v>
      </c>
      <c r="F232" s="587" t="s">
        <v>334</v>
      </c>
      <c r="G232" s="588" t="s">
        <v>36</v>
      </c>
      <c r="H232" s="587"/>
      <c r="I232" s="587"/>
      <c r="J232" s="583">
        <v>163800</v>
      </c>
      <c r="K232" s="588"/>
      <c r="L232" s="588"/>
      <c r="M232" s="587"/>
      <c r="N232" s="587"/>
      <c r="O232" s="587"/>
    </row>
    <row r="233" spans="1:18" ht="14.5">
      <c r="B233" s="590" t="s">
        <v>1790</v>
      </c>
      <c r="C233" s="590" t="s">
        <v>36</v>
      </c>
      <c r="D233" s="590" t="s">
        <v>1797</v>
      </c>
      <c r="E233" s="590" t="s">
        <v>8</v>
      </c>
      <c r="F233" s="591" t="s">
        <v>335</v>
      </c>
      <c r="G233" s="590" t="s">
        <v>219</v>
      </c>
      <c r="H233" s="589">
        <v>60</v>
      </c>
      <c r="I233" s="592">
        <v>1400</v>
      </c>
      <c r="J233" s="592">
        <v>84000</v>
      </c>
      <c r="K233" s="590" t="s">
        <v>28</v>
      </c>
      <c r="L233" s="590" t="s">
        <v>1798</v>
      </c>
      <c r="M233" s="591" t="s">
        <v>335</v>
      </c>
      <c r="O233" s="554" t="str">
        <f t="shared" ref="O233:O234" si="12">+_xlfn.CONCAT(B233,"-",E233)</f>
        <v>B1/08/03-D</v>
      </c>
      <c r="P233" s="555"/>
      <c r="Q233" s="555"/>
      <c r="R233" s="555"/>
    </row>
    <row r="234" spans="1:18" ht="14.5">
      <c r="B234" s="590" t="s">
        <v>1790</v>
      </c>
      <c r="C234" s="590" t="s">
        <v>36</v>
      </c>
      <c r="D234" s="590" t="s">
        <v>1797</v>
      </c>
      <c r="E234" s="590" t="s">
        <v>10</v>
      </c>
      <c r="F234" s="591" t="s">
        <v>1799</v>
      </c>
      <c r="G234" s="590" t="s">
        <v>219</v>
      </c>
      <c r="H234" s="589">
        <v>57</v>
      </c>
      <c r="I234" s="592">
        <v>1400</v>
      </c>
      <c r="J234" s="592">
        <v>79800</v>
      </c>
      <c r="K234" s="590" t="s">
        <v>28</v>
      </c>
      <c r="L234" s="590" t="s">
        <v>1798</v>
      </c>
      <c r="M234" s="591" t="s">
        <v>335</v>
      </c>
      <c r="O234" s="554" t="str">
        <f t="shared" si="12"/>
        <v>B1/08/03-E</v>
      </c>
      <c r="P234" s="555"/>
      <c r="Q234" s="555"/>
      <c r="R234" s="555"/>
    </row>
    <row r="236" spans="1:18" ht="14.5">
      <c r="A236" s="587" t="s">
        <v>1633</v>
      </c>
      <c r="B236" s="588" t="s">
        <v>1790</v>
      </c>
      <c r="C236" s="588" t="s">
        <v>36</v>
      </c>
      <c r="D236" s="588" t="s">
        <v>36</v>
      </c>
      <c r="E236" s="588" t="s">
        <v>36</v>
      </c>
      <c r="F236" s="587" t="s">
        <v>16</v>
      </c>
      <c r="G236" s="588"/>
      <c r="H236" s="587"/>
      <c r="I236" s="587"/>
      <c r="J236" s="587"/>
      <c r="K236" s="588"/>
      <c r="L236" s="588"/>
      <c r="M236" s="587"/>
      <c r="N236" s="587"/>
      <c r="O236" s="587"/>
    </row>
    <row r="237" spans="1:18" ht="14.5">
      <c r="A237" s="587" t="s">
        <v>1633</v>
      </c>
      <c r="B237" s="588" t="s">
        <v>1790</v>
      </c>
      <c r="C237" s="588" t="s">
        <v>36</v>
      </c>
      <c r="D237" s="588" t="s">
        <v>36</v>
      </c>
      <c r="E237" s="588" t="s">
        <v>36</v>
      </c>
      <c r="F237" s="587" t="s">
        <v>9</v>
      </c>
      <c r="G237" s="588"/>
      <c r="H237" s="587"/>
      <c r="I237" s="587"/>
      <c r="J237" s="587"/>
      <c r="K237" s="588"/>
      <c r="L237" s="588"/>
      <c r="M237" s="587"/>
      <c r="N237" s="587"/>
      <c r="O237" s="587"/>
      <c r="P237" s="555"/>
      <c r="Q237" s="555"/>
      <c r="R237" s="555"/>
    </row>
    <row r="238" spans="1:18" ht="14.5">
      <c r="P238" s="555"/>
      <c r="Q238" s="555"/>
      <c r="R238" s="555"/>
    </row>
    <row r="239" spans="1:18" ht="14.5">
      <c r="P239" s="555"/>
      <c r="Q239" s="555"/>
      <c r="R239" s="555"/>
    </row>
    <row r="240" spans="1:18" ht="14.5">
      <c r="A240" s="587">
        <v>2</v>
      </c>
      <c r="B240" s="588" t="s">
        <v>1800</v>
      </c>
      <c r="C240" s="588" t="s">
        <v>36</v>
      </c>
      <c r="D240" s="588" t="s">
        <v>36</v>
      </c>
      <c r="E240" s="588" t="s">
        <v>36</v>
      </c>
      <c r="F240" s="587" t="s">
        <v>6451</v>
      </c>
      <c r="G240" s="588" t="s">
        <v>36</v>
      </c>
      <c r="H240" s="587"/>
      <c r="I240" s="587"/>
      <c r="J240" s="583">
        <v>1505507.84</v>
      </c>
      <c r="K240" s="588"/>
      <c r="L240" s="588"/>
      <c r="M240" s="587"/>
      <c r="N240" s="587"/>
      <c r="O240" s="587"/>
    </row>
    <row r="241" spans="1:18" ht="14.5">
      <c r="A241" s="587">
        <v>3</v>
      </c>
      <c r="B241" s="588" t="s">
        <v>1800</v>
      </c>
      <c r="C241" s="588" t="s">
        <v>36</v>
      </c>
      <c r="D241" s="588" t="s">
        <v>36</v>
      </c>
      <c r="E241" s="588" t="s">
        <v>36</v>
      </c>
      <c r="F241" s="587" t="s">
        <v>338</v>
      </c>
      <c r="G241" s="588" t="s">
        <v>36</v>
      </c>
      <c r="H241" s="587"/>
      <c r="I241" s="587"/>
      <c r="J241" s="583">
        <v>416009.94</v>
      </c>
      <c r="K241" s="588"/>
      <c r="L241" s="588"/>
      <c r="M241" s="587"/>
      <c r="N241" s="587"/>
      <c r="O241" s="587"/>
    </row>
    <row r="242" spans="1:18" ht="14.5">
      <c r="A242" s="587">
        <v>4</v>
      </c>
      <c r="B242" s="588" t="s">
        <v>1800</v>
      </c>
      <c r="C242" s="588" t="s">
        <v>36</v>
      </c>
      <c r="D242" s="588" t="s">
        <v>36</v>
      </c>
      <c r="E242" s="588" t="s">
        <v>36</v>
      </c>
      <c r="F242" s="587" t="s">
        <v>339</v>
      </c>
      <c r="G242" s="588" t="s">
        <v>36</v>
      </c>
      <c r="H242" s="587"/>
      <c r="I242" s="587"/>
      <c r="J242" s="583">
        <v>416009.94</v>
      </c>
      <c r="K242" s="588"/>
      <c r="L242" s="588"/>
      <c r="M242" s="587"/>
      <c r="N242" s="587"/>
      <c r="O242" s="587"/>
    </row>
    <row r="243" spans="1:18" ht="14.5">
      <c r="B243" s="590" t="s">
        <v>1800</v>
      </c>
      <c r="C243" s="590" t="s">
        <v>36</v>
      </c>
      <c r="D243" s="590" t="s">
        <v>1801</v>
      </c>
      <c r="E243" s="590" t="s">
        <v>5</v>
      </c>
      <c r="F243" s="591" t="s">
        <v>340</v>
      </c>
      <c r="G243" s="590" t="s">
        <v>219</v>
      </c>
      <c r="H243" s="593">
        <v>3506</v>
      </c>
      <c r="I243" s="589">
        <v>89.49</v>
      </c>
      <c r="J243" s="592">
        <v>313751.94</v>
      </c>
      <c r="K243" s="590" t="s">
        <v>1328</v>
      </c>
      <c r="L243" s="590" t="s">
        <v>1802</v>
      </c>
      <c r="M243" s="591" t="s">
        <v>340</v>
      </c>
      <c r="O243" s="554" t="str">
        <f t="shared" ref="O243:O244" si="13">+_xlfn.CONCAT(B243,"-",E243)</f>
        <v>B1/09/01-A</v>
      </c>
      <c r="P243" s="555"/>
      <c r="Q243" s="555"/>
      <c r="R243" s="555"/>
    </row>
    <row r="244" spans="1:18" ht="14.5">
      <c r="B244" s="590" t="s">
        <v>1800</v>
      </c>
      <c r="C244" s="590" t="s">
        <v>36</v>
      </c>
      <c r="D244" s="590" t="s">
        <v>1801</v>
      </c>
      <c r="E244" s="590" t="s">
        <v>6</v>
      </c>
      <c r="F244" s="591" t="s">
        <v>341</v>
      </c>
      <c r="G244" s="590" t="s">
        <v>219</v>
      </c>
      <c r="H244" s="589">
        <v>975</v>
      </c>
      <c r="I244" s="589">
        <v>104.88</v>
      </c>
      <c r="J244" s="592">
        <v>102258</v>
      </c>
      <c r="K244" s="590" t="s">
        <v>1328</v>
      </c>
      <c r="L244" s="590" t="s">
        <v>1803</v>
      </c>
      <c r="M244" s="591" t="s">
        <v>341</v>
      </c>
      <c r="O244" s="554" t="str">
        <f t="shared" si="13"/>
        <v>B1/09/01-B</v>
      </c>
      <c r="P244" s="555"/>
      <c r="Q244" s="555"/>
      <c r="R244" s="555"/>
    </row>
    <row r="246" spans="1:18" ht="14.5">
      <c r="A246" s="587">
        <v>3</v>
      </c>
      <c r="B246" s="588" t="s">
        <v>1800</v>
      </c>
      <c r="C246" s="588" t="s">
        <v>36</v>
      </c>
      <c r="D246" s="588" t="s">
        <v>36</v>
      </c>
      <c r="E246" s="588" t="s">
        <v>36</v>
      </c>
      <c r="F246" s="587" t="s">
        <v>342</v>
      </c>
      <c r="G246" s="588" t="s">
        <v>36</v>
      </c>
      <c r="H246" s="587"/>
      <c r="I246" s="587"/>
      <c r="J246" s="583">
        <v>21243.54</v>
      </c>
      <c r="K246" s="588"/>
      <c r="L246" s="588"/>
      <c r="M246" s="587"/>
      <c r="N246" s="587"/>
      <c r="O246" s="587"/>
    </row>
    <row r="247" spans="1:18" ht="72.5">
      <c r="A247" s="587">
        <v>4</v>
      </c>
      <c r="B247" s="588" t="s">
        <v>1800</v>
      </c>
      <c r="C247" s="588" t="s">
        <v>36</v>
      </c>
      <c r="D247" s="588" t="s">
        <v>36</v>
      </c>
      <c r="E247" s="588" t="s">
        <v>36</v>
      </c>
      <c r="F247" s="587" t="s">
        <v>343</v>
      </c>
      <c r="G247" s="588" t="s">
        <v>36</v>
      </c>
      <c r="H247" s="587"/>
      <c r="I247" s="587"/>
      <c r="J247" s="583">
        <v>21243.54</v>
      </c>
      <c r="K247" s="588"/>
      <c r="L247" s="588"/>
      <c r="M247" s="587"/>
      <c r="N247" s="587"/>
      <c r="O247" s="587"/>
    </row>
    <row r="248" spans="1:18">
      <c r="B248" s="590" t="s">
        <v>1800</v>
      </c>
      <c r="C248" s="590" t="s">
        <v>36</v>
      </c>
      <c r="D248" s="590" t="s">
        <v>1804</v>
      </c>
      <c r="E248" s="590" t="s">
        <v>7</v>
      </c>
      <c r="F248" s="591" t="s">
        <v>344</v>
      </c>
      <c r="G248" s="590" t="s">
        <v>219</v>
      </c>
      <c r="H248" s="589">
        <v>82</v>
      </c>
      <c r="I248" s="589">
        <v>135.06</v>
      </c>
      <c r="J248" s="592">
        <v>11074.92</v>
      </c>
      <c r="K248" s="590" t="s">
        <v>1328</v>
      </c>
      <c r="L248" s="590" t="s">
        <v>1805</v>
      </c>
      <c r="M248" s="591" t="s">
        <v>344</v>
      </c>
      <c r="O248" s="554" t="str">
        <f t="shared" ref="O248:O250" si="14">+_xlfn.CONCAT(B248,"-",E248)</f>
        <v>B1/09/01-C</v>
      </c>
    </row>
    <row r="249" spans="1:18" ht="14.5">
      <c r="B249" s="590" t="s">
        <v>1800</v>
      </c>
      <c r="C249" s="590" t="s">
        <v>36</v>
      </c>
      <c r="D249" s="590" t="s">
        <v>1804</v>
      </c>
      <c r="E249" s="590" t="s">
        <v>8</v>
      </c>
      <c r="F249" s="591" t="s">
        <v>1806</v>
      </c>
      <c r="G249" s="590" t="s">
        <v>219</v>
      </c>
      <c r="H249" s="589">
        <v>12</v>
      </c>
      <c r="I249" s="589">
        <v>143.22</v>
      </c>
      <c r="J249" s="592">
        <v>1718.64</v>
      </c>
      <c r="K249" s="590" t="s">
        <v>1328</v>
      </c>
      <c r="L249" s="590" t="s">
        <v>1807</v>
      </c>
      <c r="M249" s="591" t="s">
        <v>1806</v>
      </c>
      <c r="O249" s="554" t="str">
        <f t="shared" si="14"/>
        <v>B1/09/01-D</v>
      </c>
      <c r="P249" s="555"/>
      <c r="Q249" s="555"/>
      <c r="R249" s="555"/>
    </row>
    <row r="250" spans="1:18" ht="14.5">
      <c r="B250" s="590" t="s">
        <v>1800</v>
      </c>
      <c r="C250" s="590" t="s">
        <v>36</v>
      </c>
      <c r="D250" s="590" t="s">
        <v>1804</v>
      </c>
      <c r="E250" s="590" t="s">
        <v>10</v>
      </c>
      <c r="F250" s="591" t="s">
        <v>345</v>
      </c>
      <c r="G250" s="590" t="s">
        <v>219</v>
      </c>
      <c r="H250" s="589">
        <v>59</v>
      </c>
      <c r="I250" s="589">
        <v>143.22</v>
      </c>
      <c r="J250" s="592">
        <v>8449.98</v>
      </c>
      <c r="K250" s="590" t="s">
        <v>1328</v>
      </c>
      <c r="L250" s="590" t="s">
        <v>1808</v>
      </c>
      <c r="M250" s="591" t="s">
        <v>345</v>
      </c>
      <c r="O250" s="554" t="str">
        <f t="shared" si="14"/>
        <v>B1/09/01-E</v>
      </c>
      <c r="P250" s="555"/>
      <c r="Q250" s="555"/>
      <c r="R250" s="555"/>
    </row>
    <row r="252" spans="1:18" ht="14.5">
      <c r="A252" s="587">
        <v>3</v>
      </c>
      <c r="B252" s="588" t="s">
        <v>1800</v>
      </c>
      <c r="C252" s="588" t="s">
        <v>36</v>
      </c>
      <c r="D252" s="588" t="s">
        <v>36</v>
      </c>
      <c r="E252" s="588" t="s">
        <v>36</v>
      </c>
      <c r="F252" s="587" t="s">
        <v>346</v>
      </c>
      <c r="G252" s="588" t="s">
        <v>36</v>
      </c>
      <c r="H252" s="587"/>
      <c r="I252" s="587"/>
      <c r="J252" s="583">
        <v>60452.65</v>
      </c>
      <c r="K252" s="588"/>
      <c r="L252" s="588"/>
      <c r="M252" s="587"/>
      <c r="N252" s="587"/>
      <c r="O252" s="587"/>
    </row>
    <row r="253" spans="1:18" ht="29">
      <c r="A253" s="587">
        <v>4</v>
      </c>
      <c r="B253" s="588" t="s">
        <v>1800</v>
      </c>
      <c r="C253" s="588" t="s">
        <v>36</v>
      </c>
      <c r="D253" s="588" t="s">
        <v>36</v>
      </c>
      <c r="E253" s="588" t="s">
        <v>36</v>
      </c>
      <c r="F253" s="587" t="s">
        <v>347</v>
      </c>
      <c r="G253" s="588" t="s">
        <v>36</v>
      </c>
      <c r="H253" s="587"/>
      <c r="I253" s="587"/>
      <c r="J253" s="583">
        <v>60452.65</v>
      </c>
      <c r="K253" s="588"/>
      <c r="L253" s="588"/>
      <c r="M253" s="587"/>
      <c r="N253" s="587"/>
      <c r="O253" s="587"/>
    </row>
    <row r="254" spans="1:18">
      <c r="B254" s="590" t="s">
        <v>1800</v>
      </c>
      <c r="C254" s="590" t="s">
        <v>36</v>
      </c>
      <c r="D254" s="590" t="s">
        <v>1809</v>
      </c>
      <c r="E254" s="590" t="s">
        <v>11</v>
      </c>
      <c r="F254" s="591" t="s">
        <v>348</v>
      </c>
      <c r="G254" s="590" t="s">
        <v>219</v>
      </c>
      <c r="H254" s="589">
        <v>44</v>
      </c>
      <c r="I254" s="589">
        <v>352.34</v>
      </c>
      <c r="J254" s="592">
        <v>15502.96</v>
      </c>
      <c r="K254" s="590" t="s">
        <v>1328</v>
      </c>
      <c r="L254" s="590" t="s">
        <v>1810</v>
      </c>
      <c r="M254" s="591" t="s">
        <v>348</v>
      </c>
      <c r="O254" s="554" t="str">
        <f t="shared" ref="O254:O257" si="15">+_xlfn.CONCAT(B254,"-",E254)</f>
        <v>B1/09/01-F</v>
      </c>
    </row>
    <row r="255" spans="1:18">
      <c r="B255" s="590" t="s">
        <v>1800</v>
      </c>
      <c r="C255" s="590" t="s">
        <v>36</v>
      </c>
      <c r="D255" s="590" t="s">
        <v>1809</v>
      </c>
      <c r="E255" s="590" t="s">
        <v>27</v>
      </c>
      <c r="F255" s="591" t="s">
        <v>349</v>
      </c>
      <c r="G255" s="590" t="s">
        <v>219</v>
      </c>
      <c r="H255" s="589">
        <v>81</v>
      </c>
      <c r="I255" s="589">
        <v>283.58999999999997</v>
      </c>
      <c r="J255" s="592">
        <v>22970.79</v>
      </c>
      <c r="K255" s="590" t="s">
        <v>1328</v>
      </c>
      <c r="L255" s="590" t="s">
        <v>1811</v>
      </c>
      <c r="M255" s="591" t="s">
        <v>349</v>
      </c>
      <c r="O255" s="554" t="str">
        <f t="shared" si="15"/>
        <v>B1/09/01-G</v>
      </c>
    </row>
    <row r="256" spans="1:18">
      <c r="B256" s="590" t="s">
        <v>1800</v>
      </c>
      <c r="C256" s="590" t="s">
        <v>36</v>
      </c>
      <c r="D256" s="590" t="s">
        <v>1809</v>
      </c>
      <c r="E256" s="590" t="s">
        <v>28</v>
      </c>
      <c r="F256" s="591" t="s">
        <v>350</v>
      </c>
      <c r="G256" s="590" t="s">
        <v>219</v>
      </c>
      <c r="H256" s="589">
        <v>35</v>
      </c>
      <c r="I256" s="589">
        <v>352.34</v>
      </c>
      <c r="J256" s="592">
        <v>12331.9</v>
      </c>
      <c r="K256" s="590" t="s">
        <v>1328</v>
      </c>
      <c r="L256" s="590" t="s">
        <v>1812</v>
      </c>
      <c r="M256" s="591" t="s">
        <v>350</v>
      </c>
      <c r="O256" s="554" t="str">
        <f t="shared" si="15"/>
        <v>B1/09/01-H</v>
      </c>
    </row>
    <row r="257" spans="1:18" ht="14.5">
      <c r="B257" s="590" t="s">
        <v>1800</v>
      </c>
      <c r="C257" s="590" t="s">
        <v>36</v>
      </c>
      <c r="D257" s="590" t="s">
        <v>1809</v>
      </c>
      <c r="E257" s="590" t="s">
        <v>33</v>
      </c>
      <c r="F257" s="591" t="s">
        <v>352</v>
      </c>
      <c r="G257" s="590" t="s">
        <v>179</v>
      </c>
      <c r="H257" s="589">
        <v>110</v>
      </c>
      <c r="I257" s="589">
        <v>87.7</v>
      </c>
      <c r="J257" s="592">
        <v>9647</v>
      </c>
      <c r="K257" s="590" t="s">
        <v>1328</v>
      </c>
      <c r="L257" s="590" t="s">
        <v>1813</v>
      </c>
      <c r="M257" s="591" t="s">
        <v>352</v>
      </c>
      <c r="O257" s="554" t="str">
        <f t="shared" si="15"/>
        <v>B1/09/01-J</v>
      </c>
      <c r="P257" s="555"/>
      <c r="Q257" s="555"/>
      <c r="R257" s="555"/>
    </row>
    <row r="258" spans="1:18" ht="14.5">
      <c r="P258" s="555"/>
      <c r="Q258" s="555"/>
      <c r="R258" s="555"/>
    </row>
    <row r="260" spans="1:18" ht="14.5">
      <c r="A260" s="587">
        <v>3</v>
      </c>
      <c r="B260" s="588" t="s">
        <v>1814</v>
      </c>
      <c r="C260" s="588" t="s">
        <v>36</v>
      </c>
      <c r="D260" s="588" t="s">
        <v>36</v>
      </c>
      <c r="E260" s="588" t="s">
        <v>36</v>
      </c>
      <c r="F260" s="587" t="s">
        <v>354</v>
      </c>
      <c r="G260" s="588" t="s">
        <v>36</v>
      </c>
      <c r="H260" s="587"/>
      <c r="I260" s="587"/>
      <c r="J260" s="583">
        <v>10140</v>
      </c>
      <c r="K260" s="588"/>
      <c r="L260" s="588"/>
      <c r="M260" s="587"/>
      <c r="N260" s="587"/>
      <c r="O260" s="587"/>
    </row>
    <row r="261" spans="1:18" ht="87">
      <c r="A261" s="587">
        <v>4</v>
      </c>
      <c r="B261" s="588" t="s">
        <v>1814</v>
      </c>
      <c r="C261" s="588" t="s">
        <v>36</v>
      </c>
      <c r="D261" s="588" t="s">
        <v>36</v>
      </c>
      <c r="E261" s="588" t="s">
        <v>36</v>
      </c>
      <c r="F261" s="587" t="s">
        <v>355</v>
      </c>
      <c r="G261" s="588" t="s">
        <v>36</v>
      </c>
      <c r="H261" s="587"/>
      <c r="I261" s="587"/>
      <c r="J261" s="583">
        <v>6825</v>
      </c>
      <c r="K261" s="588"/>
      <c r="L261" s="588"/>
      <c r="M261" s="587"/>
      <c r="N261" s="587"/>
      <c r="O261" s="587"/>
      <c r="P261" s="555"/>
      <c r="Q261" s="555"/>
      <c r="R261" s="555"/>
    </row>
    <row r="262" spans="1:18">
      <c r="B262" s="590" t="s">
        <v>1814</v>
      </c>
      <c r="C262" s="590" t="s">
        <v>36</v>
      </c>
      <c r="D262" s="590" t="s">
        <v>1815</v>
      </c>
      <c r="E262" s="590" t="s">
        <v>5</v>
      </c>
      <c r="F262" s="591" t="s">
        <v>356</v>
      </c>
      <c r="G262" s="590" t="s">
        <v>219</v>
      </c>
      <c r="H262" s="589">
        <v>35</v>
      </c>
      <c r="I262" s="589">
        <v>195</v>
      </c>
      <c r="J262" s="592">
        <v>6825</v>
      </c>
      <c r="K262" s="590" t="s">
        <v>1328</v>
      </c>
      <c r="L262" s="590" t="s">
        <v>1816</v>
      </c>
      <c r="M262" s="591" t="s">
        <v>1817</v>
      </c>
      <c r="O262" s="554" t="str">
        <f>+_xlfn.CONCAT(B262,"-",E262)</f>
        <v>B1/09/02-A</v>
      </c>
    </row>
    <row r="264" spans="1:18" ht="72.5">
      <c r="A264" s="587">
        <v>4</v>
      </c>
      <c r="B264" s="588" t="s">
        <v>1814</v>
      </c>
      <c r="C264" s="588" t="s">
        <v>36</v>
      </c>
      <c r="D264" s="588" t="s">
        <v>36</v>
      </c>
      <c r="E264" s="588" t="s">
        <v>36</v>
      </c>
      <c r="F264" s="587" t="s">
        <v>1818</v>
      </c>
      <c r="G264" s="588" t="s">
        <v>36</v>
      </c>
      <c r="H264" s="587"/>
      <c r="I264" s="587"/>
      <c r="J264" s="583">
        <v>3315</v>
      </c>
      <c r="K264" s="588"/>
      <c r="L264" s="588"/>
      <c r="M264" s="587"/>
      <c r="N264" s="587"/>
      <c r="O264" s="587"/>
      <c r="P264" s="555"/>
      <c r="Q264" s="555"/>
      <c r="R264" s="555"/>
    </row>
    <row r="265" spans="1:18" ht="25">
      <c r="B265" s="590" t="s">
        <v>1814</v>
      </c>
      <c r="C265" s="590" t="s">
        <v>36</v>
      </c>
      <c r="D265" s="590" t="s">
        <v>1815</v>
      </c>
      <c r="E265" s="590" t="s">
        <v>6</v>
      </c>
      <c r="F265" s="591" t="s">
        <v>1819</v>
      </c>
      <c r="G265" s="590" t="s">
        <v>219</v>
      </c>
      <c r="H265" s="589">
        <v>17</v>
      </c>
      <c r="I265" s="589">
        <v>195</v>
      </c>
      <c r="J265" s="592">
        <v>3315</v>
      </c>
      <c r="K265" s="590" t="s">
        <v>1328</v>
      </c>
      <c r="L265" s="590" t="s">
        <v>1816</v>
      </c>
      <c r="M265" s="591" t="s">
        <v>1817</v>
      </c>
      <c r="O265" s="554" t="str">
        <f>+_xlfn.CONCAT(B265,"-",E265)</f>
        <v>B1/09/02-B</v>
      </c>
      <c r="P265" s="555"/>
      <c r="Q265" s="555"/>
      <c r="R265" s="555"/>
    </row>
    <row r="267" spans="1:18" ht="14.5">
      <c r="A267" s="587">
        <v>3</v>
      </c>
      <c r="B267" s="588" t="s">
        <v>1814</v>
      </c>
      <c r="C267" s="588" t="s">
        <v>36</v>
      </c>
      <c r="D267" s="588" t="s">
        <v>36</v>
      </c>
      <c r="E267" s="588" t="s">
        <v>36</v>
      </c>
      <c r="F267" s="587" t="s">
        <v>1820</v>
      </c>
      <c r="G267" s="588" t="s">
        <v>36</v>
      </c>
      <c r="H267" s="587"/>
      <c r="I267" s="587"/>
      <c r="J267" s="583">
        <v>38069.47</v>
      </c>
      <c r="K267" s="588"/>
      <c r="L267" s="588"/>
      <c r="M267" s="587"/>
      <c r="N267" s="587"/>
      <c r="O267" s="587"/>
    </row>
    <row r="268" spans="1:18" ht="43.5">
      <c r="A268" s="587">
        <v>4</v>
      </c>
      <c r="B268" s="588" t="s">
        <v>1814</v>
      </c>
      <c r="C268" s="588" t="s">
        <v>36</v>
      </c>
      <c r="D268" s="588" t="s">
        <v>36</v>
      </c>
      <c r="E268" s="588" t="s">
        <v>36</v>
      </c>
      <c r="F268" s="587" t="s">
        <v>1821</v>
      </c>
      <c r="G268" s="588" t="s">
        <v>36</v>
      </c>
      <c r="H268" s="587"/>
      <c r="I268" s="587"/>
      <c r="J268" s="583">
        <v>38069.47</v>
      </c>
      <c r="K268" s="588"/>
      <c r="L268" s="588"/>
      <c r="M268" s="587"/>
      <c r="N268" s="587"/>
      <c r="O268" s="587"/>
    </row>
    <row r="269" spans="1:18">
      <c r="B269" s="590" t="s">
        <v>1814</v>
      </c>
      <c r="C269" s="590" t="s">
        <v>36</v>
      </c>
      <c r="D269" s="590" t="s">
        <v>1822</v>
      </c>
      <c r="E269" s="590" t="s">
        <v>7</v>
      </c>
      <c r="F269" s="591" t="s">
        <v>1823</v>
      </c>
      <c r="G269" s="590" t="s">
        <v>219</v>
      </c>
      <c r="H269" s="589">
        <v>28</v>
      </c>
      <c r="I269" s="589">
        <v>583.64</v>
      </c>
      <c r="J269" s="592">
        <v>16341.92</v>
      </c>
      <c r="K269" s="590" t="s">
        <v>1328</v>
      </c>
      <c r="L269" s="590" t="s">
        <v>1824</v>
      </c>
      <c r="M269" s="591" t="s">
        <v>1825</v>
      </c>
      <c r="O269" s="554" t="str">
        <f t="shared" ref="O269:O271" si="16">+_xlfn.CONCAT(B269,"-",E269)</f>
        <v>B1/09/02-C</v>
      </c>
    </row>
    <row r="270" spans="1:18">
      <c r="B270" s="590" t="s">
        <v>1814</v>
      </c>
      <c r="C270" s="590" t="s">
        <v>36</v>
      </c>
      <c r="D270" s="590" t="s">
        <v>1822</v>
      </c>
      <c r="E270" s="590" t="s">
        <v>8</v>
      </c>
      <c r="F270" s="591" t="s">
        <v>1826</v>
      </c>
      <c r="G270" s="590" t="s">
        <v>219</v>
      </c>
      <c r="H270" s="589">
        <v>17</v>
      </c>
      <c r="I270" s="589">
        <v>427.39</v>
      </c>
      <c r="J270" s="592">
        <v>7265.63</v>
      </c>
      <c r="K270" s="590" t="s">
        <v>1328</v>
      </c>
      <c r="L270" s="590" t="s">
        <v>1827</v>
      </c>
      <c r="M270" s="591" t="s">
        <v>1828</v>
      </c>
      <c r="O270" s="554" t="str">
        <f t="shared" si="16"/>
        <v>B1/09/02-D</v>
      </c>
    </row>
    <row r="271" spans="1:18" ht="14.5">
      <c r="B271" s="590" t="s">
        <v>1814</v>
      </c>
      <c r="C271" s="590" t="s">
        <v>36</v>
      </c>
      <c r="D271" s="590" t="s">
        <v>1829</v>
      </c>
      <c r="E271" s="590" t="s">
        <v>10</v>
      </c>
      <c r="F271" s="591" t="s">
        <v>1830</v>
      </c>
      <c r="G271" s="590" t="s">
        <v>179</v>
      </c>
      <c r="H271" s="589">
        <v>144</v>
      </c>
      <c r="I271" s="589">
        <v>100.43</v>
      </c>
      <c r="J271" s="592">
        <v>14461.92</v>
      </c>
      <c r="K271" s="590" t="s">
        <v>1328</v>
      </c>
      <c r="L271" s="590" t="s">
        <v>1831</v>
      </c>
      <c r="M271" s="591" t="s">
        <v>1832</v>
      </c>
      <c r="O271" s="554" t="str">
        <f t="shared" si="16"/>
        <v>B1/09/02-E</v>
      </c>
      <c r="P271" s="555"/>
      <c r="Q271" s="555"/>
      <c r="R271" s="555"/>
    </row>
    <row r="272" spans="1:18" ht="14.5">
      <c r="P272" s="555"/>
      <c r="Q272" s="555"/>
      <c r="R272" s="555"/>
    </row>
    <row r="274" spans="1:18" ht="14.5">
      <c r="A274" s="587">
        <v>3</v>
      </c>
      <c r="B274" s="588" t="s">
        <v>1833</v>
      </c>
      <c r="C274" s="588" t="s">
        <v>36</v>
      </c>
      <c r="D274" s="588" t="s">
        <v>36</v>
      </c>
      <c r="E274" s="588" t="s">
        <v>36</v>
      </c>
      <c r="F274" s="587" t="s">
        <v>1834</v>
      </c>
      <c r="G274" s="588" t="s">
        <v>36</v>
      </c>
      <c r="H274" s="587"/>
      <c r="I274" s="587"/>
      <c r="J274" s="583">
        <v>14326.24</v>
      </c>
      <c r="K274" s="588"/>
      <c r="L274" s="588"/>
      <c r="M274" s="587"/>
      <c r="N274" s="587"/>
      <c r="O274" s="587"/>
    </row>
    <row r="275" spans="1:18" ht="58">
      <c r="A275" s="587">
        <v>4</v>
      </c>
      <c r="B275" s="588" t="s">
        <v>1833</v>
      </c>
      <c r="C275" s="588" t="s">
        <v>36</v>
      </c>
      <c r="D275" s="588" t="s">
        <v>36</v>
      </c>
      <c r="E275" s="588" t="s">
        <v>36</v>
      </c>
      <c r="F275" s="587" t="s">
        <v>1835</v>
      </c>
      <c r="G275" s="588" t="s">
        <v>36</v>
      </c>
      <c r="H275" s="587"/>
      <c r="I275" s="587"/>
      <c r="J275" s="583">
        <v>14326.24</v>
      </c>
      <c r="K275" s="588"/>
      <c r="L275" s="588"/>
      <c r="M275" s="587"/>
      <c r="N275" s="587"/>
      <c r="O275" s="587"/>
      <c r="P275" s="555"/>
      <c r="Q275" s="555"/>
      <c r="R275" s="555"/>
    </row>
    <row r="276" spans="1:18" ht="25">
      <c r="B276" s="590" t="s">
        <v>1833</v>
      </c>
      <c r="C276" s="590" t="s">
        <v>36</v>
      </c>
      <c r="D276" s="590" t="s">
        <v>1836</v>
      </c>
      <c r="E276" s="590" t="s">
        <v>5</v>
      </c>
      <c r="F276" s="591" t="s">
        <v>1837</v>
      </c>
      <c r="G276" s="590" t="s">
        <v>219</v>
      </c>
      <c r="H276" s="589">
        <v>16</v>
      </c>
      <c r="I276" s="589">
        <v>895.39</v>
      </c>
      <c r="J276" s="592">
        <v>14326.24</v>
      </c>
      <c r="K276" s="590" t="s">
        <v>1328</v>
      </c>
      <c r="L276" s="590" t="s">
        <v>1838</v>
      </c>
      <c r="M276" s="591" t="s">
        <v>1839</v>
      </c>
      <c r="O276" s="554" t="str">
        <f>+_xlfn.CONCAT(B276,"-",E276)</f>
        <v>B1/09/03-A</v>
      </c>
      <c r="P276" s="555"/>
      <c r="Q276" s="555"/>
      <c r="R276" s="555"/>
    </row>
    <row r="278" spans="1:18" ht="14.5">
      <c r="A278" s="587">
        <v>3</v>
      </c>
      <c r="B278" s="588" t="s">
        <v>1833</v>
      </c>
      <c r="C278" s="588" t="s">
        <v>36</v>
      </c>
      <c r="D278" s="588" t="s">
        <v>36</v>
      </c>
      <c r="E278" s="588" t="s">
        <v>36</v>
      </c>
      <c r="F278" s="587" t="s">
        <v>357</v>
      </c>
      <c r="G278" s="588" t="s">
        <v>36</v>
      </c>
      <c r="H278" s="587"/>
      <c r="I278" s="587"/>
      <c r="J278" s="583">
        <v>71175</v>
      </c>
      <c r="K278" s="588"/>
      <c r="L278" s="588"/>
      <c r="M278" s="587"/>
      <c r="N278" s="587"/>
      <c r="O278" s="587"/>
    </row>
    <row r="279" spans="1:18" ht="58">
      <c r="A279" s="587">
        <v>4</v>
      </c>
      <c r="B279" s="588" t="s">
        <v>1833</v>
      </c>
      <c r="C279" s="588" t="s">
        <v>36</v>
      </c>
      <c r="D279" s="588" t="s">
        <v>36</v>
      </c>
      <c r="E279" s="588" t="s">
        <v>36</v>
      </c>
      <c r="F279" s="587" t="s">
        <v>358</v>
      </c>
      <c r="G279" s="588" t="s">
        <v>36</v>
      </c>
      <c r="H279" s="587"/>
      <c r="I279" s="587"/>
      <c r="J279" s="583">
        <v>71175</v>
      </c>
      <c r="K279" s="588"/>
      <c r="L279" s="588"/>
      <c r="M279" s="587"/>
      <c r="N279" s="587"/>
      <c r="O279" s="587"/>
      <c r="P279" s="555"/>
      <c r="Q279" s="555"/>
      <c r="R279" s="555"/>
    </row>
    <row r="280" spans="1:18" ht="14.5">
      <c r="B280" s="590" t="s">
        <v>1833</v>
      </c>
      <c r="C280" s="590" t="s">
        <v>36</v>
      </c>
      <c r="D280" s="590" t="s">
        <v>1840</v>
      </c>
      <c r="E280" s="590" t="s">
        <v>6</v>
      </c>
      <c r="F280" s="591" t="s">
        <v>209</v>
      </c>
      <c r="G280" s="590" t="s">
        <v>219</v>
      </c>
      <c r="H280" s="589">
        <v>975</v>
      </c>
      <c r="I280" s="589">
        <v>73</v>
      </c>
      <c r="J280" s="592">
        <v>71175</v>
      </c>
      <c r="K280" s="590" t="s">
        <v>1328</v>
      </c>
      <c r="L280" s="590" t="s">
        <v>1841</v>
      </c>
      <c r="M280" s="591" t="s">
        <v>1842</v>
      </c>
      <c r="O280" s="554" t="str">
        <f>+_xlfn.CONCAT(B280,"-",E280)</f>
        <v>B1/09/03-B</v>
      </c>
      <c r="P280" s="555"/>
      <c r="Q280" s="555"/>
      <c r="R280" s="555"/>
    </row>
    <row r="282" spans="1:18" ht="14.5">
      <c r="A282" s="587">
        <v>3</v>
      </c>
      <c r="B282" s="588" t="s">
        <v>1833</v>
      </c>
      <c r="C282" s="588" t="s">
        <v>36</v>
      </c>
      <c r="D282" s="588" t="s">
        <v>36</v>
      </c>
      <c r="E282" s="588" t="s">
        <v>36</v>
      </c>
      <c r="F282" s="587" t="s">
        <v>1843</v>
      </c>
      <c r="G282" s="588" t="s">
        <v>36</v>
      </c>
      <c r="H282" s="587"/>
      <c r="I282" s="587"/>
      <c r="J282" s="583">
        <v>511151</v>
      </c>
      <c r="K282" s="588"/>
      <c r="L282" s="588"/>
      <c r="M282" s="587"/>
      <c r="N282" s="587"/>
      <c r="O282" s="587"/>
    </row>
    <row r="283" spans="1:18" ht="58">
      <c r="A283" s="587">
        <v>4</v>
      </c>
      <c r="B283" s="588" t="s">
        <v>1833</v>
      </c>
      <c r="C283" s="588" t="s">
        <v>36</v>
      </c>
      <c r="D283" s="588" t="s">
        <v>36</v>
      </c>
      <c r="E283" s="588" t="s">
        <v>36</v>
      </c>
      <c r="F283" s="587" t="s">
        <v>360</v>
      </c>
      <c r="G283" s="588" t="s">
        <v>36</v>
      </c>
      <c r="H283" s="587"/>
      <c r="I283" s="587"/>
      <c r="J283" s="583">
        <v>511151</v>
      </c>
      <c r="K283" s="588"/>
      <c r="L283" s="588"/>
      <c r="M283" s="587"/>
      <c r="N283" s="587"/>
      <c r="O283" s="587"/>
    </row>
    <row r="284" spans="1:18" ht="25">
      <c r="B284" s="590" t="s">
        <v>1833</v>
      </c>
      <c r="C284" s="590" t="s">
        <v>36</v>
      </c>
      <c r="D284" s="590" t="s">
        <v>1840</v>
      </c>
      <c r="E284" s="590" t="s">
        <v>7</v>
      </c>
      <c r="F284" s="591" t="s">
        <v>361</v>
      </c>
      <c r="G284" s="590" t="s">
        <v>219</v>
      </c>
      <c r="H284" s="589">
        <v>495</v>
      </c>
      <c r="I284" s="589">
        <v>49</v>
      </c>
      <c r="J284" s="592">
        <v>24255</v>
      </c>
      <c r="K284" s="590" t="s">
        <v>1328</v>
      </c>
      <c r="L284" s="590" t="s">
        <v>1844</v>
      </c>
      <c r="M284" s="591" t="s">
        <v>1845</v>
      </c>
      <c r="O284" s="554" t="str">
        <f t="shared" ref="O284:O288" si="17">+_xlfn.CONCAT(B284,"-",E284)</f>
        <v>B1/09/03-C</v>
      </c>
    </row>
    <row r="285" spans="1:18" ht="25">
      <c r="B285" s="590" t="s">
        <v>1833</v>
      </c>
      <c r="C285" s="590" t="s">
        <v>36</v>
      </c>
      <c r="D285" s="590" t="s">
        <v>1840</v>
      </c>
      <c r="E285" s="590" t="s">
        <v>8</v>
      </c>
      <c r="F285" s="591" t="s">
        <v>1846</v>
      </c>
      <c r="G285" s="590" t="s">
        <v>219</v>
      </c>
      <c r="H285" s="589">
        <v>105</v>
      </c>
      <c r="I285" s="589">
        <v>49</v>
      </c>
      <c r="J285" s="592">
        <v>5145</v>
      </c>
      <c r="K285" s="590" t="s">
        <v>1328</v>
      </c>
      <c r="L285" s="590" t="s">
        <v>1844</v>
      </c>
      <c r="M285" s="591" t="s">
        <v>1845</v>
      </c>
      <c r="O285" s="554" t="str">
        <f t="shared" si="17"/>
        <v>B1/09/03-D</v>
      </c>
    </row>
    <row r="286" spans="1:18">
      <c r="B286" s="590" t="s">
        <v>1833</v>
      </c>
      <c r="C286" s="590" t="s">
        <v>36</v>
      </c>
      <c r="D286" s="590" t="s">
        <v>1840</v>
      </c>
      <c r="E286" s="590" t="s">
        <v>10</v>
      </c>
      <c r="F286" s="591" t="s">
        <v>362</v>
      </c>
      <c r="G286" s="590" t="s">
        <v>219</v>
      </c>
      <c r="H286" s="589">
        <v>369</v>
      </c>
      <c r="I286" s="589">
        <v>250</v>
      </c>
      <c r="J286" s="592">
        <v>92250</v>
      </c>
      <c r="K286" s="590" t="s">
        <v>1328</v>
      </c>
      <c r="L286" s="590" t="s">
        <v>1847</v>
      </c>
      <c r="M286" s="591" t="s">
        <v>1848</v>
      </c>
      <c r="O286" s="554" t="str">
        <f t="shared" si="17"/>
        <v>B1/09/03-E</v>
      </c>
    </row>
    <row r="287" spans="1:18" ht="25">
      <c r="B287" s="590" t="s">
        <v>1833</v>
      </c>
      <c r="C287" s="590" t="s">
        <v>36</v>
      </c>
      <c r="D287" s="590" t="s">
        <v>1840</v>
      </c>
      <c r="E287" s="590" t="s">
        <v>11</v>
      </c>
      <c r="F287" s="591" t="s">
        <v>209</v>
      </c>
      <c r="G287" s="590" t="s">
        <v>219</v>
      </c>
      <c r="H287" s="593">
        <v>4131</v>
      </c>
      <c r="I287" s="589">
        <v>49</v>
      </c>
      <c r="J287" s="592">
        <v>202419</v>
      </c>
      <c r="K287" s="590" t="s">
        <v>1328</v>
      </c>
      <c r="L287" s="590" t="s">
        <v>1844</v>
      </c>
      <c r="M287" s="591" t="s">
        <v>1845</v>
      </c>
      <c r="O287" s="554" t="str">
        <f t="shared" si="17"/>
        <v>B1/09/03-F</v>
      </c>
    </row>
    <row r="288" spans="1:18" ht="25">
      <c r="B288" s="590" t="s">
        <v>1833</v>
      </c>
      <c r="C288" s="590" t="s">
        <v>36</v>
      </c>
      <c r="D288" s="590" t="s">
        <v>1840</v>
      </c>
      <c r="E288" s="590" t="s">
        <v>27</v>
      </c>
      <c r="F288" s="591" t="s">
        <v>363</v>
      </c>
      <c r="G288" s="590" t="s">
        <v>219</v>
      </c>
      <c r="H288" s="593">
        <v>3818</v>
      </c>
      <c r="I288" s="589">
        <v>49</v>
      </c>
      <c r="J288" s="592">
        <v>187082</v>
      </c>
      <c r="K288" s="590" t="s">
        <v>1328</v>
      </c>
      <c r="L288" s="590" t="s">
        <v>1844</v>
      </c>
      <c r="M288" s="591" t="s">
        <v>1845</v>
      </c>
      <c r="O288" s="554" t="str">
        <f t="shared" si="17"/>
        <v>B1/09/03-G</v>
      </c>
      <c r="P288" s="555"/>
      <c r="Q288" s="555"/>
      <c r="R288" s="555"/>
    </row>
    <row r="289" spans="1:18" ht="14.5">
      <c r="P289" s="555"/>
      <c r="Q289" s="555"/>
      <c r="R289" s="555"/>
    </row>
    <row r="291" spans="1:18" ht="14.5">
      <c r="A291" s="587">
        <v>3</v>
      </c>
      <c r="B291" s="588" t="s">
        <v>1849</v>
      </c>
      <c r="C291" s="588" t="s">
        <v>36</v>
      </c>
      <c r="D291" s="588" t="s">
        <v>36</v>
      </c>
      <c r="E291" s="588" t="s">
        <v>36</v>
      </c>
      <c r="F291" s="587" t="s">
        <v>364</v>
      </c>
      <c r="G291" s="588" t="s">
        <v>36</v>
      </c>
      <c r="H291" s="587"/>
      <c r="I291" s="587"/>
      <c r="J291" s="583">
        <v>362940</v>
      </c>
      <c r="K291" s="588"/>
      <c r="L291" s="588"/>
      <c r="M291" s="587"/>
      <c r="N291" s="587"/>
      <c r="O291" s="587"/>
    </row>
    <row r="292" spans="1:18" ht="43.5">
      <c r="A292" s="587">
        <v>4</v>
      </c>
      <c r="B292" s="588" t="s">
        <v>1849</v>
      </c>
      <c r="C292" s="588" t="s">
        <v>36</v>
      </c>
      <c r="D292" s="588" t="s">
        <v>36</v>
      </c>
      <c r="E292" s="588" t="s">
        <v>36</v>
      </c>
      <c r="F292" s="587" t="s">
        <v>365</v>
      </c>
      <c r="G292" s="588" t="s">
        <v>36</v>
      </c>
      <c r="H292" s="587"/>
      <c r="I292" s="587"/>
      <c r="J292" s="583">
        <v>335800</v>
      </c>
      <c r="K292" s="588"/>
      <c r="L292" s="588"/>
      <c r="M292" s="587"/>
      <c r="N292" s="587"/>
      <c r="O292" s="587"/>
      <c r="P292" s="555"/>
      <c r="Q292" s="555"/>
      <c r="R292" s="555"/>
    </row>
    <row r="293" spans="1:18">
      <c r="B293" s="590" t="s">
        <v>1849</v>
      </c>
      <c r="C293" s="590" t="s">
        <v>36</v>
      </c>
      <c r="D293" s="590" t="s">
        <v>1850</v>
      </c>
      <c r="E293" s="590" t="s">
        <v>5</v>
      </c>
      <c r="F293" s="591" t="s">
        <v>366</v>
      </c>
      <c r="G293" s="590" t="s">
        <v>219</v>
      </c>
      <c r="H293" s="593">
        <v>3650</v>
      </c>
      <c r="I293" s="589">
        <v>92</v>
      </c>
      <c r="J293" s="592">
        <v>335800</v>
      </c>
      <c r="K293" s="590" t="s">
        <v>1328</v>
      </c>
      <c r="L293" s="590" t="s">
        <v>1851</v>
      </c>
      <c r="M293" s="591" t="s">
        <v>366</v>
      </c>
      <c r="O293" s="554" t="str">
        <f>+_xlfn.CONCAT(B293,"-",E293)</f>
        <v>B1/09/04-A</v>
      </c>
    </row>
    <row r="295" spans="1:18" ht="29">
      <c r="A295" s="587">
        <v>4</v>
      </c>
      <c r="B295" s="588" t="s">
        <v>1849</v>
      </c>
      <c r="C295" s="588" t="s">
        <v>36</v>
      </c>
      <c r="D295" s="588" t="s">
        <v>36</v>
      </c>
      <c r="E295" s="588" t="s">
        <v>36</v>
      </c>
      <c r="F295" s="587" t="s">
        <v>367</v>
      </c>
      <c r="G295" s="588" t="s">
        <v>36</v>
      </c>
      <c r="H295" s="587"/>
      <c r="I295" s="587"/>
      <c r="J295" s="583">
        <v>27140</v>
      </c>
      <c r="K295" s="588"/>
      <c r="L295" s="588"/>
      <c r="M295" s="587"/>
      <c r="N295" s="587"/>
      <c r="O295" s="587"/>
      <c r="P295" s="555"/>
      <c r="Q295" s="555"/>
      <c r="R295" s="555"/>
    </row>
    <row r="296" spans="1:18" ht="14.5">
      <c r="B296" s="590" t="s">
        <v>1849</v>
      </c>
      <c r="C296" s="590" t="s">
        <v>36</v>
      </c>
      <c r="D296" s="590" t="s">
        <v>1852</v>
      </c>
      <c r="E296" s="590" t="s">
        <v>6</v>
      </c>
      <c r="F296" s="591" t="s">
        <v>1853</v>
      </c>
      <c r="G296" s="590" t="s">
        <v>219</v>
      </c>
      <c r="H296" s="589">
        <v>295</v>
      </c>
      <c r="I296" s="589">
        <v>92</v>
      </c>
      <c r="J296" s="592">
        <v>27140</v>
      </c>
      <c r="K296" s="590" t="s">
        <v>1328</v>
      </c>
      <c r="L296" s="590" t="s">
        <v>1854</v>
      </c>
      <c r="M296" s="591" t="s">
        <v>1853</v>
      </c>
      <c r="O296" s="554" t="str">
        <f>+_xlfn.CONCAT(B296,"-",E296)</f>
        <v>B1/09/04-B</v>
      </c>
      <c r="P296" s="555"/>
      <c r="Q296" s="555"/>
      <c r="R296" s="555"/>
    </row>
    <row r="298" spans="1:18" ht="14.5">
      <c r="A298" s="587" t="s">
        <v>1633</v>
      </c>
      <c r="B298" s="588" t="s">
        <v>1849</v>
      </c>
      <c r="C298" s="588" t="s">
        <v>36</v>
      </c>
      <c r="D298" s="588" t="s">
        <v>36</v>
      </c>
      <c r="E298" s="588" t="s">
        <v>36</v>
      </c>
      <c r="F298" s="587" t="s">
        <v>14</v>
      </c>
      <c r="G298" s="588"/>
      <c r="H298" s="587"/>
      <c r="I298" s="587"/>
      <c r="J298" s="587"/>
      <c r="K298" s="588"/>
      <c r="L298" s="588"/>
      <c r="M298" s="587"/>
      <c r="N298" s="587"/>
      <c r="O298" s="587"/>
    </row>
    <row r="299" spans="1:18" ht="14.5">
      <c r="A299" s="587" t="s">
        <v>1633</v>
      </c>
      <c r="B299" s="588" t="s">
        <v>1849</v>
      </c>
      <c r="C299" s="588" t="s">
        <v>36</v>
      </c>
      <c r="D299" s="588" t="s">
        <v>36</v>
      </c>
      <c r="E299" s="588" t="s">
        <v>36</v>
      </c>
      <c r="F299" s="587" t="s">
        <v>9</v>
      </c>
      <c r="G299" s="588"/>
      <c r="H299" s="587"/>
      <c r="I299" s="587"/>
      <c r="J299" s="587"/>
      <c r="K299" s="588"/>
      <c r="L299" s="588"/>
      <c r="M299" s="587"/>
      <c r="N299" s="587"/>
      <c r="O299" s="587"/>
      <c r="P299" s="555"/>
      <c r="Q299" s="555"/>
      <c r="R299" s="555"/>
    </row>
    <row r="300" spans="1:18" ht="14.5">
      <c r="P300" s="555"/>
      <c r="Q300" s="555"/>
      <c r="R300" s="555"/>
    </row>
    <row r="301" spans="1:18" ht="14.5">
      <c r="P301" s="555"/>
      <c r="Q301" s="555"/>
      <c r="R301" s="555"/>
    </row>
    <row r="302" spans="1:18" ht="14.5">
      <c r="A302" s="587">
        <v>2</v>
      </c>
      <c r="B302" s="588" t="s">
        <v>1855</v>
      </c>
      <c r="C302" s="588" t="s">
        <v>36</v>
      </c>
      <c r="D302" s="588" t="s">
        <v>36</v>
      </c>
      <c r="E302" s="588" t="s">
        <v>36</v>
      </c>
      <c r="F302" s="587" t="s">
        <v>17</v>
      </c>
      <c r="G302" s="588" t="s">
        <v>36</v>
      </c>
      <c r="H302" s="587"/>
      <c r="I302" s="587"/>
      <c r="J302" s="583">
        <v>73625</v>
      </c>
      <c r="K302" s="588"/>
      <c r="L302" s="588"/>
      <c r="M302" s="587"/>
      <c r="N302" s="587"/>
      <c r="O302" s="587"/>
    </row>
    <row r="303" spans="1:18" ht="14.5">
      <c r="A303" s="587">
        <v>3</v>
      </c>
      <c r="B303" s="588" t="s">
        <v>1855</v>
      </c>
      <c r="C303" s="588" t="s">
        <v>36</v>
      </c>
      <c r="D303" s="588" t="s">
        <v>36</v>
      </c>
      <c r="E303" s="588" t="s">
        <v>36</v>
      </c>
      <c r="F303" s="587" t="s">
        <v>369</v>
      </c>
      <c r="G303" s="588" t="s">
        <v>36</v>
      </c>
      <c r="H303" s="587"/>
      <c r="I303" s="587"/>
      <c r="J303" s="583">
        <v>15000</v>
      </c>
      <c r="K303" s="588"/>
      <c r="L303" s="588"/>
      <c r="M303" s="587"/>
      <c r="N303" s="587"/>
      <c r="O303" s="587"/>
    </row>
    <row r="304" spans="1:18" ht="87">
      <c r="A304" s="587">
        <v>4</v>
      </c>
      <c r="B304" s="588" t="s">
        <v>1855</v>
      </c>
      <c r="C304" s="588" t="s">
        <v>36</v>
      </c>
      <c r="D304" s="588" t="s">
        <v>36</v>
      </c>
      <c r="E304" s="588" t="s">
        <v>36</v>
      </c>
      <c r="F304" s="587" t="s">
        <v>1856</v>
      </c>
      <c r="G304" s="588" t="s">
        <v>36</v>
      </c>
      <c r="H304" s="587"/>
      <c r="I304" s="587"/>
      <c r="J304" s="583">
        <v>15000</v>
      </c>
      <c r="K304" s="588"/>
      <c r="L304" s="588"/>
      <c r="M304" s="587"/>
      <c r="N304" s="587"/>
      <c r="O304" s="587"/>
    </row>
    <row r="305" spans="1:18">
      <c r="B305" s="590" t="s">
        <v>1855</v>
      </c>
      <c r="C305" s="590" t="s">
        <v>36</v>
      </c>
      <c r="D305" s="590" t="s">
        <v>1857</v>
      </c>
      <c r="E305" s="590" t="s">
        <v>5</v>
      </c>
      <c r="F305" s="591" t="s">
        <v>371</v>
      </c>
      <c r="G305" s="590" t="s">
        <v>311</v>
      </c>
      <c r="H305" s="589">
        <v>1</v>
      </c>
      <c r="I305" s="592">
        <v>7500</v>
      </c>
      <c r="J305" s="592">
        <v>7500</v>
      </c>
      <c r="K305" s="590" t="s">
        <v>33</v>
      </c>
      <c r="L305" s="590" t="s">
        <v>1858</v>
      </c>
      <c r="M305" s="591" t="s">
        <v>371</v>
      </c>
      <c r="N305" s="591" t="s">
        <v>1859</v>
      </c>
      <c r="O305" s="554" t="str">
        <f t="shared" ref="O305:O308" si="18">+_xlfn.CONCAT(B305,"-",E305)</f>
        <v>B1/10/01-A</v>
      </c>
    </row>
    <row r="306" spans="1:18">
      <c r="B306" s="590" t="s">
        <v>1855</v>
      </c>
      <c r="C306" s="590" t="s">
        <v>36</v>
      </c>
      <c r="D306" s="590" t="s">
        <v>1857</v>
      </c>
      <c r="E306" s="590" t="s">
        <v>6</v>
      </c>
      <c r="F306" s="591" t="s">
        <v>372</v>
      </c>
      <c r="G306" s="590" t="s">
        <v>311</v>
      </c>
      <c r="H306" s="589">
        <v>1</v>
      </c>
      <c r="I306" s="592">
        <v>2500</v>
      </c>
      <c r="J306" s="592">
        <v>2500</v>
      </c>
      <c r="K306" s="590" t="s">
        <v>33</v>
      </c>
      <c r="L306" s="590" t="s">
        <v>1860</v>
      </c>
      <c r="M306" s="591" t="s">
        <v>372</v>
      </c>
      <c r="N306" s="591" t="s">
        <v>1859</v>
      </c>
      <c r="O306" s="554" t="str">
        <f t="shared" si="18"/>
        <v>B1/10/01-B</v>
      </c>
    </row>
    <row r="307" spans="1:18" ht="14.5">
      <c r="B307" s="590" t="s">
        <v>1855</v>
      </c>
      <c r="C307" s="590" t="s">
        <v>36</v>
      </c>
      <c r="D307" s="590" t="s">
        <v>1857</v>
      </c>
      <c r="E307" s="590" t="s">
        <v>7</v>
      </c>
      <c r="F307" s="591" t="s">
        <v>374</v>
      </c>
      <c r="G307" s="590" t="s">
        <v>311</v>
      </c>
      <c r="H307" s="589">
        <v>1</v>
      </c>
      <c r="I307" s="592">
        <v>2500</v>
      </c>
      <c r="J307" s="592">
        <v>2500</v>
      </c>
      <c r="K307" s="590" t="s">
        <v>33</v>
      </c>
      <c r="L307" s="590" t="s">
        <v>1861</v>
      </c>
      <c r="M307" s="591" t="s">
        <v>374</v>
      </c>
      <c r="N307" s="591" t="s">
        <v>1859</v>
      </c>
      <c r="O307" s="554" t="str">
        <f t="shared" si="18"/>
        <v>B1/10/01-C</v>
      </c>
      <c r="P307" s="555"/>
      <c r="Q307" s="555"/>
      <c r="R307" s="555"/>
    </row>
    <row r="308" spans="1:18" ht="14.5">
      <c r="B308" s="590" t="s">
        <v>1855</v>
      </c>
      <c r="C308" s="590" t="s">
        <v>36</v>
      </c>
      <c r="D308" s="590" t="s">
        <v>1857</v>
      </c>
      <c r="E308" s="590" t="s">
        <v>8</v>
      </c>
      <c r="F308" s="591" t="s">
        <v>375</v>
      </c>
      <c r="G308" s="590" t="s">
        <v>311</v>
      </c>
      <c r="H308" s="589">
        <v>1</v>
      </c>
      <c r="I308" s="592">
        <v>2500</v>
      </c>
      <c r="J308" s="592">
        <v>2500</v>
      </c>
      <c r="K308" s="590" t="s">
        <v>33</v>
      </c>
      <c r="L308" s="590" t="s">
        <v>1862</v>
      </c>
      <c r="M308" s="591" t="s">
        <v>375</v>
      </c>
      <c r="N308" s="591" t="s">
        <v>1859</v>
      </c>
      <c r="O308" s="554" t="str">
        <f t="shared" si="18"/>
        <v>B1/10/01-D</v>
      </c>
      <c r="P308" s="555"/>
      <c r="Q308" s="555"/>
      <c r="R308" s="555"/>
    </row>
    <row r="310" spans="1:18" ht="29">
      <c r="A310" s="587">
        <v>3</v>
      </c>
      <c r="B310" s="588" t="s">
        <v>1855</v>
      </c>
      <c r="C310" s="588" t="s">
        <v>36</v>
      </c>
      <c r="D310" s="588" t="s">
        <v>36</v>
      </c>
      <c r="E310" s="588" t="s">
        <v>36</v>
      </c>
      <c r="F310" s="587" t="s">
        <v>379</v>
      </c>
      <c r="G310" s="588" t="s">
        <v>36</v>
      </c>
      <c r="H310" s="587"/>
      <c r="I310" s="587"/>
      <c r="J310" s="583">
        <v>49000</v>
      </c>
      <c r="K310" s="588"/>
      <c r="L310" s="588"/>
      <c r="M310" s="587"/>
      <c r="N310" s="587"/>
      <c r="O310" s="587"/>
    </row>
    <row r="311" spans="1:18" ht="29">
      <c r="A311" s="587">
        <v>4</v>
      </c>
      <c r="B311" s="588" t="s">
        <v>1855</v>
      </c>
      <c r="C311" s="588" t="s">
        <v>36</v>
      </c>
      <c r="D311" s="588" t="s">
        <v>36</v>
      </c>
      <c r="E311" s="588" t="s">
        <v>36</v>
      </c>
      <c r="F311" s="587" t="s">
        <v>380</v>
      </c>
      <c r="G311" s="588" t="s">
        <v>36</v>
      </c>
      <c r="H311" s="587"/>
      <c r="I311" s="587"/>
      <c r="J311" s="583">
        <v>49000</v>
      </c>
      <c r="K311" s="588"/>
      <c r="L311" s="588"/>
      <c r="M311" s="587"/>
      <c r="N311" s="587"/>
      <c r="O311" s="587"/>
    </row>
    <row r="312" spans="1:18">
      <c r="B312" s="590" t="s">
        <v>1855</v>
      </c>
      <c r="C312" s="590" t="s">
        <v>36</v>
      </c>
      <c r="D312" s="590" t="s">
        <v>1863</v>
      </c>
      <c r="E312" s="590" t="s">
        <v>10</v>
      </c>
      <c r="F312" s="591" t="s">
        <v>1864</v>
      </c>
      <c r="G312" s="590" t="s">
        <v>231</v>
      </c>
      <c r="H312" s="589">
        <v>1</v>
      </c>
      <c r="I312" s="592">
        <v>20000</v>
      </c>
      <c r="J312" s="592">
        <v>20000</v>
      </c>
      <c r="K312" s="590" t="s">
        <v>33</v>
      </c>
      <c r="L312" s="590" t="s">
        <v>1865</v>
      </c>
      <c r="M312" s="591" t="s">
        <v>1864</v>
      </c>
      <c r="N312" s="591" t="s">
        <v>1866</v>
      </c>
      <c r="O312" s="554" t="str">
        <f t="shared" ref="O312:O314" si="19">+_xlfn.CONCAT(B312,"-",E312)</f>
        <v>B1/10/01-E</v>
      </c>
    </row>
    <row r="313" spans="1:18">
      <c r="B313" s="590" t="s">
        <v>1855</v>
      </c>
      <c r="C313" s="590" t="s">
        <v>36</v>
      </c>
      <c r="D313" s="590" t="s">
        <v>1863</v>
      </c>
      <c r="E313" s="590" t="s">
        <v>11</v>
      </c>
      <c r="F313" s="591" t="s">
        <v>1867</v>
      </c>
      <c r="G313" s="590" t="s">
        <v>231</v>
      </c>
      <c r="H313" s="589">
        <v>1</v>
      </c>
      <c r="I313" s="592">
        <v>5000</v>
      </c>
      <c r="J313" s="592">
        <v>5000</v>
      </c>
      <c r="K313" s="590" t="s">
        <v>33</v>
      </c>
      <c r="L313" s="590" t="s">
        <v>1868</v>
      </c>
      <c r="M313" s="591" t="s">
        <v>1867</v>
      </c>
      <c r="N313" s="591" t="s">
        <v>1866</v>
      </c>
      <c r="O313" s="554" t="str">
        <f t="shared" si="19"/>
        <v>B1/10/01-F</v>
      </c>
    </row>
    <row r="314" spans="1:18" ht="14.5">
      <c r="B314" s="590" t="s">
        <v>1855</v>
      </c>
      <c r="C314" s="590" t="s">
        <v>36</v>
      </c>
      <c r="D314" s="590" t="s">
        <v>1863</v>
      </c>
      <c r="E314" s="590" t="s">
        <v>27</v>
      </c>
      <c r="F314" s="591" t="s">
        <v>1869</v>
      </c>
      <c r="G314" s="590" t="s">
        <v>231</v>
      </c>
      <c r="H314" s="589">
        <v>1</v>
      </c>
      <c r="I314" s="592">
        <v>24000</v>
      </c>
      <c r="J314" s="592">
        <v>24000</v>
      </c>
      <c r="K314" s="590" t="s">
        <v>33</v>
      </c>
      <c r="L314" s="590" t="s">
        <v>1870</v>
      </c>
      <c r="M314" s="591" t="s">
        <v>1869</v>
      </c>
      <c r="N314" s="591" t="s">
        <v>1866</v>
      </c>
      <c r="O314" s="554" t="str">
        <f t="shared" si="19"/>
        <v>B1/10/01-G</v>
      </c>
      <c r="P314" s="555"/>
      <c r="Q314" s="555"/>
      <c r="R314" s="555"/>
    </row>
    <row r="315" spans="1:18" ht="14.5">
      <c r="P315" s="555"/>
      <c r="Q315" s="555"/>
      <c r="R315" s="555"/>
    </row>
    <row r="317" spans="1:18" ht="14.5">
      <c r="A317" s="587">
        <v>3</v>
      </c>
      <c r="B317" s="588" t="s">
        <v>1871</v>
      </c>
      <c r="C317" s="588" t="s">
        <v>36</v>
      </c>
      <c r="D317" s="588" t="s">
        <v>36</v>
      </c>
      <c r="E317" s="588" t="s">
        <v>36</v>
      </c>
      <c r="F317" s="587" t="s">
        <v>1184</v>
      </c>
      <c r="G317" s="588" t="s">
        <v>36</v>
      </c>
      <c r="H317" s="587"/>
      <c r="I317" s="587"/>
      <c r="J317" s="583">
        <v>9625</v>
      </c>
      <c r="K317" s="588"/>
      <c r="L317" s="588"/>
      <c r="M317" s="587"/>
      <c r="N317" s="587"/>
      <c r="O317" s="587"/>
    </row>
    <row r="318" spans="1:18" ht="29">
      <c r="A318" s="587">
        <v>4</v>
      </c>
      <c r="B318" s="588" t="s">
        <v>1871</v>
      </c>
      <c r="C318" s="588" t="s">
        <v>36</v>
      </c>
      <c r="D318" s="588" t="s">
        <v>36</v>
      </c>
      <c r="E318" s="588" t="s">
        <v>36</v>
      </c>
      <c r="F318" s="587" t="s">
        <v>1872</v>
      </c>
      <c r="G318" s="588" t="s">
        <v>36</v>
      </c>
      <c r="H318" s="587"/>
      <c r="I318" s="587"/>
      <c r="J318" s="583">
        <v>9625</v>
      </c>
      <c r="K318" s="588"/>
      <c r="L318" s="588"/>
      <c r="M318" s="587"/>
      <c r="N318" s="587"/>
      <c r="O318" s="587"/>
    </row>
    <row r="319" spans="1:18" ht="14.5">
      <c r="B319" s="590" t="s">
        <v>1871</v>
      </c>
      <c r="C319" s="590" t="s">
        <v>36</v>
      </c>
      <c r="D319" s="590" t="s">
        <v>1873</v>
      </c>
      <c r="E319" s="590" t="s">
        <v>5</v>
      </c>
      <c r="F319" s="591" t="s">
        <v>1186</v>
      </c>
      <c r="G319" s="590" t="s">
        <v>311</v>
      </c>
      <c r="H319" s="589">
        <v>7</v>
      </c>
      <c r="I319" s="589">
        <v>750</v>
      </c>
      <c r="J319" s="592">
        <v>5250</v>
      </c>
      <c r="K319" s="590" t="s">
        <v>33</v>
      </c>
      <c r="L319" s="590" t="s">
        <v>1874</v>
      </c>
      <c r="M319" s="591" t="s">
        <v>1875</v>
      </c>
      <c r="O319" s="554" t="str">
        <f t="shared" ref="O319:O320" si="20">+_xlfn.CONCAT(B319,"-",E319)</f>
        <v>B1/10/02-A</v>
      </c>
      <c r="P319" s="555"/>
      <c r="Q319" s="555"/>
      <c r="R319" s="555"/>
    </row>
    <row r="320" spans="1:18" ht="14.5">
      <c r="B320" s="590" t="s">
        <v>1871</v>
      </c>
      <c r="C320" s="590" t="s">
        <v>36</v>
      </c>
      <c r="D320" s="590" t="s">
        <v>1873</v>
      </c>
      <c r="E320" s="590" t="s">
        <v>6</v>
      </c>
      <c r="F320" s="591" t="s">
        <v>1187</v>
      </c>
      <c r="G320" s="590" t="s">
        <v>311</v>
      </c>
      <c r="H320" s="589">
        <v>5</v>
      </c>
      <c r="I320" s="589">
        <v>875</v>
      </c>
      <c r="J320" s="592">
        <v>4375</v>
      </c>
      <c r="K320" s="590" t="s">
        <v>33</v>
      </c>
      <c r="L320" s="590" t="s">
        <v>1876</v>
      </c>
      <c r="M320" s="591" t="s">
        <v>1877</v>
      </c>
      <c r="O320" s="554" t="str">
        <f t="shared" si="20"/>
        <v>B1/10/02-B</v>
      </c>
      <c r="P320" s="555"/>
      <c r="Q320" s="555"/>
      <c r="R320" s="555"/>
    </row>
    <row r="322" spans="1:18" ht="14.5">
      <c r="A322" s="587" t="s">
        <v>1633</v>
      </c>
      <c r="B322" s="588" t="s">
        <v>1871</v>
      </c>
      <c r="C322" s="588" t="s">
        <v>36</v>
      </c>
      <c r="D322" s="588" t="s">
        <v>36</v>
      </c>
      <c r="E322" s="588" t="s">
        <v>36</v>
      </c>
      <c r="F322" s="587" t="s">
        <v>17</v>
      </c>
      <c r="G322" s="588"/>
      <c r="H322" s="587"/>
      <c r="I322" s="587"/>
      <c r="J322" s="587"/>
      <c r="K322" s="588"/>
      <c r="L322" s="588"/>
      <c r="M322" s="587"/>
      <c r="N322" s="587"/>
      <c r="O322" s="587"/>
    </row>
    <row r="323" spans="1:18" ht="14.5">
      <c r="A323" s="587" t="s">
        <v>1633</v>
      </c>
      <c r="B323" s="588" t="s">
        <v>1871</v>
      </c>
      <c r="C323" s="588" t="s">
        <v>36</v>
      </c>
      <c r="D323" s="588" t="s">
        <v>36</v>
      </c>
      <c r="E323" s="588" t="s">
        <v>36</v>
      </c>
      <c r="F323" s="587" t="s">
        <v>9</v>
      </c>
      <c r="G323" s="588"/>
      <c r="H323" s="587"/>
      <c r="I323" s="587"/>
      <c r="J323" s="587"/>
      <c r="K323" s="588"/>
      <c r="L323" s="588"/>
      <c r="M323" s="587"/>
      <c r="N323" s="587"/>
      <c r="O323" s="587"/>
      <c r="P323" s="555"/>
      <c r="Q323" s="555"/>
      <c r="R323" s="555"/>
    </row>
    <row r="324" spans="1:18" ht="14.5">
      <c r="P324" s="555"/>
      <c r="Q324" s="555"/>
      <c r="R324" s="555"/>
    </row>
    <row r="325" spans="1:18" ht="14.5">
      <c r="P325" s="555"/>
      <c r="Q325" s="555"/>
      <c r="R325" s="555"/>
    </row>
    <row r="326" spans="1:18" ht="14.5">
      <c r="A326" s="587">
        <v>2</v>
      </c>
      <c r="B326" s="588" t="s">
        <v>1878</v>
      </c>
      <c r="C326" s="588" t="s">
        <v>36</v>
      </c>
      <c r="D326" s="588" t="s">
        <v>36</v>
      </c>
      <c r="E326" s="588" t="s">
        <v>36</v>
      </c>
      <c r="F326" s="587" t="s">
        <v>20</v>
      </c>
      <c r="G326" s="588" t="s">
        <v>36</v>
      </c>
      <c r="H326" s="587"/>
      <c r="I326" s="587"/>
      <c r="J326" s="583">
        <v>6541000</v>
      </c>
      <c r="K326" s="588"/>
      <c r="L326" s="588"/>
      <c r="M326" s="587"/>
      <c r="N326" s="587"/>
      <c r="O326" s="587"/>
    </row>
    <row r="327" spans="1:18" ht="14.5">
      <c r="A327" s="587">
        <v>3</v>
      </c>
      <c r="B327" s="588" t="s">
        <v>1878</v>
      </c>
      <c r="C327" s="588" t="s">
        <v>36</v>
      </c>
      <c r="D327" s="588" t="s">
        <v>36</v>
      </c>
      <c r="E327" s="588" t="s">
        <v>36</v>
      </c>
      <c r="F327" s="587" t="s">
        <v>976</v>
      </c>
      <c r="G327" s="588" t="s">
        <v>36</v>
      </c>
      <c r="H327" s="587"/>
      <c r="I327" s="587"/>
      <c r="J327" s="583">
        <v>250000</v>
      </c>
      <c r="K327" s="588"/>
      <c r="L327" s="588"/>
      <c r="M327" s="587"/>
      <c r="N327" s="587"/>
      <c r="O327" s="587"/>
    </row>
    <row r="328" spans="1:18" ht="14.5">
      <c r="A328" s="587">
        <v>4</v>
      </c>
      <c r="B328" s="588" t="s">
        <v>1878</v>
      </c>
      <c r="C328" s="588" t="s">
        <v>36</v>
      </c>
      <c r="D328" s="588" t="s">
        <v>36</v>
      </c>
      <c r="E328" s="588" t="s">
        <v>36</v>
      </c>
      <c r="F328" s="587" t="s">
        <v>977</v>
      </c>
      <c r="G328" s="588" t="s">
        <v>36</v>
      </c>
      <c r="H328" s="587"/>
      <c r="I328" s="587"/>
      <c r="J328" s="583">
        <v>250000</v>
      </c>
      <c r="K328" s="588"/>
      <c r="L328" s="588"/>
      <c r="M328" s="587"/>
      <c r="N328" s="587"/>
      <c r="O328" s="587"/>
    </row>
    <row r="329" spans="1:18">
      <c r="B329" s="590" t="s">
        <v>1878</v>
      </c>
      <c r="C329" s="590" t="s">
        <v>36</v>
      </c>
      <c r="D329" s="590" t="s">
        <v>1879</v>
      </c>
      <c r="E329" s="590" t="s">
        <v>5</v>
      </c>
      <c r="F329" s="591" t="s">
        <v>978</v>
      </c>
      <c r="G329" s="590" t="s">
        <v>311</v>
      </c>
      <c r="H329" s="589">
        <v>4</v>
      </c>
      <c r="I329" s="592">
        <v>62500</v>
      </c>
      <c r="J329" s="592">
        <v>250000</v>
      </c>
      <c r="K329" s="590" t="s">
        <v>34</v>
      </c>
      <c r="L329" s="590" t="s">
        <v>1880</v>
      </c>
      <c r="M329" s="591" t="s">
        <v>978</v>
      </c>
      <c r="N329" s="591" t="s">
        <v>1866</v>
      </c>
      <c r="O329" s="554" t="str">
        <f t="shared" ref="O329:O332" si="21">+_xlfn.CONCAT(B329,"-",E329)</f>
        <v>B1/11/01-A</v>
      </c>
    </row>
    <row r="330" spans="1:18" ht="25">
      <c r="B330" s="590" t="s">
        <v>1878</v>
      </c>
      <c r="C330" s="590" t="s">
        <v>36</v>
      </c>
      <c r="D330" s="590" t="s">
        <v>1879</v>
      </c>
      <c r="E330" s="590" t="s">
        <v>6</v>
      </c>
      <c r="F330" s="591" t="s">
        <v>979</v>
      </c>
      <c r="G330" s="590" t="s">
        <v>311</v>
      </c>
      <c r="H330" s="589">
        <v>4</v>
      </c>
      <c r="J330" s="589" t="s">
        <v>1777</v>
      </c>
      <c r="K330" s="590" t="s">
        <v>34</v>
      </c>
      <c r="L330" s="590" t="s">
        <v>1881</v>
      </c>
      <c r="M330" s="591" t="s">
        <v>1882</v>
      </c>
      <c r="O330" s="554" t="str">
        <f t="shared" si="21"/>
        <v>B1/11/01-B</v>
      </c>
    </row>
    <row r="331" spans="1:18" ht="14.5">
      <c r="B331" s="590" t="s">
        <v>1878</v>
      </c>
      <c r="C331" s="590" t="s">
        <v>36</v>
      </c>
      <c r="D331" s="590" t="s">
        <v>1879</v>
      </c>
      <c r="E331" s="590" t="s">
        <v>7</v>
      </c>
      <c r="F331" s="591" t="s">
        <v>980</v>
      </c>
      <c r="G331" s="590" t="s">
        <v>311</v>
      </c>
      <c r="H331" s="589">
        <v>4</v>
      </c>
      <c r="J331" s="589" t="s">
        <v>1777</v>
      </c>
      <c r="K331" s="590" t="s">
        <v>34</v>
      </c>
      <c r="L331" s="590" t="s">
        <v>1881</v>
      </c>
      <c r="M331" s="591" t="s">
        <v>1882</v>
      </c>
      <c r="O331" s="554" t="str">
        <f t="shared" si="21"/>
        <v>B1/11/01-C</v>
      </c>
      <c r="P331" s="555"/>
      <c r="Q331" s="555"/>
      <c r="R331" s="555"/>
    </row>
    <row r="332" spans="1:18">
      <c r="B332" s="590" t="s">
        <v>1878</v>
      </c>
      <c r="C332" s="590" t="s">
        <v>36</v>
      </c>
      <c r="D332" s="590" t="s">
        <v>1879</v>
      </c>
      <c r="E332" s="590" t="s">
        <v>8</v>
      </c>
      <c r="F332" s="591" t="s">
        <v>981</v>
      </c>
      <c r="G332" s="590" t="s">
        <v>311</v>
      </c>
      <c r="H332" s="589">
        <v>4</v>
      </c>
      <c r="J332" s="589" t="s">
        <v>1777</v>
      </c>
      <c r="K332" s="590" t="s">
        <v>34</v>
      </c>
      <c r="L332" s="590" t="s">
        <v>1881</v>
      </c>
      <c r="M332" s="591" t="s">
        <v>1882</v>
      </c>
      <c r="O332" s="554" t="str">
        <f t="shared" si="21"/>
        <v>B1/11/01-D</v>
      </c>
    </row>
    <row r="334" spans="1:18" ht="14.5">
      <c r="A334" s="587">
        <v>4</v>
      </c>
      <c r="B334" s="588" t="s">
        <v>1878</v>
      </c>
      <c r="C334" s="588" t="s">
        <v>36</v>
      </c>
      <c r="D334" s="588" t="s">
        <v>36</v>
      </c>
      <c r="E334" s="588" t="s">
        <v>36</v>
      </c>
      <c r="F334" s="587" t="s">
        <v>982</v>
      </c>
      <c r="G334" s="588" t="s">
        <v>36</v>
      </c>
      <c r="H334" s="587"/>
      <c r="I334" s="587"/>
      <c r="J334" s="587">
        <v>0</v>
      </c>
      <c r="K334" s="588"/>
      <c r="L334" s="588"/>
      <c r="M334" s="587"/>
      <c r="N334" s="587"/>
      <c r="O334" s="587"/>
    </row>
    <row r="335" spans="1:18" ht="14.5">
      <c r="B335" s="590" t="s">
        <v>1878</v>
      </c>
      <c r="C335" s="590" t="s">
        <v>36</v>
      </c>
      <c r="D335" s="590" t="s">
        <v>1879</v>
      </c>
      <c r="E335" s="590" t="s">
        <v>10</v>
      </c>
      <c r="F335" s="591" t="s">
        <v>983</v>
      </c>
      <c r="G335" s="590" t="s">
        <v>0</v>
      </c>
      <c r="H335" s="589">
        <v>1</v>
      </c>
      <c r="J335" s="589" t="s">
        <v>1777</v>
      </c>
      <c r="K335" s="590" t="s">
        <v>34</v>
      </c>
      <c r="L335" s="590" t="s">
        <v>1881</v>
      </c>
      <c r="M335" s="591" t="s">
        <v>1882</v>
      </c>
      <c r="O335" s="554" t="str">
        <f t="shared" ref="O335:O336" si="22">+_xlfn.CONCAT(B335,"-",E335)</f>
        <v>B1/11/01-E</v>
      </c>
      <c r="P335" s="555"/>
      <c r="Q335" s="555"/>
      <c r="R335" s="555"/>
    </row>
    <row r="336" spans="1:18" ht="14.5">
      <c r="B336" s="590" t="s">
        <v>1878</v>
      </c>
      <c r="C336" s="590" t="s">
        <v>36</v>
      </c>
      <c r="D336" s="590" t="s">
        <v>1879</v>
      </c>
      <c r="E336" s="590" t="s">
        <v>11</v>
      </c>
      <c r="F336" s="591" t="s">
        <v>984</v>
      </c>
      <c r="G336" s="590" t="s">
        <v>0</v>
      </c>
      <c r="H336" s="589">
        <v>1</v>
      </c>
      <c r="J336" s="589" t="s">
        <v>1777</v>
      </c>
      <c r="K336" s="590" t="s">
        <v>34</v>
      </c>
      <c r="L336" s="590" t="s">
        <v>1881</v>
      </c>
      <c r="M336" s="591" t="s">
        <v>1882</v>
      </c>
      <c r="O336" s="554" t="str">
        <f t="shared" si="22"/>
        <v>B1/11/01-F</v>
      </c>
      <c r="P336" s="555"/>
      <c r="Q336" s="555"/>
      <c r="R336" s="555"/>
    </row>
    <row r="338" spans="1:18" ht="14.5">
      <c r="A338" s="587">
        <v>3</v>
      </c>
      <c r="B338" s="588" t="s">
        <v>1878</v>
      </c>
      <c r="C338" s="588" t="s">
        <v>36</v>
      </c>
      <c r="D338" s="588" t="s">
        <v>36</v>
      </c>
      <c r="E338" s="588" t="s">
        <v>36</v>
      </c>
      <c r="F338" s="587" t="s">
        <v>385</v>
      </c>
      <c r="G338" s="588" t="s">
        <v>36</v>
      </c>
      <c r="H338" s="587"/>
      <c r="I338" s="587"/>
      <c r="J338" s="583">
        <v>6291000</v>
      </c>
      <c r="K338" s="588"/>
      <c r="L338" s="588"/>
      <c r="M338" s="587"/>
      <c r="N338" s="587"/>
      <c r="O338" s="587"/>
    </row>
    <row r="339" spans="1:18" ht="43.5">
      <c r="A339" s="587">
        <v>4</v>
      </c>
      <c r="B339" s="588" t="s">
        <v>1878</v>
      </c>
      <c r="C339" s="588" t="s">
        <v>36</v>
      </c>
      <c r="D339" s="588" t="s">
        <v>36</v>
      </c>
      <c r="E339" s="588" t="s">
        <v>36</v>
      </c>
      <c r="F339" s="587" t="s">
        <v>386</v>
      </c>
      <c r="G339" s="588" t="s">
        <v>36</v>
      </c>
      <c r="H339" s="587"/>
      <c r="I339" s="587"/>
      <c r="J339" s="583">
        <v>31625</v>
      </c>
      <c r="K339" s="588"/>
      <c r="L339" s="588"/>
      <c r="M339" s="587"/>
      <c r="N339" s="587"/>
      <c r="O339" s="587"/>
      <c r="P339" s="555"/>
      <c r="Q339" s="555"/>
      <c r="R339" s="555"/>
    </row>
    <row r="340" spans="1:18">
      <c r="B340" s="590" t="s">
        <v>1878</v>
      </c>
      <c r="C340" s="590" t="s">
        <v>36</v>
      </c>
      <c r="D340" s="590" t="s">
        <v>1883</v>
      </c>
      <c r="E340" s="590" t="s">
        <v>27</v>
      </c>
      <c r="F340" s="591" t="s">
        <v>387</v>
      </c>
      <c r="G340" s="590" t="s">
        <v>0</v>
      </c>
      <c r="H340" s="589">
        <v>1</v>
      </c>
      <c r="I340" s="592">
        <v>31625</v>
      </c>
      <c r="J340" s="592">
        <v>31625</v>
      </c>
      <c r="K340" s="590" t="s">
        <v>34</v>
      </c>
      <c r="L340" s="590" t="s">
        <v>1884</v>
      </c>
      <c r="M340" s="591" t="s">
        <v>1885</v>
      </c>
      <c r="N340" s="591" t="s">
        <v>1886</v>
      </c>
      <c r="O340" s="554" t="str">
        <f>+_xlfn.CONCAT(B340,"-",E340)</f>
        <v>B1/11/01-G</v>
      </c>
    </row>
    <row r="342" spans="1:18" ht="14.5">
      <c r="A342" s="587">
        <v>4</v>
      </c>
      <c r="B342" s="588" t="s">
        <v>1878</v>
      </c>
      <c r="C342" s="588" t="s">
        <v>36</v>
      </c>
      <c r="D342" s="588" t="s">
        <v>36</v>
      </c>
      <c r="E342" s="588" t="s">
        <v>36</v>
      </c>
      <c r="F342" s="587" t="s">
        <v>971</v>
      </c>
      <c r="G342" s="588" t="s">
        <v>36</v>
      </c>
      <c r="H342" s="587"/>
      <c r="I342" s="587"/>
      <c r="J342" s="583">
        <v>9375</v>
      </c>
      <c r="K342" s="588"/>
      <c r="L342" s="588"/>
      <c r="M342" s="587"/>
      <c r="N342" s="587"/>
      <c r="O342" s="587"/>
    </row>
    <row r="343" spans="1:18" ht="25">
      <c r="B343" s="590" t="s">
        <v>1878</v>
      </c>
      <c r="C343" s="590" t="s">
        <v>36</v>
      </c>
      <c r="D343" s="590" t="s">
        <v>1887</v>
      </c>
      <c r="E343" s="590" t="s">
        <v>28</v>
      </c>
      <c r="F343" s="591" t="s">
        <v>1888</v>
      </c>
      <c r="G343" s="590" t="s">
        <v>311</v>
      </c>
      <c r="H343" s="589">
        <v>5</v>
      </c>
      <c r="I343" s="592">
        <v>1875</v>
      </c>
      <c r="J343" s="592">
        <v>9375</v>
      </c>
      <c r="K343" s="590" t="s">
        <v>34</v>
      </c>
      <c r="L343" s="590" t="s">
        <v>1889</v>
      </c>
      <c r="M343" s="591" t="s">
        <v>1888</v>
      </c>
      <c r="O343" s="554" t="str">
        <f>+_xlfn.CONCAT(B343,"-",E343)</f>
        <v>B1/11/01-H</v>
      </c>
      <c r="P343" s="555"/>
      <c r="Q343" s="555"/>
      <c r="R343" s="555"/>
    </row>
    <row r="346" spans="1:18" ht="14.5">
      <c r="A346" s="587">
        <v>4</v>
      </c>
      <c r="B346" s="588" t="s">
        <v>1890</v>
      </c>
      <c r="C346" s="588" t="s">
        <v>36</v>
      </c>
      <c r="D346" s="588" t="s">
        <v>36</v>
      </c>
      <c r="E346" s="588" t="s">
        <v>36</v>
      </c>
      <c r="F346" s="587" t="s">
        <v>1313</v>
      </c>
      <c r="G346" s="588" t="s">
        <v>36</v>
      </c>
      <c r="H346" s="587"/>
      <c r="I346" s="587"/>
      <c r="J346" s="583">
        <v>6250000</v>
      </c>
      <c r="K346" s="588"/>
      <c r="L346" s="588"/>
      <c r="M346" s="587"/>
      <c r="N346" s="587"/>
      <c r="O346" s="587"/>
      <c r="P346" s="555"/>
      <c r="Q346" s="555"/>
      <c r="R346" s="555"/>
    </row>
    <row r="347" spans="1:18" ht="62.5">
      <c r="B347" s="590" t="s">
        <v>1890</v>
      </c>
      <c r="C347" s="590" t="s">
        <v>36</v>
      </c>
      <c r="D347" s="590" t="s">
        <v>1891</v>
      </c>
      <c r="E347" s="590" t="s">
        <v>5</v>
      </c>
      <c r="F347" s="591" t="s">
        <v>1892</v>
      </c>
      <c r="G347" s="590" t="s">
        <v>0</v>
      </c>
      <c r="H347" s="589">
        <v>1</v>
      </c>
      <c r="I347" s="592">
        <v>6250000</v>
      </c>
      <c r="J347" s="592">
        <v>6250000</v>
      </c>
      <c r="K347" s="590" t="s">
        <v>34</v>
      </c>
      <c r="L347" s="590" t="s">
        <v>1893</v>
      </c>
      <c r="M347" s="591" t="s">
        <v>1894</v>
      </c>
      <c r="N347" s="591" t="s">
        <v>1895</v>
      </c>
      <c r="O347" s="554" t="str">
        <f>+_xlfn.CONCAT(B347,"-",E347)</f>
        <v>B1/11/02-A</v>
      </c>
      <c r="P347" s="555"/>
      <c r="Q347" s="555"/>
      <c r="R347" s="555"/>
    </row>
    <row r="349" spans="1:18" ht="14.5">
      <c r="A349" s="587" t="s">
        <v>1633</v>
      </c>
      <c r="B349" s="588" t="s">
        <v>1890</v>
      </c>
      <c r="C349" s="588" t="s">
        <v>36</v>
      </c>
      <c r="D349" s="588" t="s">
        <v>36</v>
      </c>
      <c r="E349" s="588" t="s">
        <v>36</v>
      </c>
      <c r="F349" s="587" t="s">
        <v>20</v>
      </c>
      <c r="G349" s="588"/>
      <c r="H349" s="587"/>
      <c r="I349" s="587"/>
      <c r="J349" s="587"/>
      <c r="K349" s="588"/>
      <c r="L349" s="588"/>
      <c r="M349" s="587"/>
      <c r="N349" s="587"/>
      <c r="O349" s="587"/>
    </row>
    <row r="350" spans="1:18" ht="14.5">
      <c r="A350" s="587" t="s">
        <v>1633</v>
      </c>
      <c r="B350" s="588" t="s">
        <v>1890</v>
      </c>
      <c r="C350" s="588" t="s">
        <v>36</v>
      </c>
      <c r="D350" s="588" t="s">
        <v>36</v>
      </c>
      <c r="E350" s="588" t="s">
        <v>36</v>
      </c>
      <c r="F350" s="587" t="s">
        <v>9</v>
      </c>
      <c r="G350" s="588"/>
      <c r="H350" s="587"/>
      <c r="I350" s="587"/>
      <c r="J350" s="587"/>
      <c r="K350" s="588"/>
      <c r="L350" s="588"/>
      <c r="M350" s="587"/>
      <c r="N350" s="587"/>
      <c r="O350" s="587"/>
      <c r="P350" s="555"/>
      <c r="Q350" s="555"/>
      <c r="R350" s="555"/>
    </row>
    <row r="351" spans="1:18" ht="14.5">
      <c r="P351" s="555"/>
      <c r="Q351" s="555"/>
      <c r="R351" s="555"/>
    </row>
    <row r="352" spans="1:18" ht="14.5">
      <c r="P352" s="555"/>
      <c r="Q352" s="555"/>
      <c r="R352" s="555"/>
    </row>
    <row r="353" spans="1:18" ht="14.5">
      <c r="A353" s="587">
        <v>2</v>
      </c>
      <c r="B353" s="588" t="s">
        <v>1896</v>
      </c>
      <c r="C353" s="588" t="s">
        <v>36</v>
      </c>
      <c r="D353" s="588" t="s">
        <v>36</v>
      </c>
      <c r="E353" s="588" t="s">
        <v>36</v>
      </c>
      <c r="F353" s="587" t="s">
        <v>6452</v>
      </c>
      <c r="G353" s="588" t="s">
        <v>36</v>
      </c>
      <c r="H353" s="587"/>
      <c r="I353" s="587"/>
      <c r="J353" s="583">
        <v>205107.06</v>
      </c>
      <c r="K353" s="588"/>
      <c r="L353" s="588"/>
      <c r="M353" s="587"/>
      <c r="N353" s="587"/>
      <c r="O353" s="587"/>
    </row>
    <row r="354" spans="1:18" ht="14.5">
      <c r="A354" s="587">
        <v>3</v>
      </c>
      <c r="B354" s="588" t="s">
        <v>1896</v>
      </c>
      <c r="C354" s="588" t="s">
        <v>36</v>
      </c>
      <c r="D354" s="588" t="s">
        <v>36</v>
      </c>
      <c r="E354" s="588" t="s">
        <v>36</v>
      </c>
      <c r="F354" s="587" t="s">
        <v>388</v>
      </c>
      <c r="G354" s="588" t="s">
        <v>36</v>
      </c>
      <c r="H354" s="587"/>
      <c r="I354" s="587"/>
      <c r="J354" s="583">
        <v>100000</v>
      </c>
      <c r="K354" s="588"/>
      <c r="L354" s="588"/>
      <c r="M354" s="587"/>
      <c r="N354" s="587"/>
      <c r="O354" s="587"/>
    </row>
    <row r="355" spans="1:18" ht="72.5">
      <c r="A355" s="587">
        <v>4</v>
      </c>
      <c r="B355" s="588" t="s">
        <v>1896</v>
      </c>
      <c r="C355" s="588" t="s">
        <v>36</v>
      </c>
      <c r="D355" s="588" t="s">
        <v>36</v>
      </c>
      <c r="E355" s="588" t="s">
        <v>36</v>
      </c>
      <c r="F355" s="587" t="s">
        <v>389</v>
      </c>
      <c r="G355" s="588" t="s">
        <v>36</v>
      </c>
      <c r="H355" s="587"/>
      <c r="I355" s="587"/>
      <c r="J355" s="583">
        <v>100000</v>
      </c>
      <c r="K355" s="588"/>
      <c r="L355" s="588"/>
      <c r="M355" s="587"/>
      <c r="N355" s="587"/>
      <c r="O355" s="587"/>
      <c r="P355" s="555"/>
      <c r="Q355" s="555"/>
      <c r="R355" s="555"/>
    </row>
    <row r="356" spans="1:18" ht="25">
      <c r="B356" s="590" t="s">
        <v>1896</v>
      </c>
      <c r="C356" s="590" t="s">
        <v>36</v>
      </c>
      <c r="D356" s="590" t="s">
        <v>1897</v>
      </c>
      <c r="E356" s="590" t="s">
        <v>5</v>
      </c>
      <c r="F356" s="591" t="s">
        <v>390</v>
      </c>
      <c r="G356" s="590" t="s">
        <v>0</v>
      </c>
      <c r="H356" s="589">
        <v>1</v>
      </c>
      <c r="I356" s="592">
        <v>100000</v>
      </c>
      <c r="J356" s="592">
        <v>100000</v>
      </c>
      <c r="K356" s="590" t="s">
        <v>39</v>
      </c>
      <c r="L356" s="590" t="s">
        <v>1899</v>
      </c>
      <c r="M356" s="591" t="s">
        <v>6453</v>
      </c>
      <c r="N356" s="591" t="s">
        <v>6454</v>
      </c>
      <c r="O356" s="554" t="str">
        <f>+_xlfn.CONCAT(B356,"-",E356)</f>
        <v>B1/12/01-A</v>
      </c>
      <c r="P356" s="555"/>
      <c r="Q356" s="555"/>
      <c r="R356" s="555"/>
    </row>
    <row r="358" spans="1:18" ht="14.5">
      <c r="A358" s="587">
        <v>3</v>
      </c>
      <c r="B358" s="588" t="s">
        <v>1896</v>
      </c>
      <c r="C358" s="588" t="s">
        <v>36</v>
      </c>
      <c r="D358" s="588" t="s">
        <v>36</v>
      </c>
      <c r="E358" s="588" t="s">
        <v>36</v>
      </c>
      <c r="F358" s="587" t="s">
        <v>391</v>
      </c>
      <c r="G358" s="588" t="s">
        <v>36</v>
      </c>
      <c r="H358" s="587"/>
      <c r="I358" s="587"/>
      <c r="J358" s="583">
        <v>82155.06</v>
      </c>
      <c r="K358" s="588"/>
      <c r="L358" s="588"/>
      <c r="M358" s="587"/>
      <c r="N358" s="587"/>
      <c r="O358" s="587"/>
    </row>
    <row r="359" spans="1:18" ht="116">
      <c r="A359" s="587">
        <v>4</v>
      </c>
      <c r="B359" s="588" t="s">
        <v>1896</v>
      </c>
      <c r="C359" s="588" t="s">
        <v>36</v>
      </c>
      <c r="D359" s="588" t="s">
        <v>36</v>
      </c>
      <c r="E359" s="588" t="s">
        <v>36</v>
      </c>
      <c r="F359" s="587" t="s">
        <v>392</v>
      </c>
      <c r="G359" s="588" t="s">
        <v>36</v>
      </c>
      <c r="H359" s="587"/>
      <c r="I359" s="587"/>
      <c r="J359" s="583">
        <v>70393.86</v>
      </c>
      <c r="K359" s="588"/>
      <c r="L359" s="588"/>
      <c r="M359" s="587"/>
      <c r="N359" s="587"/>
      <c r="O359" s="587"/>
      <c r="P359" s="555"/>
      <c r="Q359" s="555"/>
      <c r="R359" s="555"/>
    </row>
    <row r="360" spans="1:18">
      <c r="B360" s="590" t="s">
        <v>1896</v>
      </c>
      <c r="C360" s="590" t="s">
        <v>36</v>
      </c>
      <c r="D360" s="590" t="s">
        <v>1900</v>
      </c>
      <c r="E360" s="590" t="s">
        <v>6</v>
      </c>
      <c r="F360" s="591" t="s">
        <v>393</v>
      </c>
      <c r="G360" s="590" t="s">
        <v>311</v>
      </c>
      <c r="H360" s="589">
        <v>1</v>
      </c>
      <c r="I360" s="592">
        <v>70393.86</v>
      </c>
      <c r="J360" s="592">
        <v>70393.86</v>
      </c>
      <c r="K360" s="590" t="s">
        <v>39</v>
      </c>
      <c r="L360" s="590" t="s">
        <v>1901</v>
      </c>
      <c r="M360" s="591" t="s">
        <v>1902</v>
      </c>
      <c r="N360" s="591" t="s">
        <v>1903</v>
      </c>
      <c r="O360" s="554" t="str">
        <f>+_xlfn.CONCAT(B360,"-",E360)</f>
        <v>B1/12/01-B</v>
      </c>
    </row>
    <row r="362" spans="1:18" ht="58">
      <c r="A362" s="587">
        <v>4</v>
      </c>
      <c r="B362" s="588" t="s">
        <v>1896</v>
      </c>
      <c r="C362" s="588" t="s">
        <v>36</v>
      </c>
      <c r="D362" s="588" t="s">
        <v>36</v>
      </c>
      <c r="E362" s="588" t="s">
        <v>36</v>
      </c>
      <c r="F362" s="587" t="s">
        <v>394</v>
      </c>
      <c r="G362" s="588" t="s">
        <v>36</v>
      </c>
      <c r="H362" s="587"/>
      <c r="I362" s="587"/>
      <c r="J362" s="583">
        <v>11761.2</v>
      </c>
      <c r="K362" s="588"/>
      <c r="L362" s="588"/>
      <c r="M362" s="587"/>
      <c r="N362" s="587"/>
      <c r="O362" s="587"/>
      <c r="P362" s="555"/>
      <c r="Q362" s="555"/>
      <c r="R362" s="555"/>
    </row>
    <row r="363" spans="1:18">
      <c r="B363" s="590" t="s">
        <v>1896</v>
      </c>
      <c r="C363" s="590" t="s">
        <v>36</v>
      </c>
      <c r="D363" s="590" t="s">
        <v>1904</v>
      </c>
      <c r="E363" s="590" t="s">
        <v>7</v>
      </c>
      <c r="F363" s="591" t="s">
        <v>395</v>
      </c>
      <c r="G363" s="590" t="s">
        <v>0</v>
      </c>
      <c r="H363" s="589">
        <v>1</v>
      </c>
      <c r="I363" s="592">
        <v>11761.2</v>
      </c>
      <c r="J363" s="592">
        <v>11761.2</v>
      </c>
      <c r="K363" s="590" t="s">
        <v>39</v>
      </c>
      <c r="L363" s="590" t="s">
        <v>1905</v>
      </c>
      <c r="M363" s="591" t="s">
        <v>1906</v>
      </c>
      <c r="N363" s="591" t="s">
        <v>1903</v>
      </c>
      <c r="O363" s="554" t="str">
        <f>+_xlfn.CONCAT(B363,"-",E363)</f>
        <v>B1/12/01-C</v>
      </c>
    </row>
    <row r="365" spans="1:18" ht="43.5">
      <c r="A365" s="587">
        <v>3</v>
      </c>
      <c r="B365" s="588" t="s">
        <v>1896</v>
      </c>
      <c r="C365" s="588" t="s">
        <v>36</v>
      </c>
      <c r="D365" s="588" t="s">
        <v>36</v>
      </c>
      <c r="E365" s="588" t="s">
        <v>36</v>
      </c>
      <c r="F365" s="587" t="s">
        <v>1907</v>
      </c>
      <c r="G365" s="588" t="s">
        <v>36</v>
      </c>
      <c r="H365" s="587"/>
      <c r="I365" s="587"/>
      <c r="J365" s="583">
        <v>22952</v>
      </c>
      <c r="K365" s="588"/>
      <c r="L365" s="588"/>
      <c r="M365" s="587"/>
      <c r="N365" s="587"/>
      <c r="O365" s="587"/>
    </row>
    <row r="366" spans="1:18" ht="14.5">
      <c r="B366" s="590" t="s">
        <v>1896</v>
      </c>
      <c r="C366" s="590" t="s">
        <v>36</v>
      </c>
      <c r="D366" s="590" t="s">
        <v>1908</v>
      </c>
      <c r="E366" s="590" t="s">
        <v>8</v>
      </c>
      <c r="F366" s="591" t="s">
        <v>1909</v>
      </c>
      <c r="G366" s="590" t="s">
        <v>311</v>
      </c>
      <c r="H366" s="589">
        <v>4</v>
      </c>
      <c r="I366" s="592">
        <v>5738</v>
      </c>
      <c r="J366" s="592">
        <v>22952</v>
      </c>
      <c r="K366" s="590" t="s">
        <v>39</v>
      </c>
      <c r="L366" s="590" t="s">
        <v>1910</v>
      </c>
      <c r="M366" s="591" t="s">
        <v>1911</v>
      </c>
      <c r="O366" s="554" t="str">
        <f>+_xlfn.CONCAT(B366,"-",E366)</f>
        <v>B1/12/01-D</v>
      </c>
      <c r="P366" s="555"/>
      <c r="Q366" s="555"/>
      <c r="R366" s="555"/>
    </row>
    <row r="367" spans="1:18" ht="14.5">
      <c r="P367" s="555"/>
      <c r="Q367" s="555"/>
      <c r="R367" s="555"/>
    </row>
    <row r="369" spans="1:18" ht="14.5">
      <c r="A369" s="587">
        <v>2</v>
      </c>
      <c r="B369" s="588" t="s">
        <v>1912</v>
      </c>
      <c r="C369" s="588" t="s">
        <v>36</v>
      </c>
      <c r="D369" s="588" t="s">
        <v>36</v>
      </c>
      <c r="E369" s="588" t="s">
        <v>36</v>
      </c>
      <c r="F369" s="587" t="s">
        <v>41</v>
      </c>
      <c r="G369" s="588" t="s">
        <v>36</v>
      </c>
      <c r="H369" s="587"/>
      <c r="I369" s="587"/>
      <c r="J369" s="583">
        <v>779412.9</v>
      </c>
      <c r="K369" s="588"/>
      <c r="L369" s="588"/>
      <c r="M369" s="587"/>
      <c r="N369" s="587"/>
      <c r="O369" s="587"/>
    </row>
    <row r="370" spans="1:18" ht="14.5">
      <c r="A370" s="587">
        <v>3</v>
      </c>
      <c r="B370" s="588" t="s">
        <v>1912</v>
      </c>
      <c r="C370" s="588" t="s">
        <v>36</v>
      </c>
      <c r="D370" s="588" t="s">
        <v>36</v>
      </c>
      <c r="E370" s="588" t="s">
        <v>36</v>
      </c>
      <c r="F370" s="587" t="s">
        <v>1913</v>
      </c>
      <c r="G370" s="588" t="s">
        <v>36</v>
      </c>
      <c r="H370" s="587"/>
      <c r="I370" s="587"/>
      <c r="J370" s="583">
        <v>23230.75</v>
      </c>
      <c r="K370" s="588"/>
      <c r="L370" s="588"/>
      <c r="M370" s="587"/>
      <c r="N370" s="587"/>
      <c r="O370" s="587"/>
    </row>
    <row r="371" spans="1:18">
      <c r="B371" s="590" t="s">
        <v>1912</v>
      </c>
      <c r="C371" s="590" t="s">
        <v>1914</v>
      </c>
      <c r="D371" s="590" t="s">
        <v>1915</v>
      </c>
      <c r="E371" s="590" t="s">
        <v>5</v>
      </c>
      <c r="F371" s="591" t="s">
        <v>1193</v>
      </c>
      <c r="G371" s="590" t="s">
        <v>311</v>
      </c>
      <c r="H371" s="589">
        <v>45</v>
      </c>
      <c r="I371" s="589">
        <v>47.75</v>
      </c>
      <c r="J371" s="592">
        <v>2148.75</v>
      </c>
      <c r="K371" s="590" t="s">
        <v>1362</v>
      </c>
      <c r="L371" s="590" t="s">
        <v>1916</v>
      </c>
      <c r="M371" s="591" t="s">
        <v>1193</v>
      </c>
      <c r="O371" s="554" t="str">
        <f t="shared" ref="O371:O373" si="23">+_xlfn.CONCAT(B371,"-",E371)</f>
        <v>B1/21/01-A</v>
      </c>
    </row>
    <row r="372" spans="1:18" ht="14.5">
      <c r="B372" s="590" t="s">
        <v>1912</v>
      </c>
      <c r="C372" s="590" t="s">
        <v>1914</v>
      </c>
      <c r="D372" s="590" t="s">
        <v>1915</v>
      </c>
      <c r="E372" s="590" t="s">
        <v>6</v>
      </c>
      <c r="F372" s="591" t="s">
        <v>1194</v>
      </c>
      <c r="G372" s="590" t="s">
        <v>311</v>
      </c>
      <c r="H372" s="589">
        <v>27</v>
      </c>
      <c r="I372" s="589">
        <v>63.5</v>
      </c>
      <c r="J372" s="592">
        <v>1714.5</v>
      </c>
      <c r="K372" s="590" t="s">
        <v>1362</v>
      </c>
      <c r="L372" s="590" t="s">
        <v>1917</v>
      </c>
      <c r="M372" s="591" t="s">
        <v>1194</v>
      </c>
      <c r="O372" s="554" t="str">
        <f t="shared" si="23"/>
        <v>B1/21/01-B</v>
      </c>
      <c r="P372" s="555"/>
      <c r="Q372" s="555"/>
      <c r="R372" s="555"/>
    </row>
    <row r="373" spans="1:18">
      <c r="B373" s="590" t="s">
        <v>1912</v>
      </c>
      <c r="C373" s="590" t="s">
        <v>1914</v>
      </c>
      <c r="D373" s="590" t="s">
        <v>1915</v>
      </c>
      <c r="E373" s="590" t="s">
        <v>7</v>
      </c>
      <c r="F373" s="591" t="s">
        <v>1197</v>
      </c>
      <c r="G373" s="590" t="s">
        <v>311</v>
      </c>
      <c r="H373" s="589">
        <v>305</v>
      </c>
      <c r="I373" s="589">
        <v>63.5</v>
      </c>
      <c r="J373" s="592">
        <v>19367.5</v>
      </c>
      <c r="K373" s="590" t="s">
        <v>1362</v>
      </c>
      <c r="L373" s="590" t="s">
        <v>1918</v>
      </c>
      <c r="M373" s="591" t="s">
        <v>1197</v>
      </c>
      <c r="O373" s="554" t="str">
        <f t="shared" si="23"/>
        <v>B1/21/01-C</v>
      </c>
    </row>
    <row r="375" spans="1:18" ht="14.5">
      <c r="A375" s="587">
        <v>3</v>
      </c>
      <c r="B375" s="588" t="s">
        <v>1912</v>
      </c>
      <c r="C375" s="588" t="s">
        <v>36</v>
      </c>
      <c r="D375" s="588" t="s">
        <v>36</v>
      </c>
      <c r="E375" s="588" t="s">
        <v>36</v>
      </c>
      <c r="F375" s="587" t="s">
        <v>1919</v>
      </c>
      <c r="G375" s="588" t="s">
        <v>36</v>
      </c>
      <c r="H375" s="587"/>
      <c r="I375" s="587"/>
      <c r="J375" s="583">
        <v>4574.13</v>
      </c>
      <c r="K375" s="588"/>
      <c r="L375" s="588"/>
      <c r="M375" s="587"/>
      <c r="N375" s="587"/>
      <c r="O375" s="587"/>
      <c r="P375" s="555"/>
      <c r="Q375" s="555"/>
      <c r="R375" s="555"/>
    </row>
    <row r="376" spans="1:18">
      <c r="B376" s="590" t="s">
        <v>1912</v>
      </c>
      <c r="C376" s="590" t="s">
        <v>1914</v>
      </c>
      <c r="D376" s="590" t="s">
        <v>1915</v>
      </c>
      <c r="E376" s="590" t="s">
        <v>8</v>
      </c>
      <c r="F376" s="591" t="s">
        <v>1423</v>
      </c>
      <c r="G376" s="590" t="s">
        <v>311</v>
      </c>
      <c r="H376" s="589">
        <v>1</v>
      </c>
      <c r="I376" s="592">
        <v>4574.13</v>
      </c>
      <c r="J376" s="592">
        <v>4574.13</v>
      </c>
      <c r="K376" s="590" t="s">
        <v>1362</v>
      </c>
      <c r="L376" s="590" t="s">
        <v>1920</v>
      </c>
      <c r="M376" s="591" t="s">
        <v>1423</v>
      </c>
      <c r="O376" s="554" t="str">
        <f>+_xlfn.CONCAT(B376,"-",E376)</f>
        <v>B1/21/01-D</v>
      </c>
    </row>
    <row r="378" spans="1:18" ht="14.5">
      <c r="A378" s="587">
        <v>3</v>
      </c>
      <c r="B378" s="588" t="s">
        <v>1912</v>
      </c>
      <c r="C378" s="588" t="s">
        <v>36</v>
      </c>
      <c r="D378" s="588" t="s">
        <v>36</v>
      </c>
      <c r="E378" s="588" t="s">
        <v>36</v>
      </c>
      <c r="F378" s="587" t="s">
        <v>1200</v>
      </c>
      <c r="G378" s="588" t="s">
        <v>36</v>
      </c>
      <c r="H378" s="587"/>
      <c r="I378" s="587"/>
      <c r="J378" s="587">
        <v>686</v>
      </c>
      <c r="K378" s="588"/>
      <c r="L378" s="588"/>
      <c r="M378" s="587"/>
      <c r="N378" s="587"/>
      <c r="O378" s="587"/>
      <c r="P378" s="555"/>
      <c r="Q378" s="555"/>
      <c r="R378" s="555"/>
    </row>
    <row r="379" spans="1:18">
      <c r="B379" s="590" t="s">
        <v>1912</v>
      </c>
      <c r="C379" s="590" t="s">
        <v>1914</v>
      </c>
      <c r="D379" s="590" t="s">
        <v>1915</v>
      </c>
      <c r="E379" s="590" t="s">
        <v>10</v>
      </c>
      <c r="F379" s="591" t="s">
        <v>1422</v>
      </c>
      <c r="G379" s="590" t="s">
        <v>311</v>
      </c>
      <c r="H379" s="589">
        <v>1</v>
      </c>
      <c r="I379" s="589">
        <v>686</v>
      </c>
      <c r="J379" s="589">
        <v>686</v>
      </c>
      <c r="K379" s="590" t="s">
        <v>1362</v>
      </c>
      <c r="L379" s="590" t="s">
        <v>1921</v>
      </c>
      <c r="M379" s="591" t="s">
        <v>1422</v>
      </c>
      <c r="O379" s="554" t="str">
        <f>+_xlfn.CONCAT(B379,"-",E379)</f>
        <v>B1/21/01-E</v>
      </c>
    </row>
    <row r="381" spans="1:18" ht="14.5">
      <c r="A381" s="587">
        <v>3</v>
      </c>
      <c r="B381" s="588" t="s">
        <v>1912</v>
      </c>
      <c r="C381" s="588" t="s">
        <v>36</v>
      </c>
      <c r="D381" s="588" t="s">
        <v>36</v>
      </c>
      <c r="E381" s="588" t="s">
        <v>36</v>
      </c>
      <c r="F381" s="587" t="s">
        <v>1922</v>
      </c>
      <c r="G381" s="588" t="s">
        <v>36</v>
      </c>
      <c r="H381" s="587"/>
      <c r="I381" s="587"/>
      <c r="J381" s="583">
        <v>12896.25</v>
      </c>
      <c r="K381" s="588"/>
      <c r="L381" s="588"/>
      <c r="M381" s="587"/>
      <c r="N381" s="587"/>
      <c r="O381" s="587"/>
      <c r="P381" s="555"/>
      <c r="Q381" s="555"/>
      <c r="R381" s="555"/>
    </row>
    <row r="382" spans="1:18">
      <c r="B382" s="590" t="s">
        <v>1912</v>
      </c>
      <c r="C382" s="590" t="s">
        <v>1914</v>
      </c>
      <c r="D382" s="590" t="s">
        <v>1915</v>
      </c>
      <c r="E382" s="590" t="s">
        <v>11</v>
      </c>
      <c r="F382" s="591" t="s">
        <v>1423</v>
      </c>
      <c r="G382" s="590" t="s">
        <v>311</v>
      </c>
      <c r="H382" s="589">
        <v>1</v>
      </c>
      <c r="I382" s="592">
        <v>12896.25</v>
      </c>
      <c r="J382" s="592">
        <v>12896.25</v>
      </c>
      <c r="K382" s="590" t="s">
        <v>1362</v>
      </c>
      <c r="L382" s="590" t="s">
        <v>1923</v>
      </c>
      <c r="M382" s="591" t="s">
        <v>1423</v>
      </c>
      <c r="O382" s="554" t="str">
        <f>+_xlfn.CONCAT(B382,"-",E382)</f>
        <v>B1/21/01-F</v>
      </c>
    </row>
    <row r="384" spans="1:18" ht="14.5">
      <c r="A384" s="587">
        <v>3</v>
      </c>
      <c r="B384" s="588" t="s">
        <v>1912</v>
      </c>
      <c r="C384" s="588" t="s">
        <v>36</v>
      </c>
      <c r="D384" s="588" t="s">
        <v>36</v>
      </c>
      <c r="E384" s="588" t="s">
        <v>36</v>
      </c>
      <c r="F384" s="587" t="s">
        <v>1202</v>
      </c>
      <c r="G384" s="588" t="s">
        <v>36</v>
      </c>
      <c r="H384" s="587"/>
      <c r="I384" s="587"/>
      <c r="J384" s="587">
        <v>834.63</v>
      </c>
      <c r="K384" s="588"/>
      <c r="L384" s="588"/>
      <c r="M384" s="587"/>
      <c r="N384" s="587"/>
      <c r="O384" s="587"/>
      <c r="P384" s="555"/>
      <c r="Q384" s="555"/>
      <c r="R384" s="555"/>
    </row>
    <row r="385" spans="1:18">
      <c r="B385" s="590" t="s">
        <v>1912</v>
      </c>
      <c r="C385" s="590" t="s">
        <v>1914</v>
      </c>
      <c r="D385" s="590" t="s">
        <v>1915</v>
      </c>
      <c r="E385" s="590" t="s">
        <v>27</v>
      </c>
      <c r="F385" s="591" t="s">
        <v>1423</v>
      </c>
      <c r="G385" s="590" t="s">
        <v>311</v>
      </c>
      <c r="H385" s="589">
        <v>1</v>
      </c>
      <c r="I385" s="589">
        <v>834.63</v>
      </c>
      <c r="J385" s="589">
        <v>834.63</v>
      </c>
      <c r="K385" s="590" t="s">
        <v>1362</v>
      </c>
      <c r="L385" s="590" t="s">
        <v>1924</v>
      </c>
      <c r="M385" s="591" t="s">
        <v>1423</v>
      </c>
      <c r="O385" s="554" t="str">
        <f>+_xlfn.CONCAT(B385,"-",E385)</f>
        <v>B1/21/01-G</v>
      </c>
    </row>
    <row r="387" spans="1:18" ht="14.5">
      <c r="A387" s="587">
        <v>3</v>
      </c>
      <c r="B387" s="588" t="s">
        <v>1912</v>
      </c>
      <c r="C387" s="588" t="s">
        <v>36</v>
      </c>
      <c r="D387" s="588" t="s">
        <v>36</v>
      </c>
      <c r="E387" s="588" t="s">
        <v>36</v>
      </c>
      <c r="F387" s="587" t="s">
        <v>1203</v>
      </c>
      <c r="G387" s="588" t="s">
        <v>36</v>
      </c>
      <c r="H387" s="587"/>
      <c r="I387" s="587"/>
      <c r="J387" s="583">
        <v>1508.38</v>
      </c>
      <c r="K387" s="588"/>
      <c r="L387" s="588"/>
      <c r="M387" s="587"/>
      <c r="N387" s="587"/>
      <c r="O387" s="587"/>
      <c r="P387" s="555"/>
      <c r="Q387" s="555"/>
      <c r="R387" s="555"/>
    </row>
    <row r="388" spans="1:18">
      <c r="B388" s="590" t="s">
        <v>1912</v>
      </c>
      <c r="C388" s="590" t="s">
        <v>1914</v>
      </c>
      <c r="D388" s="590" t="s">
        <v>1915</v>
      </c>
      <c r="E388" s="590" t="s">
        <v>28</v>
      </c>
      <c r="F388" s="591" t="s">
        <v>1423</v>
      </c>
      <c r="G388" s="590" t="s">
        <v>311</v>
      </c>
      <c r="H388" s="589">
        <v>1</v>
      </c>
      <c r="I388" s="592">
        <v>1508.38</v>
      </c>
      <c r="J388" s="592">
        <v>1508.38</v>
      </c>
      <c r="K388" s="590" t="s">
        <v>1362</v>
      </c>
      <c r="L388" s="590" t="s">
        <v>1925</v>
      </c>
      <c r="M388" s="591" t="s">
        <v>1423</v>
      </c>
      <c r="O388" s="554" t="str">
        <f>+_xlfn.CONCAT(B388,"-",E388)</f>
        <v>B1/21/01-H</v>
      </c>
    </row>
    <row r="390" spans="1:18" ht="29">
      <c r="A390" s="587">
        <v>3</v>
      </c>
      <c r="B390" s="588" t="s">
        <v>1912</v>
      </c>
      <c r="C390" s="588" t="s">
        <v>36</v>
      </c>
      <c r="D390" s="588" t="s">
        <v>36</v>
      </c>
      <c r="E390" s="588" t="s">
        <v>36</v>
      </c>
      <c r="F390" s="587" t="s">
        <v>1926</v>
      </c>
      <c r="G390" s="588" t="s">
        <v>36</v>
      </c>
      <c r="H390" s="587"/>
      <c r="I390" s="587"/>
      <c r="J390" s="583">
        <v>1818.75</v>
      </c>
      <c r="K390" s="588"/>
      <c r="L390" s="588"/>
      <c r="M390" s="587"/>
      <c r="N390" s="587"/>
      <c r="O390" s="587"/>
      <c r="P390" s="555"/>
      <c r="Q390" s="555"/>
      <c r="R390" s="555"/>
    </row>
    <row r="391" spans="1:18">
      <c r="B391" s="590" t="s">
        <v>1912</v>
      </c>
      <c r="C391" s="590" t="s">
        <v>1914</v>
      </c>
      <c r="D391" s="590" t="s">
        <v>1915</v>
      </c>
      <c r="E391" s="590" t="s">
        <v>33</v>
      </c>
      <c r="F391" s="591" t="s">
        <v>1205</v>
      </c>
      <c r="G391" s="590" t="s">
        <v>311</v>
      </c>
      <c r="H391" s="589">
        <v>1</v>
      </c>
      <c r="I391" s="592">
        <v>1818.75</v>
      </c>
      <c r="J391" s="592">
        <v>1818.75</v>
      </c>
      <c r="K391" s="590" t="s">
        <v>1362</v>
      </c>
      <c r="L391" s="590" t="s">
        <v>1927</v>
      </c>
      <c r="M391" s="591" t="s">
        <v>1205</v>
      </c>
      <c r="O391" s="554" t="str">
        <f>+_xlfn.CONCAT(B391,"-",E391)</f>
        <v>B1/21/01-J</v>
      </c>
    </row>
    <row r="393" spans="1:18" ht="14.5">
      <c r="A393" s="587">
        <v>3</v>
      </c>
      <c r="B393" s="588" t="s">
        <v>1912</v>
      </c>
      <c r="C393" s="588" t="s">
        <v>36</v>
      </c>
      <c r="D393" s="588" t="s">
        <v>36</v>
      </c>
      <c r="E393" s="588" t="s">
        <v>36</v>
      </c>
      <c r="F393" s="587" t="s">
        <v>1928</v>
      </c>
      <c r="G393" s="588" t="s">
        <v>36</v>
      </c>
      <c r="H393" s="587"/>
      <c r="I393" s="587"/>
      <c r="J393" s="587">
        <v>793.63</v>
      </c>
      <c r="K393" s="588"/>
      <c r="L393" s="588"/>
      <c r="M393" s="587"/>
      <c r="N393" s="587"/>
      <c r="O393" s="587"/>
      <c r="P393" s="555"/>
      <c r="Q393" s="555"/>
      <c r="R393" s="555"/>
    </row>
    <row r="394" spans="1:18">
      <c r="B394" s="590" t="s">
        <v>1912</v>
      </c>
      <c r="C394" s="590" t="s">
        <v>1914</v>
      </c>
      <c r="D394" s="590" t="s">
        <v>1915</v>
      </c>
      <c r="E394" s="590" t="s">
        <v>34</v>
      </c>
      <c r="F394" s="591" t="s">
        <v>1424</v>
      </c>
      <c r="G394" s="590" t="s">
        <v>311</v>
      </c>
      <c r="H394" s="589">
        <v>1</v>
      </c>
      <c r="I394" s="589">
        <v>793.63</v>
      </c>
      <c r="J394" s="589">
        <v>793.63</v>
      </c>
      <c r="K394" s="590" t="s">
        <v>1362</v>
      </c>
      <c r="L394" s="590" t="s">
        <v>1929</v>
      </c>
      <c r="M394" s="591" t="s">
        <v>1424</v>
      </c>
      <c r="O394" s="554" t="str">
        <f>+_xlfn.CONCAT(B394,"-",E394)</f>
        <v>B1/21/01-K</v>
      </c>
    </row>
    <row r="396" spans="1:18" ht="14.5">
      <c r="A396" s="587">
        <v>3</v>
      </c>
      <c r="B396" s="588" t="s">
        <v>1912</v>
      </c>
      <c r="C396" s="588" t="s">
        <v>36</v>
      </c>
      <c r="D396" s="588" t="s">
        <v>36</v>
      </c>
      <c r="E396" s="588" t="s">
        <v>36</v>
      </c>
      <c r="F396" s="587" t="s">
        <v>1207</v>
      </c>
      <c r="G396" s="588" t="s">
        <v>36</v>
      </c>
      <c r="H396" s="587"/>
      <c r="I396" s="587"/>
      <c r="J396" s="587">
        <v>671.13</v>
      </c>
      <c r="K396" s="588"/>
      <c r="L396" s="588"/>
      <c r="M396" s="587"/>
      <c r="N396" s="587"/>
      <c r="O396" s="587"/>
    </row>
    <row r="397" spans="1:18" ht="14.5">
      <c r="B397" s="590" t="s">
        <v>1912</v>
      </c>
      <c r="C397" s="590" t="s">
        <v>1914</v>
      </c>
      <c r="D397" s="590" t="s">
        <v>1915</v>
      </c>
      <c r="E397" s="590" t="s">
        <v>39</v>
      </c>
      <c r="F397" s="591" t="s">
        <v>1425</v>
      </c>
      <c r="G397" s="590" t="s">
        <v>311</v>
      </c>
      <c r="H397" s="589">
        <v>1</v>
      </c>
      <c r="I397" s="589">
        <v>671.13</v>
      </c>
      <c r="J397" s="589">
        <v>671.13</v>
      </c>
      <c r="K397" s="590" t="s">
        <v>1362</v>
      </c>
      <c r="L397" s="590" t="s">
        <v>1930</v>
      </c>
      <c r="M397" s="591" t="s">
        <v>1425</v>
      </c>
      <c r="O397" s="554" t="str">
        <f>+_xlfn.CONCAT(B397,"-",E397)</f>
        <v>B1/21/01-L</v>
      </c>
      <c r="P397" s="555"/>
      <c r="Q397" s="555"/>
      <c r="R397" s="555"/>
    </row>
    <row r="400" spans="1:18" ht="14.5">
      <c r="A400" s="587">
        <v>3</v>
      </c>
      <c r="B400" s="588" t="s">
        <v>1931</v>
      </c>
      <c r="C400" s="588" t="s">
        <v>36</v>
      </c>
      <c r="D400" s="588" t="s">
        <v>36</v>
      </c>
      <c r="E400" s="588" t="s">
        <v>36</v>
      </c>
      <c r="F400" s="587" t="s">
        <v>1208</v>
      </c>
      <c r="G400" s="588" t="s">
        <v>36</v>
      </c>
      <c r="H400" s="587"/>
      <c r="I400" s="587"/>
      <c r="J400" s="587">
        <v>53.5</v>
      </c>
      <c r="K400" s="588"/>
      <c r="L400" s="588"/>
      <c r="M400" s="587"/>
      <c r="N400" s="587"/>
      <c r="O400" s="587"/>
      <c r="P400" s="555"/>
      <c r="Q400" s="555"/>
      <c r="R400" s="555"/>
    </row>
    <row r="401" spans="1:18" ht="14.5">
      <c r="B401" s="590" t="s">
        <v>1931</v>
      </c>
      <c r="C401" s="590" t="s">
        <v>1914</v>
      </c>
      <c r="D401" s="590" t="s">
        <v>1915</v>
      </c>
      <c r="E401" s="590" t="s">
        <v>5</v>
      </c>
      <c r="F401" s="591" t="s">
        <v>1424</v>
      </c>
      <c r="G401" s="590" t="s">
        <v>311</v>
      </c>
      <c r="H401" s="589">
        <v>1</v>
      </c>
      <c r="I401" s="589">
        <v>53.5</v>
      </c>
      <c r="J401" s="589">
        <v>53.5</v>
      </c>
      <c r="K401" s="590" t="s">
        <v>1362</v>
      </c>
      <c r="L401" s="590" t="s">
        <v>1932</v>
      </c>
      <c r="M401" s="591" t="s">
        <v>1424</v>
      </c>
      <c r="O401" s="554" t="str">
        <f>+_xlfn.CONCAT(B401,"-",E401)</f>
        <v>B1/21/02-A</v>
      </c>
      <c r="P401" s="555"/>
      <c r="Q401" s="555"/>
      <c r="R401" s="555"/>
    </row>
    <row r="403" spans="1:18" ht="14.5">
      <c r="A403" s="587">
        <v>3</v>
      </c>
      <c r="B403" s="588" t="s">
        <v>1931</v>
      </c>
      <c r="C403" s="588" t="s">
        <v>36</v>
      </c>
      <c r="D403" s="588" t="s">
        <v>36</v>
      </c>
      <c r="E403" s="588" t="s">
        <v>36</v>
      </c>
      <c r="F403" s="587" t="s">
        <v>1933</v>
      </c>
      <c r="G403" s="588" t="s">
        <v>36</v>
      </c>
      <c r="H403" s="587"/>
      <c r="I403" s="587"/>
      <c r="J403" s="587">
        <v>0</v>
      </c>
      <c r="K403" s="588"/>
      <c r="L403" s="588"/>
      <c r="M403" s="587"/>
      <c r="N403" s="587"/>
      <c r="O403" s="587"/>
    </row>
    <row r="404" spans="1:18" ht="14.5">
      <c r="A404" s="587">
        <v>3</v>
      </c>
      <c r="B404" s="588" t="s">
        <v>1931</v>
      </c>
      <c r="C404" s="588" t="s">
        <v>36</v>
      </c>
      <c r="D404" s="588" t="s">
        <v>36</v>
      </c>
      <c r="E404" s="588" t="s">
        <v>36</v>
      </c>
      <c r="F404" s="587" t="s">
        <v>1934</v>
      </c>
      <c r="G404" s="588" t="s">
        <v>36</v>
      </c>
      <c r="H404" s="587"/>
      <c r="I404" s="587"/>
      <c r="J404" s="583">
        <v>1831.5</v>
      </c>
      <c r="K404" s="588"/>
      <c r="L404" s="588"/>
      <c r="M404" s="587"/>
      <c r="N404" s="587"/>
      <c r="O404" s="587"/>
      <c r="P404" s="555"/>
      <c r="Q404" s="555"/>
      <c r="R404" s="555"/>
    </row>
    <row r="405" spans="1:18">
      <c r="B405" s="590" t="s">
        <v>1931</v>
      </c>
      <c r="C405" s="590" t="s">
        <v>1914</v>
      </c>
      <c r="D405" s="590" t="s">
        <v>1915</v>
      </c>
      <c r="E405" s="590" t="s">
        <v>6</v>
      </c>
      <c r="F405" s="591" t="s">
        <v>1426</v>
      </c>
      <c r="G405" s="590" t="s">
        <v>179</v>
      </c>
      <c r="H405" s="589">
        <v>33</v>
      </c>
      <c r="I405" s="589">
        <v>55.5</v>
      </c>
      <c r="J405" s="592">
        <v>1831.5</v>
      </c>
      <c r="K405" s="590" t="s">
        <v>1362</v>
      </c>
      <c r="L405" s="590" t="s">
        <v>1935</v>
      </c>
      <c r="M405" s="591" t="s">
        <v>1426</v>
      </c>
      <c r="O405" s="554" t="str">
        <f>+_xlfn.CONCAT(B405,"-",E405)</f>
        <v>B1/21/02-B</v>
      </c>
    </row>
    <row r="407" spans="1:18" ht="43.5">
      <c r="A407" s="587">
        <v>3</v>
      </c>
      <c r="B407" s="588" t="s">
        <v>1931</v>
      </c>
      <c r="C407" s="588" t="s">
        <v>36</v>
      </c>
      <c r="D407" s="588" t="s">
        <v>36</v>
      </c>
      <c r="E407" s="588" t="s">
        <v>36</v>
      </c>
      <c r="F407" s="587" t="s">
        <v>1211</v>
      </c>
      <c r="G407" s="588" t="s">
        <v>36</v>
      </c>
      <c r="H407" s="587"/>
      <c r="I407" s="587"/>
      <c r="J407" s="583">
        <v>169889.25</v>
      </c>
      <c r="K407" s="588"/>
      <c r="L407" s="588"/>
      <c r="M407" s="587"/>
      <c r="N407" s="587"/>
      <c r="O407" s="587"/>
    </row>
    <row r="408" spans="1:18">
      <c r="B408" s="590" t="s">
        <v>1931</v>
      </c>
      <c r="C408" s="590" t="s">
        <v>1914</v>
      </c>
      <c r="D408" s="590" t="s">
        <v>1915</v>
      </c>
      <c r="E408" s="590" t="s">
        <v>7</v>
      </c>
      <c r="F408" s="591" t="s">
        <v>1424</v>
      </c>
      <c r="G408" s="590" t="s">
        <v>179</v>
      </c>
      <c r="H408" s="589">
        <v>180</v>
      </c>
      <c r="I408" s="589">
        <v>46.25</v>
      </c>
      <c r="J408" s="592">
        <v>8325</v>
      </c>
      <c r="K408" s="590" t="s">
        <v>1362</v>
      </c>
      <c r="L408" s="590" t="s">
        <v>1936</v>
      </c>
      <c r="M408" s="591" t="s">
        <v>1424</v>
      </c>
      <c r="O408" s="554" t="str">
        <f t="shared" ref="O408:O415" si="24">+_xlfn.CONCAT(B408,"-",E408)</f>
        <v>B1/21/02-C</v>
      </c>
    </row>
    <row r="409" spans="1:18">
      <c r="B409" s="590" t="s">
        <v>1931</v>
      </c>
      <c r="C409" s="590" t="s">
        <v>1914</v>
      </c>
      <c r="D409" s="590" t="s">
        <v>1915</v>
      </c>
      <c r="E409" s="590" t="s">
        <v>8</v>
      </c>
      <c r="F409" s="591" t="s">
        <v>1426</v>
      </c>
      <c r="G409" s="590" t="s">
        <v>179</v>
      </c>
      <c r="H409" s="589">
        <v>150</v>
      </c>
      <c r="I409" s="589">
        <v>55.5</v>
      </c>
      <c r="J409" s="592">
        <v>8325</v>
      </c>
      <c r="K409" s="590" t="s">
        <v>1362</v>
      </c>
      <c r="L409" s="590" t="s">
        <v>1937</v>
      </c>
      <c r="M409" s="591" t="s">
        <v>1426</v>
      </c>
      <c r="O409" s="554" t="str">
        <f t="shared" si="24"/>
        <v>B1/21/02-D</v>
      </c>
    </row>
    <row r="410" spans="1:18">
      <c r="B410" s="590" t="s">
        <v>1931</v>
      </c>
      <c r="C410" s="590" t="s">
        <v>1914</v>
      </c>
      <c r="D410" s="590" t="s">
        <v>1915</v>
      </c>
      <c r="E410" s="590" t="s">
        <v>10</v>
      </c>
      <c r="F410" s="591" t="s">
        <v>1425</v>
      </c>
      <c r="G410" s="590" t="s">
        <v>179</v>
      </c>
      <c r="H410" s="589">
        <v>125</v>
      </c>
      <c r="I410" s="589">
        <v>82.13</v>
      </c>
      <c r="J410" s="592">
        <v>10266.25</v>
      </c>
      <c r="K410" s="590" t="s">
        <v>1362</v>
      </c>
      <c r="L410" s="590" t="s">
        <v>1938</v>
      </c>
      <c r="M410" s="591" t="s">
        <v>1425</v>
      </c>
      <c r="O410" s="554" t="str">
        <f t="shared" si="24"/>
        <v>B1/21/02-E</v>
      </c>
    </row>
    <row r="411" spans="1:18">
      <c r="B411" s="590" t="s">
        <v>1931</v>
      </c>
      <c r="C411" s="590" t="s">
        <v>1914</v>
      </c>
      <c r="D411" s="590" t="s">
        <v>1915</v>
      </c>
      <c r="E411" s="590" t="s">
        <v>11</v>
      </c>
      <c r="F411" s="591" t="s">
        <v>1427</v>
      </c>
      <c r="G411" s="590" t="s">
        <v>179</v>
      </c>
      <c r="H411" s="589">
        <v>100</v>
      </c>
      <c r="I411" s="589">
        <v>96.5</v>
      </c>
      <c r="J411" s="592">
        <v>9650</v>
      </c>
      <c r="K411" s="590" t="s">
        <v>1362</v>
      </c>
      <c r="L411" s="590" t="s">
        <v>1939</v>
      </c>
      <c r="M411" s="591" t="s">
        <v>1427</v>
      </c>
      <c r="O411" s="554" t="str">
        <f t="shared" si="24"/>
        <v>B1/21/02-F</v>
      </c>
    </row>
    <row r="412" spans="1:18">
      <c r="B412" s="590" t="s">
        <v>1931</v>
      </c>
      <c r="C412" s="590" t="s">
        <v>1914</v>
      </c>
      <c r="D412" s="590" t="s">
        <v>1915</v>
      </c>
      <c r="E412" s="590" t="s">
        <v>27</v>
      </c>
      <c r="F412" s="591" t="s">
        <v>1428</v>
      </c>
      <c r="G412" s="590" t="s">
        <v>179</v>
      </c>
      <c r="H412" s="589">
        <v>75</v>
      </c>
      <c r="I412" s="589">
        <v>128.88</v>
      </c>
      <c r="J412" s="592">
        <v>9666</v>
      </c>
      <c r="K412" s="590" t="s">
        <v>1362</v>
      </c>
      <c r="L412" s="590" t="s">
        <v>1940</v>
      </c>
      <c r="M412" s="591" t="s">
        <v>1428</v>
      </c>
      <c r="O412" s="554" t="str">
        <f t="shared" si="24"/>
        <v>B1/21/02-G</v>
      </c>
    </row>
    <row r="413" spans="1:18">
      <c r="B413" s="590" t="s">
        <v>1931</v>
      </c>
      <c r="C413" s="590" t="s">
        <v>1914</v>
      </c>
      <c r="D413" s="590" t="s">
        <v>1915</v>
      </c>
      <c r="E413" s="590" t="s">
        <v>28</v>
      </c>
      <c r="F413" s="591" t="s">
        <v>1429</v>
      </c>
      <c r="G413" s="590" t="s">
        <v>179</v>
      </c>
      <c r="H413" s="589">
        <v>62</v>
      </c>
      <c r="I413" s="589">
        <v>176.25</v>
      </c>
      <c r="J413" s="592">
        <v>10927.5</v>
      </c>
      <c r="K413" s="590" t="s">
        <v>1362</v>
      </c>
      <c r="L413" s="590" t="s">
        <v>1941</v>
      </c>
      <c r="M413" s="591" t="s">
        <v>1429</v>
      </c>
      <c r="O413" s="554" t="str">
        <f t="shared" si="24"/>
        <v>B1/21/02-H</v>
      </c>
    </row>
    <row r="414" spans="1:18" ht="14.5">
      <c r="B414" s="590" t="s">
        <v>1931</v>
      </c>
      <c r="C414" s="590" t="s">
        <v>1914</v>
      </c>
      <c r="D414" s="590" t="s">
        <v>1915</v>
      </c>
      <c r="E414" s="590" t="s">
        <v>33</v>
      </c>
      <c r="F414" s="591" t="s">
        <v>1420</v>
      </c>
      <c r="G414" s="590" t="s">
        <v>179</v>
      </c>
      <c r="H414" s="589">
        <v>210</v>
      </c>
      <c r="I414" s="589">
        <v>244.75</v>
      </c>
      <c r="J414" s="592">
        <v>51397.5</v>
      </c>
      <c r="K414" s="590" t="s">
        <v>1362</v>
      </c>
      <c r="L414" s="590" t="s">
        <v>1942</v>
      </c>
      <c r="M414" s="591" t="s">
        <v>1420</v>
      </c>
      <c r="O414" s="554" t="str">
        <f t="shared" si="24"/>
        <v>B1/21/02-J</v>
      </c>
      <c r="P414" s="555"/>
      <c r="Q414" s="555"/>
      <c r="R414" s="555"/>
    </row>
    <row r="415" spans="1:18">
      <c r="B415" s="590" t="s">
        <v>1931</v>
      </c>
      <c r="C415" s="590" t="s">
        <v>1914</v>
      </c>
      <c r="D415" s="590" t="s">
        <v>1915</v>
      </c>
      <c r="E415" s="590" t="s">
        <v>34</v>
      </c>
      <c r="F415" s="591" t="s">
        <v>1423</v>
      </c>
      <c r="G415" s="590" t="s">
        <v>179</v>
      </c>
      <c r="H415" s="589">
        <v>150</v>
      </c>
      <c r="I415" s="589">
        <v>408.88</v>
      </c>
      <c r="J415" s="592">
        <v>61332</v>
      </c>
      <c r="K415" s="590" t="s">
        <v>1362</v>
      </c>
      <c r="L415" s="590" t="s">
        <v>1943</v>
      </c>
      <c r="M415" s="591" t="s">
        <v>1423</v>
      </c>
      <c r="O415" s="554" t="str">
        <f t="shared" si="24"/>
        <v>B1/21/02-K</v>
      </c>
    </row>
    <row r="417" spans="1:18" ht="14.5">
      <c r="A417" s="587">
        <v>3</v>
      </c>
      <c r="B417" s="588" t="s">
        <v>1931</v>
      </c>
      <c r="C417" s="588" t="s">
        <v>36</v>
      </c>
      <c r="D417" s="588" t="s">
        <v>36</v>
      </c>
      <c r="E417" s="588" t="s">
        <v>36</v>
      </c>
      <c r="F417" s="587" t="s">
        <v>1213</v>
      </c>
      <c r="G417" s="588" t="s">
        <v>36</v>
      </c>
      <c r="H417" s="587"/>
      <c r="I417" s="587"/>
      <c r="J417" s="583">
        <v>560625</v>
      </c>
      <c r="K417" s="588"/>
      <c r="L417" s="588"/>
      <c r="M417" s="587"/>
      <c r="N417" s="587"/>
      <c r="O417" s="587"/>
    </row>
    <row r="418" spans="1:18" ht="62.5">
      <c r="B418" s="590" t="s">
        <v>1931</v>
      </c>
      <c r="C418" s="590" t="s">
        <v>1914</v>
      </c>
      <c r="D418" s="590" t="s">
        <v>1915</v>
      </c>
      <c r="E418" s="590" t="s">
        <v>39</v>
      </c>
      <c r="F418" s="591" t="s">
        <v>1944</v>
      </c>
      <c r="G418" s="590" t="s">
        <v>0</v>
      </c>
      <c r="H418" s="589">
        <v>1</v>
      </c>
      <c r="I418" s="592">
        <v>112500</v>
      </c>
      <c r="J418" s="592">
        <v>112500</v>
      </c>
      <c r="K418" s="590" t="s">
        <v>1362</v>
      </c>
      <c r="L418" s="590" t="s">
        <v>1945</v>
      </c>
      <c r="M418" s="591" t="s">
        <v>1944</v>
      </c>
      <c r="O418" s="554" t="str">
        <f>+_xlfn.CONCAT(B418,"-",E418)</f>
        <v>B1/21/02-L</v>
      </c>
    </row>
    <row r="421" spans="1:18" ht="62.5">
      <c r="B421" s="590" t="s">
        <v>1946</v>
      </c>
      <c r="C421" s="590" t="s">
        <v>1914</v>
      </c>
      <c r="D421" s="590" t="s">
        <v>1915</v>
      </c>
      <c r="E421" s="590" t="s">
        <v>5</v>
      </c>
      <c r="F421" s="591" t="s">
        <v>1947</v>
      </c>
      <c r="G421" s="590" t="s">
        <v>0</v>
      </c>
      <c r="H421" s="589">
        <v>1</v>
      </c>
      <c r="I421" s="592">
        <v>108750</v>
      </c>
      <c r="J421" s="592">
        <v>108750</v>
      </c>
      <c r="K421" s="590" t="s">
        <v>1362</v>
      </c>
      <c r="L421" s="590" t="s">
        <v>1948</v>
      </c>
      <c r="M421" s="591" t="s">
        <v>1947</v>
      </c>
      <c r="O421" s="554" t="str">
        <f t="shared" ref="O421:O424" si="25">+_xlfn.CONCAT(B421,"-",E421)</f>
        <v>B1/21/03-A</v>
      </c>
    </row>
    <row r="422" spans="1:18" ht="75">
      <c r="B422" s="590" t="s">
        <v>1946</v>
      </c>
      <c r="C422" s="590" t="s">
        <v>1914</v>
      </c>
      <c r="D422" s="590" t="s">
        <v>1915</v>
      </c>
      <c r="E422" s="590" t="s">
        <v>6</v>
      </c>
      <c r="F422" s="591" t="s">
        <v>1949</v>
      </c>
      <c r="G422" s="590" t="s">
        <v>0</v>
      </c>
      <c r="H422" s="589">
        <v>1</v>
      </c>
      <c r="I422" s="592">
        <v>93750</v>
      </c>
      <c r="J422" s="592">
        <v>93750</v>
      </c>
      <c r="K422" s="590" t="s">
        <v>1362</v>
      </c>
      <c r="L422" s="590" t="s">
        <v>1950</v>
      </c>
      <c r="M422" s="591" t="s">
        <v>1949</v>
      </c>
      <c r="O422" s="554" t="str">
        <f t="shared" si="25"/>
        <v>B1/21/03-B</v>
      </c>
    </row>
    <row r="423" spans="1:18" ht="62.5">
      <c r="B423" s="590" t="s">
        <v>1946</v>
      </c>
      <c r="C423" s="590" t="s">
        <v>1914</v>
      </c>
      <c r="D423" s="590" t="s">
        <v>1915</v>
      </c>
      <c r="E423" s="590" t="s">
        <v>7</v>
      </c>
      <c r="F423" s="591" t="s">
        <v>1944</v>
      </c>
      <c r="G423" s="590" t="s">
        <v>0</v>
      </c>
      <c r="H423" s="589">
        <v>1</v>
      </c>
      <c r="I423" s="592">
        <v>136875</v>
      </c>
      <c r="J423" s="592">
        <v>136875</v>
      </c>
      <c r="K423" s="590" t="s">
        <v>1362</v>
      </c>
      <c r="L423" s="590" t="s">
        <v>1951</v>
      </c>
      <c r="M423" s="591" t="s">
        <v>1944</v>
      </c>
      <c r="O423" s="554" t="str">
        <f t="shared" si="25"/>
        <v>B1/21/03-C</v>
      </c>
      <c r="P423" s="555"/>
      <c r="Q423" s="555"/>
      <c r="R423" s="555"/>
    </row>
    <row r="424" spans="1:18" ht="62.5">
      <c r="B424" s="590" t="s">
        <v>1946</v>
      </c>
      <c r="C424" s="590" t="s">
        <v>1914</v>
      </c>
      <c r="D424" s="590" t="s">
        <v>1915</v>
      </c>
      <c r="E424" s="590" t="s">
        <v>8</v>
      </c>
      <c r="F424" s="591" t="s">
        <v>1947</v>
      </c>
      <c r="G424" s="590" t="s">
        <v>0</v>
      </c>
      <c r="H424" s="589">
        <v>1</v>
      </c>
      <c r="I424" s="592">
        <v>108750</v>
      </c>
      <c r="J424" s="592">
        <v>108750</v>
      </c>
      <c r="K424" s="590" t="s">
        <v>1362</v>
      </c>
      <c r="L424" s="590" t="s">
        <v>1952</v>
      </c>
      <c r="M424" s="591" t="s">
        <v>1947</v>
      </c>
      <c r="O424" s="554" t="str">
        <f t="shared" si="25"/>
        <v>B1/21/03-D</v>
      </c>
      <c r="P424" s="555"/>
      <c r="Q424" s="555"/>
      <c r="R424" s="555"/>
    </row>
    <row r="426" spans="1:18" ht="14.5">
      <c r="A426" s="587" t="s">
        <v>1633</v>
      </c>
      <c r="B426" s="588" t="s">
        <v>1946</v>
      </c>
      <c r="C426" s="588" t="s">
        <v>36</v>
      </c>
      <c r="D426" s="588" t="s">
        <v>36</v>
      </c>
      <c r="E426" s="588" t="s">
        <v>36</v>
      </c>
      <c r="F426" s="587" t="s">
        <v>41</v>
      </c>
      <c r="G426" s="588"/>
      <c r="H426" s="587"/>
      <c r="I426" s="587"/>
      <c r="J426" s="587"/>
      <c r="K426" s="588"/>
      <c r="L426" s="588"/>
      <c r="M426" s="587"/>
      <c r="N426" s="587"/>
      <c r="O426" s="587"/>
    </row>
    <row r="427" spans="1:18" ht="14.5">
      <c r="A427" s="587" t="s">
        <v>1633</v>
      </c>
      <c r="B427" s="588" t="s">
        <v>1946</v>
      </c>
      <c r="C427" s="588" t="s">
        <v>36</v>
      </c>
      <c r="D427" s="588" t="s">
        <v>36</v>
      </c>
      <c r="E427" s="588" t="s">
        <v>36</v>
      </c>
      <c r="F427" s="587" t="s">
        <v>9</v>
      </c>
      <c r="G427" s="588"/>
      <c r="H427" s="587"/>
      <c r="I427" s="587"/>
      <c r="J427" s="587"/>
      <c r="K427" s="588"/>
      <c r="L427" s="588"/>
      <c r="M427" s="587"/>
      <c r="N427" s="587"/>
      <c r="O427" s="587"/>
      <c r="P427" s="555"/>
      <c r="Q427" s="555"/>
      <c r="R427" s="555"/>
    </row>
    <row r="428" spans="1:18" ht="14.5">
      <c r="P428" s="555"/>
      <c r="Q428" s="555"/>
      <c r="R428" s="555"/>
    </row>
    <row r="429" spans="1:18" ht="14.5">
      <c r="P429" s="555"/>
      <c r="Q429" s="555"/>
      <c r="R429" s="555"/>
    </row>
    <row r="430" spans="1:18" ht="14.5">
      <c r="A430" s="587">
        <v>2</v>
      </c>
      <c r="B430" s="588" t="s">
        <v>1953</v>
      </c>
      <c r="C430" s="588" t="s">
        <v>36</v>
      </c>
      <c r="D430" s="588" t="s">
        <v>36</v>
      </c>
      <c r="E430" s="588" t="s">
        <v>36</v>
      </c>
      <c r="F430" s="587" t="s">
        <v>42</v>
      </c>
      <c r="G430" s="588" t="s">
        <v>36</v>
      </c>
      <c r="H430" s="587"/>
      <c r="I430" s="587"/>
      <c r="J430" s="583">
        <v>927668.19</v>
      </c>
      <c r="K430" s="588"/>
      <c r="L430" s="588"/>
      <c r="M430" s="587"/>
      <c r="N430" s="587"/>
      <c r="O430" s="587"/>
    </row>
    <row r="431" spans="1:18" ht="29">
      <c r="A431" s="587">
        <v>3</v>
      </c>
      <c r="B431" s="588" t="s">
        <v>1953</v>
      </c>
      <c r="C431" s="588" t="s">
        <v>36</v>
      </c>
      <c r="D431" s="588" t="s">
        <v>36</v>
      </c>
      <c r="E431" s="588" t="s">
        <v>36</v>
      </c>
      <c r="F431" s="587" t="s">
        <v>1220</v>
      </c>
      <c r="G431" s="588" t="s">
        <v>36</v>
      </c>
      <c r="H431" s="587"/>
      <c r="I431" s="587"/>
      <c r="J431" s="583">
        <v>34641.19</v>
      </c>
      <c r="K431" s="588"/>
      <c r="L431" s="588"/>
      <c r="M431" s="587"/>
      <c r="N431" s="587"/>
      <c r="O431" s="587"/>
    </row>
    <row r="432" spans="1:18" ht="14.5">
      <c r="A432" s="587">
        <v>4</v>
      </c>
      <c r="B432" s="588" t="s">
        <v>1953</v>
      </c>
      <c r="C432" s="588" t="s">
        <v>36</v>
      </c>
      <c r="D432" s="588" t="s">
        <v>36</v>
      </c>
      <c r="E432" s="588" t="s">
        <v>36</v>
      </c>
      <c r="F432" s="587" t="s">
        <v>1221</v>
      </c>
      <c r="G432" s="588" t="s">
        <v>36</v>
      </c>
      <c r="H432" s="587"/>
      <c r="I432" s="587"/>
      <c r="J432" s="583">
        <v>32525</v>
      </c>
      <c r="K432" s="588"/>
      <c r="L432" s="588"/>
      <c r="M432" s="587"/>
      <c r="N432" s="587"/>
      <c r="O432" s="587"/>
      <c r="P432" s="555"/>
      <c r="Q432" s="555"/>
      <c r="R432" s="555"/>
    </row>
    <row r="433" spans="1:18" ht="25">
      <c r="B433" s="590" t="s">
        <v>1953</v>
      </c>
      <c r="C433" s="590" t="s">
        <v>1914</v>
      </c>
      <c r="D433" s="590" t="s">
        <v>1954</v>
      </c>
      <c r="E433" s="590" t="s">
        <v>5</v>
      </c>
      <c r="F433" s="591" t="s">
        <v>1222</v>
      </c>
      <c r="G433" s="590" t="s">
        <v>0</v>
      </c>
      <c r="H433" s="589">
        <v>1</v>
      </c>
      <c r="I433" s="592">
        <v>32525</v>
      </c>
      <c r="J433" s="592">
        <v>32525</v>
      </c>
      <c r="K433" s="590" t="s">
        <v>1363</v>
      </c>
      <c r="L433" s="590" t="s">
        <v>1955</v>
      </c>
      <c r="M433" s="591" t="s">
        <v>1222</v>
      </c>
      <c r="O433" s="554" t="str">
        <f>+_xlfn.CONCAT(B433,"-",E433)</f>
        <v>B1/22/01-A</v>
      </c>
    </row>
    <row r="435" spans="1:18" ht="14.5">
      <c r="A435" s="587">
        <v>4</v>
      </c>
      <c r="B435" s="588" t="s">
        <v>1953</v>
      </c>
      <c r="C435" s="588" t="s">
        <v>36</v>
      </c>
      <c r="D435" s="588" t="s">
        <v>36</v>
      </c>
      <c r="E435" s="588" t="s">
        <v>36</v>
      </c>
      <c r="F435" s="587" t="s">
        <v>759</v>
      </c>
      <c r="G435" s="588" t="s">
        <v>36</v>
      </c>
      <c r="H435" s="587"/>
      <c r="I435" s="587"/>
      <c r="J435" s="587">
        <v>558.75</v>
      </c>
      <c r="K435" s="588"/>
      <c r="L435" s="588"/>
      <c r="M435" s="587"/>
      <c r="N435" s="587"/>
      <c r="O435" s="587"/>
      <c r="P435" s="555"/>
      <c r="Q435" s="555"/>
      <c r="R435" s="555"/>
    </row>
    <row r="436" spans="1:18">
      <c r="B436" s="590" t="s">
        <v>1953</v>
      </c>
      <c r="C436" s="590" t="s">
        <v>1914</v>
      </c>
      <c r="D436" s="590" t="s">
        <v>1954</v>
      </c>
      <c r="E436" s="590" t="s">
        <v>6</v>
      </c>
      <c r="F436" s="591" t="s">
        <v>1956</v>
      </c>
      <c r="G436" s="590" t="s">
        <v>311</v>
      </c>
      <c r="H436" s="589">
        <v>3</v>
      </c>
      <c r="I436" s="589">
        <v>186.25</v>
      </c>
      <c r="J436" s="589">
        <v>558.75</v>
      </c>
      <c r="K436" s="590" t="s">
        <v>1363</v>
      </c>
      <c r="L436" s="590" t="s">
        <v>1957</v>
      </c>
      <c r="M436" s="591" t="s">
        <v>1956</v>
      </c>
      <c r="O436" s="554" t="str">
        <f>+_xlfn.CONCAT(B436,"-",E436)</f>
        <v>B1/22/01-B</v>
      </c>
    </row>
    <row r="438" spans="1:18" ht="14.5">
      <c r="A438" s="587">
        <v>4</v>
      </c>
      <c r="B438" s="588" t="s">
        <v>1953</v>
      </c>
      <c r="C438" s="588" t="s">
        <v>36</v>
      </c>
      <c r="D438" s="588" t="s">
        <v>36</v>
      </c>
      <c r="E438" s="588" t="s">
        <v>36</v>
      </c>
      <c r="F438" s="587" t="s">
        <v>760</v>
      </c>
      <c r="G438" s="588" t="s">
        <v>36</v>
      </c>
      <c r="H438" s="587"/>
      <c r="I438" s="587"/>
      <c r="J438" s="583">
        <v>1557.44</v>
      </c>
      <c r="K438" s="588"/>
      <c r="L438" s="588"/>
      <c r="M438" s="587"/>
      <c r="N438" s="587"/>
      <c r="O438" s="587"/>
    </row>
    <row r="439" spans="1:18" ht="14.5">
      <c r="B439" s="590" t="s">
        <v>1953</v>
      </c>
      <c r="C439" s="590" t="s">
        <v>1914</v>
      </c>
      <c r="D439" s="590" t="s">
        <v>1954</v>
      </c>
      <c r="E439" s="590" t="s">
        <v>7</v>
      </c>
      <c r="F439" s="591" t="s">
        <v>1434</v>
      </c>
      <c r="G439" s="590" t="s">
        <v>311</v>
      </c>
      <c r="H439" s="589">
        <v>13</v>
      </c>
      <c r="I439" s="589">
        <v>98.38</v>
      </c>
      <c r="J439" s="592">
        <v>1278.94</v>
      </c>
      <c r="K439" s="590" t="s">
        <v>1363</v>
      </c>
      <c r="L439" s="590" t="s">
        <v>1958</v>
      </c>
      <c r="M439" s="591" t="s">
        <v>1434</v>
      </c>
      <c r="O439" s="554" t="str">
        <f t="shared" ref="O439:O440" si="26">+_xlfn.CONCAT(B439,"-",E439)</f>
        <v>B1/22/01-C</v>
      </c>
      <c r="P439" s="555"/>
      <c r="Q439" s="555"/>
      <c r="R439" s="555"/>
    </row>
    <row r="440" spans="1:18" ht="14.5">
      <c r="B440" s="590" t="s">
        <v>1953</v>
      </c>
      <c r="C440" s="590" t="s">
        <v>1914</v>
      </c>
      <c r="D440" s="590" t="s">
        <v>1954</v>
      </c>
      <c r="E440" s="590" t="s">
        <v>8</v>
      </c>
      <c r="F440" s="591" t="s">
        <v>1435</v>
      </c>
      <c r="G440" s="590" t="s">
        <v>311</v>
      </c>
      <c r="H440" s="589">
        <v>2</v>
      </c>
      <c r="I440" s="589">
        <v>139.25</v>
      </c>
      <c r="J440" s="589">
        <v>278.5</v>
      </c>
      <c r="K440" s="590" t="s">
        <v>1363</v>
      </c>
      <c r="L440" s="590" t="s">
        <v>1959</v>
      </c>
      <c r="M440" s="591" t="s">
        <v>1435</v>
      </c>
      <c r="O440" s="554" t="str">
        <f t="shared" si="26"/>
        <v>B1/22/01-D</v>
      </c>
      <c r="P440" s="555"/>
      <c r="Q440" s="555"/>
      <c r="R440" s="555"/>
    </row>
    <row r="441" spans="1:18" ht="14.5">
      <c r="P441" s="555"/>
      <c r="Q441" s="555"/>
      <c r="R441" s="555"/>
    </row>
    <row r="442" spans="1:18" ht="14.5">
      <c r="A442" s="587">
        <v>3</v>
      </c>
      <c r="B442" s="588" t="s">
        <v>1953</v>
      </c>
      <c r="C442" s="588" t="s">
        <v>36</v>
      </c>
      <c r="D442" s="588" t="s">
        <v>36</v>
      </c>
      <c r="E442" s="588" t="s">
        <v>36</v>
      </c>
      <c r="F442" s="587" t="s">
        <v>1223</v>
      </c>
      <c r="G442" s="588" t="s">
        <v>36</v>
      </c>
      <c r="H442" s="587"/>
      <c r="I442" s="587"/>
      <c r="J442" s="583">
        <v>55984.6</v>
      </c>
      <c r="K442" s="588"/>
      <c r="L442" s="588"/>
      <c r="M442" s="587"/>
      <c r="N442" s="587"/>
      <c r="O442" s="587"/>
    </row>
    <row r="443" spans="1:18" ht="43.5">
      <c r="A443" s="587">
        <v>4</v>
      </c>
      <c r="B443" s="588" t="s">
        <v>1953</v>
      </c>
      <c r="C443" s="588" t="s">
        <v>36</v>
      </c>
      <c r="D443" s="588" t="s">
        <v>36</v>
      </c>
      <c r="E443" s="588" t="s">
        <v>36</v>
      </c>
      <c r="F443" s="587" t="s">
        <v>1225</v>
      </c>
      <c r="G443" s="588" t="s">
        <v>36</v>
      </c>
      <c r="H443" s="587"/>
      <c r="I443" s="587"/>
      <c r="J443" s="583">
        <v>1993.8</v>
      </c>
      <c r="K443" s="588"/>
      <c r="L443" s="588"/>
      <c r="M443" s="587"/>
      <c r="N443" s="587"/>
      <c r="O443" s="587"/>
    </row>
    <row r="444" spans="1:18" ht="29">
      <c r="A444" s="587">
        <v>5</v>
      </c>
      <c r="B444" s="588" t="s">
        <v>1953</v>
      </c>
      <c r="C444" s="588" t="s">
        <v>36</v>
      </c>
      <c r="D444" s="588" t="s">
        <v>36</v>
      </c>
      <c r="E444" s="588" t="s">
        <v>36</v>
      </c>
      <c r="F444" s="587" t="s">
        <v>1440</v>
      </c>
      <c r="G444" s="588" t="s">
        <v>36</v>
      </c>
      <c r="H444" s="587"/>
      <c r="I444" s="587"/>
      <c r="J444" s="583">
        <v>1993.8</v>
      </c>
      <c r="K444" s="588"/>
      <c r="L444" s="588"/>
      <c r="M444" s="587"/>
      <c r="N444" s="587"/>
      <c r="O444" s="587"/>
    </row>
    <row r="445" spans="1:18">
      <c r="B445" s="590" t="s">
        <v>1953</v>
      </c>
      <c r="C445" s="590" t="s">
        <v>1914</v>
      </c>
      <c r="D445" s="590" t="s">
        <v>1960</v>
      </c>
      <c r="E445" s="590" t="s">
        <v>10</v>
      </c>
      <c r="F445" s="591" t="s">
        <v>1434</v>
      </c>
      <c r="G445" s="590" t="s">
        <v>179</v>
      </c>
      <c r="H445" s="589">
        <v>20</v>
      </c>
      <c r="I445" s="589">
        <v>32</v>
      </c>
      <c r="J445" s="589">
        <v>640</v>
      </c>
      <c r="K445" s="590" t="s">
        <v>1363</v>
      </c>
      <c r="L445" s="590" t="s">
        <v>1961</v>
      </c>
      <c r="M445" s="591" t="s">
        <v>1434</v>
      </c>
      <c r="O445" s="554" t="str">
        <f t="shared" ref="O445:O447" si="27">+_xlfn.CONCAT(B445,"-",E445)</f>
        <v>B1/22/01-E</v>
      </c>
    </row>
    <row r="446" spans="1:18">
      <c r="B446" s="590" t="s">
        <v>1953</v>
      </c>
      <c r="C446" s="590" t="s">
        <v>1914</v>
      </c>
      <c r="D446" s="590" t="s">
        <v>1960</v>
      </c>
      <c r="E446" s="590" t="s">
        <v>11</v>
      </c>
      <c r="F446" s="591" t="s">
        <v>1435</v>
      </c>
      <c r="G446" s="590" t="s">
        <v>179</v>
      </c>
      <c r="H446" s="589">
        <v>15</v>
      </c>
      <c r="I446" s="589">
        <v>53</v>
      </c>
      <c r="J446" s="589">
        <v>795</v>
      </c>
      <c r="K446" s="590" t="s">
        <v>1363</v>
      </c>
      <c r="L446" s="590" t="s">
        <v>1962</v>
      </c>
      <c r="M446" s="591" t="s">
        <v>1435</v>
      </c>
      <c r="O446" s="554" t="str">
        <f t="shared" si="27"/>
        <v>B1/22/01-F</v>
      </c>
    </row>
    <row r="447" spans="1:18" ht="14.5">
      <c r="B447" s="590" t="s">
        <v>1953</v>
      </c>
      <c r="C447" s="590" t="s">
        <v>1914</v>
      </c>
      <c r="D447" s="590" t="s">
        <v>1960</v>
      </c>
      <c r="E447" s="590" t="s">
        <v>27</v>
      </c>
      <c r="F447" s="591" t="s">
        <v>1436</v>
      </c>
      <c r="G447" s="590" t="s">
        <v>179</v>
      </c>
      <c r="H447" s="589">
        <v>10</v>
      </c>
      <c r="I447" s="589">
        <v>55.88</v>
      </c>
      <c r="J447" s="589">
        <v>558.79999999999995</v>
      </c>
      <c r="K447" s="590" t="s">
        <v>1363</v>
      </c>
      <c r="L447" s="590" t="s">
        <v>1963</v>
      </c>
      <c r="M447" s="591" t="s">
        <v>1436</v>
      </c>
      <c r="O447" s="554" t="str">
        <f t="shared" si="27"/>
        <v>B1/22/01-G</v>
      </c>
      <c r="P447" s="555"/>
      <c r="Q447" s="555"/>
      <c r="R447" s="555"/>
    </row>
    <row r="448" spans="1:18" ht="14.5">
      <c r="P448" s="555"/>
      <c r="Q448" s="555"/>
      <c r="R448" s="555"/>
    </row>
    <row r="450" spans="1:18" ht="43.5">
      <c r="A450" s="587">
        <v>4</v>
      </c>
      <c r="B450" s="588" t="s">
        <v>1964</v>
      </c>
      <c r="C450" s="588" t="s">
        <v>36</v>
      </c>
      <c r="D450" s="588" t="s">
        <v>36</v>
      </c>
      <c r="E450" s="588" t="s">
        <v>36</v>
      </c>
      <c r="F450" s="587" t="s">
        <v>1226</v>
      </c>
      <c r="G450" s="588" t="s">
        <v>36</v>
      </c>
      <c r="H450" s="587"/>
      <c r="I450" s="587"/>
      <c r="J450" s="587">
        <v>887.5</v>
      </c>
      <c r="K450" s="588"/>
      <c r="L450" s="588"/>
      <c r="M450" s="587"/>
      <c r="N450" s="587"/>
      <c r="O450" s="587"/>
    </row>
    <row r="451" spans="1:18" ht="29">
      <c r="A451" s="587">
        <v>5</v>
      </c>
      <c r="B451" s="588" t="s">
        <v>1964</v>
      </c>
      <c r="C451" s="588" t="s">
        <v>36</v>
      </c>
      <c r="D451" s="588" t="s">
        <v>36</v>
      </c>
      <c r="E451" s="588" t="s">
        <v>36</v>
      </c>
      <c r="F451" s="587" t="s">
        <v>1440</v>
      </c>
      <c r="G451" s="588" t="s">
        <v>36</v>
      </c>
      <c r="H451" s="587"/>
      <c r="I451" s="587"/>
      <c r="J451" s="587">
        <v>887.5</v>
      </c>
      <c r="K451" s="588"/>
      <c r="L451" s="588"/>
      <c r="M451" s="587"/>
      <c r="N451" s="587"/>
      <c r="O451" s="587"/>
      <c r="P451" s="555"/>
      <c r="Q451" s="555"/>
      <c r="R451" s="555"/>
    </row>
    <row r="452" spans="1:18" ht="14.5">
      <c r="B452" s="590" t="s">
        <v>1964</v>
      </c>
      <c r="C452" s="590" t="s">
        <v>1914</v>
      </c>
      <c r="D452" s="590" t="s">
        <v>1960</v>
      </c>
      <c r="E452" s="590" t="s">
        <v>5</v>
      </c>
      <c r="F452" s="591" t="s">
        <v>1442</v>
      </c>
      <c r="G452" s="590" t="s">
        <v>179</v>
      </c>
      <c r="H452" s="589">
        <v>50</v>
      </c>
      <c r="I452" s="589">
        <v>17.75</v>
      </c>
      <c r="J452" s="589">
        <v>887.5</v>
      </c>
      <c r="K452" s="590" t="s">
        <v>1363</v>
      </c>
      <c r="L452" s="590" t="s">
        <v>1965</v>
      </c>
      <c r="M452" s="591" t="s">
        <v>1442</v>
      </c>
      <c r="O452" s="554" t="str">
        <f>+_xlfn.CONCAT(B452,"-",E452)</f>
        <v>B1/22/02-A</v>
      </c>
      <c r="P452" s="555"/>
      <c r="Q452" s="555"/>
      <c r="R452" s="555"/>
    </row>
    <row r="454" spans="1:18" ht="29">
      <c r="A454" s="587">
        <v>4</v>
      </c>
      <c r="B454" s="588" t="s">
        <v>1964</v>
      </c>
      <c r="C454" s="588" t="s">
        <v>36</v>
      </c>
      <c r="D454" s="588" t="s">
        <v>36</v>
      </c>
      <c r="E454" s="588" t="s">
        <v>36</v>
      </c>
      <c r="F454" s="587" t="s">
        <v>1966</v>
      </c>
      <c r="G454" s="588" t="s">
        <v>36</v>
      </c>
      <c r="H454" s="587"/>
      <c r="I454" s="587"/>
      <c r="J454" s="583">
        <v>16809.55</v>
      </c>
      <c r="K454" s="588"/>
      <c r="L454" s="588"/>
      <c r="M454" s="587"/>
      <c r="N454" s="587"/>
      <c r="O454" s="587"/>
    </row>
    <row r="455" spans="1:18" ht="29">
      <c r="A455" s="587">
        <v>5</v>
      </c>
      <c r="B455" s="588" t="s">
        <v>1964</v>
      </c>
      <c r="C455" s="588" t="s">
        <v>36</v>
      </c>
      <c r="D455" s="588" t="s">
        <v>36</v>
      </c>
      <c r="E455" s="588" t="s">
        <v>36</v>
      </c>
      <c r="F455" s="587" t="s">
        <v>1440</v>
      </c>
      <c r="G455" s="588" t="s">
        <v>36</v>
      </c>
      <c r="H455" s="587"/>
      <c r="I455" s="587"/>
      <c r="J455" s="583">
        <v>2552.65</v>
      </c>
      <c r="K455" s="588"/>
      <c r="L455" s="588"/>
      <c r="M455" s="587"/>
      <c r="N455" s="587"/>
      <c r="O455" s="587"/>
    </row>
    <row r="456" spans="1:18">
      <c r="B456" s="590" t="s">
        <v>1964</v>
      </c>
      <c r="C456" s="590" t="s">
        <v>1914</v>
      </c>
      <c r="D456" s="590" t="s">
        <v>1960</v>
      </c>
      <c r="E456" s="590" t="s">
        <v>6</v>
      </c>
      <c r="F456" s="591" t="s">
        <v>1432</v>
      </c>
      <c r="G456" s="590" t="s">
        <v>179</v>
      </c>
      <c r="H456" s="589">
        <v>15</v>
      </c>
      <c r="I456" s="589">
        <v>25.63</v>
      </c>
      <c r="J456" s="589">
        <v>384.45</v>
      </c>
      <c r="K456" s="590" t="s">
        <v>1363</v>
      </c>
      <c r="L456" s="590" t="s">
        <v>1967</v>
      </c>
      <c r="M456" s="591" t="s">
        <v>1432</v>
      </c>
      <c r="O456" s="554" t="str">
        <f t="shared" ref="O456:O459" si="28">+_xlfn.CONCAT(B456,"-",E456)</f>
        <v>B1/22/02-B</v>
      </c>
    </row>
    <row r="457" spans="1:18">
      <c r="B457" s="590" t="s">
        <v>1964</v>
      </c>
      <c r="C457" s="590" t="s">
        <v>1914</v>
      </c>
      <c r="D457" s="590" t="s">
        <v>1960</v>
      </c>
      <c r="E457" s="590" t="s">
        <v>7</v>
      </c>
      <c r="F457" s="591" t="s">
        <v>1434</v>
      </c>
      <c r="G457" s="590" t="s">
        <v>179</v>
      </c>
      <c r="H457" s="589">
        <v>25</v>
      </c>
      <c r="I457" s="589">
        <v>32</v>
      </c>
      <c r="J457" s="589">
        <v>800</v>
      </c>
      <c r="K457" s="590" t="s">
        <v>1363</v>
      </c>
      <c r="L457" s="590" t="s">
        <v>1968</v>
      </c>
      <c r="M457" s="591" t="s">
        <v>1434</v>
      </c>
      <c r="O457" s="554" t="str">
        <f t="shared" si="28"/>
        <v>B1/22/02-C</v>
      </c>
    </row>
    <row r="458" spans="1:18" ht="14.5">
      <c r="B458" s="590" t="s">
        <v>1964</v>
      </c>
      <c r="C458" s="590" t="s">
        <v>1914</v>
      </c>
      <c r="D458" s="590" t="s">
        <v>1960</v>
      </c>
      <c r="E458" s="590" t="s">
        <v>8</v>
      </c>
      <c r="F458" s="591" t="s">
        <v>1435</v>
      </c>
      <c r="G458" s="590" t="s">
        <v>179</v>
      </c>
      <c r="H458" s="589">
        <v>10</v>
      </c>
      <c r="I458" s="589">
        <v>53</v>
      </c>
      <c r="J458" s="589">
        <v>530</v>
      </c>
      <c r="K458" s="590" t="s">
        <v>1363</v>
      </c>
      <c r="L458" s="590" t="s">
        <v>1969</v>
      </c>
      <c r="M458" s="591" t="s">
        <v>1435</v>
      </c>
      <c r="O458" s="554" t="str">
        <f t="shared" si="28"/>
        <v>B1/22/02-D</v>
      </c>
      <c r="P458" s="555"/>
      <c r="Q458" s="555"/>
      <c r="R458" s="555"/>
    </row>
    <row r="459" spans="1:18">
      <c r="B459" s="590" t="s">
        <v>1964</v>
      </c>
      <c r="C459" s="590" t="s">
        <v>1914</v>
      </c>
      <c r="D459" s="590" t="s">
        <v>1960</v>
      </c>
      <c r="E459" s="590" t="s">
        <v>10</v>
      </c>
      <c r="F459" s="591" t="s">
        <v>1436</v>
      </c>
      <c r="G459" s="590" t="s">
        <v>179</v>
      </c>
      <c r="H459" s="589">
        <v>15</v>
      </c>
      <c r="I459" s="589">
        <v>55.88</v>
      </c>
      <c r="J459" s="589">
        <v>838.2</v>
      </c>
      <c r="K459" s="590" t="s">
        <v>1363</v>
      </c>
      <c r="L459" s="590" t="s">
        <v>1970</v>
      </c>
      <c r="M459" s="591" t="s">
        <v>1436</v>
      </c>
      <c r="O459" s="554" t="str">
        <f t="shared" si="28"/>
        <v>B1/22/02-E</v>
      </c>
    </row>
    <row r="461" spans="1:18" ht="29">
      <c r="A461" s="587">
        <v>5</v>
      </c>
      <c r="B461" s="588" t="s">
        <v>1964</v>
      </c>
      <c r="C461" s="588" t="s">
        <v>36</v>
      </c>
      <c r="D461" s="588" t="s">
        <v>36</v>
      </c>
      <c r="E461" s="588" t="s">
        <v>36</v>
      </c>
      <c r="F461" s="587" t="s">
        <v>1441</v>
      </c>
      <c r="G461" s="588" t="s">
        <v>36</v>
      </c>
      <c r="H461" s="587"/>
      <c r="I461" s="587"/>
      <c r="J461" s="583">
        <v>14256.9</v>
      </c>
      <c r="K461" s="588"/>
      <c r="L461" s="588"/>
      <c r="M461" s="587"/>
      <c r="N461" s="587"/>
      <c r="O461" s="587"/>
    </row>
    <row r="462" spans="1:18">
      <c r="B462" s="590" t="s">
        <v>1964</v>
      </c>
      <c r="C462" s="590" t="s">
        <v>1914</v>
      </c>
      <c r="D462" s="590" t="s">
        <v>1960</v>
      </c>
      <c r="E462" s="590" t="s">
        <v>11</v>
      </c>
      <c r="F462" s="591" t="s">
        <v>1430</v>
      </c>
      <c r="G462" s="590" t="s">
        <v>179</v>
      </c>
      <c r="H462" s="589">
        <v>120</v>
      </c>
      <c r="I462" s="589">
        <v>94.13</v>
      </c>
      <c r="J462" s="592">
        <v>11295.6</v>
      </c>
      <c r="K462" s="590" t="s">
        <v>1363</v>
      </c>
      <c r="L462" s="590" t="s">
        <v>1971</v>
      </c>
      <c r="M462" s="591" t="s">
        <v>1430</v>
      </c>
      <c r="O462" s="554" t="str">
        <f t="shared" ref="O462:O464" si="29">+_xlfn.CONCAT(B462,"-",E462)</f>
        <v>B1/22/02-F</v>
      </c>
    </row>
    <row r="463" spans="1:18" ht="14.5">
      <c r="B463" s="590" t="s">
        <v>1964</v>
      </c>
      <c r="C463" s="590" t="s">
        <v>1914</v>
      </c>
      <c r="D463" s="590" t="s">
        <v>1960</v>
      </c>
      <c r="E463" s="590" t="s">
        <v>27</v>
      </c>
      <c r="F463" s="591" t="s">
        <v>1431</v>
      </c>
      <c r="G463" s="590" t="s">
        <v>179</v>
      </c>
      <c r="H463" s="589">
        <v>20</v>
      </c>
      <c r="I463" s="589">
        <v>90</v>
      </c>
      <c r="J463" s="592">
        <v>1800</v>
      </c>
      <c r="K463" s="590" t="s">
        <v>1363</v>
      </c>
      <c r="L463" s="590" t="s">
        <v>1972</v>
      </c>
      <c r="M463" s="591" t="s">
        <v>1431</v>
      </c>
      <c r="O463" s="554" t="str">
        <f t="shared" si="29"/>
        <v>B1/22/02-G</v>
      </c>
      <c r="P463" s="555"/>
      <c r="Q463" s="555"/>
      <c r="R463" s="555"/>
    </row>
    <row r="464" spans="1:18" ht="14.5">
      <c r="B464" s="590" t="s">
        <v>1964</v>
      </c>
      <c r="C464" s="590" t="s">
        <v>1914</v>
      </c>
      <c r="D464" s="590" t="s">
        <v>1960</v>
      </c>
      <c r="E464" s="590" t="s">
        <v>28</v>
      </c>
      <c r="F464" s="591" t="s">
        <v>1444</v>
      </c>
      <c r="G464" s="590" t="s">
        <v>179</v>
      </c>
      <c r="H464" s="589">
        <v>10</v>
      </c>
      <c r="I464" s="589">
        <v>116.13</v>
      </c>
      <c r="J464" s="592">
        <v>1161.3</v>
      </c>
      <c r="K464" s="590" t="s">
        <v>1363</v>
      </c>
      <c r="L464" s="590" t="s">
        <v>1973</v>
      </c>
      <c r="M464" s="591" t="s">
        <v>1444</v>
      </c>
      <c r="O464" s="554" t="str">
        <f t="shared" si="29"/>
        <v>B1/22/02-H</v>
      </c>
      <c r="P464" s="555"/>
      <c r="Q464" s="555"/>
      <c r="R464" s="555"/>
    </row>
    <row r="466" spans="1:18" ht="29">
      <c r="A466" s="587">
        <v>4</v>
      </c>
      <c r="B466" s="588" t="s">
        <v>1964</v>
      </c>
      <c r="C466" s="588" t="s">
        <v>36</v>
      </c>
      <c r="D466" s="588" t="s">
        <v>36</v>
      </c>
      <c r="E466" s="588" t="s">
        <v>36</v>
      </c>
      <c r="F466" s="587" t="s">
        <v>1228</v>
      </c>
      <c r="G466" s="588" t="s">
        <v>36</v>
      </c>
      <c r="H466" s="587"/>
      <c r="I466" s="587"/>
      <c r="J466" s="583">
        <v>1882.5</v>
      </c>
      <c r="K466" s="588"/>
      <c r="L466" s="588"/>
      <c r="M466" s="587"/>
      <c r="N466" s="587"/>
      <c r="O466" s="587"/>
    </row>
    <row r="467" spans="1:18" ht="29">
      <c r="A467" s="587">
        <v>5</v>
      </c>
      <c r="B467" s="588" t="s">
        <v>1964</v>
      </c>
      <c r="C467" s="588" t="s">
        <v>36</v>
      </c>
      <c r="D467" s="588" t="s">
        <v>36</v>
      </c>
      <c r="E467" s="588" t="s">
        <v>36</v>
      </c>
      <c r="F467" s="587" t="s">
        <v>1440</v>
      </c>
      <c r="G467" s="588" t="s">
        <v>36</v>
      </c>
      <c r="H467" s="587"/>
      <c r="I467" s="587"/>
      <c r="J467" s="583">
        <v>1882.5</v>
      </c>
      <c r="K467" s="588"/>
      <c r="L467" s="588"/>
      <c r="M467" s="587"/>
      <c r="N467" s="587"/>
      <c r="O467" s="587"/>
    </row>
    <row r="468" spans="1:18">
      <c r="B468" s="590" t="s">
        <v>1964</v>
      </c>
      <c r="C468" s="590" t="s">
        <v>1914</v>
      </c>
      <c r="D468" s="590" t="s">
        <v>1960</v>
      </c>
      <c r="E468" s="590" t="s">
        <v>33</v>
      </c>
      <c r="F468" s="591" t="s">
        <v>1442</v>
      </c>
      <c r="G468" s="590" t="s">
        <v>179</v>
      </c>
      <c r="H468" s="589">
        <v>70</v>
      </c>
      <c r="I468" s="589">
        <v>17.75</v>
      </c>
      <c r="J468" s="592">
        <v>1242.5</v>
      </c>
      <c r="K468" s="590" t="s">
        <v>1363</v>
      </c>
      <c r="L468" s="590" t="s">
        <v>1974</v>
      </c>
      <c r="M468" s="591" t="s">
        <v>1442</v>
      </c>
      <c r="O468" s="554" t="str">
        <f t="shared" ref="O468:O469" si="30">+_xlfn.CONCAT(B468,"-",E468)</f>
        <v>B1/22/02-J</v>
      </c>
    </row>
    <row r="469" spans="1:18" ht="14.5">
      <c r="B469" s="590" t="s">
        <v>1964</v>
      </c>
      <c r="C469" s="590" t="s">
        <v>1914</v>
      </c>
      <c r="D469" s="590" t="s">
        <v>1960</v>
      </c>
      <c r="E469" s="590" t="s">
        <v>34</v>
      </c>
      <c r="F469" s="591" t="s">
        <v>1434</v>
      </c>
      <c r="G469" s="590" t="s">
        <v>179</v>
      </c>
      <c r="H469" s="589">
        <v>20</v>
      </c>
      <c r="I469" s="589">
        <v>32</v>
      </c>
      <c r="J469" s="589">
        <v>640</v>
      </c>
      <c r="K469" s="590" t="s">
        <v>1363</v>
      </c>
      <c r="L469" s="590" t="s">
        <v>1975</v>
      </c>
      <c r="M469" s="591" t="s">
        <v>1434</v>
      </c>
      <c r="O469" s="554" t="str">
        <f t="shared" si="30"/>
        <v>B1/22/02-K</v>
      </c>
      <c r="P469" s="555"/>
      <c r="Q469" s="555"/>
      <c r="R469" s="555"/>
    </row>
    <row r="470" spans="1:18" ht="14.5">
      <c r="P470" s="555"/>
      <c r="Q470" s="555"/>
      <c r="R470" s="555"/>
    </row>
    <row r="472" spans="1:18" ht="14.5">
      <c r="A472" s="587">
        <v>4</v>
      </c>
      <c r="B472" s="588" t="s">
        <v>1976</v>
      </c>
      <c r="C472" s="588" t="s">
        <v>36</v>
      </c>
      <c r="D472" s="588" t="s">
        <v>36</v>
      </c>
      <c r="E472" s="588" t="s">
        <v>36</v>
      </c>
      <c r="F472" s="587" t="s">
        <v>1229</v>
      </c>
      <c r="G472" s="588" t="s">
        <v>36</v>
      </c>
      <c r="H472" s="587"/>
      <c r="I472" s="587"/>
      <c r="J472" s="583">
        <v>34411.25</v>
      </c>
      <c r="K472" s="588"/>
      <c r="L472" s="588"/>
      <c r="M472" s="587"/>
      <c r="N472" s="587"/>
      <c r="O472" s="587"/>
    </row>
    <row r="473" spans="1:18" ht="29">
      <c r="A473" s="587">
        <v>5</v>
      </c>
      <c r="B473" s="588" t="s">
        <v>1976</v>
      </c>
      <c r="C473" s="588" t="s">
        <v>36</v>
      </c>
      <c r="D473" s="588" t="s">
        <v>36</v>
      </c>
      <c r="E473" s="588" t="s">
        <v>36</v>
      </c>
      <c r="F473" s="587" t="s">
        <v>1437</v>
      </c>
      <c r="G473" s="588" t="s">
        <v>36</v>
      </c>
      <c r="H473" s="587"/>
      <c r="I473" s="587"/>
      <c r="J473" s="583">
        <v>34411.25</v>
      </c>
      <c r="K473" s="588"/>
      <c r="L473" s="588"/>
      <c r="M473" s="587"/>
      <c r="N473" s="587"/>
      <c r="O473" s="587"/>
    </row>
    <row r="474" spans="1:18" ht="14.5">
      <c r="B474" s="590" t="s">
        <v>1976</v>
      </c>
      <c r="C474" s="590" t="s">
        <v>1914</v>
      </c>
      <c r="D474" s="590" t="s">
        <v>1960</v>
      </c>
      <c r="E474" s="590" t="s">
        <v>5</v>
      </c>
      <c r="F474" s="591" t="s">
        <v>1433</v>
      </c>
      <c r="G474" s="590" t="s">
        <v>179</v>
      </c>
      <c r="H474" s="589">
        <v>15</v>
      </c>
      <c r="I474" s="589">
        <v>40.75</v>
      </c>
      <c r="J474" s="589">
        <v>611.25</v>
      </c>
      <c r="K474" s="590" t="s">
        <v>1363</v>
      </c>
      <c r="L474" s="590" t="s">
        <v>1977</v>
      </c>
      <c r="M474" s="591" t="s">
        <v>1433</v>
      </c>
      <c r="O474" s="554" t="str">
        <f t="shared" ref="O474:O475" si="31">+_xlfn.CONCAT(B474,"-",E474)</f>
        <v>B1/22/03-A</v>
      </c>
      <c r="P474" s="555"/>
      <c r="Q474" s="555"/>
      <c r="R474" s="555"/>
    </row>
    <row r="475" spans="1:18" ht="14.5">
      <c r="B475" s="590" t="s">
        <v>1976</v>
      </c>
      <c r="C475" s="590" t="s">
        <v>1914</v>
      </c>
      <c r="D475" s="590" t="s">
        <v>1960</v>
      </c>
      <c r="E475" s="590" t="s">
        <v>6</v>
      </c>
      <c r="F475" s="591" t="s">
        <v>1230</v>
      </c>
      <c r="G475" s="590" t="s">
        <v>0</v>
      </c>
      <c r="H475" s="589">
        <v>1</v>
      </c>
      <c r="I475" s="592">
        <v>33800</v>
      </c>
      <c r="J475" s="592">
        <v>33800</v>
      </c>
      <c r="K475" s="590" t="s">
        <v>1363</v>
      </c>
      <c r="L475" s="590" t="s">
        <v>1978</v>
      </c>
      <c r="M475" s="591" t="s">
        <v>1230</v>
      </c>
      <c r="O475" s="554" t="str">
        <f t="shared" si="31"/>
        <v>B1/22/03-B</v>
      </c>
      <c r="P475" s="555"/>
      <c r="Q475" s="555"/>
      <c r="R475" s="555"/>
    </row>
    <row r="477" spans="1:18" ht="14.5">
      <c r="A477" s="587">
        <v>3</v>
      </c>
      <c r="B477" s="588" t="s">
        <v>1976</v>
      </c>
      <c r="C477" s="588" t="s">
        <v>36</v>
      </c>
      <c r="D477" s="588" t="s">
        <v>36</v>
      </c>
      <c r="E477" s="588" t="s">
        <v>36</v>
      </c>
      <c r="F477" s="587" t="s">
        <v>1231</v>
      </c>
      <c r="G477" s="588" t="s">
        <v>36</v>
      </c>
      <c r="H477" s="587"/>
      <c r="I477" s="587"/>
      <c r="J477" s="583">
        <v>26280.25</v>
      </c>
      <c r="K477" s="588"/>
      <c r="L477" s="588"/>
      <c r="M477" s="587"/>
      <c r="N477" s="587"/>
      <c r="O477" s="587"/>
    </row>
    <row r="478" spans="1:18" ht="14.5">
      <c r="A478" s="587">
        <v>4</v>
      </c>
      <c r="B478" s="588" t="s">
        <v>1976</v>
      </c>
      <c r="C478" s="588" t="s">
        <v>36</v>
      </c>
      <c r="D478" s="588" t="s">
        <v>36</v>
      </c>
      <c r="E478" s="588" t="s">
        <v>36</v>
      </c>
      <c r="F478" s="587" t="s">
        <v>1232</v>
      </c>
      <c r="G478" s="588" t="s">
        <v>36</v>
      </c>
      <c r="H478" s="587"/>
      <c r="I478" s="587"/>
      <c r="J478" s="583">
        <v>1265.0999999999999</v>
      </c>
      <c r="K478" s="588"/>
      <c r="L478" s="588"/>
      <c r="M478" s="587"/>
      <c r="N478" s="587"/>
      <c r="O478" s="587"/>
    </row>
    <row r="479" spans="1:18" ht="14.5">
      <c r="B479" s="590" t="s">
        <v>1976</v>
      </c>
      <c r="C479" s="590" t="s">
        <v>1914</v>
      </c>
      <c r="D479" s="590" t="s">
        <v>1979</v>
      </c>
      <c r="E479" s="590" t="s">
        <v>7</v>
      </c>
      <c r="F479" s="591" t="s">
        <v>1445</v>
      </c>
      <c r="G479" s="590" t="s">
        <v>179</v>
      </c>
      <c r="H479" s="589">
        <v>10</v>
      </c>
      <c r="I479" s="589">
        <v>46.38</v>
      </c>
      <c r="J479" s="589">
        <v>463.8</v>
      </c>
      <c r="K479" s="590" t="s">
        <v>1363</v>
      </c>
      <c r="L479" s="590" t="s">
        <v>1980</v>
      </c>
      <c r="M479" s="591" t="s">
        <v>1445</v>
      </c>
      <c r="O479" s="554" t="str">
        <f t="shared" ref="O479:O480" si="32">+_xlfn.CONCAT(B479,"-",E479)</f>
        <v>B1/22/03-C</v>
      </c>
      <c r="P479" s="555"/>
      <c r="Q479" s="555"/>
      <c r="R479" s="555"/>
    </row>
    <row r="480" spans="1:18">
      <c r="B480" s="590" t="s">
        <v>1976</v>
      </c>
      <c r="C480" s="590" t="s">
        <v>1914</v>
      </c>
      <c r="D480" s="590" t="s">
        <v>1979</v>
      </c>
      <c r="E480" s="590" t="s">
        <v>8</v>
      </c>
      <c r="F480" s="591" t="s">
        <v>1450</v>
      </c>
      <c r="G480" s="590" t="s">
        <v>179</v>
      </c>
      <c r="H480" s="589">
        <v>10</v>
      </c>
      <c r="I480" s="589">
        <v>80.13</v>
      </c>
      <c r="J480" s="589">
        <v>801.3</v>
      </c>
      <c r="K480" s="590" t="s">
        <v>1363</v>
      </c>
      <c r="L480" s="590" t="s">
        <v>1981</v>
      </c>
      <c r="M480" s="591" t="s">
        <v>1450</v>
      </c>
      <c r="O480" s="554" t="str">
        <f t="shared" si="32"/>
        <v>B1/22/03-D</v>
      </c>
    </row>
    <row r="482" spans="1:18" ht="29">
      <c r="A482" s="587">
        <v>4</v>
      </c>
      <c r="B482" s="588" t="s">
        <v>1976</v>
      </c>
      <c r="C482" s="588" t="s">
        <v>36</v>
      </c>
      <c r="D482" s="588" t="s">
        <v>36</v>
      </c>
      <c r="E482" s="588" t="s">
        <v>36</v>
      </c>
      <c r="F482" s="587" t="s">
        <v>1233</v>
      </c>
      <c r="G482" s="588" t="s">
        <v>36</v>
      </c>
      <c r="H482" s="587"/>
      <c r="I482" s="587"/>
      <c r="J482" s="583">
        <v>19607.599999999999</v>
      </c>
      <c r="K482" s="588"/>
      <c r="L482" s="588"/>
      <c r="M482" s="587"/>
      <c r="N482" s="587"/>
      <c r="O482" s="587"/>
    </row>
    <row r="483" spans="1:18">
      <c r="B483" s="590" t="s">
        <v>1976</v>
      </c>
      <c r="C483" s="590" t="s">
        <v>1914</v>
      </c>
      <c r="D483" s="590" t="s">
        <v>1979</v>
      </c>
      <c r="E483" s="590" t="s">
        <v>10</v>
      </c>
      <c r="F483" s="591" t="s">
        <v>1454</v>
      </c>
      <c r="G483" s="590" t="s">
        <v>179</v>
      </c>
      <c r="H483" s="589">
        <v>15</v>
      </c>
      <c r="I483" s="589">
        <v>21.25</v>
      </c>
      <c r="J483" s="589">
        <v>318.75</v>
      </c>
      <c r="K483" s="590" t="s">
        <v>1363</v>
      </c>
      <c r="L483" s="590" t="s">
        <v>1982</v>
      </c>
      <c r="M483" s="591" t="s">
        <v>1454</v>
      </c>
      <c r="O483" s="554" t="str">
        <f t="shared" ref="O483:O489" si="33">+_xlfn.CONCAT(B483,"-",E483)</f>
        <v>B1/22/03-E</v>
      </c>
    </row>
    <row r="484" spans="1:18">
      <c r="B484" s="590" t="s">
        <v>1976</v>
      </c>
      <c r="C484" s="590" t="s">
        <v>1914</v>
      </c>
      <c r="D484" s="590" t="s">
        <v>1979</v>
      </c>
      <c r="E484" s="590" t="s">
        <v>11</v>
      </c>
      <c r="F484" s="591" t="s">
        <v>1448</v>
      </c>
      <c r="G484" s="590" t="s">
        <v>179</v>
      </c>
      <c r="H484" s="589">
        <v>25</v>
      </c>
      <c r="I484" s="589">
        <v>32.5</v>
      </c>
      <c r="J484" s="589">
        <v>812.5</v>
      </c>
      <c r="K484" s="590" t="s">
        <v>1363</v>
      </c>
      <c r="L484" s="590" t="s">
        <v>1983</v>
      </c>
      <c r="M484" s="591" t="s">
        <v>1448</v>
      </c>
      <c r="O484" s="554" t="str">
        <f t="shared" si="33"/>
        <v>B1/22/03-F</v>
      </c>
    </row>
    <row r="485" spans="1:18">
      <c r="B485" s="590" t="s">
        <v>1976</v>
      </c>
      <c r="C485" s="590" t="s">
        <v>1914</v>
      </c>
      <c r="D485" s="590" t="s">
        <v>1979</v>
      </c>
      <c r="E485" s="590" t="s">
        <v>27</v>
      </c>
      <c r="F485" s="591" t="s">
        <v>1445</v>
      </c>
      <c r="G485" s="590" t="s">
        <v>179</v>
      </c>
      <c r="H485" s="589">
        <v>10</v>
      </c>
      <c r="I485" s="589">
        <v>41.75</v>
      </c>
      <c r="J485" s="589">
        <v>417.5</v>
      </c>
      <c r="K485" s="590" t="s">
        <v>1363</v>
      </c>
      <c r="L485" s="590" t="s">
        <v>1984</v>
      </c>
      <c r="M485" s="591" t="s">
        <v>1445</v>
      </c>
      <c r="O485" s="554" t="str">
        <f t="shared" si="33"/>
        <v>B1/22/03-G</v>
      </c>
    </row>
    <row r="486" spans="1:18">
      <c r="B486" s="590" t="s">
        <v>1976</v>
      </c>
      <c r="C486" s="590" t="s">
        <v>1914</v>
      </c>
      <c r="D486" s="590" t="s">
        <v>1979</v>
      </c>
      <c r="E486" s="590" t="s">
        <v>28</v>
      </c>
      <c r="F486" s="591" t="s">
        <v>1449</v>
      </c>
      <c r="G486" s="590" t="s">
        <v>179</v>
      </c>
      <c r="H486" s="589">
        <v>15</v>
      </c>
      <c r="I486" s="589">
        <v>77.13</v>
      </c>
      <c r="J486" s="592">
        <v>1156.95</v>
      </c>
      <c r="K486" s="590" t="s">
        <v>1363</v>
      </c>
      <c r="L486" s="590" t="s">
        <v>1985</v>
      </c>
      <c r="M486" s="591" t="s">
        <v>1449</v>
      </c>
      <c r="O486" s="554" t="str">
        <f t="shared" si="33"/>
        <v>B1/22/03-H</v>
      </c>
    </row>
    <row r="487" spans="1:18">
      <c r="B487" s="590" t="s">
        <v>1976</v>
      </c>
      <c r="C487" s="590" t="s">
        <v>1914</v>
      </c>
      <c r="D487" s="590" t="s">
        <v>1979</v>
      </c>
      <c r="E487" s="590" t="s">
        <v>33</v>
      </c>
      <c r="F487" s="591" t="s">
        <v>1446</v>
      </c>
      <c r="G487" s="590" t="s">
        <v>179</v>
      </c>
      <c r="H487" s="589">
        <v>120</v>
      </c>
      <c r="I487" s="589">
        <v>94.13</v>
      </c>
      <c r="J487" s="592">
        <v>11295.6</v>
      </c>
      <c r="K487" s="590" t="s">
        <v>1363</v>
      </c>
      <c r="L487" s="590" t="s">
        <v>1986</v>
      </c>
      <c r="M487" s="591" t="s">
        <v>1446</v>
      </c>
      <c r="O487" s="554" t="str">
        <f t="shared" si="33"/>
        <v>B1/22/03-J</v>
      </c>
    </row>
    <row r="488" spans="1:18" ht="14.5">
      <c r="B488" s="590" t="s">
        <v>1976</v>
      </c>
      <c r="C488" s="590" t="s">
        <v>1914</v>
      </c>
      <c r="D488" s="590" t="s">
        <v>1979</v>
      </c>
      <c r="E488" s="590" t="s">
        <v>34</v>
      </c>
      <c r="F488" s="591" t="s">
        <v>1450</v>
      </c>
      <c r="G488" s="590" t="s">
        <v>179</v>
      </c>
      <c r="H488" s="589">
        <v>20</v>
      </c>
      <c r="I488" s="589">
        <v>124.5</v>
      </c>
      <c r="J488" s="592">
        <v>2490</v>
      </c>
      <c r="K488" s="590" t="s">
        <v>1363</v>
      </c>
      <c r="L488" s="590" t="s">
        <v>1987</v>
      </c>
      <c r="M488" s="591" t="s">
        <v>1450</v>
      </c>
      <c r="O488" s="554" t="str">
        <f t="shared" si="33"/>
        <v>B1/22/03-K</v>
      </c>
      <c r="P488" s="555"/>
      <c r="Q488" s="555"/>
      <c r="R488" s="555"/>
    </row>
    <row r="489" spans="1:18">
      <c r="B489" s="590" t="s">
        <v>1976</v>
      </c>
      <c r="C489" s="590" t="s">
        <v>1914</v>
      </c>
      <c r="D489" s="590" t="s">
        <v>1979</v>
      </c>
      <c r="E489" s="590" t="s">
        <v>39</v>
      </c>
      <c r="F489" s="591" t="s">
        <v>1447</v>
      </c>
      <c r="G489" s="590" t="s">
        <v>179</v>
      </c>
      <c r="H489" s="589">
        <v>10</v>
      </c>
      <c r="I489" s="589">
        <v>311.63</v>
      </c>
      <c r="J489" s="592">
        <v>3116.3</v>
      </c>
      <c r="K489" s="590" t="s">
        <v>1363</v>
      </c>
      <c r="L489" s="590" t="s">
        <v>1988</v>
      </c>
      <c r="M489" s="591" t="s">
        <v>1447</v>
      </c>
      <c r="O489" s="554" t="str">
        <f t="shared" si="33"/>
        <v>B1/22/03-L</v>
      </c>
    </row>
    <row r="491" spans="1:18" ht="43.5">
      <c r="A491" s="587">
        <v>4</v>
      </c>
      <c r="B491" s="588" t="s">
        <v>1976</v>
      </c>
      <c r="C491" s="588" t="s">
        <v>36</v>
      </c>
      <c r="D491" s="588" t="s">
        <v>36</v>
      </c>
      <c r="E491" s="588" t="s">
        <v>36</v>
      </c>
      <c r="F491" s="587" t="s">
        <v>1234</v>
      </c>
      <c r="G491" s="588" t="s">
        <v>36</v>
      </c>
      <c r="H491" s="587"/>
      <c r="I491" s="587"/>
      <c r="J491" s="583">
        <v>2297.5</v>
      </c>
      <c r="K491" s="588"/>
      <c r="L491" s="588"/>
      <c r="M491" s="587"/>
      <c r="N491" s="587"/>
      <c r="O491" s="587"/>
    </row>
    <row r="492" spans="1:18">
      <c r="B492" s="590" t="s">
        <v>1976</v>
      </c>
      <c r="C492" s="590" t="s">
        <v>1914</v>
      </c>
      <c r="D492" s="590" t="s">
        <v>1979</v>
      </c>
      <c r="E492" s="590" t="s">
        <v>38</v>
      </c>
      <c r="F492" s="591" t="s">
        <v>1452</v>
      </c>
      <c r="G492" s="590" t="s">
        <v>179</v>
      </c>
      <c r="H492" s="589">
        <v>70</v>
      </c>
      <c r="I492" s="589">
        <v>21.25</v>
      </c>
      <c r="J492" s="592">
        <v>1487.5</v>
      </c>
      <c r="K492" s="590" t="s">
        <v>1363</v>
      </c>
      <c r="L492" s="590" t="s">
        <v>1989</v>
      </c>
      <c r="M492" s="591" t="s">
        <v>1452</v>
      </c>
      <c r="O492" s="554" t="str">
        <f>+_xlfn.CONCAT(B492,"-",E492)</f>
        <v>B1/22/03-M</v>
      </c>
    </row>
    <row r="494" spans="1:18" ht="14.5">
      <c r="P494" s="555"/>
      <c r="Q494" s="555"/>
      <c r="R494" s="555"/>
    </row>
    <row r="495" spans="1:18">
      <c r="B495" s="590" t="s">
        <v>1990</v>
      </c>
      <c r="C495" s="590" t="s">
        <v>1914</v>
      </c>
      <c r="D495" s="590" t="s">
        <v>1979</v>
      </c>
      <c r="E495" s="590" t="s">
        <v>5</v>
      </c>
      <c r="F495" s="591" t="s">
        <v>1448</v>
      </c>
      <c r="G495" s="590" t="s">
        <v>179</v>
      </c>
      <c r="H495" s="589">
        <v>20</v>
      </c>
      <c r="I495" s="589">
        <v>40.5</v>
      </c>
      <c r="J495" s="589">
        <v>810</v>
      </c>
      <c r="K495" s="590" t="s">
        <v>1363</v>
      </c>
      <c r="L495" s="590" t="s">
        <v>1991</v>
      </c>
      <c r="M495" s="591" t="s">
        <v>1448</v>
      </c>
      <c r="O495" s="554" t="str">
        <f>+_xlfn.CONCAT(B495,"-",E495)</f>
        <v>B1/22/04-A</v>
      </c>
    </row>
    <row r="497" spans="1:18" ht="29">
      <c r="A497" s="587">
        <v>4</v>
      </c>
      <c r="B497" s="588" t="s">
        <v>1990</v>
      </c>
      <c r="C497" s="588" t="s">
        <v>36</v>
      </c>
      <c r="D497" s="588" t="s">
        <v>36</v>
      </c>
      <c r="E497" s="588" t="s">
        <v>36</v>
      </c>
      <c r="F497" s="587" t="s">
        <v>1235</v>
      </c>
      <c r="G497" s="588" t="s">
        <v>36</v>
      </c>
      <c r="H497" s="587"/>
      <c r="I497" s="587"/>
      <c r="J497" s="583">
        <v>2047.55</v>
      </c>
      <c r="K497" s="588"/>
      <c r="L497" s="588"/>
      <c r="M497" s="587"/>
      <c r="N497" s="587"/>
      <c r="O497" s="587"/>
    </row>
    <row r="498" spans="1:18">
      <c r="B498" s="590" t="s">
        <v>1990</v>
      </c>
      <c r="C498" s="590" t="s">
        <v>1914</v>
      </c>
      <c r="D498" s="590" t="s">
        <v>1979</v>
      </c>
      <c r="E498" s="590" t="s">
        <v>6</v>
      </c>
      <c r="F498" s="591" t="s">
        <v>1448</v>
      </c>
      <c r="G498" s="590" t="s">
        <v>179</v>
      </c>
      <c r="H498" s="589">
        <v>20</v>
      </c>
      <c r="I498" s="589">
        <v>32.5</v>
      </c>
      <c r="J498" s="589">
        <v>650</v>
      </c>
      <c r="K498" s="590" t="s">
        <v>1363</v>
      </c>
      <c r="L498" s="590" t="s">
        <v>1992</v>
      </c>
      <c r="M498" s="591" t="s">
        <v>1448</v>
      </c>
      <c r="O498" s="554" t="str">
        <f t="shared" ref="O498:O500" si="34">+_xlfn.CONCAT(B498,"-",E498)</f>
        <v>B1/22/04-B</v>
      </c>
    </row>
    <row r="499" spans="1:18" ht="14.5">
      <c r="B499" s="590" t="s">
        <v>1990</v>
      </c>
      <c r="C499" s="590" t="s">
        <v>1914</v>
      </c>
      <c r="D499" s="590" t="s">
        <v>1979</v>
      </c>
      <c r="E499" s="590" t="s">
        <v>7</v>
      </c>
      <c r="F499" s="591" t="s">
        <v>1445</v>
      </c>
      <c r="G499" s="590" t="s">
        <v>179</v>
      </c>
      <c r="H499" s="589">
        <v>15</v>
      </c>
      <c r="I499" s="589">
        <v>41.75</v>
      </c>
      <c r="J499" s="589">
        <v>626.25</v>
      </c>
      <c r="K499" s="590" t="s">
        <v>1363</v>
      </c>
      <c r="L499" s="590" t="s">
        <v>1993</v>
      </c>
      <c r="M499" s="591" t="s">
        <v>1445</v>
      </c>
      <c r="O499" s="554" t="str">
        <f t="shared" si="34"/>
        <v>B1/22/04-C</v>
      </c>
      <c r="P499" s="555"/>
      <c r="Q499" s="555"/>
      <c r="R499" s="555"/>
    </row>
    <row r="500" spans="1:18">
      <c r="B500" s="590" t="s">
        <v>1990</v>
      </c>
      <c r="C500" s="590" t="s">
        <v>1914</v>
      </c>
      <c r="D500" s="590" t="s">
        <v>1979</v>
      </c>
      <c r="E500" s="590" t="s">
        <v>8</v>
      </c>
      <c r="F500" s="591" t="s">
        <v>1449</v>
      </c>
      <c r="G500" s="590" t="s">
        <v>179</v>
      </c>
      <c r="H500" s="589">
        <v>10</v>
      </c>
      <c r="I500" s="589">
        <v>77.13</v>
      </c>
      <c r="J500" s="589">
        <v>771.3</v>
      </c>
      <c r="K500" s="590" t="s">
        <v>1363</v>
      </c>
      <c r="L500" s="590" t="s">
        <v>1994</v>
      </c>
      <c r="M500" s="591" t="s">
        <v>1449</v>
      </c>
      <c r="O500" s="554" t="str">
        <f t="shared" si="34"/>
        <v>B1/22/04-D</v>
      </c>
    </row>
    <row r="502" spans="1:18" ht="43.5">
      <c r="A502" s="587">
        <v>4</v>
      </c>
      <c r="B502" s="588" t="s">
        <v>1990</v>
      </c>
      <c r="C502" s="588" t="s">
        <v>36</v>
      </c>
      <c r="D502" s="588" t="s">
        <v>36</v>
      </c>
      <c r="E502" s="588" t="s">
        <v>36</v>
      </c>
      <c r="F502" s="587" t="s">
        <v>1236</v>
      </c>
      <c r="G502" s="588" t="s">
        <v>36</v>
      </c>
      <c r="H502" s="587"/>
      <c r="I502" s="587"/>
      <c r="J502" s="583">
        <v>1062.5</v>
      </c>
      <c r="K502" s="588"/>
      <c r="L502" s="588"/>
      <c r="M502" s="587"/>
      <c r="N502" s="587"/>
      <c r="O502" s="587"/>
      <c r="P502" s="555"/>
      <c r="Q502" s="555"/>
      <c r="R502" s="555"/>
    </row>
    <row r="503" spans="1:18" ht="14.5">
      <c r="B503" s="590" t="s">
        <v>1990</v>
      </c>
      <c r="C503" s="590" t="s">
        <v>1914</v>
      </c>
      <c r="D503" s="590" t="s">
        <v>1979</v>
      </c>
      <c r="E503" s="590" t="s">
        <v>10</v>
      </c>
      <c r="F503" s="591" t="s">
        <v>1452</v>
      </c>
      <c r="G503" s="590" t="s">
        <v>179</v>
      </c>
      <c r="H503" s="589">
        <v>50</v>
      </c>
      <c r="I503" s="589">
        <v>21.25</v>
      </c>
      <c r="J503" s="592">
        <v>1062.5</v>
      </c>
      <c r="K503" s="590" t="s">
        <v>1363</v>
      </c>
      <c r="L503" s="590" t="s">
        <v>1995</v>
      </c>
      <c r="M503" s="591" t="s">
        <v>1452</v>
      </c>
      <c r="O503" s="554" t="str">
        <f>+_xlfn.CONCAT(B503,"-",E503)</f>
        <v>B1/22/04-E</v>
      </c>
      <c r="P503" s="555"/>
      <c r="Q503" s="555"/>
      <c r="R503" s="555"/>
    </row>
    <row r="505" spans="1:18" ht="29">
      <c r="A505" s="587">
        <v>3</v>
      </c>
      <c r="B505" s="588" t="s">
        <v>1990</v>
      </c>
      <c r="C505" s="588" t="s">
        <v>36</v>
      </c>
      <c r="D505" s="588" t="s">
        <v>36</v>
      </c>
      <c r="E505" s="588" t="s">
        <v>36</v>
      </c>
      <c r="F505" s="587" t="s">
        <v>1237</v>
      </c>
      <c r="G505" s="588" t="s">
        <v>36</v>
      </c>
      <c r="H505" s="587"/>
      <c r="I505" s="587"/>
      <c r="J505" s="583">
        <v>23896.91</v>
      </c>
      <c r="K505" s="588"/>
      <c r="L505" s="588"/>
      <c r="M505" s="587"/>
      <c r="N505" s="587"/>
      <c r="O505" s="587"/>
    </row>
    <row r="506" spans="1:18" ht="14.5">
      <c r="A506" s="587">
        <v>4</v>
      </c>
      <c r="B506" s="588" t="s">
        <v>1990</v>
      </c>
      <c r="C506" s="588" t="s">
        <v>36</v>
      </c>
      <c r="D506" s="588" t="s">
        <v>36</v>
      </c>
      <c r="E506" s="588" t="s">
        <v>36</v>
      </c>
      <c r="F506" s="587" t="s">
        <v>1238</v>
      </c>
      <c r="G506" s="588" t="s">
        <v>36</v>
      </c>
      <c r="H506" s="587"/>
      <c r="I506" s="587"/>
      <c r="J506" s="587">
        <v>132</v>
      </c>
      <c r="K506" s="588"/>
      <c r="L506" s="588"/>
      <c r="M506" s="587"/>
      <c r="N506" s="587"/>
      <c r="O506" s="587"/>
      <c r="P506" s="555"/>
      <c r="Q506" s="555"/>
      <c r="R506" s="555"/>
    </row>
    <row r="507" spans="1:18">
      <c r="B507" s="590" t="s">
        <v>1990</v>
      </c>
      <c r="C507" s="590" t="s">
        <v>1914</v>
      </c>
      <c r="D507" s="590" t="s">
        <v>1979</v>
      </c>
      <c r="E507" s="590" t="s">
        <v>11</v>
      </c>
      <c r="F507" s="591" t="s">
        <v>1239</v>
      </c>
      <c r="G507" s="590" t="s">
        <v>311</v>
      </c>
      <c r="H507" s="589">
        <v>3</v>
      </c>
      <c r="I507" s="589">
        <v>44</v>
      </c>
      <c r="J507" s="589">
        <v>132</v>
      </c>
      <c r="K507" s="590" t="s">
        <v>1363</v>
      </c>
      <c r="L507" s="590" t="s">
        <v>1996</v>
      </c>
      <c r="M507" s="591" t="s">
        <v>1239</v>
      </c>
      <c r="O507" s="554" t="str">
        <f>+_xlfn.CONCAT(B507,"-",E507)</f>
        <v>B1/22/04-F</v>
      </c>
    </row>
    <row r="509" spans="1:18" ht="14.5">
      <c r="A509" s="587">
        <v>4</v>
      </c>
      <c r="B509" s="588" t="s">
        <v>1990</v>
      </c>
      <c r="C509" s="588" t="s">
        <v>36</v>
      </c>
      <c r="D509" s="588" t="s">
        <v>36</v>
      </c>
      <c r="E509" s="588" t="s">
        <v>36</v>
      </c>
      <c r="F509" s="587" t="s">
        <v>1240</v>
      </c>
      <c r="G509" s="588" t="s">
        <v>36</v>
      </c>
      <c r="H509" s="587"/>
      <c r="I509" s="587"/>
      <c r="J509" s="583">
        <v>23609.15</v>
      </c>
      <c r="K509" s="588"/>
      <c r="L509" s="588"/>
      <c r="M509" s="587"/>
      <c r="N509" s="587"/>
      <c r="O509" s="587"/>
    </row>
    <row r="510" spans="1:18">
      <c r="B510" s="590" t="s">
        <v>1990</v>
      </c>
      <c r="C510" s="590" t="s">
        <v>1914</v>
      </c>
      <c r="D510" s="590" t="s">
        <v>1979</v>
      </c>
      <c r="E510" s="590" t="s">
        <v>27</v>
      </c>
      <c r="F510" s="591" t="s">
        <v>1445</v>
      </c>
      <c r="G510" s="590" t="s">
        <v>311</v>
      </c>
      <c r="H510" s="589">
        <v>1</v>
      </c>
      <c r="I510" s="592">
        <v>3340.5</v>
      </c>
      <c r="J510" s="592">
        <v>3340.5</v>
      </c>
      <c r="K510" s="590" t="s">
        <v>1363</v>
      </c>
      <c r="L510" s="590" t="s">
        <v>1997</v>
      </c>
      <c r="M510" s="591" t="s">
        <v>1445</v>
      </c>
      <c r="O510" s="554" t="str">
        <f t="shared" ref="O510:O513" si="35">+_xlfn.CONCAT(B510,"-",E510)</f>
        <v>B1/22/04-G</v>
      </c>
    </row>
    <row r="511" spans="1:18">
      <c r="B511" s="590" t="s">
        <v>1990</v>
      </c>
      <c r="C511" s="590" t="s">
        <v>1914</v>
      </c>
      <c r="D511" s="590" t="s">
        <v>1979</v>
      </c>
      <c r="E511" s="590" t="s">
        <v>28</v>
      </c>
      <c r="F511" s="591" t="s">
        <v>1450</v>
      </c>
      <c r="G511" s="590" t="s">
        <v>311</v>
      </c>
      <c r="H511" s="589">
        <v>1</v>
      </c>
      <c r="I511" s="592">
        <v>10600</v>
      </c>
      <c r="J511" s="592">
        <v>10600</v>
      </c>
      <c r="K511" s="590" t="s">
        <v>1363</v>
      </c>
      <c r="L511" s="590" t="s">
        <v>1998</v>
      </c>
      <c r="M511" s="591" t="s">
        <v>1450</v>
      </c>
      <c r="O511" s="554" t="str">
        <f t="shared" si="35"/>
        <v>B1/22/04-H</v>
      </c>
    </row>
    <row r="512" spans="1:18" ht="14.5">
      <c r="B512" s="590" t="s">
        <v>1990</v>
      </c>
      <c r="C512" s="590" t="s">
        <v>1914</v>
      </c>
      <c r="D512" s="590" t="s">
        <v>1979</v>
      </c>
      <c r="E512" s="590" t="s">
        <v>33</v>
      </c>
      <c r="F512" s="591" t="s">
        <v>1242</v>
      </c>
      <c r="G512" s="590" t="s">
        <v>311</v>
      </c>
      <c r="H512" s="589">
        <v>8</v>
      </c>
      <c r="I512" s="592">
        <v>1192.25</v>
      </c>
      <c r="J512" s="592">
        <v>9538</v>
      </c>
      <c r="K512" s="590" t="s">
        <v>1363</v>
      </c>
      <c r="L512" s="590" t="s">
        <v>1999</v>
      </c>
      <c r="M512" s="591" t="s">
        <v>1242</v>
      </c>
      <c r="O512" s="554" t="str">
        <f t="shared" si="35"/>
        <v>B1/22/04-J</v>
      </c>
      <c r="P512" s="555"/>
      <c r="Q512" s="555"/>
      <c r="R512" s="555"/>
    </row>
    <row r="513" spans="1:18">
      <c r="B513" s="590" t="s">
        <v>1990</v>
      </c>
      <c r="C513" s="590" t="s">
        <v>1914</v>
      </c>
      <c r="D513" s="590" t="s">
        <v>1979</v>
      </c>
      <c r="E513" s="590" t="s">
        <v>34</v>
      </c>
      <c r="F513" s="591" t="s">
        <v>1243</v>
      </c>
      <c r="G513" s="590" t="s">
        <v>311</v>
      </c>
      <c r="H513" s="589">
        <v>5</v>
      </c>
      <c r="I513" s="589">
        <v>26.13</v>
      </c>
      <c r="J513" s="589">
        <v>130.65</v>
      </c>
      <c r="K513" s="590" t="s">
        <v>1363</v>
      </c>
      <c r="L513" s="590" t="s">
        <v>2000</v>
      </c>
      <c r="M513" s="591" t="s">
        <v>1243</v>
      </c>
      <c r="O513" s="554" t="str">
        <f t="shared" si="35"/>
        <v>B1/22/04-K</v>
      </c>
    </row>
    <row r="515" spans="1:18" ht="29">
      <c r="A515" s="587">
        <v>4</v>
      </c>
      <c r="B515" s="588" t="s">
        <v>1990</v>
      </c>
      <c r="C515" s="588" t="s">
        <v>36</v>
      </c>
      <c r="D515" s="588" t="s">
        <v>36</v>
      </c>
      <c r="E515" s="588" t="s">
        <v>36</v>
      </c>
      <c r="F515" s="587" t="s">
        <v>1244</v>
      </c>
      <c r="G515" s="588" t="s">
        <v>36</v>
      </c>
      <c r="H515" s="587"/>
      <c r="I515" s="587"/>
      <c r="J515" s="587">
        <v>155.76</v>
      </c>
      <c r="K515" s="588"/>
      <c r="L515" s="588"/>
      <c r="M515" s="587"/>
      <c r="N515" s="587"/>
      <c r="O515" s="587"/>
    </row>
    <row r="516" spans="1:18" ht="14.5">
      <c r="B516" s="590" t="s">
        <v>1990</v>
      </c>
      <c r="C516" s="590" t="s">
        <v>1914</v>
      </c>
      <c r="D516" s="590" t="s">
        <v>1979</v>
      </c>
      <c r="E516" s="590" t="s">
        <v>39</v>
      </c>
      <c r="F516" s="591" t="s">
        <v>1448</v>
      </c>
      <c r="G516" s="590" t="s">
        <v>311</v>
      </c>
      <c r="H516" s="589">
        <v>2</v>
      </c>
      <c r="I516" s="589">
        <v>77.88</v>
      </c>
      <c r="J516" s="589">
        <v>155.76</v>
      </c>
      <c r="K516" s="590" t="s">
        <v>1363</v>
      </c>
      <c r="L516" s="590" t="s">
        <v>2001</v>
      </c>
      <c r="M516" s="591" t="s">
        <v>1448</v>
      </c>
      <c r="O516" s="554" t="str">
        <f>+_xlfn.CONCAT(B516,"-",E516)</f>
        <v>B1/22/04-L</v>
      </c>
      <c r="P516" s="555"/>
      <c r="Q516" s="555"/>
      <c r="R516" s="555"/>
    </row>
    <row r="517" spans="1:18" ht="14.5">
      <c r="P517" s="555"/>
      <c r="Q517" s="555"/>
      <c r="R517" s="555"/>
    </row>
    <row r="519" spans="1:18" ht="29">
      <c r="A519" s="587">
        <v>3</v>
      </c>
      <c r="B519" s="588" t="s">
        <v>2002</v>
      </c>
      <c r="C519" s="588" t="s">
        <v>36</v>
      </c>
      <c r="D519" s="588" t="s">
        <v>36</v>
      </c>
      <c r="E519" s="588" t="s">
        <v>36</v>
      </c>
      <c r="F519" s="587" t="s">
        <v>1249</v>
      </c>
      <c r="G519" s="588" t="s">
        <v>36</v>
      </c>
      <c r="H519" s="587"/>
      <c r="I519" s="587"/>
      <c r="J519" s="583">
        <v>65615</v>
      </c>
      <c r="K519" s="588"/>
      <c r="L519" s="588"/>
      <c r="M519" s="587"/>
      <c r="N519" s="587"/>
      <c r="O519" s="587"/>
    </row>
    <row r="520" spans="1:18" ht="101.5">
      <c r="A520" s="587">
        <v>4</v>
      </c>
      <c r="B520" s="588" t="s">
        <v>2002</v>
      </c>
      <c r="C520" s="588" t="s">
        <v>36</v>
      </c>
      <c r="D520" s="588" t="s">
        <v>36</v>
      </c>
      <c r="E520" s="588" t="s">
        <v>36</v>
      </c>
      <c r="F520" s="587" t="s">
        <v>1250</v>
      </c>
      <c r="G520" s="588" t="s">
        <v>36</v>
      </c>
      <c r="H520" s="587"/>
      <c r="I520" s="587"/>
      <c r="J520" s="583">
        <v>65615</v>
      </c>
      <c r="K520" s="588"/>
      <c r="L520" s="588"/>
      <c r="M520" s="587"/>
      <c r="N520" s="587"/>
      <c r="O520" s="587"/>
      <c r="P520" s="555"/>
      <c r="Q520" s="555"/>
      <c r="R520" s="555"/>
    </row>
    <row r="521" spans="1:18" ht="14.5">
      <c r="B521" s="590" t="s">
        <v>2002</v>
      </c>
      <c r="C521" s="590" t="s">
        <v>1914</v>
      </c>
      <c r="D521" s="590" t="s">
        <v>1979</v>
      </c>
      <c r="E521" s="590" t="s">
        <v>5</v>
      </c>
      <c r="F521" s="591" t="s">
        <v>2003</v>
      </c>
      <c r="G521" s="590" t="s">
        <v>1252</v>
      </c>
      <c r="H521" s="589">
        <v>1</v>
      </c>
      <c r="I521" s="592">
        <v>65615</v>
      </c>
      <c r="J521" s="592">
        <v>65615</v>
      </c>
      <c r="K521" s="590" t="s">
        <v>1363</v>
      </c>
      <c r="L521" s="590" t="s">
        <v>2004</v>
      </c>
      <c r="M521" s="591" t="s">
        <v>2003</v>
      </c>
      <c r="O521" s="554" t="str">
        <f>+_xlfn.CONCAT(B521,"-",E521)</f>
        <v>B1/22/05-A</v>
      </c>
      <c r="P521" s="555"/>
      <c r="Q521" s="555"/>
      <c r="R521" s="555"/>
    </row>
    <row r="523" spans="1:18" ht="14.5">
      <c r="A523" s="587">
        <v>3</v>
      </c>
      <c r="B523" s="588" t="s">
        <v>2002</v>
      </c>
      <c r="C523" s="588" t="s">
        <v>36</v>
      </c>
      <c r="D523" s="588" t="s">
        <v>36</v>
      </c>
      <c r="E523" s="588" t="s">
        <v>36</v>
      </c>
      <c r="F523" s="587" t="s">
        <v>1258</v>
      </c>
      <c r="G523" s="588" t="s">
        <v>36</v>
      </c>
      <c r="H523" s="587"/>
      <c r="I523" s="587"/>
      <c r="J523" s="583">
        <v>298547.65000000002</v>
      </c>
      <c r="K523" s="588"/>
      <c r="L523" s="588"/>
      <c r="M523" s="587"/>
      <c r="N523" s="587"/>
      <c r="O523" s="587"/>
    </row>
    <row r="524" spans="1:18" ht="43.5">
      <c r="A524" s="587">
        <v>4</v>
      </c>
      <c r="B524" s="588" t="s">
        <v>2002</v>
      </c>
      <c r="C524" s="588" t="s">
        <v>36</v>
      </c>
      <c r="D524" s="588" t="s">
        <v>36</v>
      </c>
      <c r="E524" s="588" t="s">
        <v>36</v>
      </c>
      <c r="F524" s="587" t="s">
        <v>1259</v>
      </c>
      <c r="G524" s="588" t="s">
        <v>36</v>
      </c>
      <c r="H524" s="587"/>
      <c r="I524" s="587"/>
      <c r="J524" s="583">
        <v>19845</v>
      </c>
      <c r="K524" s="588"/>
      <c r="L524" s="588"/>
      <c r="M524" s="587"/>
      <c r="N524" s="587"/>
      <c r="O524" s="587"/>
      <c r="P524" s="555"/>
      <c r="Q524" s="555"/>
      <c r="R524" s="555"/>
    </row>
    <row r="525" spans="1:18">
      <c r="B525" s="590" t="s">
        <v>2002</v>
      </c>
      <c r="C525" s="590" t="s">
        <v>1914</v>
      </c>
      <c r="D525" s="590" t="s">
        <v>2005</v>
      </c>
      <c r="E525" s="590" t="s">
        <v>6</v>
      </c>
      <c r="F525" s="591" t="s">
        <v>1449</v>
      </c>
      <c r="G525" s="590" t="s">
        <v>179</v>
      </c>
      <c r="H525" s="589">
        <v>270</v>
      </c>
      <c r="I525" s="589">
        <v>73.5</v>
      </c>
      <c r="J525" s="592">
        <v>19845</v>
      </c>
      <c r="K525" s="590" t="s">
        <v>1363</v>
      </c>
      <c r="L525" s="590" t="s">
        <v>2006</v>
      </c>
      <c r="M525" s="591" t="s">
        <v>1449</v>
      </c>
      <c r="O525" s="554" t="str">
        <f>+_xlfn.CONCAT(B525,"-",E525)</f>
        <v>B1/22/05-B</v>
      </c>
    </row>
    <row r="527" spans="1:18" ht="43.5">
      <c r="A527" s="587">
        <v>4</v>
      </c>
      <c r="B527" s="588" t="s">
        <v>2002</v>
      </c>
      <c r="C527" s="588" t="s">
        <v>36</v>
      </c>
      <c r="D527" s="588" t="s">
        <v>36</v>
      </c>
      <c r="E527" s="588" t="s">
        <v>36</v>
      </c>
      <c r="F527" s="587" t="s">
        <v>2007</v>
      </c>
      <c r="G527" s="588" t="s">
        <v>36</v>
      </c>
      <c r="H527" s="587"/>
      <c r="I527" s="587"/>
      <c r="J527" s="583">
        <v>38713.800000000003</v>
      </c>
      <c r="K527" s="588"/>
      <c r="L527" s="588"/>
      <c r="M527" s="587"/>
      <c r="N527" s="587"/>
      <c r="O527" s="587"/>
    </row>
    <row r="528" spans="1:18">
      <c r="B528" s="590" t="s">
        <v>2002</v>
      </c>
      <c r="C528" s="590" t="s">
        <v>1914</v>
      </c>
      <c r="D528" s="590" t="s">
        <v>2005</v>
      </c>
      <c r="E528" s="590" t="s">
        <v>7</v>
      </c>
      <c r="F528" s="591" t="s">
        <v>1449</v>
      </c>
      <c r="G528" s="590" t="s">
        <v>179</v>
      </c>
      <c r="H528" s="589">
        <v>10</v>
      </c>
      <c r="I528" s="589">
        <v>52.13</v>
      </c>
      <c r="J528" s="589">
        <v>521.29999999999995</v>
      </c>
      <c r="K528" s="590" t="s">
        <v>1363</v>
      </c>
      <c r="L528" s="590" t="s">
        <v>2008</v>
      </c>
      <c r="M528" s="591" t="s">
        <v>1449</v>
      </c>
      <c r="O528" s="554" t="str">
        <f t="shared" ref="O528:O530" si="36">+_xlfn.CONCAT(B528,"-",E528)</f>
        <v>B1/22/05-C</v>
      </c>
    </row>
    <row r="529" spans="1:18" ht="14.5">
      <c r="B529" s="590" t="s">
        <v>2002</v>
      </c>
      <c r="C529" s="590" t="s">
        <v>1914</v>
      </c>
      <c r="D529" s="590" t="s">
        <v>2005</v>
      </c>
      <c r="E529" s="590" t="s">
        <v>8</v>
      </c>
      <c r="F529" s="591" t="s">
        <v>1450</v>
      </c>
      <c r="G529" s="590" t="s">
        <v>179</v>
      </c>
      <c r="H529" s="589">
        <v>115</v>
      </c>
      <c r="I529" s="589">
        <v>87</v>
      </c>
      <c r="J529" s="592">
        <v>10005</v>
      </c>
      <c r="K529" s="590" t="s">
        <v>1363</v>
      </c>
      <c r="L529" s="590" t="s">
        <v>2009</v>
      </c>
      <c r="M529" s="591" t="s">
        <v>1450</v>
      </c>
      <c r="O529" s="554" t="str">
        <f t="shared" si="36"/>
        <v>B1/22/05-D</v>
      </c>
      <c r="P529" s="555"/>
      <c r="Q529" s="555"/>
      <c r="R529" s="555"/>
    </row>
    <row r="530" spans="1:18">
      <c r="B530" s="590" t="s">
        <v>2002</v>
      </c>
      <c r="C530" s="590" t="s">
        <v>1914</v>
      </c>
      <c r="D530" s="590" t="s">
        <v>2005</v>
      </c>
      <c r="E530" s="590" t="s">
        <v>10</v>
      </c>
      <c r="F530" s="591" t="s">
        <v>1447</v>
      </c>
      <c r="G530" s="590" t="s">
        <v>179</v>
      </c>
      <c r="H530" s="589">
        <v>205</v>
      </c>
      <c r="I530" s="589">
        <v>137.5</v>
      </c>
      <c r="J530" s="592">
        <v>28187.5</v>
      </c>
      <c r="K530" s="590" t="s">
        <v>1363</v>
      </c>
      <c r="L530" s="590" t="s">
        <v>2010</v>
      </c>
      <c r="M530" s="591" t="s">
        <v>1447</v>
      </c>
      <c r="O530" s="554" t="str">
        <f t="shared" si="36"/>
        <v>B1/22/05-E</v>
      </c>
    </row>
    <row r="532" spans="1:18" ht="43.5">
      <c r="A532" s="587">
        <v>4</v>
      </c>
      <c r="B532" s="588" t="s">
        <v>2002</v>
      </c>
      <c r="C532" s="588" t="s">
        <v>36</v>
      </c>
      <c r="D532" s="588" t="s">
        <v>36</v>
      </c>
      <c r="E532" s="588" t="s">
        <v>36</v>
      </c>
      <c r="F532" s="587" t="s">
        <v>1261</v>
      </c>
      <c r="G532" s="588" t="s">
        <v>36</v>
      </c>
      <c r="H532" s="587"/>
      <c r="I532" s="587"/>
      <c r="J532" s="583">
        <v>212141.7</v>
      </c>
      <c r="K532" s="588"/>
      <c r="L532" s="588"/>
      <c r="M532" s="587"/>
      <c r="N532" s="587"/>
      <c r="O532" s="587"/>
    </row>
    <row r="533" spans="1:18">
      <c r="B533" s="590" t="s">
        <v>2002</v>
      </c>
      <c r="C533" s="590" t="s">
        <v>1914</v>
      </c>
      <c r="D533" s="590" t="s">
        <v>2005</v>
      </c>
      <c r="E533" s="590" t="s">
        <v>11</v>
      </c>
      <c r="F533" s="591" t="s">
        <v>1459</v>
      </c>
      <c r="G533" s="590" t="s">
        <v>179</v>
      </c>
      <c r="H533" s="589">
        <v>160</v>
      </c>
      <c r="I533" s="589">
        <v>778.5</v>
      </c>
      <c r="J533" s="592">
        <v>124560</v>
      </c>
      <c r="K533" s="590" t="s">
        <v>1363</v>
      </c>
      <c r="L533" s="590" t="s">
        <v>2011</v>
      </c>
      <c r="M533" s="591" t="s">
        <v>1459</v>
      </c>
      <c r="O533" s="554" t="str">
        <f t="shared" ref="O533:O534" si="37">+_xlfn.CONCAT(B533,"-",E533)</f>
        <v>B1/22/05-F</v>
      </c>
    </row>
    <row r="534" spans="1:18" ht="14.5">
      <c r="B534" s="590" t="s">
        <v>2002</v>
      </c>
      <c r="C534" s="590" t="s">
        <v>1914</v>
      </c>
      <c r="D534" s="590" t="s">
        <v>2005</v>
      </c>
      <c r="E534" s="590" t="s">
        <v>27</v>
      </c>
      <c r="F534" s="591" t="s">
        <v>1468</v>
      </c>
      <c r="G534" s="590" t="s">
        <v>179</v>
      </c>
      <c r="H534" s="589">
        <v>90</v>
      </c>
      <c r="I534" s="589">
        <v>973.13</v>
      </c>
      <c r="J534" s="592">
        <v>87581.7</v>
      </c>
      <c r="K534" s="590" t="s">
        <v>1363</v>
      </c>
      <c r="L534" s="590" t="s">
        <v>2012</v>
      </c>
      <c r="M534" s="591" t="s">
        <v>1468</v>
      </c>
      <c r="O534" s="554" t="str">
        <f t="shared" si="37"/>
        <v>B1/22/05-G</v>
      </c>
      <c r="P534" s="555"/>
      <c r="Q534" s="555"/>
      <c r="R534" s="555"/>
    </row>
    <row r="537" spans="1:18" ht="58">
      <c r="A537" s="587">
        <v>4</v>
      </c>
      <c r="B537" s="588" t="s">
        <v>2013</v>
      </c>
      <c r="C537" s="588" t="s">
        <v>36</v>
      </c>
      <c r="D537" s="588" t="s">
        <v>36</v>
      </c>
      <c r="E537" s="588" t="s">
        <v>36</v>
      </c>
      <c r="F537" s="587" t="s">
        <v>1262</v>
      </c>
      <c r="G537" s="588" t="s">
        <v>36</v>
      </c>
      <c r="H537" s="587"/>
      <c r="I537" s="587"/>
      <c r="J537" s="583">
        <v>27065.200000000001</v>
      </c>
      <c r="K537" s="588"/>
      <c r="L537" s="588"/>
      <c r="M537" s="587"/>
      <c r="N537" s="587"/>
      <c r="O537" s="587"/>
      <c r="P537" s="555"/>
      <c r="Q537" s="555"/>
      <c r="R537" s="555"/>
    </row>
    <row r="538" spans="1:18">
      <c r="B538" s="590" t="s">
        <v>2013</v>
      </c>
      <c r="C538" s="590" t="s">
        <v>1914</v>
      </c>
      <c r="D538" s="590" t="s">
        <v>2005</v>
      </c>
      <c r="E538" s="590" t="s">
        <v>5</v>
      </c>
      <c r="F538" s="591" t="s">
        <v>1461</v>
      </c>
      <c r="G538" s="590" t="s">
        <v>179</v>
      </c>
      <c r="H538" s="589">
        <v>40</v>
      </c>
      <c r="I538" s="589">
        <v>676.63</v>
      </c>
      <c r="J538" s="592">
        <v>27065.200000000001</v>
      </c>
      <c r="K538" s="590" t="s">
        <v>1363</v>
      </c>
      <c r="L538" s="590" t="s">
        <v>2014</v>
      </c>
      <c r="M538" s="591" t="s">
        <v>1461</v>
      </c>
      <c r="O538" s="554" t="str">
        <f>+_xlfn.CONCAT(B538,"-",E538)</f>
        <v>B1/22/06-A</v>
      </c>
    </row>
    <row r="540" spans="1:18" ht="43.5">
      <c r="A540" s="587">
        <v>4</v>
      </c>
      <c r="B540" s="588" t="s">
        <v>2013</v>
      </c>
      <c r="C540" s="588" t="s">
        <v>36</v>
      </c>
      <c r="D540" s="588" t="s">
        <v>36</v>
      </c>
      <c r="E540" s="588" t="s">
        <v>36</v>
      </c>
      <c r="F540" s="587" t="s">
        <v>1263</v>
      </c>
      <c r="G540" s="588" t="s">
        <v>36</v>
      </c>
      <c r="H540" s="587"/>
      <c r="I540" s="587"/>
      <c r="J540" s="587">
        <v>781.95</v>
      </c>
      <c r="K540" s="588"/>
      <c r="L540" s="588"/>
      <c r="M540" s="587"/>
      <c r="N540" s="587"/>
      <c r="O540" s="587"/>
      <c r="P540" s="555"/>
      <c r="Q540" s="555"/>
      <c r="R540" s="555"/>
    </row>
    <row r="541" spans="1:18" ht="14.5">
      <c r="B541" s="590" t="s">
        <v>2013</v>
      </c>
      <c r="C541" s="590" t="s">
        <v>1914</v>
      </c>
      <c r="D541" s="590" t="s">
        <v>2005</v>
      </c>
      <c r="E541" s="590" t="s">
        <v>6</v>
      </c>
      <c r="F541" s="591" t="s">
        <v>1449</v>
      </c>
      <c r="G541" s="590" t="s">
        <v>179</v>
      </c>
      <c r="H541" s="589">
        <v>15</v>
      </c>
      <c r="I541" s="589">
        <v>52.13</v>
      </c>
      <c r="J541" s="589">
        <v>781.95</v>
      </c>
      <c r="K541" s="590" t="s">
        <v>1363</v>
      </c>
      <c r="L541" s="590" t="s">
        <v>2015</v>
      </c>
      <c r="M541" s="591" t="s">
        <v>1449</v>
      </c>
      <c r="O541" s="554" t="str">
        <f>+_xlfn.CONCAT(B541,"-",E541)</f>
        <v>B1/22/06-B</v>
      </c>
      <c r="P541" s="555"/>
      <c r="Q541" s="555"/>
      <c r="R541" s="555"/>
    </row>
    <row r="543" spans="1:18" ht="14.5">
      <c r="A543" s="587">
        <v>3</v>
      </c>
      <c r="B543" s="588" t="s">
        <v>2013</v>
      </c>
      <c r="C543" s="588" t="s">
        <v>36</v>
      </c>
      <c r="D543" s="588" t="s">
        <v>36</v>
      </c>
      <c r="E543" s="588" t="s">
        <v>36</v>
      </c>
      <c r="F543" s="587" t="s">
        <v>1264</v>
      </c>
      <c r="G543" s="588" t="s">
        <v>36</v>
      </c>
      <c r="H543" s="587"/>
      <c r="I543" s="587"/>
      <c r="J543" s="583">
        <v>132949.45000000001</v>
      </c>
      <c r="K543" s="588"/>
      <c r="L543" s="588"/>
      <c r="M543" s="587"/>
      <c r="N543" s="587"/>
      <c r="O543" s="587"/>
    </row>
    <row r="544" spans="1:18" ht="14.5">
      <c r="A544" s="587">
        <v>4</v>
      </c>
      <c r="B544" s="588" t="s">
        <v>2013</v>
      </c>
      <c r="C544" s="588" t="s">
        <v>36</v>
      </c>
      <c r="D544" s="588" t="s">
        <v>36</v>
      </c>
      <c r="E544" s="588" t="s">
        <v>36</v>
      </c>
      <c r="F544" s="587" t="s">
        <v>1265</v>
      </c>
      <c r="G544" s="588" t="s">
        <v>36</v>
      </c>
      <c r="H544" s="587"/>
      <c r="I544" s="587"/>
      <c r="J544" s="583">
        <v>11423.2</v>
      </c>
      <c r="K544" s="588"/>
      <c r="L544" s="588"/>
      <c r="M544" s="587"/>
      <c r="N544" s="587"/>
      <c r="O544" s="587"/>
    </row>
    <row r="545" spans="1:18">
      <c r="B545" s="590" t="s">
        <v>2013</v>
      </c>
      <c r="C545" s="590" t="s">
        <v>1914</v>
      </c>
      <c r="D545" s="590" t="s">
        <v>2005</v>
      </c>
      <c r="E545" s="590" t="s">
        <v>7</v>
      </c>
      <c r="F545" s="591" t="s">
        <v>1266</v>
      </c>
      <c r="G545" s="590" t="s">
        <v>311</v>
      </c>
      <c r="H545" s="589">
        <v>15</v>
      </c>
      <c r="I545" s="589">
        <v>471.88</v>
      </c>
      <c r="J545" s="592">
        <v>7078.2</v>
      </c>
      <c r="K545" s="590" t="s">
        <v>1363</v>
      </c>
      <c r="L545" s="590" t="s">
        <v>2016</v>
      </c>
      <c r="M545" s="591" t="s">
        <v>1266</v>
      </c>
      <c r="O545" s="554" t="str">
        <f t="shared" ref="O545:O547" si="38">+_xlfn.CONCAT(B545,"-",E545)</f>
        <v>B1/22/06-C</v>
      </c>
    </row>
    <row r="546" spans="1:18" ht="14.5">
      <c r="B546" s="590" t="s">
        <v>2013</v>
      </c>
      <c r="C546" s="590" t="s">
        <v>1914</v>
      </c>
      <c r="D546" s="590" t="s">
        <v>2005</v>
      </c>
      <c r="E546" s="590" t="s">
        <v>8</v>
      </c>
      <c r="F546" s="591" t="s">
        <v>1267</v>
      </c>
      <c r="G546" s="590" t="s">
        <v>311</v>
      </c>
      <c r="H546" s="589">
        <v>10</v>
      </c>
      <c r="I546" s="589">
        <v>217.25</v>
      </c>
      <c r="J546" s="592">
        <v>2172.5</v>
      </c>
      <c r="K546" s="590" t="s">
        <v>1363</v>
      </c>
      <c r="L546" s="590" t="s">
        <v>2017</v>
      </c>
      <c r="M546" s="591" t="s">
        <v>1267</v>
      </c>
      <c r="O546" s="554" t="str">
        <f t="shared" si="38"/>
        <v>B1/22/06-D</v>
      </c>
      <c r="P546" s="555"/>
      <c r="Q546" s="555"/>
      <c r="R546" s="555"/>
    </row>
    <row r="547" spans="1:18">
      <c r="B547" s="590" t="s">
        <v>2013</v>
      </c>
      <c r="C547" s="590" t="s">
        <v>1914</v>
      </c>
      <c r="D547" s="590" t="s">
        <v>2005</v>
      </c>
      <c r="E547" s="590" t="s">
        <v>10</v>
      </c>
      <c r="F547" s="591" t="s">
        <v>1268</v>
      </c>
      <c r="G547" s="590" t="s">
        <v>311</v>
      </c>
      <c r="H547" s="589">
        <v>10</v>
      </c>
      <c r="I547" s="589">
        <v>217.25</v>
      </c>
      <c r="J547" s="592">
        <v>2172.5</v>
      </c>
      <c r="K547" s="590" t="s">
        <v>1363</v>
      </c>
      <c r="L547" s="590" t="s">
        <v>2018</v>
      </c>
      <c r="M547" s="591" t="s">
        <v>1268</v>
      </c>
      <c r="O547" s="554" t="str">
        <f t="shared" si="38"/>
        <v>B1/22/06-E</v>
      </c>
    </row>
    <row r="549" spans="1:18" ht="14.5">
      <c r="A549" s="587">
        <v>4</v>
      </c>
      <c r="B549" s="588" t="s">
        <v>2013</v>
      </c>
      <c r="C549" s="588" t="s">
        <v>36</v>
      </c>
      <c r="D549" s="588" t="s">
        <v>36</v>
      </c>
      <c r="E549" s="588" t="s">
        <v>36</v>
      </c>
      <c r="F549" s="587" t="s">
        <v>1269</v>
      </c>
      <c r="G549" s="588" t="s">
        <v>36</v>
      </c>
      <c r="H549" s="587"/>
      <c r="I549" s="587"/>
      <c r="J549" s="583">
        <v>10962.5</v>
      </c>
      <c r="K549" s="588"/>
      <c r="L549" s="588"/>
      <c r="M549" s="587"/>
      <c r="N549" s="587"/>
      <c r="O549" s="587"/>
    </row>
    <row r="550" spans="1:18">
      <c r="B550" s="590" t="s">
        <v>2013</v>
      </c>
      <c r="C550" s="590" t="s">
        <v>1914</v>
      </c>
      <c r="D550" s="590" t="s">
        <v>2005</v>
      </c>
      <c r="E550" s="590" t="s">
        <v>11</v>
      </c>
      <c r="F550" s="591" t="s">
        <v>1270</v>
      </c>
      <c r="G550" s="590" t="s">
        <v>311</v>
      </c>
      <c r="H550" s="589">
        <v>10</v>
      </c>
      <c r="I550" s="589">
        <v>756.25</v>
      </c>
      <c r="J550" s="592">
        <v>7562.5</v>
      </c>
      <c r="K550" s="590" t="s">
        <v>1363</v>
      </c>
      <c r="L550" s="590" t="s">
        <v>2019</v>
      </c>
      <c r="M550" s="591" t="s">
        <v>1270</v>
      </c>
      <c r="O550" s="554" t="str">
        <f t="shared" ref="O550:O552" si="39">+_xlfn.CONCAT(B550,"-",E550)</f>
        <v>B1/22/06-F</v>
      </c>
    </row>
    <row r="551" spans="1:18" ht="14.5">
      <c r="B551" s="590" t="s">
        <v>2013</v>
      </c>
      <c r="C551" s="590" t="s">
        <v>1914</v>
      </c>
      <c r="D551" s="590" t="s">
        <v>2005</v>
      </c>
      <c r="E551" s="590" t="s">
        <v>27</v>
      </c>
      <c r="F551" s="591" t="s">
        <v>1271</v>
      </c>
      <c r="G551" s="590" t="s">
        <v>311</v>
      </c>
      <c r="H551" s="589">
        <v>3</v>
      </c>
      <c r="I551" s="589">
        <v>881.25</v>
      </c>
      <c r="J551" s="592">
        <v>2643.75</v>
      </c>
      <c r="K551" s="590" t="s">
        <v>1363</v>
      </c>
      <c r="L551" s="590" t="s">
        <v>2020</v>
      </c>
      <c r="M551" s="591" t="s">
        <v>1271</v>
      </c>
      <c r="O551" s="554" t="str">
        <f t="shared" si="39"/>
        <v>B1/22/06-G</v>
      </c>
      <c r="P551" s="555"/>
      <c r="Q551" s="555"/>
      <c r="R551" s="555"/>
    </row>
    <row r="552" spans="1:18">
      <c r="B552" s="590" t="s">
        <v>2013</v>
      </c>
      <c r="C552" s="590" t="s">
        <v>1914</v>
      </c>
      <c r="D552" s="590" t="s">
        <v>2005</v>
      </c>
      <c r="E552" s="590" t="s">
        <v>28</v>
      </c>
      <c r="F552" s="591" t="s">
        <v>1272</v>
      </c>
      <c r="G552" s="590" t="s">
        <v>311</v>
      </c>
      <c r="H552" s="589">
        <v>1</v>
      </c>
      <c r="I552" s="589">
        <v>756.25</v>
      </c>
      <c r="J552" s="589">
        <v>756.25</v>
      </c>
      <c r="K552" s="590" t="s">
        <v>1363</v>
      </c>
      <c r="L552" s="590" t="s">
        <v>2021</v>
      </c>
      <c r="M552" s="591" t="s">
        <v>1272</v>
      </c>
      <c r="O552" s="554" t="str">
        <f t="shared" si="39"/>
        <v>B1/22/06-H</v>
      </c>
    </row>
    <row r="554" spans="1:18" ht="14.5">
      <c r="A554" s="587">
        <v>4</v>
      </c>
      <c r="B554" s="588" t="s">
        <v>2013</v>
      </c>
      <c r="C554" s="588" t="s">
        <v>36</v>
      </c>
      <c r="D554" s="588" t="s">
        <v>36</v>
      </c>
      <c r="E554" s="588" t="s">
        <v>36</v>
      </c>
      <c r="F554" s="587" t="s">
        <v>1273</v>
      </c>
      <c r="G554" s="588" t="s">
        <v>36</v>
      </c>
      <c r="H554" s="587"/>
      <c r="I554" s="587"/>
      <c r="J554" s="583">
        <v>5006.25</v>
      </c>
      <c r="K554" s="588"/>
      <c r="L554" s="588"/>
      <c r="M554" s="587"/>
      <c r="N554" s="587"/>
      <c r="O554" s="587"/>
      <c r="P554" s="555"/>
      <c r="Q554" s="555"/>
      <c r="R554" s="555"/>
    </row>
    <row r="555" spans="1:18">
      <c r="B555" s="590" t="s">
        <v>2013</v>
      </c>
      <c r="C555" s="590" t="s">
        <v>1914</v>
      </c>
      <c r="D555" s="590" t="s">
        <v>2005</v>
      </c>
      <c r="E555" s="590" t="s">
        <v>33</v>
      </c>
      <c r="F555" s="591" t="s">
        <v>2022</v>
      </c>
      <c r="G555" s="590" t="s">
        <v>311</v>
      </c>
      <c r="H555" s="589">
        <v>1</v>
      </c>
      <c r="I555" s="592">
        <v>5006.25</v>
      </c>
      <c r="J555" s="592">
        <v>5006.25</v>
      </c>
      <c r="K555" s="590" t="s">
        <v>1363</v>
      </c>
      <c r="L555" s="590" t="s">
        <v>2023</v>
      </c>
      <c r="M555" s="591" t="s">
        <v>2022</v>
      </c>
      <c r="O555" s="554" t="str">
        <f>+_xlfn.CONCAT(B555,"-",E555)</f>
        <v>B1/22/06-J</v>
      </c>
    </row>
    <row r="557" spans="1:18" ht="14.5">
      <c r="A557" s="587">
        <v>4</v>
      </c>
      <c r="B557" s="588" t="s">
        <v>2013</v>
      </c>
      <c r="C557" s="588" t="s">
        <v>36</v>
      </c>
      <c r="D557" s="588" t="s">
        <v>36</v>
      </c>
      <c r="E557" s="588" t="s">
        <v>36</v>
      </c>
      <c r="F557" s="587" t="s">
        <v>2024</v>
      </c>
      <c r="G557" s="588" t="s">
        <v>36</v>
      </c>
      <c r="H557" s="587"/>
      <c r="I557" s="587"/>
      <c r="J557" s="583">
        <v>105557.5</v>
      </c>
      <c r="K557" s="588"/>
      <c r="L557" s="588"/>
      <c r="M557" s="587"/>
      <c r="N557" s="587"/>
      <c r="O557" s="587"/>
    </row>
    <row r="558" spans="1:18">
      <c r="B558" s="590" t="s">
        <v>2013</v>
      </c>
      <c r="C558" s="590" t="s">
        <v>1914</v>
      </c>
      <c r="D558" s="590" t="s">
        <v>2005</v>
      </c>
      <c r="E558" s="590" t="s">
        <v>34</v>
      </c>
      <c r="F558" s="591" t="s">
        <v>2025</v>
      </c>
      <c r="G558" s="590" t="s">
        <v>311</v>
      </c>
      <c r="H558" s="589">
        <v>1</v>
      </c>
      <c r="I558" s="592">
        <v>11262.5</v>
      </c>
      <c r="J558" s="592">
        <v>11262.5</v>
      </c>
      <c r="K558" s="590" t="s">
        <v>1363</v>
      </c>
      <c r="L558" s="590" t="s">
        <v>2026</v>
      </c>
      <c r="M558" s="591" t="s">
        <v>2025</v>
      </c>
      <c r="O558" s="554" t="str">
        <f t="shared" ref="O558:O559" si="40">+_xlfn.CONCAT(B558,"-",E558)</f>
        <v>B1/22/06-K</v>
      </c>
    </row>
    <row r="559" spans="1:18">
      <c r="B559" s="590" t="s">
        <v>2013</v>
      </c>
      <c r="C559" s="590" t="s">
        <v>1914</v>
      </c>
      <c r="D559" s="590" t="s">
        <v>2005</v>
      </c>
      <c r="E559" s="590" t="s">
        <v>39</v>
      </c>
      <c r="F559" s="591" t="s">
        <v>1277</v>
      </c>
      <c r="G559" s="590" t="s">
        <v>311</v>
      </c>
      <c r="H559" s="589">
        <v>4</v>
      </c>
      <c r="I559" s="592">
        <v>1381.25</v>
      </c>
      <c r="J559" s="592">
        <v>5525</v>
      </c>
      <c r="K559" s="590" t="s">
        <v>1363</v>
      </c>
      <c r="L559" s="590" t="s">
        <v>2027</v>
      </c>
      <c r="M559" s="591" t="s">
        <v>1277</v>
      </c>
      <c r="O559" s="554" t="str">
        <f t="shared" si="40"/>
        <v>B1/22/06-L</v>
      </c>
    </row>
    <row r="561" spans="1:18" ht="14.5">
      <c r="P561" s="555"/>
      <c r="Q561" s="555"/>
      <c r="R561" s="555"/>
    </row>
    <row r="562" spans="1:18" ht="14.5">
      <c r="B562" s="590" t="s">
        <v>2028</v>
      </c>
      <c r="C562" s="590" t="s">
        <v>1914</v>
      </c>
      <c r="D562" s="590" t="s">
        <v>2005</v>
      </c>
      <c r="E562" s="590" t="s">
        <v>5</v>
      </c>
      <c r="F562" s="591" t="s">
        <v>1278</v>
      </c>
      <c r="G562" s="590" t="s">
        <v>311</v>
      </c>
      <c r="H562" s="589">
        <v>6</v>
      </c>
      <c r="I562" s="592">
        <v>14795</v>
      </c>
      <c r="J562" s="592">
        <v>88770</v>
      </c>
      <c r="K562" s="590" t="s">
        <v>1363</v>
      </c>
      <c r="L562" s="590" t="s">
        <v>2029</v>
      </c>
      <c r="M562" s="591" t="s">
        <v>1278</v>
      </c>
      <c r="O562" s="554" t="str">
        <f>+_xlfn.CONCAT(B562,"-",E562)</f>
        <v>B1/22/07-A</v>
      </c>
      <c r="P562" s="555"/>
      <c r="Q562" s="555"/>
      <c r="R562" s="555"/>
    </row>
    <row r="563" spans="1:18" ht="14.5">
      <c r="P563" s="555"/>
      <c r="Q563" s="555"/>
      <c r="R563" s="555"/>
    </row>
    <row r="564" spans="1:18" ht="29">
      <c r="A564" s="587">
        <v>3</v>
      </c>
      <c r="B564" s="588" t="s">
        <v>2028</v>
      </c>
      <c r="C564" s="588" t="s">
        <v>36</v>
      </c>
      <c r="D564" s="588" t="s">
        <v>36</v>
      </c>
      <c r="E564" s="588" t="s">
        <v>36</v>
      </c>
      <c r="F564" s="587" t="s">
        <v>1279</v>
      </c>
      <c r="G564" s="588" t="s">
        <v>36</v>
      </c>
      <c r="H564" s="587"/>
      <c r="I564" s="587"/>
      <c r="J564" s="583">
        <v>96200</v>
      </c>
      <c r="K564" s="588"/>
      <c r="L564" s="588"/>
      <c r="M564" s="587"/>
      <c r="N564" s="587"/>
      <c r="O564" s="587"/>
    </row>
    <row r="565" spans="1:18" ht="14.5">
      <c r="A565" s="587">
        <v>4</v>
      </c>
      <c r="B565" s="588" t="s">
        <v>2028</v>
      </c>
      <c r="C565" s="588" t="s">
        <v>36</v>
      </c>
      <c r="D565" s="588" t="s">
        <v>36</v>
      </c>
      <c r="E565" s="588" t="s">
        <v>36</v>
      </c>
      <c r="F565" s="587" t="s">
        <v>1280</v>
      </c>
      <c r="G565" s="588" t="s">
        <v>36</v>
      </c>
      <c r="H565" s="587"/>
      <c r="I565" s="587"/>
      <c r="J565" s="583">
        <v>96200</v>
      </c>
      <c r="K565" s="588"/>
      <c r="L565" s="588"/>
      <c r="M565" s="587"/>
      <c r="N565" s="587"/>
      <c r="O565" s="587"/>
    </row>
    <row r="566" spans="1:18" ht="14.5">
      <c r="A566" s="587">
        <v>5</v>
      </c>
      <c r="B566" s="588" t="s">
        <v>2028</v>
      </c>
      <c r="C566" s="588" t="s">
        <v>36</v>
      </c>
      <c r="D566" s="588" t="s">
        <v>36</v>
      </c>
      <c r="E566" s="588" t="s">
        <v>36</v>
      </c>
      <c r="F566" s="587" t="s">
        <v>1281</v>
      </c>
      <c r="G566" s="588" t="s">
        <v>36</v>
      </c>
      <c r="H566" s="587"/>
      <c r="I566" s="587"/>
      <c r="J566" s="583">
        <v>5656.25</v>
      </c>
      <c r="K566" s="588"/>
      <c r="L566" s="588"/>
      <c r="M566" s="587"/>
      <c r="N566" s="587"/>
      <c r="O566" s="587"/>
      <c r="P566" s="555"/>
      <c r="Q566" s="555"/>
      <c r="R566" s="555"/>
    </row>
    <row r="567" spans="1:18">
      <c r="B567" s="590" t="s">
        <v>2028</v>
      </c>
      <c r="C567" s="590" t="s">
        <v>1914</v>
      </c>
      <c r="D567" s="590" t="s">
        <v>2030</v>
      </c>
      <c r="E567" s="590" t="s">
        <v>6</v>
      </c>
      <c r="F567" s="591" t="s">
        <v>1462</v>
      </c>
      <c r="G567" s="590" t="s">
        <v>311</v>
      </c>
      <c r="H567" s="589">
        <v>5</v>
      </c>
      <c r="I567" s="592">
        <v>1131.25</v>
      </c>
      <c r="J567" s="592">
        <v>5656.25</v>
      </c>
      <c r="K567" s="590" t="s">
        <v>1363</v>
      </c>
      <c r="L567" s="590" t="s">
        <v>2031</v>
      </c>
      <c r="M567" s="591" t="s">
        <v>1462</v>
      </c>
      <c r="O567" s="554" t="str">
        <f>+_xlfn.CONCAT(B567,"-",E567)</f>
        <v>B1/22/07-B</v>
      </c>
    </row>
    <row r="569" spans="1:18" ht="14.5">
      <c r="A569" s="587">
        <v>5</v>
      </c>
      <c r="B569" s="588" t="s">
        <v>2028</v>
      </c>
      <c r="C569" s="588" t="s">
        <v>36</v>
      </c>
      <c r="D569" s="588" t="s">
        <v>36</v>
      </c>
      <c r="E569" s="588" t="s">
        <v>36</v>
      </c>
      <c r="F569" s="587" t="s">
        <v>1283</v>
      </c>
      <c r="G569" s="588" t="s">
        <v>36</v>
      </c>
      <c r="H569" s="587"/>
      <c r="I569" s="587"/>
      <c r="J569" s="583">
        <v>16568.75</v>
      </c>
      <c r="K569" s="588"/>
      <c r="L569" s="588"/>
      <c r="M569" s="587"/>
      <c r="N569" s="587"/>
      <c r="O569" s="587"/>
      <c r="P569" s="555"/>
      <c r="Q569" s="555"/>
      <c r="R569" s="555"/>
    </row>
    <row r="570" spans="1:18">
      <c r="B570" s="590" t="s">
        <v>2028</v>
      </c>
      <c r="C570" s="590" t="s">
        <v>1914</v>
      </c>
      <c r="D570" s="590" t="s">
        <v>2030</v>
      </c>
      <c r="E570" s="590" t="s">
        <v>7</v>
      </c>
      <c r="F570" s="591" t="s">
        <v>1466</v>
      </c>
      <c r="G570" s="590" t="s">
        <v>311</v>
      </c>
      <c r="H570" s="589">
        <v>11</v>
      </c>
      <c r="I570" s="592">
        <v>1506.25</v>
      </c>
      <c r="J570" s="592">
        <v>16568.75</v>
      </c>
      <c r="K570" s="590" t="s">
        <v>1363</v>
      </c>
      <c r="L570" s="590" t="s">
        <v>2032</v>
      </c>
      <c r="M570" s="591" t="s">
        <v>1466</v>
      </c>
      <c r="O570" s="554" t="str">
        <f>+_xlfn.CONCAT(B570,"-",E570)</f>
        <v>B1/22/07-C</v>
      </c>
    </row>
    <row r="572" spans="1:18" ht="14.5">
      <c r="A572" s="587">
        <v>5</v>
      </c>
      <c r="B572" s="588" t="s">
        <v>2028</v>
      </c>
      <c r="C572" s="588" t="s">
        <v>36</v>
      </c>
      <c r="D572" s="588" t="s">
        <v>36</v>
      </c>
      <c r="E572" s="588" t="s">
        <v>36</v>
      </c>
      <c r="F572" s="587" t="s">
        <v>1284</v>
      </c>
      <c r="G572" s="588" t="s">
        <v>36</v>
      </c>
      <c r="H572" s="587"/>
      <c r="I572" s="587"/>
      <c r="J572" s="583">
        <v>73975</v>
      </c>
      <c r="K572" s="588"/>
      <c r="L572" s="588"/>
      <c r="M572" s="587"/>
      <c r="N572" s="587"/>
      <c r="O572" s="587"/>
      <c r="P572" s="555"/>
      <c r="Q572" s="555"/>
      <c r="R572" s="555"/>
    </row>
    <row r="573" spans="1:18" ht="14.5">
      <c r="B573" s="590" t="s">
        <v>2028</v>
      </c>
      <c r="C573" s="590" t="s">
        <v>1914</v>
      </c>
      <c r="D573" s="590" t="s">
        <v>2030</v>
      </c>
      <c r="E573" s="590" t="s">
        <v>8</v>
      </c>
      <c r="F573" s="591" t="s">
        <v>2033</v>
      </c>
      <c r="G573" s="590" t="s">
        <v>311</v>
      </c>
      <c r="H573" s="589">
        <v>5</v>
      </c>
      <c r="I573" s="592">
        <v>14795</v>
      </c>
      <c r="J573" s="592">
        <v>73975</v>
      </c>
      <c r="K573" s="590" t="s">
        <v>1363</v>
      </c>
      <c r="L573" s="590" t="s">
        <v>2034</v>
      </c>
      <c r="M573" s="591" t="s">
        <v>2033</v>
      </c>
      <c r="O573" s="554" t="str">
        <f>+_xlfn.CONCAT(B573,"-",E573)</f>
        <v>B1/22/07-D</v>
      </c>
      <c r="P573" s="555"/>
      <c r="Q573" s="555"/>
      <c r="R573" s="555"/>
    </row>
    <row r="575" spans="1:18" ht="14.5">
      <c r="A575" s="587">
        <v>3</v>
      </c>
      <c r="B575" s="588" t="s">
        <v>2028</v>
      </c>
      <c r="C575" s="588" t="s">
        <v>36</v>
      </c>
      <c r="D575" s="588" t="s">
        <v>36</v>
      </c>
      <c r="E575" s="588" t="s">
        <v>36</v>
      </c>
      <c r="F575" s="587" t="s">
        <v>1286</v>
      </c>
      <c r="G575" s="588" t="s">
        <v>36</v>
      </c>
      <c r="H575" s="587"/>
      <c r="I575" s="587"/>
      <c r="J575" s="583">
        <v>12537.5</v>
      </c>
      <c r="K575" s="588"/>
      <c r="L575" s="588"/>
      <c r="M575" s="587"/>
      <c r="N575" s="587"/>
      <c r="O575" s="587"/>
    </row>
    <row r="576" spans="1:18" ht="87">
      <c r="A576" s="587">
        <v>4</v>
      </c>
      <c r="B576" s="588" t="s">
        <v>2028</v>
      </c>
      <c r="C576" s="588" t="s">
        <v>36</v>
      </c>
      <c r="D576" s="588" t="s">
        <v>36</v>
      </c>
      <c r="E576" s="588" t="s">
        <v>36</v>
      </c>
      <c r="F576" s="587" t="s">
        <v>2035</v>
      </c>
      <c r="G576" s="588" t="s">
        <v>36</v>
      </c>
      <c r="H576" s="587"/>
      <c r="I576" s="587"/>
      <c r="J576" s="583">
        <v>12537.5</v>
      </c>
      <c r="K576" s="588"/>
      <c r="L576" s="588"/>
      <c r="M576" s="587"/>
      <c r="N576" s="587"/>
      <c r="O576" s="587"/>
      <c r="P576" s="555"/>
      <c r="Q576" s="555"/>
      <c r="R576" s="555"/>
    </row>
    <row r="577" spans="1:18" ht="14.5">
      <c r="B577" s="590" t="s">
        <v>2028</v>
      </c>
      <c r="C577" s="590" t="s">
        <v>1914</v>
      </c>
      <c r="D577" s="590" t="s">
        <v>2005</v>
      </c>
      <c r="E577" s="590" t="s">
        <v>10</v>
      </c>
      <c r="F577" s="591" t="s">
        <v>2036</v>
      </c>
      <c r="G577" s="590" t="s">
        <v>1252</v>
      </c>
      <c r="H577" s="589">
        <v>1</v>
      </c>
      <c r="I577" s="592">
        <v>12537.5</v>
      </c>
      <c r="J577" s="592">
        <v>12537.5</v>
      </c>
      <c r="K577" s="590" t="s">
        <v>1363</v>
      </c>
      <c r="L577" s="590" t="s">
        <v>2037</v>
      </c>
      <c r="M577" s="591" t="s">
        <v>2036</v>
      </c>
      <c r="O577" s="554" t="str">
        <f>+_xlfn.CONCAT(B577,"-",E577)</f>
        <v>B1/22/07-E</v>
      </c>
      <c r="P577" s="555"/>
      <c r="Q577" s="555"/>
      <c r="R577" s="555"/>
    </row>
    <row r="579" spans="1:18" ht="14.5">
      <c r="A579" s="587">
        <v>3</v>
      </c>
      <c r="B579" s="588" t="s">
        <v>2028</v>
      </c>
      <c r="C579" s="588" t="s">
        <v>36</v>
      </c>
      <c r="D579" s="588" t="s">
        <v>36</v>
      </c>
      <c r="E579" s="588" t="s">
        <v>36</v>
      </c>
      <c r="F579" s="587" t="s">
        <v>1289</v>
      </c>
      <c r="G579" s="588" t="s">
        <v>36</v>
      </c>
      <c r="H579" s="587"/>
      <c r="I579" s="587"/>
      <c r="J579" s="583">
        <v>132484.39000000001</v>
      </c>
      <c r="K579" s="588"/>
      <c r="L579" s="588"/>
      <c r="M579" s="587"/>
      <c r="N579" s="587"/>
      <c r="O579" s="587"/>
    </row>
    <row r="580" spans="1:18" ht="87">
      <c r="A580" s="587">
        <v>4</v>
      </c>
      <c r="B580" s="588" t="s">
        <v>2028</v>
      </c>
      <c r="C580" s="588" t="s">
        <v>36</v>
      </c>
      <c r="D580" s="588" t="s">
        <v>36</v>
      </c>
      <c r="E580" s="588" t="s">
        <v>36</v>
      </c>
      <c r="F580" s="587" t="s">
        <v>908</v>
      </c>
      <c r="G580" s="588" t="s">
        <v>36</v>
      </c>
      <c r="H580" s="587"/>
      <c r="I580" s="587"/>
      <c r="J580" s="583">
        <v>46300</v>
      </c>
      <c r="K580" s="588"/>
      <c r="L580" s="588"/>
      <c r="M580" s="587"/>
      <c r="N580" s="587"/>
      <c r="O580" s="587"/>
    </row>
    <row r="581" spans="1:18" ht="14.5">
      <c r="B581" s="590" t="s">
        <v>2028</v>
      </c>
      <c r="C581" s="590" t="s">
        <v>1914</v>
      </c>
      <c r="D581" s="590" t="s">
        <v>2038</v>
      </c>
      <c r="E581" s="590" t="s">
        <v>11</v>
      </c>
      <c r="F581" s="591" t="s">
        <v>909</v>
      </c>
      <c r="G581" s="590" t="s">
        <v>311</v>
      </c>
      <c r="H581" s="589">
        <v>1</v>
      </c>
      <c r="I581" s="592">
        <v>46300</v>
      </c>
      <c r="J581" s="592">
        <v>46300</v>
      </c>
      <c r="K581" s="590" t="s">
        <v>1363</v>
      </c>
      <c r="L581" s="590" t="s">
        <v>2039</v>
      </c>
      <c r="M581" s="591" t="s">
        <v>909</v>
      </c>
      <c r="O581" s="554" t="str">
        <f>+_xlfn.CONCAT(B581,"-",E581)</f>
        <v>B1/22/07-F</v>
      </c>
      <c r="P581" s="555"/>
      <c r="Q581" s="555"/>
      <c r="R581" s="555"/>
    </row>
    <row r="584" spans="1:18" ht="14.5">
      <c r="A584" s="587">
        <v>4</v>
      </c>
      <c r="B584" s="588" t="s">
        <v>2040</v>
      </c>
      <c r="C584" s="588" t="s">
        <v>36</v>
      </c>
      <c r="D584" s="588" t="s">
        <v>36</v>
      </c>
      <c r="E584" s="588" t="s">
        <v>36</v>
      </c>
      <c r="F584" s="587" t="s">
        <v>2041</v>
      </c>
      <c r="G584" s="588" t="s">
        <v>36</v>
      </c>
      <c r="H584" s="587"/>
      <c r="I584" s="587"/>
      <c r="J584" s="583">
        <v>32525</v>
      </c>
      <c r="K584" s="588"/>
      <c r="L584" s="588"/>
      <c r="M584" s="587"/>
      <c r="N584" s="587"/>
      <c r="O584" s="587"/>
      <c r="P584" s="555"/>
      <c r="Q584" s="555"/>
      <c r="R584" s="555"/>
    </row>
    <row r="585" spans="1:18">
      <c r="B585" s="590" t="s">
        <v>2040</v>
      </c>
      <c r="C585" s="590" t="s">
        <v>1914</v>
      </c>
      <c r="D585" s="590" t="s">
        <v>2038</v>
      </c>
      <c r="E585" s="590" t="s">
        <v>5</v>
      </c>
      <c r="F585" s="591" t="s">
        <v>912</v>
      </c>
      <c r="G585" s="590" t="s">
        <v>311</v>
      </c>
      <c r="H585" s="589">
        <v>1</v>
      </c>
      <c r="I585" s="592">
        <v>32525</v>
      </c>
      <c r="J585" s="592">
        <v>32525</v>
      </c>
      <c r="K585" s="590" t="s">
        <v>1363</v>
      </c>
      <c r="L585" s="590" t="s">
        <v>2042</v>
      </c>
      <c r="M585" s="591" t="s">
        <v>912</v>
      </c>
      <c r="O585" s="554" t="str">
        <f>+_xlfn.CONCAT(B585,"-",E585)</f>
        <v>B1/22/08-A</v>
      </c>
    </row>
    <row r="587" spans="1:18" ht="29">
      <c r="A587" s="587">
        <v>4</v>
      </c>
      <c r="B587" s="588" t="s">
        <v>2040</v>
      </c>
      <c r="C587" s="588" t="s">
        <v>36</v>
      </c>
      <c r="D587" s="588" t="s">
        <v>36</v>
      </c>
      <c r="E587" s="588" t="s">
        <v>36</v>
      </c>
      <c r="F587" s="587" t="s">
        <v>1290</v>
      </c>
      <c r="G587" s="588" t="s">
        <v>36</v>
      </c>
      <c r="H587" s="587"/>
      <c r="I587" s="587"/>
      <c r="J587" s="583">
        <v>49425</v>
      </c>
      <c r="K587" s="588"/>
      <c r="L587" s="588"/>
      <c r="M587" s="587"/>
      <c r="N587" s="587"/>
      <c r="O587" s="587"/>
    </row>
    <row r="588" spans="1:18" ht="14.5">
      <c r="B588" s="590" t="s">
        <v>2040</v>
      </c>
      <c r="C588" s="590" t="s">
        <v>1914</v>
      </c>
      <c r="D588" s="590" t="s">
        <v>2038</v>
      </c>
      <c r="E588" s="590" t="s">
        <v>6</v>
      </c>
      <c r="F588" s="591" t="s">
        <v>1291</v>
      </c>
      <c r="G588" s="590" t="s">
        <v>311</v>
      </c>
      <c r="H588" s="589">
        <v>1</v>
      </c>
      <c r="I588" s="592">
        <v>16900</v>
      </c>
      <c r="J588" s="592">
        <v>16900</v>
      </c>
      <c r="K588" s="590" t="s">
        <v>1363</v>
      </c>
      <c r="L588" s="590" t="s">
        <v>2043</v>
      </c>
      <c r="M588" s="591" t="s">
        <v>1291</v>
      </c>
      <c r="O588" s="554" t="str">
        <f t="shared" ref="O588:O589" si="41">+_xlfn.CONCAT(B588,"-",E588)</f>
        <v>B1/22/08-B</v>
      </c>
      <c r="P588" s="555"/>
      <c r="Q588" s="555"/>
      <c r="R588" s="555"/>
    </row>
    <row r="589" spans="1:18">
      <c r="B589" s="590" t="s">
        <v>2040</v>
      </c>
      <c r="C589" s="590" t="s">
        <v>1914</v>
      </c>
      <c r="D589" s="590" t="s">
        <v>2038</v>
      </c>
      <c r="E589" s="590" t="s">
        <v>7</v>
      </c>
      <c r="F589" s="591" t="s">
        <v>1292</v>
      </c>
      <c r="G589" s="590" t="s">
        <v>311</v>
      </c>
      <c r="H589" s="589">
        <v>1</v>
      </c>
      <c r="I589" s="592">
        <v>32525</v>
      </c>
      <c r="J589" s="592">
        <v>32525</v>
      </c>
      <c r="K589" s="590" t="s">
        <v>1363</v>
      </c>
      <c r="L589" s="590" t="s">
        <v>2044</v>
      </c>
      <c r="M589" s="591" t="s">
        <v>1292</v>
      </c>
      <c r="O589" s="554" t="str">
        <f t="shared" si="41"/>
        <v>B1/22/08-C</v>
      </c>
    </row>
    <row r="591" spans="1:18" ht="29">
      <c r="A591" s="587">
        <v>4</v>
      </c>
      <c r="B591" s="588" t="s">
        <v>2040</v>
      </c>
      <c r="C591" s="588" t="s">
        <v>36</v>
      </c>
      <c r="D591" s="588" t="s">
        <v>36</v>
      </c>
      <c r="E591" s="588" t="s">
        <v>36</v>
      </c>
      <c r="F591" s="587" t="s">
        <v>1293</v>
      </c>
      <c r="G591" s="588" t="s">
        <v>36</v>
      </c>
      <c r="H591" s="587"/>
      <c r="I591" s="587"/>
      <c r="J591" s="583">
        <v>4234.3900000000003</v>
      </c>
      <c r="K591" s="588"/>
      <c r="L591" s="588"/>
      <c r="M591" s="587"/>
      <c r="N591" s="587"/>
      <c r="O591" s="587"/>
    </row>
    <row r="592" spans="1:18">
      <c r="B592" s="590" t="s">
        <v>2040</v>
      </c>
      <c r="C592" s="590" t="s">
        <v>1914</v>
      </c>
      <c r="D592" s="590" t="s">
        <v>2038</v>
      </c>
      <c r="E592" s="590" t="s">
        <v>8</v>
      </c>
      <c r="F592" s="591" t="s">
        <v>2045</v>
      </c>
      <c r="G592" s="590" t="s">
        <v>311</v>
      </c>
      <c r="H592" s="589">
        <v>2</v>
      </c>
      <c r="I592" s="589">
        <v>846.88</v>
      </c>
      <c r="J592" s="592">
        <v>1693.76</v>
      </c>
      <c r="K592" s="590" t="s">
        <v>1363</v>
      </c>
      <c r="L592" s="590" t="s">
        <v>2046</v>
      </c>
      <c r="M592" s="591" t="s">
        <v>2045</v>
      </c>
      <c r="O592" s="554" t="str">
        <f t="shared" ref="O592:O594" si="42">+_xlfn.CONCAT(B592,"-",E592)</f>
        <v>B1/22/08-D</v>
      </c>
    </row>
    <row r="593" spans="1:18" ht="14.5">
      <c r="B593" s="590" t="s">
        <v>2040</v>
      </c>
      <c r="C593" s="590" t="s">
        <v>1914</v>
      </c>
      <c r="D593" s="590" t="s">
        <v>2038</v>
      </c>
      <c r="E593" s="590" t="s">
        <v>10</v>
      </c>
      <c r="F593" s="591" t="s">
        <v>2047</v>
      </c>
      <c r="G593" s="590" t="s">
        <v>311</v>
      </c>
      <c r="H593" s="589">
        <v>1</v>
      </c>
      <c r="I593" s="589">
        <v>721.88</v>
      </c>
      <c r="J593" s="589">
        <v>721.88</v>
      </c>
      <c r="K593" s="590" t="s">
        <v>1363</v>
      </c>
      <c r="L593" s="590" t="s">
        <v>2048</v>
      </c>
      <c r="M593" s="591" t="s">
        <v>2047</v>
      </c>
      <c r="O593" s="554" t="str">
        <f t="shared" si="42"/>
        <v>B1/22/08-E</v>
      </c>
      <c r="P593" s="555"/>
      <c r="Q593" s="555"/>
      <c r="R593" s="555"/>
    </row>
    <row r="594" spans="1:18">
      <c r="B594" s="590" t="s">
        <v>2040</v>
      </c>
      <c r="C594" s="590" t="s">
        <v>1914</v>
      </c>
      <c r="D594" s="590" t="s">
        <v>2038</v>
      </c>
      <c r="E594" s="590" t="s">
        <v>11</v>
      </c>
      <c r="F594" s="591" t="s">
        <v>2049</v>
      </c>
      <c r="G594" s="590" t="s">
        <v>311</v>
      </c>
      <c r="H594" s="589">
        <v>1</v>
      </c>
      <c r="I594" s="592">
        <v>1818.75</v>
      </c>
      <c r="J594" s="592">
        <v>1818.75</v>
      </c>
      <c r="K594" s="590" t="s">
        <v>1363</v>
      </c>
      <c r="L594" s="590" t="s">
        <v>2050</v>
      </c>
      <c r="M594" s="591" t="s">
        <v>2049</v>
      </c>
      <c r="O594" s="554" t="str">
        <f t="shared" si="42"/>
        <v>B1/22/08-F</v>
      </c>
    </row>
    <row r="596" spans="1:18" ht="14.5">
      <c r="A596" s="587">
        <v>3</v>
      </c>
      <c r="B596" s="588" t="s">
        <v>2040</v>
      </c>
      <c r="C596" s="588" t="s">
        <v>36</v>
      </c>
      <c r="D596" s="588" t="s">
        <v>36</v>
      </c>
      <c r="E596" s="588" t="s">
        <v>36</v>
      </c>
      <c r="F596" s="587" t="s">
        <v>1297</v>
      </c>
      <c r="G596" s="588" t="s">
        <v>36</v>
      </c>
      <c r="H596" s="587"/>
      <c r="I596" s="587"/>
      <c r="J596" s="583">
        <v>48531.25</v>
      </c>
      <c r="K596" s="588"/>
      <c r="L596" s="588"/>
      <c r="M596" s="587"/>
      <c r="N596" s="587"/>
      <c r="O596" s="587"/>
    </row>
    <row r="597" spans="1:18" ht="37.5">
      <c r="B597" s="590" t="s">
        <v>2040</v>
      </c>
      <c r="C597" s="590" t="s">
        <v>1914</v>
      </c>
      <c r="D597" s="590" t="s">
        <v>2051</v>
      </c>
      <c r="E597" s="590" t="s">
        <v>27</v>
      </c>
      <c r="F597" s="591" t="s">
        <v>1298</v>
      </c>
      <c r="G597" s="590" t="s">
        <v>311</v>
      </c>
      <c r="H597" s="589">
        <v>2</v>
      </c>
      <c r="I597" s="592">
        <v>4712.5</v>
      </c>
      <c r="J597" s="592">
        <v>9425</v>
      </c>
      <c r="K597" s="590" t="s">
        <v>1363</v>
      </c>
      <c r="L597" s="590" t="s">
        <v>2052</v>
      </c>
      <c r="M597" s="591" t="s">
        <v>1298</v>
      </c>
      <c r="O597" s="554" t="str">
        <f t="shared" ref="O597:O600" si="43">+_xlfn.CONCAT(B597,"-",E597)</f>
        <v>B1/22/08-G</v>
      </c>
    </row>
    <row r="598" spans="1:18" ht="37.5">
      <c r="B598" s="590" t="s">
        <v>2040</v>
      </c>
      <c r="C598" s="590" t="s">
        <v>1914</v>
      </c>
      <c r="D598" s="590" t="s">
        <v>2051</v>
      </c>
      <c r="E598" s="590" t="s">
        <v>28</v>
      </c>
      <c r="F598" s="591" t="s">
        <v>1299</v>
      </c>
      <c r="G598" s="590" t="s">
        <v>311</v>
      </c>
      <c r="H598" s="589">
        <v>1</v>
      </c>
      <c r="I598" s="592">
        <v>6087.5</v>
      </c>
      <c r="J598" s="592">
        <v>6087.5</v>
      </c>
      <c r="K598" s="590" t="s">
        <v>1363</v>
      </c>
      <c r="L598" s="590" t="s">
        <v>2053</v>
      </c>
      <c r="M598" s="591" t="s">
        <v>1299</v>
      </c>
      <c r="O598" s="554" t="str">
        <f t="shared" si="43"/>
        <v>B1/22/08-H</v>
      </c>
    </row>
    <row r="599" spans="1:18" ht="37.5">
      <c r="B599" s="590" t="s">
        <v>2040</v>
      </c>
      <c r="C599" s="590" t="s">
        <v>1914</v>
      </c>
      <c r="D599" s="590" t="s">
        <v>2051</v>
      </c>
      <c r="E599" s="590" t="s">
        <v>33</v>
      </c>
      <c r="F599" s="591" t="s">
        <v>1301</v>
      </c>
      <c r="G599" s="590" t="s">
        <v>311</v>
      </c>
      <c r="H599" s="589">
        <v>2</v>
      </c>
      <c r="I599" s="592">
        <v>3750</v>
      </c>
      <c r="J599" s="592">
        <v>7500</v>
      </c>
      <c r="K599" s="590" t="s">
        <v>1363</v>
      </c>
      <c r="L599" s="590" t="s">
        <v>2054</v>
      </c>
      <c r="M599" s="591" t="s">
        <v>1301</v>
      </c>
      <c r="O599" s="554" t="str">
        <f t="shared" si="43"/>
        <v>B1/22/08-J</v>
      </c>
    </row>
    <row r="600" spans="1:18" ht="37.5">
      <c r="B600" s="590" t="s">
        <v>2040</v>
      </c>
      <c r="C600" s="590" t="s">
        <v>1914</v>
      </c>
      <c r="D600" s="590" t="s">
        <v>2051</v>
      </c>
      <c r="E600" s="590" t="s">
        <v>34</v>
      </c>
      <c r="F600" s="591" t="s">
        <v>1302</v>
      </c>
      <c r="G600" s="590" t="s">
        <v>311</v>
      </c>
      <c r="H600" s="589">
        <v>1</v>
      </c>
      <c r="I600" s="592">
        <v>4712.5</v>
      </c>
      <c r="J600" s="592">
        <v>4712.5</v>
      </c>
      <c r="K600" s="590" t="s">
        <v>1363</v>
      </c>
      <c r="L600" s="590" t="s">
        <v>2055</v>
      </c>
      <c r="M600" s="591" t="s">
        <v>1302</v>
      </c>
      <c r="O600" s="554" t="str">
        <f t="shared" si="43"/>
        <v>B1/22/08-K</v>
      </c>
    </row>
    <row r="603" spans="1:18" ht="37.5">
      <c r="B603" s="590" t="s">
        <v>2056</v>
      </c>
      <c r="C603" s="590" t="s">
        <v>1914</v>
      </c>
      <c r="D603" s="590" t="s">
        <v>2051</v>
      </c>
      <c r="E603" s="590" t="s">
        <v>5</v>
      </c>
      <c r="F603" s="591" t="s">
        <v>1303</v>
      </c>
      <c r="G603" s="590" t="s">
        <v>311</v>
      </c>
      <c r="H603" s="589">
        <v>3</v>
      </c>
      <c r="I603" s="592">
        <v>1531.25</v>
      </c>
      <c r="J603" s="592">
        <v>4593.75</v>
      </c>
      <c r="K603" s="590" t="s">
        <v>1363</v>
      </c>
      <c r="L603" s="590" t="s">
        <v>2057</v>
      </c>
      <c r="M603" s="591" t="s">
        <v>1303</v>
      </c>
      <c r="O603" s="554" t="str">
        <f t="shared" ref="O603:O607" si="44">+_xlfn.CONCAT(B603,"-",E603)</f>
        <v>B1/22/09-A</v>
      </c>
    </row>
    <row r="604" spans="1:18" ht="50">
      <c r="B604" s="590" t="s">
        <v>2056</v>
      </c>
      <c r="C604" s="590" t="s">
        <v>1914</v>
      </c>
      <c r="D604" s="590" t="s">
        <v>2051</v>
      </c>
      <c r="E604" s="590" t="s">
        <v>6</v>
      </c>
      <c r="F604" s="591" t="s">
        <v>1304</v>
      </c>
      <c r="G604" s="590" t="s">
        <v>311</v>
      </c>
      <c r="H604" s="589">
        <v>3</v>
      </c>
      <c r="I604" s="589">
        <v>937.5</v>
      </c>
      <c r="J604" s="592">
        <v>2812.5</v>
      </c>
      <c r="K604" s="590" t="s">
        <v>1363</v>
      </c>
      <c r="L604" s="590" t="s">
        <v>2058</v>
      </c>
      <c r="M604" s="591" t="s">
        <v>1304</v>
      </c>
      <c r="O604" s="554" t="str">
        <f t="shared" si="44"/>
        <v>B1/22/09-B</v>
      </c>
    </row>
    <row r="605" spans="1:18" ht="25">
      <c r="B605" s="590" t="s">
        <v>2056</v>
      </c>
      <c r="C605" s="590" t="s">
        <v>1914</v>
      </c>
      <c r="D605" s="590" t="s">
        <v>2051</v>
      </c>
      <c r="E605" s="590" t="s">
        <v>7</v>
      </c>
      <c r="F605" s="591" t="s">
        <v>1307</v>
      </c>
      <c r="G605" s="590" t="s">
        <v>311</v>
      </c>
      <c r="H605" s="589">
        <v>2</v>
      </c>
      <c r="I605" s="592">
        <v>2287.5</v>
      </c>
      <c r="J605" s="592">
        <v>4575</v>
      </c>
      <c r="K605" s="590" t="s">
        <v>1363</v>
      </c>
      <c r="L605" s="590" t="s">
        <v>2059</v>
      </c>
      <c r="M605" s="591" t="s">
        <v>1307</v>
      </c>
      <c r="O605" s="554" t="str">
        <f t="shared" si="44"/>
        <v>B1/22/09-C</v>
      </c>
    </row>
    <row r="606" spans="1:18" ht="25">
      <c r="B606" s="590" t="s">
        <v>2056</v>
      </c>
      <c r="C606" s="590" t="s">
        <v>1914</v>
      </c>
      <c r="D606" s="590" t="s">
        <v>2051</v>
      </c>
      <c r="E606" s="590" t="s">
        <v>8</v>
      </c>
      <c r="F606" s="591" t="s">
        <v>2060</v>
      </c>
      <c r="G606" s="590" t="s">
        <v>311</v>
      </c>
      <c r="H606" s="589">
        <v>1</v>
      </c>
      <c r="I606" s="592">
        <v>2700</v>
      </c>
      <c r="J606" s="592">
        <v>2700</v>
      </c>
      <c r="K606" s="590" t="s">
        <v>1363</v>
      </c>
      <c r="L606" s="590" t="s">
        <v>2061</v>
      </c>
      <c r="M606" s="591" t="s">
        <v>2060</v>
      </c>
      <c r="O606" s="554" t="str">
        <f t="shared" si="44"/>
        <v>B1/22/09-D</v>
      </c>
      <c r="P606" s="555"/>
      <c r="Q606" s="555"/>
      <c r="R606" s="555"/>
    </row>
    <row r="607" spans="1:18" ht="25">
      <c r="B607" s="590" t="s">
        <v>2056</v>
      </c>
      <c r="C607" s="590" t="s">
        <v>1914</v>
      </c>
      <c r="D607" s="590" t="s">
        <v>2051</v>
      </c>
      <c r="E607" s="590" t="s">
        <v>10</v>
      </c>
      <c r="F607" s="591" t="s">
        <v>1308</v>
      </c>
      <c r="G607" s="590" t="s">
        <v>311</v>
      </c>
      <c r="H607" s="589">
        <v>4</v>
      </c>
      <c r="I607" s="592">
        <v>1531.25</v>
      </c>
      <c r="J607" s="592">
        <v>6125</v>
      </c>
      <c r="K607" s="590" t="s">
        <v>1363</v>
      </c>
      <c r="L607" s="590" t="s">
        <v>2062</v>
      </c>
      <c r="M607" s="591" t="s">
        <v>1308</v>
      </c>
      <c r="O607" s="554" t="str">
        <f t="shared" si="44"/>
        <v>B1/22/09-E</v>
      </c>
      <c r="P607" s="555"/>
      <c r="Q607" s="555"/>
      <c r="R607" s="555"/>
    </row>
    <row r="609" spans="1:18" ht="14.5">
      <c r="A609" s="587" t="s">
        <v>1633</v>
      </c>
      <c r="B609" s="588" t="s">
        <v>2056</v>
      </c>
      <c r="C609" s="588" t="s">
        <v>36</v>
      </c>
      <c r="D609" s="588" t="s">
        <v>36</v>
      </c>
      <c r="E609" s="588" t="s">
        <v>36</v>
      </c>
      <c r="F609" s="587" t="s">
        <v>42</v>
      </c>
      <c r="G609" s="588"/>
      <c r="H609" s="587"/>
      <c r="I609" s="587"/>
      <c r="J609" s="587"/>
      <c r="K609" s="588"/>
      <c r="L609" s="588"/>
      <c r="M609" s="587"/>
      <c r="N609" s="587"/>
      <c r="O609" s="587"/>
    </row>
    <row r="610" spans="1:18" ht="14.5">
      <c r="A610" s="587" t="s">
        <v>1633</v>
      </c>
      <c r="B610" s="588" t="s">
        <v>2056</v>
      </c>
      <c r="C610" s="588" t="s">
        <v>36</v>
      </c>
      <c r="D610" s="588" t="s">
        <v>36</v>
      </c>
      <c r="E610" s="588" t="s">
        <v>36</v>
      </c>
      <c r="F610" s="587" t="s">
        <v>9</v>
      </c>
      <c r="G610" s="588"/>
      <c r="H610" s="587"/>
      <c r="I610" s="587"/>
      <c r="J610" s="587"/>
      <c r="K610" s="588"/>
      <c r="L610" s="588"/>
      <c r="M610" s="587"/>
      <c r="N610" s="587"/>
      <c r="O610" s="587"/>
      <c r="P610" s="555"/>
      <c r="Q610" s="555"/>
      <c r="R610" s="555"/>
    </row>
    <row r="611" spans="1:18" ht="14.5">
      <c r="P611" s="555"/>
      <c r="Q611" s="555"/>
      <c r="R611" s="555"/>
    </row>
    <row r="612" spans="1:18" ht="14.5">
      <c r="P612" s="555"/>
      <c r="Q612" s="555"/>
      <c r="R612" s="555"/>
    </row>
    <row r="613" spans="1:18" ht="29">
      <c r="A613" s="587">
        <v>2</v>
      </c>
      <c r="B613" s="588" t="s">
        <v>2063</v>
      </c>
      <c r="C613" s="588" t="s">
        <v>36</v>
      </c>
      <c r="D613" s="588" t="s">
        <v>36</v>
      </c>
      <c r="E613" s="588" t="s">
        <v>36</v>
      </c>
      <c r="F613" s="587" t="s">
        <v>43</v>
      </c>
      <c r="G613" s="588" t="s">
        <v>36</v>
      </c>
      <c r="H613" s="587"/>
      <c r="I613" s="587"/>
      <c r="J613" s="583">
        <v>6860465.4800000004</v>
      </c>
      <c r="K613" s="588"/>
      <c r="L613" s="588"/>
      <c r="M613" s="587"/>
      <c r="N613" s="587"/>
      <c r="O613" s="587"/>
    </row>
    <row r="614" spans="1:18" ht="29">
      <c r="A614" s="587">
        <v>3</v>
      </c>
      <c r="B614" s="588" t="s">
        <v>2063</v>
      </c>
      <c r="C614" s="588" t="s">
        <v>36</v>
      </c>
      <c r="D614" s="588" t="s">
        <v>36</v>
      </c>
      <c r="E614" s="588" t="s">
        <v>36</v>
      </c>
      <c r="F614" s="587" t="s">
        <v>755</v>
      </c>
      <c r="G614" s="588" t="s">
        <v>36</v>
      </c>
      <c r="H614" s="587"/>
      <c r="I614" s="587"/>
      <c r="J614" s="583">
        <v>32525</v>
      </c>
      <c r="K614" s="588"/>
      <c r="L614" s="588"/>
      <c r="M614" s="587"/>
      <c r="N614" s="587"/>
      <c r="O614" s="587"/>
    </row>
    <row r="615" spans="1:18" ht="14.5">
      <c r="A615" s="587">
        <v>4</v>
      </c>
      <c r="B615" s="588" t="s">
        <v>2063</v>
      </c>
      <c r="C615" s="588" t="s">
        <v>36</v>
      </c>
      <c r="D615" s="588" t="s">
        <v>36</v>
      </c>
      <c r="E615" s="588" t="s">
        <v>36</v>
      </c>
      <c r="F615" s="587" t="s">
        <v>756</v>
      </c>
      <c r="G615" s="588" t="s">
        <v>36</v>
      </c>
      <c r="H615" s="587"/>
      <c r="I615" s="587"/>
      <c r="J615" s="583">
        <v>32525</v>
      </c>
      <c r="K615" s="588"/>
      <c r="L615" s="588"/>
      <c r="M615" s="587"/>
      <c r="N615" s="587"/>
      <c r="O615" s="587"/>
      <c r="P615" s="555"/>
      <c r="Q615" s="555"/>
      <c r="R615" s="555"/>
    </row>
    <row r="616" spans="1:18" ht="25">
      <c r="B616" s="590" t="s">
        <v>2063</v>
      </c>
      <c r="C616" s="590" t="s">
        <v>1914</v>
      </c>
      <c r="D616" s="590" t="s">
        <v>2064</v>
      </c>
      <c r="E616" s="590" t="s">
        <v>5</v>
      </c>
      <c r="F616" s="591" t="s">
        <v>757</v>
      </c>
      <c r="G616" s="590" t="s">
        <v>0</v>
      </c>
      <c r="H616" s="589">
        <v>1</v>
      </c>
      <c r="I616" s="592">
        <v>32525</v>
      </c>
      <c r="J616" s="592">
        <v>32525</v>
      </c>
      <c r="K616" s="590" t="s">
        <v>1365</v>
      </c>
      <c r="L616" s="590" t="s">
        <v>2065</v>
      </c>
      <c r="M616" s="591" t="s">
        <v>757</v>
      </c>
      <c r="O616" s="554" t="str">
        <f>+_xlfn.CONCAT(B616,"-",E616)</f>
        <v>B1/23/01-A</v>
      </c>
    </row>
    <row r="618" spans="1:18" ht="29">
      <c r="A618" s="587">
        <v>3</v>
      </c>
      <c r="B618" s="588" t="s">
        <v>2063</v>
      </c>
      <c r="C618" s="588" t="s">
        <v>36</v>
      </c>
      <c r="D618" s="588" t="s">
        <v>36</v>
      </c>
      <c r="E618" s="588" t="s">
        <v>36</v>
      </c>
      <c r="F618" s="587" t="s">
        <v>758</v>
      </c>
      <c r="G618" s="588" t="s">
        <v>36</v>
      </c>
      <c r="H618" s="587"/>
      <c r="I618" s="587"/>
      <c r="J618" s="583">
        <v>162625</v>
      </c>
      <c r="K618" s="588"/>
      <c r="L618" s="588"/>
      <c r="M618" s="587"/>
      <c r="N618" s="587"/>
      <c r="O618" s="587"/>
    </row>
    <row r="619" spans="1:18">
      <c r="B619" s="590" t="s">
        <v>2063</v>
      </c>
      <c r="C619" s="590" t="s">
        <v>1914</v>
      </c>
      <c r="D619" s="590" t="s">
        <v>2064</v>
      </c>
      <c r="E619" s="590" t="s">
        <v>6</v>
      </c>
      <c r="F619" s="591" t="s">
        <v>759</v>
      </c>
      <c r="G619" s="590" t="s">
        <v>0</v>
      </c>
      <c r="H619" s="589">
        <v>1</v>
      </c>
      <c r="I619" s="592">
        <v>32525</v>
      </c>
      <c r="J619" s="592">
        <v>32525</v>
      </c>
      <c r="K619" s="590" t="s">
        <v>1365</v>
      </c>
      <c r="L619" s="590" t="s">
        <v>2066</v>
      </c>
      <c r="M619" s="591" t="s">
        <v>759</v>
      </c>
      <c r="O619" s="554" t="str">
        <f t="shared" ref="O619:O623" si="45">+_xlfn.CONCAT(B619,"-",E619)</f>
        <v>B1/23/01-B</v>
      </c>
    </row>
    <row r="620" spans="1:18">
      <c r="B620" s="590" t="s">
        <v>2063</v>
      </c>
      <c r="C620" s="590" t="s">
        <v>1914</v>
      </c>
      <c r="D620" s="590" t="s">
        <v>2064</v>
      </c>
      <c r="E620" s="590" t="s">
        <v>7</v>
      </c>
      <c r="F620" s="591" t="s">
        <v>760</v>
      </c>
      <c r="G620" s="590" t="s">
        <v>0</v>
      </c>
      <c r="H620" s="589">
        <v>1</v>
      </c>
      <c r="I620" s="592">
        <v>32525</v>
      </c>
      <c r="J620" s="592">
        <v>32525</v>
      </c>
      <c r="K620" s="590" t="s">
        <v>1365</v>
      </c>
      <c r="L620" s="590" t="s">
        <v>2067</v>
      </c>
      <c r="M620" s="591" t="s">
        <v>760</v>
      </c>
      <c r="O620" s="554" t="str">
        <f t="shared" si="45"/>
        <v>B1/23/01-C</v>
      </c>
    </row>
    <row r="621" spans="1:18">
      <c r="B621" s="590" t="s">
        <v>2063</v>
      </c>
      <c r="C621" s="590" t="s">
        <v>1914</v>
      </c>
      <c r="D621" s="590" t="s">
        <v>2064</v>
      </c>
      <c r="E621" s="590" t="s">
        <v>8</v>
      </c>
      <c r="F621" s="591" t="s">
        <v>761</v>
      </c>
      <c r="G621" s="590" t="s">
        <v>0</v>
      </c>
      <c r="H621" s="589">
        <v>1</v>
      </c>
      <c r="I621" s="592">
        <v>32525</v>
      </c>
      <c r="J621" s="592">
        <v>32525</v>
      </c>
      <c r="K621" s="590" t="s">
        <v>1365</v>
      </c>
      <c r="L621" s="590" t="s">
        <v>2068</v>
      </c>
      <c r="M621" s="591" t="s">
        <v>761</v>
      </c>
      <c r="O621" s="554" t="str">
        <f t="shared" si="45"/>
        <v>B1/23/01-D</v>
      </c>
    </row>
    <row r="622" spans="1:18" ht="14.5">
      <c r="B622" s="590" t="s">
        <v>2063</v>
      </c>
      <c r="C622" s="590" t="s">
        <v>1914</v>
      </c>
      <c r="D622" s="590" t="s">
        <v>2064</v>
      </c>
      <c r="E622" s="590" t="s">
        <v>10</v>
      </c>
      <c r="F622" s="591" t="s">
        <v>762</v>
      </c>
      <c r="G622" s="590" t="s">
        <v>0</v>
      </c>
      <c r="H622" s="589">
        <v>1</v>
      </c>
      <c r="I622" s="592">
        <v>32525</v>
      </c>
      <c r="J622" s="592">
        <v>32525</v>
      </c>
      <c r="K622" s="590" t="s">
        <v>1365</v>
      </c>
      <c r="L622" s="590" t="s">
        <v>2069</v>
      </c>
      <c r="M622" s="591" t="s">
        <v>762</v>
      </c>
      <c r="O622" s="554" t="str">
        <f t="shared" si="45"/>
        <v>B1/23/01-E</v>
      </c>
      <c r="P622" s="555"/>
      <c r="Q622" s="555"/>
      <c r="R622" s="555"/>
    </row>
    <row r="623" spans="1:18" ht="14.5">
      <c r="B623" s="590" t="s">
        <v>2063</v>
      </c>
      <c r="C623" s="590" t="s">
        <v>1914</v>
      </c>
      <c r="D623" s="590" t="s">
        <v>2064</v>
      </c>
      <c r="E623" s="590" t="s">
        <v>11</v>
      </c>
      <c r="F623" s="591" t="s">
        <v>763</v>
      </c>
      <c r="G623" s="590" t="s">
        <v>0</v>
      </c>
      <c r="H623" s="589">
        <v>1</v>
      </c>
      <c r="I623" s="592">
        <v>32525</v>
      </c>
      <c r="J623" s="592">
        <v>32525</v>
      </c>
      <c r="K623" s="590" t="s">
        <v>1365</v>
      </c>
      <c r="L623" s="590" t="s">
        <v>2070</v>
      </c>
      <c r="M623" s="591" t="s">
        <v>763</v>
      </c>
      <c r="O623" s="554" t="str">
        <f t="shared" si="45"/>
        <v>B1/23/01-F</v>
      </c>
      <c r="P623" s="555"/>
      <c r="Q623" s="555"/>
      <c r="R623" s="555"/>
    </row>
    <row r="625" spans="1:18" ht="14.5">
      <c r="A625" s="587">
        <v>3</v>
      </c>
      <c r="B625" s="588" t="s">
        <v>2063</v>
      </c>
      <c r="C625" s="588" t="s">
        <v>36</v>
      </c>
      <c r="D625" s="588" t="s">
        <v>36</v>
      </c>
      <c r="E625" s="588" t="s">
        <v>36</v>
      </c>
      <c r="F625" s="587" t="s">
        <v>764</v>
      </c>
      <c r="G625" s="588" t="s">
        <v>36</v>
      </c>
      <c r="H625" s="587"/>
      <c r="I625" s="587"/>
      <c r="J625" s="583">
        <v>107695</v>
      </c>
      <c r="K625" s="588"/>
      <c r="L625" s="588"/>
      <c r="M625" s="587"/>
      <c r="N625" s="587"/>
      <c r="O625" s="587"/>
    </row>
    <row r="626" spans="1:18" ht="14.5">
      <c r="A626" s="587">
        <v>4</v>
      </c>
      <c r="B626" s="588" t="s">
        <v>2063</v>
      </c>
      <c r="C626" s="588" t="s">
        <v>36</v>
      </c>
      <c r="D626" s="588" t="s">
        <v>36</v>
      </c>
      <c r="E626" s="588" t="s">
        <v>36</v>
      </c>
      <c r="F626" s="587" t="s">
        <v>765</v>
      </c>
      <c r="G626" s="588" t="s">
        <v>36</v>
      </c>
      <c r="H626" s="587"/>
      <c r="I626" s="587"/>
      <c r="J626" s="583">
        <v>27695</v>
      </c>
      <c r="K626" s="588"/>
      <c r="L626" s="588"/>
      <c r="M626" s="587"/>
      <c r="N626" s="587"/>
      <c r="O626" s="587"/>
      <c r="P626" s="555"/>
      <c r="Q626" s="555"/>
      <c r="R626" s="555"/>
    </row>
    <row r="627" spans="1:18" ht="25">
      <c r="B627" s="590" t="s">
        <v>2063</v>
      </c>
      <c r="C627" s="590" t="s">
        <v>1914</v>
      </c>
      <c r="D627" s="590" t="s">
        <v>2071</v>
      </c>
      <c r="E627" s="590" t="s">
        <v>27</v>
      </c>
      <c r="F627" s="591" t="s">
        <v>766</v>
      </c>
      <c r="G627" s="590" t="s">
        <v>168</v>
      </c>
      <c r="H627" s="589">
        <v>955</v>
      </c>
      <c r="I627" s="589">
        <v>29</v>
      </c>
      <c r="J627" s="592">
        <v>27695</v>
      </c>
      <c r="K627" s="590" t="s">
        <v>1365</v>
      </c>
      <c r="L627" s="590" t="s">
        <v>2072</v>
      </c>
      <c r="M627" s="591" t="s">
        <v>766</v>
      </c>
      <c r="O627" s="554" t="str">
        <f>+_xlfn.CONCAT(B627,"-",E627)</f>
        <v>B1/23/01-G</v>
      </c>
    </row>
    <row r="629" spans="1:18" ht="14.5">
      <c r="A629" s="587">
        <v>4</v>
      </c>
      <c r="B629" s="588" t="s">
        <v>2063</v>
      </c>
      <c r="C629" s="588" t="s">
        <v>36</v>
      </c>
      <c r="D629" s="588" t="s">
        <v>36</v>
      </c>
      <c r="E629" s="588" t="s">
        <v>36</v>
      </c>
      <c r="F629" s="587" t="s">
        <v>767</v>
      </c>
      <c r="G629" s="588" t="s">
        <v>36</v>
      </c>
      <c r="H629" s="587"/>
      <c r="I629" s="587"/>
      <c r="J629" s="583">
        <v>80000</v>
      </c>
      <c r="K629" s="588"/>
      <c r="L629" s="588"/>
      <c r="M629" s="587"/>
      <c r="N629" s="587"/>
      <c r="O629" s="587"/>
    </row>
    <row r="630" spans="1:18" ht="25">
      <c r="B630" s="590" t="s">
        <v>2063</v>
      </c>
      <c r="C630" s="590" t="s">
        <v>1914</v>
      </c>
      <c r="D630" s="590" t="s">
        <v>2071</v>
      </c>
      <c r="E630" s="590" t="s">
        <v>28</v>
      </c>
      <c r="F630" s="591" t="s">
        <v>768</v>
      </c>
      <c r="G630" s="590" t="s">
        <v>168</v>
      </c>
      <c r="H630" s="593">
        <v>1125</v>
      </c>
      <c r="I630" s="589">
        <v>60</v>
      </c>
      <c r="J630" s="592">
        <v>67500</v>
      </c>
      <c r="K630" s="590" t="s">
        <v>1365</v>
      </c>
      <c r="L630" s="590" t="s">
        <v>2073</v>
      </c>
      <c r="M630" s="591" t="s">
        <v>768</v>
      </c>
      <c r="O630" s="554" t="str">
        <f t="shared" ref="O630:O631" si="46">+_xlfn.CONCAT(B630,"-",E630)</f>
        <v>B1/23/01-H</v>
      </c>
    </row>
    <row r="631" spans="1:18" ht="14.5">
      <c r="B631" s="590" t="s">
        <v>2063</v>
      </c>
      <c r="C631" s="590" t="s">
        <v>1914</v>
      </c>
      <c r="D631" s="590" t="s">
        <v>2071</v>
      </c>
      <c r="E631" s="590" t="s">
        <v>33</v>
      </c>
      <c r="F631" s="591" t="s">
        <v>769</v>
      </c>
      <c r="G631" s="590" t="s">
        <v>0</v>
      </c>
      <c r="H631" s="589">
        <v>1</v>
      </c>
      <c r="I631" s="592">
        <v>12500</v>
      </c>
      <c r="J631" s="592">
        <v>12500</v>
      </c>
      <c r="K631" s="590" t="s">
        <v>1365</v>
      </c>
      <c r="L631" s="590" t="s">
        <v>2074</v>
      </c>
      <c r="M631" s="591" t="s">
        <v>769</v>
      </c>
      <c r="O631" s="554" t="str">
        <f t="shared" si="46"/>
        <v>B1/23/01-J</v>
      </c>
      <c r="P631" s="555"/>
      <c r="Q631" s="555"/>
      <c r="R631" s="555"/>
    </row>
    <row r="632" spans="1:18" ht="14.5">
      <c r="P632" s="555"/>
      <c r="Q632" s="555"/>
      <c r="R632" s="555"/>
    </row>
    <row r="634" spans="1:18" ht="14.5">
      <c r="A634" s="587">
        <v>3</v>
      </c>
      <c r="B634" s="588" t="s">
        <v>2075</v>
      </c>
      <c r="C634" s="588" t="s">
        <v>36</v>
      </c>
      <c r="D634" s="588" t="s">
        <v>36</v>
      </c>
      <c r="E634" s="588" t="s">
        <v>36</v>
      </c>
      <c r="F634" s="587" t="s">
        <v>770</v>
      </c>
      <c r="G634" s="588" t="s">
        <v>36</v>
      </c>
      <c r="H634" s="587"/>
      <c r="I634" s="587"/>
      <c r="J634" s="583">
        <v>98527.1</v>
      </c>
      <c r="K634" s="588"/>
      <c r="L634" s="588"/>
      <c r="M634" s="587"/>
      <c r="N634" s="587"/>
      <c r="O634" s="587"/>
    </row>
    <row r="635" spans="1:18" ht="43.5">
      <c r="A635" s="587">
        <v>4</v>
      </c>
      <c r="B635" s="588" t="s">
        <v>2075</v>
      </c>
      <c r="C635" s="588" t="s">
        <v>36</v>
      </c>
      <c r="D635" s="588" t="s">
        <v>36</v>
      </c>
      <c r="E635" s="588" t="s">
        <v>36</v>
      </c>
      <c r="F635" s="587" t="s">
        <v>771</v>
      </c>
      <c r="G635" s="588" t="s">
        <v>36</v>
      </c>
      <c r="H635" s="587"/>
      <c r="I635" s="587"/>
      <c r="J635" s="583">
        <v>6755</v>
      </c>
      <c r="K635" s="588"/>
      <c r="L635" s="588"/>
      <c r="M635" s="587"/>
      <c r="N635" s="587"/>
      <c r="O635" s="587"/>
    </row>
    <row r="636" spans="1:18" ht="14.5">
      <c r="B636" s="590" t="s">
        <v>2075</v>
      </c>
      <c r="C636" s="590" t="s">
        <v>1914</v>
      </c>
      <c r="D636" s="590" t="s">
        <v>2071</v>
      </c>
      <c r="E636" s="590" t="s">
        <v>5</v>
      </c>
      <c r="F636" s="591" t="s">
        <v>1454</v>
      </c>
      <c r="G636" s="590" t="s">
        <v>179</v>
      </c>
      <c r="H636" s="589">
        <v>260</v>
      </c>
      <c r="I636" s="589">
        <v>21.25</v>
      </c>
      <c r="J636" s="592">
        <v>5525</v>
      </c>
      <c r="K636" s="590" t="s">
        <v>1365</v>
      </c>
      <c r="L636" s="590" t="s">
        <v>2076</v>
      </c>
      <c r="M636" s="591" t="s">
        <v>1454</v>
      </c>
      <c r="O636" s="554" t="str">
        <f t="shared" ref="O636:O637" si="47">+_xlfn.CONCAT(B636,"-",E636)</f>
        <v>B1/23/02-A</v>
      </c>
      <c r="P636" s="555"/>
      <c r="Q636" s="555"/>
      <c r="R636" s="555"/>
    </row>
    <row r="637" spans="1:18">
      <c r="B637" s="590" t="s">
        <v>2075</v>
      </c>
      <c r="C637" s="590" t="s">
        <v>1914</v>
      </c>
      <c r="D637" s="590" t="s">
        <v>2071</v>
      </c>
      <c r="E637" s="590" t="s">
        <v>6</v>
      </c>
      <c r="F637" s="591" t="s">
        <v>1449</v>
      </c>
      <c r="G637" s="590" t="s">
        <v>179</v>
      </c>
      <c r="H637" s="589">
        <v>30</v>
      </c>
      <c r="I637" s="589">
        <v>41</v>
      </c>
      <c r="J637" s="592">
        <v>1230</v>
      </c>
      <c r="K637" s="590" t="s">
        <v>1365</v>
      </c>
      <c r="L637" s="590" t="s">
        <v>2077</v>
      </c>
      <c r="M637" s="591" t="s">
        <v>1449</v>
      </c>
      <c r="O637" s="554" t="str">
        <f t="shared" si="47"/>
        <v>B1/23/02-B</v>
      </c>
    </row>
    <row r="639" spans="1:18" ht="58">
      <c r="A639" s="587">
        <v>4</v>
      </c>
      <c r="B639" s="588" t="s">
        <v>2075</v>
      </c>
      <c r="C639" s="588" t="s">
        <v>36</v>
      </c>
      <c r="D639" s="588" t="s">
        <v>36</v>
      </c>
      <c r="E639" s="588" t="s">
        <v>36</v>
      </c>
      <c r="F639" s="587" t="s">
        <v>772</v>
      </c>
      <c r="G639" s="588" t="s">
        <v>36</v>
      </c>
      <c r="H639" s="587"/>
      <c r="I639" s="587"/>
      <c r="J639" s="583">
        <v>15135.6</v>
      </c>
      <c r="K639" s="588"/>
      <c r="L639" s="588"/>
      <c r="M639" s="587"/>
      <c r="N639" s="587"/>
      <c r="O639" s="587"/>
    </row>
    <row r="640" spans="1:18">
      <c r="B640" s="590" t="s">
        <v>2075</v>
      </c>
      <c r="C640" s="590" t="s">
        <v>1914</v>
      </c>
      <c r="D640" s="590" t="s">
        <v>2071</v>
      </c>
      <c r="E640" s="590" t="s">
        <v>7</v>
      </c>
      <c r="F640" s="591" t="s">
        <v>1454</v>
      </c>
      <c r="G640" s="590" t="s">
        <v>179</v>
      </c>
      <c r="H640" s="589">
        <v>75</v>
      </c>
      <c r="I640" s="589">
        <v>40.630000000000003</v>
      </c>
      <c r="J640" s="592">
        <v>3047.25</v>
      </c>
      <c r="K640" s="590" t="s">
        <v>1365</v>
      </c>
      <c r="L640" s="590" t="s">
        <v>2078</v>
      </c>
      <c r="M640" s="591" t="s">
        <v>1454</v>
      </c>
      <c r="O640" s="554" t="str">
        <f t="shared" ref="O640:O646" si="48">+_xlfn.CONCAT(B640,"-",E640)</f>
        <v>B1/23/02-C</v>
      </c>
    </row>
    <row r="641" spans="1:18">
      <c r="B641" s="590" t="s">
        <v>2075</v>
      </c>
      <c r="C641" s="590" t="s">
        <v>1914</v>
      </c>
      <c r="D641" s="590" t="s">
        <v>2071</v>
      </c>
      <c r="E641" s="590" t="s">
        <v>8</v>
      </c>
      <c r="F641" s="591" t="s">
        <v>1453</v>
      </c>
      <c r="G641" s="590" t="s">
        <v>179</v>
      </c>
      <c r="H641" s="589">
        <v>25</v>
      </c>
      <c r="I641" s="589">
        <v>48.88</v>
      </c>
      <c r="J641" s="592">
        <v>1222</v>
      </c>
      <c r="K641" s="590" t="s">
        <v>1365</v>
      </c>
      <c r="L641" s="590" t="s">
        <v>2079</v>
      </c>
      <c r="M641" s="591" t="s">
        <v>1453</v>
      </c>
      <c r="O641" s="554" t="str">
        <f t="shared" si="48"/>
        <v>B1/23/02-D</v>
      </c>
    </row>
    <row r="642" spans="1:18">
      <c r="B642" s="590" t="s">
        <v>2075</v>
      </c>
      <c r="C642" s="590" t="s">
        <v>1914</v>
      </c>
      <c r="D642" s="590" t="s">
        <v>2071</v>
      </c>
      <c r="E642" s="590" t="s">
        <v>10</v>
      </c>
      <c r="F642" s="591" t="s">
        <v>1448</v>
      </c>
      <c r="G642" s="590" t="s">
        <v>179</v>
      </c>
      <c r="H642" s="589">
        <v>25</v>
      </c>
      <c r="I642" s="589">
        <v>57.5</v>
      </c>
      <c r="J642" s="592">
        <v>1437.5</v>
      </c>
      <c r="K642" s="590" t="s">
        <v>1365</v>
      </c>
      <c r="L642" s="590" t="s">
        <v>2080</v>
      </c>
      <c r="M642" s="591" t="s">
        <v>1448</v>
      </c>
      <c r="O642" s="554" t="str">
        <f t="shared" si="48"/>
        <v>B1/23/02-E</v>
      </c>
    </row>
    <row r="643" spans="1:18">
      <c r="B643" s="590" t="s">
        <v>2075</v>
      </c>
      <c r="C643" s="590" t="s">
        <v>1914</v>
      </c>
      <c r="D643" s="590" t="s">
        <v>2071</v>
      </c>
      <c r="E643" s="590" t="s">
        <v>11</v>
      </c>
      <c r="F643" s="591" t="s">
        <v>1445</v>
      </c>
      <c r="G643" s="590" t="s">
        <v>179</v>
      </c>
      <c r="H643" s="589">
        <v>10</v>
      </c>
      <c r="I643" s="589">
        <v>67.63</v>
      </c>
      <c r="J643" s="589">
        <v>676.3</v>
      </c>
      <c r="K643" s="590" t="s">
        <v>1365</v>
      </c>
      <c r="L643" s="590" t="s">
        <v>2081</v>
      </c>
      <c r="M643" s="591" t="s">
        <v>1445</v>
      </c>
      <c r="O643" s="554" t="str">
        <f t="shared" si="48"/>
        <v>B1/23/02-F</v>
      </c>
    </row>
    <row r="644" spans="1:18">
      <c r="B644" s="590" t="s">
        <v>2075</v>
      </c>
      <c r="C644" s="590" t="s">
        <v>1914</v>
      </c>
      <c r="D644" s="590" t="s">
        <v>2071</v>
      </c>
      <c r="E644" s="590" t="s">
        <v>27</v>
      </c>
      <c r="F644" s="591" t="s">
        <v>1467</v>
      </c>
      <c r="G644" s="590" t="s">
        <v>179</v>
      </c>
      <c r="H644" s="589">
        <v>10</v>
      </c>
      <c r="I644" s="589">
        <v>123.38</v>
      </c>
      <c r="J644" s="592">
        <v>1233.8</v>
      </c>
      <c r="K644" s="590" t="s">
        <v>1365</v>
      </c>
      <c r="L644" s="590" t="s">
        <v>2082</v>
      </c>
      <c r="M644" s="591" t="s">
        <v>1467</v>
      </c>
      <c r="O644" s="554" t="str">
        <f t="shared" si="48"/>
        <v>B1/23/02-G</v>
      </c>
    </row>
    <row r="645" spans="1:18" ht="14.5">
      <c r="B645" s="590" t="s">
        <v>2075</v>
      </c>
      <c r="C645" s="590" t="s">
        <v>1914</v>
      </c>
      <c r="D645" s="590" t="s">
        <v>2071</v>
      </c>
      <c r="E645" s="590" t="s">
        <v>28</v>
      </c>
      <c r="F645" s="591" t="s">
        <v>1457</v>
      </c>
      <c r="G645" s="590" t="s">
        <v>179</v>
      </c>
      <c r="H645" s="589">
        <v>10</v>
      </c>
      <c r="I645" s="589">
        <v>168.75</v>
      </c>
      <c r="J645" s="592">
        <v>1687.5</v>
      </c>
      <c r="K645" s="590" t="s">
        <v>1365</v>
      </c>
      <c r="L645" s="590" t="s">
        <v>2083</v>
      </c>
      <c r="M645" s="591" t="s">
        <v>1457</v>
      </c>
      <c r="O645" s="554" t="str">
        <f t="shared" si="48"/>
        <v>B1/23/02-H</v>
      </c>
      <c r="P645" s="555"/>
      <c r="Q645" s="555"/>
      <c r="R645" s="555"/>
    </row>
    <row r="646" spans="1:18">
      <c r="B646" s="590" t="s">
        <v>2075</v>
      </c>
      <c r="C646" s="590" t="s">
        <v>1914</v>
      </c>
      <c r="D646" s="590" t="s">
        <v>2071</v>
      </c>
      <c r="E646" s="590" t="s">
        <v>33</v>
      </c>
      <c r="F646" s="591" t="s">
        <v>1461</v>
      </c>
      <c r="G646" s="590" t="s">
        <v>179</v>
      </c>
      <c r="H646" s="589">
        <v>25</v>
      </c>
      <c r="I646" s="589">
        <v>233.25</v>
      </c>
      <c r="J646" s="592">
        <v>5831.25</v>
      </c>
      <c r="K646" s="590" t="s">
        <v>1365</v>
      </c>
      <c r="L646" s="590" t="s">
        <v>2084</v>
      </c>
      <c r="M646" s="591" t="s">
        <v>1461</v>
      </c>
      <c r="O646" s="554" t="str">
        <f t="shared" si="48"/>
        <v>B1/23/02-J</v>
      </c>
    </row>
    <row r="648" spans="1:18" ht="72.5">
      <c r="A648" s="587">
        <v>4</v>
      </c>
      <c r="B648" s="588" t="s">
        <v>2075</v>
      </c>
      <c r="C648" s="588" t="s">
        <v>36</v>
      </c>
      <c r="D648" s="588" t="s">
        <v>36</v>
      </c>
      <c r="E648" s="588" t="s">
        <v>36</v>
      </c>
      <c r="F648" s="587" t="s">
        <v>773</v>
      </c>
      <c r="G648" s="588" t="s">
        <v>36</v>
      </c>
      <c r="H648" s="587"/>
      <c r="I648" s="587"/>
      <c r="J648" s="583">
        <v>76636.5</v>
      </c>
      <c r="K648" s="588"/>
      <c r="L648" s="588"/>
      <c r="M648" s="587"/>
      <c r="N648" s="587"/>
      <c r="O648" s="587"/>
    </row>
    <row r="649" spans="1:18">
      <c r="B649" s="590" t="s">
        <v>2075</v>
      </c>
      <c r="C649" s="590" t="s">
        <v>1914</v>
      </c>
      <c r="D649" s="590" t="s">
        <v>2071</v>
      </c>
      <c r="E649" s="590" t="s">
        <v>34</v>
      </c>
      <c r="F649" s="591" t="s">
        <v>1454</v>
      </c>
      <c r="G649" s="590" t="s">
        <v>179</v>
      </c>
      <c r="H649" s="589">
        <v>50</v>
      </c>
      <c r="I649" s="589">
        <v>38.75</v>
      </c>
      <c r="J649" s="592">
        <v>1937.5</v>
      </c>
      <c r="K649" s="590" t="s">
        <v>1365</v>
      </c>
      <c r="L649" s="590" t="s">
        <v>2085</v>
      </c>
      <c r="M649" s="591" t="s">
        <v>1454</v>
      </c>
      <c r="O649" s="554" t="str">
        <f t="shared" ref="O649:O651" si="49">+_xlfn.CONCAT(B649,"-",E649)</f>
        <v>B1/23/02-K</v>
      </c>
    </row>
    <row r="650" spans="1:18">
      <c r="B650" s="590" t="s">
        <v>2075</v>
      </c>
      <c r="C650" s="590" t="s">
        <v>1914</v>
      </c>
      <c r="D650" s="590" t="s">
        <v>2071</v>
      </c>
      <c r="E650" s="590" t="s">
        <v>39</v>
      </c>
      <c r="F650" s="591" t="s">
        <v>1453</v>
      </c>
      <c r="G650" s="590" t="s">
        <v>179</v>
      </c>
      <c r="H650" s="589">
        <v>10</v>
      </c>
      <c r="I650" s="589">
        <v>46.63</v>
      </c>
      <c r="J650" s="589">
        <v>466.3</v>
      </c>
      <c r="K650" s="590" t="s">
        <v>1365</v>
      </c>
      <c r="L650" s="590" t="s">
        <v>2086</v>
      </c>
      <c r="M650" s="591" t="s">
        <v>1453</v>
      </c>
      <c r="O650" s="554" t="str">
        <f t="shared" si="49"/>
        <v>B1/23/02-L</v>
      </c>
    </row>
    <row r="651" spans="1:18">
      <c r="B651" s="590" t="s">
        <v>2075</v>
      </c>
      <c r="C651" s="590" t="s">
        <v>1914</v>
      </c>
      <c r="D651" s="590" t="s">
        <v>2071</v>
      </c>
      <c r="E651" s="590" t="s">
        <v>38</v>
      </c>
      <c r="F651" s="591" t="s">
        <v>1445</v>
      </c>
      <c r="G651" s="590" t="s">
        <v>179</v>
      </c>
      <c r="H651" s="589">
        <v>10</v>
      </c>
      <c r="I651" s="589">
        <v>92.88</v>
      </c>
      <c r="J651" s="589">
        <v>928.8</v>
      </c>
      <c r="K651" s="590" t="s">
        <v>1365</v>
      </c>
      <c r="L651" s="590" t="s">
        <v>2087</v>
      </c>
      <c r="M651" s="591" t="s">
        <v>1445</v>
      </c>
      <c r="O651" s="554" t="str">
        <f t="shared" si="49"/>
        <v>B1/23/02-M</v>
      </c>
    </row>
    <row r="654" spans="1:18">
      <c r="B654" s="590" t="s">
        <v>2088</v>
      </c>
      <c r="C654" s="590" t="s">
        <v>1914</v>
      </c>
      <c r="D654" s="590" t="s">
        <v>2071</v>
      </c>
      <c r="E654" s="590" t="s">
        <v>5</v>
      </c>
      <c r="F654" s="591" t="s">
        <v>1467</v>
      </c>
      <c r="G654" s="590" t="s">
        <v>179</v>
      </c>
      <c r="H654" s="589">
        <v>10</v>
      </c>
      <c r="I654" s="589">
        <v>117.5</v>
      </c>
      <c r="J654" s="592">
        <v>1175</v>
      </c>
      <c r="K654" s="590" t="s">
        <v>1365</v>
      </c>
      <c r="L654" s="590" t="s">
        <v>2089</v>
      </c>
      <c r="M654" s="591" t="s">
        <v>1467</v>
      </c>
      <c r="O654" s="554" t="str">
        <f t="shared" ref="O654:O657" si="50">+_xlfn.CONCAT(B654,"-",E654)</f>
        <v>B1/23/03-A</v>
      </c>
    </row>
    <row r="655" spans="1:18">
      <c r="B655" s="590" t="s">
        <v>2088</v>
      </c>
      <c r="C655" s="590" t="s">
        <v>1914</v>
      </c>
      <c r="D655" s="590" t="s">
        <v>2071</v>
      </c>
      <c r="E655" s="590" t="s">
        <v>6</v>
      </c>
      <c r="F655" s="591" t="s">
        <v>1457</v>
      </c>
      <c r="G655" s="590" t="s">
        <v>179</v>
      </c>
      <c r="H655" s="589">
        <v>10</v>
      </c>
      <c r="I655" s="589">
        <v>161.38</v>
      </c>
      <c r="J655" s="592">
        <v>1613.8</v>
      </c>
      <c r="K655" s="590" t="s">
        <v>1365</v>
      </c>
      <c r="L655" s="590" t="s">
        <v>2090</v>
      </c>
      <c r="M655" s="591" t="s">
        <v>1457</v>
      </c>
      <c r="O655" s="554" t="str">
        <f t="shared" si="50"/>
        <v>B1/23/03-B</v>
      </c>
    </row>
    <row r="656" spans="1:18" ht="14.5">
      <c r="B656" s="590" t="s">
        <v>2088</v>
      </c>
      <c r="C656" s="590" t="s">
        <v>1914</v>
      </c>
      <c r="D656" s="590" t="s">
        <v>2071</v>
      </c>
      <c r="E656" s="590" t="s">
        <v>7</v>
      </c>
      <c r="F656" s="591" t="s">
        <v>1461</v>
      </c>
      <c r="G656" s="590" t="s">
        <v>179</v>
      </c>
      <c r="H656" s="589">
        <v>290</v>
      </c>
      <c r="I656" s="589">
        <v>222.25</v>
      </c>
      <c r="J656" s="592">
        <v>64452.5</v>
      </c>
      <c r="K656" s="590" t="s">
        <v>1365</v>
      </c>
      <c r="L656" s="590" t="s">
        <v>2091</v>
      </c>
      <c r="M656" s="591" t="s">
        <v>1461</v>
      </c>
      <c r="O656" s="554" t="str">
        <f t="shared" si="50"/>
        <v>B1/23/03-C</v>
      </c>
      <c r="P656" s="555"/>
      <c r="Q656" s="555"/>
      <c r="R656" s="555"/>
    </row>
    <row r="657" spans="1:18" ht="14.5">
      <c r="B657" s="590" t="s">
        <v>2088</v>
      </c>
      <c r="C657" s="590" t="s">
        <v>1914</v>
      </c>
      <c r="D657" s="590" t="s">
        <v>2071</v>
      </c>
      <c r="E657" s="590" t="s">
        <v>8</v>
      </c>
      <c r="F657" s="591" t="s">
        <v>1459</v>
      </c>
      <c r="G657" s="590" t="s">
        <v>179</v>
      </c>
      <c r="H657" s="589">
        <v>20</v>
      </c>
      <c r="I657" s="589">
        <v>303.13</v>
      </c>
      <c r="J657" s="592">
        <v>6062.6</v>
      </c>
      <c r="K657" s="590" t="s">
        <v>1365</v>
      </c>
      <c r="L657" s="590" t="s">
        <v>2092</v>
      </c>
      <c r="M657" s="591" t="s">
        <v>1459</v>
      </c>
      <c r="O657" s="554" t="str">
        <f t="shared" si="50"/>
        <v>B1/23/03-D</v>
      </c>
      <c r="P657" s="555"/>
      <c r="Q657" s="555"/>
      <c r="R657" s="555"/>
    </row>
    <row r="659" spans="1:18" ht="29">
      <c r="A659" s="587">
        <v>3</v>
      </c>
      <c r="B659" s="588" t="s">
        <v>2088</v>
      </c>
      <c r="C659" s="588" t="s">
        <v>36</v>
      </c>
      <c r="D659" s="588" t="s">
        <v>36</v>
      </c>
      <c r="E659" s="588" t="s">
        <v>36</v>
      </c>
      <c r="F659" s="587" t="s">
        <v>774</v>
      </c>
      <c r="G659" s="588" t="s">
        <v>36</v>
      </c>
      <c r="H659" s="587"/>
      <c r="I659" s="587"/>
      <c r="J659" s="583">
        <v>1100125</v>
      </c>
      <c r="K659" s="588"/>
      <c r="L659" s="588"/>
      <c r="M659" s="587"/>
      <c r="N659" s="587"/>
      <c r="O659" s="587"/>
    </row>
    <row r="660" spans="1:18" ht="14.5">
      <c r="A660" s="587">
        <v>4</v>
      </c>
      <c r="B660" s="588" t="s">
        <v>2088</v>
      </c>
      <c r="C660" s="588" t="s">
        <v>36</v>
      </c>
      <c r="D660" s="588" t="s">
        <v>36</v>
      </c>
      <c r="E660" s="588" t="s">
        <v>36</v>
      </c>
      <c r="F660" s="587" t="s">
        <v>775</v>
      </c>
      <c r="G660" s="588" t="s">
        <v>36</v>
      </c>
      <c r="H660" s="587"/>
      <c r="I660" s="587"/>
      <c r="J660" s="583">
        <v>1100125</v>
      </c>
      <c r="K660" s="588"/>
      <c r="L660" s="588"/>
      <c r="M660" s="587"/>
      <c r="N660" s="587"/>
      <c r="O660" s="587"/>
      <c r="P660" s="555"/>
      <c r="Q660" s="555"/>
      <c r="R660" s="555"/>
    </row>
    <row r="661" spans="1:18" ht="50">
      <c r="B661" s="590" t="s">
        <v>2088</v>
      </c>
      <c r="C661" s="590" t="s">
        <v>1914</v>
      </c>
      <c r="D661" s="590" t="s">
        <v>2093</v>
      </c>
      <c r="E661" s="590" t="s">
        <v>10</v>
      </c>
      <c r="F661" s="591" t="s">
        <v>776</v>
      </c>
      <c r="G661" s="590" t="s">
        <v>0</v>
      </c>
      <c r="H661" s="589">
        <v>1</v>
      </c>
      <c r="I661" s="592">
        <v>1100125</v>
      </c>
      <c r="J661" s="592">
        <v>1100125</v>
      </c>
      <c r="K661" s="590" t="s">
        <v>1365</v>
      </c>
      <c r="L661" s="590" t="s">
        <v>2094</v>
      </c>
      <c r="M661" s="591" t="s">
        <v>776</v>
      </c>
      <c r="O661" s="554" t="str">
        <f>+_xlfn.CONCAT(B661,"-",E661)</f>
        <v>B1/23/03-E</v>
      </c>
      <c r="P661" s="555"/>
      <c r="Q661" s="555"/>
      <c r="R661" s="555"/>
    </row>
    <row r="663" spans="1:18" ht="14.5">
      <c r="A663" s="587">
        <v>3</v>
      </c>
      <c r="B663" s="588" t="s">
        <v>2088</v>
      </c>
      <c r="C663" s="588" t="s">
        <v>36</v>
      </c>
      <c r="D663" s="588" t="s">
        <v>36</v>
      </c>
      <c r="E663" s="588" t="s">
        <v>36</v>
      </c>
      <c r="F663" s="587" t="s">
        <v>777</v>
      </c>
      <c r="G663" s="588" t="s">
        <v>36</v>
      </c>
      <c r="H663" s="587"/>
      <c r="I663" s="587"/>
      <c r="J663" s="583">
        <v>447774.76</v>
      </c>
      <c r="K663" s="588"/>
      <c r="L663" s="588"/>
      <c r="M663" s="587"/>
      <c r="N663" s="587"/>
      <c r="O663" s="587"/>
    </row>
    <row r="664" spans="1:18" ht="58">
      <c r="A664" s="587">
        <v>4</v>
      </c>
      <c r="B664" s="588" t="s">
        <v>2088</v>
      </c>
      <c r="C664" s="588" t="s">
        <v>36</v>
      </c>
      <c r="D664" s="588" t="s">
        <v>36</v>
      </c>
      <c r="E664" s="588" t="s">
        <v>36</v>
      </c>
      <c r="F664" s="587" t="s">
        <v>778</v>
      </c>
      <c r="G664" s="588" t="s">
        <v>36</v>
      </c>
      <c r="H664" s="587"/>
      <c r="I664" s="587"/>
      <c r="J664" s="583">
        <v>18635.63</v>
      </c>
      <c r="K664" s="588"/>
      <c r="L664" s="588"/>
      <c r="M664" s="587"/>
      <c r="N664" s="587"/>
      <c r="O664" s="587"/>
    </row>
    <row r="665" spans="1:18" ht="14.5">
      <c r="B665" s="590" t="s">
        <v>2088</v>
      </c>
      <c r="C665" s="590" t="s">
        <v>1914</v>
      </c>
      <c r="D665" s="590" t="s">
        <v>2095</v>
      </c>
      <c r="E665" s="590" t="s">
        <v>11</v>
      </c>
      <c r="F665" s="591" t="s">
        <v>1449</v>
      </c>
      <c r="G665" s="590" t="s">
        <v>179</v>
      </c>
      <c r="H665" s="589">
        <v>50</v>
      </c>
      <c r="I665" s="589">
        <v>126.63</v>
      </c>
      <c r="J665" s="592">
        <v>6331.5</v>
      </c>
      <c r="K665" s="590" t="s">
        <v>1365</v>
      </c>
      <c r="L665" s="590" t="s">
        <v>2096</v>
      </c>
      <c r="M665" s="591" t="s">
        <v>1449</v>
      </c>
      <c r="O665" s="554" t="str">
        <f t="shared" ref="O665:O666" si="51">+_xlfn.CONCAT(B665,"-",E665)</f>
        <v>B1/23/03-F</v>
      </c>
      <c r="P665" s="555"/>
      <c r="Q665" s="555"/>
      <c r="R665" s="555"/>
    </row>
    <row r="666" spans="1:18" ht="14.5">
      <c r="B666" s="590" t="s">
        <v>2088</v>
      </c>
      <c r="C666" s="590" t="s">
        <v>1914</v>
      </c>
      <c r="D666" s="590" t="s">
        <v>2095</v>
      </c>
      <c r="E666" s="590" t="s">
        <v>27</v>
      </c>
      <c r="F666" s="591" t="s">
        <v>2097</v>
      </c>
      <c r="G666" s="590" t="s">
        <v>0</v>
      </c>
      <c r="H666" s="589">
        <v>1</v>
      </c>
      <c r="I666" s="592">
        <v>12304.13</v>
      </c>
      <c r="J666" s="592">
        <v>12304.13</v>
      </c>
      <c r="K666" s="590" t="s">
        <v>1365</v>
      </c>
      <c r="L666" s="590" t="s">
        <v>2098</v>
      </c>
      <c r="M666" s="591" t="s">
        <v>2097</v>
      </c>
      <c r="O666" s="554" t="str">
        <f t="shared" si="51"/>
        <v>B1/23/03-G</v>
      </c>
      <c r="P666" s="555"/>
      <c r="Q666" s="555"/>
      <c r="R666" s="555"/>
    </row>
    <row r="668" spans="1:18" ht="14.5">
      <c r="A668" s="587">
        <v>4</v>
      </c>
      <c r="B668" s="588" t="s">
        <v>2088</v>
      </c>
      <c r="C668" s="588" t="s">
        <v>36</v>
      </c>
      <c r="D668" s="588" t="s">
        <v>36</v>
      </c>
      <c r="E668" s="588" t="s">
        <v>36</v>
      </c>
      <c r="F668" s="587" t="s">
        <v>780</v>
      </c>
      <c r="G668" s="588" t="s">
        <v>36</v>
      </c>
      <c r="H668" s="587"/>
      <c r="I668" s="587"/>
      <c r="J668" s="583">
        <v>119968.75</v>
      </c>
      <c r="K668" s="588"/>
      <c r="L668" s="588"/>
      <c r="M668" s="587"/>
      <c r="N668" s="587"/>
      <c r="O668" s="587"/>
    </row>
    <row r="669" spans="1:18" ht="14.5">
      <c r="A669" s="587">
        <v>5</v>
      </c>
      <c r="B669" s="588" t="s">
        <v>2088</v>
      </c>
      <c r="C669" s="588" t="s">
        <v>36</v>
      </c>
      <c r="D669" s="588" t="s">
        <v>36</v>
      </c>
      <c r="E669" s="588" t="s">
        <v>36</v>
      </c>
      <c r="F669" s="587" t="s">
        <v>781</v>
      </c>
      <c r="G669" s="588" t="s">
        <v>36</v>
      </c>
      <c r="H669" s="587"/>
      <c r="I669" s="587"/>
      <c r="J669" s="583">
        <v>119968.75</v>
      </c>
      <c r="K669" s="588"/>
      <c r="L669" s="588"/>
      <c r="M669" s="587"/>
      <c r="N669" s="587"/>
      <c r="O669" s="587"/>
    </row>
    <row r="670" spans="1:18">
      <c r="B670" s="590" t="s">
        <v>2088</v>
      </c>
      <c r="C670" s="590" t="s">
        <v>1914</v>
      </c>
      <c r="D670" s="590" t="s">
        <v>2095</v>
      </c>
      <c r="E670" s="590" t="s">
        <v>28</v>
      </c>
      <c r="F670" s="591" t="s">
        <v>782</v>
      </c>
      <c r="G670" s="590" t="s">
        <v>0</v>
      </c>
      <c r="H670" s="589">
        <v>1</v>
      </c>
      <c r="I670" s="592">
        <v>10968.75</v>
      </c>
      <c r="J670" s="592">
        <v>10968.75</v>
      </c>
      <c r="K670" s="590" t="s">
        <v>1365</v>
      </c>
      <c r="L670" s="590" t="s">
        <v>2099</v>
      </c>
      <c r="M670" s="591" t="s">
        <v>782</v>
      </c>
      <c r="O670" s="554" t="str">
        <f t="shared" ref="O670:O672" si="52">+_xlfn.CONCAT(B670,"-",E670)</f>
        <v>B1/23/03-H</v>
      </c>
    </row>
    <row r="671" spans="1:18">
      <c r="B671" s="590" t="s">
        <v>2088</v>
      </c>
      <c r="C671" s="590" t="s">
        <v>1914</v>
      </c>
      <c r="D671" s="590" t="s">
        <v>2095</v>
      </c>
      <c r="E671" s="590" t="s">
        <v>33</v>
      </c>
      <c r="F671" s="591" t="s">
        <v>783</v>
      </c>
      <c r="G671" s="590" t="s">
        <v>0</v>
      </c>
      <c r="H671" s="589">
        <v>1</v>
      </c>
      <c r="I671" s="592">
        <v>9718.75</v>
      </c>
      <c r="J671" s="592">
        <v>9718.75</v>
      </c>
      <c r="K671" s="590" t="s">
        <v>1365</v>
      </c>
      <c r="L671" s="590" t="s">
        <v>2100</v>
      </c>
      <c r="M671" s="591" t="s">
        <v>783</v>
      </c>
      <c r="O671" s="554" t="str">
        <f t="shared" si="52"/>
        <v>B1/23/03-J</v>
      </c>
    </row>
    <row r="672" spans="1:18">
      <c r="B672" s="590" t="s">
        <v>2088</v>
      </c>
      <c r="C672" s="590" t="s">
        <v>1914</v>
      </c>
      <c r="D672" s="590" t="s">
        <v>2095</v>
      </c>
      <c r="E672" s="590" t="s">
        <v>34</v>
      </c>
      <c r="F672" s="591" t="s">
        <v>761</v>
      </c>
      <c r="G672" s="590" t="s">
        <v>0</v>
      </c>
      <c r="H672" s="589">
        <v>1</v>
      </c>
      <c r="I672" s="592">
        <v>5968.75</v>
      </c>
      <c r="J672" s="592">
        <v>5968.75</v>
      </c>
      <c r="K672" s="590" t="s">
        <v>1365</v>
      </c>
      <c r="L672" s="590" t="s">
        <v>2101</v>
      </c>
      <c r="M672" s="591" t="s">
        <v>761</v>
      </c>
      <c r="O672" s="554" t="str">
        <f t="shared" si="52"/>
        <v>B1/23/03-K</v>
      </c>
    </row>
    <row r="675" spans="1:18">
      <c r="B675" s="590" t="s">
        <v>2102</v>
      </c>
      <c r="C675" s="590" t="s">
        <v>1914</v>
      </c>
      <c r="D675" s="590" t="s">
        <v>2095</v>
      </c>
      <c r="E675" s="590" t="s">
        <v>5</v>
      </c>
      <c r="F675" s="591" t="s">
        <v>784</v>
      </c>
      <c r="G675" s="590" t="s">
        <v>0</v>
      </c>
      <c r="H675" s="589">
        <v>1</v>
      </c>
      <c r="I675" s="592">
        <v>9718.75</v>
      </c>
      <c r="J675" s="592">
        <v>9718.75</v>
      </c>
      <c r="K675" s="590" t="s">
        <v>1365</v>
      </c>
      <c r="L675" s="590" t="s">
        <v>2103</v>
      </c>
      <c r="M675" s="591" t="s">
        <v>784</v>
      </c>
      <c r="O675" s="554" t="str">
        <f t="shared" ref="O675:O679" si="53">+_xlfn.CONCAT(B675,"-",E675)</f>
        <v>B1/23/04-A</v>
      </c>
    </row>
    <row r="676" spans="1:18">
      <c r="B676" s="590" t="s">
        <v>2102</v>
      </c>
      <c r="C676" s="590" t="s">
        <v>1914</v>
      </c>
      <c r="D676" s="590" t="s">
        <v>2095</v>
      </c>
      <c r="E676" s="590" t="s">
        <v>6</v>
      </c>
      <c r="F676" s="591" t="s">
        <v>785</v>
      </c>
      <c r="G676" s="590" t="s">
        <v>0</v>
      </c>
      <c r="H676" s="589">
        <v>1</v>
      </c>
      <c r="I676" s="592">
        <v>17218.75</v>
      </c>
      <c r="J676" s="592">
        <v>17218.75</v>
      </c>
      <c r="K676" s="590" t="s">
        <v>1365</v>
      </c>
      <c r="L676" s="590" t="s">
        <v>2104</v>
      </c>
      <c r="M676" s="591" t="s">
        <v>785</v>
      </c>
      <c r="O676" s="554" t="str">
        <f t="shared" si="53"/>
        <v>B1/23/04-B</v>
      </c>
    </row>
    <row r="677" spans="1:18">
      <c r="B677" s="590" t="s">
        <v>2102</v>
      </c>
      <c r="C677" s="590" t="s">
        <v>1914</v>
      </c>
      <c r="D677" s="590" t="s">
        <v>2095</v>
      </c>
      <c r="E677" s="590" t="s">
        <v>7</v>
      </c>
      <c r="F677" s="591" t="s">
        <v>786</v>
      </c>
      <c r="G677" s="590" t="s">
        <v>0</v>
      </c>
      <c r="H677" s="589">
        <v>1</v>
      </c>
      <c r="I677" s="592">
        <v>46937.5</v>
      </c>
      <c r="J677" s="592">
        <v>46937.5</v>
      </c>
      <c r="K677" s="590" t="s">
        <v>1365</v>
      </c>
      <c r="L677" s="590" t="s">
        <v>2105</v>
      </c>
      <c r="M677" s="591" t="s">
        <v>786</v>
      </c>
      <c r="O677" s="554" t="str">
        <f t="shared" si="53"/>
        <v>B1/23/04-C</v>
      </c>
    </row>
    <row r="678" spans="1:18" ht="14.5">
      <c r="B678" s="590" t="s">
        <v>2102</v>
      </c>
      <c r="C678" s="590" t="s">
        <v>1914</v>
      </c>
      <c r="D678" s="590" t="s">
        <v>2095</v>
      </c>
      <c r="E678" s="590" t="s">
        <v>8</v>
      </c>
      <c r="F678" s="591" t="s">
        <v>787</v>
      </c>
      <c r="G678" s="590" t="s">
        <v>0</v>
      </c>
      <c r="H678" s="589">
        <v>1</v>
      </c>
      <c r="I678" s="592">
        <v>9718.75</v>
      </c>
      <c r="J678" s="592">
        <v>9718.75</v>
      </c>
      <c r="K678" s="590" t="s">
        <v>1365</v>
      </c>
      <c r="L678" s="590" t="s">
        <v>2106</v>
      </c>
      <c r="M678" s="591" t="s">
        <v>787</v>
      </c>
      <c r="O678" s="554" t="str">
        <f t="shared" si="53"/>
        <v>B1/23/04-D</v>
      </c>
      <c r="P678" s="555"/>
      <c r="Q678" s="555"/>
      <c r="R678" s="555"/>
    </row>
    <row r="679" spans="1:18">
      <c r="B679" s="590" t="s">
        <v>2102</v>
      </c>
      <c r="C679" s="590" t="s">
        <v>1914</v>
      </c>
      <c r="D679" s="590" t="s">
        <v>2095</v>
      </c>
      <c r="E679" s="590" t="s">
        <v>10</v>
      </c>
      <c r="F679" s="591" t="s">
        <v>788</v>
      </c>
      <c r="G679" s="590" t="s">
        <v>0</v>
      </c>
      <c r="H679" s="589">
        <v>1</v>
      </c>
      <c r="I679" s="592">
        <v>9718.75</v>
      </c>
      <c r="J679" s="592">
        <v>9718.75</v>
      </c>
      <c r="K679" s="590" t="s">
        <v>1365</v>
      </c>
      <c r="L679" s="590" t="s">
        <v>2107</v>
      </c>
      <c r="M679" s="591" t="s">
        <v>788</v>
      </c>
      <c r="O679" s="554" t="str">
        <f t="shared" si="53"/>
        <v>B1/23/04-E</v>
      </c>
    </row>
    <row r="681" spans="1:18" ht="58">
      <c r="A681" s="587">
        <v>4</v>
      </c>
      <c r="B681" s="588" t="s">
        <v>2102</v>
      </c>
      <c r="C681" s="588" t="s">
        <v>36</v>
      </c>
      <c r="D681" s="588" t="s">
        <v>36</v>
      </c>
      <c r="E681" s="588" t="s">
        <v>36</v>
      </c>
      <c r="F681" s="587" t="s">
        <v>789</v>
      </c>
      <c r="G681" s="588" t="s">
        <v>36</v>
      </c>
      <c r="H681" s="587"/>
      <c r="I681" s="587"/>
      <c r="J681" s="583">
        <v>261350</v>
      </c>
      <c r="K681" s="588"/>
      <c r="L681" s="588"/>
      <c r="M681" s="587"/>
      <c r="N681" s="587"/>
      <c r="O681" s="587"/>
      <c r="P681" s="555"/>
      <c r="Q681" s="555"/>
      <c r="R681" s="555"/>
    </row>
    <row r="682" spans="1:18">
      <c r="B682" s="590" t="s">
        <v>2102</v>
      </c>
      <c r="C682" s="590" t="s">
        <v>1914</v>
      </c>
      <c r="D682" s="590" t="s">
        <v>2095</v>
      </c>
      <c r="E682" s="590" t="s">
        <v>11</v>
      </c>
      <c r="F682" s="591" t="s">
        <v>2108</v>
      </c>
      <c r="G682" s="590" t="s">
        <v>311</v>
      </c>
      <c r="H682" s="589">
        <v>1</v>
      </c>
      <c r="I682" s="592">
        <v>261350</v>
      </c>
      <c r="J682" s="592">
        <v>261350</v>
      </c>
      <c r="K682" s="590" t="s">
        <v>1365</v>
      </c>
      <c r="L682" s="590" t="s">
        <v>2109</v>
      </c>
      <c r="M682" s="591" t="s">
        <v>2108</v>
      </c>
      <c r="O682" s="554" t="str">
        <f>+_xlfn.CONCAT(B682,"-",E682)</f>
        <v>B1/23/04-F</v>
      </c>
    </row>
    <row r="684" spans="1:18" ht="29">
      <c r="A684" s="587">
        <v>4</v>
      </c>
      <c r="B684" s="588" t="s">
        <v>2102</v>
      </c>
      <c r="C684" s="588" t="s">
        <v>36</v>
      </c>
      <c r="D684" s="588" t="s">
        <v>36</v>
      </c>
      <c r="E684" s="588" t="s">
        <v>36</v>
      </c>
      <c r="F684" s="587" t="s">
        <v>791</v>
      </c>
      <c r="G684" s="588" t="s">
        <v>36</v>
      </c>
      <c r="H684" s="587"/>
      <c r="I684" s="587"/>
      <c r="J684" s="583">
        <v>24645.38</v>
      </c>
      <c r="K684" s="588"/>
      <c r="L684" s="588"/>
      <c r="M684" s="587"/>
      <c r="N684" s="587"/>
      <c r="O684" s="587"/>
      <c r="P684" s="555"/>
      <c r="Q684" s="555"/>
      <c r="R684" s="555"/>
    </row>
    <row r="685" spans="1:18">
      <c r="B685" s="590" t="s">
        <v>2102</v>
      </c>
      <c r="C685" s="590" t="s">
        <v>1914</v>
      </c>
      <c r="D685" s="590" t="s">
        <v>2095</v>
      </c>
      <c r="E685" s="590" t="s">
        <v>27</v>
      </c>
      <c r="F685" s="591" t="s">
        <v>1449</v>
      </c>
      <c r="G685" s="590" t="s">
        <v>311</v>
      </c>
      <c r="H685" s="589">
        <v>1</v>
      </c>
      <c r="I685" s="592">
        <v>24645.38</v>
      </c>
      <c r="J685" s="592">
        <v>24645.38</v>
      </c>
      <c r="K685" s="590" t="s">
        <v>1365</v>
      </c>
      <c r="L685" s="590" t="s">
        <v>2110</v>
      </c>
      <c r="M685" s="591" t="s">
        <v>1449</v>
      </c>
      <c r="O685" s="554" t="str">
        <f>+_xlfn.CONCAT(B685,"-",E685)</f>
        <v>B1/23/04-G</v>
      </c>
    </row>
    <row r="687" spans="1:18" ht="14.5">
      <c r="A687" s="587">
        <v>4</v>
      </c>
      <c r="B687" s="588" t="s">
        <v>2102</v>
      </c>
      <c r="C687" s="588" t="s">
        <v>36</v>
      </c>
      <c r="D687" s="588" t="s">
        <v>36</v>
      </c>
      <c r="E687" s="588" t="s">
        <v>36</v>
      </c>
      <c r="F687" s="587" t="s">
        <v>792</v>
      </c>
      <c r="G687" s="588" t="s">
        <v>36</v>
      </c>
      <c r="H687" s="587"/>
      <c r="I687" s="587"/>
      <c r="J687" s="583">
        <v>23175</v>
      </c>
      <c r="K687" s="588"/>
      <c r="L687" s="588"/>
      <c r="M687" s="587"/>
      <c r="N687" s="587"/>
      <c r="O687" s="587"/>
      <c r="P687" s="555"/>
      <c r="Q687" s="555"/>
      <c r="R687" s="555"/>
    </row>
    <row r="688" spans="1:18" ht="14.5">
      <c r="B688" s="590" t="s">
        <v>2102</v>
      </c>
      <c r="C688" s="590" t="s">
        <v>1914</v>
      </c>
      <c r="D688" s="590" t="s">
        <v>2095</v>
      </c>
      <c r="E688" s="590" t="s">
        <v>28</v>
      </c>
      <c r="F688" s="591" t="s">
        <v>2111</v>
      </c>
      <c r="G688" s="590" t="s">
        <v>311</v>
      </c>
      <c r="H688" s="589">
        <v>2</v>
      </c>
      <c r="I688" s="592">
        <v>11587.5</v>
      </c>
      <c r="J688" s="592">
        <v>23175</v>
      </c>
      <c r="K688" s="590" t="s">
        <v>1365</v>
      </c>
      <c r="L688" s="590" t="s">
        <v>2112</v>
      </c>
      <c r="M688" s="591" t="s">
        <v>2111</v>
      </c>
      <c r="O688" s="554" t="str">
        <f>+_xlfn.CONCAT(B688,"-",E688)</f>
        <v>B1/23/04-H</v>
      </c>
      <c r="P688" s="555"/>
      <c r="Q688" s="555"/>
      <c r="R688" s="555"/>
    </row>
    <row r="690" spans="1:18" ht="14.5">
      <c r="A690" s="587">
        <v>3</v>
      </c>
      <c r="B690" s="588" t="s">
        <v>2102</v>
      </c>
      <c r="C690" s="588" t="s">
        <v>36</v>
      </c>
      <c r="D690" s="588" t="s">
        <v>36</v>
      </c>
      <c r="E690" s="588" t="s">
        <v>36</v>
      </c>
      <c r="F690" s="587" t="s">
        <v>794</v>
      </c>
      <c r="G690" s="588" t="s">
        <v>36</v>
      </c>
      <c r="H690" s="587"/>
      <c r="I690" s="587"/>
      <c r="J690" s="583">
        <v>742677.94</v>
      </c>
      <c r="K690" s="588"/>
      <c r="L690" s="588"/>
      <c r="M690" s="587"/>
      <c r="N690" s="587"/>
      <c r="O690" s="587"/>
    </row>
    <row r="691" spans="1:18" ht="43.5">
      <c r="A691" s="587">
        <v>4</v>
      </c>
      <c r="B691" s="588" t="s">
        <v>2102</v>
      </c>
      <c r="C691" s="588" t="s">
        <v>36</v>
      </c>
      <c r="D691" s="588" t="s">
        <v>36</v>
      </c>
      <c r="E691" s="588" t="s">
        <v>36</v>
      </c>
      <c r="F691" s="587" t="s">
        <v>2113</v>
      </c>
      <c r="G691" s="588" t="s">
        <v>36</v>
      </c>
      <c r="H691" s="587"/>
      <c r="I691" s="587"/>
      <c r="J691" s="583">
        <v>200999.7</v>
      </c>
      <c r="K691" s="588"/>
      <c r="L691" s="588"/>
      <c r="M691" s="587"/>
      <c r="N691" s="587"/>
      <c r="O691" s="587"/>
    </row>
    <row r="692" spans="1:18">
      <c r="B692" s="590" t="s">
        <v>2102</v>
      </c>
      <c r="C692" s="590" t="s">
        <v>1914</v>
      </c>
      <c r="D692" s="590" t="s">
        <v>2114</v>
      </c>
      <c r="E692" s="590" t="s">
        <v>33</v>
      </c>
      <c r="F692" s="591" t="s">
        <v>1454</v>
      </c>
      <c r="G692" s="590" t="s">
        <v>179</v>
      </c>
      <c r="H692" s="589">
        <v>125</v>
      </c>
      <c r="I692" s="589">
        <v>82.5</v>
      </c>
      <c r="J692" s="592">
        <v>10312.5</v>
      </c>
      <c r="K692" s="590" t="s">
        <v>1365</v>
      </c>
      <c r="L692" s="590" t="s">
        <v>2115</v>
      </c>
      <c r="M692" s="591" t="s">
        <v>1454</v>
      </c>
      <c r="O692" s="554" t="str">
        <f t="shared" ref="O692:O696" si="54">+_xlfn.CONCAT(B692,"-",E692)</f>
        <v>B1/23/04-J</v>
      </c>
    </row>
    <row r="693" spans="1:18">
      <c r="B693" s="590" t="s">
        <v>2102</v>
      </c>
      <c r="C693" s="590" t="s">
        <v>1914</v>
      </c>
      <c r="D693" s="590" t="s">
        <v>2114</v>
      </c>
      <c r="E693" s="590" t="s">
        <v>34</v>
      </c>
      <c r="F693" s="591" t="s">
        <v>1453</v>
      </c>
      <c r="G693" s="590" t="s">
        <v>179</v>
      </c>
      <c r="H693" s="589">
        <v>35</v>
      </c>
      <c r="I693" s="589">
        <v>98</v>
      </c>
      <c r="J693" s="592">
        <v>3430</v>
      </c>
      <c r="K693" s="590" t="s">
        <v>1365</v>
      </c>
      <c r="L693" s="590" t="s">
        <v>2116</v>
      </c>
      <c r="M693" s="591" t="s">
        <v>1453</v>
      </c>
      <c r="O693" s="554" t="str">
        <f t="shared" si="54"/>
        <v>B1/23/04-K</v>
      </c>
    </row>
    <row r="694" spans="1:18">
      <c r="B694" s="590" t="s">
        <v>2102</v>
      </c>
      <c r="C694" s="590" t="s">
        <v>1914</v>
      </c>
      <c r="D694" s="590" t="s">
        <v>2114</v>
      </c>
      <c r="E694" s="590" t="s">
        <v>39</v>
      </c>
      <c r="F694" s="591" t="s">
        <v>1448</v>
      </c>
      <c r="G694" s="590" t="s">
        <v>179</v>
      </c>
      <c r="H694" s="589">
        <v>25</v>
      </c>
      <c r="I694" s="589">
        <v>119.88</v>
      </c>
      <c r="J694" s="592">
        <v>2997</v>
      </c>
      <c r="K694" s="590" t="s">
        <v>1365</v>
      </c>
      <c r="L694" s="590" t="s">
        <v>2117</v>
      </c>
      <c r="M694" s="591" t="s">
        <v>1448</v>
      </c>
      <c r="O694" s="554" t="str">
        <f t="shared" si="54"/>
        <v>B1/23/04-L</v>
      </c>
    </row>
    <row r="695" spans="1:18">
      <c r="B695" s="590" t="s">
        <v>2102</v>
      </c>
      <c r="C695" s="590" t="s">
        <v>1914</v>
      </c>
      <c r="D695" s="590" t="s">
        <v>2114</v>
      </c>
      <c r="E695" s="590" t="s">
        <v>38</v>
      </c>
      <c r="F695" s="591" t="s">
        <v>1445</v>
      </c>
      <c r="G695" s="590" t="s">
        <v>179</v>
      </c>
      <c r="H695" s="589">
        <v>20</v>
      </c>
      <c r="I695" s="589">
        <v>145</v>
      </c>
      <c r="J695" s="592">
        <v>2900</v>
      </c>
      <c r="K695" s="590" t="s">
        <v>1365</v>
      </c>
      <c r="L695" s="590" t="s">
        <v>2118</v>
      </c>
      <c r="M695" s="591" t="s">
        <v>1445</v>
      </c>
      <c r="O695" s="554" t="str">
        <f t="shared" si="54"/>
        <v>B1/23/04-M</v>
      </c>
    </row>
    <row r="696" spans="1:18">
      <c r="B696" s="590" t="s">
        <v>2102</v>
      </c>
      <c r="C696" s="590" t="s">
        <v>1914</v>
      </c>
      <c r="D696" s="590" t="s">
        <v>2114</v>
      </c>
      <c r="E696" s="590" t="s">
        <v>205</v>
      </c>
      <c r="F696" s="591" t="s">
        <v>1467</v>
      </c>
      <c r="G696" s="590" t="s">
        <v>179</v>
      </c>
      <c r="H696" s="589">
        <v>20</v>
      </c>
      <c r="I696" s="589">
        <v>246.63</v>
      </c>
      <c r="J696" s="592">
        <v>4932.6000000000004</v>
      </c>
      <c r="K696" s="590" t="s">
        <v>1365</v>
      </c>
      <c r="L696" s="590" t="s">
        <v>2119</v>
      </c>
      <c r="M696" s="591" t="s">
        <v>1467</v>
      </c>
      <c r="O696" s="554" t="str">
        <f t="shared" si="54"/>
        <v>B1/23/04-N</v>
      </c>
    </row>
    <row r="699" spans="1:18">
      <c r="B699" s="590" t="s">
        <v>2120</v>
      </c>
      <c r="C699" s="590" t="s">
        <v>1914</v>
      </c>
      <c r="D699" s="590" t="s">
        <v>2114</v>
      </c>
      <c r="E699" s="590" t="s">
        <v>5</v>
      </c>
      <c r="F699" s="591" t="s">
        <v>1457</v>
      </c>
      <c r="G699" s="590" t="s">
        <v>179</v>
      </c>
      <c r="H699" s="589">
        <v>20</v>
      </c>
      <c r="I699" s="589">
        <v>329.88</v>
      </c>
      <c r="J699" s="592">
        <v>6597.6</v>
      </c>
      <c r="K699" s="590" t="s">
        <v>1365</v>
      </c>
      <c r="L699" s="590" t="s">
        <v>2121</v>
      </c>
      <c r="M699" s="591" t="s">
        <v>1457</v>
      </c>
      <c r="O699" s="554" t="str">
        <f t="shared" ref="O699:O701" si="55">+_xlfn.CONCAT(B699,"-",E699)</f>
        <v>B1/23/05-A</v>
      </c>
    </row>
    <row r="700" spans="1:18" ht="14.5">
      <c r="B700" s="590" t="s">
        <v>2120</v>
      </c>
      <c r="C700" s="590" t="s">
        <v>1914</v>
      </c>
      <c r="D700" s="590" t="s">
        <v>2114</v>
      </c>
      <c r="E700" s="590" t="s">
        <v>6</v>
      </c>
      <c r="F700" s="591" t="s">
        <v>1461</v>
      </c>
      <c r="G700" s="590" t="s">
        <v>179</v>
      </c>
      <c r="H700" s="589">
        <v>315</v>
      </c>
      <c r="I700" s="589">
        <v>493</v>
      </c>
      <c r="J700" s="592">
        <v>155295</v>
      </c>
      <c r="K700" s="590" t="s">
        <v>1365</v>
      </c>
      <c r="L700" s="590" t="s">
        <v>2122</v>
      </c>
      <c r="M700" s="591" t="s">
        <v>1461</v>
      </c>
      <c r="O700" s="554" t="str">
        <f t="shared" si="55"/>
        <v>B1/23/05-B</v>
      </c>
      <c r="P700" s="555"/>
      <c r="Q700" s="555"/>
      <c r="R700" s="555"/>
    </row>
    <row r="701" spans="1:18">
      <c r="B701" s="590" t="s">
        <v>2120</v>
      </c>
      <c r="C701" s="590" t="s">
        <v>1914</v>
      </c>
      <c r="D701" s="590" t="s">
        <v>2114</v>
      </c>
      <c r="E701" s="590" t="s">
        <v>7</v>
      </c>
      <c r="F701" s="591" t="s">
        <v>1459</v>
      </c>
      <c r="G701" s="590" t="s">
        <v>179</v>
      </c>
      <c r="H701" s="589">
        <v>20</v>
      </c>
      <c r="I701" s="589">
        <v>726.75</v>
      </c>
      <c r="J701" s="592">
        <v>14535</v>
      </c>
      <c r="K701" s="590" t="s">
        <v>1365</v>
      </c>
      <c r="L701" s="590" t="s">
        <v>2123</v>
      </c>
      <c r="M701" s="591" t="s">
        <v>1459</v>
      </c>
      <c r="O701" s="554" t="str">
        <f t="shared" si="55"/>
        <v>B1/23/05-C</v>
      </c>
    </row>
    <row r="703" spans="1:18" ht="43.5">
      <c r="A703" s="587">
        <v>4</v>
      </c>
      <c r="B703" s="588" t="s">
        <v>2120</v>
      </c>
      <c r="C703" s="588" t="s">
        <v>36</v>
      </c>
      <c r="D703" s="588" t="s">
        <v>36</v>
      </c>
      <c r="E703" s="588" t="s">
        <v>36</v>
      </c>
      <c r="F703" s="587" t="s">
        <v>795</v>
      </c>
      <c r="G703" s="588" t="s">
        <v>36</v>
      </c>
      <c r="H703" s="587"/>
      <c r="I703" s="587"/>
      <c r="J703" s="583">
        <v>453492</v>
      </c>
      <c r="K703" s="588"/>
      <c r="L703" s="588"/>
      <c r="M703" s="587"/>
      <c r="N703" s="587"/>
      <c r="O703" s="587"/>
      <c r="P703" s="555"/>
      <c r="Q703" s="555"/>
      <c r="R703" s="555"/>
    </row>
    <row r="704" spans="1:18">
      <c r="B704" s="590" t="s">
        <v>2120</v>
      </c>
      <c r="C704" s="590" t="s">
        <v>1914</v>
      </c>
      <c r="D704" s="590" t="s">
        <v>2114</v>
      </c>
      <c r="E704" s="590" t="s">
        <v>8</v>
      </c>
      <c r="F704" s="591" t="s">
        <v>1459</v>
      </c>
      <c r="G704" s="590" t="s">
        <v>179</v>
      </c>
      <c r="H704" s="589">
        <v>624</v>
      </c>
      <c r="I704" s="589">
        <v>726.75</v>
      </c>
      <c r="J704" s="592">
        <v>453492</v>
      </c>
      <c r="K704" s="590" t="s">
        <v>1365</v>
      </c>
      <c r="L704" s="590" t="s">
        <v>2124</v>
      </c>
      <c r="M704" s="591" t="s">
        <v>1459</v>
      </c>
      <c r="O704" s="554" t="str">
        <f>+_xlfn.CONCAT(B704,"-",E704)</f>
        <v>B1/23/05-D</v>
      </c>
    </row>
    <row r="706" spans="1:18" ht="43.5">
      <c r="A706" s="587">
        <v>4</v>
      </c>
      <c r="B706" s="588" t="s">
        <v>2120</v>
      </c>
      <c r="C706" s="588" t="s">
        <v>36</v>
      </c>
      <c r="D706" s="588" t="s">
        <v>36</v>
      </c>
      <c r="E706" s="588" t="s">
        <v>36</v>
      </c>
      <c r="F706" s="587" t="s">
        <v>796</v>
      </c>
      <c r="G706" s="588" t="s">
        <v>36</v>
      </c>
      <c r="H706" s="587"/>
      <c r="I706" s="587"/>
      <c r="J706" s="583">
        <v>58418.36</v>
      </c>
      <c r="K706" s="588"/>
      <c r="L706" s="588"/>
      <c r="M706" s="587"/>
      <c r="N706" s="587"/>
      <c r="O706" s="587"/>
    </row>
    <row r="707" spans="1:18">
      <c r="B707" s="590" t="s">
        <v>2120</v>
      </c>
      <c r="C707" s="590" t="s">
        <v>1914</v>
      </c>
      <c r="D707" s="590" t="s">
        <v>2114</v>
      </c>
      <c r="E707" s="590" t="s">
        <v>10</v>
      </c>
      <c r="F707" s="591" t="s">
        <v>1454</v>
      </c>
      <c r="G707" s="590" t="s">
        <v>179</v>
      </c>
      <c r="H707" s="589">
        <v>260</v>
      </c>
      <c r="I707" s="589">
        <v>37.630000000000003</v>
      </c>
      <c r="J707" s="592">
        <v>9783.7999999999993</v>
      </c>
      <c r="K707" s="590" t="s">
        <v>1365</v>
      </c>
      <c r="L707" s="590" t="s">
        <v>2125</v>
      </c>
      <c r="M707" s="591" t="s">
        <v>1454</v>
      </c>
      <c r="O707" s="554" t="str">
        <f t="shared" ref="O707:O715" si="56">+_xlfn.CONCAT(B707,"-",E707)</f>
        <v>B1/23/05-E</v>
      </c>
    </row>
    <row r="708" spans="1:18">
      <c r="B708" s="590" t="s">
        <v>2120</v>
      </c>
      <c r="C708" s="590" t="s">
        <v>1914</v>
      </c>
      <c r="D708" s="590" t="s">
        <v>2114</v>
      </c>
      <c r="E708" s="590" t="s">
        <v>11</v>
      </c>
      <c r="F708" s="591" t="s">
        <v>1449</v>
      </c>
      <c r="G708" s="590" t="s">
        <v>179</v>
      </c>
      <c r="H708" s="589">
        <v>30</v>
      </c>
      <c r="I708" s="589">
        <v>70.63</v>
      </c>
      <c r="J708" s="592">
        <v>2118.9</v>
      </c>
      <c r="K708" s="590" t="s">
        <v>1365</v>
      </c>
      <c r="L708" s="590" t="s">
        <v>2126</v>
      </c>
      <c r="M708" s="591" t="s">
        <v>1449</v>
      </c>
      <c r="O708" s="554" t="str">
        <f t="shared" si="56"/>
        <v>B1/23/05-F</v>
      </c>
    </row>
    <row r="709" spans="1:18">
      <c r="B709" s="590" t="s">
        <v>2120</v>
      </c>
      <c r="C709" s="590" t="s">
        <v>1914</v>
      </c>
      <c r="D709" s="590" t="s">
        <v>2114</v>
      </c>
      <c r="E709" s="590" t="s">
        <v>27</v>
      </c>
      <c r="F709" s="591" t="s">
        <v>797</v>
      </c>
      <c r="G709" s="590" t="s">
        <v>0</v>
      </c>
      <c r="H709" s="589">
        <v>1</v>
      </c>
      <c r="I709" s="592">
        <v>5171.88</v>
      </c>
      <c r="J709" s="592">
        <v>5171.88</v>
      </c>
      <c r="K709" s="590" t="s">
        <v>1365</v>
      </c>
      <c r="L709" s="590" t="s">
        <v>2127</v>
      </c>
      <c r="M709" s="591" t="s">
        <v>797</v>
      </c>
      <c r="O709" s="554" t="str">
        <f t="shared" si="56"/>
        <v>B1/23/05-G</v>
      </c>
    </row>
    <row r="710" spans="1:18">
      <c r="B710" s="590" t="s">
        <v>2120</v>
      </c>
      <c r="C710" s="590" t="s">
        <v>1914</v>
      </c>
      <c r="D710" s="590" t="s">
        <v>2114</v>
      </c>
      <c r="E710" s="590" t="s">
        <v>28</v>
      </c>
      <c r="F710" s="591" t="s">
        <v>798</v>
      </c>
      <c r="G710" s="590" t="s">
        <v>0</v>
      </c>
      <c r="H710" s="589">
        <v>1</v>
      </c>
      <c r="I710" s="592">
        <v>5171.88</v>
      </c>
      <c r="J710" s="592">
        <v>5171.88</v>
      </c>
      <c r="K710" s="590" t="s">
        <v>1365</v>
      </c>
      <c r="L710" s="590" t="s">
        <v>2128</v>
      </c>
      <c r="M710" s="591" t="s">
        <v>798</v>
      </c>
      <c r="O710" s="554" t="str">
        <f t="shared" si="56"/>
        <v>B1/23/05-H</v>
      </c>
    </row>
    <row r="711" spans="1:18">
      <c r="B711" s="590" t="s">
        <v>2120</v>
      </c>
      <c r="C711" s="590" t="s">
        <v>1914</v>
      </c>
      <c r="D711" s="590" t="s">
        <v>2114</v>
      </c>
      <c r="E711" s="590" t="s">
        <v>33</v>
      </c>
      <c r="F711" s="591" t="s">
        <v>799</v>
      </c>
      <c r="G711" s="590" t="s">
        <v>0</v>
      </c>
      <c r="H711" s="589">
        <v>1</v>
      </c>
      <c r="I711" s="592">
        <v>5171.88</v>
      </c>
      <c r="J711" s="592">
        <v>5171.88</v>
      </c>
      <c r="K711" s="590" t="s">
        <v>1365</v>
      </c>
      <c r="L711" s="590" t="s">
        <v>2129</v>
      </c>
      <c r="M711" s="591" t="s">
        <v>799</v>
      </c>
      <c r="O711" s="554" t="str">
        <f t="shared" si="56"/>
        <v>B1/23/05-J</v>
      </c>
    </row>
    <row r="712" spans="1:18">
      <c r="B712" s="590" t="s">
        <v>2120</v>
      </c>
      <c r="C712" s="590" t="s">
        <v>1914</v>
      </c>
      <c r="D712" s="590" t="s">
        <v>2114</v>
      </c>
      <c r="E712" s="590" t="s">
        <v>34</v>
      </c>
      <c r="F712" s="591" t="s">
        <v>800</v>
      </c>
      <c r="G712" s="590" t="s">
        <v>0</v>
      </c>
      <c r="H712" s="589">
        <v>1</v>
      </c>
      <c r="I712" s="592">
        <v>8921.8799999999992</v>
      </c>
      <c r="J712" s="592">
        <v>8921.8799999999992</v>
      </c>
      <c r="K712" s="590" t="s">
        <v>1365</v>
      </c>
      <c r="L712" s="590" t="s">
        <v>2130</v>
      </c>
      <c r="M712" s="591" t="s">
        <v>800</v>
      </c>
      <c r="O712" s="554" t="str">
        <f t="shared" si="56"/>
        <v>B1/23/05-K</v>
      </c>
    </row>
    <row r="713" spans="1:18">
      <c r="B713" s="590" t="s">
        <v>2120</v>
      </c>
      <c r="C713" s="590" t="s">
        <v>1914</v>
      </c>
      <c r="D713" s="590" t="s">
        <v>2114</v>
      </c>
      <c r="E713" s="590" t="s">
        <v>39</v>
      </c>
      <c r="F713" s="591" t="s">
        <v>801</v>
      </c>
      <c r="G713" s="590" t="s">
        <v>0</v>
      </c>
      <c r="H713" s="589">
        <v>1</v>
      </c>
      <c r="I713" s="592">
        <v>11421.88</v>
      </c>
      <c r="J713" s="592">
        <v>11421.88</v>
      </c>
      <c r="K713" s="590" t="s">
        <v>1365</v>
      </c>
      <c r="L713" s="590" t="s">
        <v>2131</v>
      </c>
      <c r="M713" s="591" t="s">
        <v>801</v>
      </c>
      <c r="O713" s="554" t="str">
        <f t="shared" si="56"/>
        <v>B1/23/05-L</v>
      </c>
    </row>
    <row r="714" spans="1:18" ht="14.5">
      <c r="B714" s="590" t="s">
        <v>2120</v>
      </c>
      <c r="C714" s="590" t="s">
        <v>1914</v>
      </c>
      <c r="D714" s="590" t="s">
        <v>2114</v>
      </c>
      <c r="E714" s="590" t="s">
        <v>38</v>
      </c>
      <c r="F714" s="591" t="s">
        <v>802</v>
      </c>
      <c r="G714" s="590" t="s">
        <v>0</v>
      </c>
      <c r="H714" s="589">
        <v>1</v>
      </c>
      <c r="I714" s="592">
        <v>5171.88</v>
      </c>
      <c r="J714" s="592">
        <v>5171.88</v>
      </c>
      <c r="K714" s="590" t="s">
        <v>1365</v>
      </c>
      <c r="L714" s="590" t="s">
        <v>2132</v>
      </c>
      <c r="M714" s="591" t="s">
        <v>802</v>
      </c>
      <c r="O714" s="554" t="str">
        <f t="shared" si="56"/>
        <v>B1/23/05-M</v>
      </c>
      <c r="P714" s="555"/>
      <c r="Q714" s="555"/>
      <c r="R714" s="555"/>
    </row>
    <row r="715" spans="1:18">
      <c r="B715" s="590" t="s">
        <v>2120</v>
      </c>
      <c r="C715" s="590" t="s">
        <v>1914</v>
      </c>
      <c r="D715" s="590" t="s">
        <v>2114</v>
      </c>
      <c r="E715" s="590" t="s">
        <v>205</v>
      </c>
      <c r="F715" s="591" t="s">
        <v>803</v>
      </c>
      <c r="G715" s="590" t="s">
        <v>0</v>
      </c>
      <c r="H715" s="589">
        <v>1</v>
      </c>
      <c r="I715" s="592">
        <v>5484.38</v>
      </c>
      <c r="J715" s="592">
        <v>5484.38</v>
      </c>
      <c r="K715" s="590" t="s">
        <v>1365</v>
      </c>
      <c r="L715" s="590" t="s">
        <v>2133</v>
      </c>
      <c r="M715" s="591" t="s">
        <v>803</v>
      </c>
      <c r="O715" s="554" t="str">
        <f t="shared" si="56"/>
        <v>B1/23/05-N</v>
      </c>
    </row>
    <row r="717" spans="1:18" ht="14.5">
      <c r="A717" s="587">
        <v>4</v>
      </c>
      <c r="B717" s="588" t="s">
        <v>2120</v>
      </c>
      <c r="C717" s="588" t="s">
        <v>36</v>
      </c>
      <c r="D717" s="588" t="s">
        <v>36</v>
      </c>
      <c r="E717" s="588" t="s">
        <v>36</v>
      </c>
      <c r="F717" s="587" t="s">
        <v>804</v>
      </c>
      <c r="G717" s="588" t="s">
        <v>36</v>
      </c>
      <c r="H717" s="587"/>
      <c r="I717" s="587"/>
      <c r="J717" s="583">
        <v>11537.5</v>
      </c>
      <c r="K717" s="588"/>
      <c r="L717" s="588"/>
      <c r="M717" s="587"/>
      <c r="N717" s="587"/>
      <c r="O717" s="587"/>
      <c r="P717" s="555"/>
      <c r="Q717" s="555"/>
      <c r="R717" s="555"/>
    </row>
    <row r="718" spans="1:18">
      <c r="B718" s="590" t="s">
        <v>2120</v>
      </c>
      <c r="C718" s="590" t="s">
        <v>1914</v>
      </c>
      <c r="D718" s="590" t="s">
        <v>2114</v>
      </c>
      <c r="E718" s="590" t="s">
        <v>414</v>
      </c>
      <c r="F718" s="591" t="s">
        <v>805</v>
      </c>
      <c r="G718" s="590" t="s">
        <v>311</v>
      </c>
      <c r="H718" s="589">
        <v>2</v>
      </c>
      <c r="I718" s="592">
        <v>5768.75</v>
      </c>
      <c r="J718" s="592">
        <v>11537.5</v>
      </c>
      <c r="K718" s="590" t="s">
        <v>1365</v>
      </c>
      <c r="L718" s="590" t="s">
        <v>2134</v>
      </c>
      <c r="M718" s="591" t="s">
        <v>805</v>
      </c>
      <c r="O718" s="554" t="str">
        <f>+_xlfn.CONCAT(B718,"-",E718)</f>
        <v>B1/23/05-P</v>
      </c>
    </row>
    <row r="720" spans="1:18" ht="14.5">
      <c r="A720" s="587">
        <v>4</v>
      </c>
      <c r="B720" s="588" t="s">
        <v>2120</v>
      </c>
      <c r="C720" s="588" t="s">
        <v>36</v>
      </c>
      <c r="D720" s="588" t="s">
        <v>36</v>
      </c>
      <c r="E720" s="588" t="s">
        <v>36</v>
      </c>
      <c r="F720" s="587" t="s">
        <v>2135</v>
      </c>
      <c r="G720" s="588" t="s">
        <v>36</v>
      </c>
      <c r="H720" s="587"/>
      <c r="I720" s="587"/>
      <c r="J720" s="583">
        <v>18230.38</v>
      </c>
      <c r="K720" s="588"/>
      <c r="L720" s="588"/>
      <c r="M720" s="587"/>
      <c r="N720" s="587"/>
      <c r="O720" s="587"/>
    </row>
    <row r="721" spans="1:18" ht="14.5">
      <c r="B721" s="590" t="s">
        <v>2120</v>
      </c>
      <c r="C721" s="590" t="s">
        <v>1914</v>
      </c>
      <c r="D721" s="590" t="s">
        <v>2114</v>
      </c>
      <c r="E721" s="590" t="s">
        <v>416</v>
      </c>
      <c r="F721" s="591" t="s">
        <v>2136</v>
      </c>
      <c r="G721" s="590" t="s">
        <v>311</v>
      </c>
      <c r="H721" s="589">
        <v>1</v>
      </c>
      <c r="I721" s="592">
        <v>18230.38</v>
      </c>
      <c r="J721" s="592">
        <v>18230.38</v>
      </c>
      <c r="K721" s="590" t="s">
        <v>1365</v>
      </c>
      <c r="L721" s="590" t="s">
        <v>2137</v>
      </c>
      <c r="M721" s="591" t="s">
        <v>2136</v>
      </c>
      <c r="O721" s="554" t="str">
        <f>+_xlfn.CONCAT(B721,"-",E721)</f>
        <v>B1/23/05-Q</v>
      </c>
      <c r="P721" s="555"/>
      <c r="Q721" s="555"/>
      <c r="R721" s="555"/>
    </row>
    <row r="722" spans="1:18" ht="14.5">
      <c r="P722" s="555"/>
      <c r="Q722" s="555"/>
      <c r="R722" s="555"/>
    </row>
    <row r="724" spans="1:18" ht="14.5">
      <c r="A724" s="587">
        <v>3</v>
      </c>
      <c r="B724" s="588" t="s">
        <v>2138</v>
      </c>
      <c r="C724" s="588" t="s">
        <v>36</v>
      </c>
      <c r="D724" s="588" t="s">
        <v>36</v>
      </c>
      <c r="E724" s="588" t="s">
        <v>36</v>
      </c>
      <c r="F724" s="587" t="s">
        <v>811</v>
      </c>
      <c r="G724" s="588" t="s">
        <v>36</v>
      </c>
      <c r="H724" s="587"/>
      <c r="I724" s="587"/>
      <c r="J724" s="583">
        <v>158112.5</v>
      </c>
      <c r="K724" s="588"/>
      <c r="L724" s="588"/>
      <c r="M724" s="587"/>
      <c r="N724" s="587"/>
      <c r="O724" s="587"/>
    </row>
    <row r="725" spans="1:18" ht="72.5">
      <c r="A725" s="587">
        <v>4</v>
      </c>
      <c r="B725" s="588" t="s">
        <v>2138</v>
      </c>
      <c r="C725" s="588" t="s">
        <v>36</v>
      </c>
      <c r="D725" s="588" t="s">
        <v>36</v>
      </c>
      <c r="E725" s="588" t="s">
        <v>36</v>
      </c>
      <c r="F725" s="587" t="s">
        <v>812</v>
      </c>
      <c r="G725" s="588" t="s">
        <v>36</v>
      </c>
      <c r="H725" s="587"/>
      <c r="I725" s="587"/>
      <c r="J725" s="583">
        <v>158112.5</v>
      </c>
      <c r="K725" s="588"/>
      <c r="L725" s="588"/>
      <c r="M725" s="587"/>
      <c r="N725" s="587"/>
      <c r="O725" s="587"/>
    </row>
    <row r="726" spans="1:18" ht="14.5">
      <c r="B726" s="590" t="s">
        <v>2138</v>
      </c>
      <c r="C726" s="590" t="s">
        <v>1914</v>
      </c>
      <c r="D726" s="590" t="s">
        <v>2114</v>
      </c>
      <c r="E726" s="590" t="s">
        <v>5</v>
      </c>
      <c r="F726" s="591" t="s">
        <v>2139</v>
      </c>
      <c r="G726" s="590" t="s">
        <v>311</v>
      </c>
      <c r="H726" s="589">
        <v>4</v>
      </c>
      <c r="I726" s="592">
        <v>36287.5</v>
      </c>
      <c r="J726" s="592">
        <v>145150</v>
      </c>
      <c r="K726" s="590" t="s">
        <v>1365</v>
      </c>
      <c r="L726" s="590" t="s">
        <v>2140</v>
      </c>
      <c r="M726" s="591" t="s">
        <v>2139</v>
      </c>
      <c r="O726" s="554" t="str">
        <f t="shared" ref="O726:O727" si="57">+_xlfn.CONCAT(B726,"-",E726)</f>
        <v>B1/23/06-A</v>
      </c>
      <c r="P726" s="555"/>
      <c r="Q726" s="555"/>
      <c r="R726" s="555"/>
    </row>
    <row r="727" spans="1:18" ht="14.5">
      <c r="B727" s="590" t="s">
        <v>2138</v>
      </c>
      <c r="C727" s="590" t="s">
        <v>1914</v>
      </c>
      <c r="D727" s="590" t="s">
        <v>2114</v>
      </c>
      <c r="E727" s="590" t="s">
        <v>6</v>
      </c>
      <c r="F727" s="591" t="s">
        <v>2141</v>
      </c>
      <c r="G727" s="590" t="s">
        <v>1252</v>
      </c>
      <c r="H727" s="589">
        <v>1</v>
      </c>
      <c r="I727" s="592">
        <v>12962.5</v>
      </c>
      <c r="J727" s="592">
        <v>12962.5</v>
      </c>
      <c r="K727" s="590" t="s">
        <v>1365</v>
      </c>
      <c r="L727" s="590" t="s">
        <v>2142</v>
      </c>
      <c r="M727" s="591" t="s">
        <v>2141</v>
      </c>
      <c r="O727" s="554" t="str">
        <f t="shared" si="57"/>
        <v>B1/23/06-B</v>
      </c>
      <c r="P727" s="555"/>
      <c r="Q727" s="555"/>
      <c r="R727" s="555"/>
    </row>
    <row r="729" spans="1:18" ht="14.5">
      <c r="A729" s="587">
        <v>3</v>
      </c>
      <c r="B729" s="588" t="s">
        <v>2138</v>
      </c>
      <c r="C729" s="588" t="s">
        <v>36</v>
      </c>
      <c r="D729" s="588" t="s">
        <v>36</v>
      </c>
      <c r="E729" s="588" t="s">
        <v>36</v>
      </c>
      <c r="F729" s="587" t="s">
        <v>817</v>
      </c>
      <c r="G729" s="588" t="s">
        <v>36</v>
      </c>
      <c r="H729" s="587"/>
      <c r="I729" s="587"/>
      <c r="J729" s="583">
        <v>21900</v>
      </c>
      <c r="K729" s="588"/>
      <c r="L729" s="588"/>
      <c r="M729" s="587"/>
      <c r="N729" s="587"/>
      <c r="O729" s="587"/>
    </row>
    <row r="730" spans="1:18" ht="14.5">
      <c r="A730" s="587">
        <v>4</v>
      </c>
      <c r="B730" s="588" t="s">
        <v>2138</v>
      </c>
      <c r="C730" s="588" t="s">
        <v>36</v>
      </c>
      <c r="D730" s="588" t="s">
        <v>36</v>
      </c>
      <c r="E730" s="588" t="s">
        <v>36</v>
      </c>
      <c r="F730" s="587" t="s">
        <v>818</v>
      </c>
      <c r="G730" s="588" t="s">
        <v>36</v>
      </c>
      <c r="H730" s="587"/>
      <c r="I730" s="587"/>
      <c r="J730" s="583">
        <v>21900</v>
      </c>
      <c r="K730" s="588"/>
      <c r="L730" s="588"/>
      <c r="M730" s="587"/>
      <c r="N730" s="587"/>
      <c r="O730" s="587"/>
      <c r="P730" s="555"/>
      <c r="Q730" s="555"/>
      <c r="R730" s="555"/>
    </row>
    <row r="731" spans="1:18" ht="14.5">
      <c r="B731" s="590" t="s">
        <v>2138</v>
      </c>
      <c r="C731" s="590" t="s">
        <v>1914</v>
      </c>
      <c r="D731" s="590" t="s">
        <v>2143</v>
      </c>
      <c r="E731" s="590" t="s">
        <v>7</v>
      </c>
      <c r="F731" s="591" t="s">
        <v>819</v>
      </c>
      <c r="G731" s="590" t="s">
        <v>311</v>
      </c>
      <c r="H731" s="589">
        <v>1</v>
      </c>
      <c r="I731" s="592">
        <v>21900</v>
      </c>
      <c r="J731" s="592">
        <v>21900</v>
      </c>
      <c r="K731" s="590" t="s">
        <v>1365</v>
      </c>
      <c r="L731" s="590" t="s">
        <v>2144</v>
      </c>
      <c r="M731" s="591" t="s">
        <v>819</v>
      </c>
      <c r="O731" s="554" t="str">
        <f>+_xlfn.CONCAT(B731,"-",E731)</f>
        <v>B1/23/06-C</v>
      </c>
      <c r="P731" s="555"/>
      <c r="Q731" s="555"/>
      <c r="R731" s="555"/>
    </row>
    <row r="733" spans="1:18" ht="14.5">
      <c r="A733" s="587">
        <v>3</v>
      </c>
      <c r="B733" s="588" t="s">
        <v>2138</v>
      </c>
      <c r="C733" s="588" t="s">
        <v>36</v>
      </c>
      <c r="D733" s="588" t="s">
        <v>36</v>
      </c>
      <c r="E733" s="588" t="s">
        <v>36</v>
      </c>
      <c r="F733" s="587" t="s">
        <v>821</v>
      </c>
      <c r="G733" s="588" t="s">
        <v>36</v>
      </c>
      <c r="H733" s="587"/>
      <c r="I733" s="587"/>
      <c r="J733" s="583">
        <v>1417648.04</v>
      </c>
      <c r="K733" s="588"/>
      <c r="L733" s="588"/>
      <c r="M733" s="587"/>
      <c r="N733" s="587"/>
      <c r="O733" s="587"/>
    </row>
    <row r="734" spans="1:18" ht="43.5">
      <c r="A734" s="587">
        <v>4</v>
      </c>
      <c r="B734" s="588" t="s">
        <v>2138</v>
      </c>
      <c r="C734" s="588" t="s">
        <v>36</v>
      </c>
      <c r="D734" s="588" t="s">
        <v>36</v>
      </c>
      <c r="E734" s="588" t="s">
        <v>36</v>
      </c>
      <c r="F734" s="587" t="s">
        <v>822</v>
      </c>
      <c r="G734" s="588" t="s">
        <v>36</v>
      </c>
      <c r="H734" s="587"/>
      <c r="I734" s="587"/>
      <c r="J734" s="583">
        <v>964451.28</v>
      </c>
      <c r="K734" s="588"/>
      <c r="L734" s="588"/>
      <c r="M734" s="587"/>
      <c r="N734" s="587"/>
      <c r="O734" s="587"/>
      <c r="P734" s="555"/>
      <c r="Q734" s="555"/>
      <c r="R734" s="555"/>
    </row>
    <row r="735" spans="1:18">
      <c r="B735" s="590" t="s">
        <v>2138</v>
      </c>
      <c r="C735" s="590" t="s">
        <v>1914</v>
      </c>
      <c r="D735" s="590" t="s">
        <v>2145</v>
      </c>
      <c r="E735" s="590" t="s">
        <v>8</v>
      </c>
      <c r="F735" s="591" t="s">
        <v>823</v>
      </c>
      <c r="G735" s="590" t="s">
        <v>2146</v>
      </c>
      <c r="H735" s="593">
        <v>19731</v>
      </c>
      <c r="I735" s="589">
        <v>48.88</v>
      </c>
      <c r="J735" s="592">
        <v>964451.28</v>
      </c>
      <c r="K735" s="590" t="s">
        <v>1365</v>
      </c>
      <c r="L735" s="590" t="s">
        <v>2147</v>
      </c>
      <c r="M735" s="591" t="s">
        <v>823</v>
      </c>
      <c r="O735" s="554" t="str">
        <f>+_xlfn.CONCAT(B735,"-",E735)</f>
        <v>B1/23/06-D</v>
      </c>
    </row>
    <row r="737" spans="1:18" ht="14.5">
      <c r="A737" s="587">
        <v>4</v>
      </c>
      <c r="B737" s="588" t="s">
        <v>2138</v>
      </c>
      <c r="C737" s="588" t="s">
        <v>36</v>
      </c>
      <c r="D737" s="588" t="s">
        <v>36</v>
      </c>
      <c r="E737" s="588" t="s">
        <v>36</v>
      </c>
      <c r="F737" s="587" t="s">
        <v>825</v>
      </c>
      <c r="G737" s="588" t="s">
        <v>36</v>
      </c>
      <c r="H737" s="587"/>
      <c r="I737" s="587"/>
      <c r="J737" s="583">
        <v>177270.88</v>
      </c>
      <c r="K737" s="588"/>
      <c r="L737" s="588"/>
      <c r="M737" s="587"/>
      <c r="N737" s="587"/>
      <c r="O737" s="587"/>
      <c r="P737" s="555"/>
      <c r="Q737" s="555"/>
      <c r="R737" s="555"/>
    </row>
    <row r="738" spans="1:18">
      <c r="B738" s="590" t="s">
        <v>2138</v>
      </c>
      <c r="C738" s="590" t="s">
        <v>1914</v>
      </c>
      <c r="D738" s="590" t="s">
        <v>2145</v>
      </c>
      <c r="E738" s="590" t="s">
        <v>10</v>
      </c>
      <c r="F738" s="591" t="s">
        <v>825</v>
      </c>
      <c r="G738" s="590" t="s">
        <v>0</v>
      </c>
      <c r="H738" s="589">
        <v>1</v>
      </c>
      <c r="I738" s="592">
        <v>177270.88</v>
      </c>
      <c r="J738" s="592">
        <v>177270.88</v>
      </c>
      <c r="K738" s="590" t="s">
        <v>1365</v>
      </c>
      <c r="L738" s="590" t="s">
        <v>2148</v>
      </c>
      <c r="M738" s="591" t="s">
        <v>825</v>
      </c>
      <c r="O738" s="554" t="str">
        <f>+_xlfn.CONCAT(B738,"-",E738)</f>
        <v>B1/23/06-E</v>
      </c>
    </row>
    <row r="740" spans="1:18" ht="14.5">
      <c r="A740" s="587">
        <v>4</v>
      </c>
      <c r="B740" s="588" t="s">
        <v>2138</v>
      </c>
      <c r="C740" s="588" t="s">
        <v>36</v>
      </c>
      <c r="D740" s="588" t="s">
        <v>36</v>
      </c>
      <c r="E740" s="588" t="s">
        <v>36</v>
      </c>
      <c r="F740" s="587" t="s">
        <v>826</v>
      </c>
      <c r="G740" s="588" t="s">
        <v>36</v>
      </c>
      <c r="H740" s="587"/>
      <c r="I740" s="587"/>
      <c r="J740" s="583">
        <v>275925.88</v>
      </c>
      <c r="K740" s="588"/>
      <c r="L740" s="588"/>
      <c r="M740" s="587"/>
      <c r="N740" s="587"/>
      <c r="O740" s="587"/>
      <c r="P740" s="555"/>
      <c r="Q740" s="555"/>
      <c r="R740" s="555"/>
    </row>
    <row r="741" spans="1:18" ht="14.5">
      <c r="B741" s="590" t="s">
        <v>2138</v>
      </c>
      <c r="C741" s="590" t="s">
        <v>1914</v>
      </c>
      <c r="D741" s="590" t="s">
        <v>2145</v>
      </c>
      <c r="E741" s="590" t="s">
        <v>11</v>
      </c>
      <c r="F741" s="591" t="s">
        <v>827</v>
      </c>
      <c r="G741" s="590" t="s">
        <v>0</v>
      </c>
      <c r="H741" s="589">
        <v>1</v>
      </c>
      <c r="I741" s="592">
        <v>275925.88</v>
      </c>
      <c r="J741" s="592">
        <v>275925.88</v>
      </c>
      <c r="K741" s="590" t="s">
        <v>1365</v>
      </c>
      <c r="L741" s="590" t="s">
        <v>2149</v>
      </c>
      <c r="M741" s="591" t="s">
        <v>827</v>
      </c>
      <c r="O741" s="554" t="str">
        <f>+_xlfn.CONCAT(B741,"-",E741)</f>
        <v>B1/23/06-F</v>
      </c>
      <c r="P741" s="555"/>
      <c r="Q741" s="555"/>
      <c r="R741" s="555"/>
    </row>
    <row r="743" spans="1:18" ht="14.5">
      <c r="A743" s="587">
        <v>3</v>
      </c>
      <c r="B743" s="588" t="s">
        <v>2138</v>
      </c>
      <c r="C743" s="588" t="s">
        <v>36</v>
      </c>
      <c r="D743" s="588" t="s">
        <v>36</v>
      </c>
      <c r="E743" s="588" t="s">
        <v>36</v>
      </c>
      <c r="F743" s="587" t="s">
        <v>828</v>
      </c>
      <c r="G743" s="588" t="s">
        <v>36</v>
      </c>
      <c r="H743" s="587"/>
      <c r="I743" s="587"/>
      <c r="J743" s="583">
        <v>502960.89</v>
      </c>
      <c r="K743" s="588"/>
      <c r="L743" s="588"/>
      <c r="M743" s="587"/>
      <c r="N743" s="587"/>
      <c r="O743" s="587"/>
    </row>
    <row r="744" spans="1:18" ht="14.5">
      <c r="A744" s="587">
        <v>4</v>
      </c>
      <c r="B744" s="588" t="s">
        <v>2138</v>
      </c>
      <c r="C744" s="588" t="s">
        <v>36</v>
      </c>
      <c r="D744" s="588" t="s">
        <v>36</v>
      </c>
      <c r="E744" s="588" t="s">
        <v>36</v>
      </c>
      <c r="F744" s="587" t="s">
        <v>829</v>
      </c>
      <c r="G744" s="588" t="s">
        <v>36</v>
      </c>
      <c r="H744" s="587"/>
      <c r="I744" s="587"/>
      <c r="J744" s="583">
        <v>154765.13</v>
      </c>
      <c r="K744" s="588"/>
      <c r="L744" s="588"/>
      <c r="M744" s="587"/>
      <c r="N744" s="587"/>
      <c r="O744" s="587"/>
    </row>
    <row r="745" spans="1:18" ht="14.5">
      <c r="B745" s="590" t="s">
        <v>2138</v>
      </c>
      <c r="C745" s="590" t="s">
        <v>1914</v>
      </c>
      <c r="D745" s="590" t="s">
        <v>2150</v>
      </c>
      <c r="E745" s="590" t="s">
        <v>27</v>
      </c>
      <c r="F745" s="591" t="s">
        <v>830</v>
      </c>
      <c r="G745" s="590" t="s">
        <v>0</v>
      </c>
      <c r="H745" s="589">
        <v>1</v>
      </c>
      <c r="I745" s="592">
        <v>154765.13</v>
      </c>
      <c r="J745" s="592">
        <v>154765.13</v>
      </c>
      <c r="K745" s="590" t="s">
        <v>1365</v>
      </c>
      <c r="L745" s="590" t="s">
        <v>2151</v>
      </c>
      <c r="M745" s="591" t="s">
        <v>830</v>
      </c>
      <c r="O745" s="554" t="str">
        <f>+_xlfn.CONCAT(B745,"-",E745)</f>
        <v>B1/23/06-G</v>
      </c>
      <c r="P745" s="555"/>
      <c r="Q745" s="555"/>
      <c r="R745" s="555"/>
    </row>
    <row r="748" spans="1:18" ht="14.5">
      <c r="A748" s="587">
        <v>4</v>
      </c>
      <c r="B748" s="588" t="s">
        <v>2152</v>
      </c>
      <c r="C748" s="588" t="s">
        <v>36</v>
      </c>
      <c r="D748" s="588" t="s">
        <v>36</v>
      </c>
      <c r="E748" s="588" t="s">
        <v>36</v>
      </c>
      <c r="F748" s="587" t="s">
        <v>831</v>
      </c>
      <c r="G748" s="588" t="s">
        <v>36</v>
      </c>
      <c r="H748" s="587"/>
      <c r="I748" s="587"/>
      <c r="J748" s="583">
        <v>348195.76</v>
      </c>
      <c r="K748" s="588"/>
      <c r="L748" s="588"/>
      <c r="M748" s="587"/>
      <c r="N748" s="587"/>
      <c r="O748" s="587"/>
    </row>
    <row r="749" spans="1:18">
      <c r="B749" s="590" t="s">
        <v>2152</v>
      </c>
      <c r="C749" s="590" t="s">
        <v>1914</v>
      </c>
      <c r="D749" s="590" t="s">
        <v>2150</v>
      </c>
      <c r="E749" s="590" t="s">
        <v>5</v>
      </c>
      <c r="F749" s="591" t="s">
        <v>832</v>
      </c>
      <c r="G749" s="590" t="s">
        <v>0</v>
      </c>
      <c r="H749" s="589">
        <v>1</v>
      </c>
      <c r="I749" s="592">
        <v>103176.75</v>
      </c>
      <c r="J749" s="592">
        <v>103176.75</v>
      </c>
      <c r="K749" s="590" t="s">
        <v>1365</v>
      </c>
      <c r="L749" s="590" t="s">
        <v>2153</v>
      </c>
      <c r="M749" s="591" t="s">
        <v>832</v>
      </c>
      <c r="O749" s="554" t="str">
        <f t="shared" ref="O749:O751" si="58">+_xlfn.CONCAT(B749,"-",E749)</f>
        <v>B1/23/07-A</v>
      </c>
    </row>
    <row r="750" spans="1:18" ht="14.5">
      <c r="B750" s="590" t="s">
        <v>2152</v>
      </c>
      <c r="C750" s="590" t="s">
        <v>1914</v>
      </c>
      <c r="D750" s="590" t="s">
        <v>2150</v>
      </c>
      <c r="E750" s="590" t="s">
        <v>6</v>
      </c>
      <c r="F750" s="591" t="s">
        <v>833</v>
      </c>
      <c r="G750" s="590" t="s">
        <v>0</v>
      </c>
      <c r="H750" s="589">
        <v>1</v>
      </c>
      <c r="I750" s="592">
        <v>204092.63</v>
      </c>
      <c r="J750" s="592">
        <v>204092.63</v>
      </c>
      <c r="K750" s="590" t="s">
        <v>1365</v>
      </c>
      <c r="L750" s="590" t="s">
        <v>2154</v>
      </c>
      <c r="M750" s="591" t="s">
        <v>833</v>
      </c>
      <c r="O750" s="554" t="str">
        <f t="shared" si="58"/>
        <v>B1/23/07-B</v>
      </c>
      <c r="P750" s="555"/>
      <c r="Q750" s="555"/>
      <c r="R750" s="555"/>
    </row>
    <row r="751" spans="1:18" ht="14.5">
      <c r="B751" s="590" t="s">
        <v>2152</v>
      </c>
      <c r="C751" s="590" t="s">
        <v>1914</v>
      </c>
      <c r="D751" s="590" t="s">
        <v>2150</v>
      </c>
      <c r="E751" s="590" t="s">
        <v>7</v>
      </c>
      <c r="F751" s="591" t="s">
        <v>834</v>
      </c>
      <c r="G751" s="590" t="s">
        <v>0</v>
      </c>
      <c r="H751" s="589">
        <v>1</v>
      </c>
      <c r="I751" s="592">
        <v>40926.379999999997</v>
      </c>
      <c r="J751" s="592">
        <v>40926.379999999997</v>
      </c>
      <c r="K751" s="590" t="s">
        <v>1365</v>
      </c>
      <c r="L751" s="590" t="s">
        <v>2155</v>
      </c>
      <c r="M751" s="591" t="s">
        <v>834</v>
      </c>
      <c r="O751" s="554" t="str">
        <f t="shared" si="58"/>
        <v>B1/23/07-C</v>
      </c>
      <c r="P751" s="555"/>
      <c r="Q751" s="555"/>
      <c r="R751" s="555"/>
    </row>
    <row r="752" spans="1:18" ht="14.5">
      <c r="P752" s="555"/>
      <c r="Q752" s="555"/>
      <c r="R752" s="555"/>
    </row>
    <row r="753" spans="1:18" ht="14.5">
      <c r="A753" s="587">
        <v>3</v>
      </c>
      <c r="B753" s="588" t="s">
        <v>2152</v>
      </c>
      <c r="C753" s="588" t="s">
        <v>36</v>
      </c>
      <c r="D753" s="588" t="s">
        <v>36</v>
      </c>
      <c r="E753" s="588" t="s">
        <v>36</v>
      </c>
      <c r="F753" s="587" t="s">
        <v>835</v>
      </c>
      <c r="G753" s="588" t="s">
        <v>36</v>
      </c>
      <c r="H753" s="587"/>
      <c r="I753" s="587"/>
      <c r="J753" s="583">
        <v>155966.03</v>
      </c>
      <c r="K753" s="588"/>
      <c r="L753" s="588"/>
      <c r="M753" s="587"/>
      <c r="N753" s="587"/>
      <c r="O753" s="587"/>
    </row>
    <row r="754" spans="1:18" ht="14.5">
      <c r="A754" s="587">
        <v>4</v>
      </c>
      <c r="B754" s="588" t="s">
        <v>2152</v>
      </c>
      <c r="C754" s="588" t="s">
        <v>36</v>
      </c>
      <c r="D754" s="588" t="s">
        <v>36</v>
      </c>
      <c r="E754" s="588" t="s">
        <v>36</v>
      </c>
      <c r="F754" s="587" t="s">
        <v>836</v>
      </c>
      <c r="G754" s="588" t="s">
        <v>36</v>
      </c>
      <c r="H754" s="587"/>
      <c r="I754" s="587"/>
      <c r="J754" s="583">
        <v>155966.03</v>
      </c>
      <c r="K754" s="588"/>
      <c r="L754" s="588"/>
      <c r="M754" s="587"/>
      <c r="N754" s="587"/>
      <c r="O754" s="587"/>
    </row>
    <row r="755" spans="1:18" ht="72.5">
      <c r="A755" s="587">
        <v>5</v>
      </c>
      <c r="B755" s="588" t="s">
        <v>2152</v>
      </c>
      <c r="C755" s="588" t="s">
        <v>36</v>
      </c>
      <c r="D755" s="588" t="s">
        <v>36</v>
      </c>
      <c r="E755" s="588" t="s">
        <v>36</v>
      </c>
      <c r="F755" s="587" t="s">
        <v>837</v>
      </c>
      <c r="G755" s="588" t="s">
        <v>36</v>
      </c>
      <c r="H755" s="587"/>
      <c r="I755" s="587"/>
      <c r="J755" s="583">
        <v>155966.03</v>
      </c>
      <c r="K755" s="588"/>
      <c r="L755" s="588"/>
      <c r="M755" s="587"/>
      <c r="N755" s="587"/>
      <c r="O755" s="587"/>
    </row>
    <row r="756" spans="1:18">
      <c r="B756" s="590" t="s">
        <v>2152</v>
      </c>
      <c r="C756" s="590" t="s">
        <v>1914</v>
      </c>
      <c r="D756" s="590" t="s">
        <v>2156</v>
      </c>
      <c r="E756" s="590" t="s">
        <v>8</v>
      </c>
      <c r="F756" s="591" t="s">
        <v>2157</v>
      </c>
      <c r="G756" s="590" t="s">
        <v>311</v>
      </c>
      <c r="H756" s="589">
        <v>1</v>
      </c>
      <c r="I756" s="592">
        <v>1271.25</v>
      </c>
      <c r="J756" s="592">
        <v>1271.25</v>
      </c>
      <c r="K756" s="590" t="s">
        <v>1365</v>
      </c>
      <c r="L756" s="590" t="s">
        <v>2158</v>
      </c>
      <c r="M756" s="591" t="s">
        <v>2157</v>
      </c>
      <c r="O756" s="554" t="str">
        <f t="shared" ref="O756:O762" si="59">+_xlfn.CONCAT(B756,"-",E756)</f>
        <v>B1/23/07-D</v>
      </c>
    </row>
    <row r="757" spans="1:18">
      <c r="B757" s="590" t="s">
        <v>2152</v>
      </c>
      <c r="C757" s="590" t="s">
        <v>1914</v>
      </c>
      <c r="D757" s="590" t="s">
        <v>2156</v>
      </c>
      <c r="E757" s="590" t="s">
        <v>10</v>
      </c>
      <c r="F757" s="591" t="s">
        <v>2159</v>
      </c>
      <c r="G757" s="590" t="s">
        <v>311</v>
      </c>
      <c r="H757" s="589">
        <v>2</v>
      </c>
      <c r="I757" s="592">
        <v>75103.13</v>
      </c>
      <c r="J757" s="592">
        <v>150206.26</v>
      </c>
      <c r="K757" s="590" t="s">
        <v>1365</v>
      </c>
      <c r="L757" s="590" t="s">
        <v>2160</v>
      </c>
      <c r="M757" s="591" t="s">
        <v>2159</v>
      </c>
      <c r="O757" s="554" t="str">
        <f t="shared" si="59"/>
        <v>B1/23/07-E</v>
      </c>
    </row>
    <row r="758" spans="1:18">
      <c r="B758" s="590" t="s">
        <v>2152</v>
      </c>
      <c r="C758" s="590" t="s">
        <v>1914</v>
      </c>
      <c r="D758" s="590" t="s">
        <v>2156</v>
      </c>
      <c r="E758" s="590" t="s">
        <v>11</v>
      </c>
      <c r="F758" s="591" t="s">
        <v>2161</v>
      </c>
      <c r="G758" s="590" t="s">
        <v>311</v>
      </c>
      <c r="H758" s="589">
        <v>1</v>
      </c>
      <c r="I758" s="592">
        <v>1537.5</v>
      </c>
      <c r="J758" s="592">
        <v>1537.5</v>
      </c>
      <c r="K758" s="590" t="s">
        <v>1365</v>
      </c>
      <c r="L758" s="590" t="s">
        <v>2162</v>
      </c>
      <c r="M758" s="591" t="s">
        <v>2161</v>
      </c>
      <c r="O758" s="554" t="str">
        <f t="shared" si="59"/>
        <v>B1/23/07-F</v>
      </c>
    </row>
    <row r="759" spans="1:18">
      <c r="B759" s="590" t="s">
        <v>2152</v>
      </c>
      <c r="C759" s="590" t="s">
        <v>1914</v>
      </c>
      <c r="D759" s="590" t="s">
        <v>2156</v>
      </c>
      <c r="E759" s="590" t="s">
        <v>27</v>
      </c>
      <c r="F759" s="591" t="s">
        <v>2163</v>
      </c>
      <c r="G759" s="590" t="s">
        <v>311</v>
      </c>
      <c r="H759" s="589">
        <v>1</v>
      </c>
      <c r="I759" s="589">
        <v>946.88</v>
      </c>
      <c r="J759" s="589">
        <v>946.88</v>
      </c>
      <c r="K759" s="590" t="s">
        <v>1365</v>
      </c>
      <c r="L759" s="590" t="s">
        <v>2164</v>
      </c>
      <c r="M759" s="591" t="s">
        <v>2163</v>
      </c>
      <c r="O759" s="554" t="str">
        <f t="shared" si="59"/>
        <v>B1/23/07-G</v>
      </c>
    </row>
    <row r="760" spans="1:18">
      <c r="B760" s="590" t="s">
        <v>2152</v>
      </c>
      <c r="C760" s="590" t="s">
        <v>1914</v>
      </c>
      <c r="D760" s="590" t="s">
        <v>2156</v>
      </c>
      <c r="E760" s="590" t="s">
        <v>28</v>
      </c>
      <c r="F760" s="591" t="s">
        <v>2165</v>
      </c>
      <c r="G760" s="590" t="s">
        <v>311</v>
      </c>
      <c r="H760" s="589">
        <v>1</v>
      </c>
      <c r="I760" s="589">
        <v>651.63</v>
      </c>
      <c r="J760" s="589">
        <v>651.63</v>
      </c>
      <c r="K760" s="590" t="s">
        <v>1365</v>
      </c>
      <c r="L760" s="590" t="s">
        <v>2166</v>
      </c>
      <c r="M760" s="591" t="s">
        <v>2165</v>
      </c>
      <c r="O760" s="554" t="str">
        <f t="shared" si="59"/>
        <v>B1/23/07-H</v>
      </c>
    </row>
    <row r="761" spans="1:18" ht="14.5">
      <c r="B761" s="590" t="s">
        <v>2152</v>
      </c>
      <c r="C761" s="590" t="s">
        <v>1914</v>
      </c>
      <c r="D761" s="590" t="s">
        <v>2156</v>
      </c>
      <c r="E761" s="590" t="s">
        <v>33</v>
      </c>
      <c r="F761" s="591" t="s">
        <v>2167</v>
      </c>
      <c r="G761" s="590" t="s">
        <v>311</v>
      </c>
      <c r="H761" s="589">
        <v>1</v>
      </c>
      <c r="I761" s="589">
        <v>651.63</v>
      </c>
      <c r="J761" s="589">
        <v>651.63</v>
      </c>
      <c r="K761" s="590" t="s">
        <v>1365</v>
      </c>
      <c r="L761" s="590" t="s">
        <v>2168</v>
      </c>
      <c r="M761" s="591" t="s">
        <v>2167</v>
      </c>
      <c r="O761" s="554" t="str">
        <f t="shared" si="59"/>
        <v>B1/23/07-J</v>
      </c>
      <c r="P761" s="555"/>
      <c r="Q761" s="555"/>
      <c r="R761" s="555"/>
    </row>
    <row r="762" spans="1:18">
      <c r="B762" s="590" t="s">
        <v>2152</v>
      </c>
      <c r="C762" s="590" t="s">
        <v>1914</v>
      </c>
      <c r="D762" s="590" t="s">
        <v>2156</v>
      </c>
      <c r="E762" s="590" t="s">
        <v>34</v>
      </c>
      <c r="F762" s="591" t="s">
        <v>2169</v>
      </c>
      <c r="G762" s="590" t="s">
        <v>311</v>
      </c>
      <c r="H762" s="589">
        <v>1</v>
      </c>
      <c r="I762" s="589">
        <v>700.88</v>
      </c>
      <c r="J762" s="589">
        <v>700.88</v>
      </c>
      <c r="K762" s="590" t="s">
        <v>1365</v>
      </c>
      <c r="L762" s="590" t="s">
        <v>2170</v>
      </c>
      <c r="M762" s="591" t="s">
        <v>2169</v>
      </c>
      <c r="O762" s="554" t="str">
        <f t="shared" si="59"/>
        <v>B1/23/07-K</v>
      </c>
    </row>
    <row r="764" spans="1:18" ht="14.5">
      <c r="A764" s="587">
        <v>3</v>
      </c>
      <c r="B764" s="588" t="s">
        <v>2152</v>
      </c>
      <c r="C764" s="588" t="s">
        <v>36</v>
      </c>
      <c r="D764" s="588" t="s">
        <v>36</v>
      </c>
      <c r="E764" s="588" t="s">
        <v>36</v>
      </c>
      <c r="F764" s="587" t="s">
        <v>859</v>
      </c>
      <c r="G764" s="588" t="s">
        <v>36</v>
      </c>
      <c r="H764" s="587"/>
      <c r="I764" s="587"/>
      <c r="J764" s="583">
        <v>143192.68</v>
      </c>
      <c r="K764" s="588"/>
      <c r="L764" s="588"/>
      <c r="M764" s="587"/>
      <c r="N764" s="587"/>
      <c r="O764" s="587"/>
    </row>
    <row r="765" spans="1:18">
      <c r="B765" s="590" t="s">
        <v>2152</v>
      </c>
      <c r="C765" s="590" t="s">
        <v>1914</v>
      </c>
      <c r="D765" s="590" t="s">
        <v>2171</v>
      </c>
      <c r="E765" s="590" t="s">
        <v>39</v>
      </c>
      <c r="F765" s="591" t="s">
        <v>2172</v>
      </c>
      <c r="G765" s="590" t="s">
        <v>311</v>
      </c>
      <c r="H765" s="589">
        <v>12</v>
      </c>
      <c r="I765" s="589">
        <v>539.13</v>
      </c>
      <c r="J765" s="592">
        <v>6469.56</v>
      </c>
      <c r="K765" s="590" t="s">
        <v>1365</v>
      </c>
      <c r="L765" s="590" t="s">
        <v>2173</v>
      </c>
      <c r="M765" s="591" t="s">
        <v>2172</v>
      </c>
      <c r="O765" s="554" t="str">
        <f t="shared" ref="O765:O766" si="60">+_xlfn.CONCAT(B765,"-",E765)</f>
        <v>B1/23/07-L</v>
      </c>
    </row>
    <row r="766" spans="1:18">
      <c r="B766" s="590" t="s">
        <v>2152</v>
      </c>
      <c r="C766" s="590" t="s">
        <v>1914</v>
      </c>
      <c r="D766" s="590" t="s">
        <v>2171</v>
      </c>
      <c r="E766" s="590" t="s">
        <v>38</v>
      </c>
      <c r="F766" s="591" t="s">
        <v>2174</v>
      </c>
      <c r="G766" s="590" t="s">
        <v>311</v>
      </c>
      <c r="H766" s="589">
        <v>12</v>
      </c>
      <c r="I766" s="589">
        <v>470.25</v>
      </c>
      <c r="J766" s="592">
        <v>5643</v>
      </c>
      <c r="K766" s="590" t="s">
        <v>1365</v>
      </c>
      <c r="L766" s="590" t="s">
        <v>2175</v>
      </c>
      <c r="M766" s="591" t="s">
        <v>2174</v>
      </c>
      <c r="O766" s="554" t="str">
        <f t="shared" si="60"/>
        <v>B1/23/07-M</v>
      </c>
    </row>
    <row r="769" spans="1:18">
      <c r="B769" s="590" t="s">
        <v>2176</v>
      </c>
      <c r="C769" s="590" t="s">
        <v>1914</v>
      </c>
      <c r="D769" s="590" t="s">
        <v>2171</v>
      </c>
      <c r="E769" s="590" t="s">
        <v>5</v>
      </c>
      <c r="F769" s="591" t="s">
        <v>2177</v>
      </c>
      <c r="G769" s="590" t="s">
        <v>311</v>
      </c>
      <c r="H769" s="589">
        <v>31</v>
      </c>
      <c r="I769" s="589">
        <v>539.13</v>
      </c>
      <c r="J769" s="592">
        <v>16713.03</v>
      </c>
      <c r="K769" s="590" t="s">
        <v>1365</v>
      </c>
      <c r="L769" s="590" t="s">
        <v>2178</v>
      </c>
      <c r="M769" s="591" t="s">
        <v>2177</v>
      </c>
      <c r="O769" s="554" t="str">
        <f t="shared" ref="O769:O775" si="61">+_xlfn.CONCAT(B769,"-",E769)</f>
        <v>B1/23/08-A</v>
      </c>
    </row>
    <row r="770" spans="1:18">
      <c r="B770" s="590" t="s">
        <v>2176</v>
      </c>
      <c r="C770" s="590" t="s">
        <v>1914</v>
      </c>
      <c r="D770" s="590" t="s">
        <v>2171</v>
      </c>
      <c r="E770" s="590" t="s">
        <v>6</v>
      </c>
      <c r="F770" s="591" t="s">
        <v>2179</v>
      </c>
      <c r="G770" s="590" t="s">
        <v>311</v>
      </c>
      <c r="H770" s="589">
        <v>7</v>
      </c>
      <c r="I770" s="589">
        <v>407.88</v>
      </c>
      <c r="J770" s="592">
        <v>2855.16</v>
      </c>
      <c r="K770" s="590" t="s">
        <v>1365</v>
      </c>
      <c r="L770" s="590" t="s">
        <v>2180</v>
      </c>
      <c r="M770" s="591" t="s">
        <v>2179</v>
      </c>
      <c r="O770" s="554" t="str">
        <f t="shared" si="61"/>
        <v>B1/23/08-B</v>
      </c>
    </row>
    <row r="771" spans="1:18">
      <c r="B771" s="590" t="s">
        <v>2176</v>
      </c>
      <c r="C771" s="590" t="s">
        <v>1914</v>
      </c>
      <c r="D771" s="590" t="s">
        <v>2171</v>
      </c>
      <c r="E771" s="590" t="s">
        <v>7</v>
      </c>
      <c r="F771" s="591" t="s">
        <v>2181</v>
      </c>
      <c r="G771" s="590" t="s">
        <v>311</v>
      </c>
      <c r="H771" s="589">
        <v>31</v>
      </c>
      <c r="I771" s="589">
        <v>470.25</v>
      </c>
      <c r="J771" s="592">
        <v>14577.75</v>
      </c>
      <c r="K771" s="590" t="s">
        <v>1365</v>
      </c>
      <c r="L771" s="590" t="s">
        <v>2182</v>
      </c>
      <c r="M771" s="591" t="s">
        <v>2181</v>
      </c>
      <c r="O771" s="554" t="str">
        <f t="shared" si="61"/>
        <v>B1/23/08-C</v>
      </c>
    </row>
    <row r="772" spans="1:18">
      <c r="B772" s="590" t="s">
        <v>2176</v>
      </c>
      <c r="C772" s="590" t="s">
        <v>1914</v>
      </c>
      <c r="D772" s="590" t="s">
        <v>2171</v>
      </c>
      <c r="E772" s="590" t="s">
        <v>8</v>
      </c>
      <c r="F772" s="591" t="s">
        <v>2183</v>
      </c>
      <c r="G772" s="590" t="s">
        <v>311</v>
      </c>
      <c r="H772" s="589">
        <v>7</v>
      </c>
      <c r="I772" s="589">
        <v>358.63</v>
      </c>
      <c r="J772" s="592">
        <v>2510.41</v>
      </c>
      <c r="K772" s="590" t="s">
        <v>1365</v>
      </c>
      <c r="L772" s="590" t="s">
        <v>2184</v>
      </c>
      <c r="M772" s="591" t="s">
        <v>2183</v>
      </c>
      <c r="O772" s="554" t="str">
        <f t="shared" si="61"/>
        <v>B1/23/08-D</v>
      </c>
    </row>
    <row r="773" spans="1:18">
      <c r="B773" s="590" t="s">
        <v>2176</v>
      </c>
      <c r="C773" s="590" t="s">
        <v>1914</v>
      </c>
      <c r="D773" s="590" t="s">
        <v>2171</v>
      </c>
      <c r="E773" s="590" t="s">
        <v>10</v>
      </c>
      <c r="F773" s="591" t="s">
        <v>2185</v>
      </c>
      <c r="G773" s="590" t="s">
        <v>311</v>
      </c>
      <c r="H773" s="589">
        <v>4</v>
      </c>
      <c r="I773" s="589">
        <v>276.63</v>
      </c>
      <c r="J773" s="592">
        <v>1106.52</v>
      </c>
      <c r="K773" s="590" t="s">
        <v>1365</v>
      </c>
      <c r="L773" s="590" t="s">
        <v>2186</v>
      </c>
      <c r="M773" s="591" t="s">
        <v>2185</v>
      </c>
      <c r="O773" s="554" t="str">
        <f t="shared" si="61"/>
        <v>B1/23/08-E</v>
      </c>
    </row>
    <row r="774" spans="1:18" ht="14.5">
      <c r="B774" s="590" t="s">
        <v>2176</v>
      </c>
      <c r="C774" s="590" t="s">
        <v>1914</v>
      </c>
      <c r="D774" s="590" t="s">
        <v>2171</v>
      </c>
      <c r="E774" s="590" t="s">
        <v>11</v>
      </c>
      <c r="F774" s="591" t="s">
        <v>864</v>
      </c>
      <c r="G774" s="590" t="s">
        <v>0</v>
      </c>
      <c r="H774" s="589">
        <v>1</v>
      </c>
      <c r="I774" s="592">
        <v>26992.25</v>
      </c>
      <c r="J774" s="592">
        <v>26992.25</v>
      </c>
      <c r="K774" s="590" t="s">
        <v>1365</v>
      </c>
      <c r="L774" s="590" t="s">
        <v>2187</v>
      </c>
      <c r="M774" s="591" t="s">
        <v>864</v>
      </c>
      <c r="O774" s="554" t="str">
        <f t="shared" si="61"/>
        <v>B1/23/08-F</v>
      </c>
      <c r="P774" s="555"/>
      <c r="Q774" s="555"/>
      <c r="R774" s="555"/>
    </row>
    <row r="775" spans="1:18" ht="14.5">
      <c r="B775" s="590" t="s">
        <v>2176</v>
      </c>
      <c r="C775" s="590" t="s">
        <v>1914</v>
      </c>
      <c r="D775" s="590" t="s">
        <v>2171</v>
      </c>
      <c r="E775" s="590" t="s">
        <v>27</v>
      </c>
      <c r="F775" s="591" t="s">
        <v>865</v>
      </c>
      <c r="G775" s="590" t="s">
        <v>0</v>
      </c>
      <c r="H775" s="589">
        <v>1</v>
      </c>
      <c r="I775" s="592">
        <v>66325</v>
      </c>
      <c r="J775" s="592">
        <v>66325</v>
      </c>
      <c r="K775" s="590" t="s">
        <v>1365</v>
      </c>
      <c r="L775" s="590" t="s">
        <v>2188</v>
      </c>
      <c r="M775" s="591" t="s">
        <v>865</v>
      </c>
      <c r="O775" s="554" t="str">
        <f t="shared" si="61"/>
        <v>B1/23/08-G</v>
      </c>
      <c r="P775" s="555"/>
      <c r="Q775" s="555"/>
      <c r="R775" s="555"/>
    </row>
    <row r="777" spans="1:18" ht="29">
      <c r="A777" s="587">
        <v>3</v>
      </c>
      <c r="B777" s="588" t="s">
        <v>2176</v>
      </c>
      <c r="C777" s="588" t="s">
        <v>36</v>
      </c>
      <c r="D777" s="588" t="s">
        <v>36</v>
      </c>
      <c r="E777" s="588" t="s">
        <v>36</v>
      </c>
      <c r="F777" s="587" t="s">
        <v>866</v>
      </c>
      <c r="G777" s="588" t="s">
        <v>36</v>
      </c>
      <c r="H777" s="587"/>
      <c r="I777" s="587"/>
      <c r="J777" s="583">
        <v>581947.5</v>
      </c>
      <c r="K777" s="588"/>
      <c r="L777" s="588"/>
      <c r="M777" s="587"/>
      <c r="N777" s="587"/>
      <c r="O777" s="587"/>
    </row>
    <row r="778" spans="1:18" ht="72.5">
      <c r="A778" s="587">
        <v>4</v>
      </c>
      <c r="B778" s="588" t="s">
        <v>2176</v>
      </c>
      <c r="C778" s="588" t="s">
        <v>36</v>
      </c>
      <c r="D778" s="588" t="s">
        <v>36</v>
      </c>
      <c r="E778" s="588" t="s">
        <v>36</v>
      </c>
      <c r="F778" s="587" t="s">
        <v>867</v>
      </c>
      <c r="G778" s="588" t="s">
        <v>36</v>
      </c>
      <c r="H778" s="587"/>
      <c r="I778" s="587"/>
      <c r="J778" s="583">
        <v>581947.5</v>
      </c>
      <c r="K778" s="588"/>
      <c r="L778" s="588"/>
      <c r="M778" s="587"/>
      <c r="N778" s="587"/>
      <c r="O778" s="587"/>
    </row>
    <row r="779" spans="1:18" ht="14.5">
      <c r="B779" s="590" t="s">
        <v>2176</v>
      </c>
      <c r="C779" s="590" t="s">
        <v>1914</v>
      </c>
      <c r="D779" s="590" t="s">
        <v>2189</v>
      </c>
      <c r="E779" s="590" t="s">
        <v>28</v>
      </c>
      <c r="F779" s="591" t="s">
        <v>2190</v>
      </c>
      <c r="G779" s="590" t="s">
        <v>311</v>
      </c>
      <c r="H779" s="589">
        <v>2</v>
      </c>
      <c r="I779" s="592">
        <v>187946.25</v>
      </c>
      <c r="J779" s="592">
        <v>375892.5</v>
      </c>
      <c r="K779" s="590" t="s">
        <v>1365</v>
      </c>
      <c r="L779" s="590" t="s">
        <v>2191</v>
      </c>
      <c r="M779" s="591" t="s">
        <v>2190</v>
      </c>
      <c r="O779" s="554" t="str">
        <f t="shared" ref="O779:O780" si="62">+_xlfn.CONCAT(B779,"-",E779)</f>
        <v>B1/23/08-H</v>
      </c>
      <c r="P779" s="555"/>
      <c r="Q779" s="555"/>
      <c r="R779" s="555"/>
    </row>
    <row r="780" spans="1:18" ht="14.5">
      <c r="B780" s="590" t="s">
        <v>2176</v>
      </c>
      <c r="C780" s="590" t="s">
        <v>1914</v>
      </c>
      <c r="D780" s="590" t="s">
        <v>2189</v>
      </c>
      <c r="E780" s="590" t="s">
        <v>33</v>
      </c>
      <c r="F780" s="591" t="s">
        <v>2192</v>
      </c>
      <c r="G780" s="590" t="s">
        <v>311</v>
      </c>
      <c r="H780" s="589">
        <v>1</v>
      </c>
      <c r="I780" s="592">
        <v>206055</v>
      </c>
      <c r="J780" s="592">
        <v>206055</v>
      </c>
      <c r="K780" s="590" t="s">
        <v>1365</v>
      </c>
      <c r="L780" s="590" t="s">
        <v>2193</v>
      </c>
      <c r="M780" s="591" t="s">
        <v>2192</v>
      </c>
      <c r="O780" s="554" t="str">
        <f t="shared" si="62"/>
        <v>B1/23/08-J</v>
      </c>
      <c r="P780" s="555"/>
      <c r="Q780" s="555"/>
      <c r="R780" s="555"/>
    </row>
    <row r="782" spans="1:18" ht="14.5">
      <c r="A782" s="587">
        <v>3</v>
      </c>
      <c r="B782" s="588" t="s">
        <v>2176</v>
      </c>
      <c r="C782" s="588" t="s">
        <v>36</v>
      </c>
      <c r="D782" s="588" t="s">
        <v>36</v>
      </c>
      <c r="E782" s="588" t="s">
        <v>36</v>
      </c>
      <c r="F782" s="587" t="s">
        <v>893</v>
      </c>
      <c r="G782" s="588" t="s">
        <v>36</v>
      </c>
      <c r="H782" s="587"/>
      <c r="I782" s="587"/>
      <c r="J782" s="583">
        <v>136012.5</v>
      </c>
      <c r="K782" s="588"/>
      <c r="L782" s="588"/>
      <c r="M782" s="587"/>
      <c r="N782" s="587"/>
      <c r="O782" s="587"/>
    </row>
    <row r="783" spans="1:18" ht="87">
      <c r="A783" s="587">
        <v>4</v>
      </c>
      <c r="B783" s="588" t="s">
        <v>2176</v>
      </c>
      <c r="C783" s="588" t="s">
        <v>36</v>
      </c>
      <c r="D783" s="588" t="s">
        <v>36</v>
      </c>
      <c r="E783" s="588" t="s">
        <v>36</v>
      </c>
      <c r="F783" s="587" t="s">
        <v>894</v>
      </c>
      <c r="G783" s="588" t="s">
        <v>36</v>
      </c>
      <c r="H783" s="587"/>
      <c r="I783" s="587"/>
      <c r="J783" s="583">
        <v>136012.5</v>
      </c>
      <c r="K783" s="588"/>
      <c r="L783" s="588"/>
      <c r="M783" s="587"/>
      <c r="N783" s="587"/>
      <c r="O783" s="587"/>
    </row>
    <row r="784" spans="1:18" ht="14.5">
      <c r="B784" s="590" t="s">
        <v>2176</v>
      </c>
      <c r="C784" s="590" t="s">
        <v>1914</v>
      </c>
      <c r="D784" s="590" t="s">
        <v>2194</v>
      </c>
      <c r="E784" s="590" t="s">
        <v>34</v>
      </c>
      <c r="F784" s="591" t="s">
        <v>895</v>
      </c>
      <c r="G784" s="590" t="s">
        <v>311</v>
      </c>
      <c r="H784" s="589">
        <v>26</v>
      </c>
      <c r="I784" s="592">
        <v>5231.25</v>
      </c>
      <c r="J784" s="592">
        <v>136012.5</v>
      </c>
      <c r="K784" s="590" t="s">
        <v>1365</v>
      </c>
      <c r="L784" s="590" t="s">
        <v>2195</v>
      </c>
      <c r="M784" s="591" t="s">
        <v>895</v>
      </c>
      <c r="O784" s="554" t="str">
        <f>+_xlfn.CONCAT(B784,"-",E784)</f>
        <v>B1/23/08-K</v>
      </c>
      <c r="P784" s="555"/>
      <c r="Q784" s="555"/>
      <c r="R784" s="555"/>
    </row>
    <row r="785" spans="1:18" ht="14.5">
      <c r="P785" s="555"/>
      <c r="Q785" s="555"/>
      <c r="R785" s="555"/>
    </row>
    <row r="787" spans="1:18" ht="14.5">
      <c r="A787" s="587">
        <v>3</v>
      </c>
      <c r="B787" s="588" t="s">
        <v>2196</v>
      </c>
      <c r="C787" s="588" t="s">
        <v>36</v>
      </c>
      <c r="D787" s="588" t="s">
        <v>36</v>
      </c>
      <c r="E787" s="588" t="s">
        <v>36</v>
      </c>
      <c r="F787" s="587" t="s">
        <v>896</v>
      </c>
      <c r="G787" s="588" t="s">
        <v>36</v>
      </c>
      <c r="H787" s="587"/>
      <c r="I787" s="587"/>
      <c r="J787" s="583">
        <v>1050775.54</v>
      </c>
      <c r="K787" s="588"/>
      <c r="L787" s="588"/>
      <c r="M787" s="587"/>
      <c r="N787" s="587"/>
      <c r="O787" s="587"/>
    </row>
    <row r="788" spans="1:18" ht="87">
      <c r="A788" s="587">
        <v>4</v>
      </c>
      <c r="B788" s="588" t="s">
        <v>2196</v>
      </c>
      <c r="C788" s="588" t="s">
        <v>36</v>
      </c>
      <c r="D788" s="588" t="s">
        <v>36</v>
      </c>
      <c r="E788" s="588" t="s">
        <v>36</v>
      </c>
      <c r="F788" s="587" t="s">
        <v>897</v>
      </c>
      <c r="G788" s="588" t="s">
        <v>36</v>
      </c>
      <c r="H788" s="587"/>
      <c r="I788" s="587"/>
      <c r="J788" s="583">
        <v>45151.9</v>
      </c>
      <c r="K788" s="588"/>
      <c r="L788" s="588"/>
      <c r="M788" s="587"/>
      <c r="N788" s="587"/>
      <c r="O788" s="587"/>
    </row>
    <row r="789" spans="1:18">
      <c r="B789" s="590" t="s">
        <v>2196</v>
      </c>
      <c r="C789" s="590" t="s">
        <v>1914</v>
      </c>
      <c r="D789" s="590" t="s">
        <v>2197</v>
      </c>
      <c r="E789" s="590" t="s">
        <v>5</v>
      </c>
      <c r="F789" s="591" t="s">
        <v>898</v>
      </c>
      <c r="G789" s="590" t="s">
        <v>311</v>
      </c>
      <c r="H789" s="589">
        <v>2</v>
      </c>
      <c r="I789" s="592">
        <v>9030.3799999999992</v>
      </c>
      <c r="J789" s="592">
        <v>18060.759999999998</v>
      </c>
      <c r="K789" s="590" t="s">
        <v>1365</v>
      </c>
      <c r="L789" s="590" t="s">
        <v>2198</v>
      </c>
      <c r="M789" s="591" t="s">
        <v>898</v>
      </c>
      <c r="O789" s="554" t="str">
        <f t="shared" ref="O789:O791" si="63">+_xlfn.CONCAT(B789,"-",E789)</f>
        <v>B1/23/09-A</v>
      </c>
    </row>
    <row r="790" spans="1:18" ht="14.5">
      <c r="B790" s="590" t="s">
        <v>2196</v>
      </c>
      <c r="C790" s="590" t="s">
        <v>1914</v>
      </c>
      <c r="D790" s="590" t="s">
        <v>2197</v>
      </c>
      <c r="E790" s="590" t="s">
        <v>6</v>
      </c>
      <c r="F790" s="591" t="s">
        <v>899</v>
      </c>
      <c r="G790" s="590" t="s">
        <v>311</v>
      </c>
      <c r="H790" s="589">
        <v>2</v>
      </c>
      <c r="I790" s="592">
        <v>9030.3799999999992</v>
      </c>
      <c r="J790" s="592">
        <v>18060.759999999998</v>
      </c>
      <c r="K790" s="590" t="s">
        <v>1365</v>
      </c>
      <c r="L790" s="590" t="s">
        <v>2199</v>
      </c>
      <c r="M790" s="591" t="s">
        <v>899</v>
      </c>
      <c r="O790" s="554" t="str">
        <f t="shared" si="63"/>
        <v>B1/23/09-B</v>
      </c>
      <c r="P790" s="555"/>
      <c r="Q790" s="555"/>
      <c r="R790" s="555"/>
    </row>
    <row r="791" spans="1:18">
      <c r="B791" s="590" t="s">
        <v>2196</v>
      </c>
      <c r="C791" s="590" t="s">
        <v>1914</v>
      </c>
      <c r="D791" s="590" t="s">
        <v>2197</v>
      </c>
      <c r="E791" s="590" t="s">
        <v>7</v>
      </c>
      <c r="F791" s="591" t="s">
        <v>900</v>
      </c>
      <c r="G791" s="590" t="s">
        <v>311</v>
      </c>
      <c r="H791" s="589">
        <v>1</v>
      </c>
      <c r="I791" s="592">
        <v>9030.3799999999992</v>
      </c>
      <c r="J791" s="592">
        <v>9030.3799999999992</v>
      </c>
      <c r="K791" s="590" t="s">
        <v>1365</v>
      </c>
      <c r="L791" s="590" t="s">
        <v>2200</v>
      </c>
      <c r="M791" s="591" t="s">
        <v>900</v>
      </c>
      <c r="O791" s="554" t="str">
        <f t="shared" si="63"/>
        <v>B1/23/09-C</v>
      </c>
    </row>
    <row r="793" spans="1:18" ht="43.5">
      <c r="A793" s="587">
        <v>4</v>
      </c>
      <c r="B793" s="588" t="s">
        <v>2196</v>
      </c>
      <c r="C793" s="588" t="s">
        <v>36</v>
      </c>
      <c r="D793" s="588" t="s">
        <v>36</v>
      </c>
      <c r="E793" s="588" t="s">
        <v>36</v>
      </c>
      <c r="F793" s="587" t="s">
        <v>901</v>
      </c>
      <c r="G793" s="588" t="s">
        <v>36</v>
      </c>
      <c r="H793" s="587"/>
      <c r="I793" s="587"/>
      <c r="J793" s="583">
        <v>996773.64</v>
      </c>
      <c r="K793" s="588"/>
      <c r="L793" s="588"/>
      <c r="M793" s="587"/>
      <c r="N793" s="587"/>
      <c r="O793" s="587"/>
      <c r="P793" s="555"/>
      <c r="Q793" s="555"/>
      <c r="R793" s="555"/>
    </row>
    <row r="794" spans="1:18">
      <c r="B794" s="590" t="s">
        <v>2196</v>
      </c>
      <c r="C794" s="590" t="s">
        <v>1914</v>
      </c>
      <c r="D794" s="590" t="s">
        <v>2197</v>
      </c>
      <c r="E794" s="590" t="s">
        <v>8</v>
      </c>
      <c r="F794" s="591" t="s">
        <v>2201</v>
      </c>
      <c r="G794" s="590" t="s">
        <v>311</v>
      </c>
      <c r="H794" s="589">
        <v>3</v>
      </c>
      <c r="I794" s="592">
        <v>332257.88</v>
      </c>
      <c r="J794" s="592">
        <v>996773.64</v>
      </c>
      <c r="K794" s="590" t="s">
        <v>1365</v>
      </c>
      <c r="L794" s="590" t="s">
        <v>2202</v>
      </c>
      <c r="M794" s="591" t="s">
        <v>2201</v>
      </c>
      <c r="O794" s="554" t="str">
        <f>+_xlfn.CONCAT(B794,"-",E794)</f>
        <v>B1/23/09-D</v>
      </c>
    </row>
    <row r="796" spans="1:18" ht="14.5">
      <c r="A796" s="587">
        <v>4</v>
      </c>
      <c r="B796" s="588" t="s">
        <v>2196</v>
      </c>
      <c r="C796" s="588" t="s">
        <v>36</v>
      </c>
      <c r="D796" s="588" t="s">
        <v>36</v>
      </c>
      <c r="E796" s="588" t="s">
        <v>36</v>
      </c>
      <c r="F796" s="587" t="s">
        <v>914</v>
      </c>
      <c r="G796" s="588" t="s">
        <v>36</v>
      </c>
      <c r="H796" s="587"/>
      <c r="I796" s="587"/>
      <c r="J796" s="583">
        <v>8850</v>
      </c>
      <c r="K796" s="588"/>
      <c r="L796" s="588"/>
      <c r="M796" s="587"/>
      <c r="N796" s="587"/>
      <c r="O796" s="587"/>
      <c r="P796" s="555"/>
      <c r="Q796" s="555"/>
      <c r="R796" s="555"/>
    </row>
    <row r="797" spans="1:18" ht="14.5">
      <c r="B797" s="590" t="s">
        <v>2196</v>
      </c>
      <c r="C797" s="590" t="s">
        <v>1914</v>
      </c>
      <c r="D797" s="590" t="s">
        <v>2197</v>
      </c>
      <c r="E797" s="590" t="s">
        <v>10</v>
      </c>
      <c r="F797" s="591" t="s">
        <v>915</v>
      </c>
      <c r="G797" s="590" t="s">
        <v>311</v>
      </c>
      <c r="H797" s="589">
        <v>1</v>
      </c>
      <c r="I797" s="592">
        <v>8850</v>
      </c>
      <c r="J797" s="592">
        <v>8850</v>
      </c>
      <c r="K797" s="590" t="s">
        <v>1365</v>
      </c>
      <c r="L797" s="590" t="s">
        <v>2203</v>
      </c>
      <c r="M797" s="591" t="s">
        <v>915</v>
      </c>
      <c r="O797" s="554" t="str">
        <f>+_xlfn.CONCAT(B797,"-",E797)</f>
        <v>B1/23/09-E</v>
      </c>
      <c r="P797" s="555"/>
      <c r="Q797" s="555"/>
      <c r="R797" s="555"/>
    </row>
    <row r="799" spans="1:18" ht="29">
      <c r="A799" s="587" t="s">
        <v>1633</v>
      </c>
      <c r="B799" s="588" t="s">
        <v>2196</v>
      </c>
      <c r="C799" s="588" t="s">
        <v>36</v>
      </c>
      <c r="D799" s="588" t="s">
        <v>36</v>
      </c>
      <c r="E799" s="588" t="s">
        <v>36</v>
      </c>
      <c r="F799" s="587" t="s">
        <v>43</v>
      </c>
      <c r="G799" s="588"/>
      <c r="H799" s="587"/>
      <c r="I799" s="587"/>
      <c r="J799" s="587"/>
      <c r="K799" s="588"/>
      <c r="L799" s="588"/>
      <c r="M799" s="587"/>
      <c r="N799" s="587"/>
      <c r="O799" s="587"/>
    </row>
    <row r="800" spans="1:18" ht="14.5">
      <c r="A800" s="587" t="s">
        <v>1633</v>
      </c>
      <c r="B800" s="588" t="s">
        <v>2196</v>
      </c>
      <c r="C800" s="588" t="s">
        <v>36</v>
      </c>
      <c r="D800" s="588" t="s">
        <v>36</v>
      </c>
      <c r="E800" s="588" t="s">
        <v>36</v>
      </c>
      <c r="F800" s="587" t="s">
        <v>9</v>
      </c>
      <c r="G800" s="588"/>
      <c r="H800" s="587"/>
      <c r="I800" s="587"/>
      <c r="J800" s="587"/>
      <c r="K800" s="588"/>
      <c r="L800" s="588"/>
      <c r="M800" s="587"/>
      <c r="N800" s="587"/>
      <c r="O800" s="587"/>
      <c r="P800" s="555"/>
      <c r="Q800" s="555"/>
      <c r="R800" s="555"/>
    </row>
    <row r="801" spans="1:18" ht="14.5">
      <c r="P801" s="555"/>
      <c r="Q801" s="555"/>
      <c r="R801" s="555"/>
    </row>
    <row r="802" spans="1:18" ht="14.5">
      <c r="P802" s="555"/>
      <c r="Q802" s="555"/>
      <c r="R802" s="555"/>
    </row>
    <row r="803" spans="1:18" ht="14.5">
      <c r="A803" s="587">
        <v>2</v>
      </c>
      <c r="B803" s="588" t="s">
        <v>2204</v>
      </c>
      <c r="C803" s="588" t="s">
        <v>36</v>
      </c>
      <c r="D803" s="588" t="s">
        <v>36</v>
      </c>
      <c r="E803" s="588" t="s">
        <v>36</v>
      </c>
      <c r="F803" s="587" t="s">
        <v>25</v>
      </c>
      <c r="G803" s="588" t="s">
        <v>36</v>
      </c>
      <c r="H803" s="587"/>
      <c r="I803" s="587"/>
      <c r="J803" s="583">
        <v>9893738.8900000006</v>
      </c>
      <c r="K803" s="588"/>
      <c r="L803" s="588"/>
      <c r="M803" s="587"/>
      <c r="N803" s="587"/>
      <c r="O803" s="587"/>
    </row>
    <row r="804" spans="1:18" ht="14.5">
      <c r="A804" s="587">
        <v>3</v>
      </c>
      <c r="B804" s="588" t="s">
        <v>2204</v>
      </c>
      <c r="C804" s="588" t="s">
        <v>36</v>
      </c>
      <c r="D804" s="588" t="s">
        <v>36</v>
      </c>
      <c r="E804" s="588" t="s">
        <v>36</v>
      </c>
      <c r="F804" s="587" t="s">
        <v>521</v>
      </c>
      <c r="G804" s="588" t="s">
        <v>36</v>
      </c>
      <c r="H804" s="587"/>
      <c r="I804" s="587"/>
      <c r="J804" s="583">
        <v>94427.8</v>
      </c>
      <c r="K804" s="588"/>
      <c r="L804" s="588"/>
      <c r="M804" s="587"/>
      <c r="N804" s="587"/>
      <c r="O804" s="587"/>
    </row>
    <row r="805" spans="1:18" ht="58">
      <c r="A805" s="587">
        <v>4</v>
      </c>
      <c r="B805" s="588" t="s">
        <v>2204</v>
      </c>
      <c r="C805" s="588" t="s">
        <v>36</v>
      </c>
      <c r="D805" s="588" t="s">
        <v>36</v>
      </c>
      <c r="E805" s="588" t="s">
        <v>36</v>
      </c>
      <c r="F805" s="587" t="s">
        <v>522</v>
      </c>
      <c r="G805" s="588" t="s">
        <v>36</v>
      </c>
      <c r="H805" s="587"/>
      <c r="I805" s="587"/>
      <c r="J805" s="583">
        <v>76380.800000000003</v>
      </c>
      <c r="K805" s="588"/>
      <c r="L805" s="588"/>
      <c r="M805" s="587"/>
      <c r="N805" s="587"/>
      <c r="O805" s="587"/>
      <c r="P805" s="555"/>
      <c r="Q805" s="555"/>
      <c r="R805" s="555"/>
    </row>
    <row r="806" spans="1:18">
      <c r="B806" s="590" t="s">
        <v>2204</v>
      </c>
      <c r="C806" s="590" t="s">
        <v>1914</v>
      </c>
      <c r="D806" s="590" t="s">
        <v>2205</v>
      </c>
      <c r="E806" s="590" t="s">
        <v>5</v>
      </c>
      <c r="F806" s="591" t="s">
        <v>523</v>
      </c>
      <c r="G806" s="590" t="s">
        <v>179</v>
      </c>
      <c r="H806" s="589">
        <v>160</v>
      </c>
      <c r="I806" s="589">
        <v>477.38</v>
      </c>
      <c r="J806" s="592">
        <v>76380.800000000003</v>
      </c>
      <c r="K806" s="590" t="s">
        <v>2206</v>
      </c>
      <c r="L806" s="590" t="s">
        <v>2207</v>
      </c>
      <c r="M806" s="591" t="s">
        <v>523</v>
      </c>
      <c r="O806" s="554" t="str">
        <f>+_xlfn.CONCAT(B806,"-",E806)</f>
        <v>B1/26/01-A</v>
      </c>
    </row>
    <row r="808" spans="1:18" ht="43.5">
      <c r="A808" s="587">
        <v>4</v>
      </c>
      <c r="B808" s="588" t="s">
        <v>2204</v>
      </c>
      <c r="C808" s="588" t="s">
        <v>36</v>
      </c>
      <c r="D808" s="588" t="s">
        <v>36</v>
      </c>
      <c r="E808" s="588" t="s">
        <v>36</v>
      </c>
      <c r="F808" s="587" t="s">
        <v>524</v>
      </c>
      <c r="G808" s="588" t="s">
        <v>36</v>
      </c>
      <c r="H808" s="587"/>
      <c r="I808" s="587"/>
      <c r="J808" s="583">
        <v>18047</v>
      </c>
      <c r="K808" s="588"/>
      <c r="L808" s="588"/>
      <c r="M808" s="587"/>
      <c r="N808" s="587"/>
      <c r="O808" s="587"/>
      <c r="P808" s="555"/>
      <c r="Q808" s="555"/>
      <c r="R808" s="555"/>
    </row>
    <row r="809" spans="1:18" ht="14.5">
      <c r="B809" s="590" t="s">
        <v>2204</v>
      </c>
      <c r="C809" s="590" t="s">
        <v>1914</v>
      </c>
      <c r="D809" s="590" t="s">
        <v>2205</v>
      </c>
      <c r="E809" s="590" t="s">
        <v>6</v>
      </c>
      <c r="F809" s="591" t="s">
        <v>525</v>
      </c>
      <c r="G809" s="590" t="s">
        <v>179</v>
      </c>
      <c r="H809" s="589">
        <v>25</v>
      </c>
      <c r="I809" s="589">
        <v>721.88</v>
      </c>
      <c r="J809" s="592">
        <v>18047</v>
      </c>
      <c r="K809" s="590" t="s">
        <v>2206</v>
      </c>
      <c r="L809" s="590" t="s">
        <v>2208</v>
      </c>
      <c r="M809" s="591" t="s">
        <v>525</v>
      </c>
      <c r="O809" s="554" t="str">
        <f>+_xlfn.CONCAT(B809,"-",E809)</f>
        <v>B1/26/01-B</v>
      </c>
      <c r="P809" s="555"/>
      <c r="Q809" s="555"/>
      <c r="R809" s="555"/>
    </row>
    <row r="811" spans="1:18" ht="29">
      <c r="A811" s="587">
        <v>3</v>
      </c>
      <c r="B811" s="588" t="s">
        <v>2204</v>
      </c>
      <c r="C811" s="588" t="s">
        <v>36</v>
      </c>
      <c r="D811" s="588" t="s">
        <v>36</v>
      </c>
      <c r="E811" s="588" t="s">
        <v>36</v>
      </c>
      <c r="F811" s="587" t="s">
        <v>526</v>
      </c>
      <c r="G811" s="588" t="s">
        <v>36</v>
      </c>
      <c r="H811" s="587"/>
      <c r="I811" s="587"/>
      <c r="J811" s="583">
        <v>1164912.7</v>
      </c>
      <c r="K811" s="588"/>
      <c r="L811" s="588"/>
      <c r="M811" s="587"/>
      <c r="N811" s="587"/>
      <c r="O811" s="587"/>
    </row>
    <row r="812" spans="1:18" ht="43.5">
      <c r="A812" s="587">
        <v>4</v>
      </c>
      <c r="B812" s="588" t="s">
        <v>2204</v>
      </c>
      <c r="C812" s="588" t="s">
        <v>36</v>
      </c>
      <c r="D812" s="588" t="s">
        <v>36</v>
      </c>
      <c r="E812" s="588" t="s">
        <v>36</v>
      </c>
      <c r="F812" s="587" t="s">
        <v>534</v>
      </c>
      <c r="G812" s="588" t="s">
        <v>36</v>
      </c>
      <c r="H812" s="587"/>
      <c r="I812" s="587"/>
      <c r="J812" s="583">
        <v>656025.1</v>
      </c>
      <c r="K812" s="588"/>
      <c r="L812" s="588"/>
      <c r="M812" s="587"/>
      <c r="N812" s="587"/>
      <c r="O812" s="587"/>
    </row>
    <row r="813" spans="1:18">
      <c r="B813" s="590" t="s">
        <v>2204</v>
      </c>
      <c r="C813" s="590" t="s">
        <v>1914</v>
      </c>
      <c r="D813" s="590" t="s">
        <v>2205</v>
      </c>
      <c r="E813" s="590" t="s">
        <v>7</v>
      </c>
      <c r="F813" s="591" t="s">
        <v>541</v>
      </c>
      <c r="G813" s="590" t="s">
        <v>179</v>
      </c>
      <c r="H813" s="589">
        <v>510</v>
      </c>
      <c r="I813" s="589">
        <v>793.75</v>
      </c>
      <c r="J813" s="592">
        <v>404812.5</v>
      </c>
      <c r="K813" s="590" t="s">
        <v>2206</v>
      </c>
      <c r="L813" s="590" t="s">
        <v>2209</v>
      </c>
      <c r="M813" s="591" t="s">
        <v>541</v>
      </c>
      <c r="O813" s="554" t="str">
        <f t="shared" ref="O813:O816" si="64">+_xlfn.CONCAT(B813,"-",E813)</f>
        <v>B1/26/01-C</v>
      </c>
    </row>
    <row r="814" spans="1:18">
      <c r="B814" s="590" t="s">
        <v>2204</v>
      </c>
      <c r="C814" s="590" t="s">
        <v>1914</v>
      </c>
      <c r="D814" s="590" t="s">
        <v>2205</v>
      </c>
      <c r="E814" s="590" t="s">
        <v>8</v>
      </c>
      <c r="F814" s="591" t="s">
        <v>2210</v>
      </c>
      <c r="G814" s="590" t="s">
        <v>179</v>
      </c>
      <c r="H814" s="589">
        <v>120</v>
      </c>
      <c r="I814" s="589">
        <v>657.25</v>
      </c>
      <c r="J814" s="592">
        <v>78870</v>
      </c>
      <c r="K814" s="590" t="s">
        <v>2206</v>
      </c>
      <c r="L814" s="590" t="s">
        <v>2211</v>
      </c>
      <c r="M814" s="591" t="s">
        <v>2210</v>
      </c>
      <c r="O814" s="554" t="str">
        <f t="shared" si="64"/>
        <v>B1/26/01-D</v>
      </c>
    </row>
    <row r="815" spans="1:18">
      <c r="B815" s="590" t="s">
        <v>2204</v>
      </c>
      <c r="C815" s="590" t="s">
        <v>1914</v>
      </c>
      <c r="D815" s="590" t="s">
        <v>2205</v>
      </c>
      <c r="E815" s="590" t="s">
        <v>10</v>
      </c>
      <c r="F815" s="591" t="s">
        <v>536</v>
      </c>
      <c r="G815" s="590" t="s">
        <v>179</v>
      </c>
      <c r="H815" s="589">
        <v>250</v>
      </c>
      <c r="I815" s="589">
        <v>547.75</v>
      </c>
      <c r="J815" s="592">
        <v>136937.5</v>
      </c>
      <c r="K815" s="590" t="s">
        <v>2206</v>
      </c>
      <c r="L815" s="590" t="s">
        <v>2212</v>
      </c>
      <c r="M815" s="591" t="s">
        <v>536</v>
      </c>
      <c r="O815" s="554" t="str">
        <f t="shared" si="64"/>
        <v>B1/26/01-E</v>
      </c>
    </row>
    <row r="816" spans="1:18" ht="14.5">
      <c r="B816" s="590" t="s">
        <v>2204</v>
      </c>
      <c r="C816" s="590" t="s">
        <v>1914</v>
      </c>
      <c r="D816" s="590" t="s">
        <v>2205</v>
      </c>
      <c r="E816" s="590" t="s">
        <v>11</v>
      </c>
      <c r="F816" s="591" t="s">
        <v>538</v>
      </c>
      <c r="G816" s="590" t="s">
        <v>179</v>
      </c>
      <c r="H816" s="589">
        <v>270</v>
      </c>
      <c r="I816" s="589">
        <v>131.13</v>
      </c>
      <c r="J816" s="592">
        <v>35405.1</v>
      </c>
      <c r="K816" s="590" t="s">
        <v>2206</v>
      </c>
      <c r="L816" s="590" t="s">
        <v>2213</v>
      </c>
      <c r="M816" s="591" t="s">
        <v>538</v>
      </c>
      <c r="O816" s="554" t="str">
        <f t="shared" si="64"/>
        <v>B1/26/01-F</v>
      </c>
      <c r="P816" s="555"/>
      <c r="Q816" s="555"/>
      <c r="R816" s="555"/>
    </row>
    <row r="819" spans="1:18" ht="43.5">
      <c r="A819" s="587">
        <v>4</v>
      </c>
      <c r="B819" s="588" t="s">
        <v>2214</v>
      </c>
      <c r="C819" s="588" t="s">
        <v>36</v>
      </c>
      <c r="D819" s="588" t="s">
        <v>36</v>
      </c>
      <c r="E819" s="588" t="s">
        <v>36</v>
      </c>
      <c r="F819" s="587" t="s">
        <v>540</v>
      </c>
      <c r="G819" s="588" t="s">
        <v>36</v>
      </c>
      <c r="H819" s="587"/>
      <c r="I819" s="587"/>
      <c r="J819" s="583">
        <v>241139.3</v>
      </c>
      <c r="K819" s="588"/>
      <c r="L819" s="588"/>
      <c r="M819" s="587"/>
      <c r="N819" s="587"/>
      <c r="O819" s="587"/>
    </row>
    <row r="820" spans="1:18">
      <c r="B820" s="590" t="s">
        <v>2214</v>
      </c>
      <c r="C820" s="590" t="s">
        <v>1914</v>
      </c>
      <c r="D820" s="590" t="s">
        <v>2205</v>
      </c>
      <c r="E820" s="590" t="s">
        <v>5</v>
      </c>
      <c r="F820" s="591" t="s">
        <v>2215</v>
      </c>
      <c r="G820" s="590" t="s">
        <v>179</v>
      </c>
      <c r="H820" s="589">
        <v>150</v>
      </c>
      <c r="I820" s="592">
        <v>1182.25</v>
      </c>
      <c r="J820" s="592">
        <v>177337.5</v>
      </c>
      <c r="K820" s="590" t="s">
        <v>2206</v>
      </c>
      <c r="L820" s="590" t="s">
        <v>2216</v>
      </c>
      <c r="M820" s="591" t="s">
        <v>2215</v>
      </c>
      <c r="O820" s="554" t="str">
        <f t="shared" ref="O820:O823" si="65">+_xlfn.CONCAT(B820,"-",E820)</f>
        <v>B1/26/02-A</v>
      </c>
    </row>
    <row r="821" spans="1:18">
      <c r="B821" s="590" t="s">
        <v>2214</v>
      </c>
      <c r="C821" s="590" t="s">
        <v>1914</v>
      </c>
      <c r="D821" s="590" t="s">
        <v>2205</v>
      </c>
      <c r="E821" s="590" t="s">
        <v>6</v>
      </c>
      <c r="F821" s="591" t="s">
        <v>2210</v>
      </c>
      <c r="G821" s="590" t="s">
        <v>179</v>
      </c>
      <c r="H821" s="589">
        <v>10</v>
      </c>
      <c r="I821" s="589">
        <v>615.25</v>
      </c>
      <c r="J821" s="592">
        <v>6152.5</v>
      </c>
      <c r="K821" s="590" t="s">
        <v>2206</v>
      </c>
      <c r="L821" s="590" t="s">
        <v>2217</v>
      </c>
      <c r="M821" s="591" t="s">
        <v>2210</v>
      </c>
      <c r="O821" s="554" t="str">
        <f t="shared" si="65"/>
        <v>B1/26/02-B</v>
      </c>
    </row>
    <row r="822" spans="1:18" ht="14.5">
      <c r="B822" s="590" t="s">
        <v>2214</v>
      </c>
      <c r="C822" s="590" t="s">
        <v>1914</v>
      </c>
      <c r="D822" s="590" t="s">
        <v>2205</v>
      </c>
      <c r="E822" s="590" t="s">
        <v>7</v>
      </c>
      <c r="F822" s="591" t="s">
        <v>536</v>
      </c>
      <c r="G822" s="590" t="s">
        <v>179</v>
      </c>
      <c r="H822" s="589">
        <v>70</v>
      </c>
      <c r="I822" s="589">
        <v>511.75</v>
      </c>
      <c r="J822" s="592">
        <v>35822.5</v>
      </c>
      <c r="K822" s="590" t="s">
        <v>2206</v>
      </c>
      <c r="L822" s="590" t="s">
        <v>2218</v>
      </c>
      <c r="M822" s="591" t="s">
        <v>536</v>
      </c>
      <c r="O822" s="554" t="str">
        <f t="shared" si="65"/>
        <v>B1/26/02-C</v>
      </c>
      <c r="P822" s="555"/>
      <c r="Q822" s="555"/>
      <c r="R822" s="555"/>
    </row>
    <row r="823" spans="1:18">
      <c r="B823" s="590" t="s">
        <v>2214</v>
      </c>
      <c r="C823" s="590" t="s">
        <v>1914</v>
      </c>
      <c r="D823" s="590" t="s">
        <v>2205</v>
      </c>
      <c r="E823" s="590" t="s">
        <v>8</v>
      </c>
      <c r="F823" s="591" t="s">
        <v>528</v>
      </c>
      <c r="G823" s="590" t="s">
        <v>179</v>
      </c>
      <c r="H823" s="589">
        <v>360</v>
      </c>
      <c r="I823" s="589">
        <v>60.63</v>
      </c>
      <c r="J823" s="592">
        <v>21826.799999999999</v>
      </c>
      <c r="K823" s="590" t="s">
        <v>2206</v>
      </c>
      <c r="L823" s="590" t="s">
        <v>2219</v>
      </c>
      <c r="M823" s="591" t="s">
        <v>528</v>
      </c>
      <c r="O823" s="554" t="str">
        <f t="shared" si="65"/>
        <v>B1/26/02-D</v>
      </c>
    </row>
    <row r="825" spans="1:18" ht="29">
      <c r="A825" s="587">
        <v>4</v>
      </c>
      <c r="B825" s="588" t="s">
        <v>2214</v>
      </c>
      <c r="C825" s="588" t="s">
        <v>36</v>
      </c>
      <c r="D825" s="588" t="s">
        <v>36</v>
      </c>
      <c r="E825" s="588" t="s">
        <v>36</v>
      </c>
      <c r="F825" s="587" t="s">
        <v>543</v>
      </c>
      <c r="G825" s="588" t="s">
        <v>36</v>
      </c>
      <c r="H825" s="587"/>
      <c r="I825" s="587"/>
      <c r="J825" s="583">
        <v>80278.8</v>
      </c>
      <c r="K825" s="588"/>
      <c r="L825" s="588"/>
      <c r="M825" s="587"/>
      <c r="N825" s="587"/>
      <c r="O825" s="587"/>
      <c r="P825" s="555"/>
      <c r="Q825" s="555"/>
      <c r="R825" s="555"/>
    </row>
    <row r="826" spans="1:18">
      <c r="B826" s="590" t="s">
        <v>2214</v>
      </c>
      <c r="C826" s="590" t="s">
        <v>1914</v>
      </c>
      <c r="D826" s="590" t="s">
        <v>2205</v>
      </c>
      <c r="E826" s="590" t="s">
        <v>10</v>
      </c>
      <c r="F826" s="591" t="s">
        <v>2220</v>
      </c>
      <c r="G826" s="590" t="s">
        <v>179</v>
      </c>
      <c r="H826" s="589">
        <v>760</v>
      </c>
      <c r="I826" s="589">
        <v>105.63</v>
      </c>
      <c r="J826" s="592">
        <v>80278.8</v>
      </c>
      <c r="K826" s="590" t="s">
        <v>2206</v>
      </c>
      <c r="L826" s="590" t="s">
        <v>2221</v>
      </c>
      <c r="M826" s="591" t="s">
        <v>2220</v>
      </c>
      <c r="O826" s="554" t="str">
        <f>+_xlfn.CONCAT(B826,"-",E826)</f>
        <v>B1/26/02-E</v>
      </c>
    </row>
    <row r="828" spans="1:18" ht="43.5">
      <c r="A828" s="587">
        <v>4</v>
      </c>
      <c r="B828" s="588" t="s">
        <v>2214</v>
      </c>
      <c r="C828" s="588" t="s">
        <v>36</v>
      </c>
      <c r="D828" s="588" t="s">
        <v>36</v>
      </c>
      <c r="E828" s="588" t="s">
        <v>36</v>
      </c>
      <c r="F828" s="587" t="s">
        <v>547</v>
      </c>
      <c r="G828" s="588" t="s">
        <v>36</v>
      </c>
      <c r="H828" s="587"/>
      <c r="I828" s="587"/>
      <c r="J828" s="583">
        <v>187469.5</v>
      </c>
      <c r="K828" s="588"/>
      <c r="L828" s="588"/>
      <c r="M828" s="587"/>
      <c r="N828" s="587"/>
      <c r="O828" s="587"/>
    </row>
    <row r="829" spans="1:18">
      <c r="B829" s="590" t="s">
        <v>2214</v>
      </c>
      <c r="C829" s="590" t="s">
        <v>1914</v>
      </c>
      <c r="D829" s="590" t="s">
        <v>2205</v>
      </c>
      <c r="E829" s="590" t="s">
        <v>11</v>
      </c>
      <c r="F829" s="591" t="s">
        <v>2222</v>
      </c>
      <c r="G829" s="590" t="s">
        <v>179</v>
      </c>
      <c r="H829" s="589">
        <v>210</v>
      </c>
      <c r="I829" s="589">
        <v>210.25</v>
      </c>
      <c r="J829" s="592">
        <v>44152.5</v>
      </c>
      <c r="K829" s="590" t="s">
        <v>2206</v>
      </c>
      <c r="L829" s="590" t="s">
        <v>2223</v>
      </c>
      <c r="M829" s="591" t="s">
        <v>2222</v>
      </c>
      <c r="O829" s="554" t="str">
        <f t="shared" ref="O829:O834" si="66">+_xlfn.CONCAT(B829,"-",E829)</f>
        <v>B1/26/02-F</v>
      </c>
    </row>
    <row r="830" spans="1:18">
      <c r="B830" s="590" t="s">
        <v>2214</v>
      </c>
      <c r="C830" s="590" t="s">
        <v>1914</v>
      </c>
      <c r="D830" s="590" t="s">
        <v>2205</v>
      </c>
      <c r="E830" s="590" t="s">
        <v>27</v>
      </c>
      <c r="F830" s="591" t="s">
        <v>550</v>
      </c>
      <c r="G830" s="590" t="s">
        <v>179</v>
      </c>
      <c r="H830" s="589">
        <v>200</v>
      </c>
      <c r="I830" s="589">
        <v>184.75</v>
      </c>
      <c r="J830" s="592">
        <v>36950</v>
      </c>
      <c r="K830" s="590" t="s">
        <v>2206</v>
      </c>
      <c r="L830" s="590" t="s">
        <v>2224</v>
      </c>
      <c r="M830" s="591" t="s">
        <v>550</v>
      </c>
      <c r="O830" s="554" t="str">
        <f t="shared" si="66"/>
        <v>B1/26/02-G</v>
      </c>
    </row>
    <row r="831" spans="1:18">
      <c r="B831" s="590" t="s">
        <v>2214</v>
      </c>
      <c r="C831" s="590" t="s">
        <v>1914</v>
      </c>
      <c r="D831" s="590" t="s">
        <v>2205</v>
      </c>
      <c r="E831" s="590" t="s">
        <v>28</v>
      </c>
      <c r="F831" s="591" t="s">
        <v>551</v>
      </c>
      <c r="G831" s="590" t="s">
        <v>179</v>
      </c>
      <c r="H831" s="589">
        <v>510</v>
      </c>
      <c r="I831" s="589">
        <v>123.88</v>
      </c>
      <c r="J831" s="592">
        <v>63178.8</v>
      </c>
      <c r="K831" s="590" t="s">
        <v>2206</v>
      </c>
      <c r="L831" s="590" t="s">
        <v>2225</v>
      </c>
      <c r="M831" s="591" t="s">
        <v>551</v>
      </c>
      <c r="O831" s="554" t="str">
        <f t="shared" si="66"/>
        <v>B1/26/02-H</v>
      </c>
    </row>
    <row r="832" spans="1:18">
      <c r="B832" s="590" t="s">
        <v>2214</v>
      </c>
      <c r="C832" s="590" t="s">
        <v>1914</v>
      </c>
      <c r="D832" s="590" t="s">
        <v>2205</v>
      </c>
      <c r="E832" s="590" t="s">
        <v>33</v>
      </c>
      <c r="F832" s="591" t="s">
        <v>552</v>
      </c>
      <c r="G832" s="590" t="s">
        <v>179</v>
      </c>
      <c r="H832" s="589">
        <v>80</v>
      </c>
      <c r="I832" s="589">
        <v>101.38</v>
      </c>
      <c r="J832" s="592">
        <v>8110.4</v>
      </c>
      <c r="K832" s="590" t="s">
        <v>2206</v>
      </c>
      <c r="L832" s="590" t="s">
        <v>2226</v>
      </c>
      <c r="M832" s="591" t="s">
        <v>552</v>
      </c>
      <c r="O832" s="554" t="str">
        <f t="shared" si="66"/>
        <v>B1/26/02-J</v>
      </c>
    </row>
    <row r="833" spans="1:18">
      <c r="B833" s="590" t="s">
        <v>2214</v>
      </c>
      <c r="C833" s="590" t="s">
        <v>1914</v>
      </c>
      <c r="D833" s="590" t="s">
        <v>2205</v>
      </c>
      <c r="E833" s="590" t="s">
        <v>34</v>
      </c>
      <c r="F833" s="591" t="s">
        <v>2227</v>
      </c>
      <c r="G833" s="590" t="s">
        <v>179</v>
      </c>
      <c r="H833" s="589">
        <v>700</v>
      </c>
      <c r="I833" s="589">
        <v>35.130000000000003</v>
      </c>
      <c r="J833" s="592">
        <v>24591</v>
      </c>
      <c r="K833" s="590" t="s">
        <v>2206</v>
      </c>
      <c r="L833" s="590" t="s">
        <v>2228</v>
      </c>
      <c r="M833" s="591" t="s">
        <v>2227</v>
      </c>
      <c r="O833" s="554" t="str">
        <f t="shared" si="66"/>
        <v>B1/26/02-K</v>
      </c>
    </row>
    <row r="834" spans="1:18" ht="14.5">
      <c r="B834" s="590" t="s">
        <v>2214</v>
      </c>
      <c r="C834" s="590" t="s">
        <v>1914</v>
      </c>
      <c r="D834" s="590" t="s">
        <v>2205</v>
      </c>
      <c r="E834" s="590" t="s">
        <v>39</v>
      </c>
      <c r="F834" s="591" t="s">
        <v>532</v>
      </c>
      <c r="G834" s="590" t="s">
        <v>179</v>
      </c>
      <c r="H834" s="589">
        <v>360</v>
      </c>
      <c r="I834" s="589">
        <v>29.13</v>
      </c>
      <c r="J834" s="592">
        <v>10486.8</v>
      </c>
      <c r="K834" s="590" t="s">
        <v>2206</v>
      </c>
      <c r="L834" s="590" t="s">
        <v>2229</v>
      </c>
      <c r="M834" s="591" t="s">
        <v>532</v>
      </c>
      <c r="O834" s="554" t="str">
        <f t="shared" si="66"/>
        <v>B1/26/02-L</v>
      </c>
      <c r="P834" s="555"/>
      <c r="Q834" s="555"/>
      <c r="R834" s="555"/>
    </row>
    <row r="835" spans="1:18" ht="14.5">
      <c r="P835" s="555"/>
      <c r="Q835" s="555"/>
      <c r="R835" s="555"/>
    </row>
    <row r="837" spans="1:18" ht="29">
      <c r="A837" s="587">
        <v>3</v>
      </c>
      <c r="B837" s="588" t="s">
        <v>2230</v>
      </c>
      <c r="C837" s="588" t="s">
        <v>36</v>
      </c>
      <c r="D837" s="588" t="s">
        <v>36</v>
      </c>
      <c r="E837" s="588" t="s">
        <v>36</v>
      </c>
      <c r="F837" s="587" t="s">
        <v>555</v>
      </c>
      <c r="G837" s="588" t="s">
        <v>36</v>
      </c>
      <c r="H837" s="587"/>
      <c r="I837" s="587"/>
      <c r="J837" s="583">
        <v>128825</v>
      </c>
      <c r="K837" s="588"/>
      <c r="L837" s="588"/>
      <c r="M837" s="587"/>
      <c r="N837" s="587"/>
      <c r="O837" s="587"/>
    </row>
    <row r="838" spans="1:18" ht="72.5">
      <c r="A838" s="587">
        <v>5</v>
      </c>
      <c r="B838" s="588" t="s">
        <v>2230</v>
      </c>
      <c r="C838" s="588" t="s">
        <v>36</v>
      </c>
      <c r="D838" s="588" t="s">
        <v>36</v>
      </c>
      <c r="E838" s="588" t="s">
        <v>36</v>
      </c>
      <c r="F838" s="587" t="s">
        <v>556</v>
      </c>
      <c r="G838" s="588" t="s">
        <v>36</v>
      </c>
      <c r="H838" s="587"/>
      <c r="I838" s="587"/>
      <c r="J838" s="583">
        <v>128825</v>
      </c>
      <c r="K838" s="588"/>
      <c r="L838" s="588"/>
      <c r="M838" s="587"/>
      <c r="N838" s="587"/>
      <c r="O838" s="587"/>
      <c r="P838" s="555"/>
      <c r="Q838" s="555"/>
      <c r="R838" s="555"/>
    </row>
    <row r="839" spans="1:18" ht="25">
      <c r="B839" s="590" t="s">
        <v>2230</v>
      </c>
      <c r="C839" s="590" t="s">
        <v>1914</v>
      </c>
      <c r="D839" s="590" t="s">
        <v>2205</v>
      </c>
      <c r="E839" s="590" t="s">
        <v>5</v>
      </c>
      <c r="F839" s="591" t="s">
        <v>557</v>
      </c>
      <c r="G839" s="590" t="s">
        <v>0</v>
      </c>
      <c r="H839" s="589">
        <v>1</v>
      </c>
      <c r="I839" s="592">
        <v>128825</v>
      </c>
      <c r="J839" s="592">
        <v>128825</v>
      </c>
      <c r="K839" s="590" t="s">
        <v>2206</v>
      </c>
      <c r="L839" s="590" t="s">
        <v>2231</v>
      </c>
      <c r="M839" s="591" t="s">
        <v>557</v>
      </c>
      <c r="O839" s="554" t="str">
        <f>+_xlfn.CONCAT(B839,"-",E839)</f>
        <v>B1/26/03-A</v>
      </c>
      <c r="P839" s="555"/>
      <c r="Q839" s="555"/>
      <c r="R839" s="555"/>
    </row>
    <row r="841" spans="1:18" ht="29">
      <c r="A841" s="587">
        <v>3</v>
      </c>
      <c r="B841" s="588" t="s">
        <v>2230</v>
      </c>
      <c r="C841" s="588" t="s">
        <v>36</v>
      </c>
      <c r="D841" s="588" t="s">
        <v>36</v>
      </c>
      <c r="E841" s="588" t="s">
        <v>36</v>
      </c>
      <c r="F841" s="587" t="s">
        <v>2232</v>
      </c>
      <c r="G841" s="588" t="s">
        <v>36</v>
      </c>
      <c r="H841" s="587"/>
      <c r="I841" s="587"/>
      <c r="J841" s="583">
        <v>12661.95</v>
      </c>
      <c r="K841" s="588"/>
      <c r="L841" s="588"/>
      <c r="M841" s="587"/>
      <c r="N841" s="587"/>
      <c r="O841" s="587"/>
    </row>
    <row r="842" spans="1:18" ht="14.5">
      <c r="A842" s="587">
        <v>4</v>
      </c>
      <c r="B842" s="588" t="s">
        <v>2230</v>
      </c>
      <c r="C842" s="588" t="s">
        <v>36</v>
      </c>
      <c r="D842" s="588" t="s">
        <v>36</v>
      </c>
      <c r="E842" s="588" t="s">
        <v>36</v>
      </c>
      <c r="F842" s="587" t="s">
        <v>2233</v>
      </c>
      <c r="G842" s="588" t="s">
        <v>36</v>
      </c>
      <c r="H842" s="587"/>
      <c r="I842" s="587"/>
      <c r="J842" s="583">
        <v>12661.95</v>
      </c>
      <c r="K842" s="588"/>
      <c r="L842" s="588"/>
      <c r="M842" s="587"/>
      <c r="N842" s="587"/>
      <c r="O842" s="587"/>
      <c r="P842" s="555"/>
      <c r="Q842" s="555"/>
      <c r="R842" s="555"/>
    </row>
    <row r="843" spans="1:18" ht="14.5">
      <c r="B843" s="590" t="s">
        <v>2230</v>
      </c>
      <c r="C843" s="590" t="s">
        <v>1914</v>
      </c>
      <c r="D843" s="590" t="s">
        <v>2205</v>
      </c>
      <c r="E843" s="590" t="s">
        <v>6</v>
      </c>
      <c r="F843" s="591" t="s">
        <v>2234</v>
      </c>
      <c r="G843" s="590" t="s">
        <v>179</v>
      </c>
      <c r="H843" s="589">
        <v>15</v>
      </c>
      <c r="I843" s="589">
        <v>844.13</v>
      </c>
      <c r="J843" s="592">
        <v>12661.95</v>
      </c>
      <c r="K843" s="590" t="s">
        <v>2206</v>
      </c>
      <c r="L843" s="590" t="s">
        <v>2235</v>
      </c>
      <c r="M843" s="591" t="s">
        <v>2234</v>
      </c>
      <c r="O843" s="554" t="str">
        <f>+_xlfn.CONCAT(B843,"-",E843)</f>
        <v>B1/26/03-B</v>
      </c>
      <c r="P843" s="555"/>
      <c r="Q843" s="555"/>
      <c r="R843" s="555"/>
    </row>
    <row r="845" spans="1:18" ht="29">
      <c r="A845" s="587">
        <v>3</v>
      </c>
      <c r="B845" s="588" t="s">
        <v>2230</v>
      </c>
      <c r="C845" s="588" t="s">
        <v>36</v>
      </c>
      <c r="D845" s="588" t="s">
        <v>36</v>
      </c>
      <c r="E845" s="588" t="s">
        <v>36</v>
      </c>
      <c r="F845" s="587" t="s">
        <v>558</v>
      </c>
      <c r="G845" s="588" t="s">
        <v>36</v>
      </c>
      <c r="H845" s="587"/>
      <c r="I845" s="587"/>
      <c r="J845" s="583">
        <v>66604.399999999994</v>
      </c>
      <c r="K845" s="588"/>
      <c r="L845" s="588"/>
      <c r="M845" s="587"/>
      <c r="N845" s="587"/>
      <c r="O845" s="587"/>
    </row>
    <row r="846" spans="1:18" ht="29">
      <c r="A846" s="587">
        <v>4</v>
      </c>
      <c r="B846" s="588" t="s">
        <v>2230</v>
      </c>
      <c r="C846" s="588" t="s">
        <v>36</v>
      </c>
      <c r="D846" s="588" t="s">
        <v>36</v>
      </c>
      <c r="E846" s="588" t="s">
        <v>36</v>
      </c>
      <c r="F846" s="587" t="s">
        <v>559</v>
      </c>
      <c r="G846" s="588" t="s">
        <v>36</v>
      </c>
      <c r="H846" s="587"/>
      <c r="I846" s="587"/>
      <c r="J846" s="583">
        <v>19725</v>
      </c>
      <c r="K846" s="588"/>
      <c r="L846" s="588"/>
      <c r="M846" s="587"/>
      <c r="N846" s="587"/>
      <c r="O846" s="587"/>
      <c r="P846" s="555"/>
      <c r="Q846" s="555"/>
      <c r="R846" s="555"/>
    </row>
    <row r="847" spans="1:18">
      <c r="B847" s="590" t="s">
        <v>2230</v>
      </c>
      <c r="C847" s="590" t="s">
        <v>1914</v>
      </c>
      <c r="D847" s="590" t="s">
        <v>2205</v>
      </c>
      <c r="E847" s="590" t="s">
        <v>7</v>
      </c>
      <c r="F847" s="591" t="s">
        <v>561</v>
      </c>
      <c r="G847" s="590" t="s">
        <v>179</v>
      </c>
      <c r="H847" s="589">
        <v>75</v>
      </c>
      <c r="I847" s="589">
        <v>263</v>
      </c>
      <c r="J847" s="592">
        <v>19725</v>
      </c>
      <c r="K847" s="590" t="s">
        <v>2206</v>
      </c>
      <c r="L847" s="590" t="s">
        <v>2236</v>
      </c>
      <c r="M847" s="591" t="s">
        <v>561</v>
      </c>
      <c r="O847" s="554" t="str">
        <f>+_xlfn.CONCAT(B847,"-",E847)</f>
        <v>B1/26/03-C</v>
      </c>
    </row>
    <row r="849" spans="1:18" ht="29">
      <c r="A849" s="587">
        <v>4</v>
      </c>
      <c r="B849" s="588" t="s">
        <v>2230</v>
      </c>
      <c r="C849" s="588" t="s">
        <v>36</v>
      </c>
      <c r="D849" s="588" t="s">
        <v>36</v>
      </c>
      <c r="E849" s="588" t="s">
        <v>36</v>
      </c>
      <c r="F849" s="587" t="s">
        <v>563</v>
      </c>
      <c r="G849" s="588" t="s">
        <v>36</v>
      </c>
      <c r="H849" s="587"/>
      <c r="I849" s="587"/>
      <c r="J849" s="583">
        <v>46879.4</v>
      </c>
      <c r="K849" s="588"/>
      <c r="L849" s="588"/>
      <c r="M849" s="587"/>
      <c r="N849" s="587"/>
      <c r="O849" s="587"/>
    </row>
    <row r="850" spans="1:18">
      <c r="B850" s="590" t="s">
        <v>2230</v>
      </c>
      <c r="C850" s="590" t="s">
        <v>1914</v>
      </c>
      <c r="D850" s="590" t="s">
        <v>2205</v>
      </c>
      <c r="E850" s="590" t="s">
        <v>8</v>
      </c>
      <c r="F850" s="591" t="s">
        <v>565</v>
      </c>
      <c r="G850" s="590" t="s">
        <v>179</v>
      </c>
      <c r="H850" s="589">
        <v>15</v>
      </c>
      <c r="I850" s="589">
        <v>210</v>
      </c>
      <c r="J850" s="592">
        <v>3150</v>
      </c>
      <c r="K850" s="590" t="s">
        <v>2206</v>
      </c>
      <c r="L850" s="590" t="s">
        <v>2237</v>
      </c>
      <c r="M850" s="591" t="s">
        <v>565</v>
      </c>
      <c r="O850" s="554" t="str">
        <f t="shared" ref="O850:O851" si="67">+_xlfn.CONCAT(B850,"-",E850)</f>
        <v>B1/26/03-D</v>
      </c>
    </row>
    <row r="851" spans="1:18" ht="14.5">
      <c r="B851" s="590" t="s">
        <v>2230</v>
      </c>
      <c r="C851" s="590" t="s">
        <v>1914</v>
      </c>
      <c r="D851" s="590" t="s">
        <v>2205</v>
      </c>
      <c r="E851" s="590" t="s">
        <v>10</v>
      </c>
      <c r="F851" s="591" t="s">
        <v>2238</v>
      </c>
      <c r="G851" s="590" t="s">
        <v>179</v>
      </c>
      <c r="H851" s="589">
        <v>130</v>
      </c>
      <c r="I851" s="589">
        <v>336.38</v>
      </c>
      <c r="J851" s="592">
        <v>43729.4</v>
      </c>
      <c r="K851" s="590" t="s">
        <v>2206</v>
      </c>
      <c r="L851" s="590" t="s">
        <v>2239</v>
      </c>
      <c r="M851" s="591" t="s">
        <v>2238</v>
      </c>
      <c r="O851" s="554" t="str">
        <f t="shared" si="67"/>
        <v>B1/26/03-E</v>
      </c>
      <c r="P851" s="555"/>
      <c r="Q851" s="555"/>
      <c r="R851" s="555"/>
    </row>
    <row r="852" spans="1:18" ht="14.5">
      <c r="P852" s="555"/>
      <c r="Q852" s="555"/>
      <c r="R852" s="555"/>
    </row>
    <row r="854" spans="1:18" ht="29">
      <c r="A854" s="587">
        <v>3</v>
      </c>
      <c r="B854" s="588" t="s">
        <v>2240</v>
      </c>
      <c r="C854" s="588" t="s">
        <v>36</v>
      </c>
      <c r="D854" s="588" t="s">
        <v>36</v>
      </c>
      <c r="E854" s="588" t="s">
        <v>36</v>
      </c>
      <c r="F854" s="587" t="s">
        <v>568</v>
      </c>
      <c r="G854" s="588" t="s">
        <v>36</v>
      </c>
      <c r="H854" s="587"/>
      <c r="I854" s="587"/>
      <c r="J854" s="583">
        <v>4981024.1500000004</v>
      </c>
      <c r="K854" s="588"/>
      <c r="L854" s="588"/>
      <c r="M854" s="587"/>
      <c r="N854" s="587"/>
      <c r="O854" s="587"/>
    </row>
    <row r="855" spans="1:18" ht="72.5">
      <c r="A855" s="587">
        <v>4</v>
      </c>
      <c r="B855" s="588" t="s">
        <v>2240</v>
      </c>
      <c r="C855" s="588" t="s">
        <v>36</v>
      </c>
      <c r="D855" s="588" t="s">
        <v>36</v>
      </c>
      <c r="E855" s="588" t="s">
        <v>36</v>
      </c>
      <c r="F855" s="587" t="s">
        <v>569</v>
      </c>
      <c r="G855" s="588" t="s">
        <v>36</v>
      </c>
      <c r="H855" s="587"/>
      <c r="I855" s="587"/>
      <c r="J855" s="583">
        <v>415468.75</v>
      </c>
      <c r="K855" s="588"/>
      <c r="L855" s="588"/>
      <c r="M855" s="587"/>
      <c r="N855" s="587"/>
      <c r="O855" s="587"/>
      <c r="P855" s="555"/>
      <c r="Q855" s="555"/>
      <c r="R855" s="555"/>
    </row>
    <row r="856" spans="1:18">
      <c r="B856" s="590" t="s">
        <v>2240</v>
      </c>
      <c r="C856" s="590" t="s">
        <v>1914</v>
      </c>
      <c r="D856" s="590" t="s">
        <v>2205</v>
      </c>
      <c r="E856" s="590" t="s">
        <v>5</v>
      </c>
      <c r="F856" s="591" t="s">
        <v>570</v>
      </c>
      <c r="G856" s="590" t="s">
        <v>179</v>
      </c>
      <c r="H856" s="589">
        <v>125</v>
      </c>
      <c r="I856" s="592">
        <v>3323.75</v>
      </c>
      <c r="J856" s="592">
        <v>415468.75</v>
      </c>
      <c r="K856" s="590" t="s">
        <v>2206</v>
      </c>
      <c r="L856" s="590" t="s">
        <v>2241</v>
      </c>
      <c r="M856" s="591" t="s">
        <v>570</v>
      </c>
      <c r="O856" s="554" t="str">
        <f>+_xlfn.CONCAT(B856,"-",E856)</f>
        <v>B1/26/04-A</v>
      </c>
    </row>
    <row r="858" spans="1:18" ht="72.5">
      <c r="A858" s="587">
        <v>4</v>
      </c>
      <c r="B858" s="588" t="s">
        <v>2240</v>
      </c>
      <c r="C858" s="588" t="s">
        <v>36</v>
      </c>
      <c r="D858" s="588" t="s">
        <v>36</v>
      </c>
      <c r="E858" s="588" t="s">
        <v>36</v>
      </c>
      <c r="F858" s="587" t="s">
        <v>573</v>
      </c>
      <c r="G858" s="588" t="s">
        <v>36</v>
      </c>
      <c r="H858" s="587"/>
      <c r="I858" s="587"/>
      <c r="J858" s="583">
        <v>1434050</v>
      </c>
      <c r="K858" s="588"/>
      <c r="L858" s="588"/>
      <c r="M858" s="587"/>
      <c r="N858" s="587"/>
      <c r="O858" s="587"/>
      <c r="P858" s="555"/>
      <c r="Q858" s="555"/>
      <c r="R858" s="555"/>
    </row>
    <row r="859" spans="1:18">
      <c r="B859" s="590" t="s">
        <v>2240</v>
      </c>
      <c r="C859" s="590" t="s">
        <v>1914</v>
      </c>
      <c r="D859" s="590" t="s">
        <v>2205</v>
      </c>
      <c r="E859" s="590" t="s">
        <v>6</v>
      </c>
      <c r="F859" s="591" t="s">
        <v>572</v>
      </c>
      <c r="G859" s="590" t="s">
        <v>179</v>
      </c>
      <c r="H859" s="589">
        <v>460</v>
      </c>
      <c r="I859" s="592">
        <v>3117.5</v>
      </c>
      <c r="J859" s="592">
        <v>1434050</v>
      </c>
      <c r="K859" s="590" t="s">
        <v>2206</v>
      </c>
      <c r="L859" s="590" t="s">
        <v>2242</v>
      </c>
      <c r="M859" s="591" t="s">
        <v>572</v>
      </c>
      <c r="O859" s="554" t="str">
        <f>+_xlfn.CONCAT(B859,"-",E859)</f>
        <v>B1/26/04-B</v>
      </c>
    </row>
    <row r="861" spans="1:18" ht="72.5">
      <c r="A861" s="587">
        <v>4</v>
      </c>
      <c r="B861" s="588" t="s">
        <v>2240</v>
      </c>
      <c r="C861" s="588" t="s">
        <v>36</v>
      </c>
      <c r="D861" s="588" t="s">
        <v>36</v>
      </c>
      <c r="E861" s="588" t="s">
        <v>36</v>
      </c>
      <c r="F861" s="587" t="s">
        <v>2243</v>
      </c>
      <c r="G861" s="588" t="s">
        <v>36</v>
      </c>
      <c r="H861" s="587"/>
      <c r="I861" s="587"/>
      <c r="J861" s="583">
        <v>1776975</v>
      </c>
      <c r="K861" s="588"/>
      <c r="L861" s="588"/>
      <c r="M861" s="587"/>
      <c r="N861" s="587"/>
      <c r="O861" s="587"/>
      <c r="P861" s="555"/>
      <c r="Q861" s="555"/>
      <c r="R861" s="555"/>
    </row>
    <row r="862" spans="1:18">
      <c r="B862" s="590" t="s">
        <v>2240</v>
      </c>
      <c r="C862" s="590" t="s">
        <v>1914</v>
      </c>
      <c r="D862" s="590" t="s">
        <v>2205</v>
      </c>
      <c r="E862" s="590" t="s">
        <v>7</v>
      </c>
      <c r="F862" s="591" t="s">
        <v>572</v>
      </c>
      <c r="G862" s="590" t="s">
        <v>179</v>
      </c>
      <c r="H862" s="589">
        <v>570</v>
      </c>
      <c r="I862" s="592">
        <v>3117.5</v>
      </c>
      <c r="J862" s="592">
        <v>1776975</v>
      </c>
      <c r="K862" s="590" t="s">
        <v>2206</v>
      </c>
      <c r="L862" s="590" t="s">
        <v>2244</v>
      </c>
      <c r="M862" s="591" t="s">
        <v>572</v>
      </c>
      <c r="O862" s="554" t="str">
        <f>+_xlfn.CONCAT(B862,"-",E862)</f>
        <v>B1/26/04-C</v>
      </c>
    </row>
    <row r="864" spans="1:18" ht="58">
      <c r="A864" s="587">
        <v>4</v>
      </c>
      <c r="B864" s="588" t="s">
        <v>2240</v>
      </c>
      <c r="C864" s="588" t="s">
        <v>36</v>
      </c>
      <c r="D864" s="588" t="s">
        <v>36</v>
      </c>
      <c r="E864" s="588" t="s">
        <v>36</v>
      </c>
      <c r="F864" s="587" t="s">
        <v>576</v>
      </c>
      <c r="G864" s="588" t="s">
        <v>36</v>
      </c>
      <c r="H864" s="587"/>
      <c r="I864" s="587"/>
      <c r="J864" s="583">
        <v>14398.8</v>
      </c>
      <c r="K864" s="588"/>
      <c r="L864" s="588"/>
      <c r="M864" s="587"/>
      <c r="N864" s="587"/>
      <c r="O864" s="587"/>
    </row>
    <row r="865" spans="1:18" ht="14.5">
      <c r="B865" s="590" t="s">
        <v>2240</v>
      </c>
      <c r="C865" s="590" t="s">
        <v>1914</v>
      </c>
      <c r="D865" s="590" t="s">
        <v>2205</v>
      </c>
      <c r="E865" s="590" t="s">
        <v>8</v>
      </c>
      <c r="F865" s="591" t="s">
        <v>575</v>
      </c>
      <c r="G865" s="590" t="s">
        <v>179</v>
      </c>
      <c r="H865" s="589">
        <v>10</v>
      </c>
      <c r="I865" s="592">
        <v>1439.88</v>
      </c>
      <c r="J865" s="592">
        <v>14398.8</v>
      </c>
      <c r="K865" s="590" t="s">
        <v>2206</v>
      </c>
      <c r="L865" s="590" t="s">
        <v>2245</v>
      </c>
      <c r="M865" s="591" t="s">
        <v>575</v>
      </c>
      <c r="O865" s="554" t="str">
        <f>+_xlfn.CONCAT(B865,"-",E865)</f>
        <v>B1/26/04-D</v>
      </c>
      <c r="P865" s="555"/>
      <c r="Q865" s="555"/>
      <c r="R865" s="555"/>
    </row>
    <row r="868" spans="1:18" ht="87">
      <c r="A868" s="587">
        <v>4</v>
      </c>
      <c r="B868" s="588" t="s">
        <v>2246</v>
      </c>
      <c r="C868" s="588" t="s">
        <v>36</v>
      </c>
      <c r="D868" s="588" t="s">
        <v>36</v>
      </c>
      <c r="E868" s="588" t="s">
        <v>36</v>
      </c>
      <c r="F868" s="587" t="s">
        <v>2247</v>
      </c>
      <c r="G868" s="588" t="s">
        <v>36</v>
      </c>
      <c r="H868" s="587"/>
      <c r="I868" s="587"/>
      <c r="J868" s="583">
        <v>1302631.6000000001</v>
      </c>
      <c r="K868" s="588"/>
      <c r="L868" s="588"/>
      <c r="M868" s="587"/>
      <c r="N868" s="587"/>
      <c r="O868" s="587"/>
    </row>
    <row r="869" spans="1:18" ht="50">
      <c r="B869" s="590" t="s">
        <v>2246</v>
      </c>
      <c r="C869" s="590" t="s">
        <v>1914</v>
      </c>
      <c r="D869" s="590" t="s">
        <v>2205</v>
      </c>
      <c r="E869" s="590" t="s">
        <v>5</v>
      </c>
      <c r="F869" s="591" t="s">
        <v>991</v>
      </c>
      <c r="G869" s="590" t="s">
        <v>179</v>
      </c>
      <c r="H869" s="589">
        <v>615</v>
      </c>
      <c r="I869" s="592">
        <v>1161.5</v>
      </c>
      <c r="J869" s="592">
        <v>714322.5</v>
      </c>
      <c r="K869" s="590" t="s">
        <v>2206</v>
      </c>
      <c r="L869" s="590" t="s">
        <v>2248</v>
      </c>
      <c r="M869" s="591" t="s">
        <v>991</v>
      </c>
      <c r="O869" s="554" t="str">
        <f t="shared" ref="O869:O874" si="68">+_xlfn.CONCAT(B869,"-",E869)</f>
        <v>B1/26/05-A</v>
      </c>
    </row>
    <row r="870" spans="1:18" ht="50">
      <c r="B870" s="590" t="s">
        <v>2246</v>
      </c>
      <c r="C870" s="590" t="s">
        <v>1914</v>
      </c>
      <c r="D870" s="590" t="s">
        <v>2205</v>
      </c>
      <c r="E870" s="590" t="s">
        <v>6</v>
      </c>
      <c r="F870" s="591" t="s">
        <v>992</v>
      </c>
      <c r="G870" s="590" t="s">
        <v>179</v>
      </c>
      <c r="H870" s="589">
        <v>125</v>
      </c>
      <c r="I870" s="592">
        <v>1838.38</v>
      </c>
      <c r="J870" s="592">
        <v>229797.5</v>
      </c>
      <c r="K870" s="590" t="s">
        <v>2206</v>
      </c>
      <c r="L870" s="590" t="s">
        <v>2249</v>
      </c>
      <c r="M870" s="591" t="s">
        <v>992</v>
      </c>
      <c r="O870" s="554" t="str">
        <f t="shared" si="68"/>
        <v>B1/26/05-B</v>
      </c>
    </row>
    <row r="871" spans="1:18" ht="37.5">
      <c r="B871" s="590" t="s">
        <v>2246</v>
      </c>
      <c r="C871" s="590" t="s">
        <v>1914</v>
      </c>
      <c r="D871" s="590" t="s">
        <v>2205</v>
      </c>
      <c r="E871" s="590" t="s">
        <v>7</v>
      </c>
      <c r="F871" s="591" t="s">
        <v>993</v>
      </c>
      <c r="G871" s="590" t="s">
        <v>179</v>
      </c>
      <c r="H871" s="589">
        <v>200</v>
      </c>
      <c r="I871" s="589">
        <v>797.75</v>
      </c>
      <c r="J871" s="592">
        <v>159550</v>
      </c>
      <c r="K871" s="590" t="s">
        <v>2206</v>
      </c>
      <c r="L871" s="590" t="s">
        <v>2250</v>
      </c>
      <c r="M871" s="591" t="s">
        <v>993</v>
      </c>
      <c r="O871" s="554" t="str">
        <f t="shared" si="68"/>
        <v>B1/26/05-C</v>
      </c>
    </row>
    <row r="872" spans="1:18" ht="37.5">
      <c r="B872" s="590" t="s">
        <v>2246</v>
      </c>
      <c r="C872" s="590" t="s">
        <v>1914</v>
      </c>
      <c r="D872" s="590" t="s">
        <v>2205</v>
      </c>
      <c r="E872" s="590" t="s">
        <v>8</v>
      </c>
      <c r="F872" s="591" t="s">
        <v>994</v>
      </c>
      <c r="G872" s="590" t="s">
        <v>179</v>
      </c>
      <c r="H872" s="589">
        <v>70</v>
      </c>
      <c r="I872" s="589">
        <v>964.63</v>
      </c>
      <c r="J872" s="592">
        <v>67524.100000000006</v>
      </c>
      <c r="K872" s="590" t="s">
        <v>2206</v>
      </c>
      <c r="L872" s="590" t="s">
        <v>2251</v>
      </c>
      <c r="M872" s="591" t="s">
        <v>994</v>
      </c>
      <c r="O872" s="554" t="str">
        <f t="shared" si="68"/>
        <v>B1/26/05-D</v>
      </c>
    </row>
    <row r="873" spans="1:18" ht="14.5">
      <c r="B873" s="590" t="s">
        <v>2246</v>
      </c>
      <c r="C873" s="590" t="s">
        <v>1914</v>
      </c>
      <c r="D873" s="590" t="s">
        <v>2205</v>
      </c>
      <c r="E873" s="590" t="s">
        <v>10</v>
      </c>
      <c r="F873" s="591" t="s">
        <v>995</v>
      </c>
      <c r="G873" s="590" t="s">
        <v>311</v>
      </c>
      <c r="H873" s="589">
        <v>10</v>
      </c>
      <c r="I873" s="592">
        <v>8762.5</v>
      </c>
      <c r="J873" s="592">
        <v>87625</v>
      </c>
      <c r="K873" s="590" t="s">
        <v>2206</v>
      </c>
      <c r="L873" s="590" t="s">
        <v>2252</v>
      </c>
      <c r="M873" s="591" t="s">
        <v>995</v>
      </c>
      <c r="O873" s="554" t="str">
        <f t="shared" si="68"/>
        <v>B1/26/05-E</v>
      </c>
      <c r="P873" s="555"/>
      <c r="Q873" s="555"/>
      <c r="R873" s="555"/>
    </row>
    <row r="874" spans="1:18">
      <c r="B874" s="590" t="s">
        <v>2246</v>
      </c>
      <c r="C874" s="590" t="s">
        <v>1914</v>
      </c>
      <c r="D874" s="590" t="s">
        <v>2205</v>
      </c>
      <c r="E874" s="590" t="s">
        <v>11</v>
      </c>
      <c r="F874" s="591" t="s">
        <v>996</v>
      </c>
      <c r="G874" s="590" t="s">
        <v>311</v>
      </c>
      <c r="H874" s="589">
        <v>5</v>
      </c>
      <c r="I874" s="592">
        <v>8762.5</v>
      </c>
      <c r="J874" s="592">
        <v>43812.5</v>
      </c>
      <c r="K874" s="590" t="s">
        <v>2206</v>
      </c>
      <c r="L874" s="590" t="s">
        <v>2253</v>
      </c>
      <c r="M874" s="591" t="s">
        <v>996</v>
      </c>
      <c r="O874" s="554" t="str">
        <f t="shared" si="68"/>
        <v>B1/26/05-F</v>
      </c>
    </row>
    <row r="876" spans="1:18" ht="14.5">
      <c r="A876" s="587">
        <v>4</v>
      </c>
      <c r="B876" s="588" t="s">
        <v>2246</v>
      </c>
      <c r="C876" s="588" t="s">
        <v>36</v>
      </c>
      <c r="D876" s="588" t="s">
        <v>36</v>
      </c>
      <c r="E876" s="588" t="s">
        <v>36</v>
      </c>
      <c r="F876" s="587" t="s">
        <v>1124</v>
      </c>
      <c r="G876" s="588" t="s">
        <v>36</v>
      </c>
      <c r="H876" s="587"/>
      <c r="I876" s="587"/>
      <c r="J876" s="583">
        <v>37500</v>
      </c>
      <c r="K876" s="588"/>
      <c r="L876" s="588"/>
      <c r="M876" s="587"/>
      <c r="N876" s="587"/>
      <c r="O876" s="587"/>
    </row>
    <row r="877" spans="1:18">
      <c r="B877" s="590" t="s">
        <v>2246</v>
      </c>
      <c r="C877" s="590" t="s">
        <v>1914</v>
      </c>
      <c r="D877" s="590" t="s">
        <v>2205</v>
      </c>
      <c r="E877" s="590" t="s">
        <v>27</v>
      </c>
      <c r="F877" s="591" t="s">
        <v>983</v>
      </c>
      <c r="G877" s="590" t="s">
        <v>0</v>
      </c>
      <c r="H877" s="589">
        <v>1</v>
      </c>
      <c r="I877" s="592">
        <v>18750</v>
      </c>
      <c r="J877" s="592">
        <v>18750</v>
      </c>
      <c r="K877" s="590" t="s">
        <v>2206</v>
      </c>
      <c r="L877" s="590" t="s">
        <v>2254</v>
      </c>
      <c r="M877" s="591" t="s">
        <v>983</v>
      </c>
      <c r="O877" s="554" t="str">
        <f t="shared" ref="O877:O878" si="69">+_xlfn.CONCAT(B877,"-",E877)</f>
        <v>B1/26/05-G</v>
      </c>
    </row>
    <row r="878" spans="1:18" ht="14.5">
      <c r="B878" s="590" t="s">
        <v>2246</v>
      </c>
      <c r="C878" s="590" t="s">
        <v>1914</v>
      </c>
      <c r="D878" s="590" t="s">
        <v>2205</v>
      </c>
      <c r="E878" s="590" t="s">
        <v>28</v>
      </c>
      <c r="F878" s="591" t="s">
        <v>984</v>
      </c>
      <c r="G878" s="590" t="s">
        <v>0</v>
      </c>
      <c r="H878" s="589">
        <v>1</v>
      </c>
      <c r="I878" s="592">
        <v>18750</v>
      </c>
      <c r="J878" s="592">
        <v>18750</v>
      </c>
      <c r="K878" s="590" t="s">
        <v>2206</v>
      </c>
      <c r="L878" s="590" t="s">
        <v>2255</v>
      </c>
      <c r="M878" s="591" t="s">
        <v>984</v>
      </c>
      <c r="O878" s="554" t="str">
        <f t="shared" si="69"/>
        <v>B1/26/05-H</v>
      </c>
      <c r="P878" s="555"/>
      <c r="Q878" s="555"/>
      <c r="R878" s="555"/>
    </row>
    <row r="879" spans="1:18" ht="14.5">
      <c r="P879" s="555"/>
      <c r="Q879" s="555"/>
      <c r="R879" s="555"/>
    </row>
    <row r="881" spans="1:18" ht="14.5">
      <c r="A881" s="587">
        <v>3</v>
      </c>
      <c r="B881" s="588" t="s">
        <v>2256</v>
      </c>
      <c r="C881" s="588" t="s">
        <v>36</v>
      </c>
      <c r="D881" s="588" t="s">
        <v>36</v>
      </c>
      <c r="E881" s="588" t="s">
        <v>36</v>
      </c>
      <c r="F881" s="587" t="s">
        <v>577</v>
      </c>
      <c r="G881" s="588" t="s">
        <v>36</v>
      </c>
      <c r="H881" s="587"/>
      <c r="I881" s="587"/>
      <c r="J881" s="583">
        <v>7559.4</v>
      </c>
      <c r="K881" s="588"/>
      <c r="L881" s="588"/>
      <c r="M881" s="587"/>
      <c r="N881" s="587"/>
      <c r="O881" s="587"/>
    </row>
    <row r="882" spans="1:18" ht="14.5">
      <c r="A882" s="587">
        <v>4</v>
      </c>
      <c r="B882" s="588" t="s">
        <v>2256</v>
      </c>
      <c r="C882" s="588" t="s">
        <v>36</v>
      </c>
      <c r="D882" s="588" t="s">
        <v>36</v>
      </c>
      <c r="E882" s="588" t="s">
        <v>36</v>
      </c>
      <c r="F882" s="587" t="s">
        <v>2257</v>
      </c>
      <c r="G882" s="588" t="s">
        <v>36</v>
      </c>
      <c r="H882" s="587"/>
      <c r="I882" s="587"/>
      <c r="J882" s="583">
        <v>7559.4</v>
      </c>
      <c r="K882" s="588"/>
      <c r="L882" s="588"/>
      <c r="M882" s="587"/>
      <c r="N882" s="587"/>
      <c r="O882" s="587"/>
    </row>
    <row r="883" spans="1:18">
      <c r="B883" s="590" t="s">
        <v>2256</v>
      </c>
      <c r="C883" s="590" t="s">
        <v>1914</v>
      </c>
      <c r="D883" s="590" t="s">
        <v>2258</v>
      </c>
      <c r="E883" s="590" t="s">
        <v>5</v>
      </c>
      <c r="F883" s="591" t="s">
        <v>579</v>
      </c>
      <c r="G883" s="590" t="s">
        <v>311</v>
      </c>
      <c r="H883" s="589">
        <v>12</v>
      </c>
      <c r="I883" s="589">
        <v>295.25</v>
      </c>
      <c r="J883" s="592">
        <v>3543</v>
      </c>
      <c r="K883" s="590" t="s">
        <v>2206</v>
      </c>
      <c r="L883" s="590" t="s">
        <v>2259</v>
      </c>
      <c r="M883" s="591" t="s">
        <v>579</v>
      </c>
      <c r="O883" s="554" t="str">
        <f t="shared" ref="O883:O885" si="70">+_xlfn.CONCAT(B883,"-",E883)</f>
        <v>B1/26/06-A</v>
      </c>
    </row>
    <row r="884" spans="1:18" ht="14.5">
      <c r="B884" s="590" t="s">
        <v>2256</v>
      </c>
      <c r="C884" s="590" t="s">
        <v>1914</v>
      </c>
      <c r="D884" s="590" t="s">
        <v>2258</v>
      </c>
      <c r="E884" s="590" t="s">
        <v>6</v>
      </c>
      <c r="F884" s="591" t="s">
        <v>580</v>
      </c>
      <c r="G884" s="590" t="s">
        <v>311</v>
      </c>
      <c r="H884" s="589">
        <v>5</v>
      </c>
      <c r="I884" s="589">
        <v>471.38</v>
      </c>
      <c r="J884" s="592">
        <v>2356.9</v>
      </c>
      <c r="K884" s="590" t="s">
        <v>2206</v>
      </c>
      <c r="L884" s="590" t="s">
        <v>2260</v>
      </c>
      <c r="M884" s="591" t="s">
        <v>580</v>
      </c>
      <c r="O884" s="554" t="str">
        <f t="shared" si="70"/>
        <v>B1/26/06-B</v>
      </c>
      <c r="P884" s="555"/>
      <c r="Q884" s="555"/>
      <c r="R884" s="555"/>
    </row>
    <row r="885" spans="1:18" ht="14.5">
      <c r="B885" s="590" t="s">
        <v>2256</v>
      </c>
      <c r="C885" s="590" t="s">
        <v>1914</v>
      </c>
      <c r="D885" s="590" t="s">
        <v>2258</v>
      </c>
      <c r="E885" s="590" t="s">
        <v>7</v>
      </c>
      <c r="F885" s="591" t="s">
        <v>581</v>
      </c>
      <c r="G885" s="590" t="s">
        <v>311</v>
      </c>
      <c r="H885" s="589">
        <v>2</v>
      </c>
      <c r="I885" s="589">
        <v>829.75</v>
      </c>
      <c r="J885" s="592">
        <v>1659.5</v>
      </c>
      <c r="K885" s="590" t="s">
        <v>2206</v>
      </c>
      <c r="L885" s="590" t="s">
        <v>2261</v>
      </c>
      <c r="M885" s="591" t="s">
        <v>581</v>
      </c>
      <c r="O885" s="554" t="str">
        <f t="shared" si="70"/>
        <v>B1/26/06-C</v>
      </c>
      <c r="P885" s="555"/>
      <c r="Q885" s="555"/>
      <c r="R885" s="555"/>
    </row>
    <row r="887" spans="1:18" ht="14.5">
      <c r="A887" s="587">
        <v>3</v>
      </c>
      <c r="B887" s="588" t="s">
        <v>2256</v>
      </c>
      <c r="C887" s="588" t="s">
        <v>36</v>
      </c>
      <c r="D887" s="588" t="s">
        <v>36</v>
      </c>
      <c r="E887" s="588" t="s">
        <v>36</v>
      </c>
      <c r="F887" s="587" t="s">
        <v>587</v>
      </c>
      <c r="G887" s="588" t="s">
        <v>36</v>
      </c>
      <c r="H887" s="587"/>
      <c r="I887" s="587"/>
      <c r="J887" s="583">
        <v>576050</v>
      </c>
      <c r="K887" s="588"/>
      <c r="L887" s="588"/>
      <c r="M887" s="587"/>
      <c r="N887" s="587"/>
      <c r="O887" s="587"/>
    </row>
    <row r="888" spans="1:18" ht="43.5">
      <c r="A888" s="587">
        <v>4</v>
      </c>
      <c r="B888" s="588" t="s">
        <v>2256</v>
      </c>
      <c r="C888" s="588" t="s">
        <v>36</v>
      </c>
      <c r="D888" s="588" t="s">
        <v>36</v>
      </c>
      <c r="E888" s="588" t="s">
        <v>36</v>
      </c>
      <c r="F888" s="587" t="s">
        <v>588</v>
      </c>
      <c r="G888" s="588" t="s">
        <v>36</v>
      </c>
      <c r="H888" s="587"/>
      <c r="I888" s="587"/>
      <c r="J888" s="583">
        <v>576050</v>
      </c>
      <c r="K888" s="588"/>
      <c r="L888" s="588"/>
      <c r="M888" s="587"/>
      <c r="N888" s="587"/>
      <c r="O888" s="587"/>
    </row>
    <row r="889" spans="1:18" ht="14.5">
      <c r="B889" s="590" t="s">
        <v>2256</v>
      </c>
      <c r="C889" s="590" t="s">
        <v>1914</v>
      </c>
      <c r="D889" s="590" t="s">
        <v>2262</v>
      </c>
      <c r="E889" s="590" t="s">
        <v>8</v>
      </c>
      <c r="F889" s="591" t="s">
        <v>2263</v>
      </c>
      <c r="G889" s="590" t="s">
        <v>311</v>
      </c>
      <c r="H889" s="589">
        <v>1</v>
      </c>
      <c r="I889" s="592">
        <v>288025</v>
      </c>
      <c r="J889" s="592">
        <v>288025</v>
      </c>
      <c r="K889" s="590" t="s">
        <v>2206</v>
      </c>
      <c r="L889" s="590" t="s">
        <v>2264</v>
      </c>
      <c r="M889" s="591" t="s">
        <v>2263</v>
      </c>
      <c r="O889" s="554" t="str">
        <f t="shared" ref="O889:O890" si="71">+_xlfn.CONCAT(B889,"-",E889)</f>
        <v>B1/26/06-D</v>
      </c>
      <c r="P889" s="555"/>
      <c r="Q889" s="555"/>
      <c r="R889" s="555"/>
    </row>
    <row r="890" spans="1:18" ht="14.5">
      <c r="B890" s="590" t="s">
        <v>2256</v>
      </c>
      <c r="C890" s="590" t="s">
        <v>1914</v>
      </c>
      <c r="D890" s="590" t="s">
        <v>2262</v>
      </c>
      <c r="E890" s="590" t="s">
        <v>10</v>
      </c>
      <c r="F890" s="591" t="s">
        <v>2265</v>
      </c>
      <c r="G890" s="590" t="s">
        <v>311</v>
      </c>
      <c r="H890" s="589">
        <v>1</v>
      </c>
      <c r="I890" s="592">
        <v>288025</v>
      </c>
      <c r="J890" s="592">
        <v>288025</v>
      </c>
      <c r="K890" s="590" t="s">
        <v>2206</v>
      </c>
      <c r="L890" s="590" t="s">
        <v>2266</v>
      </c>
      <c r="M890" s="591" t="s">
        <v>2265</v>
      </c>
      <c r="O890" s="554" t="str">
        <f t="shared" si="71"/>
        <v>B1/26/06-E</v>
      </c>
      <c r="P890" s="555"/>
      <c r="Q890" s="555"/>
      <c r="R890" s="555"/>
    </row>
    <row r="892" spans="1:18" ht="14.5">
      <c r="A892" s="587">
        <v>3</v>
      </c>
      <c r="B892" s="588" t="s">
        <v>2256</v>
      </c>
      <c r="C892" s="588" t="s">
        <v>36</v>
      </c>
      <c r="D892" s="588" t="s">
        <v>36</v>
      </c>
      <c r="E892" s="588" t="s">
        <v>36</v>
      </c>
      <c r="F892" s="587" t="s">
        <v>594</v>
      </c>
      <c r="G892" s="588" t="s">
        <v>36</v>
      </c>
      <c r="H892" s="587"/>
      <c r="I892" s="587"/>
      <c r="J892" s="583">
        <v>457125</v>
      </c>
      <c r="K892" s="588"/>
      <c r="L892" s="588"/>
      <c r="M892" s="587"/>
      <c r="N892" s="587"/>
      <c r="O892" s="587"/>
    </row>
    <row r="893" spans="1:18" ht="29">
      <c r="A893" s="587">
        <v>4</v>
      </c>
      <c r="B893" s="588" t="s">
        <v>2256</v>
      </c>
      <c r="C893" s="588" t="s">
        <v>36</v>
      </c>
      <c r="D893" s="588" t="s">
        <v>36</v>
      </c>
      <c r="E893" s="588" t="s">
        <v>36</v>
      </c>
      <c r="F893" s="587" t="s">
        <v>595</v>
      </c>
      <c r="G893" s="588" t="s">
        <v>36</v>
      </c>
      <c r="H893" s="587"/>
      <c r="I893" s="587"/>
      <c r="J893" s="583">
        <v>457125</v>
      </c>
      <c r="K893" s="588"/>
      <c r="L893" s="588"/>
      <c r="M893" s="587"/>
      <c r="N893" s="587"/>
      <c r="O893" s="587"/>
    </row>
    <row r="894" spans="1:18" ht="87.5">
      <c r="B894" s="590" t="s">
        <v>2256</v>
      </c>
      <c r="C894" s="590" t="s">
        <v>1914</v>
      </c>
      <c r="D894" s="590" t="s">
        <v>2267</v>
      </c>
      <c r="E894" s="590" t="s">
        <v>11</v>
      </c>
      <c r="F894" s="591" t="s">
        <v>2268</v>
      </c>
      <c r="G894" s="590" t="s">
        <v>311</v>
      </c>
      <c r="H894" s="589">
        <v>1</v>
      </c>
      <c r="I894" s="592">
        <v>180775</v>
      </c>
      <c r="J894" s="592">
        <v>180775</v>
      </c>
      <c r="K894" s="590" t="s">
        <v>2206</v>
      </c>
      <c r="L894" s="590" t="s">
        <v>2269</v>
      </c>
      <c r="M894" s="591" t="s">
        <v>2268</v>
      </c>
      <c r="O894" s="554" t="str">
        <f>+_xlfn.CONCAT(B894,"-",E894)</f>
        <v>B1/26/06-F</v>
      </c>
    </row>
    <row r="896" spans="1:18" ht="14.5">
      <c r="P896" s="555"/>
      <c r="Q896" s="555"/>
      <c r="R896" s="555"/>
    </row>
    <row r="897" spans="1:18" ht="87.5">
      <c r="B897" s="590" t="s">
        <v>2270</v>
      </c>
      <c r="C897" s="590" t="s">
        <v>1914</v>
      </c>
      <c r="D897" s="590" t="s">
        <v>2267</v>
      </c>
      <c r="E897" s="590" t="s">
        <v>5</v>
      </c>
      <c r="F897" s="591" t="s">
        <v>2271</v>
      </c>
      <c r="G897" s="590" t="s">
        <v>311</v>
      </c>
      <c r="H897" s="589">
        <v>1</v>
      </c>
      <c r="I897" s="592">
        <v>276350</v>
      </c>
      <c r="J897" s="592">
        <v>276350</v>
      </c>
      <c r="K897" s="590" t="s">
        <v>2206</v>
      </c>
      <c r="L897" s="590" t="s">
        <v>2272</v>
      </c>
      <c r="M897" s="591" t="s">
        <v>2271</v>
      </c>
      <c r="O897" s="554" t="str">
        <f>+_xlfn.CONCAT(B897,"-",E897)</f>
        <v>B1/26/07-A</v>
      </c>
      <c r="P897" s="555"/>
      <c r="Q897" s="555"/>
      <c r="R897" s="555"/>
    </row>
    <row r="899" spans="1:18" ht="14.5">
      <c r="A899" s="587">
        <v>3</v>
      </c>
      <c r="B899" s="588" t="s">
        <v>2270</v>
      </c>
      <c r="C899" s="588" t="s">
        <v>36</v>
      </c>
      <c r="D899" s="588" t="s">
        <v>36</v>
      </c>
      <c r="E899" s="588" t="s">
        <v>36</v>
      </c>
      <c r="F899" s="587" t="s">
        <v>600</v>
      </c>
      <c r="G899" s="588" t="s">
        <v>36</v>
      </c>
      <c r="H899" s="587"/>
      <c r="I899" s="587"/>
      <c r="J899" s="583">
        <v>204675</v>
      </c>
      <c r="K899" s="588"/>
      <c r="L899" s="588"/>
      <c r="M899" s="587"/>
      <c r="N899" s="587"/>
      <c r="O899" s="587"/>
    </row>
    <row r="900" spans="1:18" ht="43.5">
      <c r="A900" s="587">
        <v>4</v>
      </c>
      <c r="B900" s="588" t="s">
        <v>2270</v>
      </c>
      <c r="C900" s="588" t="s">
        <v>36</v>
      </c>
      <c r="D900" s="588" t="s">
        <v>36</v>
      </c>
      <c r="E900" s="588" t="s">
        <v>36</v>
      </c>
      <c r="F900" s="587" t="s">
        <v>2273</v>
      </c>
      <c r="G900" s="588" t="s">
        <v>36</v>
      </c>
      <c r="H900" s="587"/>
      <c r="I900" s="587"/>
      <c r="J900" s="583">
        <v>204675</v>
      </c>
      <c r="K900" s="588"/>
      <c r="L900" s="588"/>
      <c r="M900" s="587"/>
      <c r="N900" s="587"/>
      <c r="O900" s="587"/>
      <c r="P900" s="555"/>
      <c r="Q900" s="555"/>
      <c r="R900" s="555"/>
    </row>
    <row r="901" spans="1:18" ht="14.5">
      <c r="B901" s="590" t="s">
        <v>2270</v>
      </c>
      <c r="C901" s="590" t="s">
        <v>1914</v>
      </c>
      <c r="D901" s="590" t="s">
        <v>2274</v>
      </c>
      <c r="E901" s="590" t="s">
        <v>6</v>
      </c>
      <c r="F901" s="591" t="s">
        <v>2275</v>
      </c>
      <c r="G901" s="590" t="s">
        <v>311</v>
      </c>
      <c r="H901" s="589">
        <v>1</v>
      </c>
      <c r="I901" s="592">
        <v>204675</v>
      </c>
      <c r="J901" s="592">
        <v>204675</v>
      </c>
      <c r="K901" s="590" t="s">
        <v>2206</v>
      </c>
      <c r="L901" s="590" t="s">
        <v>2276</v>
      </c>
      <c r="M901" s="591" t="s">
        <v>2275</v>
      </c>
      <c r="O901" s="554" t="str">
        <f>+_xlfn.CONCAT(B901,"-",E901)</f>
        <v>B1/26/07-B</v>
      </c>
      <c r="P901" s="555"/>
      <c r="Q901" s="555"/>
      <c r="R901" s="555"/>
    </row>
    <row r="903" spans="1:18" ht="14.5">
      <c r="A903" s="587">
        <v>3</v>
      </c>
      <c r="B903" s="588" t="s">
        <v>2270</v>
      </c>
      <c r="C903" s="588" t="s">
        <v>36</v>
      </c>
      <c r="D903" s="588" t="s">
        <v>36</v>
      </c>
      <c r="E903" s="588" t="s">
        <v>36</v>
      </c>
      <c r="F903" s="587" t="s">
        <v>607</v>
      </c>
      <c r="G903" s="588" t="s">
        <v>36</v>
      </c>
      <c r="H903" s="587"/>
      <c r="I903" s="587"/>
      <c r="J903" s="583">
        <v>150475</v>
      </c>
      <c r="K903" s="588"/>
      <c r="L903" s="588"/>
      <c r="M903" s="587"/>
      <c r="N903" s="587"/>
      <c r="O903" s="587"/>
    </row>
    <row r="904" spans="1:18" ht="29">
      <c r="A904" s="587">
        <v>4</v>
      </c>
      <c r="B904" s="588" t="s">
        <v>2270</v>
      </c>
      <c r="C904" s="588" t="s">
        <v>36</v>
      </c>
      <c r="D904" s="588" t="s">
        <v>36</v>
      </c>
      <c r="E904" s="588" t="s">
        <v>36</v>
      </c>
      <c r="F904" s="587" t="s">
        <v>2277</v>
      </c>
      <c r="G904" s="588" t="s">
        <v>36</v>
      </c>
      <c r="H904" s="587"/>
      <c r="I904" s="587"/>
      <c r="J904" s="583">
        <v>108175</v>
      </c>
      <c r="K904" s="588"/>
      <c r="L904" s="588"/>
      <c r="M904" s="587"/>
      <c r="N904" s="587"/>
      <c r="O904" s="587"/>
    </row>
    <row r="905" spans="1:18" ht="14.5">
      <c r="B905" s="590" t="s">
        <v>2270</v>
      </c>
      <c r="C905" s="590" t="s">
        <v>1914</v>
      </c>
      <c r="D905" s="590" t="s">
        <v>2274</v>
      </c>
      <c r="E905" s="590" t="s">
        <v>7</v>
      </c>
      <c r="F905" s="591" t="s">
        <v>2278</v>
      </c>
      <c r="G905" s="590" t="s">
        <v>311</v>
      </c>
      <c r="H905" s="589">
        <v>1</v>
      </c>
      <c r="I905" s="592">
        <v>90312.5</v>
      </c>
      <c r="J905" s="592">
        <v>90312.5</v>
      </c>
      <c r="K905" s="590" t="s">
        <v>2206</v>
      </c>
      <c r="L905" s="590" t="s">
        <v>2279</v>
      </c>
      <c r="M905" s="591" t="s">
        <v>2278</v>
      </c>
      <c r="O905" s="554" t="str">
        <f t="shared" ref="O905:O906" si="72">+_xlfn.CONCAT(B905,"-",E905)</f>
        <v>B1/26/07-C</v>
      </c>
      <c r="P905" s="555"/>
      <c r="Q905" s="555"/>
      <c r="R905" s="555"/>
    </row>
    <row r="906" spans="1:18">
      <c r="B906" s="590" t="s">
        <v>2270</v>
      </c>
      <c r="C906" s="590" t="s">
        <v>1914</v>
      </c>
      <c r="D906" s="590" t="s">
        <v>2274</v>
      </c>
      <c r="E906" s="590" t="s">
        <v>8</v>
      </c>
      <c r="F906" s="591" t="s">
        <v>2280</v>
      </c>
      <c r="G906" s="590" t="s">
        <v>311</v>
      </c>
      <c r="H906" s="589">
        <v>1</v>
      </c>
      <c r="I906" s="592">
        <v>17862.5</v>
      </c>
      <c r="J906" s="592">
        <v>17862.5</v>
      </c>
      <c r="K906" s="590" t="s">
        <v>2206</v>
      </c>
      <c r="L906" s="590" t="s">
        <v>2281</v>
      </c>
      <c r="M906" s="591" t="s">
        <v>2280</v>
      </c>
      <c r="O906" s="554" t="str">
        <f t="shared" si="72"/>
        <v>B1/26/07-D</v>
      </c>
    </row>
    <row r="908" spans="1:18" ht="29">
      <c r="A908" s="587">
        <v>4</v>
      </c>
      <c r="B908" s="588" t="s">
        <v>2270</v>
      </c>
      <c r="C908" s="588" t="s">
        <v>36</v>
      </c>
      <c r="D908" s="588" t="s">
        <v>36</v>
      </c>
      <c r="E908" s="588" t="s">
        <v>36</v>
      </c>
      <c r="F908" s="587" t="s">
        <v>616</v>
      </c>
      <c r="G908" s="588" t="s">
        <v>36</v>
      </c>
      <c r="H908" s="587"/>
      <c r="I908" s="587"/>
      <c r="J908" s="583">
        <v>42300</v>
      </c>
      <c r="K908" s="588"/>
      <c r="L908" s="588"/>
      <c r="M908" s="587"/>
      <c r="N908" s="587"/>
      <c r="O908" s="587"/>
    </row>
    <row r="909" spans="1:18">
      <c r="B909" s="590" t="s">
        <v>2270</v>
      </c>
      <c r="C909" s="590" t="s">
        <v>1914</v>
      </c>
      <c r="D909" s="590" t="s">
        <v>2274</v>
      </c>
      <c r="E909" s="590" t="s">
        <v>10</v>
      </c>
      <c r="F909" s="591" t="s">
        <v>2282</v>
      </c>
      <c r="G909" s="590" t="s">
        <v>311</v>
      </c>
      <c r="H909" s="589">
        <v>1</v>
      </c>
      <c r="I909" s="592">
        <v>4700</v>
      </c>
      <c r="J909" s="592">
        <v>4700</v>
      </c>
      <c r="K909" s="590" t="s">
        <v>2206</v>
      </c>
      <c r="L909" s="590" t="s">
        <v>2283</v>
      </c>
      <c r="M909" s="591" t="s">
        <v>2282</v>
      </c>
      <c r="O909" s="554" t="str">
        <f t="shared" ref="O909:O917" si="73">+_xlfn.CONCAT(B909,"-",E909)</f>
        <v>B1/26/07-E</v>
      </c>
    </row>
    <row r="910" spans="1:18">
      <c r="B910" s="590" t="s">
        <v>2270</v>
      </c>
      <c r="C910" s="590" t="s">
        <v>1914</v>
      </c>
      <c r="D910" s="590" t="s">
        <v>2274</v>
      </c>
      <c r="E910" s="590" t="s">
        <v>11</v>
      </c>
      <c r="F910" s="591" t="s">
        <v>2284</v>
      </c>
      <c r="G910" s="590" t="s">
        <v>311</v>
      </c>
      <c r="H910" s="589">
        <v>1</v>
      </c>
      <c r="I910" s="592">
        <v>4700</v>
      </c>
      <c r="J910" s="592">
        <v>4700</v>
      </c>
      <c r="K910" s="590" t="s">
        <v>2206</v>
      </c>
      <c r="L910" s="590" t="s">
        <v>2285</v>
      </c>
      <c r="M910" s="591" t="s">
        <v>2284</v>
      </c>
      <c r="O910" s="554" t="str">
        <f t="shared" si="73"/>
        <v>B1/26/07-F</v>
      </c>
    </row>
    <row r="911" spans="1:18">
      <c r="B911" s="590" t="s">
        <v>2270</v>
      </c>
      <c r="C911" s="590" t="s">
        <v>1914</v>
      </c>
      <c r="D911" s="590" t="s">
        <v>2274</v>
      </c>
      <c r="E911" s="590" t="s">
        <v>27</v>
      </c>
      <c r="F911" s="591" t="s">
        <v>2286</v>
      </c>
      <c r="G911" s="590" t="s">
        <v>311</v>
      </c>
      <c r="H911" s="589">
        <v>1</v>
      </c>
      <c r="I911" s="592">
        <v>4700</v>
      </c>
      <c r="J911" s="592">
        <v>4700</v>
      </c>
      <c r="K911" s="590" t="s">
        <v>2206</v>
      </c>
      <c r="L911" s="590" t="s">
        <v>2287</v>
      </c>
      <c r="M911" s="591" t="s">
        <v>2286</v>
      </c>
      <c r="O911" s="554" t="str">
        <f t="shared" si="73"/>
        <v>B1/26/07-G</v>
      </c>
    </row>
    <row r="912" spans="1:18">
      <c r="B912" s="590" t="s">
        <v>2270</v>
      </c>
      <c r="C912" s="590" t="s">
        <v>1914</v>
      </c>
      <c r="D912" s="590" t="s">
        <v>2274</v>
      </c>
      <c r="E912" s="590" t="s">
        <v>28</v>
      </c>
      <c r="F912" s="591" t="s">
        <v>2288</v>
      </c>
      <c r="G912" s="590" t="s">
        <v>311</v>
      </c>
      <c r="H912" s="589">
        <v>1</v>
      </c>
      <c r="I912" s="592">
        <v>4700</v>
      </c>
      <c r="J912" s="592">
        <v>4700</v>
      </c>
      <c r="K912" s="590" t="s">
        <v>2206</v>
      </c>
      <c r="L912" s="590" t="s">
        <v>2289</v>
      </c>
      <c r="M912" s="591" t="s">
        <v>2288</v>
      </c>
      <c r="O912" s="554" t="str">
        <f t="shared" si="73"/>
        <v>B1/26/07-H</v>
      </c>
    </row>
    <row r="913" spans="1:18">
      <c r="B913" s="590" t="s">
        <v>2270</v>
      </c>
      <c r="C913" s="590" t="s">
        <v>1914</v>
      </c>
      <c r="D913" s="590" t="s">
        <v>2274</v>
      </c>
      <c r="E913" s="590" t="s">
        <v>33</v>
      </c>
      <c r="F913" s="591" t="s">
        <v>2290</v>
      </c>
      <c r="G913" s="590" t="s">
        <v>311</v>
      </c>
      <c r="H913" s="589">
        <v>1</v>
      </c>
      <c r="I913" s="592">
        <v>4700</v>
      </c>
      <c r="J913" s="592">
        <v>4700</v>
      </c>
      <c r="K913" s="590" t="s">
        <v>2206</v>
      </c>
      <c r="L913" s="590" t="s">
        <v>2291</v>
      </c>
      <c r="M913" s="591" t="s">
        <v>2290</v>
      </c>
      <c r="O913" s="554" t="str">
        <f t="shared" si="73"/>
        <v>B1/26/07-J</v>
      </c>
    </row>
    <row r="914" spans="1:18">
      <c r="B914" s="590" t="s">
        <v>2270</v>
      </c>
      <c r="C914" s="590" t="s">
        <v>1914</v>
      </c>
      <c r="D914" s="590" t="s">
        <v>2274</v>
      </c>
      <c r="E914" s="590" t="s">
        <v>34</v>
      </c>
      <c r="F914" s="591" t="s">
        <v>2292</v>
      </c>
      <c r="G914" s="590" t="s">
        <v>311</v>
      </c>
      <c r="H914" s="589">
        <v>1</v>
      </c>
      <c r="I914" s="592">
        <v>4700</v>
      </c>
      <c r="J914" s="592">
        <v>4700</v>
      </c>
      <c r="K914" s="590" t="s">
        <v>2206</v>
      </c>
      <c r="L914" s="590" t="s">
        <v>2293</v>
      </c>
      <c r="M914" s="591" t="s">
        <v>2292</v>
      </c>
      <c r="O914" s="554" t="str">
        <f t="shared" si="73"/>
        <v>B1/26/07-K</v>
      </c>
    </row>
    <row r="915" spans="1:18">
      <c r="B915" s="590" t="s">
        <v>2270</v>
      </c>
      <c r="C915" s="590" t="s">
        <v>1914</v>
      </c>
      <c r="D915" s="590" t="s">
        <v>2274</v>
      </c>
      <c r="E915" s="590" t="s">
        <v>39</v>
      </c>
      <c r="F915" s="591" t="s">
        <v>2294</v>
      </c>
      <c r="G915" s="590" t="s">
        <v>311</v>
      </c>
      <c r="H915" s="589">
        <v>1</v>
      </c>
      <c r="I915" s="592">
        <v>4700</v>
      </c>
      <c r="J915" s="592">
        <v>4700</v>
      </c>
      <c r="K915" s="590" t="s">
        <v>2206</v>
      </c>
      <c r="L915" s="590" t="s">
        <v>2295</v>
      </c>
      <c r="M915" s="591" t="s">
        <v>2294</v>
      </c>
      <c r="O915" s="554" t="str">
        <f t="shared" si="73"/>
        <v>B1/26/07-L</v>
      </c>
    </row>
    <row r="916" spans="1:18">
      <c r="B916" s="590" t="s">
        <v>2270</v>
      </c>
      <c r="C916" s="590" t="s">
        <v>1914</v>
      </c>
      <c r="D916" s="590" t="s">
        <v>2274</v>
      </c>
      <c r="E916" s="590" t="s">
        <v>38</v>
      </c>
      <c r="F916" s="591" t="s">
        <v>2296</v>
      </c>
      <c r="G916" s="590" t="s">
        <v>311</v>
      </c>
      <c r="H916" s="589">
        <v>1</v>
      </c>
      <c r="I916" s="592">
        <v>4700</v>
      </c>
      <c r="J916" s="592">
        <v>4700</v>
      </c>
      <c r="K916" s="590" t="s">
        <v>2206</v>
      </c>
      <c r="L916" s="590" t="s">
        <v>2297</v>
      </c>
      <c r="M916" s="591" t="s">
        <v>2296</v>
      </c>
      <c r="O916" s="554" t="str">
        <f t="shared" si="73"/>
        <v>B1/26/07-M</v>
      </c>
    </row>
    <row r="917" spans="1:18" ht="14.5">
      <c r="B917" s="590" t="s">
        <v>2270</v>
      </c>
      <c r="C917" s="590" t="s">
        <v>1914</v>
      </c>
      <c r="D917" s="590" t="s">
        <v>2274</v>
      </c>
      <c r="E917" s="590" t="s">
        <v>205</v>
      </c>
      <c r="F917" s="591" t="s">
        <v>2298</v>
      </c>
      <c r="G917" s="590" t="s">
        <v>311</v>
      </c>
      <c r="H917" s="589">
        <v>1</v>
      </c>
      <c r="I917" s="592">
        <v>4700</v>
      </c>
      <c r="J917" s="592">
        <v>4700</v>
      </c>
      <c r="K917" s="590" t="s">
        <v>2206</v>
      </c>
      <c r="L917" s="590" t="s">
        <v>2299</v>
      </c>
      <c r="M917" s="591" t="s">
        <v>2298</v>
      </c>
      <c r="O917" s="554" t="str">
        <f t="shared" si="73"/>
        <v>B1/26/07-N</v>
      </c>
      <c r="P917" s="555"/>
      <c r="Q917" s="555"/>
      <c r="R917" s="555"/>
    </row>
    <row r="918" spans="1:18" ht="14.5">
      <c r="P918" s="555"/>
      <c r="Q918" s="555"/>
      <c r="R918" s="555"/>
    </row>
    <row r="920" spans="1:18" ht="14.5">
      <c r="A920" s="587">
        <v>3</v>
      </c>
      <c r="B920" s="588" t="s">
        <v>2300</v>
      </c>
      <c r="C920" s="588" t="s">
        <v>36</v>
      </c>
      <c r="D920" s="588" t="s">
        <v>36</v>
      </c>
      <c r="E920" s="588" t="s">
        <v>36</v>
      </c>
      <c r="F920" s="587" t="s">
        <v>652</v>
      </c>
      <c r="G920" s="588" t="s">
        <v>36</v>
      </c>
      <c r="H920" s="587"/>
      <c r="I920" s="587"/>
      <c r="J920" s="583">
        <v>186798.52</v>
      </c>
      <c r="K920" s="588"/>
      <c r="L920" s="588"/>
      <c r="M920" s="587"/>
      <c r="N920" s="587"/>
      <c r="O920" s="587"/>
    </row>
    <row r="921" spans="1:18" ht="29">
      <c r="A921" s="587">
        <v>4</v>
      </c>
      <c r="B921" s="588" t="s">
        <v>2300</v>
      </c>
      <c r="C921" s="588" t="s">
        <v>36</v>
      </c>
      <c r="D921" s="588" t="s">
        <v>36</v>
      </c>
      <c r="E921" s="588" t="s">
        <v>36</v>
      </c>
      <c r="F921" s="587" t="s">
        <v>653</v>
      </c>
      <c r="G921" s="588" t="s">
        <v>36</v>
      </c>
      <c r="H921" s="587"/>
      <c r="I921" s="587"/>
      <c r="J921" s="583">
        <v>12325</v>
      </c>
      <c r="K921" s="588"/>
      <c r="L921" s="588"/>
      <c r="M921" s="587"/>
      <c r="N921" s="587"/>
      <c r="O921" s="587"/>
    </row>
    <row r="922" spans="1:18" ht="14.5">
      <c r="B922" s="590" t="s">
        <v>2300</v>
      </c>
      <c r="C922" s="590" t="s">
        <v>1914</v>
      </c>
      <c r="D922" s="590" t="s">
        <v>2274</v>
      </c>
      <c r="E922" s="590" t="s">
        <v>5</v>
      </c>
      <c r="F922" s="591" t="s">
        <v>2301</v>
      </c>
      <c r="G922" s="590" t="s">
        <v>311</v>
      </c>
      <c r="H922" s="589">
        <v>1</v>
      </c>
      <c r="I922" s="592">
        <v>6162.5</v>
      </c>
      <c r="J922" s="592">
        <v>6162.5</v>
      </c>
      <c r="K922" s="590" t="s">
        <v>2206</v>
      </c>
      <c r="L922" s="590" t="s">
        <v>2302</v>
      </c>
      <c r="M922" s="591" t="s">
        <v>2301</v>
      </c>
      <c r="O922" s="554" t="str">
        <f t="shared" ref="O922:O923" si="74">+_xlfn.CONCAT(B922,"-",E922)</f>
        <v>B1/26/08-A</v>
      </c>
      <c r="P922" s="555"/>
      <c r="Q922" s="555"/>
      <c r="R922" s="555"/>
    </row>
    <row r="923" spans="1:18">
      <c r="B923" s="590" t="s">
        <v>2300</v>
      </c>
      <c r="C923" s="590" t="s">
        <v>1914</v>
      </c>
      <c r="D923" s="590" t="s">
        <v>2274</v>
      </c>
      <c r="E923" s="590" t="s">
        <v>6</v>
      </c>
      <c r="F923" s="591" t="s">
        <v>2303</v>
      </c>
      <c r="G923" s="590" t="s">
        <v>311</v>
      </c>
      <c r="H923" s="589">
        <v>1</v>
      </c>
      <c r="I923" s="592">
        <v>6162.5</v>
      </c>
      <c r="J923" s="592">
        <v>6162.5</v>
      </c>
      <c r="K923" s="590" t="s">
        <v>2206</v>
      </c>
      <c r="L923" s="590" t="s">
        <v>2304</v>
      </c>
      <c r="M923" s="591" t="s">
        <v>2303</v>
      </c>
      <c r="O923" s="554" t="str">
        <f t="shared" si="74"/>
        <v>B1/26/08-B</v>
      </c>
    </row>
    <row r="925" spans="1:18" ht="14.5">
      <c r="A925" s="587">
        <v>4</v>
      </c>
      <c r="B925" s="588" t="s">
        <v>2300</v>
      </c>
      <c r="C925" s="588" t="s">
        <v>36</v>
      </c>
      <c r="D925" s="588" t="s">
        <v>36</v>
      </c>
      <c r="E925" s="588" t="s">
        <v>36</v>
      </c>
      <c r="F925" s="587" t="s">
        <v>658</v>
      </c>
      <c r="G925" s="588" t="s">
        <v>36</v>
      </c>
      <c r="H925" s="587"/>
      <c r="I925" s="587"/>
      <c r="J925" s="583">
        <v>174473.52</v>
      </c>
      <c r="K925" s="588"/>
      <c r="L925" s="588"/>
      <c r="M925" s="587"/>
      <c r="N925" s="587"/>
      <c r="O925" s="587"/>
      <c r="P925" s="555"/>
      <c r="Q925" s="555"/>
      <c r="R925" s="555"/>
    </row>
    <row r="926" spans="1:18" ht="14.5">
      <c r="B926" s="590" t="s">
        <v>2300</v>
      </c>
      <c r="C926" s="590" t="s">
        <v>1914</v>
      </c>
      <c r="D926" s="590" t="s">
        <v>2274</v>
      </c>
      <c r="E926" s="590" t="s">
        <v>7</v>
      </c>
      <c r="F926" s="591" t="s">
        <v>2305</v>
      </c>
      <c r="G926" s="590" t="s">
        <v>311</v>
      </c>
      <c r="H926" s="589">
        <v>4</v>
      </c>
      <c r="I926" s="592">
        <v>43618.38</v>
      </c>
      <c r="J926" s="592">
        <v>174473.52</v>
      </c>
      <c r="K926" s="590" t="s">
        <v>2206</v>
      </c>
      <c r="L926" s="590" t="s">
        <v>2306</v>
      </c>
      <c r="M926" s="591" t="s">
        <v>2305</v>
      </c>
      <c r="O926" s="554" t="str">
        <f>+_xlfn.CONCAT(B926,"-",E926)</f>
        <v>B1/26/08-C</v>
      </c>
      <c r="P926" s="555"/>
      <c r="Q926" s="555"/>
      <c r="R926" s="555"/>
    </row>
    <row r="928" spans="1:18" ht="14.5">
      <c r="A928" s="587">
        <v>3</v>
      </c>
      <c r="B928" s="588" t="s">
        <v>2300</v>
      </c>
      <c r="C928" s="588" t="s">
        <v>36</v>
      </c>
      <c r="D928" s="588" t="s">
        <v>36</v>
      </c>
      <c r="E928" s="588" t="s">
        <v>36</v>
      </c>
      <c r="F928" s="587" t="s">
        <v>660</v>
      </c>
      <c r="G928" s="588" t="s">
        <v>36</v>
      </c>
      <c r="H928" s="587"/>
      <c r="I928" s="587"/>
      <c r="J928" s="583">
        <v>152898.45000000001</v>
      </c>
      <c r="K928" s="588"/>
      <c r="L928" s="588"/>
      <c r="M928" s="587"/>
      <c r="N928" s="587"/>
      <c r="O928" s="587"/>
    </row>
    <row r="929" spans="1:18" ht="14.5">
      <c r="A929" s="587">
        <v>4</v>
      </c>
      <c r="B929" s="588" t="s">
        <v>2300</v>
      </c>
      <c r="C929" s="588" t="s">
        <v>36</v>
      </c>
      <c r="D929" s="588" t="s">
        <v>36</v>
      </c>
      <c r="E929" s="588" t="s">
        <v>36</v>
      </c>
      <c r="F929" s="587" t="s">
        <v>661</v>
      </c>
      <c r="G929" s="588" t="s">
        <v>36</v>
      </c>
      <c r="H929" s="587"/>
      <c r="I929" s="587"/>
      <c r="J929" s="583">
        <v>31122.09</v>
      </c>
      <c r="K929" s="588"/>
      <c r="L929" s="588"/>
      <c r="M929" s="587"/>
      <c r="N929" s="587"/>
      <c r="O929" s="587"/>
    </row>
    <row r="930" spans="1:18" ht="14.5">
      <c r="B930" s="590" t="s">
        <v>2300</v>
      </c>
      <c r="C930" s="590" t="s">
        <v>1914</v>
      </c>
      <c r="D930" s="590" t="s">
        <v>2307</v>
      </c>
      <c r="E930" s="590" t="s">
        <v>8</v>
      </c>
      <c r="F930" s="591" t="s">
        <v>663</v>
      </c>
      <c r="G930" s="590" t="s">
        <v>311</v>
      </c>
      <c r="H930" s="589">
        <v>17</v>
      </c>
      <c r="I930" s="589">
        <v>640.63</v>
      </c>
      <c r="J930" s="592">
        <v>10890.71</v>
      </c>
      <c r="K930" s="590" t="s">
        <v>2206</v>
      </c>
      <c r="L930" s="590" t="s">
        <v>2308</v>
      </c>
      <c r="M930" s="591" t="s">
        <v>663</v>
      </c>
      <c r="O930" s="554" t="str">
        <f t="shared" ref="O930:O931" si="75">+_xlfn.CONCAT(B930,"-",E930)</f>
        <v>B1/26/08-D</v>
      </c>
      <c r="P930" s="555"/>
      <c r="Q930" s="555"/>
      <c r="R930" s="555"/>
    </row>
    <row r="931" spans="1:18">
      <c r="B931" s="590" t="s">
        <v>2300</v>
      </c>
      <c r="C931" s="590" t="s">
        <v>1914</v>
      </c>
      <c r="D931" s="590" t="s">
        <v>2307</v>
      </c>
      <c r="E931" s="590" t="s">
        <v>10</v>
      </c>
      <c r="F931" s="591" t="s">
        <v>662</v>
      </c>
      <c r="G931" s="590" t="s">
        <v>311</v>
      </c>
      <c r="H931" s="589">
        <v>26</v>
      </c>
      <c r="I931" s="589">
        <v>778.13</v>
      </c>
      <c r="J931" s="592">
        <v>20231.38</v>
      </c>
      <c r="K931" s="590" t="s">
        <v>2206</v>
      </c>
      <c r="L931" s="590" t="s">
        <v>2309</v>
      </c>
      <c r="M931" s="591" t="s">
        <v>662</v>
      </c>
      <c r="O931" s="554" t="str">
        <f t="shared" si="75"/>
        <v>B1/26/08-E</v>
      </c>
    </row>
    <row r="933" spans="1:18" ht="14.5">
      <c r="A933" s="587">
        <v>4</v>
      </c>
      <c r="B933" s="588" t="s">
        <v>2300</v>
      </c>
      <c r="C933" s="588" t="s">
        <v>36</v>
      </c>
      <c r="D933" s="588" t="s">
        <v>36</v>
      </c>
      <c r="E933" s="588" t="s">
        <v>36</v>
      </c>
      <c r="F933" s="587" t="s">
        <v>664</v>
      </c>
      <c r="G933" s="588" t="s">
        <v>36</v>
      </c>
      <c r="H933" s="587"/>
      <c r="I933" s="587"/>
      <c r="J933" s="583">
        <v>107613.6</v>
      </c>
      <c r="K933" s="588"/>
      <c r="L933" s="588"/>
      <c r="M933" s="587"/>
      <c r="N933" s="587"/>
      <c r="O933" s="587"/>
    </row>
    <row r="934" spans="1:18">
      <c r="B934" s="590" t="s">
        <v>2300</v>
      </c>
      <c r="C934" s="590" t="s">
        <v>1914</v>
      </c>
      <c r="D934" s="590" t="s">
        <v>2307</v>
      </c>
      <c r="E934" s="590" t="s">
        <v>11</v>
      </c>
      <c r="F934" s="591" t="s">
        <v>665</v>
      </c>
      <c r="G934" s="590" t="s">
        <v>311</v>
      </c>
      <c r="H934" s="589">
        <v>26</v>
      </c>
      <c r="I934" s="589">
        <v>423.5</v>
      </c>
      <c r="J934" s="592">
        <v>11011</v>
      </c>
      <c r="K934" s="590" t="s">
        <v>2206</v>
      </c>
      <c r="L934" s="590" t="s">
        <v>2310</v>
      </c>
      <c r="M934" s="591" t="s">
        <v>665</v>
      </c>
      <c r="O934" s="554" t="str">
        <f t="shared" ref="O934:O941" si="76">+_xlfn.CONCAT(B934,"-",E934)</f>
        <v>B1/26/08-F</v>
      </c>
    </row>
    <row r="935" spans="1:18">
      <c r="B935" s="590" t="s">
        <v>2300</v>
      </c>
      <c r="C935" s="590" t="s">
        <v>1914</v>
      </c>
      <c r="D935" s="590" t="s">
        <v>2307</v>
      </c>
      <c r="E935" s="590" t="s">
        <v>27</v>
      </c>
      <c r="F935" s="591" t="s">
        <v>666</v>
      </c>
      <c r="G935" s="590" t="s">
        <v>311</v>
      </c>
      <c r="H935" s="589">
        <v>32</v>
      </c>
      <c r="I935" s="589">
        <v>532.13</v>
      </c>
      <c r="J935" s="592">
        <v>17028.16</v>
      </c>
      <c r="K935" s="590" t="s">
        <v>2206</v>
      </c>
      <c r="L935" s="590" t="s">
        <v>2311</v>
      </c>
      <c r="M935" s="591" t="s">
        <v>666</v>
      </c>
      <c r="O935" s="554" t="str">
        <f t="shared" si="76"/>
        <v>B1/26/08-G</v>
      </c>
    </row>
    <row r="936" spans="1:18">
      <c r="B936" s="590" t="s">
        <v>2300</v>
      </c>
      <c r="C936" s="590" t="s">
        <v>1914</v>
      </c>
      <c r="D936" s="590" t="s">
        <v>2307</v>
      </c>
      <c r="E936" s="590" t="s">
        <v>28</v>
      </c>
      <c r="F936" s="591" t="s">
        <v>667</v>
      </c>
      <c r="G936" s="590" t="s">
        <v>311</v>
      </c>
      <c r="H936" s="589">
        <v>13</v>
      </c>
      <c r="I936" s="589">
        <v>600.88</v>
      </c>
      <c r="J936" s="592">
        <v>7811.44</v>
      </c>
      <c r="K936" s="590" t="s">
        <v>2206</v>
      </c>
      <c r="L936" s="590" t="s">
        <v>2312</v>
      </c>
      <c r="M936" s="591" t="s">
        <v>667</v>
      </c>
      <c r="O936" s="554" t="str">
        <f t="shared" si="76"/>
        <v>B1/26/08-H</v>
      </c>
    </row>
    <row r="937" spans="1:18">
      <c r="B937" s="590" t="s">
        <v>2300</v>
      </c>
      <c r="C937" s="590" t="s">
        <v>1914</v>
      </c>
      <c r="D937" s="590" t="s">
        <v>2307</v>
      </c>
      <c r="E937" s="590" t="s">
        <v>33</v>
      </c>
      <c r="F937" s="591" t="s">
        <v>668</v>
      </c>
      <c r="G937" s="590" t="s">
        <v>311</v>
      </c>
      <c r="H937" s="589">
        <v>6</v>
      </c>
      <c r="I937" s="592">
        <v>1201.6300000000001</v>
      </c>
      <c r="J937" s="592">
        <v>7209.78</v>
      </c>
      <c r="K937" s="590" t="s">
        <v>2206</v>
      </c>
      <c r="L937" s="590" t="s">
        <v>2313</v>
      </c>
      <c r="M937" s="591" t="s">
        <v>668</v>
      </c>
      <c r="O937" s="554" t="str">
        <f t="shared" si="76"/>
        <v>B1/26/08-J</v>
      </c>
    </row>
    <row r="938" spans="1:18">
      <c r="B938" s="590" t="s">
        <v>2300</v>
      </c>
      <c r="C938" s="590" t="s">
        <v>1914</v>
      </c>
      <c r="D938" s="590" t="s">
        <v>2307</v>
      </c>
      <c r="E938" s="590" t="s">
        <v>34</v>
      </c>
      <c r="F938" s="591" t="s">
        <v>670</v>
      </c>
      <c r="G938" s="590" t="s">
        <v>311</v>
      </c>
      <c r="H938" s="589">
        <v>19</v>
      </c>
      <c r="I938" s="589">
        <v>709.38</v>
      </c>
      <c r="J938" s="592">
        <v>13478.22</v>
      </c>
      <c r="K938" s="590" t="s">
        <v>2206</v>
      </c>
      <c r="L938" s="590" t="s">
        <v>2314</v>
      </c>
      <c r="M938" s="591" t="s">
        <v>670</v>
      </c>
      <c r="O938" s="554" t="str">
        <f t="shared" si="76"/>
        <v>B1/26/08-K</v>
      </c>
    </row>
    <row r="939" spans="1:18">
      <c r="B939" s="590" t="s">
        <v>2300</v>
      </c>
      <c r="C939" s="590" t="s">
        <v>1914</v>
      </c>
      <c r="D939" s="590" t="s">
        <v>2307</v>
      </c>
      <c r="E939" s="590" t="s">
        <v>39</v>
      </c>
      <c r="F939" s="591" t="s">
        <v>671</v>
      </c>
      <c r="G939" s="590" t="s">
        <v>311</v>
      </c>
      <c r="H939" s="589">
        <v>2</v>
      </c>
      <c r="I939" s="592">
        <v>1418.75</v>
      </c>
      <c r="J939" s="592">
        <v>2837.5</v>
      </c>
      <c r="K939" s="590" t="s">
        <v>2206</v>
      </c>
      <c r="L939" s="590" t="s">
        <v>2315</v>
      </c>
      <c r="M939" s="591" t="s">
        <v>671</v>
      </c>
      <c r="O939" s="554" t="str">
        <f t="shared" si="76"/>
        <v>B1/26/08-L</v>
      </c>
    </row>
    <row r="940" spans="1:18">
      <c r="B940" s="590" t="s">
        <v>2300</v>
      </c>
      <c r="C940" s="590" t="s">
        <v>1914</v>
      </c>
      <c r="D940" s="590" t="s">
        <v>2307</v>
      </c>
      <c r="E940" s="590" t="s">
        <v>38</v>
      </c>
      <c r="F940" s="591" t="s">
        <v>673</v>
      </c>
      <c r="G940" s="590" t="s">
        <v>311</v>
      </c>
      <c r="H940" s="589">
        <v>2</v>
      </c>
      <c r="I940" s="592">
        <v>1418.75</v>
      </c>
      <c r="J940" s="592">
        <v>2837.5</v>
      </c>
      <c r="K940" s="590" t="s">
        <v>2206</v>
      </c>
      <c r="L940" s="590" t="s">
        <v>2316</v>
      </c>
      <c r="M940" s="591" t="s">
        <v>673</v>
      </c>
      <c r="O940" s="554" t="str">
        <f t="shared" si="76"/>
        <v>B1/26/08-M</v>
      </c>
    </row>
    <row r="941" spans="1:18" ht="14.5">
      <c r="B941" s="590" t="s">
        <v>2300</v>
      </c>
      <c r="C941" s="590" t="s">
        <v>1914</v>
      </c>
      <c r="D941" s="590" t="s">
        <v>2307</v>
      </c>
      <c r="E941" s="590" t="s">
        <v>205</v>
      </c>
      <c r="F941" s="591" t="s">
        <v>672</v>
      </c>
      <c r="G941" s="590" t="s">
        <v>311</v>
      </c>
      <c r="H941" s="589">
        <v>32</v>
      </c>
      <c r="I941" s="592">
        <v>1418.75</v>
      </c>
      <c r="J941" s="592">
        <v>45400</v>
      </c>
      <c r="K941" s="590" t="s">
        <v>2206</v>
      </c>
      <c r="L941" s="590" t="s">
        <v>2317</v>
      </c>
      <c r="M941" s="591" t="s">
        <v>672</v>
      </c>
      <c r="O941" s="554" t="str">
        <f t="shared" si="76"/>
        <v>B1/26/08-N</v>
      </c>
      <c r="P941" s="555"/>
      <c r="Q941" s="555"/>
      <c r="R941" s="555"/>
    </row>
    <row r="944" spans="1:18" ht="14.5">
      <c r="A944" s="587">
        <v>4</v>
      </c>
      <c r="B944" s="588" t="s">
        <v>2318</v>
      </c>
      <c r="C944" s="588" t="s">
        <v>36</v>
      </c>
      <c r="D944" s="588" t="s">
        <v>36</v>
      </c>
      <c r="E944" s="588" t="s">
        <v>36</v>
      </c>
      <c r="F944" s="587" t="s">
        <v>676</v>
      </c>
      <c r="G944" s="588" t="s">
        <v>36</v>
      </c>
      <c r="H944" s="587"/>
      <c r="I944" s="587"/>
      <c r="J944" s="583">
        <v>14162.76</v>
      </c>
      <c r="K944" s="588"/>
      <c r="L944" s="588"/>
      <c r="M944" s="587"/>
      <c r="N944" s="587"/>
      <c r="O944" s="587"/>
    </row>
    <row r="945" spans="1:18">
      <c r="B945" s="590" t="s">
        <v>2318</v>
      </c>
      <c r="C945" s="590" t="s">
        <v>1914</v>
      </c>
      <c r="D945" s="590" t="s">
        <v>2307</v>
      </c>
      <c r="E945" s="590" t="s">
        <v>5</v>
      </c>
      <c r="F945" s="591" t="s">
        <v>2319</v>
      </c>
      <c r="G945" s="590" t="s">
        <v>311</v>
      </c>
      <c r="H945" s="589">
        <v>2</v>
      </c>
      <c r="I945" s="589">
        <v>276.63</v>
      </c>
      <c r="J945" s="589">
        <v>553.26</v>
      </c>
      <c r="K945" s="590" t="s">
        <v>2206</v>
      </c>
      <c r="L945" s="590" t="s">
        <v>2320</v>
      </c>
      <c r="M945" s="591" t="s">
        <v>2319</v>
      </c>
      <c r="O945" s="554" t="str">
        <f t="shared" ref="O945:O948" si="77">+_xlfn.CONCAT(B945,"-",E945)</f>
        <v>B1/26/09-A</v>
      </c>
    </row>
    <row r="946" spans="1:18" ht="25">
      <c r="B946" s="590" t="s">
        <v>2318</v>
      </c>
      <c r="C946" s="590" t="s">
        <v>1914</v>
      </c>
      <c r="D946" s="590" t="s">
        <v>2307</v>
      </c>
      <c r="E946" s="590" t="s">
        <v>6</v>
      </c>
      <c r="F946" s="591" t="s">
        <v>678</v>
      </c>
      <c r="G946" s="590" t="s">
        <v>311</v>
      </c>
      <c r="H946" s="589">
        <v>12</v>
      </c>
      <c r="I946" s="589">
        <v>407.88</v>
      </c>
      <c r="J946" s="592">
        <v>4894.5600000000004</v>
      </c>
      <c r="K946" s="590" t="s">
        <v>2206</v>
      </c>
      <c r="L946" s="590" t="s">
        <v>2321</v>
      </c>
      <c r="M946" s="591" t="s">
        <v>678</v>
      </c>
      <c r="O946" s="554" t="str">
        <f t="shared" si="77"/>
        <v>B1/26/09-B</v>
      </c>
    </row>
    <row r="947" spans="1:18" ht="25">
      <c r="B947" s="590" t="s">
        <v>2318</v>
      </c>
      <c r="C947" s="590" t="s">
        <v>1914</v>
      </c>
      <c r="D947" s="590" t="s">
        <v>2307</v>
      </c>
      <c r="E947" s="590" t="s">
        <v>7</v>
      </c>
      <c r="F947" s="591" t="s">
        <v>679</v>
      </c>
      <c r="G947" s="590" t="s">
        <v>311</v>
      </c>
      <c r="H947" s="589">
        <v>1</v>
      </c>
      <c r="I947" s="589">
        <v>670.38</v>
      </c>
      <c r="J947" s="589">
        <v>670.38</v>
      </c>
      <c r="K947" s="590" t="s">
        <v>2206</v>
      </c>
      <c r="L947" s="590" t="s">
        <v>2322</v>
      </c>
      <c r="M947" s="591" t="s">
        <v>679</v>
      </c>
      <c r="O947" s="554" t="str">
        <f t="shared" si="77"/>
        <v>B1/26/09-C</v>
      </c>
      <c r="P947" s="555"/>
      <c r="Q947" s="555"/>
      <c r="R947" s="555"/>
    </row>
    <row r="948" spans="1:18" ht="14.5">
      <c r="B948" s="590" t="s">
        <v>2318</v>
      </c>
      <c r="C948" s="590" t="s">
        <v>1914</v>
      </c>
      <c r="D948" s="590" t="s">
        <v>2307</v>
      </c>
      <c r="E948" s="590" t="s">
        <v>8</v>
      </c>
      <c r="F948" s="591" t="s">
        <v>680</v>
      </c>
      <c r="G948" s="590" t="s">
        <v>311</v>
      </c>
      <c r="H948" s="589">
        <v>12</v>
      </c>
      <c r="I948" s="589">
        <v>670.38</v>
      </c>
      <c r="J948" s="592">
        <v>8044.56</v>
      </c>
      <c r="K948" s="590" t="s">
        <v>2206</v>
      </c>
      <c r="L948" s="590" t="s">
        <v>2323</v>
      </c>
      <c r="M948" s="591" t="s">
        <v>680</v>
      </c>
      <c r="O948" s="554" t="str">
        <f t="shared" si="77"/>
        <v>B1/26/09-D</v>
      </c>
      <c r="P948" s="555"/>
      <c r="Q948" s="555"/>
      <c r="R948" s="555"/>
    </row>
    <row r="950" spans="1:18" ht="29">
      <c r="A950" s="587">
        <v>3</v>
      </c>
      <c r="B950" s="588" t="s">
        <v>2318</v>
      </c>
      <c r="C950" s="588" t="s">
        <v>36</v>
      </c>
      <c r="D950" s="588" t="s">
        <v>36</v>
      </c>
      <c r="E950" s="588" t="s">
        <v>36</v>
      </c>
      <c r="F950" s="587" t="s">
        <v>681</v>
      </c>
      <c r="G950" s="588" t="s">
        <v>36</v>
      </c>
      <c r="H950" s="587"/>
      <c r="I950" s="587"/>
      <c r="J950" s="583">
        <v>10246.06</v>
      </c>
      <c r="K950" s="588"/>
      <c r="L950" s="588"/>
      <c r="M950" s="587"/>
      <c r="N950" s="587"/>
      <c r="O950" s="587"/>
    </row>
    <row r="951" spans="1:18" ht="29">
      <c r="A951" s="587">
        <v>4</v>
      </c>
      <c r="B951" s="588" t="s">
        <v>2318</v>
      </c>
      <c r="C951" s="588" t="s">
        <v>36</v>
      </c>
      <c r="D951" s="588" t="s">
        <v>36</v>
      </c>
      <c r="E951" s="588" t="s">
        <v>36</v>
      </c>
      <c r="F951" s="587" t="s">
        <v>682</v>
      </c>
      <c r="G951" s="588" t="s">
        <v>36</v>
      </c>
      <c r="H951" s="587"/>
      <c r="I951" s="587"/>
      <c r="J951" s="583">
        <v>1910.01</v>
      </c>
      <c r="K951" s="588"/>
      <c r="L951" s="588"/>
      <c r="M951" s="587"/>
      <c r="N951" s="587"/>
      <c r="O951" s="587"/>
    </row>
    <row r="952" spans="1:18">
      <c r="B952" s="590" t="s">
        <v>2318</v>
      </c>
      <c r="C952" s="590" t="s">
        <v>1914</v>
      </c>
      <c r="D952" s="590" t="s">
        <v>2324</v>
      </c>
      <c r="E952" s="590" t="s">
        <v>10</v>
      </c>
      <c r="F952" s="591" t="s">
        <v>683</v>
      </c>
      <c r="G952" s="590" t="s">
        <v>311</v>
      </c>
      <c r="H952" s="589">
        <v>6</v>
      </c>
      <c r="I952" s="589">
        <v>187.75</v>
      </c>
      <c r="J952" s="592">
        <v>1126.5</v>
      </c>
      <c r="K952" s="590" t="s">
        <v>2206</v>
      </c>
      <c r="L952" s="590" t="s">
        <v>2325</v>
      </c>
      <c r="M952" s="591" t="s">
        <v>683</v>
      </c>
      <c r="O952" s="554" t="str">
        <f t="shared" ref="O952:O954" si="78">+_xlfn.CONCAT(B952,"-",E952)</f>
        <v>B1/26/09-E</v>
      </c>
    </row>
    <row r="953" spans="1:18" ht="14.5">
      <c r="B953" s="590" t="s">
        <v>2318</v>
      </c>
      <c r="C953" s="590" t="s">
        <v>1914</v>
      </c>
      <c r="D953" s="590" t="s">
        <v>2324</v>
      </c>
      <c r="E953" s="590" t="s">
        <v>11</v>
      </c>
      <c r="F953" s="591" t="s">
        <v>684</v>
      </c>
      <c r="G953" s="590" t="s">
        <v>311</v>
      </c>
      <c r="H953" s="589">
        <v>2</v>
      </c>
      <c r="I953" s="589">
        <v>218.63</v>
      </c>
      <c r="J953" s="589">
        <v>437.26</v>
      </c>
      <c r="K953" s="590" t="s">
        <v>2206</v>
      </c>
      <c r="L953" s="590" t="s">
        <v>2326</v>
      </c>
      <c r="M953" s="591" t="s">
        <v>684</v>
      </c>
      <c r="O953" s="554" t="str">
        <f t="shared" si="78"/>
        <v>B1/26/09-F</v>
      </c>
      <c r="P953" s="555"/>
      <c r="Q953" s="555"/>
      <c r="R953" s="555"/>
    </row>
    <row r="954" spans="1:18">
      <c r="B954" s="590" t="s">
        <v>2318</v>
      </c>
      <c r="C954" s="590" t="s">
        <v>1914</v>
      </c>
      <c r="D954" s="590" t="s">
        <v>2324</v>
      </c>
      <c r="E954" s="590" t="s">
        <v>27</v>
      </c>
      <c r="F954" s="591" t="s">
        <v>2327</v>
      </c>
      <c r="G954" s="590" t="s">
        <v>311</v>
      </c>
      <c r="H954" s="589">
        <v>1</v>
      </c>
      <c r="I954" s="589">
        <v>346.25</v>
      </c>
      <c r="J954" s="589">
        <v>346.25</v>
      </c>
      <c r="K954" s="590" t="s">
        <v>2206</v>
      </c>
      <c r="L954" s="590" t="s">
        <v>2328</v>
      </c>
      <c r="M954" s="591" t="s">
        <v>2327</v>
      </c>
      <c r="O954" s="554" t="str">
        <f t="shared" si="78"/>
        <v>B1/26/09-G</v>
      </c>
    </row>
    <row r="956" spans="1:18" ht="29">
      <c r="A956" s="587">
        <v>4</v>
      </c>
      <c r="B956" s="588" t="s">
        <v>2318</v>
      </c>
      <c r="C956" s="588" t="s">
        <v>36</v>
      </c>
      <c r="D956" s="588" t="s">
        <v>36</v>
      </c>
      <c r="E956" s="588" t="s">
        <v>36</v>
      </c>
      <c r="F956" s="587" t="s">
        <v>2329</v>
      </c>
      <c r="G956" s="588" t="s">
        <v>36</v>
      </c>
      <c r="H956" s="587"/>
      <c r="I956" s="587"/>
      <c r="J956" s="583">
        <v>8336.0499999999993</v>
      </c>
      <c r="K956" s="588"/>
      <c r="L956" s="588"/>
      <c r="M956" s="587"/>
      <c r="N956" s="587"/>
      <c r="O956" s="587"/>
    </row>
    <row r="957" spans="1:18">
      <c r="B957" s="590" t="s">
        <v>2318</v>
      </c>
      <c r="C957" s="590" t="s">
        <v>1914</v>
      </c>
      <c r="D957" s="590" t="s">
        <v>2324</v>
      </c>
      <c r="E957" s="590" t="s">
        <v>28</v>
      </c>
      <c r="F957" s="591" t="s">
        <v>686</v>
      </c>
      <c r="G957" s="590" t="s">
        <v>311</v>
      </c>
      <c r="H957" s="589">
        <v>8</v>
      </c>
      <c r="I957" s="589">
        <v>218.63</v>
      </c>
      <c r="J957" s="592">
        <v>1749.04</v>
      </c>
      <c r="K957" s="590" t="s">
        <v>2206</v>
      </c>
      <c r="L957" s="590" t="s">
        <v>2330</v>
      </c>
      <c r="M957" s="591" t="s">
        <v>686</v>
      </c>
      <c r="O957" s="554" t="str">
        <f t="shared" ref="O957:O962" si="79">+_xlfn.CONCAT(B957,"-",E957)</f>
        <v>B1/26/09-H</v>
      </c>
    </row>
    <row r="958" spans="1:18">
      <c r="B958" s="590" t="s">
        <v>2318</v>
      </c>
      <c r="C958" s="590" t="s">
        <v>1914</v>
      </c>
      <c r="D958" s="590" t="s">
        <v>2324</v>
      </c>
      <c r="E958" s="590" t="s">
        <v>33</v>
      </c>
      <c r="F958" s="591" t="s">
        <v>687</v>
      </c>
      <c r="G958" s="590" t="s">
        <v>311</v>
      </c>
      <c r="H958" s="589">
        <v>1</v>
      </c>
      <c r="I958" s="589">
        <v>225.38</v>
      </c>
      <c r="J958" s="589">
        <v>225.38</v>
      </c>
      <c r="K958" s="590" t="s">
        <v>2206</v>
      </c>
      <c r="L958" s="590" t="s">
        <v>2331</v>
      </c>
      <c r="M958" s="591" t="s">
        <v>687</v>
      </c>
      <c r="O958" s="554" t="str">
        <f t="shared" si="79"/>
        <v>B1/26/09-J</v>
      </c>
    </row>
    <row r="959" spans="1:18">
      <c r="B959" s="590" t="s">
        <v>2318</v>
      </c>
      <c r="C959" s="590" t="s">
        <v>1914</v>
      </c>
      <c r="D959" s="590" t="s">
        <v>2324</v>
      </c>
      <c r="E959" s="590" t="s">
        <v>34</v>
      </c>
      <c r="F959" s="591" t="s">
        <v>2332</v>
      </c>
      <c r="G959" s="590" t="s">
        <v>311</v>
      </c>
      <c r="H959" s="589">
        <v>2</v>
      </c>
      <c r="I959" s="589">
        <v>327.5</v>
      </c>
      <c r="J959" s="589">
        <v>655</v>
      </c>
      <c r="K959" s="590" t="s">
        <v>2206</v>
      </c>
      <c r="L959" s="590" t="s">
        <v>2333</v>
      </c>
      <c r="M959" s="591" t="s">
        <v>2332</v>
      </c>
      <c r="O959" s="554" t="str">
        <f t="shared" si="79"/>
        <v>B1/26/09-K</v>
      </c>
    </row>
    <row r="960" spans="1:18">
      <c r="B960" s="590" t="s">
        <v>2318</v>
      </c>
      <c r="C960" s="590" t="s">
        <v>1914</v>
      </c>
      <c r="D960" s="590" t="s">
        <v>2324</v>
      </c>
      <c r="E960" s="590" t="s">
        <v>39</v>
      </c>
      <c r="F960" s="591" t="s">
        <v>688</v>
      </c>
      <c r="G960" s="590" t="s">
        <v>311</v>
      </c>
      <c r="H960" s="589">
        <v>1</v>
      </c>
      <c r="I960" s="589">
        <v>515.63</v>
      </c>
      <c r="J960" s="589">
        <v>515.63</v>
      </c>
      <c r="K960" s="590" t="s">
        <v>2206</v>
      </c>
      <c r="L960" s="590" t="s">
        <v>2334</v>
      </c>
      <c r="M960" s="591" t="s">
        <v>688</v>
      </c>
      <c r="O960" s="554" t="str">
        <f t="shared" si="79"/>
        <v>B1/26/09-L</v>
      </c>
    </row>
    <row r="961" spans="1:18">
      <c r="B961" s="590" t="s">
        <v>2318</v>
      </c>
      <c r="C961" s="590" t="s">
        <v>1914</v>
      </c>
      <c r="D961" s="590" t="s">
        <v>2324</v>
      </c>
      <c r="E961" s="590" t="s">
        <v>38</v>
      </c>
      <c r="F961" s="591" t="s">
        <v>2335</v>
      </c>
      <c r="G961" s="590" t="s">
        <v>311</v>
      </c>
      <c r="H961" s="589">
        <v>1</v>
      </c>
      <c r="I961" s="589">
        <v>765.5</v>
      </c>
      <c r="J961" s="589">
        <v>765.5</v>
      </c>
      <c r="K961" s="590" t="s">
        <v>2206</v>
      </c>
      <c r="L961" s="590" t="s">
        <v>2336</v>
      </c>
      <c r="M961" s="591" t="s">
        <v>2335</v>
      </c>
      <c r="O961" s="554" t="str">
        <f t="shared" si="79"/>
        <v>B1/26/09-M</v>
      </c>
    </row>
    <row r="962" spans="1:18" ht="14.5">
      <c r="B962" s="590" t="s">
        <v>2318</v>
      </c>
      <c r="C962" s="590" t="s">
        <v>1914</v>
      </c>
      <c r="D962" s="590" t="s">
        <v>2324</v>
      </c>
      <c r="E962" s="590" t="s">
        <v>205</v>
      </c>
      <c r="F962" s="591" t="s">
        <v>2337</v>
      </c>
      <c r="G962" s="590" t="s">
        <v>311</v>
      </c>
      <c r="H962" s="589">
        <v>2</v>
      </c>
      <c r="I962" s="592">
        <v>2212.75</v>
      </c>
      <c r="J962" s="592">
        <v>4425.5</v>
      </c>
      <c r="K962" s="590" t="s">
        <v>2206</v>
      </c>
      <c r="L962" s="590" t="s">
        <v>2338</v>
      </c>
      <c r="M962" s="591" t="s">
        <v>2337</v>
      </c>
      <c r="O962" s="554" t="str">
        <f t="shared" si="79"/>
        <v>B1/26/09-N</v>
      </c>
      <c r="P962" s="555"/>
      <c r="Q962" s="555"/>
      <c r="R962" s="555"/>
    </row>
    <row r="963" spans="1:18" ht="14.5">
      <c r="P963" s="555"/>
      <c r="Q963" s="555"/>
      <c r="R963" s="555"/>
    </row>
    <row r="965" spans="1:18" ht="14.5">
      <c r="A965" s="587">
        <v>3</v>
      </c>
      <c r="B965" s="588" t="s">
        <v>2339</v>
      </c>
      <c r="C965" s="588" t="s">
        <v>36</v>
      </c>
      <c r="D965" s="588" t="s">
        <v>36</v>
      </c>
      <c r="E965" s="588" t="s">
        <v>36</v>
      </c>
      <c r="F965" s="587" t="s">
        <v>691</v>
      </c>
      <c r="G965" s="588" t="s">
        <v>36</v>
      </c>
      <c r="H965" s="587"/>
      <c r="I965" s="587"/>
      <c r="J965" s="583">
        <v>237797.5</v>
      </c>
      <c r="K965" s="588"/>
      <c r="L965" s="588"/>
      <c r="M965" s="587"/>
      <c r="N965" s="587"/>
      <c r="O965" s="587"/>
    </row>
    <row r="966" spans="1:18" ht="14.5">
      <c r="A966" s="587">
        <v>4</v>
      </c>
      <c r="B966" s="588" t="s">
        <v>2339</v>
      </c>
      <c r="C966" s="588" t="s">
        <v>36</v>
      </c>
      <c r="D966" s="588" t="s">
        <v>36</v>
      </c>
      <c r="E966" s="588" t="s">
        <v>36</v>
      </c>
      <c r="F966" s="587" t="s">
        <v>692</v>
      </c>
      <c r="G966" s="588" t="s">
        <v>36</v>
      </c>
      <c r="H966" s="587"/>
      <c r="I966" s="587"/>
      <c r="J966" s="583">
        <v>237797.5</v>
      </c>
      <c r="K966" s="588"/>
      <c r="L966" s="588"/>
      <c r="M966" s="587"/>
      <c r="N966" s="587"/>
      <c r="O966" s="587"/>
      <c r="P966" s="555"/>
      <c r="Q966" s="555"/>
      <c r="R966" s="555"/>
    </row>
    <row r="967" spans="1:18" ht="50">
      <c r="B967" s="590" t="s">
        <v>2339</v>
      </c>
      <c r="C967" s="590" t="s">
        <v>1914</v>
      </c>
      <c r="D967" s="590" t="s">
        <v>2340</v>
      </c>
      <c r="E967" s="590" t="s">
        <v>5</v>
      </c>
      <c r="F967" s="591" t="s">
        <v>2341</v>
      </c>
      <c r="G967" s="590" t="s">
        <v>311</v>
      </c>
      <c r="H967" s="589">
        <v>1</v>
      </c>
      <c r="I967" s="592">
        <v>237797.5</v>
      </c>
      <c r="J967" s="592">
        <v>237797.5</v>
      </c>
      <c r="K967" s="590" t="s">
        <v>2206</v>
      </c>
      <c r="L967" s="590" t="s">
        <v>2342</v>
      </c>
      <c r="M967" s="591" t="s">
        <v>2341</v>
      </c>
      <c r="O967" s="554" t="str">
        <f>+_xlfn.CONCAT(B967,"-",E967)</f>
        <v>B1/26/10-A</v>
      </c>
      <c r="P967" s="555"/>
      <c r="Q967" s="555"/>
      <c r="R967" s="555"/>
    </row>
    <row r="969" spans="1:18" ht="29">
      <c r="A969" s="587">
        <v>3</v>
      </c>
      <c r="B969" s="588" t="s">
        <v>2339</v>
      </c>
      <c r="C969" s="588" t="s">
        <v>36</v>
      </c>
      <c r="D969" s="588" t="s">
        <v>36</v>
      </c>
      <c r="E969" s="588" t="s">
        <v>36</v>
      </c>
      <c r="F969" s="587" t="s">
        <v>700</v>
      </c>
      <c r="G969" s="588" t="s">
        <v>36</v>
      </c>
      <c r="H969" s="587"/>
      <c r="I969" s="587"/>
      <c r="J969" s="583">
        <v>42225</v>
      </c>
      <c r="K969" s="588"/>
      <c r="L969" s="588"/>
      <c r="M969" s="587"/>
      <c r="N969" s="587"/>
      <c r="O969" s="587"/>
    </row>
    <row r="970" spans="1:18" ht="29">
      <c r="A970" s="587">
        <v>4</v>
      </c>
      <c r="B970" s="588" t="s">
        <v>2339</v>
      </c>
      <c r="C970" s="588" t="s">
        <v>36</v>
      </c>
      <c r="D970" s="588" t="s">
        <v>36</v>
      </c>
      <c r="E970" s="588" t="s">
        <v>36</v>
      </c>
      <c r="F970" s="587" t="s">
        <v>701</v>
      </c>
      <c r="G970" s="588" t="s">
        <v>36</v>
      </c>
      <c r="H970" s="587"/>
      <c r="I970" s="587"/>
      <c r="J970" s="583">
        <v>42225</v>
      </c>
      <c r="K970" s="588"/>
      <c r="L970" s="588"/>
      <c r="M970" s="587"/>
      <c r="N970" s="587"/>
      <c r="O970" s="587"/>
      <c r="P970" s="555"/>
      <c r="Q970" s="555"/>
      <c r="R970" s="555"/>
    </row>
    <row r="971" spans="1:18" ht="14.5">
      <c r="B971" s="590" t="s">
        <v>2339</v>
      </c>
      <c r="C971" s="590" t="s">
        <v>1914</v>
      </c>
      <c r="D971" s="590" t="s">
        <v>2343</v>
      </c>
      <c r="E971" s="590" t="s">
        <v>6</v>
      </c>
      <c r="F971" s="591" t="s">
        <v>2344</v>
      </c>
      <c r="G971" s="590" t="s">
        <v>311</v>
      </c>
      <c r="H971" s="589">
        <v>1</v>
      </c>
      <c r="I971" s="592">
        <v>42225</v>
      </c>
      <c r="J971" s="592">
        <v>42225</v>
      </c>
      <c r="K971" s="590" t="s">
        <v>2206</v>
      </c>
      <c r="L971" s="590" t="s">
        <v>2345</v>
      </c>
      <c r="M971" s="591" t="s">
        <v>2344</v>
      </c>
      <c r="O971" s="554" t="str">
        <f>+_xlfn.CONCAT(B971,"-",E971)</f>
        <v>B1/26/10-B</v>
      </c>
      <c r="P971" s="555"/>
      <c r="Q971" s="555"/>
      <c r="R971" s="555"/>
    </row>
    <row r="973" spans="1:18" ht="14.5">
      <c r="A973" s="587">
        <v>3</v>
      </c>
      <c r="B973" s="588" t="s">
        <v>2339</v>
      </c>
      <c r="C973" s="588" t="s">
        <v>36</v>
      </c>
      <c r="D973" s="588" t="s">
        <v>36</v>
      </c>
      <c r="E973" s="588" t="s">
        <v>36</v>
      </c>
      <c r="F973" s="587" t="s">
        <v>705</v>
      </c>
      <c r="G973" s="588" t="s">
        <v>36</v>
      </c>
      <c r="H973" s="587"/>
      <c r="I973" s="587"/>
      <c r="J973" s="583">
        <v>79369.75</v>
      </c>
      <c r="K973" s="588"/>
      <c r="L973" s="588"/>
      <c r="M973" s="587"/>
      <c r="N973" s="587"/>
      <c r="O973" s="587"/>
    </row>
    <row r="974" spans="1:18" ht="29">
      <c r="A974" s="587">
        <v>4</v>
      </c>
      <c r="B974" s="588" t="s">
        <v>2339</v>
      </c>
      <c r="C974" s="588" t="s">
        <v>36</v>
      </c>
      <c r="D974" s="588" t="s">
        <v>36</v>
      </c>
      <c r="E974" s="588" t="s">
        <v>36</v>
      </c>
      <c r="F974" s="587" t="s">
        <v>706</v>
      </c>
      <c r="G974" s="588" t="s">
        <v>36</v>
      </c>
      <c r="H974" s="587"/>
      <c r="I974" s="587"/>
      <c r="J974" s="583">
        <v>79369.75</v>
      </c>
      <c r="K974" s="588"/>
      <c r="L974" s="588"/>
      <c r="M974" s="587"/>
      <c r="N974" s="587"/>
      <c r="O974" s="587"/>
      <c r="P974" s="555"/>
      <c r="Q974" s="555"/>
      <c r="R974" s="555"/>
    </row>
    <row r="975" spans="1:18" ht="14.5">
      <c r="B975" s="590" t="s">
        <v>2339</v>
      </c>
      <c r="C975" s="590" t="s">
        <v>1914</v>
      </c>
      <c r="D975" s="590" t="s">
        <v>2346</v>
      </c>
      <c r="E975" s="590" t="s">
        <v>7</v>
      </c>
      <c r="F975" s="591" t="s">
        <v>2347</v>
      </c>
      <c r="G975" s="590" t="s">
        <v>311</v>
      </c>
      <c r="H975" s="589">
        <v>1</v>
      </c>
      <c r="I975" s="592">
        <v>79369.75</v>
      </c>
      <c r="J975" s="592">
        <v>79369.75</v>
      </c>
      <c r="K975" s="590" t="s">
        <v>2206</v>
      </c>
      <c r="L975" s="590" t="s">
        <v>2348</v>
      </c>
      <c r="M975" s="591" t="s">
        <v>2347</v>
      </c>
      <c r="O975" s="554" t="str">
        <f>+_xlfn.CONCAT(B975,"-",E975)</f>
        <v>B1/26/10-C</v>
      </c>
      <c r="P975" s="555"/>
      <c r="Q975" s="555"/>
      <c r="R975" s="555"/>
    </row>
    <row r="977" spans="1:18" ht="29">
      <c r="A977" s="587">
        <v>3</v>
      </c>
      <c r="B977" s="588" t="s">
        <v>2339</v>
      </c>
      <c r="C977" s="588" t="s">
        <v>36</v>
      </c>
      <c r="D977" s="588" t="s">
        <v>36</v>
      </c>
      <c r="E977" s="588" t="s">
        <v>36</v>
      </c>
      <c r="F977" s="587" t="s">
        <v>710</v>
      </c>
      <c r="G977" s="588" t="s">
        <v>36</v>
      </c>
      <c r="H977" s="587"/>
      <c r="I977" s="587"/>
      <c r="J977" s="583">
        <v>497852.5</v>
      </c>
      <c r="K977" s="588"/>
      <c r="L977" s="588"/>
      <c r="M977" s="587"/>
      <c r="N977" s="587"/>
      <c r="O977" s="587"/>
    </row>
    <row r="978" spans="1:18" ht="87">
      <c r="A978" s="587">
        <v>4</v>
      </c>
      <c r="B978" s="588" t="s">
        <v>2339</v>
      </c>
      <c r="C978" s="588" t="s">
        <v>36</v>
      </c>
      <c r="D978" s="588" t="s">
        <v>36</v>
      </c>
      <c r="E978" s="588" t="s">
        <v>36</v>
      </c>
      <c r="F978" s="587" t="s">
        <v>711</v>
      </c>
      <c r="G978" s="588" t="s">
        <v>36</v>
      </c>
      <c r="H978" s="587"/>
      <c r="I978" s="587"/>
      <c r="J978" s="583">
        <v>497852.5</v>
      </c>
      <c r="K978" s="588"/>
      <c r="L978" s="588"/>
      <c r="M978" s="587"/>
      <c r="N978" s="587"/>
      <c r="O978" s="587"/>
    </row>
    <row r="979" spans="1:18" ht="25">
      <c r="B979" s="590" t="s">
        <v>2339</v>
      </c>
      <c r="C979" s="590" t="s">
        <v>1914</v>
      </c>
      <c r="D979" s="590" t="s">
        <v>2349</v>
      </c>
      <c r="E979" s="590" t="s">
        <v>8</v>
      </c>
      <c r="F979" s="591" t="s">
        <v>712</v>
      </c>
      <c r="G979" s="590" t="s">
        <v>0</v>
      </c>
      <c r="H979" s="589">
        <v>1</v>
      </c>
      <c r="I979" s="592">
        <v>497852.5</v>
      </c>
      <c r="J979" s="592">
        <v>497852.5</v>
      </c>
      <c r="K979" s="590" t="s">
        <v>2206</v>
      </c>
      <c r="L979" s="590" t="s">
        <v>2350</v>
      </c>
      <c r="M979" s="591" t="s">
        <v>712</v>
      </c>
      <c r="O979" s="554" t="str">
        <f>+_xlfn.CONCAT(B979,"-",E979)</f>
        <v>B1/26/10-D</v>
      </c>
      <c r="P979" s="555"/>
      <c r="Q979" s="555"/>
      <c r="R979" s="555"/>
    </row>
    <row r="980" spans="1:18" ht="14.5">
      <c r="P980" s="555"/>
      <c r="Q980" s="555"/>
      <c r="R980" s="555"/>
    </row>
    <row r="982" spans="1:18" ht="14.5">
      <c r="A982" s="587">
        <v>3</v>
      </c>
      <c r="B982" s="588" t="s">
        <v>2351</v>
      </c>
      <c r="C982" s="588" t="s">
        <v>36</v>
      </c>
      <c r="D982" s="588" t="s">
        <v>36</v>
      </c>
      <c r="E982" s="588" t="s">
        <v>36</v>
      </c>
      <c r="F982" s="587" t="s">
        <v>713</v>
      </c>
      <c r="G982" s="588" t="s">
        <v>36</v>
      </c>
      <c r="H982" s="587"/>
      <c r="I982" s="587"/>
      <c r="J982" s="583">
        <v>645165.21</v>
      </c>
      <c r="K982" s="588"/>
      <c r="L982" s="588"/>
      <c r="M982" s="587"/>
      <c r="N982" s="587"/>
      <c r="O982" s="587"/>
    </row>
    <row r="983" spans="1:18" ht="14.5">
      <c r="A983" s="587">
        <v>4</v>
      </c>
      <c r="B983" s="588" t="s">
        <v>2351</v>
      </c>
      <c r="C983" s="588" t="s">
        <v>36</v>
      </c>
      <c r="D983" s="588" t="s">
        <v>36</v>
      </c>
      <c r="E983" s="588" t="s">
        <v>36</v>
      </c>
      <c r="F983" s="587" t="s">
        <v>714</v>
      </c>
      <c r="G983" s="588" t="s">
        <v>36</v>
      </c>
      <c r="H983" s="587"/>
      <c r="I983" s="587"/>
      <c r="J983" s="583">
        <v>469822.81</v>
      </c>
      <c r="K983" s="588"/>
      <c r="L983" s="588"/>
      <c r="M983" s="587"/>
      <c r="N983" s="587"/>
      <c r="O983" s="587"/>
    </row>
    <row r="984" spans="1:18">
      <c r="B984" s="590" t="s">
        <v>2351</v>
      </c>
      <c r="C984" s="590" t="s">
        <v>1914</v>
      </c>
      <c r="D984" s="590" t="s">
        <v>2352</v>
      </c>
      <c r="E984" s="590" t="s">
        <v>5</v>
      </c>
      <c r="F984" s="591" t="s">
        <v>715</v>
      </c>
      <c r="G984" s="590" t="s">
        <v>311</v>
      </c>
      <c r="H984" s="589">
        <v>26</v>
      </c>
      <c r="I984" s="589">
        <v>752.5</v>
      </c>
      <c r="J984" s="592">
        <v>19565</v>
      </c>
      <c r="K984" s="590" t="s">
        <v>2206</v>
      </c>
      <c r="L984" s="590" t="s">
        <v>2353</v>
      </c>
      <c r="M984" s="591" t="s">
        <v>715</v>
      </c>
      <c r="O984" s="554" t="str">
        <f t="shared" ref="O984:O990" si="80">+_xlfn.CONCAT(B984,"-",E984)</f>
        <v>B1/26/11-A</v>
      </c>
    </row>
    <row r="985" spans="1:18">
      <c r="B985" s="590" t="s">
        <v>2351</v>
      </c>
      <c r="C985" s="590" t="s">
        <v>1914</v>
      </c>
      <c r="D985" s="590" t="s">
        <v>2352</v>
      </c>
      <c r="E985" s="590" t="s">
        <v>6</v>
      </c>
      <c r="F985" s="591" t="s">
        <v>716</v>
      </c>
      <c r="G985" s="590" t="s">
        <v>311</v>
      </c>
      <c r="H985" s="589">
        <v>281</v>
      </c>
      <c r="I985" s="589">
        <v>900.25</v>
      </c>
      <c r="J985" s="592">
        <v>252970.25</v>
      </c>
      <c r="K985" s="590" t="s">
        <v>2206</v>
      </c>
      <c r="L985" s="590" t="s">
        <v>2354</v>
      </c>
      <c r="M985" s="591" t="s">
        <v>716</v>
      </c>
      <c r="O985" s="554" t="str">
        <f t="shared" si="80"/>
        <v>B1/26/11-B</v>
      </c>
    </row>
    <row r="986" spans="1:18">
      <c r="B986" s="590" t="s">
        <v>2351</v>
      </c>
      <c r="C986" s="590" t="s">
        <v>1914</v>
      </c>
      <c r="D986" s="590" t="s">
        <v>2352</v>
      </c>
      <c r="E986" s="590" t="s">
        <v>7</v>
      </c>
      <c r="F986" s="591" t="s">
        <v>718</v>
      </c>
      <c r="G986" s="590" t="s">
        <v>311</v>
      </c>
      <c r="H986" s="589">
        <v>8</v>
      </c>
      <c r="I986" s="592">
        <v>1144.3800000000001</v>
      </c>
      <c r="J986" s="592">
        <v>9155.0400000000009</v>
      </c>
      <c r="K986" s="590" t="s">
        <v>2206</v>
      </c>
      <c r="L986" s="590" t="s">
        <v>2355</v>
      </c>
      <c r="M986" s="591" t="s">
        <v>718</v>
      </c>
      <c r="O986" s="554" t="str">
        <f t="shared" si="80"/>
        <v>B1/26/11-C</v>
      </c>
    </row>
    <row r="987" spans="1:18">
      <c r="B987" s="590" t="s">
        <v>2351</v>
      </c>
      <c r="C987" s="590" t="s">
        <v>1914</v>
      </c>
      <c r="D987" s="590" t="s">
        <v>2352</v>
      </c>
      <c r="E987" s="590" t="s">
        <v>8</v>
      </c>
      <c r="F987" s="591" t="s">
        <v>721</v>
      </c>
      <c r="G987" s="590" t="s">
        <v>311</v>
      </c>
      <c r="H987" s="589">
        <v>4</v>
      </c>
      <c r="I987" s="592">
        <v>1144.3800000000001</v>
      </c>
      <c r="J987" s="592">
        <v>4577.5200000000004</v>
      </c>
      <c r="K987" s="590" t="s">
        <v>2206</v>
      </c>
      <c r="L987" s="590" t="s">
        <v>2356</v>
      </c>
      <c r="M987" s="591" t="s">
        <v>721</v>
      </c>
      <c r="O987" s="554" t="str">
        <f t="shared" si="80"/>
        <v>B1/26/11-D</v>
      </c>
    </row>
    <row r="988" spans="1:18">
      <c r="B988" s="590" t="s">
        <v>2351</v>
      </c>
      <c r="C988" s="590" t="s">
        <v>1914</v>
      </c>
      <c r="D988" s="590" t="s">
        <v>2352</v>
      </c>
      <c r="E988" s="590" t="s">
        <v>10</v>
      </c>
      <c r="F988" s="591" t="s">
        <v>722</v>
      </c>
      <c r="G988" s="590" t="s">
        <v>311</v>
      </c>
      <c r="H988" s="589">
        <v>71</v>
      </c>
      <c r="I988" s="592">
        <v>2413.5</v>
      </c>
      <c r="J988" s="592">
        <v>171358.5</v>
      </c>
      <c r="K988" s="590" t="s">
        <v>2206</v>
      </c>
      <c r="L988" s="590" t="s">
        <v>2357</v>
      </c>
      <c r="M988" s="591" t="s">
        <v>722</v>
      </c>
      <c r="O988" s="554" t="str">
        <f t="shared" si="80"/>
        <v>B1/26/11-E</v>
      </c>
    </row>
    <row r="989" spans="1:18" ht="14.5">
      <c r="B989" s="590" t="s">
        <v>2351</v>
      </c>
      <c r="C989" s="590" t="s">
        <v>1914</v>
      </c>
      <c r="D989" s="590" t="s">
        <v>2352</v>
      </c>
      <c r="E989" s="590" t="s">
        <v>11</v>
      </c>
      <c r="F989" s="591" t="s">
        <v>723</v>
      </c>
      <c r="G989" s="590" t="s">
        <v>311</v>
      </c>
      <c r="H989" s="589">
        <v>2</v>
      </c>
      <c r="I989" s="592">
        <v>2484</v>
      </c>
      <c r="J989" s="592">
        <v>4968</v>
      </c>
      <c r="K989" s="590" t="s">
        <v>2206</v>
      </c>
      <c r="L989" s="590" t="s">
        <v>2358</v>
      </c>
      <c r="M989" s="591" t="s">
        <v>723</v>
      </c>
      <c r="O989" s="554" t="str">
        <f t="shared" si="80"/>
        <v>B1/26/11-F</v>
      </c>
      <c r="P989" s="555"/>
      <c r="Q989" s="555"/>
      <c r="R989" s="555"/>
    </row>
    <row r="990" spans="1:18">
      <c r="B990" s="590" t="s">
        <v>2351</v>
      </c>
      <c r="C990" s="590" t="s">
        <v>1914</v>
      </c>
      <c r="D990" s="590" t="s">
        <v>2352</v>
      </c>
      <c r="E990" s="590" t="s">
        <v>27</v>
      </c>
      <c r="F990" s="591" t="s">
        <v>725</v>
      </c>
      <c r="G990" s="590" t="s">
        <v>311</v>
      </c>
      <c r="H990" s="589">
        <v>3</v>
      </c>
      <c r="I990" s="592">
        <v>2409.5</v>
      </c>
      <c r="J990" s="592">
        <v>7228.5</v>
      </c>
      <c r="K990" s="590" t="s">
        <v>2206</v>
      </c>
      <c r="L990" s="590" t="s">
        <v>2359</v>
      </c>
      <c r="M990" s="591" t="s">
        <v>725</v>
      </c>
      <c r="O990" s="554" t="str">
        <f t="shared" si="80"/>
        <v>B1/26/11-G</v>
      </c>
    </row>
    <row r="992" spans="1:18" ht="29">
      <c r="A992" s="587">
        <v>4</v>
      </c>
      <c r="B992" s="588" t="s">
        <v>2351</v>
      </c>
      <c r="C992" s="588" t="s">
        <v>36</v>
      </c>
      <c r="D992" s="588" t="s">
        <v>36</v>
      </c>
      <c r="E992" s="588" t="s">
        <v>36</v>
      </c>
      <c r="F992" s="587" t="s">
        <v>2360</v>
      </c>
      <c r="G992" s="588" t="s">
        <v>36</v>
      </c>
      <c r="H992" s="587"/>
      <c r="I992" s="587"/>
      <c r="J992" s="583">
        <v>144092.4</v>
      </c>
      <c r="K992" s="588"/>
      <c r="L992" s="588"/>
      <c r="M992" s="587"/>
      <c r="N992" s="587"/>
      <c r="O992" s="587"/>
    </row>
    <row r="993" spans="1:18" ht="25">
      <c r="B993" s="590" t="s">
        <v>2351</v>
      </c>
      <c r="C993" s="590" t="s">
        <v>1914</v>
      </c>
      <c r="D993" s="590" t="s">
        <v>2352</v>
      </c>
      <c r="E993" s="590" t="s">
        <v>28</v>
      </c>
      <c r="F993" s="591" t="s">
        <v>2361</v>
      </c>
      <c r="G993" s="590" t="s">
        <v>311</v>
      </c>
      <c r="H993" s="589">
        <v>86</v>
      </c>
      <c r="I993" s="592">
        <v>1614.75</v>
      </c>
      <c r="J993" s="592">
        <v>138868.5</v>
      </c>
      <c r="K993" s="590" t="s">
        <v>2206</v>
      </c>
      <c r="L993" s="590" t="s">
        <v>2362</v>
      </c>
      <c r="M993" s="591" t="s">
        <v>2361</v>
      </c>
      <c r="O993" s="554" t="str">
        <f t="shared" ref="O993:O994" si="81">+_xlfn.CONCAT(B993,"-",E993)</f>
        <v>B1/26/11-H</v>
      </c>
      <c r="P993" s="555"/>
      <c r="Q993" s="555"/>
      <c r="R993" s="555"/>
    </row>
    <row r="994" spans="1:18" ht="25">
      <c r="B994" s="590" t="s">
        <v>2351</v>
      </c>
      <c r="C994" s="590" t="s">
        <v>1914</v>
      </c>
      <c r="D994" s="590" t="s">
        <v>2352</v>
      </c>
      <c r="E994" s="590" t="s">
        <v>33</v>
      </c>
      <c r="F994" s="591" t="s">
        <v>2363</v>
      </c>
      <c r="G994" s="590" t="s">
        <v>311</v>
      </c>
      <c r="H994" s="589">
        <v>30</v>
      </c>
      <c r="I994" s="589">
        <v>174.13</v>
      </c>
      <c r="J994" s="592">
        <v>5223.8999999999996</v>
      </c>
      <c r="K994" s="590" t="s">
        <v>2206</v>
      </c>
      <c r="L994" s="590" t="s">
        <v>2364</v>
      </c>
      <c r="M994" s="591" t="s">
        <v>2363</v>
      </c>
      <c r="O994" s="554" t="str">
        <f t="shared" si="81"/>
        <v>B1/26/11-J</v>
      </c>
    </row>
    <row r="996" spans="1:18" ht="14.5">
      <c r="A996" s="587">
        <v>4</v>
      </c>
      <c r="B996" s="588" t="s">
        <v>2351</v>
      </c>
      <c r="C996" s="588" t="s">
        <v>36</v>
      </c>
      <c r="D996" s="588" t="s">
        <v>36</v>
      </c>
      <c r="E996" s="588" t="s">
        <v>36</v>
      </c>
      <c r="F996" s="587" t="s">
        <v>746</v>
      </c>
      <c r="G996" s="588" t="s">
        <v>36</v>
      </c>
      <c r="H996" s="587"/>
      <c r="I996" s="587"/>
      <c r="J996" s="583">
        <v>31250</v>
      </c>
      <c r="K996" s="588"/>
      <c r="L996" s="588"/>
      <c r="M996" s="587"/>
      <c r="N996" s="587"/>
      <c r="O996" s="587"/>
    </row>
    <row r="997" spans="1:18" ht="14.5">
      <c r="B997" s="590" t="s">
        <v>2351</v>
      </c>
      <c r="C997" s="590" t="s">
        <v>1914</v>
      </c>
      <c r="D997" s="590" t="s">
        <v>2352</v>
      </c>
      <c r="E997" s="590" t="s">
        <v>34</v>
      </c>
      <c r="F997" s="591" t="s">
        <v>2365</v>
      </c>
      <c r="G997" s="590" t="s">
        <v>0</v>
      </c>
      <c r="H997" s="589">
        <v>1</v>
      </c>
      <c r="I997" s="592">
        <v>31250</v>
      </c>
      <c r="J997" s="592">
        <v>31250</v>
      </c>
      <c r="K997" s="590" t="s">
        <v>2206</v>
      </c>
      <c r="L997" s="590" t="s">
        <v>2366</v>
      </c>
      <c r="M997" s="591" t="s">
        <v>2365</v>
      </c>
      <c r="O997" s="554" t="str">
        <f>+_xlfn.CONCAT(B997,"-",E997)</f>
        <v>B1/26/11-K</v>
      </c>
      <c r="P997" s="555"/>
      <c r="Q997" s="555"/>
      <c r="R997" s="555"/>
    </row>
    <row r="998" spans="1:18" ht="14.5">
      <c r="P998" s="555"/>
      <c r="Q998" s="555"/>
      <c r="R998" s="555"/>
    </row>
    <row r="1000" spans="1:18" ht="14.5">
      <c r="A1000" s="587">
        <v>3</v>
      </c>
      <c r="B1000" s="588" t="s">
        <v>2367</v>
      </c>
      <c r="C1000" s="588" t="s">
        <v>36</v>
      </c>
      <c r="D1000" s="588" t="s">
        <v>36</v>
      </c>
      <c r="E1000" s="588" t="s">
        <v>36</v>
      </c>
      <c r="F1000" s="587" t="s">
        <v>748</v>
      </c>
      <c r="G1000" s="588" t="s">
        <v>36</v>
      </c>
      <c r="H1000" s="587"/>
      <c r="I1000" s="587"/>
      <c r="J1000" s="583">
        <v>197045.5</v>
      </c>
      <c r="K1000" s="588"/>
      <c r="L1000" s="588"/>
      <c r="M1000" s="587"/>
      <c r="N1000" s="587"/>
      <c r="O1000" s="587"/>
    </row>
    <row r="1001" spans="1:18" ht="29">
      <c r="A1001" s="587">
        <v>4</v>
      </c>
      <c r="B1001" s="588" t="s">
        <v>2367</v>
      </c>
      <c r="C1001" s="588" t="s">
        <v>36</v>
      </c>
      <c r="D1001" s="588" t="s">
        <v>36</v>
      </c>
      <c r="E1001" s="588" t="s">
        <v>36</v>
      </c>
      <c r="F1001" s="587" t="s">
        <v>749</v>
      </c>
      <c r="G1001" s="588" t="s">
        <v>36</v>
      </c>
      <c r="H1001" s="587"/>
      <c r="I1001" s="587"/>
      <c r="J1001" s="583">
        <v>197045.5</v>
      </c>
      <c r="K1001" s="588"/>
      <c r="L1001" s="588"/>
      <c r="M1001" s="587"/>
      <c r="N1001" s="587"/>
      <c r="O1001" s="587"/>
    </row>
    <row r="1002" spans="1:18">
      <c r="B1002" s="590" t="s">
        <v>2367</v>
      </c>
      <c r="C1002" s="590" t="s">
        <v>1914</v>
      </c>
      <c r="D1002" s="590" t="s">
        <v>2368</v>
      </c>
      <c r="E1002" s="590" t="s">
        <v>5</v>
      </c>
      <c r="F1002" s="591" t="s">
        <v>750</v>
      </c>
      <c r="G1002" s="590" t="s">
        <v>311</v>
      </c>
      <c r="H1002" s="589">
        <v>14</v>
      </c>
      <c r="I1002" s="592">
        <v>10398.5</v>
      </c>
      <c r="J1002" s="592">
        <v>145579</v>
      </c>
      <c r="K1002" s="590" t="s">
        <v>2206</v>
      </c>
      <c r="L1002" s="590" t="s">
        <v>2369</v>
      </c>
      <c r="M1002" s="591" t="s">
        <v>750</v>
      </c>
      <c r="O1002" s="554" t="str">
        <f t="shared" ref="O1002:O1004" si="82">+_xlfn.CONCAT(B1002,"-",E1002)</f>
        <v>B1/26/12-A</v>
      </c>
    </row>
    <row r="1003" spans="1:18" ht="25">
      <c r="B1003" s="590" t="s">
        <v>2367</v>
      </c>
      <c r="C1003" s="590" t="s">
        <v>1914</v>
      </c>
      <c r="D1003" s="590" t="s">
        <v>2368</v>
      </c>
      <c r="E1003" s="590" t="s">
        <v>6</v>
      </c>
      <c r="F1003" s="591" t="s">
        <v>2370</v>
      </c>
      <c r="G1003" s="590" t="s">
        <v>311</v>
      </c>
      <c r="H1003" s="589">
        <v>4</v>
      </c>
      <c r="I1003" s="592">
        <v>2109.75</v>
      </c>
      <c r="J1003" s="592">
        <v>8439</v>
      </c>
      <c r="K1003" s="590" t="s">
        <v>2206</v>
      </c>
      <c r="L1003" s="590" t="s">
        <v>2371</v>
      </c>
      <c r="M1003" s="591" t="s">
        <v>2370</v>
      </c>
      <c r="O1003" s="554" t="str">
        <f t="shared" si="82"/>
        <v>B1/26/12-B</v>
      </c>
      <c r="P1003" s="555"/>
      <c r="Q1003" s="555"/>
      <c r="R1003" s="555"/>
    </row>
    <row r="1004" spans="1:18" ht="14.5">
      <c r="B1004" s="590" t="s">
        <v>2367</v>
      </c>
      <c r="C1004" s="590" t="s">
        <v>1914</v>
      </c>
      <c r="D1004" s="590" t="s">
        <v>2368</v>
      </c>
      <c r="E1004" s="590" t="s">
        <v>7</v>
      </c>
      <c r="F1004" s="591" t="s">
        <v>2372</v>
      </c>
      <c r="G1004" s="590" t="s">
        <v>311</v>
      </c>
      <c r="H1004" s="589">
        <v>10</v>
      </c>
      <c r="I1004" s="592">
        <v>4302.75</v>
      </c>
      <c r="J1004" s="592">
        <v>43027.5</v>
      </c>
      <c r="K1004" s="590" t="s">
        <v>2206</v>
      </c>
      <c r="L1004" s="590" t="s">
        <v>2373</v>
      </c>
      <c r="M1004" s="591" t="s">
        <v>2372</v>
      </c>
      <c r="O1004" s="554" t="str">
        <f t="shared" si="82"/>
        <v>B1/26/12-C</v>
      </c>
      <c r="P1004" s="555"/>
      <c r="Q1004" s="555"/>
      <c r="R1004" s="555"/>
    </row>
    <row r="1006" spans="1:18" ht="14.5">
      <c r="A1006" s="587" t="s">
        <v>1633</v>
      </c>
      <c r="B1006" s="588" t="s">
        <v>2367</v>
      </c>
      <c r="C1006" s="588" t="s">
        <v>36</v>
      </c>
      <c r="D1006" s="588" t="s">
        <v>36</v>
      </c>
      <c r="E1006" s="588" t="s">
        <v>36</v>
      </c>
      <c r="F1006" s="587" t="s">
        <v>25</v>
      </c>
      <c r="G1006" s="588"/>
      <c r="H1006" s="587"/>
      <c r="I1006" s="587"/>
      <c r="J1006" s="587"/>
      <c r="K1006" s="588"/>
      <c r="L1006" s="588"/>
      <c r="M1006" s="587"/>
      <c r="N1006" s="587"/>
      <c r="O1006" s="587"/>
    </row>
    <row r="1007" spans="1:18" ht="14.5">
      <c r="A1007" s="587" t="s">
        <v>1633</v>
      </c>
      <c r="B1007" s="588" t="s">
        <v>2367</v>
      </c>
      <c r="C1007" s="588" t="s">
        <v>36</v>
      </c>
      <c r="D1007" s="588" t="s">
        <v>36</v>
      </c>
      <c r="E1007" s="588" t="s">
        <v>36</v>
      </c>
      <c r="F1007" s="587" t="s">
        <v>9</v>
      </c>
      <c r="G1007" s="588"/>
      <c r="H1007" s="587"/>
      <c r="I1007" s="587"/>
      <c r="J1007" s="587"/>
      <c r="K1007" s="588"/>
      <c r="L1007" s="588"/>
      <c r="M1007" s="587"/>
      <c r="N1007" s="587"/>
      <c r="O1007" s="587"/>
      <c r="P1007" s="555"/>
      <c r="Q1007" s="555"/>
      <c r="R1007" s="555"/>
    </row>
    <row r="1008" spans="1:18" ht="14.5">
      <c r="P1008" s="555"/>
      <c r="Q1008" s="555"/>
      <c r="R1008" s="555"/>
    </row>
    <row r="1009" spans="1:18" ht="14.5">
      <c r="P1009" s="555"/>
      <c r="Q1009" s="555"/>
      <c r="R1009" s="555"/>
    </row>
    <row r="1010" spans="1:18" ht="14.5">
      <c r="A1010" s="587">
        <v>2</v>
      </c>
      <c r="B1010" s="588" t="s">
        <v>2374</v>
      </c>
      <c r="C1010" s="588" t="s">
        <v>36</v>
      </c>
      <c r="D1010" s="588" t="s">
        <v>36</v>
      </c>
      <c r="E1010" s="588" t="s">
        <v>36</v>
      </c>
      <c r="F1010" s="587" t="s">
        <v>37</v>
      </c>
      <c r="G1010" s="588" t="s">
        <v>36</v>
      </c>
      <c r="H1010" s="587"/>
      <c r="I1010" s="587"/>
      <c r="J1010" s="583">
        <v>3094379.46</v>
      </c>
      <c r="K1010" s="588"/>
      <c r="L1010" s="588"/>
      <c r="M1010" s="587"/>
      <c r="N1010" s="587"/>
      <c r="O1010" s="587"/>
      <c r="P1010" s="555"/>
      <c r="Q1010" s="555"/>
      <c r="R1010" s="555"/>
    </row>
    <row r="1011" spans="1:18" ht="29">
      <c r="A1011" s="587">
        <v>3</v>
      </c>
      <c r="B1011" s="588" t="s">
        <v>2374</v>
      </c>
      <c r="C1011" s="588" t="s">
        <v>36</v>
      </c>
      <c r="D1011" s="588" t="s">
        <v>36</v>
      </c>
      <c r="E1011" s="588" t="s">
        <v>36</v>
      </c>
      <c r="F1011" s="587" t="s">
        <v>997</v>
      </c>
      <c r="G1011" s="588" t="s">
        <v>36</v>
      </c>
      <c r="H1011" s="587"/>
      <c r="I1011" s="587"/>
      <c r="J1011" s="587">
        <v>0</v>
      </c>
      <c r="K1011" s="588"/>
      <c r="L1011" s="588"/>
      <c r="M1011" s="587"/>
      <c r="N1011" s="587"/>
      <c r="O1011" s="587"/>
      <c r="P1011" s="555"/>
      <c r="Q1011" s="555"/>
      <c r="R1011" s="555"/>
    </row>
    <row r="1012" spans="1:18" ht="29">
      <c r="A1012" s="587">
        <v>4</v>
      </c>
      <c r="B1012" s="588" t="s">
        <v>2374</v>
      </c>
      <c r="C1012" s="588" t="s">
        <v>36</v>
      </c>
      <c r="D1012" s="588" t="s">
        <v>36</v>
      </c>
      <c r="E1012" s="588" t="s">
        <v>36</v>
      </c>
      <c r="F1012" s="587" t="s">
        <v>998</v>
      </c>
      <c r="G1012" s="588" t="s">
        <v>36</v>
      </c>
      <c r="H1012" s="587"/>
      <c r="I1012" s="587"/>
      <c r="J1012" s="587">
        <v>0</v>
      </c>
      <c r="K1012" s="588"/>
      <c r="L1012" s="588"/>
      <c r="M1012" s="587"/>
      <c r="N1012" s="587"/>
      <c r="O1012" s="587"/>
      <c r="P1012" s="555"/>
      <c r="Q1012" s="555"/>
      <c r="R1012" s="555"/>
    </row>
    <row r="1013" spans="1:18" ht="14.5">
      <c r="A1013" s="587">
        <v>4</v>
      </c>
      <c r="B1013" s="588" t="s">
        <v>2374</v>
      </c>
      <c r="C1013" s="588" t="s">
        <v>36</v>
      </c>
      <c r="D1013" s="588" t="s">
        <v>36</v>
      </c>
      <c r="E1013" s="588" t="s">
        <v>36</v>
      </c>
      <c r="F1013" s="587" t="s">
        <v>999</v>
      </c>
      <c r="G1013" s="588" t="s">
        <v>36</v>
      </c>
      <c r="H1013" s="587"/>
      <c r="I1013" s="587"/>
      <c r="J1013" s="587">
        <v>0</v>
      </c>
      <c r="K1013" s="588"/>
      <c r="L1013" s="588"/>
      <c r="M1013" s="587"/>
      <c r="N1013" s="587"/>
      <c r="O1013" s="587"/>
      <c r="P1013" s="555"/>
      <c r="Q1013" s="555"/>
      <c r="R1013" s="555"/>
    </row>
    <row r="1014" spans="1:18" ht="29">
      <c r="A1014" s="587">
        <v>5</v>
      </c>
      <c r="B1014" s="588" t="s">
        <v>2374</v>
      </c>
      <c r="C1014" s="588" t="s">
        <v>36</v>
      </c>
      <c r="D1014" s="588" t="s">
        <v>36</v>
      </c>
      <c r="E1014" s="588" t="s">
        <v>36</v>
      </c>
      <c r="F1014" s="587" t="s">
        <v>1000</v>
      </c>
      <c r="G1014" s="588" t="s">
        <v>36</v>
      </c>
      <c r="H1014" s="587"/>
      <c r="I1014" s="587"/>
      <c r="J1014" s="587">
        <v>0</v>
      </c>
      <c r="K1014" s="588"/>
      <c r="L1014" s="588"/>
      <c r="M1014" s="587"/>
      <c r="N1014" s="587"/>
      <c r="O1014" s="587"/>
      <c r="P1014" s="555"/>
      <c r="Q1014" s="555"/>
      <c r="R1014" s="555"/>
    </row>
    <row r="1015" spans="1:18" ht="29">
      <c r="A1015" s="587">
        <v>5</v>
      </c>
      <c r="B1015" s="588" t="s">
        <v>2374</v>
      </c>
      <c r="C1015" s="588" t="s">
        <v>36</v>
      </c>
      <c r="D1015" s="588" t="s">
        <v>36</v>
      </c>
      <c r="E1015" s="588" t="s">
        <v>36</v>
      </c>
      <c r="F1015" s="587" t="s">
        <v>1001</v>
      </c>
      <c r="G1015" s="588" t="s">
        <v>36</v>
      </c>
      <c r="H1015" s="587"/>
      <c r="I1015" s="587"/>
      <c r="J1015" s="587">
        <v>0</v>
      </c>
      <c r="K1015" s="588"/>
      <c r="L1015" s="588"/>
      <c r="M1015" s="587"/>
      <c r="N1015" s="587"/>
      <c r="O1015" s="587"/>
      <c r="P1015" s="555"/>
      <c r="Q1015" s="555"/>
      <c r="R1015" s="555"/>
    </row>
    <row r="1016" spans="1:18" ht="14.5">
      <c r="A1016" s="587">
        <v>5</v>
      </c>
      <c r="B1016" s="588" t="s">
        <v>2374</v>
      </c>
      <c r="C1016" s="588" t="s">
        <v>36</v>
      </c>
      <c r="D1016" s="588" t="s">
        <v>36</v>
      </c>
      <c r="E1016" s="588" t="s">
        <v>36</v>
      </c>
      <c r="F1016" s="587" t="s">
        <v>1002</v>
      </c>
      <c r="G1016" s="588" t="s">
        <v>36</v>
      </c>
      <c r="H1016" s="587"/>
      <c r="I1016" s="587"/>
      <c r="J1016" s="587">
        <v>0</v>
      </c>
      <c r="K1016" s="588"/>
      <c r="L1016" s="588"/>
      <c r="M1016" s="587"/>
      <c r="N1016" s="587"/>
      <c r="O1016" s="587"/>
      <c r="P1016" s="555"/>
      <c r="Q1016" s="555"/>
      <c r="R1016" s="555"/>
    </row>
    <row r="1017" spans="1:18" ht="29">
      <c r="A1017" s="587">
        <v>5</v>
      </c>
      <c r="B1017" s="588" t="s">
        <v>2374</v>
      </c>
      <c r="C1017" s="588" t="s">
        <v>36</v>
      </c>
      <c r="D1017" s="588" t="s">
        <v>36</v>
      </c>
      <c r="E1017" s="588" t="s">
        <v>36</v>
      </c>
      <c r="F1017" s="587" t="s">
        <v>1003</v>
      </c>
      <c r="G1017" s="588" t="s">
        <v>36</v>
      </c>
      <c r="H1017" s="587"/>
      <c r="I1017" s="587"/>
      <c r="J1017" s="587">
        <v>0</v>
      </c>
      <c r="K1017" s="588"/>
      <c r="L1017" s="588"/>
      <c r="M1017" s="587"/>
      <c r="N1017" s="587"/>
      <c r="O1017" s="587"/>
      <c r="P1017" s="555"/>
      <c r="Q1017" s="555"/>
      <c r="R1017" s="555"/>
    </row>
    <row r="1018" spans="1:18" ht="29">
      <c r="A1018" s="587">
        <v>5</v>
      </c>
      <c r="B1018" s="588" t="s">
        <v>2374</v>
      </c>
      <c r="C1018" s="588" t="s">
        <v>36</v>
      </c>
      <c r="D1018" s="588" t="s">
        <v>36</v>
      </c>
      <c r="E1018" s="588" t="s">
        <v>36</v>
      </c>
      <c r="F1018" s="587" t="s">
        <v>1004</v>
      </c>
      <c r="G1018" s="588" t="s">
        <v>36</v>
      </c>
      <c r="H1018" s="587"/>
      <c r="I1018" s="587"/>
      <c r="J1018" s="587">
        <v>0</v>
      </c>
      <c r="K1018" s="588"/>
      <c r="L1018" s="588"/>
      <c r="M1018" s="587"/>
      <c r="N1018" s="587"/>
      <c r="O1018" s="587"/>
      <c r="P1018" s="555"/>
      <c r="Q1018" s="555"/>
      <c r="R1018" s="555"/>
    </row>
    <row r="1019" spans="1:18" ht="43.5">
      <c r="A1019" s="587">
        <v>5</v>
      </c>
      <c r="B1019" s="588" t="s">
        <v>2374</v>
      </c>
      <c r="C1019" s="588" t="s">
        <v>36</v>
      </c>
      <c r="D1019" s="588" t="s">
        <v>36</v>
      </c>
      <c r="E1019" s="588" t="s">
        <v>36</v>
      </c>
      <c r="F1019" s="587" t="s">
        <v>1005</v>
      </c>
      <c r="G1019" s="588" t="s">
        <v>36</v>
      </c>
      <c r="H1019" s="587"/>
      <c r="I1019" s="587"/>
      <c r="J1019" s="587">
        <v>0</v>
      </c>
      <c r="K1019" s="588"/>
      <c r="L1019" s="588"/>
      <c r="M1019" s="587"/>
      <c r="N1019" s="587"/>
      <c r="O1019" s="587"/>
    </row>
    <row r="1020" spans="1:18" ht="29">
      <c r="A1020" s="587">
        <v>5</v>
      </c>
      <c r="B1020" s="588" t="s">
        <v>2374</v>
      </c>
      <c r="C1020" s="588" t="s">
        <v>36</v>
      </c>
      <c r="D1020" s="588" t="s">
        <v>36</v>
      </c>
      <c r="E1020" s="588" t="s">
        <v>36</v>
      </c>
      <c r="F1020" s="587" t="s">
        <v>1006</v>
      </c>
      <c r="G1020" s="588" t="s">
        <v>36</v>
      </c>
      <c r="H1020" s="587"/>
      <c r="I1020" s="587"/>
      <c r="J1020" s="587">
        <v>0</v>
      </c>
      <c r="K1020" s="588"/>
      <c r="L1020" s="588"/>
      <c r="M1020" s="587"/>
      <c r="N1020" s="587"/>
      <c r="O1020" s="587"/>
      <c r="P1020" s="555"/>
      <c r="Q1020" s="555"/>
      <c r="R1020" s="555"/>
    </row>
    <row r="1021" spans="1:18" ht="29">
      <c r="A1021" s="587">
        <v>5</v>
      </c>
      <c r="B1021" s="588" t="s">
        <v>2374</v>
      </c>
      <c r="C1021" s="588" t="s">
        <v>36</v>
      </c>
      <c r="D1021" s="588" t="s">
        <v>36</v>
      </c>
      <c r="E1021" s="588" t="s">
        <v>36</v>
      </c>
      <c r="F1021" s="587" t="s">
        <v>1007</v>
      </c>
      <c r="G1021" s="588" t="s">
        <v>36</v>
      </c>
      <c r="H1021" s="587"/>
      <c r="I1021" s="587"/>
      <c r="J1021" s="587">
        <v>0</v>
      </c>
      <c r="K1021" s="588"/>
      <c r="L1021" s="588"/>
      <c r="M1021" s="587"/>
      <c r="N1021" s="587"/>
      <c r="O1021" s="587"/>
      <c r="P1021" s="555"/>
      <c r="Q1021" s="555"/>
      <c r="R1021" s="555"/>
    </row>
    <row r="1022" spans="1:18" ht="14.5">
      <c r="P1022" s="555"/>
      <c r="Q1022" s="555"/>
      <c r="R1022" s="555"/>
    </row>
    <row r="1023" spans="1:18" ht="14.5">
      <c r="A1023" s="587">
        <v>4</v>
      </c>
      <c r="B1023" s="588" t="s">
        <v>2374</v>
      </c>
      <c r="C1023" s="588" t="s">
        <v>36</v>
      </c>
      <c r="D1023" s="588" t="s">
        <v>36</v>
      </c>
      <c r="E1023" s="588" t="s">
        <v>36</v>
      </c>
      <c r="F1023" s="587" t="s">
        <v>1008</v>
      </c>
      <c r="G1023" s="588" t="s">
        <v>36</v>
      </c>
      <c r="H1023" s="587"/>
      <c r="I1023" s="587"/>
      <c r="J1023" s="587">
        <v>0</v>
      </c>
      <c r="K1023" s="588"/>
      <c r="L1023" s="588"/>
      <c r="M1023" s="587"/>
      <c r="N1023" s="587"/>
      <c r="O1023" s="587"/>
      <c r="P1023" s="555"/>
      <c r="Q1023" s="555"/>
      <c r="R1023" s="555"/>
    </row>
    <row r="1024" spans="1:18" ht="29">
      <c r="A1024" s="587">
        <v>5</v>
      </c>
      <c r="B1024" s="588" t="s">
        <v>2374</v>
      </c>
      <c r="C1024" s="588" t="s">
        <v>36</v>
      </c>
      <c r="D1024" s="588" t="s">
        <v>36</v>
      </c>
      <c r="E1024" s="588" t="s">
        <v>36</v>
      </c>
      <c r="F1024" s="587" t="s">
        <v>1009</v>
      </c>
      <c r="G1024" s="588" t="s">
        <v>36</v>
      </c>
      <c r="H1024" s="587"/>
      <c r="I1024" s="587"/>
      <c r="J1024" s="587">
        <v>0</v>
      </c>
      <c r="K1024" s="588"/>
      <c r="L1024" s="588"/>
      <c r="M1024" s="587"/>
      <c r="N1024" s="587"/>
      <c r="O1024" s="587"/>
      <c r="P1024" s="555"/>
      <c r="Q1024" s="555"/>
      <c r="R1024" s="555"/>
    </row>
    <row r="1025" spans="1:18" ht="29">
      <c r="A1025" s="587">
        <v>5</v>
      </c>
      <c r="B1025" s="588" t="s">
        <v>2374</v>
      </c>
      <c r="C1025" s="588" t="s">
        <v>36</v>
      </c>
      <c r="D1025" s="588" t="s">
        <v>36</v>
      </c>
      <c r="E1025" s="588" t="s">
        <v>36</v>
      </c>
      <c r="F1025" s="587" t="s">
        <v>1010</v>
      </c>
      <c r="G1025" s="588" t="s">
        <v>36</v>
      </c>
      <c r="H1025" s="587"/>
      <c r="I1025" s="587"/>
      <c r="J1025" s="587">
        <v>0</v>
      </c>
      <c r="K1025" s="588"/>
      <c r="L1025" s="588"/>
      <c r="M1025" s="587"/>
      <c r="N1025" s="587"/>
      <c r="O1025" s="587"/>
      <c r="P1025" s="555"/>
      <c r="Q1025" s="555"/>
      <c r="R1025" s="555"/>
    </row>
    <row r="1026" spans="1:18" ht="29">
      <c r="A1026" s="587">
        <v>5</v>
      </c>
      <c r="B1026" s="588" t="s">
        <v>2374</v>
      </c>
      <c r="C1026" s="588" t="s">
        <v>36</v>
      </c>
      <c r="D1026" s="588" t="s">
        <v>36</v>
      </c>
      <c r="E1026" s="588" t="s">
        <v>36</v>
      </c>
      <c r="F1026" s="587" t="s">
        <v>1011</v>
      </c>
      <c r="G1026" s="588" t="s">
        <v>36</v>
      </c>
      <c r="H1026" s="587"/>
      <c r="I1026" s="587"/>
      <c r="J1026" s="587">
        <v>0</v>
      </c>
      <c r="K1026" s="588"/>
      <c r="L1026" s="588"/>
      <c r="M1026" s="587"/>
      <c r="N1026" s="587"/>
      <c r="O1026" s="587"/>
    </row>
    <row r="1027" spans="1:18" ht="29">
      <c r="A1027" s="587">
        <v>5</v>
      </c>
      <c r="B1027" s="588" t="s">
        <v>2374</v>
      </c>
      <c r="C1027" s="588" t="s">
        <v>36</v>
      </c>
      <c r="D1027" s="588" t="s">
        <v>36</v>
      </c>
      <c r="E1027" s="588" t="s">
        <v>36</v>
      </c>
      <c r="F1027" s="587" t="s">
        <v>1012</v>
      </c>
      <c r="G1027" s="588" t="s">
        <v>36</v>
      </c>
      <c r="H1027" s="587"/>
      <c r="I1027" s="587"/>
      <c r="J1027" s="587">
        <v>0</v>
      </c>
      <c r="K1027" s="588"/>
      <c r="L1027" s="588"/>
      <c r="M1027" s="587"/>
      <c r="N1027" s="587"/>
      <c r="O1027" s="587"/>
      <c r="P1027" s="555"/>
      <c r="Q1027" s="555"/>
      <c r="R1027" s="555"/>
    </row>
    <row r="1028" spans="1:18" ht="14.5">
      <c r="A1028" s="587">
        <v>5</v>
      </c>
      <c r="B1028" s="588" t="s">
        <v>2374</v>
      </c>
      <c r="C1028" s="588" t="s">
        <v>36</v>
      </c>
      <c r="D1028" s="588" t="s">
        <v>36</v>
      </c>
      <c r="E1028" s="588" t="s">
        <v>36</v>
      </c>
      <c r="F1028" s="587" t="s">
        <v>1013</v>
      </c>
      <c r="G1028" s="588" t="s">
        <v>36</v>
      </c>
      <c r="H1028" s="587"/>
      <c r="I1028" s="587"/>
      <c r="J1028" s="587">
        <v>0</v>
      </c>
      <c r="K1028" s="588"/>
      <c r="L1028" s="588"/>
      <c r="M1028" s="587"/>
      <c r="N1028" s="587"/>
      <c r="O1028" s="587"/>
      <c r="P1028" s="555"/>
      <c r="Q1028" s="555"/>
      <c r="R1028" s="555"/>
    </row>
    <row r="1029" spans="1:18" ht="14.5">
      <c r="P1029" s="555"/>
      <c r="Q1029" s="555"/>
      <c r="R1029" s="555"/>
    </row>
    <row r="1030" spans="1:18" ht="14.5">
      <c r="A1030" s="587">
        <v>4</v>
      </c>
      <c r="B1030" s="588" t="s">
        <v>2374</v>
      </c>
      <c r="C1030" s="588" t="s">
        <v>36</v>
      </c>
      <c r="D1030" s="588" t="s">
        <v>36</v>
      </c>
      <c r="E1030" s="588" t="s">
        <v>36</v>
      </c>
      <c r="F1030" s="587" t="s">
        <v>1014</v>
      </c>
      <c r="G1030" s="588" t="s">
        <v>36</v>
      </c>
      <c r="H1030" s="587"/>
      <c r="I1030" s="587"/>
      <c r="J1030" s="587">
        <v>0</v>
      </c>
      <c r="K1030" s="588"/>
      <c r="L1030" s="588"/>
      <c r="M1030" s="587"/>
      <c r="N1030" s="587"/>
      <c r="O1030" s="587"/>
    </row>
    <row r="1031" spans="1:18" ht="29">
      <c r="A1031" s="587">
        <v>5</v>
      </c>
      <c r="B1031" s="588" t="s">
        <v>2374</v>
      </c>
      <c r="C1031" s="588" t="s">
        <v>36</v>
      </c>
      <c r="D1031" s="588" t="s">
        <v>36</v>
      </c>
      <c r="E1031" s="588" t="s">
        <v>36</v>
      </c>
      <c r="F1031" s="587" t="s">
        <v>1015</v>
      </c>
      <c r="G1031" s="588" t="s">
        <v>36</v>
      </c>
      <c r="H1031" s="587"/>
      <c r="I1031" s="587"/>
      <c r="J1031" s="587">
        <v>0</v>
      </c>
      <c r="K1031" s="588"/>
      <c r="L1031" s="588"/>
      <c r="M1031" s="587"/>
      <c r="N1031" s="587"/>
      <c r="O1031" s="587"/>
      <c r="P1031" s="555"/>
      <c r="Q1031" s="555"/>
      <c r="R1031" s="555"/>
    </row>
    <row r="1032" spans="1:18" ht="14.5">
      <c r="A1032" s="587">
        <v>5</v>
      </c>
      <c r="B1032" s="588" t="s">
        <v>2374</v>
      </c>
      <c r="C1032" s="588" t="s">
        <v>36</v>
      </c>
      <c r="D1032" s="588" t="s">
        <v>36</v>
      </c>
      <c r="E1032" s="588" t="s">
        <v>36</v>
      </c>
      <c r="F1032" s="587" t="s">
        <v>1016</v>
      </c>
      <c r="G1032" s="588" t="s">
        <v>36</v>
      </c>
      <c r="H1032" s="587"/>
      <c r="I1032" s="587"/>
      <c r="J1032" s="587">
        <v>0</v>
      </c>
      <c r="K1032" s="588"/>
      <c r="L1032" s="588"/>
      <c r="M1032" s="587"/>
      <c r="N1032" s="587"/>
      <c r="O1032" s="587"/>
      <c r="P1032" s="555"/>
      <c r="Q1032" s="555"/>
      <c r="R1032" s="555"/>
    </row>
    <row r="1034" spans="1:18" ht="29">
      <c r="A1034" s="587">
        <v>3</v>
      </c>
      <c r="B1034" s="588" t="s">
        <v>2374</v>
      </c>
      <c r="C1034" s="588" t="s">
        <v>36</v>
      </c>
      <c r="D1034" s="588" t="s">
        <v>36</v>
      </c>
      <c r="E1034" s="588" t="s">
        <v>36</v>
      </c>
      <c r="F1034" s="587" t="s">
        <v>1017</v>
      </c>
      <c r="G1034" s="588" t="s">
        <v>36</v>
      </c>
      <c r="H1034" s="587"/>
      <c r="I1034" s="587"/>
      <c r="J1034" s="583">
        <v>12500</v>
      </c>
      <c r="K1034" s="588"/>
      <c r="L1034" s="588"/>
      <c r="M1034" s="587"/>
      <c r="N1034" s="587"/>
      <c r="O1034" s="587"/>
    </row>
    <row r="1035" spans="1:18" ht="14.5">
      <c r="A1035" s="587">
        <v>4</v>
      </c>
      <c r="B1035" s="588" t="s">
        <v>2374</v>
      </c>
      <c r="C1035" s="588" t="s">
        <v>36</v>
      </c>
      <c r="D1035" s="588" t="s">
        <v>36</v>
      </c>
      <c r="E1035" s="588" t="s">
        <v>36</v>
      </c>
      <c r="F1035" s="587" t="s">
        <v>1018</v>
      </c>
      <c r="G1035" s="588" t="s">
        <v>36</v>
      </c>
      <c r="H1035" s="587"/>
      <c r="I1035" s="587"/>
      <c r="J1035" s="583">
        <v>12500</v>
      </c>
      <c r="K1035" s="588"/>
      <c r="L1035" s="588"/>
      <c r="M1035" s="587"/>
      <c r="N1035" s="587"/>
      <c r="O1035" s="587"/>
    </row>
    <row r="1036" spans="1:18" ht="25">
      <c r="B1036" s="590" t="s">
        <v>2374</v>
      </c>
      <c r="C1036" s="590" t="s">
        <v>1914</v>
      </c>
      <c r="D1036" s="590" t="s">
        <v>2375</v>
      </c>
      <c r="E1036" s="590" t="s">
        <v>5</v>
      </c>
      <c r="F1036" s="591" t="s">
        <v>1019</v>
      </c>
      <c r="G1036" s="590" t="s">
        <v>0</v>
      </c>
      <c r="H1036" s="589">
        <v>1</v>
      </c>
      <c r="I1036" s="592">
        <v>12500</v>
      </c>
      <c r="J1036" s="592">
        <v>12500</v>
      </c>
      <c r="K1036" s="590" t="s">
        <v>2376</v>
      </c>
      <c r="L1036" s="590" t="s">
        <v>2377</v>
      </c>
      <c r="M1036" s="591" t="s">
        <v>1019</v>
      </c>
      <c r="O1036" s="554" t="str">
        <f>+_xlfn.CONCAT(B1036,"-",E1036)</f>
        <v>B1/27/01-A</v>
      </c>
      <c r="P1036" s="555"/>
      <c r="Q1036" s="555"/>
      <c r="R1036" s="555"/>
    </row>
    <row r="1037" spans="1:18" ht="14.5">
      <c r="P1037" s="555"/>
      <c r="Q1037" s="555"/>
      <c r="R1037" s="555"/>
    </row>
    <row r="1038" spans="1:18" ht="14.5">
      <c r="P1038" s="555"/>
      <c r="Q1038" s="555"/>
      <c r="R1038" s="555"/>
    </row>
    <row r="1039" spans="1:18" ht="29">
      <c r="A1039" s="587">
        <v>3</v>
      </c>
      <c r="B1039" s="588" t="s">
        <v>2378</v>
      </c>
      <c r="C1039" s="588" t="s">
        <v>36</v>
      </c>
      <c r="D1039" s="588" t="s">
        <v>36</v>
      </c>
      <c r="E1039" s="588" t="s">
        <v>36</v>
      </c>
      <c r="F1039" s="587" t="s">
        <v>1020</v>
      </c>
      <c r="G1039" s="588" t="s">
        <v>36</v>
      </c>
      <c r="H1039" s="587"/>
      <c r="I1039" s="587"/>
      <c r="J1039" s="587">
        <v>0</v>
      </c>
      <c r="K1039" s="588"/>
      <c r="L1039" s="588"/>
      <c r="M1039" s="587"/>
      <c r="N1039" s="587"/>
      <c r="O1039" s="587"/>
      <c r="P1039" s="555"/>
      <c r="Q1039" s="555"/>
      <c r="R1039" s="555"/>
    </row>
    <row r="1040" spans="1:18" ht="29">
      <c r="A1040" s="587">
        <v>4</v>
      </c>
      <c r="B1040" s="588" t="s">
        <v>2378</v>
      </c>
      <c r="C1040" s="588" t="s">
        <v>36</v>
      </c>
      <c r="D1040" s="588" t="s">
        <v>36</v>
      </c>
      <c r="E1040" s="588" t="s">
        <v>36</v>
      </c>
      <c r="F1040" s="587" t="s">
        <v>998</v>
      </c>
      <c r="G1040" s="588" t="s">
        <v>36</v>
      </c>
      <c r="H1040" s="587"/>
      <c r="I1040" s="587"/>
      <c r="J1040" s="587">
        <v>0</v>
      </c>
      <c r="K1040" s="588"/>
      <c r="L1040" s="588"/>
      <c r="M1040" s="587"/>
      <c r="N1040" s="587"/>
      <c r="O1040" s="587"/>
      <c r="P1040" s="555"/>
      <c r="Q1040" s="555"/>
      <c r="R1040" s="555"/>
    </row>
    <row r="1041" spans="1:18" ht="29">
      <c r="A1041" s="587">
        <v>5</v>
      </c>
      <c r="B1041" s="588" t="s">
        <v>2378</v>
      </c>
      <c r="C1041" s="588" t="s">
        <v>36</v>
      </c>
      <c r="D1041" s="588" t="s">
        <v>36</v>
      </c>
      <c r="E1041" s="588" t="s">
        <v>36</v>
      </c>
      <c r="F1041" s="587" t="s">
        <v>1021</v>
      </c>
      <c r="G1041" s="588" t="s">
        <v>36</v>
      </c>
      <c r="H1041" s="587"/>
      <c r="I1041" s="587"/>
      <c r="J1041" s="587">
        <v>0</v>
      </c>
      <c r="K1041" s="588"/>
      <c r="L1041" s="588"/>
      <c r="M1041" s="587"/>
      <c r="N1041" s="587"/>
      <c r="O1041" s="587"/>
      <c r="P1041" s="555"/>
      <c r="Q1041" s="555"/>
      <c r="R1041" s="555"/>
    </row>
    <row r="1042" spans="1:18" ht="29">
      <c r="A1042" s="587">
        <v>5</v>
      </c>
      <c r="B1042" s="588" t="s">
        <v>2378</v>
      </c>
      <c r="C1042" s="588" t="s">
        <v>36</v>
      </c>
      <c r="D1042" s="588" t="s">
        <v>36</v>
      </c>
      <c r="E1042" s="588" t="s">
        <v>36</v>
      </c>
      <c r="F1042" s="587" t="s">
        <v>1022</v>
      </c>
      <c r="G1042" s="588" t="s">
        <v>36</v>
      </c>
      <c r="H1042" s="587"/>
      <c r="I1042" s="587"/>
      <c r="J1042" s="587">
        <v>0</v>
      </c>
      <c r="K1042" s="588"/>
      <c r="L1042" s="588"/>
      <c r="M1042" s="587"/>
      <c r="N1042" s="587"/>
      <c r="O1042" s="587"/>
    </row>
    <row r="1043" spans="1:18" ht="29">
      <c r="A1043" s="587">
        <v>5</v>
      </c>
      <c r="B1043" s="588" t="s">
        <v>2378</v>
      </c>
      <c r="C1043" s="588" t="s">
        <v>36</v>
      </c>
      <c r="D1043" s="588" t="s">
        <v>36</v>
      </c>
      <c r="E1043" s="588" t="s">
        <v>36</v>
      </c>
      <c r="F1043" s="587" t="s">
        <v>1023</v>
      </c>
      <c r="G1043" s="588" t="s">
        <v>36</v>
      </c>
      <c r="H1043" s="587"/>
      <c r="I1043" s="587"/>
      <c r="J1043" s="587">
        <v>0</v>
      </c>
      <c r="K1043" s="588"/>
      <c r="L1043" s="588"/>
      <c r="M1043" s="587"/>
      <c r="N1043" s="587"/>
      <c r="O1043" s="587"/>
      <c r="P1043" s="555"/>
      <c r="Q1043" s="555"/>
      <c r="R1043" s="555"/>
    </row>
    <row r="1044" spans="1:18" ht="29">
      <c r="A1044" s="587">
        <v>5</v>
      </c>
      <c r="B1044" s="588" t="s">
        <v>2378</v>
      </c>
      <c r="C1044" s="588" t="s">
        <v>36</v>
      </c>
      <c r="D1044" s="588" t="s">
        <v>36</v>
      </c>
      <c r="E1044" s="588" t="s">
        <v>36</v>
      </c>
      <c r="F1044" s="587" t="s">
        <v>1024</v>
      </c>
      <c r="G1044" s="588" t="s">
        <v>36</v>
      </c>
      <c r="H1044" s="587"/>
      <c r="I1044" s="587"/>
      <c r="J1044" s="587">
        <v>0</v>
      </c>
      <c r="K1044" s="588"/>
      <c r="L1044" s="588"/>
      <c r="M1044" s="587"/>
      <c r="N1044" s="587"/>
      <c r="O1044" s="587"/>
      <c r="P1044" s="555"/>
      <c r="Q1044" s="555"/>
      <c r="R1044" s="555"/>
    </row>
    <row r="1046" spans="1:18" ht="29">
      <c r="A1046" s="587">
        <v>3</v>
      </c>
      <c r="B1046" s="588" t="s">
        <v>2378</v>
      </c>
      <c r="C1046" s="588" t="s">
        <v>36</v>
      </c>
      <c r="D1046" s="588" t="s">
        <v>36</v>
      </c>
      <c r="E1046" s="588" t="s">
        <v>36</v>
      </c>
      <c r="F1046" s="587" t="s">
        <v>1025</v>
      </c>
      <c r="G1046" s="588" t="s">
        <v>36</v>
      </c>
      <c r="H1046" s="587"/>
      <c r="I1046" s="587"/>
      <c r="J1046" s="583">
        <v>194396.88</v>
      </c>
      <c r="K1046" s="588"/>
      <c r="L1046" s="588"/>
      <c r="M1046" s="587"/>
      <c r="N1046" s="587"/>
      <c r="O1046" s="587"/>
    </row>
    <row r="1047" spans="1:18" ht="29">
      <c r="A1047" s="587">
        <v>4</v>
      </c>
      <c r="B1047" s="588" t="s">
        <v>2378</v>
      </c>
      <c r="C1047" s="588" t="s">
        <v>36</v>
      </c>
      <c r="D1047" s="588" t="s">
        <v>36</v>
      </c>
      <c r="E1047" s="588" t="s">
        <v>36</v>
      </c>
      <c r="F1047" s="587" t="s">
        <v>1026</v>
      </c>
      <c r="G1047" s="588" t="s">
        <v>36</v>
      </c>
      <c r="H1047" s="587"/>
      <c r="I1047" s="587"/>
      <c r="J1047" s="583">
        <v>103700</v>
      </c>
      <c r="K1047" s="588"/>
      <c r="L1047" s="588"/>
      <c r="M1047" s="587"/>
      <c r="N1047" s="587"/>
      <c r="O1047" s="587"/>
    </row>
    <row r="1048" spans="1:18" ht="37.5">
      <c r="B1048" s="590" t="s">
        <v>2378</v>
      </c>
      <c r="C1048" s="590" t="s">
        <v>1914</v>
      </c>
      <c r="D1048" s="590" t="s">
        <v>2379</v>
      </c>
      <c r="E1048" s="590" t="s">
        <v>5</v>
      </c>
      <c r="F1048" s="591" t="s">
        <v>2380</v>
      </c>
      <c r="G1048" s="590" t="s">
        <v>311</v>
      </c>
      <c r="H1048" s="589">
        <v>4</v>
      </c>
      <c r="I1048" s="592">
        <v>12962.5</v>
      </c>
      <c r="J1048" s="592">
        <v>51850</v>
      </c>
      <c r="K1048" s="590" t="s">
        <v>2376</v>
      </c>
      <c r="L1048" s="590" t="s">
        <v>2381</v>
      </c>
      <c r="M1048" s="591" t="s">
        <v>2380</v>
      </c>
      <c r="O1048" s="554" t="str">
        <f t="shared" ref="O1048:O1049" si="83">+_xlfn.CONCAT(B1048,"-",E1048)</f>
        <v>B1/27/02-A</v>
      </c>
      <c r="P1048" s="555"/>
      <c r="Q1048" s="555"/>
      <c r="R1048" s="555"/>
    </row>
    <row r="1049" spans="1:18" ht="37.5">
      <c r="B1049" s="590" t="s">
        <v>2378</v>
      </c>
      <c r="C1049" s="590" t="s">
        <v>1914</v>
      </c>
      <c r="D1049" s="590" t="s">
        <v>2379</v>
      </c>
      <c r="E1049" s="590" t="s">
        <v>6</v>
      </c>
      <c r="F1049" s="591" t="s">
        <v>1029</v>
      </c>
      <c r="G1049" s="590" t="s">
        <v>311</v>
      </c>
      <c r="H1049" s="589">
        <v>4</v>
      </c>
      <c r="I1049" s="592">
        <v>12962.5</v>
      </c>
      <c r="J1049" s="592">
        <v>51850</v>
      </c>
      <c r="K1049" s="590" t="s">
        <v>2376</v>
      </c>
      <c r="L1049" s="590" t="s">
        <v>2382</v>
      </c>
      <c r="M1049" s="591" t="s">
        <v>1029</v>
      </c>
      <c r="O1049" s="554" t="str">
        <f t="shared" si="83"/>
        <v>B1/27/02-B</v>
      </c>
    </row>
    <row r="1051" spans="1:18" ht="29">
      <c r="A1051" s="587">
        <v>4</v>
      </c>
      <c r="B1051" s="588" t="s">
        <v>2378</v>
      </c>
      <c r="C1051" s="588" t="s">
        <v>36</v>
      </c>
      <c r="D1051" s="588" t="s">
        <v>36</v>
      </c>
      <c r="E1051" s="588" t="s">
        <v>36</v>
      </c>
      <c r="F1051" s="587" t="s">
        <v>1031</v>
      </c>
      <c r="G1051" s="588" t="s">
        <v>36</v>
      </c>
      <c r="H1051" s="587"/>
      <c r="I1051" s="587"/>
      <c r="J1051" s="583">
        <v>19787.5</v>
      </c>
      <c r="K1051" s="588"/>
      <c r="L1051" s="588"/>
      <c r="M1051" s="587"/>
      <c r="N1051" s="587"/>
      <c r="O1051" s="587"/>
      <c r="P1051" s="555"/>
      <c r="Q1051" s="555"/>
      <c r="R1051" s="555"/>
    </row>
    <row r="1052" spans="1:18" ht="37.5">
      <c r="B1052" s="590" t="s">
        <v>2378</v>
      </c>
      <c r="C1052" s="590" t="s">
        <v>1914</v>
      </c>
      <c r="D1052" s="590" t="s">
        <v>2379</v>
      </c>
      <c r="E1052" s="590" t="s">
        <v>7</v>
      </c>
      <c r="F1052" s="591" t="s">
        <v>2383</v>
      </c>
      <c r="G1052" s="590" t="s">
        <v>311</v>
      </c>
      <c r="H1052" s="589">
        <v>2</v>
      </c>
      <c r="I1052" s="592">
        <v>9893.75</v>
      </c>
      <c r="J1052" s="592">
        <v>19787.5</v>
      </c>
      <c r="K1052" s="590" t="s">
        <v>2376</v>
      </c>
      <c r="L1052" s="590" t="s">
        <v>2384</v>
      </c>
      <c r="M1052" s="591" t="s">
        <v>2383</v>
      </c>
      <c r="O1052" s="554" t="str">
        <f>+_xlfn.CONCAT(B1052,"-",E1052)</f>
        <v>B1/27/02-C</v>
      </c>
    </row>
    <row r="1054" spans="1:18" ht="29">
      <c r="A1054" s="587">
        <v>4</v>
      </c>
      <c r="B1054" s="588" t="s">
        <v>2378</v>
      </c>
      <c r="C1054" s="588" t="s">
        <v>36</v>
      </c>
      <c r="D1054" s="588" t="s">
        <v>36</v>
      </c>
      <c r="E1054" s="588" t="s">
        <v>36</v>
      </c>
      <c r="F1054" s="587" t="s">
        <v>1033</v>
      </c>
      <c r="G1054" s="588" t="s">
        <v>36</v>
      </c>
      <c r="H1054" s="587"/>
      <c r="I1054" s="587"/>
      <c r="J1054" s="583">
        <v>14893.75</v>
      </c>
      <c r="K1054" s="588"/>
      <c r="L1054" s="588"/>
      <c r="M1054" s="587"/>
      <c r="N1054" s="587"/>
      <c r="O1054" s="587"/>
    </row>
    <row r="1055" spans="1:18" ht="37.5">
      <c r="B1055" s="590" t="s">
        <v>2378</v>
      </c>
      <c r="C1055" s="590" t="s">
        <v>1914</v>
      </c>
      <c r="D1055" s="590" t="s">
        <v>2379</v>
      </c>
      <c r="E1055" s="590" t="s">
        <v>8</v>
      </c>
      <c r="F1055" s="591" t="s">
        <v>1034</v>
      </c>
      <c r="G1055" s="590" t="s">
        <v>311</v>
      </c>
      <c r="H1055" s="589">
        <v>1</v>
      </c>
      <c r="I1055" s="592">
        <v>14893.75</v>
      </c>
      <c r="J1055" s="592">
        <v>14893.75</v>
      </c>
      <c r="K1055" s="590" t="s">
        <v>2376</v>
      </c>
      <c r="L1055" s="590" t="s">
        <v>2385</v>
      </c>
      <c r="M1055" s="591" t="s">
        <v>1034</v>
      </c>
      <c r="O1055" s="554" t="str">
        <f>+_xlfn.CONCAT(B1055,"-",E1055)</f>
        <v>B1/27/02-D</v>
      </c>
      <c r="P1055" s="555"/>
      <c r="Q1055" s="555"/>
      <c r="R1055" s="555"/>
    </row>
    <row r="1058" spans="1:18" ht="14.5">
      <c r="A1058" s="587">
        <v>4</v>
      </c>
      <c r="B1058" s="588" t="s">
        <v>2386</v>
      </c>
      <c r="C1058" s="588" t="s">
        <v>36</v>
      </c>
      <c r="D1058" s="588" t="s">
        <v>36</v>
      </c>
      <c r="E1058" s="588" t="s">
        <v>36</v>
      </c>
      <c r="F1058" s="587" t="s">
        <v>982</v>
      </c>
      <c r="G1058" s="588" t="s">
        <v>36</v>
      </c>
      <c r="H1058" s="587"/>
      <c r="I1058" s="587"/>
      <c r="J1058" s="583">
        <v>56015.63</v>
      </c>
      <c r="K1058" s="588"/>
      <c r="L1058" s="588"/>
      <c r="M1058" s="587"/>
      <c r="N1058" s="587"/>
      <c r="O1058" s="587"/>
    </row>
    <row r="1059" spans="1:18" ht="14.5">
      <c r="B1059" s="590" t="s">
        <v>2386</v>
      </c>
      <c r="C1059" s="590" t="s">
        <v>1914</v>
      </c>
      <c r="D1059" s="590" t="s">
        <v>2379</v>
      </c>
      <c r="E1059" s="590" t="s">
        <v>5</v>
      </c>
      <c r="F1059" s="591" t="s">
        <v>983</v>
      </c>
      <c r="G1059" s="590" t="s">
        <v>0</v>
      </c>
      <c r="H1059" s="589">
        <v>1</v>
      </c>
      <c r="I1059" s="592">
        <v>50000</v>
      </c>
      <c r="J1059" s="592">
        <v>50000</v>
      </c>
      <c r="K1059" s="590" t="s">
        <v>2376</v>
      </c>
      <c r="L1059" s="590" t="s">
        <v>2387</v>
      </c>
      <c r="M1059" s="591" t="s">
        <v>983</v>
      </c>
      <c r="O1059" s="554" t="str">
        <f t="shared" ref="O1059:O1060" si="84">+_xlfn.CONCAT(B1059,"-",E1059)</f>
        <v>B1/27/03-A</v>
      </c>
      <c r="P1059" s="555"/>
      <c r="Q1059" s="555"/>
      <c r="R1059" s="555"/>
    </row>
    <row r="1060" spans="1:18" ht="14.5">
      <c r="B1060" s="590" t="s">
        <v>2386</v>
      </c>
      <c r="C1060" s="590" t="s">
        <v>1914</v>
      </c>
      <c r="D1060" s="590" t="s">
        <v>2379</v>
      </c>
      <c r="E1060" s="590" t="s">
        <v>6</v>
      </c>
      <c r="F1060" s="591" t="s">
        <v>984</v>
      </c>
      <c r="G1060" s="590" t="s">
        <v>0</v>
      </c>
      <c r="H1060" s="589">
        <v>1</v>
      </c>
      <c r="I1060" s="592">
        <v>6015.63</v>
      </c>
      <c r="J1060" s="592">
        <v>6015.63</v>
      </c>
      <c r="K1060" s="590" t="s">
        <v>2376</v>
      </c>
      <c r="L1060" s="590" t="s">
        <v>2388</v>
      </c>
      <c r="M1060" s="591" t="s">
        <v>984</v>
      </c>
      <c r="O1060" s="554" t="str">
        <f t="shared" si="84"/>
        <v>B1/27/03-B</v>
      </c>
      <c r="P1060" s="555"/>
      <c r="Q1060" s="555"/>
      <c r="R1060" s="555"/>
    </row>
    <row r="1062" spans="1:18" ht="29">
      <c r="A1062" s="587">
        <v>3</v>
      </c>
      <c r="B1062" s="588" t="s">
        <v>2386</v>
      </c>
      <c r="C1062" s="588" t="s">
        <v>36</v>
      </c>
      <c r="D1062" s="588" t="s">
        <v>36</v>
      </c>
      <c r="E1062" s="588" t="s">
        <v>36</v>
      </c>
      <c r="F1062" s="587" t="s">
        <v>1036</v>
      </c>
      <c r="G1062" s="588" t="s">
        <v>36</v>
      </c>
      <c r="H1062" s="587"/>
      <c r="I1062" s="587"/>
      <c r="J1062" s="583">
        <v>988714.4</v>
      </c>
      <c r="K1062" s="588"/>
      <c r="L1062" s="588"/>
      <c r="M1062" s="587"/>
      <c r="N1062" s="587"/>
      <c r="O1062" s="587"/>
    </row>
    <row r="1063" spans="1:18" ht="58">
      <c r="A1063" s="587">
        <v>4</v>
      </c>
      <c r="B1063" s="588" t="s">
        <v>2386</v>
      </c>
      <c r="C1063" s="588" t="s">
        <v>36</v>
      </c>
      <c r="D1063" s="588" t="s">
        <v>36</v>
      </c>
      <c r="E1063" s="588" t="s">
        <v>36</v>
      </c>
      <c r="F1063" s="587" t="s">
        <v>1037</v>
      </c>
      <c r="G1063" s="588" t="s">
        <v>36</v>
      </c>
      <c r="H1063" s="587"/>
      <c r="I1063" s="587"/>
      <c r="J1063" s="583">
        <v>312500</v>
      </c>
      <c r="K1063" s="588"/>
      <c r="L1063" s="588"/>
      <c r="M1063" s="587"/>
      <c r="N1063" s="587"/>
      <c r="O1063" s="587"/>
      <c r="P1063" s="555"/>
      <c r="Q1063" s="555"/>
      <c r="R1063" s="555"/>
    </row>
    <row r="1064" spans="1:18" ht="75">
      <c r="B1064" s="590" t="s">
        <v>2386</v>
      </c>
      <c r="C1064" s="590" t="s">
        <v>1914</v>
      </c>
      <c r="D1064" s="590" t="s">
        <v>2379</v>
      </c>
      <c r="E1064" s="590" t="s">
        <v>7</v>
      </c>
      <c r="F1064" s="591" t="s">
        <v>1038</v>
      </c>
      <c r="G1064" s="590" t="s">
        <v>0</v>
      </c>
      <c r="H1064" s="589">
        <v>1</v>
      </c>
      <c r="I1064" s="592">
        <v>312500</v>
      </c>
      <c r="J1064" s="592">
        <v>312500</v>
      </c>
      <c r="K1064" s="590" t="s">
        <v>2376</v>
      </c>
      <c r="L1064" s="590" t="s">
        <v>2389</v>
      </c>
      <c r="M1064" s="591" t="s">
        <v>1038</v>
      </c>
      <c r="O1064" s="554" t="str">
        <f>+_xlfn.CONCAT(B1064,"-",E1064)</f>
        <v>B1/27/03-C</v>
      </c>
    </row>
    <row r="1066" spans="1:18" ht="29">
      <c r="A1066" s="587">
        <v>4</v>
      </c>
      <c r="B1066" s="588" t="s">
        <v>2386</v>
      </c>
      <c r="C1066" s="588" t="s">
        <v>36</v>
      </c>
      <c r="D1066" s="588" t="s">
        <v>36</v>
      </c>
      <c r="E1066" s="588" t="s">
        <v>36</v>
      </c>
      <c r="F1066" s="587" t="s">
        <v>1039</v>
      </c>
      <c r="G1066" s="588" t="s">
        <v>36</v>
      </c>
      <c r="H1066" s="587"/>
      <c r="I1066" s="587"/>
      <c r="J1066" s="583">
        <v>331250</v>
      </c>
      <c r="K1066" s="588"/>
      <c r="L1066" s="588"/>
      <c r="M1066" s="587"/>
      <c r="N1066" s="587"/>
      <c r="O1066" s="587"/>
    </row>
    <row r="1067" spans="1:18" ht="25">
      <c r="B1067" s="590" t="s">
        <v>2386</v>
      </c>
      <c r="C1067" s="590" t="s">
        <v>1914</v>
      </c>
      <c r="D1067" s="590" t="s">
        <v>2379</v>
      </c>
      <c r="E1067" s="590" t="s">
        <v>8</v>
      </c>
      <c r="F1067" s="591" t="s">
        <v>1040</v>
      </c>
      <c r="G1067" s="590" t="s">
        <v>0</v>
      </c>
      <c r="H1067" s="589">
        <v>1</v>
      </c>
      <c r="I1067" s="592">
        <v>312500</v>
      </c>
      <c r="J1067" s="592">
        <v>312500</v>
      </c>
      <c r="K1067" s="590" t="s">
        <v>2376</v>
      </c>
      <c r="L1067" s="590" t="s">
        <v>2390</v>
      </c>
      <c r="M1067" s="591" t="s">
        <v>1040</v>
      </c>
      <c r="O1067" s="554" t="str">
        <f t="shared" ref="O1067:O1068" si="85">+_xlfn.CONCAT(B1067,"-",E1067)</f>
        <v>B1/27/03-D</v>
      </c>
      <c r="P1067" s="555"/>
      <c r="Q1067" s="555"/>
      <c r="R1067" s="555"/>
    </row>
    <row r="1068" spans="1:18">
      <c r="B1068" s="590" t="s">
        <v>2386</v>
      </c>
      <c r="C1068" s="590" t="s">
        <v>1914</v>
      </c>
      <c r="D1068" s="590" t="s">
        <v>2379</v>
      </c>
      <c r="E1068" s="590" t="s">
        <v>10</v>
      </c>
      <c r="F1068" s="591" t="s">
        <v>1041</v>
      </c>
      <c r="G1068" s="590" t="s">
        <v>0</v>
      </c>
      <c r="H1068" s="589">
        <v>1</v>
      </c>
      <c r="I1068" s="592">
        <v>18750</v>
      </c>
      <c r="J1068" s="592">
        <v>18750</v>
      </c>
      <c r="K1068" s="590" t="s">
        <v>2376</v>
      </c>
      <c r="L1068" s="590" t="s">
        <v>2391</v>
      </c>
      <c r="M1068" s="591" t="s">
        <v>1041</v>
      </c>
      <c r="O1068" s="554" t="str">
        <f t="shared" si="85"/>
        <v>B1/27/03-E</v>
      </c>
    </row>
    <row r="1070" spans="1:18" ht="14.5">
      <c r="A1070" s="587">
        <v>4</v>
      </c>
      <c r="B1070" s="588" t="s">
        <v>2386</v>
      </c>
      <c r="C1070" s="588" t="s">
        <v>36</v>
      </c>
      <c r="D1070" s="588" t="s">
        <v>36</v>
      </c>
      <c r="E1070" s="588" t="s">
        <v>36</v>
      </c>
      <c r="F1070" s="587" t="s">
        <v>982</v>
      </c>
      <c r="G1070" s="588" t="s">
        <v>36</v>
      </c>
      <c r="H1070" s="587"/>
      <c r="I1070" s="587"/>
      <c r="J1070" s="583">
        <v>24375</v>
      </c>
      <c r="K1070" s="588"/>
      <c r="L1070" s="588"/>
      <c r="M1070" s="587"/>
      <c r="N1070" s="587"/>
      <c r="O1070" s="587"/>
    </row>
    <row r="1071" spans="1:18" ht="14.5">
      <c r="B1071" s="590" t="s">
        <v>2386</v>
      </c>
      <c r="C1071" s="590" t="s">
        <v>1914</v>
      </c>
      <c r="D1071" s="590" t="s">
        <v>2379</v>
      </c>
      <c r="E1071" s="590" t="s">
        <v>11</v>
      </c>
      <c r="F1071" s="591" t="s">
        <v>983</v>
      </c>
      <c r="G1071" s="590" t="s">
        <v>0</v>
      </c>
      <c r="H1071" s="589">
        <v>1</v>
      </c>
      <c r="I1071" s="592">
        <v>20000</v>
      </c>
      <c r="J1071" s="592">
        <v>20000</v>
      </c>
      <c r="K1071" s="590" t="s">
        <v>2376</v>
      </c>
      <c r="L1071" s="590" t="s">
        <v>2392</v>
      </c>
      <c r="M1071" s="591" t="s">
        <v>983</v>
      </c>
      <c r="O1071" s="554" t="str">
        <f t="shared" ref="O1071:O1072" si="86">+_xlfn.CONCAT(B1071,"-",E1071)</f>
        <v>B1/27/03-F</v>
      </c>
      <c r="P1071" s="555"/>
      <c r="Q1071" s="555"/>
      <c r="R1071" s="555"/>
    </row>
    <row r="1072" spans="1:18">
      <c r="B1072" s="590" t="s">
        <v>2386</v>
      </c>
      <c r="C1072" s="590" t="s">
        <v>1914</v>
      </c>
      <c r="D1072" s="590" t="s">
        <v>2379</v>
      </c>
      <c r="E1072" s="590" t="s">
        <v>27</v>
      </c>
      <c r="F1072" s="591" t="s">
        <v>984</v>
      </c>
      <c r="G1072" s="590" t="s">
        <v>0</v>
      </c>
      <c r="H1072" s="589">
        <v>1</v>
      </c>
      <c r="I1072" s="592">
        <v>4375</v>
      </c>
      <c r="J1072" s="592">
        <v>4375</v>
      </c>
      <c r="K1072" s="590" t="s">
        <v>2376</v>
      </c>
      <c r="L1072" s="590" t="s">
        <v>2393</v>
      </c>
      <c r="M1072" s="591" t="s">
        <v>984</v>
      </c>
      <c r="O1072" s="554" t="str">
        <f t="shared" si="86"/>
        <v>B1/27/03-G</v>
      </c>
    </row>
    <row r="1074" spans="1:18" ht="14.5">
      <c r="A1074" s="587">
        <v>4</v>
      </c>
      <c r="B1074" s="588" t="s">
        <v>2386</v>
      </c>
      <c r="C1074" s="588" t="s">
        <v>36</v>
      </c>
      <c r="D1074" s="588" t="s">
        <v>36</v>
      </c>
      <c r="E1074" s="588" t="s">
        <v>36</v>
      </c>
      <c r="F1074" s="587" t="s">
        <v>2394</v>
      </c>
      <c r="G1074" s="588" t="s">
        <v>36</v>
      </c>
      <c r="H1074" s="587"/>
      <c r="I1074" s="587"/>
      <c r="J1074" s="583">
        <v>306839.40000000002</v>
      </c>
      <c r="K1074" s="588"/>
      <c r="L1074" s="588"/>
      <c r="M1074" s="587"/>
      <c r="N1074" s="587"/>
      <c r="O1074" s="587"/>
    </row>
    <row r="1075" spans="1:18">
      <c r="B1075" s="590" t="s">
        <v>2386</v>
      </c>
      <c r="C1075" s="590" t="s">
        <v>1914</v>
      </c>
      <c r="D1075" s="590" t="s">
        <v>2379</v>
      </c>
      <c r="E1075" s="590" t="s">
        <v>28</v>
      </c>
      <c r="F1075" s="591" t="s">
        <v>1043</v>
      </c>
      <c r="G1075" s="590" t="s">
        <v>311</v>
      </c>
      <c r="H1075" s="589">
        <v>5</v>
      </c>
      <c r="I1075" s="592">
        <v>1937.5</v>
      </c>
      <c r="J1075" s="592">
        <v>9687.5</v>
      </c>
      <c r="K1075" s="590" t="s">
        <v>2376</v>
      </c>
      <c r="L1075" s="590" t="s">
        <v>2395</v>
      </c>
      <c r="M1075" s="591" t="s">
        <v>1043</v>
      </c>
      <c r="O1075" s="554" t="str">
        <f t="shared" ref="O1075:O1076" si="87">+_xlfn.CONCAT(B1075,"-",E1075)</f>
        <v>B1/27/03-H</v>
      </c>
    </row>
    <row r="1076" spans="1:18">
      <c r="B1076" s="590" t="s">
        <v>2386</v>
      </c>
      <c r="C1076" s="590" t="s">
        <v>1914</v>
      </c>
      <c r="D1076" s="590" t="s">
        <v>2379</v>
      </c>
      <c r="E1076" s="590" t="s">
        <v>33</v>
      </c>
      <c r="F1076" s="591" t="s">
        <v>2396</v>
      </c>
      <c r="G1076" s="590" t="s">
        <v>311</v>
      </c>
      <c r="H1076" s="589">
        <v>3</v>
      </c>
      <c r="I1076" s="592">
        <v>3125</v>
      </c>
      <c r="J1076" s="592">
        <v>9375</v>
      </c>
      <c r="K1076" s="590" t="s">
        <v>2376</v>
      </c>
      <c r="L1076" s="590" t="s">
        <v>2397</v>
      </c>
      <c r="M1076" s="591" t="s">
        <v>2396</v>
      </c>
      <c r="O1076" s="554" t="str">
        <f t="shared" si="87"/>
        <v>B1/27/03-J</v>
      </c>
    </row>
    <row r="1079" spans="1:18">
      <c r="B1079" s="590" t="s">
        <v>2398</v>
      </c>
      <c r="C1079" s="590" t="s">
        <v>1914</v>
      </c>
      <c r="D1079" s="590" t="s">
        <v>2379</v>
      </c>
      <c r="E1079" s="590" t="s">
        <v>5</v>
      </c>
      <c r="F1079" s="591" t="s">
        <v>1045</v>
      </c>
      <c r="G1079" s="590" t="s">
        <v>311</v>
      </c>
      <c r="H1079" s="589">
        <v>20</v>
      </c>
      <c r="I1079" s="592">
        <v>1000</v>
      </c>
      <c r="J1079" s="592">
        <v>20000</v>
      </c>
      <c r="K1079" s="590" t="s">
        <v>2376</v>
      </c>
      <c r="L1079" s="590" t="s">
        <v>2399</v>
      </c>
      <c r="M1079" s="591" t="s">
        <v>1045</v>
      </c>
      <c r="O1079" s="554" t="str">
        <f t="shared" ref="O1079:O1085" si="88">+_xlfn.CONCAT(B1079,"-",E1079)</f>
        <v>B1/27/04-A</v>
      </c>
    </row>
    <row r="1080" spans="1:18">
      <c r="B1080" s="590" t="s">
        <v>2398</v>
      </c>
      <c r="C1080" s="590" t="s">
        <v>1914</v>
      </c>
      <c r="D1080" s="590" t="s">
        <v>2379</v>
      </c>
      <c r="E1080" s="590" t="s">
        <v>6</v>
      </c>
      <c r="F1080" s="591" t="s">
        <v>1048</v>
      </c>
      <c r="G1080" s="590" t="s">
        <v>311</v>
      </c>
      <c r="H1080" s="589">
        <v>48</v>
      </c>
      <c r="I1080" s="592">
        <v>2000</v>
      </c>
      <c r="J1080" s="592">
        <v>96000</v>
      </c>
      <c r="K1080" s="590" t="s">
        <v>2376</v>
      </c>
      <c r="L1080" s="590" t="s">
        <v>2400</v>
      </c>
      <c r="M1080" s="591" t="s">
        <v>1048</v>
      </c>
      <c r="O1080" s="554" t="str">
        <f t="shared" si="88"/>
        <v>B1/27/04-B</v>
      </c>
    </row>
    <row r="1081" spans="1:18">
      <c r="B1081" s="590" t="s">
        <v>2398</v>
      </c>
      <c r="C1081" s="590" t="s">
        <v>1914</v>
      </c>
      <c r="D1081" s="590" t="s">
        <v>2379</v>
      </c>
      <c r="E1081" s="590" t="s">
        <v>7</v>
      </c>
      <c r="F1081" s="591" t="s">
        <v>1046</v>
      </c>
      <c r="G1081" s="590" t="s">
        <v>311</v>
      </c>
      <c r="H1081" s="589">
        <v>46</v>
      </c>
      <c r="I1081" s="592">
        <v>2000</v>
      </c>
      <c r="J1081" s="592">
        <v>92000</v>
      </c>
      <c r="K1081" s="590" t="s">
        <v>2376</v>
      </c>
      <c r="L1081" s="590" t="s">
        <v>2401</v>
      </c>
      <c r="M1081" s="591" t="s">
        <v>1046</v>
      </c>
      <c r="O1081" s="554" t="str">
        <f t="shared" si="88"/>
        <v>B1/27/04-C</v>
      </c>
    </row>
    <row r="1082" spans="1:18">
      <c r="B1082" s="590" t="s">
        <v>2398</v>
      </c>
      <c r="C1082" s="590" t="s">
        <v>1914</v>
      </c>
      <c r="D1082" s="590" t="s">
        <v>2379</v>
      </c>
      <c r="E1082" s="590" t="s">
        <v>8</v>
      </c>
      <c r="F1082" s="591" t="s">
        <v>1047</v>
      </c>
      <c r="G1082" s="590" t="s">
        <v>311</v>
      </c>
      <c r="H1082" s="589">
        <v>1</v>
      </c>
      <c r="I1082" s="592">
        <v>1800</v>
      </c>
      <c r="J1082" s="592">
        <v>1800</v>
      </c>
      <c r="K1082" s="590" t="s">
        <v>2376</v>
      </c>
      <c r="L1082" s="590" t="s">
        <v>2402</v>
      </c>
      <c r="M1082" s="591" t="s">
        <v>1047</v>
      </c>
      <c r="O1082" s="554" t="str">
        <f t="shared" si="88"/>
        <v>B1/27/04-D</v>
      </c>
    </row>
    <row r="1083" spans="1:18">
      <c r="B1083" s="590" t="s">
        <v>2398</v>
      </c>
      <c r="C1083" s="590" t="s">
        <v>1914</v>
      </c>
      <c r="D1083" s="590" t="s">
        <v>2379</v>
      </c>
      <c r="E1083" s="590" t="s">
        <v>10</v>
      </c>
      <c r="F1083" s="591" t="s">
        <v>2403</v>
      </c>
      <c r="G1083" s="590" t="s">
        <v>311</v>
      </c>
      <c r="H1083" s="589">
        <v>5</v>
      </c>
      <c r="I1083" s="592">
        <v>1195.3800000000001</v>
      </c>
      <c r="J1083" s="592">
        <v>5976.9</v>
      </c>
      <c r="K1083" s="590" t="s">
        <v>2376</v>
      </c>
      <c r="L1083" s="590" t="s">
        <v>2404</v>
      </c>
      <c r="M1083" s="591" t="s">
        <v>2403</v>
      </c>
      <c r="O1083" s="554" t="str">
        <f t="shared" si="88"/>
        <v>B1/27/04-E</v>
      </c>
    </row>
    <row r="1084" spans="1:18" ht="25">
      <c r="B1084" s="590" t="s">
        <v>2398</v>
      </c>
      <c r="C1084" s="590" t="s">
        <v>1914</v>
      </c>
      <c r="D1084" s="590" t="s">
        <v>2379</v>
      </c>
      <c r="E1084" s="590" t="s">
        <v>11</v>
      </c>
      <c r="F1084" s="591" t="s">
        <v>2405</v>
      </c>
      <c r="G1084" s="590" t="s">
        <v>311</v>
      </c>
      <c r="H1084" s="589">
        <v>36</v>
      </c>
      <c r="I1084" s="592">
        <v>1800</v>
      </c>
      <c r="J1084" s="592">
        <v>64800</v>
      </c>
      <c r="K1084" s="590" t="s">
        <v>2376</v>
      </c>
      <c r="L1084" s="590" t="s">
        <v>2406</v>
      </c>
      <c r="M1084" s="591" t="s">
        <v>2405</v>
      </c>
      <c r="O1084" s="554" t="str">
        <f t="shared" si="88"/>
        <v>B1/27/04-F</v>
      </c>
      <c r="P1084" s="555"/>
      <c r="Q1084" s="555"/>
      <c r="R1084" s="555"/>
    </row>
    <row r="1085" spans="1:18" ht="25">
      <c r="B1085" s="590" t="s">
        <v>2398</v>
      </c>
      <c r="C1085" s="590" t="s">
        <v>1914</v>
      </c>
      <c r="D1085" s="590" t="s">
        <v>2379</v>
      </c>
      <c r="E1085" s="590" t="s">
        <v>27</v>
      </c>
      <c r="F1085" s="591" t="s">
        <v>2407</v>
      </c>
      <c r="G1085" s="590" t="s">
        <v>311</v>
      </c>
      <c r="H1085" s="589">
        <v>4</v>
      </c>
      <c r="I1085" s="592">
        <v>1800</v>
      </c>
      <c r="J1085" s="592">
        <v>7200</v>
      </c>
      <c r="K1085" s="590" t="s">
        <v>2376</v>
      </c>
      <c r="L1085" s="590" t="s">
        <v>2408</v>
      </c>
      <c r="M1085" s="591" t="s">
        <v>2407</v>
      </c>
      <c r="O1085" s="554" t="str">
        <f t="shared" si="88"/>
        <v>B1/27/04-G</v>
      </c>
    </row>
    <row r="1087" spans="1:18" ht="14.5">
      <c r="A1087" s="587">
        <v>4</v>
      </c>
      <c r="B1087" s="588" t="s">
        <v>2398</v>
      </c>
      <c r="C1087" s="588" t="s">
        <v>36</v>
      </c>
      <c r="D1087" s="588" t="s">
        <v>36</v>
      </c>
      <c r="E1087" s="588" t="s">
        <v>36</v>
      </c>
      <c r="F1087" s="587" t="s">
        <v>982</v>
      </c>
      <c r="G1087" s="588" t="s">
        <v>36</v>
      </c>
      <c r="H1087" s="587"/>
      <c r="I1087" s="587"/>
      <c r="J1087" s="583">
        <v>13750</v>
      </c>
      <c r="K1087" s="588"/>
      <c r="L1087" s="588"/>
      <c r="M1087" s="587"/>
      <c r="N1087" s="587"/>
      <c r="O1087" s="587"/>
    </row>
    <row r="1088" spans="1:18" ht="14.5">
      <c r="B1088" s="590" t="s">
        <v>2398</v>
      </c>
      <c r="C1088" s="590" t="s">
        <v>1914</v>
      </c>
      <c r="D1088" s="590" t="s">
        <v>2379</v>
      </c>
      <c r="E1088" s="590" t="s">
        <v>28</v>
      </c>
      <c r="F1088" s="591" t="s">
        <v>983</v>
      </c>
      <c r="G1088" s="590" t="s">
        <v>0</v>
      </c>
      <c r="H1088" s="589">
        <v>1</v>
      </c>
      <c r="I1088" s="592">
        <v>9375</v>
      </c>
      <c r="J1088" s="592">
        <v>9375</v>
      </c>
      <c r="K1088" s="590" t="s">
        <v>2376</v>
      </c>
      <c r="L1088" s="590" t="s">
        <v>2409</v>
      </c>
      <c r="M1088" s="591" t="s">
        <v>983</v>
      </c>
      <c r="O1088" s="554" t="str">
        <f t="shared" ref="O1088:O1089" si="89">+_xlfn.CONCAT(B1088,"-",E1088)</f>
        <v>B1/27/04-H</v>
      </c>
      <c r="P1088" s="555"/>
      <c r="Q1088" s="555"/>
      <c r="R1088" s="555"/>
    </row>
    <row r="1089" spans="1:18" ht="14.5">
      <c r="B1089" s="590" t="s">
        <v>2398</v>
      </c>
      <c r="C1089" s="590" t="s">
        <v>1914</v>
      </c>
      <c r="D1089" s="590" t="s">
        <v>2379</v>
      </c>
      <c r="E1089" s="590" t="s">
        <v>33</v>
      </c>
      <c r="F1089" s="591" t="s">
        <v>984</v>
      </c>
      <c r="G1089" s="590" t="s">
        <v>0</v>
      </c>
      <c r="H1089" s="589">
        <v>1</v>
      </c>
      <c r="I1089" s="592">
        <v>4375</v>
      </c>
      <c r="J1089" s="592">
        <v>4375</v>
      </c>
      <c r="K1089" s="590" t="s">
        <v>2376</v>
      </c>
      <c r="L1089" s="590" t="s">
        <v>2410</v>
      </c>
      <c r="M1089" s="591" t="s">
        <v>984</v>
      </c>
      <c r="O1089" s="554" t="str">
        <f t="shared" si="89"/>
        <v>B1/27/04-J</v>
      </c>
      <c r="P1089" s="555"/>
      <c r="Q1089" s="555"/>
      <c r="R1089" s="555"/>
    </row>
    <row r="1091" spans="1:18" ht="29">
      <c r="A1091" s="587">
        <v>3</v>
      </c>
      <c r="B1091" s="588" t="s">
        <v>2398</v>
      </c>
      <c r="C1091" s="588" t="s">
        <v>36</v>
      </c>
      <c r="D1091" s="588" t="s">
        <v>36</v>
      </c>
      <c r="E1091" s="588" t="s">
        <v>36</v>
      </c>
      <c r="F1091" s="587" t="s">
        <v>1053</v>
      </c>
      <c r="G1091" s="588" t="s">
        <v>36</v>
      </c>
      <c r="H1091" s="587"/>
      <c r="I1091" s="587"/>
      <c r="J1091" s="583">
        <v>350625</v>
      </c>
      <c r="K1091" s="588"/>
      <c r="L1091" s="588"/>
      <c r="M1091" s="587"/>
      <c r="N1091" s="587"/>
      <c r="O1091" s="587"/>
    </row>
    <row r="1092" spans="1:18" ht="29">
      <c r="A1092" s="587">
        <v>4</v>
      </c>
      <c r="B1092" s="588" t="s">
        <v>2398</v>
      </c>
      <c r="C1092" s="588" t="s">
        <v>36</v>
      </c>
      <c r="D1092" s="588" t="s">
        <v>36</v>
      </c>
      <c r="E1092" s="588" t="s">
        <v>36</v>
      </c>
      <c r="F1092" s="587" t="s">
        <v>1054</v>
      </c>
      <c r="G1092" s="588" t="s">
        <v>36</v>
      </c>
      <c r="H1092" s="587"/>
      <c r="I1092" s="587"/>
      <c r="J1092" s="583">
        <v>316250</v>
      </c>
      <c r="K1092" s="588"/>
      <c r="L1092" s="588"/>
      <c r="M1092" s="587"/>
      <c r="N1092" s="587"/>
      <c r="O1092" s="587"/>
    </row>
    <row r="1093" spans="1:18">
      <c r="B1093" s="590" t="s">
        <v>2398</v>
      </c>
      <c r="C1093" s="590" t="s">
        <v>1914</v>
      </c>
      <c r="D1093" s="590" t="s">
        <v>2411</v>
      </c>
      <c r="E1093" s="590" t="s">
        <v>34</v>
      </c>
      <c r="F1093" s="591" t="s">
        <v>1056</v>
      </c>
      <c r="G1093" s="590" t="s">
        <v>311</v>
      </c>
      <c r="H1093" s="589">
        <v>2</v>
      </c>
      <c r="I1093" s="592">
        <v>33750</v>
      </c>
      <c r="J1093" s="592">
        <v>67500</v>
      </c>
      <c r="K1093" s="590" t="s">
        <v>2376</v>
      </c>
      <c r="L1093" s="590" t="s">
        <v>2412</v>
      </c>
      <c r="M1093" s="591" t="s">
        <v>1056</v>
      </c>
      <c r="O1093" s="554" t="str">
        <f t="shared" ref="O1093:O1098" si="90">+_xlfn.CONCAT(B1093,"-",E1093)</f>
        <v>B1/27/04-K</v>
      </c>
    </row>
    <row r="1094" spans="1:18">
      <c r="B1094" s="590" t="s">
        <v>2398</v>
      </c>
      <c r="C1094" s="590" t="s">
        <v>1914</v>
      </c>
      <c r="D1094" s="590" t="s">
        <v>2411</v>
      </c>
      <c r="E1094" s="590" t="s">
        <v>39</v>
      </c>
      <c r="F1094" s="591" t="s">
        <v>1057</v>
      </c>
      <c r="G1094" s="590" t="s">
        <v>311</v>
      </c>
      <c r="H1094" s="589">
        <v>1</v>
      </c>
      <c r="I1094" s="592">
        <v>33750</v>
      </c>
      <c r="J1094" s="592">
        <v>33750</v>
      </c>
      <c r="K1094" s="590" t="s">
        <v>2376</v>
      </c>
      <c r="L1094" s="590" t="s">
        <v>2413</v>
      </c>
      <c r="M1094" s="591" t="s">
        <v>1057</v>
      </c>
      <c r="O1094" s="554" t="str">
        <f t="shared" si="90"/>
        <v>B1/27/04-L</v>
      </c>
    </row>
    <row r="1095" spans="1:18">
      <c r="B1095" s="590" t="s">
        <v>2398</v>
      </c>
      <c r="C1095" s="590" t="s">
        <v>1914</v>
      </c>
      <c r="D1095" s="590" t="s">
        <v>2411</v>
      </c>
      <c r="E1095" s="590" t="s">
        <v>38</v>
      </c>
      <c r="F1095" s="591" t="s">
        <v>1055</v>
      </c>
      <c r="G1095" s="590" t="s">
        <v>311</v>
      </c>
      <c r="H1095" s="589">
        <v>2</v>
      </c>
      <c r="I1095" s="592">
        <v>27500</v>
      </c>
      <c r="J1095" s="592">
        <v>55000</v>
      </c>
      <c r="K1095" s="590" t="s">
        <v>2376</v>
      </c>
      <c r="L1095" s="590" t="s">
        <v>2414</v>
      </c>
      <c r="M1095" s="591" t="s">
        <v>1055</v>
      </c>
      <c r="O1095" s="554" t="str">
        <f t="shared" si="90"/>
        <v>B1/27/04-M</v>
      </c>
    </row>
    <row r="1096" spans="1:18">
      <c r="B1096" s="590" t="s">
        <v>2398</v>
      </c>
      <c r="C1096" s="590" t="s">
        <v>1914</v>
      </c>
      <c r="D1096" s="590" t="s">
        <v>2411</v>
      </c>
      <c r="E1096" s="590" t="s">
        <v>205</v>
      </c>
      <c r="F1096" s="591" t="s">
        <v>2415</v>
      </c>
      <c r="G1096" s="590" t="s">
        <v>311</v>
      </c>
      <c r="H1096" s="589">
        <v>2</v>
      </c>
      <c r="I1096" s="592">
        <v>27500</v>
      </c>
      <c r="J1096" s="592">
        <v>55000</v>
      </c>
      <c r="K1096" s="590" t="s">
        <v>2376</v>
      </c>
      <c r="L1096" s="590" t="s">
        <v>2416</v>
      </c>
      <c r="M1096" s="591" t="s">
        <v>2415</v>
      </c>
      <c r="O1096" s="554" t="str">
        <f t="shared" si="90"/>
        <v>B1/27/04-N</v>
      </c>
    </row>
    <row r="1097" spans="1:18">
      <c r="B1097" s="590" t="s">
        <v>2398</v>
      </c>
      <c r="C1097" s="590" t="s">
        <v>1914</v>
      </c>
      <c r="D1097" s="590" t="s">
        <v>2411</v>
      </c>
      <c r="E1097" s="590" t="s">
        <v>414</v>
      </c>
      <c r="F1097" s="591" t="s">
        <v>1059</v>
      </c>
      <c r="G1097" s="590" t="s">
        <v>311</v>
      </c>
      <c r="H1097" s="589">
        <v>5</v>
      </c>
      <c r="I1097" s="592">
        <v>17500</v>
      </c>
      <c r="J1097" s="592">
        <v>87500</v>
      </c>
      <c r="K1097" s="590" t="s">
        <v>2376</v>
      </c>
      <c r="L1097" s="590" t="s">
        <v>2417</v>
      </c>
      <c r="M1097" s="591" t="s">
        <v>1059</v>
      </c>
      <c r="O1097" s="554" t="str">
        <f t="shared" si="90"/>
        <v>B1/27/04-P</v>
      </c>
    </row>
    <row r="1098" spans="1:18" ht="14.5">
      <c r="B1098" s="590" t="s">
        <v>2398</v>
      </c>
      <c r="C1098" s="590" t="s">
        <v>1914</v>
      </c>
      <c r="D1098" s="590" t="s">
        <v>2411</v>
      </c>
      <c r="E1098" s="590" t="s">
        <v>416</v>
      </c>
      <c r="F1098" s="591" t="s">
        <v>1058</v>
      </c>
      <c r="G1098" s="590" t="s">
        <v>311</v>
      </c>
      <c r="H1098" s="589">
        <v>1</v>
      </c>
      <c r="I1098" s="592">
        <v>17500</v>
      </c>
      <c r="J1098" s="592">
        <v>17500</v>
      </c>
      <c r="K1098" s="590" t="s">
        <v>2376</v>
      </c>
      <c r="L1098" s="590" t="s">
        <v>2418</v>
      </c>
      <c r="M1098" s="591" t="s">
        <v>1058</v>
      </c>
      <c r="O1098" s="554" t="str">
        <f t="shared" si="90"/>
        <v>B1/27/04-Q</v>
      </c>
      <c r="P1098" s="555"/>
      <c r="Q1098" s="555"/>
      <c r="R1098" s="555"/>
    </row>
    <row r="1101" spans="1:18" ht="14.5">
      <c r="A1101" s="587">
        <v>4</v>
      </c>
      <c r="B1101" s="588" t="s">
        <v>2419</v>
      </c>
      <c r="C1101" s="588" t="s">
        <v>36</v>
      </c>
      <c r="D1101" s="588" t="s">
        <v>36</v>
      </c>
      <c r="E1101" s="588" t="s">
        <v>36</v>
      </c>
      <c r="F1101" s="587" t="s">
        <v>1062</v>
      </c>
      <c r="G1101" s="588" t="s">
        <v>36</v>
      </c>
      <c r="H1101" s="587"/>
      <c r="I1101" s="587"/>
      <c r="J1101" s="583">
        <v>34375</v>
      </c>
      <c r="K1101" s="588"/>
      <c r="L1101" s="588"/>
      <c r="M1101" s="587"/>
      <c r="N1101" s="587"/>
      <c r="O1101" s="587"/>
    </row>
    <row r="1102" spans="1:18" ht="14.5">
      <c r="B1102" s="590" t="s">
        <v>2419</v>
      </c>
      <c r="C1102" s="590" t="s">
        <v>1914</v>
      </c>
      <c r="D1102" s="590" t="s">
        <v>2411</v>
      </c>
      <c r="E1102" s="590" t="s">
        <v>5</v>
      </c>
      <c r="F1102" s="591" t="s">
        <v>983</v>
      </c>
      <c r="G1102" s="590" t="s">
        <v>0</v>
      </c>
      <c r="H1102" s="589">
        <v>1</v>
      </c>
      <c r="I1102" s="592">
        <v>30000</v>
      </c>
      <c r="J1102" s="592">
        <v>30000</v>
      </c>
      <c r="K1102" s="590" t="s">
        <v>2376</v>
      </c>
      <c r="L1102" s="590" t="s">
        <v>2420</v>
      </c>
      <c r="M1102" s="591" t="s">
        <v>983</v>
      </c>
      <c r="O1102" s="554" t="str">
        <f t="shared" ref="O1102:O1103" si="91">+_xlfn.CONCAT(B1102,"-",E1102)</f>
        <v>B1/27/05-A</v>
      </c>
      <c r="P1102" s="555"/>
      <c r="Q1102" s="555"/>
      <c r="R1102" s="555"/>
    </row>
    <row r="1103" spans="1:18" ht="14.5">
      <c r="B1103" s="590" t="s">
        <v>2419</v>
      </c>
      <c r="C1103" s="590" t="s">
        <v>1914</v>
      </c>
      <c r="D1103" s="590" t="s">
        <v>2411</v>
      </c>
      <c r="E1103" s="590" t="s">
        <v>6</v>
      </c>
      <c r="F1103" s="591" t="s">
        <v>984</v>
      </c>
      <c r="G1103" s="590" t="s">
        <v>0</v>
      </c>
      <c r="H1103" s="589">
        <v>1</v>
      </c>
      <c r="I1103" s="592">
        <v>4375</v>
      </c>
      <c r="J1103" s="592">
        <v>4375</v>
      </c>
      <c r="K1103" s="590" t="s">
        <v>2376</v>
      </c>
      <c r="L1103" s="590" t="s">
        <v>2421</v>
      </c>
      <c r="M1103" s="591" t="s">
        <v>984</v>
      </c>
      <c r="O1103" s="554" t="str">
        <f t="shared" si="91"/>
        <v>B1/27/05-B</v>
      </c>
      <c r="P1103" s="555"/>
      <c r="Q1103" s="555"/>
      <c r="R1103" s="555"/>
    </row>
    <row r="1105" spans="1:18" ht="14.5">
      <c r="A1105" s="587">
        <v>3</v>
      </c>
      <c r="B1105" s="588" t="s">
        <v>2419</v>
      </c>
      <c r="C1105" s="588" t="s">
        <v>36</v>
      </c>
      <c r="D1105" s="588" t="s">
        <v>36</v>
      </c>
      <c r="E1105" s="588" t="s">
        <v>36</v>
      </c>
      <c r="F1105" s="587" t="s">
        <v>1063</v>
      </c>
      <c r="G1105" s="588" t="s">
        <v>36</v>
      </c>
      <c r="H1105" s="587"/>
      <c r="I1105" s="587"/>
      <c r="J1105" s="583">
        <v>458456.35</v>
      </c>
      <c r="K1105" s="588"/>
      <c r="L1105" s="588"/>
      <c r="M1105" s="587"/>
      <c r="N1105" s="587"/>
      <c r="O1105" s="587"/>
    </row>
    <row r="1106" spans="1:18" ht="14.5">
      <c r="A1106" s="587">
        <v>4</v>
      </c>
      <c r="B1106" s="588" t="s">
        <v>2419</v>
      </c>
      <c r="C1106" s="588" t="s">
        <v>36</v>
      </c>
      <c r="D1106" s="588" t="s">
        <v>36</v>
      </c>
      <c r="E1106" s="588" t="s">
        <v>36</v>
      </c>
      <c r="F1106" s="587" t="s">
        <v>1064</v>
      </c>
      <c r="G1106" s="588" t="s">
        <v>36</v>
      </c>
      <c r="H1106" s="587"/>
      <c r="I1106" s="587"/>
      <c r="J1106" s="583">
        <v>444706.35</v>
      </c>
      <c r="K1106" s="588"/>
      <c r="L1106" s="588"/>
      <c r="M1106" s="587"/>
      <c r="N1106" s="587"/>
      <c r="O1106" s="587"/>
      <c r="P1106" s="555"/>
      <c r="Q1106" s="555"/>
      <c r="R1106" s="555"/>
    </row>
    <row r="1107" spans="1:18" ht="25">
      <c r="B1107" s="590" t="s">
        <v>2419</v>
      </c>
      <c r="C1107" s="590" t="s">
        <v>1914</v>
      </c>
      <c r="D1107" s="590" t="s">
        <v>2411</v>
      </c>
      <c r="E1107" s="590" t="s">
        <v>7</v>
      </c>
      <c r="F1107" s="591" t="s">
        <v>1065</v>
      </c>
      <c r="G1107" s="590" t="s">
        <v>311</v>
      </c>
      <c r="H1107" s="589">
        <v>33</v>
      </c>
      <c r="I1107" s="592">
        <v>13475.95</v>
      </c>
      <c r="J1107" s="592">
        <v>444706.35</v>
      </c>
      <c r="K1107" s="590" t="s">
        <v>2376</v>
      </c>
      <c r="L1107" s="590" t="s">
        <v>2422</v>
      </c>
      <c r="M1107" s="591" t="s">
        <v>1065</v>
      </c>
      <c r="O1107" s="554" t="str">
        <f>+_xlfn.CONCAT(B1107,"-",E1107)</f>
        <v>B1/27/05-C</v>
      </c>
    </row>
    <row r="1109" spans="1:18" ht="14.5">
      <c r="A1109" s="587">
        <v>4</v>
      </c>
      <c r="B1109" s="588" t="s">
        <v>2419</v>
      </c>
      <c r="C1109" s="588" t="s">
        <v>36</v>
      </c>
      <c r="D1109" s="588" t="s">
        <v>36</v>
      </c>
      <c r="E1109" s="588" t="s">
        <v>36</v>
      </c>
      <c r="F1109" s="587" t="s">
        <v>1066</v>
      </c>
      <c r="G1109" s="588" t="s">
        <v>36</v>
      </c>
      <c r="H1109" s="587"/>
      <c r="I1109" s="587"/>
      <c r="J1109" s="583">
        <v>13750</v>
      </c>
      <c r="K1109" s="588"/>
      <c r="L1109" s="588"/>
      <c r="M1109" s="587"/>
      <c r="N1109" s="587"/>
      <c r="O1109" s="587"/>
    </row>
    <row r="1110" spans="1:18" ht="14.5">
      <c r="B1110" s="590" t="s">
        <v>2419</v>
      </c>
      <c r="C1110" s="590" t="s">
        <v>1914</v>
      </c>
      <c r="D1110" s="590" t="s">
        <v>2411</v>
      </c>
      <c r="E1110" s="590" t="s">
        <v>8</v>
      </c>
      <c r="F1110" s="591" t="s">
        <v>983</v>
      </c>
      <c r="G1110" s="590" t="s">
        <v>0</v>
      </c>
      <c r="H1110" s="589">
        <v>1</v>
      </c>
      <c r="I1110" s="592">
        <v>9375</v>
      </c>
      <c r="J1110" s="592">
        <v>9375</v>
      </c>
      <c r="K1110" s="590" t="s">
        <v>2376</v>
      </c>
      <c r="L1110" s="590" t="s">
        <v>2423</v>
      </c>
      <c r="M1110" s="591" t="s">
        <v>983</v>
      </c>
      <c r="O1110" s="554" t="str">
        <f t="shared" ref="O1110:O1111" si="92">+_xlfn.CONCAT(B1110,"-",E1110)</f>
        <v>B1/27/05-D</v>
      </c>
      <c r="P1110" s="555"/>
      <c r="Q1110" s="555"/>
      <c r="R1110" s="555"/>
    </row>
    <row r="1111" spans="1:18">
      <c r="B1111" s="590" t="s">
        <v>2419</v>
      </c>
      <c r="C1111" s="590" t="s">
        <v>1914</v>
      </c>
      <c r="D1111" s="590" t="s">
        <v>2411</v>
      </c>
      <c r="E1111" s="590" t="s">
        <v>10</v>
      </c>
      <c r="F1111" s="591" t="s">
        <v>984</v>
      </c>
      <c r="G1111" s="590" t="s">
        <v>0</v>
      </c>
      <c r="H1111" s="589">
        <v>1</v>
      </c>
      <c r="I1111" s="592">
        <v>4375</v>
      </c>
      <c r="J1111" s="592">
        <v>4375</v>
      </c>
      <c r="K1111" s="590" t="s">
        <v>2376</v>
      </c>
      <c r="L1111" s="590" t="s">
        <v>2424</v>
      </c>
      <c r="M1111" s="591" t="s">
        <v>984</v>
      </c>
      <c r="O1111" s="554" t="str">
        <f t="shared" si="92"/>
        <v>B1/27/05-E</v>
      </c>
    </row>
    <row r="1113" spans="1:18" ht="14.5">
      <c r="A1113" s="587">
        <v>3</v>
      </c>
      <c r="B1113" s="588" t="s">
        <v>2419</v>
      </c>
      <c r="C1113" s="588" t="s">
        <v>36</v>
      </c>
      <c r="D1113" s="588" t="s">
        <v>36</v>
      </c>
      <c r="E1113" s="588" t="s">
        <v>36</v>
      </c>
      <c r="F1113" s="587" t="s">
        <v>1067</v>
      </c>
      <c r="G1113" s="588" t="s">
        <v>36</v>
      </c>
      <c r="H1113" s="587"/>
      <c r="I1113" s="587"/>
      <c r="J1113" s="583">
        <v>31250</v>
      </c>
      <c r="K1113" s="588"/>
      <c r="L1113" s="588"/>
      <c r="M1113" s="587"/>
      <c r="N1113" s="587"/>
      <c r="O1113" s="587"/>
    </row>
    <row r="1114" spans="1:18" ht="25">
      <c r="B1114" s="590" t="s">
        <v>2419</v>
      </c>
      <c r="C1114" s="590" t="s">
        <v>1914</v>
      </c>
      <c r="D1114" s="590" t="s">
        <v>2411</v>
      </c>
      <c r="E1114" s="590" t="s">
        <v>11</v>
      </c>
      <c r="F1114" s="591" t="s">
        <v>2425</v>
      </c>
      <c r="G1114" s="590" t="s">
        <v>311</v>
      </c>
      <c r="H1114" s="589">
        <v>1</v>
      </c>
      <c r="I1114" s="592">
        <v>17500</v>
      </c>
      <c r="J1114" s="592">
        <v>17500</v>
      </c>
      <c r="K1114" s="590" t="s">
        <v>2376</v>
      </c>
      <c r="L1114" s="590" t="s">
        <v>2426</v>
      </c>
      <c r="M1114" s="591" t="s">
        <v>2425</v>
      </c>
      <c r="O1114" s="554" t="str">
        <f t="shared" ref="O1114:O1116" si="93">+_xlfn.CONCAT(B1114,"-",E1114)</f>
        <v>B1/27/05-F</v>
      </c>
    </row>
    <row r="1115" spans="1:18" ht="14.5">
      <c r="B1115" s="590" t="s">
        <v>2419</v>
      </c>
      <c r="C1115" s="590" t="s">
        <v>1914</v>
      </c>
      <c r="D1115" s="590" t="s">
        <v>2411</v>
      </c>
      <c r="E1115" s="590" t="s">
        <v>27</v>
      </c>
      <c r="F1115" s="591" t="s">
        <v>983</v>
      </c>
      <c r="G1115" s="590" t="s">
        <v>0</v>
      </c>
      <c r="H1115" s="589">
        <v>1</v>
      </c>
      <c r="I1115" s="592">
        <v>9375</v>
      </c>
      <c r="J1115" s="592">
        <v>9375</v>
      </c>
      <c r="K1115" s="590" t="s">
        <v>2376</v>
      </c>
      <c r="L1115" s="590" t="s">
        <v>2427</v>
      </c>
      <c r="M1115" s="591" t="s">
        <v>983</v>
      </c>
      <c r="O1115" s="554" t="str">
        <f t="shared" si="93"/>
        <v>B1/27/05-G</v>
      </c>
      <c r="P1115" s="555"/>
      <c r="Q1115" s="555"/>
      <c r="R1115" s="555"/>
    </row>
    <row r="1116" spans="1:18" ht="14.5">
      <c r="B1116" s="590" t="s">
        <v>2419</v>
      </c>
      <c r="C1116" s="590" t="s">
        <v>1914</v>
      </c>
      <c r="D1116" s="590" t="s">
        <v>2411</v>
      </c>
      <c r="E1116" s="590" t="s">
        <v>28</v>
      </c>
      <c r="F1116" s="591" t="s">
        <v>984</v>
      </c>
      <c r="G1116" s="590" t="s">
        <v>0</v>
      </c>
      <c r="H1116" s="589">
        <v>1</v>
      </c>
      <c r="I1116" s="592">
        <v>4375</v>
      </c>
      <c r="J1116" s="592">
        <v>4375</v>
      </c>
      <c r="K1116" s="590" t="s">
        <v>2376</v>
      </c>
      <c r="L1116" s="590" t="s">
        <v>2428</v>
      </c>
      <c r="M1116" s="591" t="s">
        <v>984</v>
      </c>
      <c r="O1116" s="554" t="str">
        <f t="shared" si="93"/>
        <v>B1/27/05-H</v>
      </c>
      <c r="P1116" s="555"/>
      <c r="Q1116" s="555"/>
      <c r="R1116" s="555"/>
    </row>
    <row r="1117" spans="1:18" ht="14.5">
      <c r="P1117" s="555"/>
      <c r="Q1117" s="555"/>
      <c r="R1117" s="555"/>
    </row>
    <row r="1118" spans="1:18" ht="29">
      <c r="A1118" s="587">
        <v>3</v>
      </c>
      <c r="B1118" s="588" t="s">
        <v>2419</v>
      </c>
      <c r="C1118" s="588" t="s">
        <v>36</v>
      </c>
      <c r="D1118" s="588" t="s">
        <v>36</v>
      </c>
      <c r="E1118" s="588" t="s">
        <v>36</v>
      </c>
      <c r="F1118" s="587" t="s">
        <v>1069</v>
      </c>
      <c r="G1118" s="588" t="s">
        <v>36</v>
      </c>
      <c r="H1118" s="587"/>
      <c r="I1118" s="587"/>
      <c r="J1118" s="583">
        <v>367009.96</v>
      </c>
      <c r="K1118" s="588"/>
      <c r="L1118" s="588"/>
      <c r="M1118" s="587"/>
      <c r="N1118" s="587"/>
      <c r="O1118" s="587"/>
    </row>
    <row r="1119" spans="1:18" ht="14.5">
      <c r="A1119" s="587">
        <v>4</v>
      </c>
      <c r="B1119" s="588" t="s">
        <v>2419</v>
      </c>
      <c r="C1119" s="588" t="s">
        <v>36</v>
      </c>
      <c r="D1119" s="588" t="s">
        <v>36</v>
      </c>
      <c r="E1119" s="588" t="s">
        <v>36</v>
      </c>
      <c r="F1119" s="587" t="s">
        <v>1070</v>
      </c>
      <c r="G1119" s="588" t="s">
        <v>36</v>
      </c>
      <c r="H1119" s="587"/>
      <c r="I1119" s="587"/>
      <c r="J1119" s="583">
        <v>353259.96</v>
      </c>
      <c r="K1119" s="588"/>
      <c r="L1119" s="588"/>
      <c r="M1119" s="587"/>
      <c r="N1119" s="587"/>
      <c r="O1119" s="587"/>
    </row>
    <row r="1120" spans="1:18" ht="14.5">
      <c r="A1120" s="587">
        <v>5</v>
      </c>
      <c r="B1120" s="588" t="s">
        <v>2419</v>
      </c>
      <c r="C1120" s="588" t="s">
        <v>36</v>
      </c>
      <c r="D1120" s="588" t="s">
        <v>36</v>
      </c>
      <c r="E1120" s="588" t="s">
        <v>36</v>
      </c>
      <c r="F1120" s="587" t="s">
        <v>2429</v>
      </c>
      <c r="G1120" s="588" t="s">
        <v>36</v>
      </c>
      <c r="H1120" s="587"/>
      <c r="I1120" s="587"/>
      <c r="J1120" s="583">
        <v>353259.96</v>
      </c>
      <c r="K1120" s="588"/>
      <c r="L1120" s="588"/>
      <c r="M1120" s="587"/>
      <c r="N1120" s="587"/>
      <c r="O1120" s="587"/>
    </row>
    <row r="1121" spans="1:18">
      <c r="B1121" s="590" t="s">
        <v>2419</v>
      </c>
      <c r="C1121" s="590" t="s">
        <v>1914</v>
      </c>
      <c r="D1121" s="590" t="s">
        <v>2430</v>
      </c>
      <c r="E1121" s="590" t="s">
        <v>33</v>
      </c>
      <c r="F1121" s="591" t="s">
        <v>2429</v>
      </c>
      <c r="G1121" s="590" t="s">
        <v>311</v>
      </c>
      <c r="H1121" s="589">
        <v>16</v>
      </c>
      <c r="I1121" s="592">
        <v>6898.68</v>
      </c>
      <c r="J1121" s="592">
        <v>110378.88</v>
      </c>
      <c r="K1121" s="590" t="s">
        <v>2376</v>
      </c>
      <c r="L1121" s="590" t="s">
        <v>2431</v>
      </c>
      <c r="M1121" s="591" t="s">
        <v>2429</v>
      </c>
      <c r="O1121" s="554" t="str">
        <f t="shared" ref="O1121:O1123" si="94">+_xlfn.CONCAT(B1121,"-",E1121)</f>
        <v>B1/27/05-J</v>
      </c>
    </row>
    <row r="1122" spans="1:18">
      <c r="B1122" s="590" t="s">
        <v>2419</v>
      </c>
      <c r="C1122" s="590" t="s">
        <v>1914</v>
      </c>
      <c r="D1122" s="590" t="s">
        <v>2430</v>
      </c>
      <c r="E1122" s="590" t="s">
        <v>34</v>
      </c>
      <c r="F1122" s="591" t="s">
        <v>1073</v>
      </c>
      <c r="G1122" s="590" t="s">
        <v>311</v>
      </c>
      <c r="H1122" s="589">
        <v>20</v>
      </c>
      <c r="I1122" s="592">
        <v>9612.15</v>
      </c>
      <c r="J1122" s="592">
        <v>192243</v>
      </c>
      <c r="K1122" s="590" t="s">
        <v>2376</v>
      </c>
      <c r="L1122" s="590" t="s">
        <v>2432</v>
      </c>
      <c r="M1122" s="591" t="s">
        <v>1073</v>
      </c>
      <c r="O1122" s="554" t="str">
        <f t="shared" si="94"/>
        <v>B1/27/05-K</v>
      </c>
    </row>
    <row r="1123" spans="1:18" ht="14.5">
      <c r="B1123" s="590" t="s">
        <v>2419</v>
      </c>
      <c r="C1123" s="590" t="s">
        <v>1914</v>
      </c>
      <c r="D1123" s="590" t="s">
        <v>2430</v>
      </c>
      <c r="E1123" s="590" t="s">
        <v>39</v>
      </c>
      <c r="F1123" s="591" t="s">
        <v>1074</v>
      </c>
      <c r="G1123" s="590" t="s">
        <v>311</v>
      </c>
      <c r="H1123" s="589">
        <v>6</v>
      </c>
      <c r="I1123" s="592">
        <v>8439.68</v>
      </c>
      <c r="J1123" s="592">
        <v>50638.080000000002</v>
      </c>
      <c r="K1123" s="590" t="s">
        <v>2376</v>
      </c>
      <c r="L1123" s="590" t="s">
        <v>2433</v>
      </c>
      <c r="M1123" s="591" t="s">
        <v>1074</v>
      </c>
      <c r="O1123" s="554" t="str">
        <f t="shared" si="94"/>
        <v>B1/27/05-L</v>
      </c>
      <c r="P1123" s="555"/>
      <c r="Q1123" s="555"/>
      <c r="R1123" s="555"/>
    </row>
    <row r="1126" spans="1:18" ht="14.5">
      <c r="A1126" s="587">
        <v>4</v>
      </c>
      <c r="B1126" s="588" t="s">
        <v>2434</v>
      </c>
      <c r="C1126" s="588" t="s">
        <v>36</v>
      </c>
      <c r="D1126" s="588" t="s">
        <v>36</v>
      </c>
      <c r="E1126" s="588" t="s">
        <v>36</v>
      </c>
      <c r="F1126" s="587" t="s">
        <v>1066</v>
      </c>
      <c r="G1126" s="588" t="s">
        <v>36</v>
      </c>
      <c r="H1126" s="587"/>
      <c r="I1126" s="587"/>
      <c r="J1126" s="583">
        <v>13750</v>
      </c>
      <c r="K1126" s="588"/>
      <c r="L1126" s="588"/>
      <c r="M1126" s="587"/>
      <c r="N1126" s="587"/>
      <c r="O1126" s="587"/>
    </row>
    <row r="1127" spans="1:18" ht="14.5">
      <c r="B1127" s="590" t="s">
        <v>2434</v>
      </c>
      <c r="C1127" s="590" t="s">
        <v>1914</v>
      </c>
      <c r="D1127" s="590" t="s">
        <v>2430</v>
      </c>
      <c r="E1127" s="590" t="s">
        <v>5</v>
      </c>
      <c r="F1127" s="591" t="s">
        <v>983</v>
      </c>
      <c r="G1127" s="590" t="s">
        <v>0</v>
      </c>
      <c r="H1127" s="589">
        <v>1</v>
      </c>
      <c r="I1127" s="592">
        <v>9375</v>
      </c>
      <c r="J1127" s="592">
        <v>9375</v>
      </c>
      <c r="K1127" s="590" t="s">
        <v>2376</v>
      </c>
      <c r="L1127" s="590" t="s">
        <v>2435</v>
      </c>
      <c r="M1127" s="591" t="s">
        <v>983</v>
      </c>
      <c r="O1127" s="554" t="str">
        <f t="shared" ref="O1127:O1128" si="95">+_xlfn.CONCAT(B1127,"-",E1127)</f>
        <v>B1/27/06-A</v>
      </c>
      <c r="P1127" s="555"/>
      <c r="Q1127" s="555"/>
      <c r="R1127" s="555"/>
    </row>
    <row r="1128" spans="1:18" ht="14.5">
      <c r="B1128" s="590" t="s">
        <v>2434</v>
      </c>
      <c r="C1128" s="590" t="s">
        <v>1914</v>
      </c>
      <c r="D1128" s="590" t="s">
        <v>2430</v>
      </c>
      <c r="E1128" s="590" t="s">
        <v>6</v>
      </c>
      <c r="F1128" s="591" t="s">
        <v>984</v>
      </c>
      <c r="G1128" s="590" t="s">
        <v>0</v>
      </c>
      <c r="H1128" s="589">
        <v>1</v>
      </c>
      <c r="I1128" s="592">
        <v>4375</v>
      </c>
      <c r="J1128" s="592">
        <v>4375</v>
      </c>
      <c r="K1128" s="590" t="s">
        <v>2376</v>
      </c>
      <c r="L1128" s="590" t="s">
        <v>2436</v>
      </c>
      <c r="M1128" s="591" t="s">
        <v>984</v>
      </c>
      <c r="O1128" s="554" t="str">
        <f t="shared" si="95"/>
        <v>B1/27/06-B</v>
      </c>
      <c r="P1128" s="555"/>
      <c r="Q1128" s="555"/>
      <c r="R1128" s="555"/>
    </row>
    <row r="1130" spans="1:18" ht="14.5">
      <c r="A1130" s="587">
        <v>3</v>
      </c>
      <c r="B1130" s="588" t="s">
        <v>2434</v>
      </c>
      <c r="C1130" s="588" t="s">
        <v>36</v>
      </c>
      <c r="D1130" s="588" t="s">
        <v>36</v>
      </c>
      <c r="E1130" s="588" t="s">
        <v>36</v>
      </c>
      <c r="F1130" s="587" t="s">
        <v>1111</v>
      </c>
      <c r="G1130" s="588" t="s">
        <v>36</v>
      </c>
      <c r="H1130" s="587"/>
      <c r="I1130" s="587"/>
      <c r="J1130" s="583">
        <v>372150</v>
      </c>
      <c r="K1130" s="588"/>
      <c r="L1130" s="588"/>
      <c r="M1130" s="587"/>
      <c r="N1130" s="587"/>
      <c r="O1130" s="587"/>
    </row>
    <row r="1131" spans="1:18" ht="14.5">
      <c r="A1131" s="587">
        <v>4</v>
      </c>
      <c r="B1131" s="588" t="s">
        <v>2434</v>
      </c>
      <c r="C1131" s="588" t="s">
        <v>36</v>
      </c>
      <c r="D1131" s="588" t="s">
        <v>36</v>
      </c>
      <c r="E1131" s="588" t="s">
        <v>36</v>
      </c>
      <c r="F1131" s="587" t="s">
        <v>1112</v>
      </c>
      <c r="G1131" s="588" t="s">
        <v>36</v>
      </c>
      <c r="H1131" s="587"/>
      <c r="I1131" s="587"/>
      <c r="J1131" s="583">
        <v>31250</v>
      </c>
      <c r="K1131" s="588"/>
      <c r="L1131" s="588"/>
      <c r="M1131" s="587"/>
      <c r="N1131" s="587"/>
      <c r="O1131" s="587"/>
      <c r="P1131" s="555"/>
      <c r="Q1131" s="555"/>
      <c r="R1131" s="555"/>
    </row>
    <row r="1132" spans="1:18" ht="25">
      <c r="B1132" s="590" t="s">
        <v>2434</v>
      </c>
      <c r="C1132" s="590" t="s">
        <v>1914</v>
      </c>
      <c r="D1132" s="590" t="s">
        <v>2437</v>
      </c>
      <c r="E1132" s="590" t="s">
        <v>7</v>
      </c>
      <c r="F1132" s="591" t="s">
        <v>2438</v>
      </c>
      <c r="G1132" s="590" t="s">
        <v>311</v>
      </c>
      <c r="H1132" s="589">
        <v>1</v>
      </c>
      <c r="I1132" s="592">
        <v>31250</v>
      </c>
      <c r="J1132" s="592">
        <v>31250</v>
      </c>
      <c r="K1132" s="590" t="s">
        <v>2376</v>
      </c>
      <c r="L1132" s="590" t="s">
        <v>2439</v>
      </c>
      <c r="M1132" s="591" t="s">
        <v>2438</v>
      </c>
      <c r="O1132" s="554" t="str">
        <f>+_xlfn.CONCAT(B1132,"-",E1132)</f>
        <v>B1/27/06-C</v>
      </c>
    </row>
    <row r="1134" spans="1:18" ht="14.5">
      <c r="A1134" s="587">
        <v>4</v>
      </c>
      <c r="B1134" s="588" t="s">
        <v>2434</v>
      </c>
      <c r="C1134" s="588" t="s">
        <v>36</v>
      </c>
      <c r="D1134" s="588" t="s">
        <v>36</v>
      </c>
      <c r="E1134" s="588" t="s">
        <v>36</v>
      </c>
      <c r="F1134" s="587" t="s">
        <v>1114</v>
      </c>
      <c r="G1134" s="588" t="s">
        <v>36</v>
      </c>
      <c r="H1134" s="587"/>
      <c r="I1134" s="587"/>
      <c r="J1134" s="583">
        <v>327150</v>
      </c>
      <c r="K1134" s="588"/>
      <c r="L1134" s="588"/>
      <c r="M1134" s="587"/>
      <c r="N1134" s="587"/>
      <c r="O1134" s="587"/>
    </row>
    <row r="1135" spans="1:18" ht="25">
      <c r="B1135" s="590" t="s">
        <v>2434</v>
      </c>
      <c r="C1135" s="590" t="s">
        <v>1914</v>
      </c>
      <c r="D1135" s="590" t="s">
        <v>2437</v>
      </c>
      <c r="E1135" s="590" t="s">
        <v>8</v>
      </c>
      <c r="F1135" s="591" t="s">
        <v>1115</v>
      </c>
      <c r="G1135" s="590" t="s">
        <v>0</v>
      </c>
      <c r="H1135" s="589">
        <v>1</v>
      </c>
      <c r="I1135" s="592">
        <v>116700</v>
      </c>
      <c r="J1135" s="592">
        <v>116700</v>
      </c>
      <c r="K1135" s="590" t="s">
        <v>2376</v>
      </c>
      <c r="L1135" s="590" t="s">
        <v>2440</v>
      </c>
      <c r="M1135" s="591" t="s">
        <v>1115</v>
      </c>
      <c r="O1135" s="554" t="str">
        <f t="shared" ref="O1135:O1136" si="96">+_xlfn.CONCAT(B1135,"-",E1135)</f>
        <v>B1/27/06-D</v>
      </c>
      <c r="P1135" s="555"/>
      <c r="Q1135" s="555"/>
      <c r="R1135" s="555"/>
    </row>
    <row r="1136" spans="1:18" ht="25">
      <c r="B1136" s="590" t="s">
        <v>2434</v>
      </c>
      <c r="C1136" s="590" t="s">
        <v>1914</v>
      </c>
      <c r="D1136" s="590" t="s">
        <v>2437</v>
      </c>
      <c r="E1136" s="590" t="s">
        <v>10</v>
      </c>
      <c r="F1136" s="591" t="s">
        <v>1116</v>
      </c>
      <c r="G1136" s="590" t="s">
        <v>0</v>
      </c>
      <c r="H1136" s="589">
        <v>1</v>
      </c>
      <c r="I1136" s="592">
        <v>210450</v>
      </c>
      <c r="J1136" s="592">
        <v>210450</v>
      </c>
      <c r="K1136" s="590" t="s">
        <v>2376</v>
      </c>
      <c r="L1136" s="590" t="s">
        <v>2441</v>
      </c>
      <c r="M1136" s="591" t="s">
        <v>1116</v>
      </c>
      <c r="O1136" s="554" t="str">
        <f t="shared" si="96"/>
        <v>B1/27/06-E</v>
      </c>
    </row>
    <row r="1138" spans="1:18" ht="14.5">
      <c r="A1138" s="587">
        <v>4</v>
      </c>
      <c r="B1138" s="588" t="s">
        <v>2434</v>
      </c>
      <c r="C1138" s="588" t="s">
        <v>36</v>
      </c>
      <c r="D1138" s="588" t="s">
        <v>36</v>
      </c>
      <c r="E1138" s="588" t="s">
        <v>36</v>
      </c>
      <c r="F1138" s="587" t="s">
        <v>982</v>
      </c>
      <c r="G1138" s="588" t="s">
        <v>36</v>
      </c>
      <c r="H1138" s="587"/>
      <c r="I1138" s="587"/>
      <c r="J1138" s="583">
        <v>13750</v>
      </c>
      <c r="K1138" s="588"/>
      <c r="L1138" s="588"/>
      <c r="M1138" s="587"/>
      <c r="N1138" s="587"/>
      <c r="O1138" s="587"/>
    </row>
    <row r="1139" spans="1:18" ht="14.5">
      <c r="B1139" s="590" t="s">
        <v>2434</v>
      </c>
      <c r="C1139" s="590" t="s">
        <v>1914</v>
      </c>
      <c r="D1139" s="590" t="s">
        <v>2437</v>
      </c>
      <c r="E1139" s="590" t="s">
        <v>11</v>
      </c>
      <c r="F1139" s="591" t="s">
        <v>983</v>
      </c>
      <c r="G1139" s="590" t="s">
        <v>0</v>
      </c>
      <c r="H1139" s="589">
        <v>1</v>
      </c>
      <c r="I1139" s="592">
        <v>9375</v>
      </c>
      <c r="J1139" s="592">
        <v>9375</v>
      </c>
      <c r="K1139" s="590" t="s">
        <v>2376</v>
      </c>
      <c r="L1139" s="590" t="s">
        <v>2442</v>
      </c>
      <c r="M1139" s="591" t="s">
        <v>983</v>
      </c>
      <c r="O1139" s="554" t="str">
        <f t="shared" ref="O1139:O1140" si="97">+_xlfn.CONCAT(B1139,"-",E1139)</f>
        <v>B1/27/06-F</v>
      </c>
      <c r="P1139" s="555"/>
      <c r="Q1139" s="555"/>
      <c r="R1139" s="555"/>
    </row>
    <row r="1140" spans="1:18" ht="14.5">
      <c r="B1140" s="590" t="s">
        <v>2434</v>
      </c>
      <c r="C1140" s="590" t="s">
        <v>1914</v>
      </c>
      <c r="D1140" s="590" t="s">
        <v>2437</v>
      </c>
      <c r="E1140" s="590" t="s">
        <v>27</v>
      </c>
      <c r="F1140" s="591" t="s">
        <v>984</v>
      </c>
      <c r="G1140" s="590" t="s">
        <v>0</v>
      </c>
      <c r="H1140" s="589">
        <v>1</v>
      </c>
      <c r="I1140" s="592">
        <v>4375</v>
      </c>
      <c r="J1140" s="592">
        <v>4375</v>
      </c>
      <c r="K1140" s="590" t="s">
        <v>2376</v>
      </c>
      <c r="L1140" s="590" t="s">
        <v>2443</v>
      </c>
      <c r="M1140" s="591" t="s">
        <v>984</v>
      </c>
      <c r="O1140" s="554" t="str">
        <f t="shared" si="97"/>
        <v>B1/27/06-G</v>
      </c>
      <c r="P1140" s="555"/>
      <c r="Q1140" s="555"/>
      <c r="R1140" s="555"/>
    </row>
    <row r="1142" spans="1:18" ht="14.5">
      <c r="A1142" s="587">
        <v>3</v>
      </c>
      <c r="B1142" s="588" t="s">
        <v>2434</v>
      </c>
      <c r="C1142" s="588" t="s">
        <v>36</v>
      </c>
      <c r="D1142" s="588" t="s">
        <v>36</v>
      </c>
      <c r="E1142" s="588" t="s">
        <v>36</v>
      </c>
      <c r="F1142" s="587" t="s">
        <v>1117</v>
      </c>
      <c r="G1142" s="588" t="s">
        <v>36</v>
      </c>
      <c r="H1142" s="587"/>
      <c r="I1142" s="587"/>
      <c r="J1142" s="583">
        <v>167867.47</v>
      </c>
      <c r="K1142" s="588"/>
      <c r="L1142" s="588"/>
      <c r="M1142" s="587"/>
      <c r="N1142" s="587"/>
      <c r="O1142" s="587"/>
    </row>
    <row r="1143" spans="1:18" ht="14.5">
      <c r="A1143" s="587">
        <v>4</v>
      </c>
      <c r="B1143" s="588" t="s">
        <v>2434</v>
      </c>
      <c r="C1143" s="588" t="s">
        <v>36</v>
      </c>
      <c r="D1143" s="588" t="s">
        <v>36</v>
      </c>
      <c r="E1143" s="588" t="s">
        <v>36</v>
      </c>
      <c r="F1143" s="587" t="s">
        <v>1118</v>
      </c>
      <c r="G1143" s="588" t="s">
        <v>36</v>
      </c>
      <c r="H1143" s="587"/>
      <c r="I1143" s="587"/>
      <c r="J1143" s="583">
        <v>154117.47</v>
      </c>
      <c r="K1143" s="588"/>
      <c r="L1143" s="588"/>
      <c r="M1143" s="587"/>
      <c r="N1143" s="587"/>
      <c r="O1143" s="587"/>
    </row>
    <row r="1144" spans="1:18" ht="25">
      <c r="B1144" s="590" t="s">
        <v>2434</v>
      </c>
      <c r="C1144" s="590" t="s">
        <v>1914</v>
      </c>
      <c r="D1144" s="590" t="s">
        <v>2444</v>
      </c>
      <c r="E1144" s="590" t="s">
        <v>28</v>
      </c>
      <c r="F1144" s="591" t="s">
        <v>1119</v>
      </c>
      <c r="G1144" s="590" t="s">
        <v>311</v>
      </c>
      <c r="H1144" s="589">
        <v>1</v>
      </c>
      <c r="I1144" s="592">
        <v>5650</v>
      </c>
      <c r="J1144" s="592">
        <v>5650</v>
      </c>
      <c r="K1144" s="590" t="s">
        <v>2376</v>
      </c>
      <c r="L1144" s="590" t="s">
        <v>2445</v>
      </c>
      <c r="M1144" s="591" t="s">
        <v>1119</v>
      </c>
      <c r="O1144" s="554" t="str">
        <f t="shared" ref="O1144:O1147" si="98">+_xlfn.CONCAT(B1144,"-",E1144)</f>
        <v>B1/27/06-H</v>
      </c>
    </row>
    <row r="1145" spans="1:18">
      <c r="B1145" s="590" t="s">
        <v>2434</v>
      </c>
      <c r="C1145" s="590" t="s">
        <v>1914</v>
      </c>
      <c r="D1145" s="590" t="s">
        <v>2444</v>
      </c>
      <c r="E1145" s="590" t="s">
        <v>33</v>
      </c>
      <c r="F1145" s="591" t="s">
        <v>1120</v>
      </c>
      <c r="G1145" s="590" t="s">
        <v>311</v>
      </c>
      <c r="H1145" s="589">
        <v>14</v>
      </c>
      <c r="I1145" s="592">
        <v>4239.6000000000004</v>
      </c>
      <c r="J1145" s="592">
        <v>59354.400000000001</v>
      </c>
      <c r="K1145" s="590" t="s">
        <v>2376</v>
      </c>
      <c r="L1145" s="590" t="s">
        <v>2446</v>
      </c>
      <c r="M1145" s="591" t="s">
        <v>1120</v>
      </c>
      <c r="O1145" s="554" t="str">
        <f t="shared" si="98"/>
        <v>B1/27/06-J</v>
      </c>
    </row>
    <row r="1146" spans="1:18">
      <c r="B1146" s="590" t="s">
        <v>2434</v>
      </c>
      <c r="C1146" s="590" t="s">
        <v>1914</v>
      </c>
      <c r="D1146" s="590" t="s">
        <v>2444</v>
      </c>
      <c r="E1146" s="590" t="s">
        <v>34</v>
      </c>
      <c r="F1146" s="591" t="s">
        <v>1122</v>
      </c>
      <c r="G1146" s="590" t="s">
        <v>311</v>
      </c>
      <c r="H1146" s="589">
        <v>1</v>
      </c>
      <c r="I1146" s="592">
        <v>28897.14</v>
      </c>
      <c r="J1146" s="592">
        <v>28897.14</v>
      </c>
      <c r="K1146" s="590" t="s">
        <v>2376</v>
      </c>
      <c r="L1146" s="590" t="s">
        <v>2447</v>
      </c>
      <c r="M1146" s="591" t="s">
        <v>1122</v>
      </c>
      <c r="O1146" s="554" t="str">
        <f t="shared" si="98"/>
        <v>B1/27/06-K</v>
      </c>
    </row>
    <row r="1147" spans="1:18" ht="14.5">
      <c r="B1147" s="590" t="s">
        <v>2434</v>
      </c>
      <c r="C1147" s="590" t="s">
        <v>1914</v>
      </c>
      <c r="D1147" s="590" t="s">
        <v>2444</v>
      </c>
      <c r="E1147" s="590" t="s">
        <v>39</v>
      </c>
      <c r="F1147" s="591" t="s">
        <v>2448</v>
      </c>
      <c r="G1147" s="590" t="s">
        <v>0</v>
      </c>
      <c r="H1147" s="589">
        <v>1</v>
      </c>
      <c r="I1147" s="592">
        <v>60215.93</v>
      </c>
      <c r="J1147" s="592">
        <v>60215.93</v>
      </c>
      <c r="K1147" s="590" t="s">
        <v>2376</v>
      </c>
      <c r="L1147" s="590" t="s">
        <v>2449</v>
      </c>
      <c r="M1147" s="591" t="s">
        <v>2448</v>
      </c>
      <c r="O1147" s="554" t="str">
        <f t="shared" si="98"/>
        <v>B1/27/06-L</v>
      </c>
      <c r="P1147" s="555"/>
      <c r="Q1147" s="555"/>
      <c r="R1147" s="555"/>
    </row>
    <row r="1150" spans="1:18" ht="14.5">
      <c r="A1150" s="587">
        <v>4</v>
      </c>
      <c r="B1150" s="588" t="s">
        <v>2450</v>
      </c>
      <c r="C1150" s="588" t="s">
        <v>36</v>
      </c>
      <c r="D1150" s="588" t="s">
        <v>36</v>
      </c>
      <c r="E1150" s="588" t="s">
        <v>36</v>
      </c>
      <c r="F1150" s="587" t="s">
        <v>1124</v>
      </c>
      <c r="G1150" s="588" t="s">
        <v>36</v>
      </c>
      <c r="H1150" s="587"/>
      <c r="I1150" s="587"/>
      <c r="J1150" s="583">
        <v>13750</v>
      </c>
      <c r="K1150" s="588"/>
      <c r="L1150" s="588"/>
      <c r="M1150" s="587"/>
      <c r="N1150" s="587"/>
      <c r="O1150" s="587"/>
    </row>
    <row r="1151" spans="1:18" ht="14.5">
      <c r="B1151" s="590" t="s">
        <v>2450</v>
      </c>
      <c r="C1151" s="590" t="s">
        <v>1914</v>
      </c>
      <c r="D1151" s="590" t="s">
        <v>2444</v>
      </c>
      <c r="E1151" s="590" t="s">
        <v>5</v>
      </c>
      <c r="F1151" s="591" t="s">
        <v>983</v>
      </c>
      <c r="G1151" s="590" t="s">
        <v>0</v>
      </c>
      <c r="H1151" s="589">
        <v>1</v>
      </c>
      <c r="I1151" s="592">
        <v>9375</v>
      </c>
      <c r="J1151" s="592">
        <v>9375</v>
      </c>
      <c r="K1151" s="590" t="s">
        <v>2376</v>
      </c>
      <c r="L1151" s="590" t="s">
        <v>2451</v>
      </c>
      <c r="M1151" s="591" t="s">
        <v>983</v>
      </c>
      <c r="O1151" s="554" t="str">
        <f t="shared" ref="O1151:O1152" si="99">+_xlfn.CONCAT(B1151,"-",E1151)</f>
        <v>B1/27/07-A</v>
      </c>
      <c r="P1151" s="555"/>
      <c r="Q1151" s="555"/>
      <c r="R1151" s="555"/>
    </row>
    <row r="1152" spans="1:18" ht="14.5">
      <c r="B1152" s="590" t="s">
        <v>2450</v>
      </c>
      <c r="C1152" s="590" t="s">
        <v>1914</v>
      </c>
      <c r="D1152" s="590" t="s">
        <v>2444</v>
      </c>
      <c r="E1152" s="590" t="s">
        <v>6</v>
      </c>
      <c r="F1152" s="591" t="s">
        <v>984</v>
      </c>
      <c r="G1152" s="590" t="s">
        <v>0</v>
      </c>
      <c r="H1152" s="589">
        <v>1</v>
      </c>
      <c r="I1152" s="592">
        <v>4375</v>
      </c>
      <c r="J1152" s="592">
        <v>4375</v>
      </c>
      <c r="K1152" s="590" t="s">
        <v>2376</v>
      </c>
      <c r="L1152" s="590" t="s">
        <v>2452</v>
      </c>
      <c r="M1152" s="591" t="s">
        <v>984</v>
      </c>
      <c r="O1152" s="554" t="str">
        <f t="shared" si="99"/>
        <v>B1/27/07-B</v>
      </c>
      <c r="P1152" s="555"/>
      <c r="Q1152" s="555"/>
      <c r="R1152" s="555"/>
    </row>
    <row r="1154" spans="1:18" ht="29">
      <c r="A1154" s="587">
        <v>3</v>
      </c>
      <c r="B1154" s="588" t="s">
        <v>2450</v>
      </c>
      <c r="C1154" s="588" t="s">
        <v>36</v>
      </c>
      <c r="D1154" s="588" t="s">
        <v>36</v>
      </c>
      <c r="E1154" s="588" t="s">
        <v>36</v>
      </c>
      <c r="F1154" s="587" t="s">
        <v>1125</v>
      </c>
      <c r="G1154" s="588" t="s">
        <v>36</v>
      </c>
      <c r="H1154" s="587"/>
      <c r="I1154" s="587"/>
      <c r="J1154" s="583">
        <v>39968.76</v>
      </c>
      <c r="K1154" s="588"/>
      <c r="L1154" s="588"/>
      <c r="M1154" s="587"/>
      <c r="N1154" s="587"/>
      <c r="O1154" s="587"/>
    </row>
    <row r="1155" spans="1:18" ht="14.5">
      <c r="A1155" s="587">
        <v>4</v>
      </c>
      <c r="B1155" s="588" t="s">
        <v>2450</v>
      </c>
      <c r="C1155" s="588" t="s">
        <v>36</v>
      </c>
      <c r="D1155" s="588" t="s">
        <v>36</v>
      </c>
      <c r="E1155" s="588" t="s">
        <v>36</v>
      </c>
      <c r="F1155" s="587" t="s">
        <v>1118</v>
      </c>
      <c r="G1155" s="588" t="s">
        <v>36</v>
      </c>
      <c r="H1155" s="587"/>
      <c r="I1155" s="587"/>
      <c r="J1155" s="583">
        <v>24337.51</v>
      </c>
      <c r="K1155" s="588"/>
      <c r="L1155" s="588"/>
      <c r="M1155" s="587"/>
      <c r="N1155" s="587"/>
      <c r="O1155" s="587"/>
    </row>
    <row r="1156" spans="1:18">
      <c r="B1156" s="590" t="s">
        <v>2450</v>
      </c>
      <c r="C1156" s="590" t="s">
        <v>1914</v>
      </c>
      <c r="D1156" s="590" t="s">
        <v>2444</v>
      </c>
      <c r="E1156" s="590" t="s">
        <v>7</v>
      </c>
      <c r="F1156" s="591" t="s">
        <v>1126</v>
      </c>
      <c r="G1156" s="590" t="s">
        <v>311</v>
      </c>
      <c r="H1156" s="589">
        <v>1</v>
      </c>
      <c r="I1156" s="592">
        <v>1381.25</v>
      </c>
      <c r="J1156" s="592">
        <v>1381.25</v>
      </c>
      <c r="K1156" s="590" t="s">
        <v>2376</v>
      </c>
      <c r="L1156" s="590" t="s">
        <v>2453</v>
      </c>
      <c r="M1156" s="591" t="s">
        <v>1126</v>
      </c>
      <c r="O1156" s="554" t="str">
        <f t="shared" ref="O1156:O1160" si="100">+_xlfn.CONCAT(B1156,"-",E1156)</f>
        <v>B1/27/07-C</v>
      </c>
    </row>
    <row r="1157" spans="1:18">
      <c r="B1157" s="590" t="s">
        <v>2450</v>
      </c>
      <c r="C1157" s="590" t="s">
        <v>1914</v>
      </c>
      <c r="D1157" s="590" t="s">
        <v>2444</v>
      </c>
      <c r="E1157" s="590" t="s">
        <v>8</v>
      </c>
      <c r="F1157" s="591" t="s">
        <v>1127</v>
      </c>
      <c r="G1157" s="590" t="s">
        <v>311</v>
      </c>
      <c r="H1157" s="589">
        <v>1</v>
      </c>
      <c r="I1157" s="592">
        <v>1540.63</v>
      </c>
      <c r="J1157" s="592">
        <v>1540.63</v>
      </c>
      <c r="K1157" s="590" t="s">
        <v>2376</v>
      </c>
      <c r="L1157" s="590" t="s">
        <v>2454</v>
      </c>
      <c r="M1157" s="591" t="s">
        <v>1127</v>
      </c>
      <c r="O1157" s="554" t="str">
        <f t="shared" si="100"/>
        <v>B1/27/07-D</v>
      </c>
    </row>
    <row r="1158" spans="1:18">
      <c r="B1158" s="590" t="s">
        <v>2450</v>
      </c>
      <c r="C1158" s="590" t="s">
        <v>1914</v>
      </c>
      <c r="D1158" s="590" t="s">
        <v>2444</v>
      </c>
      <c r="E1158" s="590" t="s">
        <v>10</v>
      </c>
      <c r="F1158" s="591" t="s">
        <v>1128</v>
      </c>
      <c r="G1158" s="590" t="s">
        <v>311</v>
      </c>
      <c r="H1158" s="589">
        <v>1</v>
      </c>
      <c r="I1158" s="592">
        <v>1721.88</v>
      </c>
      <c r="J1158" s="592">
        <v>1721.88</v>
      </c>
      <c r="K1158" s="590" t="s">
        <v>2376</v>
      </c>
      <c r="L1158" s="590" t="s">
        <v>2455</v>
      </c>
      <c r="M1158" s="591" t="s">
        <v>1128</v>
      </c>
      <c r="O1158" s="554" t="str">
        <f t="shared" si="100"/>
        <v>B1/27/07-E</v>
      </c>
    </row>
    <row r="1159" spans="1:18" ht="14.5">
      <c r="B1159" s="590" t="s">
        <v>2450</v>
      </c>
      <c r="C1159" s="590" t="s">
        <v>1914</v>
      </c>
      <c r="D1159" s="590" t="s">
        <v>2444</v>
      </c>
      <c r="E1159" s="590" t="s">
        <v>11</v>
      </c>
      <c r="F1159" s="591" t="s">
        <v>1129</v>
      </c>
      <c r="G1159" s="590" t="s">
        <v>311</v>
      </c>
      <c r="H1159" s="589">
        <v>1</v>
      </c>
      <c r="I1159" s="592">
        <v>2193.75</v>
      </c>
      <c r="J1159" s="592">
        <v>2193.75</v>
      </c>
      <c r="K1159" s="590" t="s">
        <v>2376</v>
      </c>
      <c r="L1159" s="590" t="s">
        <v>2456</v>
      </c>
      <c r="M1159" s="591" t="s">
        <v>1129</v>
      </c>
      <c r="O1159" s="554" t="str">
        <f t="shared" si="100"/>
        <v>B1/27/07-F</v>
      </c>
      <c r="P1159" s="555"/>
      <c r="Q1159" s="555"/>
      <c r="R1159" s="555"/>
    </row>
    <row r="1160" spans="1:18">
      <c r="B1160" s="590" t="s">
        <v>2450</v>
      </c>
      <c r="C1160" s="590" t="s">
        <v>1914</v>
      </c>
      <c r="D1160" s="590" t="s">
        <v>2444</v>
      </c>
      <c r="E1160" s="590" t="s">
        <v>27</v>
      </c>
      <c r="F1160" s="591" t="s">
        <v>1130</v>
      </c>
      <c r="G1160" s="590" t="s">
        <v>311</v>
      </c>
      <c r="H1160" s="589">
        <v>1</v>
      </c>
      <c r="I1160" s="592">
        <v>17500</v>
      </c>
      <c r="J1160" s="592">
        <v>17500</v>
      </c>
      <c r="K1160" s="590" t="s">
        <v>2376</v>
      </c>
      <c r="L1160" s="590" t="s">
        <v>2457</v>
      </c>
      <c r="M1160" s="591" t="s">
        <v>1130</v>
      </c>
      <c r="O1160" s="554" t="str">
        <f t="shared" si="100"/>
        <v>B1/27/07-G</v>
      </c>
    </row>
    <row r="1162" spans="1:18" ht="14.5">
      <c r="A1162" s="587">
        <v>4</v>
      </c>
      <c r="B1162" s="588" t="s">
        <v>2450</v>
      </c>
      <c r="C1162" s="588" t="s">
        <v>36</v>
      </c>
      <c r="D1162" s="588" t="s">
        <v>36</v>
      </c>
      <c r="E1162" s="588" t="s">
        <v>36</v>
      </c>
      <c r="F1162" s="587" t="s">
        <v>1131</v>
      </c>
      <c r="G1162" s="588" t="s">
        <v>36</v>
      </c>
      <c r="H1162" s="587"/>
      <c r="I1162" s="587"/>
      <c r="J1162" s="583">
        <v>1881.25</v>
      </c>
      <c r="K1162" s="588"/>
      <c r="L1162" s="588"/>
      <c r="M1162" s="587"/>
      <c r="N1162" s="587"/>
      <c r="O1162" s="587"/>
      <c r="P1162" s="555"/>
      <c r="Q1162" s="555"/>
      <c r="R1162" s="555"/>
    </row>
    <row r="1163" spans="1:18">
      <c r="B1163" s="590" t="s">
        <v>2450</v>
      </c>
      <c r="C1163" s="590" t="s">
        <v>1914</v>
      </c>
      <c r="D1163" s="590" t="s">
        <v>2444</v>
      </c>
      <c r="E1163" s="590" t="s">
        <v>28</v>
      </c>
      <c r="F1163" s="591" t="s">
        <v>1132</v>
      </c>
      <c r="G1163" s="590" t="s">
        <v>311</v>
      </c>
      <c r="H1163" s="589">
        <v>1</v>
      </c>
      <c r="I1163" s="592">
        <v>1881.25</v>
      </c>
      <c r="J1163" s="592">
        <v>1881.25</v>
      </c>
      <c r="K1163" s="590" t="s">
        <v>2376</v>
      </c>
      <c r="L1163" s="590" t="s">
        <v>2458</v>
      </c>
      <c r="M1163" s="591" t="s">
        <v>1132</v>
      </c>
      <c r="O1163" s="554" t="str">
        <f>+_xlfn.CONCAT(B1163,"-",E1163)</f>
        <v>B1/27/07-H</v>
      </c>
    </row>
    <row r="1165" spans="1:18" ht="14.5">
      <c r="A1165" s="587">
        <v>4</v>
      </c>
      <c r="B1165" s="588" t="s">
        <v>2450</v>
      </c>
      <c r="C1165" s="588" t="s">
        <v>36</v>
      </c>
      <c r="D1165" s="588" t="s">
        <v>36</v>
      </c>
      <c r="E1165" s="588" t="s">
        <v>36</v>
      </c>
      <c r="F1165" s="587" t="s">
        <v>1124</v>
      </c>
      <c r="G1165" s="588" t="s">
        <v>36</v>
      </c>
      <c r="H1165" s="587"/>
      <c r="I1165" s="587"/>
      <c r="J1165" s="583">
        <v>13750</v>
      </c>
      <c r="K1165" s="588"/>
      <c r="L1165" s="588"/>
      <c r="M1165" s="587"/>
      <c r="N1165" s="587"/>
      <c r="O1165" s="587"/>
    </row>
    <row r="1166" spans="1:18" ht="14.5">
      <c r="B1166" s="590" t="s">
        <v>2450</v>
      </c>
      <c r="C1166" s="590" t="s">
        <v>1914</v>
      </c>
      <c r="D1166" s="590" t="s">
        <v>2444</v>
      </c>
      <c r="E1166" s="590" t="s">
        <v>33</v>
      </c>
      <c r="F1166" s="591" t="s">
        <v>983</v>
      </c>
      <c r="G1166" s="590" t="s">
        <v>0</v>
      </c>
      <c r="H1166" s="589">
        <v>1</v>
      </c>
      <c r="I1166" s="592">
        <v>9375</v>
      </c>
      <c r="J1166" s="592">
        <v>9375</v>
      </c>
      <c r="K1166" s="590" t="s">
        <v>2376</v>
      </c>
      <c r="L1166" s="590" t="s">
        <v>2459</v>
      </c>
      <c r="M1166" s="591" t="s">
        <v>983</v>
      </c>
      <c r="O1166" s="554" t="str">
        <f t="shared" ref="O1166:O1167" si="101">+_xlfn.CONCAT(B1166,"-",E1166)</f>
        <v>B1/27/07-J</v>
      </c>
      <c r="P1166" s="555"/>
      <c r="Q1166" s="555"/>
      <c r="R1166" s="555"/>
    </row>
    <row r="1167" spans="1:18" ht="14.5">
      <c r="B1167" s="590" t="s">
        <v>2450</v>
      </c>
      <c r="C1167" s="590" t="s">
        <v>1914</v>
      </c>
      <c r="D1167" s="590" t="s">
        <v>2444</v>
      </c>
      <c r="E1167" s="590" t="s">
        <v>34</v>
      </c>
      <c r="F1167" s="591" t="s">
        <v>984</v>
      </c>
      <c r="G1167" s="590" t="s">
        <v>0</v>
      </c>
      <c r="H1167" s="589">
        <v>1</v>
      </c>
      <c r="I1167" s="592">
        <v>4375</v>
      </c>
      <c r="J1167" s="592">
        <v>4375</v>
      </c>
      <c r="K1167" s="590" t="s">
        <v>2376</v>
      </c>
      <c r="L1167" s="590" t="s">
        <v>2460</v>
      </c>
      <c r="M1167" s="591" t="s">
        <v>984</v>
      </c>
      <c r="O1167" s="554" t="str">
        <f t="shared" si="101"/>
        <v>B1/27/07-K</v>
      </c>
      <c r="P1167" s="555"/>
      <c r="Q1167" s="555"/>
      <c r="R1167" s="555"/>
    </row>
    <row r="1169" spans="1:18" ht="14.5">
      <c r="A1169" s="587">
        <v>3</v>
      </c>
      <c r="B1169" s="588" t="s">
        <v>2450</v>
      </c>
      <c r="C1169" s="588" t="s">
        <v>36</v>
      </c>
      <c r="D1169" s="588" t="s">
        <v>36</v>
      </c>
      <c r="E1169" s="588" t="s">
        <v>36</v>
      </c>
      <c r="F1169" s="587" t="s">
        <v>2461</v>
      </c>
      <c r="G1169" s="588" t="s">
        <v>36</v>
      </c>
      <c r="H1169" s="587"/>
      <c r="I1169" s="587"/>
      <c r="J1169" s="583">
        <v>111440.64</v>
      </c>
      <c r="K1169" s="588"/>
      <c r="L1169" s="588"/>
      <c r="M1169" s="587"/>
      <c r="N1169" s="587"/>
      <c r="O1169" s="587"/>
    </row>
    <row r="1170" spans="1:18" ht="14.5">
      <c r="A1170" s="587">
        <v>4</v>
      </c>
      <c r="B1170" s="588" t="s">
        <v>2450</v>
      </c>
      <c r="C1170" s="588" t="s">
        <v>36</v>
      </c>
      <c r="D1170" s="588" t="s">
        <v>36</v>
      </c>
      <c r="E1170" s="588" t="s">
        <v>36</v>
      </c>
      <c r="F1170" s="587" t="s">
        <v>1118</v>
      </c>
      <c r="G1170" s="588" t="s">
        <v>36</v>
      </c>
      <c r="H1170" s="587"/>
      <c r="I1170" s="587"/>
      <c r="J1170" s="583">
        <v>97690.64</v>
      </c>
      <c r="K1170" s="588"/>
      <c r="L1170" s="588"/>
      <c r="M1170" s="587"/>
      <c r="N1170" s="587"/>
      <c r="O1170" s="587"/>
    </row>
    <row r="1171" spans="1:18">
      <c r="B1171" s="590" t="s">
        <v>2450</v>
      </c>
      <c r="C1171" s="590" t="s">
        <v>1914</v>
      </c>
      <c r="D1171" s="590" t="s">
        <v>2444</v>
      </c>
      <c r="E1171" s="590" t="s">
        <v>39</v>
      </c>
      <c r="F1171" s="591" t="s">
        <v>1134</v>
      </c>
      <c r="G1171" s="590" t="s">
        <v>311</v>
      </c>
      <c r="H1171" s="589">
        <v>1</v>
      </c>
      <c r="I1171" s="592">
        <v>51107.09</v>
      </c>
      <c r="J1171" s="592">
        <v>51107.09</v>
      </c>
      <c r="K1171" s="590" t="s">
        <v>2376</v>
      </c>
      <c r="L1171" s="590" t="s">
        <v>2462</v>
      </c>
      <c r="M1171" s="591" t="s">
        <v>1134</v>
      </c>
      <c r="O1171" s="554" t="str">
        <f t="shared" ref="O1171:O1173" si="102">+_xlfn.CONCAT(B1171,"-",E1171)</f>
        <v>B1/27/07-L</v>
      </c>
    </row>
    <row r="1172" spans="1:18">
      <c r="B1172" s="590" t="s">
        <v>2450</v>
      </c>
      <c r="C1172" s="590" t="s">
        <v>1914</v>
      </c>
      <c r="D1172" s="590" t="s">
        <v>2444</v>
      </c>
      <c r="E1172" s="590" t="s">
        <v>38</v>
      </c>
      <c r="F1172" s="591" t="s">
        <v>1135</v>
      </c>
      <c r="G1172" s="590" t="s">
        <v>311</v>
      </c>
      <c r="H1172" s="589">
        <v>4</v>
      </c>
      <c r="I1172" s="592">
        <v>9316.7099999999991</v>
      </c>
      <c r="J1172" s="592">
        <v>37266.839999999997</v>
      </c>
      <c r="K1172" s="590" t="s">
        <v>2376</v>
      </c>
      <c r="L1172" s="590" t="s">
        <v>2463</v>
      </c>
      <c r="M1172" s="591" t="s">
        <v>1135</v>
      </c>
      <c r="O1172" s="554" t="str">
        <f t="shared" si="102"/>
        <v>B1/27/07-M</v>
      </c>
    </row>
    <row r="1173" spans="1:18" ht="14.5">
      <c r="B1173" s="590" t="s">
        <v>2450</v>
      </c>
      <c r="C1173" s="590" t="s">
        <v>1914</v>
      </c>
      <c r="D1173" s="590" t="s">
        <v>2444</v>
      </c>
      <c r="E1173" s="590" t="s">
        <v>205</v>
      </c>
      <c r="F1173" s="591" t="s">
        <v>1136</v>
      </c>
      <c r="G1173" s="590" t="s">
        <v>311</v>
      </c>
      <c r="H1173" s="589">
        <v>1</v>
      </c>
      <c r="I1173" s="592">
        <v>9316.7099999999991</v>
      </c>
      <c r="J1173" s="592">
        <v>9316.7099999999991</v>
      </c>
      <c r="K1173" s="590" t="s">
        <v>2376</v>
      </c>
      <c r="L1173" s="590" t="s">
        <v>2464</v>
      </c>
      <c r="M1173" s="591" t="s">
        <v>1136</v>
      </c>
      <c r="O1173" s="554" t="str">
        <f t="shared" si="102"/>
        <v>B1/27/07-N</v>
      </c>
      <c r="P1173" s="555"/>
      <c r="Q1173" s="555"/>
      <c r="R1173" s="555"/>
    </row>
    <row r="1176" spans="1:18" ht="14.5">
      <c r="A1176" s="587">
        <v>4</v>
      </c>
      <c r="B1176" s="588" t="s">
        <v>2465</v>
      </c>
      <c r="C1176" s="588" t="s">
        <v>36</v>
      </c>
      <c r="D1176" s="588" t="s">
        <v>36</v>
      </c>
      <c r="E1176" s="588" t="s">
        <v>36</v>
      </c>
      <c r="F1176" s="587" t="s">
        <v>1124</v>
      </c>
      <c r="G1176" s="588" t="s">
        <v>36</v>
      </c>
      <c r="H1176" s="587"/>
      <c r="I1176" s="587"/>
      <c r="J1176" s="583">
        <v>13750</v>
      </c>
      <c r="K1176" s="588"/>
      <c r="L1176" s="588"/>
      <c r="M1176" s="587"/>
      <c r="N1176" s="587"/>
      <c r="O1176" s="587"/>
    </row>
    <row r="1177" spans="1:18" ht="14.5">
      <c r="B1177" s="590" t="s">
        <v>2465</v>
      </c>
      <c r="C1177" s="590" t="s">
        <v>1914</v>
      </c>
      <c r="D1177" s="590" t="s">
        <v>2444</v>
      </c>
      <c r="E1177" s="590" t="s">
        <v>5</v>
      </c>
      <c r="F1177" s="591" t="s">
        <v>983</v>
      </c>
      <c r="G1177" s="590" t="s">
        <v>0</v>
      </c>
      <c r="H1177" s="589">
        <v>1</v>
      </c>
      <c r="I1177" s="592">
        <v>9375</v>
      </c>
      <c r="J1177" s="592">
        <v>9375</v>
      </c>
      <c r="K1177" s="590" t="s">
        <v>2376</v>
      </c>
      <c r="L1177" s="590" t="s">
        <v>2466</v>
      </c>
      <c r="M1177" s="591" t="s">
        <v>983</v>
      </c>
      <c r="O1177" s="554" t="str">
        <f t="shared" ref="O1177:O1178" si="103">+_xlfn.CONCAT(B1177,"-",E1177)</f>
        <v>B1/27/08-A</v>
      </c>
      <c r="P1177" s="555"/>
      <c r="Q1177" s="555"/>
      <c r="R1177" s="555"/>
    </row>
    <row r="1178" spans="1:18" ht="14.5">
      <c r="B1178" s="590" t="s">
        <v>2465</v>
      </c>
      <c r="C1178" s="590" t="s">
        <v>1914</v>
      </c>
      <c r="D1178" s="590" t="s">
        <v>2444</v>
      </c>
      <c r="E1178" s="590" t="s">
        <v>6</v>
      </c>
      <c r="F1178" s="591" t="s">
        <v>984</v>
      </c>
      <c r="G1178" s="590" t="s">
        <v>0</v>
      </c>
      <c r="H1178" s="589">
        <v>1</v>
      </c>
      <c r="I1178" s="592">
        <v>4375</v>
      </c>
      <c r="J1178" s="592">
        <v>4375</v>
      </c>
      <c r="K1178" s="590" t="s">
        <v>2376</v>
      </c>
      <c r="L1178" s="590" t="s">
        <v>2467</v>
      </c>
      <c r="M1178" s="591" t="s">
        <v>984</v>
      </c>
      <c r="O1178" s="554" t="str">
        <f t="shared" si="103"/>
        <v>B1/27/08-B</v>
      </c>
      <c r="P1178" s="555"/>
      <c r="Q1178" s="555"/>
      <c r="R1178" s="555"/>
    </row>
    <row r="1180" spans="1:18" ht="14.5">
      <c r="A1180" s="587" t="s">
        <v>1633</v>
      </c>
      <c r="B1180" s="588" t="s">
        <v>2465</v>
      </c>
      <c r="C1180" s="588" t="s">
        <v>36</v>
      </c>
      <c r="D1180" s="588" t="s">
        <v>36</v>
      </c>
      <c r="E1180" s="588" t="s">
        <v>36</v>
      </c>
      <c r="F1180" s="587" t="s">
        <v>37</v>
      </c>
      <c r="G1180" s="588"/>
      <c r="H1180" s="587"/>
      <c r="I1180" s="587"/>
      <c r="J1180" s="587"/>
      <c r="K1180" s="588"/>
      <c r="L1180" s="588"/>
      <c r="M1180" s="587"/>
      <c r="N1180" s="587"/>
      <c r="O1180" s="587"/>
    </row>
    <row r="1181" spans="1:18" ht="14.5">
      <c r="A1181" s="587" t="s">
        <v>1633</v>
      </c>
      <c r="B1181" s="588" t="s">
        <v>2465</v>
      </c>
      <c r="C1181" s="588" t="s">
        <v>36</v>
      </c>
      <c r="D1181" s="588" t="s">
        <v>36</v>
      </c>
      <c r="E1181" s="588" t="s">
        <v>36</v>
      </c>
      <c r="F1181" s="587" t="s">
        <v>9</v>
      </c>
      <c r="G1181" s="588"/>
      <c r="H1181" s="587"/>
      <c r="I1181" s="587"/>
      <c r="J1181" s="587"/>
      <c r="K1181" s="588"/>
      <c r="L1181" s="588"/>
      <c r="M1181" s="587"/>
      <c r="N1181" s="587"/>
      <c r="O1181" s="587"/>
      <c r="P1181" s="555"/>
      <c r="Q1181" s="555"/>
      <c r="R1181" s="555"/>
    </row>
    <row r="1182" spans="1:18" ht="14.5">
      <c r="P1182" s="555"/>
      <c r="Q1182" s="555"/>
      <c r="R1182" s="555"/>
    </row>
    <row r="1183" spans="1:18" ht="14.5">
      <c r="P1183" s="555"/>
      <c r="Q1183" s="555"/>
      <c r="R1183" s="555"/>
    </row>
    <row r="1184" spans="1:18" ht="14.5">
      <c r="A1184" s="587">
        <v>2</v>
      </c>
      <c r="B1184" s="588" t="s">
        <v>2468</v>
      </c>
      <c r="C1184" s="588" t="s">
        <v>36</v>
      </c>
      <c r="D1184" s="588" t="s">
        <v>36</v>
      </c>
      <c r="E1184" s="588" t="s">
        <v>36</v>
      </c>
      <c r="F1184" s="587" t="s">
        <v>40</v>
      </c>
      <c r="G1184" s="588" t="s">
        <v>36</v>
      </c>
      <c r="H1184" s="587"/>
      <c r="I1184" s="587"/>
      <c r="J1184" s="583">
        <v>4472752.09</v>
      </c>
      <c r="K1184" s="588"/>
      <c r="L1184" s="588"/>
      <c r="M1184" s="587"/>
      <c r="N1184" s="587"/>
      <c r="O1184" s="587"/>
    </row>
    <row r="1185" spans="1:18" ht="29">
      <c r="A1185" s="587">
        <v>3</v>
      </c>
      <c r="B1185" s="588" t="s">
        <v>2468</v>
      </c>
      <c r="C1185" s="588" t="s">
        <v>36</v>
      </c>
      <c r="D1185" s="588" t="s">
        <v>36</v>
      </c>
      <c r="E1185" s="588" t="s">
        <v>36</v>
      </c>
      <c r="F1185" s="587" t="s">
        <v>1137</v>
      </c>
      <c r="G1185" s="588" t="s">
        <v>36</v>
      </c>
      <c r="H1185" s="587"/>
      <c r="I1185" s="587"/>
      <c r="J1185" s="583">
        <v>549290.72</v>
      </c>
      <c r="K1185" s="588"/>
      <c r="L1185" s="588"/>
      <c r="M1185" s="587"/>
      <c r="N1185" s="587"/>
      <c r="O1185" s="587"/>
    </row>
    <row r="1186" spans="1:18" ht="29">
      <c r="A1186" s="587">
        <v>4</v>
      </c>
      <c r="B1186" s="588" t="s">
        <v>2468</v>
      </c>
      <c r="C1186" s="588" t="s">
        <v>36</v>
      </c>
      <c r="D1186" s="588" t="s">
        <v>36</v>
      </c>
      <c r="E1186" s="588" t="s">
        <v>36</v>
      </c>
      <c r="F1186" s="587" t="s">
        <v>1138</v>
      </c>
      <c r="G1186" s="588" t="s">
        <v>36</v>
      </c>
      <c r="H1186" s="587"/>
      <c r="I1186" s="587"/>
      <c r="J1186" s="583">
        <v>28518.75</v>
      </c>
      <c r="K1186" s="588"/>
      <c r="L1186" s="588"/>
      <c r="M1186" s="587"/>
      <c r="N1186" s="587"/>
      <c r="O1186" s="587"/>
    </row>
    <row r="1187" spans="1:18" ht="25">
      <c r="B1187" s="590" t="s">
        <v>2468</v>
      </c>
      <c r="C1187" s="590" t="s">
        <v>1914</v>
      </c>
      <c r="D1187" s="590" t="s">
        <v>2469</v>
      </c>
      <c r="E1187" s="590" t="s">
        <v>5</v>
      </c>
      <c r="F1187" s="591" t="s">
        <v>1139</v>
      </c>
      <c r="G1187" s="590" t="s">
        <v>311</v>
      </c>
      <c r="H1187" s="589">
        <v>6</v>
      </c>
      <c r="I1187" s="592">
        <v>2193.75</v>
      </c>
      <c r="J1187" s="592">
        <v>13162.5</v>
      </c>
      <c r="K1187" s="590" t="s">
        <v>2470</v>
      </c>
      <c r="L1187" s="590" t="s">
        <v>2471</v>
      </c>
      <c r="M1187" s="591" t="s">
        <v>1139</v>
      </c>
      <c r="O1187" s="554" t="str">
        <f t="shared" ref="O1187:O1188" si="104">+_xlfn.CONCAT(B1187,"-",E1187)</f>
        <v>B1/28/01-A</v>
      </c>
      <c r="P1187" s="555"/>
      <c r="Q1187" s="555"/>
      <c r="R1187" s="555"/>
    </row>
    <row r="1188" spans="1:18" ht="25">
      <c r="B1188" s="590" t="s">
        <v>2468</v>
      </c>
      <c r="C1188" s="590" t="s">
        <v>1914</v>
      </c>
      <c r="D1188" s="590" t="s">
        <v>2469</v>
      </c>
      <c r="E1188" s="590" t="s">
        <v>6</v>
      </c>
      <c r="F1188" s="591" t="s">
        <v>2472</v>
      </c>
      <c r="G1188" s="590" t="s">
        <v>311</v>
      </c>
      <c r="H1188" s="589">
        <v>7</v>
      </c>
      <c r="I1188" s="592">
        <v>2193.75</v>
      </c>
      <c r="J1188" s="592">
        <v>15356.25</v>
      </c>
      <c r="K1188" s="590" t="s">
        <v>2470</v>
      </c>
      <c r="L1188" s="590" t="s">
        <v>2473</v>
      </c>
      <c r="M1188" s="591" t="s">
        <v>2472</v>
      </c>
      <c r="O1188" s="554" t="str">
        <f t="shared" si="104"/>
        <v>B1/28/01-B</v>
      </c>
    </row>
    <row r="1190" spans="1:18" ht="14.5">
      <c r="A1190" s="587">
        <v>4</v>
      </c>
      <c r="B1190" s="588" t="s">
        <v>2468</v>
      </c>
      <c r="C1190" s="588" t="s">
        <v>36</v>
      </c>
      <c r="D1190" s="588" t="s">
        <v>36</v>
      </c>
      <c r="E1190" s="588" t="s">
        <v>36</v>
      </c>
      <c r="F1190" s="587" t="s">
        <v>1142</v>
      </c>
      <c r="G1190" s="588" t="s">
        <v>36</v>
      </c>
      <c r="H1190" s="587"/>
      <c r="I1190" s="587"/>
      <c r="J1190" s="583">
        <v>10912.5</v>
      </c>
      <c r="K1190" s="588"/>
      <c r="L1190" s="588"/>
      <c r="M1190" s="587"/>
      <c r="N1190" s="587"/>
      <c r="O1190" s="587"/>
      <c r="P1190" s="555"/>
      <c r="Q1190" s="555"/>
      <c r="R1190" s="555"/>
    </row>
    <row r="1191" spans="1:18">
      <c r="B1191" s="590" t="s">
        <v>2468</v>
      </c>
      <c r="C1191" s="590" t="s">
        <v>1914</v>
      </c>
      <c r="D1191" s="590" t="s">
        <v>2469</v>
      </c>
      <c r="E1191" s="590" t="s">
        <v>7</v>
      </c>
      <c r="F1191" s="591" t="s">
        <v>1143</v>
      </c>
      <c r="G1191" s="590" t="s">
        <v>311</v>
      </c>
      <c r="H1191" s="589">
        <v>6</v>
      </c>
      <c r="I1191" s="592">
        <v>1818.75</v>
      </c>
      <c r="J1191" s="592">
        <v>10912.5</v>
      </c>
      <c r="K1191" s="590" t="s">
        <v>2470</v>
      </c>
      <c r="L1191" s="590" t="s">
        <v>2474</v>
      </c>
      <c r="M1191" s="591" t="s">
        <v>1143</v>
      </c>
      <c r="O1191" s="554" t="str">
        <f>+_xlfn.CONCAT(B1191,"-",E1191)</f>
        <v>B1/28/01-C</v>
      </c>
    </row>
    <row r="1193" spans="1:18" ht="14.5">
      <c r="A1193" s="587">
        <v>4</v>
      </c>
      <c r="B1193" s="588" t="s">
        <v>2468</v>
      </c>
      <c r="C1193" s="588" t="s">
        <v>36</v>
      </c>
      <c r="D1193" s="588" t="s">
        <v>36</v>
      </c>
      <c r="E1193" s="588" t="s">
        <v>36</v>
      </c>
      <c r="F1193" s="587" t="s">
        <v>1144</v>
      </c>
      <c r="G1193" s="588" t="s">
        <v>36</v>
      </c>
      <c r="H1193" s="587"/>
      <c r="I1193" s="587"/>
      <c r="J1193" s="583">
        <v>496109.47</v>
      </c>
      <c r="K1193" s="588"/>
      <c r="L1193" s="588"/>
      <c r="M1193" s="587"/>
      <c r="N1193" s="587"/>
      <c r="O1193" s="587"/>
    </row>
    <row r="1194" spans="1:18">
      <c r="B1194" s="590" t="s">
        <v>2468</v>
      </c>
      <c r="C1194" s="590" t="s">
        <v>1914</v>
      </c>
      <c r="D1194" s="590" t="s">
        <v>2469</v>
      </c>
      <c r="E1194" s="590" t="s">
        <v>8</v>
      </c>
      <c r="F1194" s="591" t="s">
        <v>2475</v>
      </c>
      <c r="G1194" s="590" t="s">
        <v>311</v>
      </c>
      <c r="H1194" s="589">
        <v>31</v>
      </c>
      <c r="I1194" s="592">
        <v>1131.25</v>
      </c>
      <c r="J1194" s="592">
        <v>35068.75</v>
      </c>
      <c r="K1194" s="590" t="s">
        <v>2470</v>
      </c>
      <c r="L1194" s="590" t="s">
        <v>2476</v>
      </c>
      <c r="M1194" s="591" t="s">
        <v>2475</v>
      </c>
      <c r="O1194" s="554" t="str">
        <f t="shared" ref="O1194:O1197" si="105">+_xlfn.CONCAT(B1194,"-",E1194)</f>
        <v>B1/28/01-D</v>
      </c>
    </row>
    <row r="1195" spans="1:18">
      <c r="B1195" s="590" t="s">
        <v>2468</v>
      </c>
      <c r="C1195" s="590" t="s">
        <v>1914</v>
      </c>
      <c r="D1195" s="590" t="s">
        <v>2469</v>
      </c>
      <c r="E1195" s="590" t="s">
        <v>10</v>
      </c>
      <c r="F1195" s="591" t="s">
        <v>1145</v>
      </c>
      <c r="G1195" s="590" t="s">
        <v>311</v>
      </c>
      <c r="H1195" s="589">
        <v>19</v>
      </c>
      <c r="I1195" s="592">
        <v>1721.88</v>
      </c>
      <c r="J1195" s="592">
        <v>32715.72</v>
      </c>
      <c r="K1195" s="590" t="s">
        <v>2470</v>
      </c>
      <c r="L1195" s="590" t="s">
        <v>2477</v>
      </c>
      <c r="M1195" s="591" t="s">
        <v>1145</v>
      </c>
      <c r="O1195" s="554" t="str">
        <f t="shared" si="105"/>
        <v>B1/28/01-E</v>
      </c>
    </row>
    <row r="1196" spans="1:18" ht="14.5">
      <c r="B1196" s="590" t="s">
        <v>2468</v>
      </c>
      <c r="C1196" s="590" t="s">
        <v>1914</v>
      </c>
      <c r="D1196" s="590" t="s">
        <v>2469</v>
      </c>
      <c r="E1196" s="590" t="s">
        <v>11</v>
      </c>
      <c r="F1196" s="591" t="s">
        <v>1147</v>
      </c>
      <c r="G1196" s="590" t="s">
        <v>0</v>
      </c>
      <c r="H1196" s="589">
        <v>1</v>
      </c>
      <c r="I1196" s="592">
        <v>118150</v>
      </c>
      <c r="J1196" s="592">
        <v>118150</v>
      </c>
      <c r="K1196" s="590" t="s">
        <v>2470</v>
      </c>
      <c r="L1196" s="590" t="s">
        <v>2478</v>
      </c>
      <c r="M1196" s="591" t="s">
        <v>1147</v>
      </c>
      <c r="O1196" s="554" t="str">
        <f t="shared" si="105"/>
        <v>B1/28/01-F</v>
      </c>
      <c r="P1196" s="555"/>
      <c r="Q1196" s="555"/>
      <c r="R1196" s="555"/>
    </row>
    <row r="1197" spans="1:18">
      <c r="B1197" s="590" t="s">
        <v>2468</v>
      </c>
      <c r="C1197" s="590" t="s">
        <v>1914</v>
      </c>
      <c r="D1197" s="590" t="s">
        <v>2469</v>
      </c>
      <c r="E1197" s="590" t="s">
        <v>27</v>
      </c>
      <c r="F1197" s="591" t="s">
        <v>1148</v>
      </c>
      <c r="G1197" s="590" t="s">
        <v>311</v>
      </c>
      <c r="H1197" s="589">
        <v>19</v>
      </c>
      <c r="I1197" s="592">
        <v>16325</v>
      </c>
      <c r="J1197" s="592">
        <v>310175</v>
      </c>
      <c r="K1197" s="590" t="s">
        <v>2470</v>
      </c>
      <c r="L1197" s="590" t="s">
        <v>2479</v>
      </c>
      <c r="M1197" s="591" t="s">
        <v>1148</v>
      </c>
      <c r="O1197" s="554" t="str">
        <f t="shared" si="105"/>
        <v>B1/28/01-G</v>
      </c>
    </row>
    <row r="1199" spans="1:18" ht="14.5">
      <c r="A1199" s="587">
        <v>4</v>
      </c>
      <c r="B1199" s="588" t="s">
        <v>2468</v>
      </c>
      <c r="C1199" s="588" t="s">
        <v>36</v>
      </c>
      <c r="D1199" s="588" t="s">
        <v>36</v>
      </c>
      <c r="E1199" s="588" t="s">
        <v>36</v>
      </c>
      <c r="F1199" s="587" t="s">
        <v>982</v>
      </c>
      <c r="G1199" s="588" t="s">
        <v>36</v>
      </c>
      <c r="H1199" s="587"/>
      <c r="I1199" s="587"/>
      <c r="J1199" s="583">
        <v>13750</v>
      </c>
      <c r="K1199" s="588"/>
      <c r="L1199" s="588"/>
      <c r="M1199" s="587"/>
      <c r="N1199" s="587"/>
      <c r="O1199" s="587"/>
    </row>
    <row r="1200" spans="1:18">
      <c r="B1200" s="590" t="s">
        <v>2468</v>
      </c>
      <c r="C1200" s="590" t="s">
        <v>1914</v>
      </c>
      <c r="D1200" s="590" t="s">
        <v>2469</v>
      </c>
      <c r="E1200" s="590" t="s">
        <v>28</v>
      </c>
      <c r="F1200" s="591" t="s">
        <v>983</v>
      </c>
      <c r="G1200" s="590" t="s">
        <v>0</v>
      </c>
      <c r="H1200" s="589">
        <v>1</v>
      </c>
      <c r="I1200" s="592">
        <v>9375</v>
      </c>
      <c r="J1200" s="592">
        <v>9375</v>
      </c>
      <c r="K1200" s="590" t="s">
        <v>2470</v>
      </c>
      <c r="L1200" s="590" t="s">
        <v>2480</v>
      </c>
      <c r="M1200" s="591" t="s">
        <v>983</v>
      </c>
      <c r="O1200" s="554" t="str">
        <f t="shared" ref="O1200:O1201" si="106">+_xlfn.CONCAT(B1200,"-",E1200)</f>
        <v>B1/28/01-H</v>
      </c>
    </row>
    <row r="1201" spans="1:18" ht="14.5">
      <c r="B1201" s="590" t="s">
        <v>2468</v>
      </c>
      <c r="C1201" s="590" t="s">
        <v>1914</v>
      </c>
      <c r="D1201" s="590" t="s">
        <v>2469</v>
      </c>
      <c r="E1201" s="590" t="s">
        <v>33</v>
      </c>
      <c r="F1201" s="591" t="s">
        <v>984</v>
      </c>
      <c r="G1201" s="590" t="s">
        <v>0</v>
      </c>
      <c r="H1201" s="589">
        <v>1</v>
      </c>
      <c r="I1201" s="592">
        <v>4375</v>
      </c>
      <c r="J1201" s="592">
        <v>4375</v>
      </c>
      <c r="K1201" s="590" t="s">
        <v>2470</v>
      </c>
      <c r="L1201" s="590" t="s">
        <v>2481</v>
      </c>
      <c r="M1201" s="591" t="s">
        <v>984</v>
      </c>
      <c r="O1201" s="554" t="str">
        <f t="shared" si="106"/>
        <v>B1/28/01-J</v>
      </c>
      <c r="P1201" s="555"/>
      <c r="Q1201" s="555"/>
      <c r="R1201" s="555"/>
    </row>
    <row r="1202" spans="1:18" ht="14.5">
      <c r="P1202" s="555"/>
      <c r="Q1202" s="555"/>
      <c r="R1202" s="555"/>
    </row>
    <row r="1204" spans="1:18" ht="14.5">
      <c r="A1204" s="587">
        <v>3</v>
      </c>
      <c r="B1204" s="588" t="s">
        <v>2482</v>
      </c>
      <c r="C1204" s="588" t="s">
        <v>36</v>
      </c>
      <c r="D1204" s="588" t="s">
        <v>36</v>
      </c>
      <c r="E1204" s="588" t="s">
        <v>36</v>
      </c>
      <c r="F1204" s="587" t="s">
        <v>1150</v>
      </c>
      <c r="G1204" s="588" t="s">
        <v>36</v>
      </c>
      <c r="H1204" s="587"/>
      <c r="I1204" s="587"/>
      <c r="J1204" s="583">
        <v>2627437.96</v>
      </c>
      <c r="K1204" s="588"/>
      <c r="L1204" s="588"/>
      <c r="M1204" s="587"/>
      <c r="N1204" s="587"/>
      <c r="O1204" s="587"/>
    </row>
    <row r="1205" spans="1:18" ht="14.5">
      <c r="A1205" s="587">
        <v>4</v>
      </c>
      <c r="B1205" s="588" t="s">
        <v>2482</v>
      </c>
      <c r="C1205" s="588" t="s">
        <v>36</v>
      </c>
      <c r="D1205" s="588" t="s">
        <v>36</v>
      </c>
      <c r="E1205" s="588" t="s">
        <v>36</v>
      </c>
      <c r="F1205" s="587" t="s">
        <v>1151</v>
      </c>
      <c r="G1205" s="588" t="s">
        <v>36</v>
      </c>
      <c r="H1205" s="587"/>
      <c r="I1205" s="587"/>
      <c r="J1205" s="583">
        <v>2602437.96</v>
      </c>
      <c r="K1205" s="588"/>
      <c r="L1205" s="588"/>
      <c r="M1205" s="587"/>
      <c r="N1205" s="587"/>
      <c r="O1205" s="587"/>
    </row>
    <row r="1206" spans="1:18" ht="25">
      <c r="B1206" s="590" t="s">
        <v>2482</v>
      </c>
      <c r="C1206" s="590" t="s">
        <v>1914</v>
      </c>
      <c r="D1206" s="590" t="s">
        <v>2483</v>
      </c>
      <c r="E1206" s="590" t="s">
        <v>5</v>
      </c>
      <c r="F1206" s="591" t="s">
        <v>2484</v>
      </c>
      <c r="G1206" s="590" t="s">
        <v>311</v>
      </c>
      <c r="H1206" s="589">
        <v>18</v>
      </c>
      <c r="I1206" s="592">
        <v>19455.05</v>
      </c>
      <c r="J1206" s="592">
        <v>350190.9</v>
      </c>
      <c r="K1206" s="590" t="s">
        <v>2470</v>
      </c>
      <c r="L1206" s="590" t="s">
        <v>2485</v>
      </c>
      <c r="M1206" s="591" t="s">
        <v>2484</v>
      </c>
      <c r="O1206" s="554" t="str">
        <f t="shared" ref="O1206:O1212" si="107">+_xlfn.CONCAT(B1206,"-",E1206)</f>
        <v>B1/28/02-A</v>
      </c>
    </row>
    <row r="1207" spans="1:18" ht="25">
      <c r="B1207" s="590" t="s">
        <v>2482</v>
      </c>
      <c r="C1207" s="590" t="s">
        <v>1914</v>
      </c>
      <c r="D1207" s="590" t="s">
        <v>2483</v>
      </c>
      <c r="E1207" s="590" t="s">
        <v>6</v>
      </c>
      <c r="F1207" s="591" t="s">
        <v>2486</v>
      </c>
      <c r="G1207" s="590" t="s">
        <v>311</v>
      </c>
      <c r="H1207" s="589">
        <v>18</v>
      </c>
      <c r="I1207" s="592">
        <v>19455.05</v>
      </c>
      <c r="J1207" s="592">
        <v>350190.9</v>
      </c>
      <c r="K1207" s="590" t="s">
        <v>2470</v>
      </c>
      <c r="L1207" s="590" t="s">
        <v>2487</v>
      </c>
      <c r="M1207" s="591" t="s">
        <v>2486</v>
      </c>
      <c r="O1207" s="554" t="str">
        <f t="shared" si="107"/>
        <v>B1/28/02-B</v>
      </c>
    </row>
    <row r="1208" spans="1:18" ht="25">
      <c r="B1208" s="590" t="s">
        <v>2482</v>
      </c>
      <c r="C1208" s="590" t="s">
        <v>1914</v>
      </c>
      <c r="D1208" s="590" t="s">
        <v>2483</v>
      </c>
      <c r="E1208" s="590" t="s">
        <v>7</v>
      </c>
      <c r="F1208" s="591" t="s">
        <v>1154</v>
      </c>
      <c r="G1208" s="590" t="s">
        <v>311</v>
      </c>
      <c r="H1208" s="589">
        <v>4</v>
      </c>
      <c r="I1208" s="592">
        <v>53096.29</v>
      </c>
      <c r="J1208" s="592">
        <v>212385.16</v>
      </c>
      <c r="K1208" s="590" t="s">
        <v>2470</v>
      </c>
      <c r="L1208" s="590" t="s">
        <v>2488</v>
      </c>
      <c r="M1208" s="591" t="s">
        <v>1154</v>
      </c>
      <c r="O1208" s="554" t="str">
        <f t="shared" si="107"/>
        <v>B1/28/02-C</v>
      </c>
    </row>
    <row r="1209" spans="1:18">
      <c r="B1209" s="590" t="s">
        <v>2482</v>
      </c>
      <c r="C1209" s="590" t="s">
        <v>1914</v>
      </c>
      <c r="D1209" s="590" t="s">
        <v>2483</v>
      </c>
      <c r="E1209" s="590" t="s">
        <v>8</v>
      </c>
      <c r="F1209" s="591" t="s">
        <v>2489</v>
      </c>
      <c r="G1209" s="590" t="s">
        <v>311</v>
      </c>
      <c r="H1209" s="589">
        <v>4</v>
      </c>
      <c r="I1209" s="592">
        <v>24934.89</v>
      </c>
      <c r="J1209" s="592">
        <v>99739.56</v>
      </c>
      <c r="K1209" s="590" t="s">
        <v>2470</v>
      </c>
      <c r="L1209" s="590" t="s">
        <v>2490</v>
      </c>
      <c r="M1209" s="591" t="s">
        <v>2489</v>
      </c>
      <c r="O1209" s="554" t="str">
        <f t="shared" si="107"/>
        <v>B1/28/02-D</v>
      </c>
    </row>
    <row r="1210" spans="1:18">
      <c r="B1210" s="590" t="s">
        <v>2482</v>
      </c>
      <c r="C1210" s="590" t="s">
        <v>1914</v>
      </c>
      <c r="D1210" s="590" t="s">
        <v>2483</v>
      </c>
      <c r="E1210" s="590" t="s">
        <v>10</v>
      </c>
      <c r="F1210" s="591" t="s">
        <v>2491</v>
      </c>
      <c r="G1210" s="590" t="s">
        <v>311</v>
      </c>
      <c r="H1210" s="589">
        <v>28</v>
      </c>
      <c r="I1210" s="592">
        <v>35051.51</v>
      </c>
      <c r="J1210" s="592">
        <v>981442.28</v>
      </c>
      <c r="K1210" s="590" t="s">
        <v>2470</v>
      </c>
      <c r="L1210" s="590" t="s">
        <v>2492</v>
      </c>
      <c r="M1210" s="591" t="s">
        <v>2491</v>
      </c>
      <c r="O1210" s="554" t="str">
        <f t="shared" si="107"/>
        <v>B1/28/02-E</v>
      </c>
    </row>
    <row r="1211" spans="1:18" ht="14.5">
      <c r="B1211" s="590" t="s">
        <v>2482</v>
      </c>
      <c r="C1211" s="590" t="s">
        <v>1914</v>
      </c>
      <c r="D1211" s="590" t="s">
        <v>2483</v>
      </c>
      <c r="E1211" s="590" t="s">
        <v>11</v>
      </c>
      <c r="F1211" s="591" t="s">
        <v>2493</v>
      </c>
      <c r="G1211" s="590" t="s">
        <v>311</v>
      </c>
      <c r="H1211" s="589">
        <v>4</v>
      </c>
      <c r="I1211" s="592">
        <v>24934.89</v>
      </c>
      <c r="J1211" s="592">
        <v>99739.56</v>
      </c>
      <c r="K1211" s="590" t="s">
        <v>2470</v>
      </c>
      <c r="L1211" s="590" t="s">
        <v>2494</v>
      </c>
      <c r="M1211" s="591" t="s">
        <v>2493</v>
      </c>
      <c r="O1211" s="554" t="str">
        <f t="shared" si="107"/>
        <v>B1/28/02-F</v>
      </c>
      <c r="P1211" s="555"/>
      <c r="Q1211" s="555"/>
      <c r="R1211" s="555"/>
    </row>
    <row r="1212" spans="1:18">
      <c r="B1212" s="590" t="s">
        <v>2482</v>
      </c>
      <c r="C1212" s="590" t="s">
        <v>1914</v>
      </c>
      <c r="D1212" s="590" t="s">
        <v>2483</v>
      </c>
      <c r="E1212" s="590" t="s">
        <v>27</v>
      </c>
      <c r="F1212" s="591" t="s">
        <v>1157</v>
      </c>
      <c r="G1212" s="590" t="s">
        <v>311</v>
      </c>
      <c r="H1212" s="589">
        <v>15</v>
      </c>
      <c r="I1212" s="592">
        <v>33916.639999999999</v>
      </c>
      <c r="J1212" s="592">
        <v>508749.6</v>
      </c>
      <c r="K1212" s="590" t="s">
        <v>2470</v>
      </c>
      <c r="L1212" s="590" t="s">
        <v>2495</v>
      </c>
      <c r="M1212" s="591" t="s">
        <v>1157</v>
      </c>
      <c r="O1212" s="554" t="str">
        <f t="shared" si="107"/>
        <v>B1/28/02-G</v>
      </c>
    </row>
    <row r="1214" spans="1:18" ht="14.5">
      <c r="A1214" s="587">
        <v>4</v>
      </c>
      <c r="B1214" s="588" t="s">
        <v>2482</v>
      </c>
      <c r="C1214" s="588" t="s">
        <v>36</v>
      </c>
      <c r="D1214" s="588" t="s">
        <v>36</v>
      </c>
      <c r="E1214" s="588" t="s">
        <v>36</v>
      </c>
      <c r="F1214" s="587" t="s">
        <v>1066</v>
      </c>
      <c r="G1214" s="588" t="s">
        <v>36</v>
      </c>
      <c r="H1214" s="587"/>
      <c r="I1214" s="587"/>
      <c r="J1214" s="583">
        <v>25000</v>
      </c>
      <c r="K1214" s="588"/>
      <c r="L1214" s="588"/>
      <c r="M1214" s="587"/>
      <c r="N1214" s="587"/>
      <c r="O1214" s="587"/>
    </row>
    <row r="1215" spans="1:18" ht="14.5">
      <c r="B1215" s="590" t="s">
        <v>2482</v>
      </c>
      <c r="C1215" s="590" t="s">
        <v>1914</v>
      </c>
      <c r="D1215" s="590" t="s">
        <v>2483</v>
      </c>
      <c r="E1215" s="590" t="s">
        <v>28</v>
      </c>
      <c r="F1215" s="591" t="s">
        <v>983</v>
      </c>
      <c r="G1215" s="590" t="s">
        <v>0</v>
      </c>
      <c r="H1215" s="589">
        <v>1</v>
      </c>
      <c r="I1215" s="592">
        <v>12500</v>
      </c>
      <c r="J1215" s="592">
        <v>12500</v>
      </c>
      <c r="K1215" s="590" t="s">
        <v>2470</v>
      </c>
      <c r="L1215" s="590" t="s">
        <v>2496</v>
      </c>
      <c r="M1215" s="591" t="s">
        <v>983</v>
      </c>
      <c r="O1215" s="554" t="str">
        <f t="shared" ref="O1215:O1216" si="108">+_xlfn.CONCAT(B1215,"-",E1215)</f>
        <v>B1/28/02-H</v>
      </c>
      <c r="P1215" s="555"/>
      <c r="Q1215" s="555"/>
      <c r="R1215" s="555"/>
    </row>
    <row r="1216" spans="1:18" ht="14.5">
      <c r="B1216" s="590" t="s">
        <v>2482</v>
      </c>
      <c r="C1216" s="590" t="s">
        <v>1914</v>
      </c>
      <c r="D1216" s="590" t="s">
        <v>2483</v>
      </c>
      <c r="E1216" s="590" t="s">
        <v>33</v>
      </c>
      <c r="F1216" s="591" t="s">
        <v>984</v>
      </c>
      <c r="G1216" s="590" t="s">
        <v>0</v>
      </c>
      <c r="H1216" s="589">
        <v>1</v>
      </c>
      <c r="I1216" s="592">
        <v>12500</v>
      </c>
      <c r="J1216" s="592">
        <v>12500</v>
      </c>
      <c r="K1216" s="590" t="s">
        <v>2470</v>
      </c>
      <c r="L1216" s="590" t="s">
        <v>2497</v>
      </c>
      <c r="M1216" s="591" t="s">
        <v>984</v>
      </c>
      <c r="O1216" s="554" t="str">
        <f t="shared" si="108"/>
        <v>B1/28/02-J</v>
      </c>
      <c r="P1216" s="555"/>
      <c r="Q1216" s="555"/>
      <c r="R1216" s="555"/>
    </row>
    <row r="1218" spans="1:18" ht="29">
      <c r="A1218" s="587">
        <v>3</v>
      </c>
      <c r="B1218" s="588" t="s">
        <v>2482</v>
      </c>
      <c r="C1218" s="588" t="s">
        <v>36</v>
      </c>
      <c r="D1218" s="588" t="s">
        <v>36</v>
      </c>
      <c r="E1218" s="588" t="s">
        <v>36</v>
      </c>
      <c r="F1218" s="587" t="s">
        <v>1162</v>
      </c>
      <c r="G1218" s="588" t="s">
        <v>36</v>
      </c>
      <c r="H1218" s="587"/>
      <c r="I1218" s="587"/>
      <c r="J1218" s="583">
        <v>1296023.4099999999</v>
      </c>
      <c r="K1218" s="588"/>
      <c r="L1218" s="588"/>
      <c r="M1218" s="587"/>
      <c r="N1218" s="587"/>
      <c r="O1218" s="587"/>
    </row>
    <row r="1219" spans="1:18" ht="14.5">
      <c r="A1219" s="587">
        <v>4</v>
      </c>
      <c r="B1219" s="588" t="s">
        <v>2482</v>
      </c>
      <c r="C1219" s="588" t="s">
        <v>36</v>
      </c>
      <c r="D1219" s="588" t="s">
        <v>36</v>
      </c>
      <c r="E1219" s="588" t="s">
        <v>36</v>
      </c>
      <c r="F1219" s="587" t="s">
        <v>1163</v>
      </c>
      <c r="G1219" s="588" t="s">
        <v>36</v>
      </c>
      <c r="H1219" s="587"/>
      <c r="I1219" s="587"/>
      <c r="J1219" s="583">
        <v>52663.76</v>
      </c>
      <c r="K1219" s="588"/>
      <c r="L1219" s="588"/>
      <c r="M1219" s="587"/>
      <c r="N1219" s="587"/>
      <c r="O1219" s="587"/>
    </row>
    <row r="1220" spans="1:18">
      <c r="B1220" s="590" t="s">
        <v>2482</v>
      </c>
      <c r="C1220" s="590" t="s">
        <v>1914</v>
      </c>
      <c r="D1220" s="590" t="s">
        <v>2498</v>
      </c>
      <c r="E1220" s="590" t="s">
        <v>34</v>
      </c>
      <c r="F1220" s="591" t="s">
        <v>1164</v>
      </c>
      <c r="G1220" s="590" t="s">
        <v>311</v>
      </c>
      <c r="H1220" s="589">
        <v>1</v>
      </c>
      <c r="I1220" s="592">
        <v>26331.88</v>
      </c>
      <c r="J1220" s="592">
        <v>26331.88</v>
      </c>
      <c r="K1220" s="590" t="s">
        <v>2470</v>
      </c>
      <c r="L1220" s="590" t="s">
        <v>2499</v>
      </c>
      <c r="M1220" s="591" t="s">
        <v>1164</v>
      </c>
      <c r="O1220" s="554" t="str">
        <f t="shared" ref="O1220:O1221" si="109">+_xlfn.CONCAT(B1220,"-",E1220)</f>
        <v>B1/28/02-K</v>
      </c>
    </row>
    <row r="1221" spans="1:18" ht="14.5">
      <c r="B1221" s="590" t="s">
        <v>2482</v>
      </c>
      <c r="C1221" s="590" t="s">
        <v>1914</v>
      </c>
      <c r="D1221" s="590" t="s">
        <v>2498</v>
      </c>
      <c r="E1221" s="590" t="s">
        <v>39</v>
      </c>
      <c r="F1221" s="591" t="s">
        <v>1165</v>
      </c>
      <c r="G1221" s="590" t="s">
        <v>311</v>
      </c>
      <c r="H1221" s="589">
        <v>1</v>
      </c>
      <c r="I1221" s="592">
        <v>26331.88</v>
      </c>
      <c r="J1221" s="592">
        <v>26331.88</v>
      </c>
      <c r="K1221" s="590" t="s">
        <v>2470</v>
      </c>
      <c r="L1221" s="590" t="s">
        <v>2500</v>
      </c>
      <c r="M1221" s="591" t="s">
        <v>1165</v>
      </c>
      <c r="O1221" s="554" t="str">
        <f t="shared" si="109"/>
        <v>B1/28/02-L</v>
      </c>
      <c r="P1221" s="555"/>
      <c r="Q1221" s="555"/>
      <c r="R1221" s="555"/>
    </row>
    <row r="1224" spans="1:18" ht="29">
      <c r="A1224" s="587">
        <v>4</v>
      </c>
      <c r="B1224" s="588" t="s">
        <v>2501</v>
      </c>
      <c r="C1224" s="588" t="s">
        <v>36</v>
      </c>
      <c r="D1224" s="588" t="s">
        <v>36</v>
      </c>
      <c r="E1224" s="588" t="s">
        <v>36</v>
      </c>
      <c r="F1224" s="587" t="s">
        <v>1166</v>
      </c>
      <c r="G1224" s="588" t="s">
        <v>36</v>
      </c>
      <c r="H1224" s="587"/>
      <c r="I1224" s="587"/>
      <c r="J1224" s="583">
        <v>545550.47</v>
      </c>
      <c r="K1224" s="588"/>
      <c r="L1224" s="588"/>
      <c r="M1224" s="587"/>
      <c r="N1224" s="587"/>
      <c r="O1224" s="587"/>
    </row>
    <row r="1225" spans="1:18">
      <c r="B1225" s="590" t="s">
        <v>2501</v>
      </c>
      <c r="C1225" s="590" t="s">
        <v>1914</v>
      </c>
      <c r="D1225" s="590" t="s">
        <v>2498</v>
      </c>
      <c r="E1225" s="590" t="s">
        <v>5</v>
      </c>
      <c r="F1225" s="591" t="s">
        <v>1167</v>
      </c>
      <c r="G1225" s="590" t="s">
        <v>311</v>
      </c>
      <c r="H1225" s="589">
        <v>21</v>
      </c>
      <c r="I1225" s="592">
        <v>2556.38</v>
      </c>
      <c r="J1225" s="592">
        <v>53683.98</v>
      </c>
      <c r="K1225" s="590" t="s">
        <v>2470</v>
      </c>
      <c r="L1225" s="590" t="s">
        <v>2502</v>
      </c>
      <c r="M1225" s="591" t="s">
        <v>1167</v>
      </c>
      <c r="O1225" s="554" t="str">
        <f t="shared" ref="O1225:O1232" si="110">+_xlfn.CONCAT(B1225,"-",E1225)</f>
        <v>B1/28/03-A</v>
      </c>
    </row>
    <row r="1226" spans="1:18">
      <c r="B1226" s="590" t="s">
        <v>2501</v>
      </c>
      <c r="C1226" s="590" t="s">
        <v>1914</v>
      </c>
      <c r="D1226" s="590" t="s">
        <v>2498</v>
      </c>
      <c r="E1226" s="590" t="s">
        <v>6</v>
      </c>
      <c r="F1226" s="591" t="s">
        <v>1168</v>
      </c>
      <c r="G1226" s="590" t="s">
        <v>311</v>
      </c>
      <c r="H1226" s="589">
        <v>45</v>
      </c>
      <c r="I1226" s="589">
        <v>471.88</v>
      </c>
      <c r="J1226" s="592">
        <v>21234.6</v>
      </c>
      <c r="K1226" s="590" t="s">
        <v>2470</v>
      </c>
      <c r="L1226" s="590" t="s">
        <v>2503</v>
      </c>
      <c r="M1226" s="591" t="s">
        <v>1168</v>
      </c>
      <c r="O1226" s="554" t="str">
        <f t="shared" si="110"/>
        <v>B1/28/03-B</v>
      </c>
    </row>
    <row r="1227" spans="1:18">
      <c r="B1227" s="590" t="s">
        <v>2501</v>
      </c>
      <c r="C1227" s="590" t="s">
        <v>1914</v>
      </c>
      <c r="D1227" s="590" t="s">
        <v>2498</v>
      </c>
      <c r="E1227" s="590" t="s">
        <v>7</v>
      </c>
      <c r="F1227" s="591" t="s">
        <v>1170</v>
      </c>
      <c r="G1227" s="590" t="s">
        <v>311</v>
      </c>
      <c r="H1227" s="589">
        <v>6</v>
      </c>
      <c r="I1227" s="589">
        <v>392.25</v>
      </c>
      <c r="J1227" s="592">
        <v>2353.5</v>
      </c>
      <c r="K1227" s="590" t="s">
        <v>2470</v>
      </c>
      <c r="L1227" s="590" t="s">
        <v>2504</v>
      </c>
      <c r="M1227" s="591" t="s">
        <v>1170</v>
      </c>
      <c r="O1227" s="554" t="str">
        <f t="shared" si="110"/>
        <v>B1/28/03-C</v>
      </c>
    </row>
    <row r="1228" spans="1:18">
      <c r="B1228" s="590" t="s">
        <v>2501</v>
      </c>
      <c r="C1228" s="590" t="s">
        <v>1914</v>
      </c>
      <c r="D1228" s="590" t="s">
        <v>2498</v>
      </c>
      <c r="E1228" s="590" t="s">
        <v>8</v>
      </c>
      <c r="F1228" s="591" t="s">
        <v>1171</v>
      </c>
      <c r="G1228" s="590" t="s">
        <v>311</v>
      </c>
      <c r="H1228" s="589">
        <v>1</v>
      </c>
      <c r="I1228" s="592">
        <v>1881.25</v>
      </c>
      <c r="J1228" s="592">
        <v>1881.25</v>
      </c>
      <c r="K1228" s="590" t="s">
        <v>2470</v>
      </c>
      <c r="L1228" s="590" t="s">
        <v>2505</v>
      </c>
      <c r="M1228" s="591" t="s">
        <v>1171</v>
      </c>
      <c r="O1228" s="554" t="str">
        <f t="shared" si="110"/>
        <v>B1/28/03-D</v>
      </c>
    </row>
    <row r="1229" spans="1:18">
      <c r="B1229" s="590" t="s">
        <v>2501</v>
      </c>
      <c r="C1229" s="590" t="s">
        <v>1914</v>
      </c>
      <c r="D1229" s="590" t="s">
        <v>2498</v>
      </c>
      <c r="E1229" s="590" t="s">
        <v>10</v>
      </c>
      <c r="F1229" s="591" t="s">
        <v>2506</v>
      </c>
      <c r="G1229" s="590" t="s">
        <v>311</v>
      </c>
      <c r="H1229" s="589">
        <v>1</v>
      </c>
      <c r="I1229" s="592">
        <v>3443.75</v>
      </c>
      <c r="J1229" s="592">
        <v>3443.75</v>
      </c>
      <c r="K1229" s="590" t="s">
        <v>2470</v>
      </c>
      <c r="L1229" s="590" t="s">
        <v>2507</v>
      </c>
      <c r="M1229" s="591" t="s">
        <v>2506</v>
      </c>
      <c r="O1229" s="554" t="str">
        <f t="shared" si="110"/>
        <v>B1/28/03-E</v>
      </c>
    </row>
    <row r="1230" spans="1:18">
      <c r="B1230" s="590" t="s">
        <v>2501</v>
      </c>
      <c r="C1230" s="590" t="s">
        <v>1914</v>
      </c>
      <c r="D1230" s="590" t="s">
        <v>2498</v>
      </c>
      <c r="E1230" s="590" t="s">
        <v>11</v>
      </c>
      <c r="F1230" s="591" t="s">
        <v>1172</v>
      </c>
      <c r="G1230" s="590" t="s">
        <v>311</v>
      </c>
      <c r="H1230" s="589">
        <v>3</v>
      </c>
      <c r="I1230" s="592">
        <v>7807.38</v>
      </c>
      <c r="J1230" s="592">
        <v>23422.14</v>
      </c>
      <c r="K1230" s="590" t="s">
        <v>2470</v>
      </c>
      <c r="L1230" s="590" t="s">
        <v>2508</v>
      </c>
      <c r="M1230" s="591" t="s">
        <v>1172</v>
      </c>
      <c r="O1230" s="554" t="str">
        <f t="shared" si="110"/>
        <v>B1/28/03-F</v>
      </c>
    </row>
    <row r="1231" spans="1:18" ht="25">
      <c r="B1231" s="590" t="s">
        <v>2501</v>
      </c>
      <c r="C1231" s="590" t="s">
        <v>1914</v>
      </c>
      <c r="D1231" s="590" t="s">
        <v>2498</v>
      </c>
      <c r="E1231" s="590" t="s">
        <v>27</v>
      </c>
      <c r="F1231" s="591" t="s">
        <v>1173</v>
      </c>
      <c r="G1231" s="590" t="s">
        <v>0</v>
      </c>
      <c r="H1231" s="589">
        <v>1</v>
      </c>
      <c r="I1231" s="592">
        <v>325312.5</v>
      </c>
      <c r="J1231" s="592">
        <v>325312.5</v>
      </c>
      <c r="K1231" s="590" t="s">
        <v>2470</v>
      </c>
      <c r="L1231" s="590" t="s">
        <v>2509</v>
      </c>
      <c r="M1231" s="591" t="s">
        <v>1173</v>
      </c>
      <c r="O1231" s="554" t="str">
        <f t="shared" si="110"/>
        <v>B1/28/03-G</v>
      </c>
      <c r="P1231" s="555"/>
      <c r="Q1231" s="555"/>
      <c r="R1231" s="555"/>
    </row>
    <row r="1232" spans="1:18">
      <c r="B1232" s="590" t="s">
        <v>2501</v>
      </c>
      <c r="C1232" s="590" t="s">
        <v>1914</v>
      </c>
      <c r="D1232" s="590" t="s">
        <v>2498</v>
      </c>
      <c r="E1232" s="590" t="s">
        <v>28</v>
      </c>
      <c r="F1232" s="591" t="s">
        <v>1169</v>
      </c>
      <c r="G1232" s="590" t="s">
        <v>0</v>
      </c>
      <c r="H1232" s="589">
        <v>1</v>
      </c>
      <c r="I1232" s="592">
        <v>114218.75</v>
      </c>
      <c r="J1232" s="592">
        <v>114218.75</v>
      </c>
      <c r="K1232" s="590" t="s">
        <v>2470</v>
      </c>
      <c r="L1232" s="590" t="s">
        <v>2510</v>
      </c>
      <c r="M1232" s="591" t="s">
        <v>1169</v>
      </c>
      <c r="O1232" s="554" t="str">
        <f t="shared" si="110"/>
        <v>B1/28/03-H</v>
      </c>
    </row>
    <row r="1234" spans="1:18" ht="29">
      <c r="A1234" s="587">
        <v>4</v>
      </c>
      <c r="B1234" s="588" t="s">
        <v>2501</v>
      </c>
      <c r="C1234" s="588" t="s">
        <v>36</v>
      </c>
      <c r="D1234" s="588" t="s">
        <v>36</v>
      </c>
      <c r="E1234" s="588" t="s">
        <v>36</v>
      </c>
      <c r="F1234" s="587" t="s">
        <v>1176</v>
      </c>
      <c r="G1234" s="588" t="s">
        <v>36</v>
      </c>
      <c r="H1234" s="587"/>
      <c r="I1234" s="587"/>
      <c r="J1234" s="583">
        <v>128963.8</v>
      </c>
      <c r="K1234" s="588"/>
      <c r="L1234" s="588"/>
      <c r="M1234" s="587"/>
      <c r="N1234" s="587"/>
      <c r="O1234" s="587"/>
    </row>
    <row r="1235" spans="1:18" ht="14.5">
      <c r="B1235" s="590" t="s">
        <v>2501</v>
      </c>
      <c r="C1235" s="590" t="s">
        <v>1914</v>
      </c>
      <c r="D1235" s="590" t="s">
        <v>2498</v>
      </c>
      <c r="E1235" s="590" t="s">
        <v>33</v>
      </c>
      <c r="F1235" s="591" t="s">
        <v>1178</v>
      </c>
      <c r="G1235" s="590" t="s">
        <v>311</v>
      </c>
      <c r="H1235" s="589">
        <v>56</v>
      </c>
      <c r="I1235" s="592">
        <v>2100.63</v>
      </c>
      <c r="J1235" s="592">
        <v>117635.28</v>
      </c>
      <c r="K1235" s="590" t="s">
        <v>2470</v>
      </c>
      <c r="L1235" s="590" t="s">
        <v>2511</v>
      </c>
      <c r="M1235" s="591" t="s">
        <v>1178</v>
      </c>
      <c r="O1235" s="554" t="str">
        <f t="shared" ref="O1235:O1236" si="111">+_xlfn.CONCAT(B1235,"-",E1235)</f>
        <v>B1/28/03-J</v>
      </c>
      <c r="P1235" s="555"/>
      <c r="Q1235" s="555"/>
      <c r="R1235" s="555"/>
    </row>
    <row r="1236" spans="1:18" ht="25">
      <c r="B1236" s="590" t="s">
        <v>2501</v>
      </c>
      <c r="C1236" s="590" t="s">
        <v>1914</v>
      </c>
      <c r="D1236" s="590" t="s">
        <v>2498</v>
      </c>
      <c r="E1236" s="590" t="s">
        <v>34</v>
      </c>
      <c r="F1236" s="591" t="s">
        <v>2512</v>
      </c>
      <c r="G1236" s="590" t="s">
        <v>311</v>
      </c>
      <c r="H1236" s="589">
        <v>4</v>
      </c>
      <c r="I1236" s="592">
        <v>2832.13</v>
      </c>
      <c r="J1236" s="592">
        <v>11328.52</v>
      </c>
      <c r="K1236" s="590" t="s">
        <v>2470</v>
      </c>
      <c r="L1236" s="590" t="s">
        <v>2513</v>
      </c>
      <c r="M1236" s="591" t="s">
        <v>2512</v>
      </c>
      <c r="O1236" s="554" t="str">
        <f t="shared" si="111"/>
        <v>B1/28/03-K</v>
      </c>
    </row>
    <row r="1238" spans="1:18" ht="14.5">
      <c r="A1238" s="587">
        <v>4</v>
      </c>
      <c r="B1238" s="588" t="s">
        <v>2501</v>
      </c>
      <c r="C1238" s="588" t="s">
        <v>36</v>
      </c>
      <c r="D1238" s="588" t="s">
        <v>36</v>
      </c>
      <c r="E1238" s="588" t="s">
        <v>36</v>
      </c>
      <c r="F1238" s="587" t="s">
        <v>1179</v>
      </c>
      <c r="G1238" s="588" t="s">
        <v>36</v>
      </c>
      <c r="H1238" s="587"/>
      <c r="I1238" s="587"/>
      <c r="J1238" s="583">
        <v>531345.38</v>
      </c>
      <c r="K1238" s="588"/>
      <c r="L1238" s="588"/>
      <c r="M1238" s="587"/>
      <c r="N1238" s="587"/>
      <c r="O1238" s="587"/>
    </row>
    <row r="1239" spans="1:18">
      <c r="B1239" s="590" t="s">
        <v>2501</v>
      </c>
      <c r="C1239" s="590" t="s">
        <v>1914</v>
      </c>
      <c r="D1239" s="590" t="s">
        <v>2498</v>
      </c>
      <c r="E1239" s="590" t="s">
        <v>39</v>
      </c>
      <c r="F1239" s="591" t="s">
        <v>1180</v>
      </c>
      <c r="G1239" s="590" t="s">
        <v>0</v>
      </c>
      <c r="H1239" s="589">
        <v>1</v>
      </c>
      <c r="I1239" s="592">
        <v>135867.25</v>
      </c>
      <c r="J1239" s="592">
        <v>135867.25</v>
      </c>
      <c r="K1239" s="590" t="s">
        <v>2470</v>
      </c>
      <c r="L1239" s="590" t="s">
        <v>2514</v>
      </c>
      <c r="M1239" s="591" t="s">
        <v>1180</v>
      </c>
      <c r="O1239" s="554" t="str">
        <f t="shared" ref="O1239:O1242" si="112">+_xlfn.CONCAT(B1239,"-",E1239)</f>
        <v>B1/28/03-L</v>
      </c>
    </row>
    <row r="1240" spans="1:18">
      <c r="B1240" s="590" t="s">
        <v>2501</v>
      </c>
      <c r="C1240" s="590" t="s">
        <v>1914</v>
      </c>
      <c r="D1240" s="590" t="s">
        <v>2498</v>
      </c>
      <c r="E1240" s="590" t="s">
        <v>38</v>
      </c>
      <c r="F1240" s="591" t="s">
        <v>1181</v>
      </c>
      <c r="G1240" s="590" t="s">
        <v>0</v>
      </c>
      <c r="H1240" s="589">
        <v>1</v>
      </c>
      <c r="I1240" s="592">
        <v>90812.5</v>
      </c>
      <c r="J1240" s="592">
        <v>90812.5</v>
      </c>
      <c r="K1240" s="590" t="s">
        <v>2470</v>
      </c>
      <c r="L1240" s="590" t="s">
        <v>2515</v>
      </c>
      <c r="M1240" s="591" t="s">
        <v>1181</v>
      </c>
      <c r="O1240" s="554" t="str">
        <f t="shared" si="112"/>
        <v>B1/28/03-M</v>
      </c>
    </row>
    <row r="1241" spans="1:18">
      <c r="B1241" s="590" t="s">
        <v>2501</v>
      </c>
      <c r="C1241" s="590" t="s">
        <v>1914</v>
      </c>
      <c r="D1241" s="590" t="s">
        <v>2498</v>
      </c>
      <c r="E1241" s="590" t="s">
        <v>205</v>
      </c>
      <c r="F1241" s="591" t="s">
        <v>1182</v>
      </c>
      <c r="G1241" s="590" t="s">
        <v>0</v>
      </c>
      <c r="H1241" s="589">
        <v>1</v>
      </c>
      <c r="I1241" s="592">
        <v>302971.88</v>
      </c>
      <c r="J1241" s="592">
        <v>302971.88</v>
      </c>
      <c r="K1241" s="590" t="s">
        <v>2470</v>
      </c>
      <c r="L1241" s="590" t="s">
        <v>2516</v>
      </c>
      <c r="M1241" s="591" t="s">
        <v>1182</v>
      </c>
      <c r="O1241" s="554" t="str">
        <f t="shared" si="112"/>
        <v>B1/28/03-N</v>
      </c>
    </row>
    <row r="1242" spans="1:18" ht="14.5">
      <c r="B1242" s="590" t="s">
        <v>2501</v>
      </c>
      <c r="C1242" s="590" t="s">
        <v>1914</v>
      </c>
      <c r="D1242" s="590" t="s">
        <v>2498</v>
      </c>
      <c r="E1242" s="590" t="s">
        <v>414</v>
      </c>
      <c r="F1242" s="591" t="s">
        <v>1183</v>
      </c>
      <c r="G1242" s="590" t="s">
        <v>0</v>
      </c>
      <c r="H1242" s="589">
        <v>1</v>
      </c>
      <c r="I1242" s="592">
        <v>1693.75</v>
      </c>
      <c r="J1242" s="592">
        <v>1693.75</v>
      </c>
      <c r="K1242" s="590" t="s">
        <v>2470</v>
      </c>
      <c r="L1242" s="590" t="s">
        <v>2517</v>
      </c>
      <c r="M1242" s="591" t="s">
        <v>1183</v>
      </c>
      <c r="O1242" s="554" t="str">
        <f t="shared" si="112"/>
        <v>B1/28/03-P</v>
      </c>
      <c r="P1242" s="555"/>
      <c r="Q1242" s="555"/>
      <c r="R1242" s="555"/>
    </row>
    <row r="1245" spans="1:18" ht="14.5">
      <c r="A1245" s="587">
        <v>4</v>
      </c>
      <c r="B1245" s="588" t="s">
        <v>2518</v>
      </c>
      <c r="C1245" s="588" t="s">
        <v>36</v>
      </c>
      <c r="D1245" s="588" t="s">
        <v>36</v>
      </c>
      <c r="E1245" s="588" t="s">
        <v>36</v>
      </c>
      <c r="F1245" s="587" t="s">
        <v>1066</v>
      </c>
      <c r="G1245" s="588" t="s">
        <v>36</v>
      </c>
      <c r="H1245" s="587"/>
      <c r="I1245" s="587"/>
      <c r="J1245" s="583">
        <v>37500</v>
      </c>
      <c r="K1245" s="588"/>
      <c r="L1245" s="588"/>
      <c r="M1245" s="587"/>
      <c r="N1245" s="587"/>
      <c r="O1245" s="587"/>
    </row>
    <row r="1246" spans="1:18" ht="14.5">
      <c r="B1246" s="590" t="s">
        <v>2518</v>
      </c>
      <c r="C1246" s="590" t="s">
        <v>1914</v>
      </c>
      <c r="D1246" s="590" t="s">
        <v>2498</v>
      </c>
      <c r="E1246" s="590" t="s">
        <v>5</v>
      </c>
      <c r="F1246" s="591" t="s">
        <v>983</v>
      </c>
      <c r="G1246" s="590" t="s">
        <v>0</v>
      </c>
      <c r="H1246" s="589">
        <v>1</v>
      </c>
      <c r="I1246" s="592">
        <v>18750</v>
      </c>
      <c r="J1246" s="592">
        <v>18750</v>
      </c>
      <c r="K1246" s="590" t="s">
        <v>2470</v>
      </c>
      <c r="L1246" s="590" t="s">
        <v>2519</v>
      </c>
      <c r="M1246" s="591" t="s">
        <v>983</v>
      </c>
      <c r="O1246" s="554" t="str">
        <f t="shared" ref="O1246:O1247" si="113">+_xlfn.CONCAT(B1246,"-",E1246)</f>
        <v>B1/28/04-A</v>
      </c>
      <c r="P1246" s="555"/>
      <c r="Q1246" s="555"/>
      <c r="R1246" s="555"/>
    </row>
    <row r="1247" spans="1:18" ht="14.5">
      <c r="B1247" s="590" t="s">
        <v>2518</v>
      </c>
      <c r="C1247" s="590" t="s">
        <v>1914</v>
      </c>
      <c r="D1247" s="590" t="s">
        <v>2498</v>
      </c>
      <c r="E1247" s="590" t="s">
        <v>6</v>
      </c>
      <c r="F1247" s="591" t="s">
        <v>984</v>
      </c>
      <c r="G1247" s="590" t="s">
        <v>0</v>
      </c>
      <c r="H1247" s="589">
        <v>1</v>
      </c>
      <c r="I1247" s="592">
        <v>18750</v>
      </c>
      <c r="J1247" s="592">
        <v>18750</v>
      </c>
      <c r="K1247" s="590" t="s">
        <v>2470</v>
      </c>
      <c r="L1247" s="590" t="s">
        <v>2520</v>
      </c>
      <c r="M1247" s="591" t="s">
        <v>984</v>
      </c>
      <c r="O1247" s="554" t="str">
        <f t="shared" si="113"/>
        <v>B1/28/04-B</v>
      </c>
      <c r="P1247" s="555"/>
      <c r="Q1247" s="555"/>
      <c r="R1247" s="555"/>
    </row>
    <row r="1249" spans="1:18" ht="14.5">
      <c r="A1249" s="587" t="s">
        <v>1633</v>
      </c>
      <c r="B1249" s="588" t="s">
        <v>2518</v>
      </c>
      <c r="C1249" s="588" t="s">
        <v>36</v>
      </c>
      <c r="D1249" s="588" t="s">
        <v>36</v>
      </c>
      <c r="E1249" s="588" t="s">
        <v>36</v>
      </c>
      <c r="F1249" s="587" t="s">
        <v>40</v>
      </c>
      <c r="G1249" s="588"/>
      <c r="H1249" s="587"/>
      <c r="I1249" s="587"/>
      <c r="J1249" s="587"/>
      <c r="K1249" s="588"/>
      <c r="L1249" s="588"/>
      <c r="M1249" s="587"/>
      <c r="N1249" s="587"/>
      <c r="O1249" s="587"/>
    </row>
    <row r="1250" spans="1:18" ht="14.5">
      <c r="A1250" s="587" t="s">
        <v>1633</v>
      </c>
      <c r="B1250" s="588" t="s">
        <v>2518</v>
      </c>
      <c r="C1250" s="588" t="s">
        <v>36</v>
      </c>
      <c r="D1250" s="588" t="s">
        <v>36</v>
      </c>
      <c r="E1250" s="588" t="s">
        <v>36</v>
      </c>
      <c r="F1250" s="587" t="s">
        <v>9</v>
      </c>
      <c r="G1250" s="588"/>
      <c r="H1250" s="587"/>
      <c r="I1250" s="587"/>
      <c r="J1250" s="587"/>
      <c r="K1250" s="588"/>
      <c r="L1250" s="588"/>
      <c r="M1250" s="587"/>
      <c r="N1250" s="587"/>
      <c r="O1250" s="587"/>
      <c r="P1250" s="555"/>
      <c r="Q1250" s="555"/>
      <c r="R1250" s="555"/>
    </row>
    <row r="1251" spans="1:18" ht="14.5">
      <c r="P1251" s="555"/>
      <c r="Q1251" s="555"/>
      <c r="R1251" s="555"/>
    </row>
    <row r="1252" spans="1:18" ht="14.5">
      <c r="P1252" s="555"/>
      <c r="Q1252" s="555"/>
      <c r="R1252" s="555"/>
    </row>
    <row r="1253" spans="1:18" ht="14.5">
      <c r="A1253" s="587">
        <v>2</v>
      </c>
      <c r="B1253" s="588" t="s">
        <v>2521</v>
      </c>
      <c r="C1253" s="588" t="s">
        <v>36</v>
      </c>
      <c r="D1253" s="588" t="s">
        <v>36</v>
      </c>
      <c r="E1253" s="588" t="s">
        <v>36</v>
      </c>
      <c r="F1253" s="587" t="s">
        <v>30</v>
      </c>
      <c r="G1253" s="588" t="s">
        <v>36</v>
      </c>
      <c r="H1253" s="587"/>
      <c r="I1253" s="587"/>
      <c r="J1253" s="583">
        <v>3165919.2</v>
      </c>
      <c r="K1253" s="588"/>
      <c r="L1253" s="588"/>
      <c r="M1253" s="587"/>
      <c r="N1253" s="587"/>
      <c r="O1253" s="587"/>
    </row>
    <row r="1254" spans="1:18" ht="14.5">
      <c r="A1254" s="587">
        <v>3</v>
      </c>
      <c r="B1254" s="588" t="s">
        <v>2521</v>
      </c>
      <c r="C1254" s="588" t="s">
        <v>36</v>
      </c>
      <c r="D1254" s="588" t="s">
        <v>36</v>
      </c>
      <c r="E1254" s="588" t="s">
        <v>36</v>
      </c>
      <c r="F1254" s="587" t="s">
        <v>31</v>
      </c>
      <c r="G1254" s="588" t="s">
        <v>36</v>
      </c>
      <c r="H1254" s="587"/>
      <c r="I1254" s="587"/>
      <c r="J1254" s="583">
        <v>14557.43</v>
      </c>
      <c r="K1254" s="588"/>
      <c r="L1254" s="588"/>
      <c r="M1254" s="587"/>
      <c r="N1254" s="587"/>
      <c r="O1254" s="587"/>
    </row>
    <row r="1255" spans="1:18" ht="14.5">
      <c r="A1255" s="587">
        <v>4</v>
      </c>
      <c r="B1255" s="588" t="s">
        <v>2521</v>
      </c>
      <c r="C1255" s="588" t="s">
        <v>36</v>
      </c>
      <c r="D1255" s="588" t="s">
        <v>36</v>
      </c>
      <c r="E1255" s="588" t="s">
        <v>36</v>
      </c>
      <c r="F1255" s="587" t="s">
        <v>229</v>
      </c>
      <c r="G1255" s="588" t="s">
        <v>36</v>
      </c>
      <c r="H1255" s="587"/>
      <c r="I1255" s="587"/>
      <c r="J1255" s="583">
        <v>14557.43</v>
      </c>
      <c r="K1255" s="588"/>
      <c r="L1255" s="588"/>
      <c r="M1255" s="587"/>
      <c r="N1255" s="587"/>
      <c r="O1255" s="587"/>
      <c r="P1255" s="555"/>
      <c r="Q1255" s="555"/>
      <c r="R1255" s="555"/>
    </row>
    <row r="1256" spans="1:18" ht="14.5">
      <c r="B1256" s="590" t="s">
        <v>2521</v>
      </c>
      <c r="C1256" s="590" t="s">
        <v>36</v>
      </c>
      <c r="D1256" s="590" t="s">
        <v>2522</v>
      </c>
      <c r="E1256" s="590" t="s">
        <v>5</v>
      </c>
      <c r="F1256" s="591" t="s">
        <v>230</v>
      </c>
      <c r="G1256" s="590" t="s">
        <v>231</v>
      </c>
      <c r="H1256" s="589">
        <v>1</v>
      </c>
      <c r="I1256" s="592">
        <v>14557.43</v>
      </c>
      <c r="J1256" s="592">
        <v>14557.43</v>
      </c>
      <c r="K1256" s="590" t="s">
        <v>2523</v>
      </c>
      <c r="L1256" s="590" t="s">
        <v>2524</v>
      </c>
      <c r="M1256" s="591" t="s">
        <v>2525</v>
      </c>
      <c r="O1256" s="554" t="str">
        <f>+_xlfn.CONCAT(B1256,"-",E1256)</f>
        <v>B1/31/01-A</v>
      </c>
      <c r="P1256" s="555"/>
      <c r="Q1256" s="555"/>
      <c r="R1256" s="555"/>
    </row>
    <row r="1258" spans="1:18" ht="14.5">
      <c r="A1258" s="587">
        <v>3</v>
      </c>
      <c r="B1258" s="588" t="s">
        <v>2521</v>
      </c>
      <c r="C1258" s="588" t="s">
        <v>36</v>
      </c>
      <c r="D1258" s="588" t="s">
        <v>36</v>
      </c>
      <c r="E1258" s="588" t="s">
        <v>36</v>
      </c>
      <c r="F1258" s="587" t="s">
        <v>32</v>
      </c>
      <c r="G1258" s="588" t="s">
        <v>36</v>
      </c>
      <c r="H1258" s="587"/>
      <c r="I1258" s="587"/>
      <c r="J1258" s="583">
        <v>518405.73</v>
      </c>
      <c r="K1258" s="588"/>
      <c r="L1258" s="588"/>
      <c r="M1258" s="587"/>
      <c r="N1258" s="587"/>
      <c r="O1258" s="587"/>
    </row>
    <row r="1259" spans="1:18" ht="14.5">
      <c r="A1259" s="587">
        <v>4</v>
      </c>
      <c r="B1259" s="588" t="s">
        <v>2521</v>
      </c>
      <c r="C1259" s="588" t="s">
        <v>36</v>
      </c>
      <c r="D1259" s="588" t="s">
        <v>36</v>
      </c>
      <c r="E1259" s="588" t="s">
        <v>36</v>
      </c>
      <c r="F1259" s="587" t="s">
        <v>232</v>
      </c>
      <c r="G1259" s="588" t="s">
        <v>36</v>
      </c>
      <c r="H1259" s="587"/>
      <c r="I1259" s="587"/>
      <c r="J1259" s="583">
        <v>117891.77</v>
      </c>
      <c r="K1259" s="588"/>
      <c r="L1259" s="588"/>
      <c r="M1259" s="587"/>
      <c r="N1259" s="587"/>
      <c r="O1259" s="587"/>
      <c r="P1259" s="555"/>
      <c r="Q1259" s="555"/>
      <c r="R1259" s="555"/>
    </row>
    <row r="1260" spans="1:18">
      <c r="B1260" s="590" t="s">
        <v>2521</v>
      </c>
      <c r="C1260" s="590" t="s">
        <v>36</v>
      </c>
      <c r="D1260" s="590" t="s">
        <v>2526</v>
      </c>
      <c r="E1260" s="590" t="s">
        <v>6</v>
      </c>
      <c r="F1260" s="591" t="s">
        <v>233</v>
      </c>
      <c r="G1260" s="590" t="s">
        <v>197</v>
      </c>
      <c r="H1260" s="593">
        <v>1921</v>
      </c>
      <c r="I1260" s="589">
        <v>61.37</v>
      </c>
      <c r="J1260" s="592">
        <v>117891.77</v>
      </c>
      <c r="K1260" s="590" t="s">
        <v>2523</v>
      </c>
      <c r="L1260" s="590" t="s">
        <v>2527</v>
      </c>
      <c r="M1260" s="591" t="s">
        <v>2528</v>
      </c>
      <c r="O1260" s="554" t="str">
        <f>+_xlfn.CONCAT(B1260,"-",E1260)</f>
        <v>B1/31/01-B</v>
      </c>
    </row>
    <row r="1262" spans="1:18" ht="14.5">
      <c r="A1262" s="587">
        <v>4</v>
      </c>
      <c r="B1262" s="588" t="s">
        <v>2521</v>
      </c>
      <c r="C1262" s="588" t="s">
        <v>36</v>
      </c>
      <c r="D1262" s="588" t="s">
        <v>36</v>
      </c>
      <c r="E1262" s="588" t="s">
        <v>36</v>
      </c>
      <c r="F1262" s="587" t="s">
        <v>234</v>
      </c>
      <c r="G1262" s="588" t="s">
        <v>36</v>
      </c>
      <c r="H1262" s="587"/>
      <c r="I1262" s="587"/>
      <c r="J1262" s="583">
        <v>400513.96</v>
      </c>
      <c r="K1262" s="588"/>
      <c r="L1262" s="588"/>
      <c r="M1262" s="587"/>
      <c r="N1262" s="587"/>
      <c r="O1262" s="587"/>
    </row>
    <row r="1263" spans="1:18" ht="14.5">
      <c r="B1263" s="590" t="s">
        <v>2521</v>
      </c>
      <c r="C1263" s="590" t="s">
        <v>36</v>
      </c>
      <c r="D1263" s="590" t="s">
        <v>2529</v>
      </c>
      <c r="E1263" s="590" t="s">
        <v>7</v>
      </c>
      <c r="F1263" s="591" t="s">
        <v>235</v>
      </c>
      <c r="G1263" s="590" t="s">
        <v>197</v>
      </c>
      <c r="H1263" s="593">
        <v>6656</v>
      </c>
      <c r="I1263" s="589">
        <v>47.96</v>
      </c>
      <c r="J1263" s="592">
        <v>319221.76000000001</v>
      </c>
      <c r="K1263" s="590" t="s">
        <v>2523</v>
      </c>
      <c r="L1263" s="590" t="s">
        <v>2530</v>
      </c>
      <c r="M1263" s="591" t="s">
        <v>2531</v>
      </c>
      <c r="O1263" s="554" t="str">
        <f t="shared" ref="O1263:O1264" si="114">+_xlfn.CONCAT(B1263,"-",E1263)</f>
        <v>B1/31/01-C</v>
      </c>
      <c r="P1263" s="555"/>
      <c r="Q1263" s="555"/>
      <c r="R1263" s="555"/>
    </row>
    <row r="1264" spans="1:18" ht="14.5">
      <c r="B1264" s="590" t="s">
        <v>2521</v>
      </c>
      <c r="C1264" s="590" t="s">
        <v>36</v>
      </c>
      <c r="D1264" s="590" t="s">
        <v>2529</v>
      </c>
      <c r="E1264" s="590" t="s">
        <v>8</v>
      </c>
      <c r="F1264" s="591" t="s">
        <v>236</v>
      </c>
      <c r="G1264" s="590" t="s">
        <v>197</v>
      </c>
      <c r="H1264" s="593">
        <v>1695</v>
      </c>
      <c r="I1264" s="589">
        <v>47.96</v>
      </c>
      <c r="J1264" s="592">
        <v>81292.2</v>
      </c>
      <c r="K1264" s="590" t="s">
        <v>2523</v>
      </c>
      <c r="L1264" s="590" t="s">
        <v>2530</v>
      </c>
      <c r="M1264" s="591" t="s">
        <v>2531</v>
      </c>
      <c r="O1264" s="554" t="str">
        <f t="shared" si="114"/>
        <v>B1/31/01-D</v>
      </c>
      <c r="P1264" s="555"/>
      <c r="Q1264" s="555"/>
      <c r="R1264" s="555"/>
    </row>
    <row r="1265" spans="1:18" ht="14.5">
      <c r="P1265" s="555"/>
      <c r="Q1265" s="555"/>
      <c r="R1265" s="555"/>
    </row>
    <row r="1266" spans="1:18" ht="14.5">
      <c r="A1266" s="587">
        <v>3</v>
      </c>
      <c r="B1266" s="588" t="s">
        <v>2521</v>
      </c>
      <c r="C1266" s="588" t="s">
        <v>36</v>
      </c>
      <c r="D1266" s="588" t="s">
        <v>36</v>
      </c>
      <c r="E1266" s="588" t="s">
        <v>36</v>
      </c>
      <c r="F1266" s="587" t="s">
        <v>228</v>
      </c>
      <c r="G1266" s="588" t="s">
        <v>36</v>
      </c>
      <c r="H1266" s="587"/>
      <c r="I1266" s="587"/>
      <c r="J1266" s="587">
        <v>0</v>
      </c>
      <c r="K1266" s="588"/>
      <c r="L1266" s="588"/>
      <c r="M1266" s="587"/>
      <c r="N1266" s="587"/>
      <c r="O1266" s="587"/>
    </row>
    <row r="1267" spans="1:18" ht="14.5">
      <c r="A1267" s="587">
        <v>4</v>
      </c>
      <c r="B1267" s="588" t="s">
        <v>2521</v>
      </c>
      <c r="C1267" s="588" t="s">
        <v>36</v>
      </c>
      <c r="D1267" s="588" t="s">
        <v>36</v>
      </c>
      <c r="E1267" s="588" t="s">
        <v>36</v>
      </c>
      <c r="F1267" s="587" t="s">
        <v>31</v>
      </c>
      <c r="G1267" s="588" t="s">
        <v>36</v>
      </c>
      <c r="H1267" s="587"/>
      <c r="I1267" s="587"/>
      <c r="J1267" s="587">
        <v>0</v>
      </c>
      <c r="K1267" s="588"/>
      <c r="L1267" s="588"/>
      <c r="M1267" s="587"/>
      <c r="N1267" s="587"/>
      <c r="O1267" s="587"/>
    </row>
    <row r="1268" spans="1:18" ht="58">
      <c r="A1268" s="587">
        <v>5</v>
      </c>
      <c r="B1268" s="588" t="s">
        <v>2521</v>
      </c>
      <c r="C1268" s="588" t="s">
        <v>36</v>
      </c>
      <c r="D1268" s="588" t="s">
        <v>36</v>
      </c>
      <c r="E1268" s="588" t="s">
        <v>36</v>
      </c>
      <c r="F1268" s="587" t="s">
        <v>2532</v>
      </c>
      <c r="G1268" s="588" t="s">
        <v>36</v>
      </c>
      <c r="H1268" s="587"/>
      <c r="I1268" s="587"/>
      <c r="J1268" s="587">
        <v>0</v>
      </c>
      <c r="K1268" s="588"/>
      <c r="L1268" s="588"/>
      <c r="M1268" s="587"/>
      <c r="N1268" s="587"/>
      <c r="O1268" s="587"/>
    </row>
    <row r="1269" spans="1:18" ht="14.5">
      <c r="B1269" s="590" t="s">
        <v>2521</v>
      </c>
      <c r="C1269" s="590" t="s">
        <v>36</v>
      </c>
      <c r="D1269" s="590" t="s">
        <v>2522</v>
      </c>
      <c r="E1269" s="590" t="s">
        <v>10</v>
      </c>
      <c r="F1269" s="591" t="s">
        <v>154</v>
      </c>
      <c r="G1269" s="590" t="s">
        <v>168</v>
      </c>
      <c r="H1269" s="589">
        <v>0</v>
      </c>
      <c r="J1269" s="589" t="s">
        <v>1777</v>
      </c>
      <c r="K1269" s="590" t="s">
        <v>2523</v>
      </c>
      <c r="L1269" s="590" t="s">
        <v>2533</v>
      </c>
      <c r="M1269" s="591" t="s">
        <v>154</v>
      </c>
      <c r="O1269" s="554" t="str">
        <f>+_xlfn.CONCAT(B1269,"-",E1269)</f>
        <v>B1/31/01-E</v>
      </c>
      <c r="P1269" s="555"/>
      <c r="Q1269" s="555"/>
      <c r="R1269" s="555"/>
    </row>
    <row r="1270" spans="1:18" ht="14.5">
      <c r="P1270" s="555"/>
      <c r="Q1270" s="555"/>
      <c r="R1270" s="555"/>
    </row>
    <row r="1272" spans="1:18" ht="14.5">
      <c r="A1272" s="587">
        <v>3</v>
      </c>
      <c r="B1272" s="588" t="s">
        <v>2534</v>
      </c>
      <c r="C1272" s="588" t="s">
        <v>36</v>
      </c>
      <c r="D1272" s="588" t="s">
        <v>36</v>
      </c>
      <c r="E1272" s="588" t="s">
        <v>36</v>
      </c>
      <c r="F1272" s="587" t="s">
        <v>32</v>
      </c>
      <c r="G1272" s="588" t="s">
        <v>36</v>
      </c>
      <c r="H1272" s="587"/>
      <c r="I1272" s="587"/>
      <c r="J1272" s="583">
        <v>2632956.04</v>
      </c>
      <c r="K1272" s="588"/>
      <c r="L1272" s="588"/>
      <c r="M1272" s="587"/>
      <c r="N1272" s="587"/>
      <c r="O1272" s="587"/>
    </row>
    <row r="1273" spans="1:18" ht="43.5">
      <c r="A1273" s="587">
        <v>4</v>
      </c>
      <c r="B1273" s="588" t="s">
        <v>2534</v>
      </c>
      <c r="C1273" s="588" t="s">
        <v>36</v>
      </c>
      <c r="D1273" s="588" t="s">
        <v>36</v>
      </c>
      <c r="E1273" s="588" t="s">
        <v>5</v>
      </c>
      <c r="F1273" s="587" t="s">
        <v>2535</v>
      </c>
      <c r="G1273" s="588" t="s">
        <v>36</v>
      </c>
      <c r="H1273" s="587"/>
      <c r="I1273" s="587"/>
      <c r="J1273" s="587">
        <v>0</v>
      </c>
      <c r="K1273" s="588"/>
      <c r="L1273" s="588"/>
      <c r="M1273" s="587"/>
      <c r="N1273" s="587"/>
      <c r="O1273" s="587"/>
      <c r="P1273" s="555"/>
      <c r="Q1273" s="555"/>
      <c r="R1273" s="555"/>
    </row>
    <row r="1274" spans="1:18">
      <c r="B1274" s="590" t="s">
        <v>2534</v>
      </c>
      <c r="C1274" s="590" t="s">
        <v>36</v>
      </c>
      <c r="D1274" s="590" t="s">
        <v>2526</v>
      </c>
      <c r="E1274" s="590" t="s">
        <v>6</v>
      </c>
      <c r="F1274" s="591" t="s">
        <v>157</v>
      </c>
      <c r="G1274" s="590" t="s">
        <v>474</v>
      </c>
      <c r="H1274" s="589">
        <v>0</v>
      </c>
      <c r="I1274" s="589">
        <v>61.37</v>
      </c>
      <c r="J1274" s="589" t="s">
        <v>2536</v>
      </c>
      <c r="K1274" s="590" t="s">
        <v>2523</v>
      </c>
      <c r="L1274" s="590" t="s">
        <v>2537</v>
      </c>
      <c r="M1274" s="591" t="s">
        <v>157</v>
      </c>
      <c r="O1274" s="554" t="str">
        <f>+_xlfn.CONCAT(B1274,"-",E1274)</f>
        <v>B1/31/02-B</v>
      </c>
    </row>
    <row r="1276" spans="1:18" ht="43.5">
      <c r="A1276" s="587">
        <v>4</v>
      </c>
      <c r="B1276" s="588" t="s">
        <v>2534</v>
      </c>
      <c r="C1276" s="588" t="s">
        <v>36</v>
      </c>
      <c r="D1276" s="588" t="s">
        <v>36</v>
      </c>
      <c r="E1276" s="588" t="s">
        <v>36</v>
      </c>
      <c r="F1276" s="587" t="s">
        <v>159</v>
      </c>
      <c r="G1276" s="588" t="s">
        <v>36</v>
      </c>
      <c r="H1276" s="587"/>
      <c r="I1276" s="587"/>
      <c r="J1276" s="583">
        <v>2632956.04</v>
      </c>
      <c r="K1276" s="588"/>
      <c r="L1276" s="588"/>
      <c r="M1276" s="587"/>
      <c r="N1276" s="587"/>
      <c r="O1276" s="587"/>
    </row>
    <row r="1277" spans="1:18">
      <c r="B1277" s="590" t="s">
        <v>2534</v>
      </c>
      <c r="C1277" s="590" t="s">
        <v>36</v>
      </c>
      <c r="D1277" s="590" t="s">
        <v>2529</v>
      </c>
      <c r="E1277" s="590" t="s">
        <v>7</v>
      </c>
      <c r="F1277" s="591" t="s">
        <v>160</v>
      </c>
      <c r="G1277" s="590" t="s">
        <v>474</v>
      </c>
      <c r="H1277" s="593">
        <v>54899</v>
      </c>
      <c r="I1277" s="589">
        <v>47.96</v>
      </c>
      <c r="J1277" s="592">
        <v>2632956.04</v>
      </c>
      <c r="K1277" s="590" t="s">
        <v>2523</v>
      </c>
      <c r="L1277" s="590" t="s">
        <v>2538</v>
      </c>
      <c r="M1277" s="591" t="s">
        <v>2539</v>
      </c>
      <c r="O1277" s="554" t="str">
        <f t="shared" ref="O1277:O1279" si="115">+_xlfn.CONCAT(B1277,"-",E1277)</f>
        <v>B1/31/02-C</v>
      </c>
    </row>
    <row r="1278" spans="1:18" ht="37.5">
      <c r="B1278" s="590" t="s">
        <v>2534</v>
      </c>
      <c r="C1278" s="590" t="s">
        <v>36</v>
      </c>
      <c r="D1278" s="590" t="s">
        <v>2529</v>
      </c>
      <c r="E1278" s="590" t="s">
        <v>8</v>
      </c>
      <c r="F1278" s="591" t="s">
        <v>2540</v>
      </c>
      <c r="G1278" s="590" t="s">
        <v>168</v>
      </c>
      <c r="H1278" s="589">
        <v>0</v>
      </c>
      <c r="I1278" s="589">
        <v>14.39</v>
      </c>
      <c r="J1278" s="589" t="s">
        <v>2536</v>
      </c>
      <c r="K1278" s="590" t="s">
        <v>2523</v>
      </c>
      <c r="L1278" s="590" t="s">
        <v>2541</v>
      </c>
      <c r="M1278" s="591" t="s">
        <v>2540</v>
      </c>
      <c r="O1278" s="554" t="str">
        <f t="shared" si="115"/>
        <v>B1/31/02-D</v>
      </c>
      <c r="P1278" s="555"/>
      <c r="Q1278" s="555"/>
      <c r="R1278" s="555"/>
    </row>
    <row r="1279" spans="1:18" ht="14.5">
      <c r="B1279" s="590" t="s">
        <v>2534</v>
      </c>
      <c r="C1279" s="590" t="s">
        <v>36</v>
      </c>
      <c r="D1279" s="590" t="s">
        <v>2529</v>
      </c>
      <c r="E1279" s="590" t="s">
        <v>10</v>
      </c>
      <c r="F1279" s="591" t="s">
        <v>162</v>
      </c>
      <c r="G1279" s="590" t="s">
        <v>168</v>
      </c>
      <c r="H1279" s="589">
        <v>0</v>
      </c>
      <c r="I1279" s="589">
        <v>4.8600000000000003</v>
      </c>
      <c r="J1279" s="589" t="s">
        <v>2536</v>
      </c>
      <c r="K1279" s="590" t="s">
        <v>2523</v>
      </c>
      <c r="L1279" s="590" t="s">
        <v>2542</v>
      </c>
      <c r="M1279" s="591" t="s">
        <v>162</v>
      </c>
      <c r="O1279" s="554" t="str">
        <f t="shared" si="115"/>
        <v>B1/31/02-E</v>
      </c>
      <c r="P1279" s="555"/>
      <c r="Q1279" s="555"/>
      <c r="R1279" s="555"/>
    </row>
    <row r="1281" spans="1:18" ht="14.5">
      <c r="A1281" s="587" t="s">
        <v>1633</v>
      </c>
      <c r="B1281" s="588" t="s">
        <v>2534</v>
      </c>
      <c r="C1281" s="588" t="s">
        <v>36</v>
      </c>
      <c r="D1281" s="588" t="s">
        <v>36</v>
      </c>
      <c r="E1281" s="588" t="s">
        <v>36</v>
      </c>
      <c r="F1281" s="587" t="s">
        <v>30</v>
      </c>
      <c r="G1281" s="588"/>
      <c r="H1281" s="587"/>
      <c r="I1281" s="587"/>
      <c r="J1281" s="587"/>
      <c r="K1281" s="588"/>
      <c r="L1281" s="588"/>
      <c r="M1281" s="587"/>
      <c r="N1281" s="587"/>
      <c r="O1281" s="587"/>
    </row>
    <row r="1282" spans="1:18" ht="14.5">
      <c r="A1282" s="587" t="s">
        <v>1633</v>
      </c>
      <c r="B1282" s="588" t="s">
        <v>2534</v>
      </c>
      <c r="C1282" s="588" t="s">
        <v>36</v>
      </c>
      <c r="D1282" s="588" t="s">
        <v>36</v>
      </c>
      <c r="E1282" s="588" t="s">
        <v>36</v>
      </c>
      <c r="F1282" s="587" t="s">
        <v>9</v>
      </c>
      <c r="G1282" s="588"/>
      <c r="H1282" s="587"/>
      <c r="I1282" s="587"/>
      <c r="J1282" s="587"/>
      <c r="K1282" s="588"/>
      <c r="L1282" s="588"/>
      <c r="M1282" s="587"/>
      <c r="N1282" s="587"/>
      <c r="O1282" s="587"/>
      <c r="P1282" s="555"/>
      <c r="Q1282" s="555"/>
      <c r="R1282" s="555"/>
    </row>
    <row r="1283" spans="1:18" ht="14.5">
      <c r="P1283" s="555"/>
      <c r="Q1283" s="555"/>
      <c r="R1283" s="555"/>
    </row>
    <row r="1284" spans="1:18" ht="14.5">
      <c r="P1284" s="555"/>
      <c r="Q1284" s="555"/>
      <c r="R1284" s="555"/>
    </row>
    <row r="1285" spans="1:18" ht="14.5">
      <c r="A1285" s="587">
        <v>2</v>
      </c>
      <c r="B1285" s="588" t="s">
        <v>2543</v>
      </c>
      <c r="C1285" s="588" t="s">
        <v>36</v>
      </c>
      <c r="D1285" s="588" t="s">
        <v>36</v>
      </c>
      <c r="E1285" s="588" t="s">
        <v>36</v>
      </c>
      <c r="F1285" s="587" t="s">
        <v>29</v>
      </c>
      <c r="G1285" s="588" t="s">
        <v>36</v>
      </c>
      <c r="H1285" s="587"/>
      <c r="I1285" s="587"/>
      <c r="J1285" s="583">
        <v>7635228.5300000003</v>
      </c>
      <c r="K1285" s="588"/>
      <c r="L1285" s="588"/>
      <c r="M1285" s="587"/>
      <c r="N1285" s="587"/>
      <c r="O1285" s="587"/>
      <c r="P1285" s="555"/>
      <c r="Q1285" s="555"/>
      <c r="R1285" s="555"/>
    </row>
    <row r="1286" spans="1:18" ht="14.5">
      <c r="A1286" s="587">
        <v>3</v>
      </c>
      <c r="B1286" s="588" t="s">
        <v>2543</v>
      </c>
      <c r="C1286" s="588" t="s">
        <v>36</v>
      </c>
      <c r="D1286" s="588" t="s">
        <v>36</v>
      </c>
      <c r="E1286" s="588" t="s">
        <v>36</v>
      </c>
      <c r="F1286" s="587" t="s">
        <v>163</v>
      </c>
      <c r="G1286" s="588" t="s">
        <v>36</v>
      </c>
      <c r="H1286" s="587"/>
      <c r="I1286" s="587"/>
      <c r="J1286" s="583">
        <v>3786221.52</v>
      </c>
      <c r="K1286" s="588"/>
      <c r="L1286" s="588"/>
      <c r="M1286" s="587"/>
      <c r="N1286" s="587"/>
      <c r="O1286" s="587"/>
    </row>
    <row r="1287" spans="1:18" ht="14.5">
      <c r="A1287" s="587">
        <v>4</v>
      </c>
      <c r="B1287" s="588" t="s">
        <v>2543</v>
      </c>
      <c r="C1287" s="588" t="s">
        <v>36</v>
      </c>
      <c r="D1287" s="588" t="s">
        <v>36</v>
      </c>
      <c r="E1287" s="588" t="s">
        <v>36</v>
      </c>
      <c r="F1287" s="587" t="s">
        <v>2544</v>
      </c>
      <c r="G1287" s="588" t="s">
        <v>36</v>
      </c>
      <c r="H1287" s="587"/>
      <c r="I1287" s="587"/>
      <c r="J1287" s="583">
        <v>1042888.88</v>
      </c>
      <c r="K1287" s="588"/>
      <c r="L1287" s="588"/>
      <c r="M1287" s="587"/>
      <c r="N1287" s="587"/>
      <c r="O1287" s="587"/>
    </row>
    <row r="1288" spans="1:18" ht="14.5">
      <c r="A1288" s="587">
        <v>5</v>
      </c>
      <c r="B1288" s="588" t="s">
        <v>2543</v>
      </c>
      <c r="C1288" s="588" t="s">
        <v>36</v>
      </c>
      <c r="D1288" s="588" t="s">
        <v>36</v>
      </c>
      <c r="E1288" s="588" t="s">
        <v>36</v>
      </c>
      <c r="F1288" s="587" t="s">
        <v>165</v>
      </c>
      <c r="G1288" s="588" t="s">
        <v>36</v>
      </c>
      <c r="H1288" s="587"/>
      <c r="I1288" s="587"/>
      <c r="J1288" s="583">
        <v>732750</v>
      </c>
      <c r="K1288" s="588"/>
      <c r="L1288" s="588"/>
      <c r="M1288" s="587"/>
      <c r="N1288" s="587"/>
      <c r="O1288" s="587"/>
    </row>
    <row r="1289" spans="1:18" ht="25">
      <c r="B1289" s="590" t="s">
        <v>2543</v>
      </c>
      <c r="C1289" s="590" t="s">
        <v>36</v>
      </c>
      <c r="D1289" s="590" t="s">
        <v>2545</v>
      </c>
      <c r="E1289" s="590" t="s">
        <v>5</v>
      </c>
      <c r="F1289" s="591" t="s">
        <v>2546</v>
      </c>
      <c r="G1289" s="590" t="s">
        <v>168</v>
      </c>
      <c r="H1289" s="592">
        <v>3908</v>
      </c>
      <c r="I1289" s="589">
        <v>12.5</v>
      </c>
      <c r="J1289" s="592">
        <v>48850</v>
      </c>
      <c r="K1289" s="590" t="s">
        <v>2547</v>
      </c>
      <c r="L1289" s="590" t="s">
        <v>2548</v>
      </c>
      <c r="M1289" s="591" t="s">
        <v>2549</v>
      </c>
      <c r="N1289" s="591" t="s">
        <v>2550</v>
      </c>
      <c r="O1289" s="554" t="str">
        <f t="shared" ref="O1289:O1292" si="116">+_xlfn.CONCAT(B1289,"-",E1289)</f>
        <v>B1/32/01-A</v>
      </c>
    </row>
    <row r="1290" spans="1:18" ht="25">
      <c r="B1290" s="590" t="s">
        <v>2543</v>
      </c>
      <c r="C1290" s="590" t="s">
        <v>36</v>
      </c>
      <c r="D1290" s="590" t="s">
        <v>2545</v>
      </c>
      <c r="E1290" s="590" t="s">
        <v>6</v>
      </c>
      <c r="F1290" s="591" t="s">
        <v>2551</v>
      </c>
      <c r="G1290" s="590" t="s">
        <v>168</v>
      </c>
      <c r="H1290" s="592">
        <v>3908</v>
      </c>
      <c r="I1290" s="589">
        <v>12.5</v>
      </c>
      <c r="J1290" s="592">
        <v>48850</v>
      </c>
      <c r="K1290" s="590" t="s">
        <v>2547</v>
      </c>
      <c r="L1290" s="590" t="s">
        <v>2552</v>
      </c>
      <c r="M1290" s="591" t="s">
        <v>2553</v>
      </c>
      <c r="N1290" s="591" t="s">
        <v>2550</v>
      </c>
      <c r="O1290" s="554" t="str">
        <f t="shared" si="116"/>
        <v>B1/32/01-B</v>
      </c>
    </row>
    <row r="1291" spans="1:18" ht="50">
      <c r="B1291" s="590" t="s">
        <v>2543</v>
      </c>
      <c r="C1291" s="590" t="s">
        <v>36</v>
      </c>
      <c r="D1291" s="590" t="s">
        <v>2545</v>
      </c>
      <c r="E1291" s="590" t="s">
        <v>7</v>
      </c>
      <c r="F1291" s="591" t="s">
        <v>2554</v>
      </c>
      <c r="G1291" s="590" t="s">
        <v>168</v>
      </c>
      <c r="H1291" s="592">
        <v>3908</v>
      </c>
      <c r="I1291" s="589">
        <v>93.75</v>
      </c>
      <c r="J1291" s="592">
        <v>366375</v>
      </c>
      <c r="K1291" s="590" t="s">
        <v>2547</v>
      </c>
      <c r="L1291" s="590" t="s">
        <v>2555</v>
      </c>
      <c r="M1291" s="591" t="s">
        <v>2554</v>
      </c>
      <c r="N1291" s="591" t="s">
        <v>2550</v>
      </c>
      <c r="O1291" s="554" t="str">
        <f t="shared" si="116"/>
        <v>B1/32/01-C</v>
      </c>
      <c r="P1291" s="555"/>
      <c r="Q1291" s="555"/>
      <c r="R1291" s="555"/>
    </row>
    <row r="1292" spans="1:18" ht="37.5">
      <c r="B1292" s="590" t="s">
        <v>2543</v>
      </c>
      <c r="C1292" s="590" t="s">
        <v>36</v>
      </c>
      <c r="D1292" s="590" t="s">
        <v>2545</v>
      </c>
      <c r="E1292" s="590" t="s">
        <v>8</v>
      </c>
      <c r="F1292" s="591" t="s">
        <v>2556</v>
      </c>
      <c r="G1292" s="590" t="s">
        <v>168</v>
      </c>
      <c r="H1292" s="592">
        <v>3908</v>
      </c>
      <c r="I1292" s="589">
        <v>68.75</v>
      </c>
      <c r="J1292" s="592">
        <v>268675</v>
      </c>
      <c r="K1292" s="590" t="s">
        <v>2547</v>
      </c>
      <c r="L1292" s="590" t="s">
        <v>2557</v>
      </c>
      <c r="M1292" s="591" t="s">
        <v>2558</v>
      </c>
      <c r="N1292" s="591" t="s">
        <v>2550</v>
      </c>
      <c r="O1292" s="554" t="str">
        <f t="shared" si="116"/>
        <v>B1/32/01-D</v>
      </c>
    </row>
    <row r="1294" spans="1:18" ht="14.5">
      <c r="A1294" s="587">
        <v>5</v>
      </c>
      <c r="B1294" s="588" t="s">
        <v>2543</v>
      </c>
      <c r="C1294" s="588" t="s">
        <v>36</v>
      </c>
      <c r="D1294" s="588" t="s">
        <v>36</v>
      </c>
      <c r="E1294" s="588" t="s">
        <v>36</v>
      </c>
      <c r="F1294" s="587" t="s">
        <v>172</v>
      </c>
      <c r="G1294" s="588" t="s">
        <v>36</v>
      </c>
      <c r="H1294" s="587"/>
      <c r="I1294" s="587"/>
      <c r="J1294" s="583">
        <v>310138.88</v>
      </c>
      <c r="K1294" s="588"/>
      <c r="L1294" s="588"/>
      <c r="M1294" s="587"/>
      <c r="N1294" s="587"/>
      <c r="O1294" s="587"/>
    </row>
    <row r="1295" spans="1:18" ht="37.5">
      <c r="B1295" s="590" t="s">
        <v>2543</v>
      </c>
      <c r="C1295" s="590" t="s">
        <v>36</v>
      </c>
      <c r="D1295" s="590" t="s">
        <v>2559</v>
      </c>
      <c r="E1295" s="590" t="s">
        <v>10</v>
      </c>
      <c r="F1295" s="591" t="s">
        <v>2560</v>
      </c>
      <c r="G1295" s="590" t="s">
        <v>168</v>
      </c>
      <c r="H1295" s="592">
        <v>3908</v>
      </c>
      <c r="I1295" s="589">
        <v>24.83</v>
      </c>
      <c r="J1295" s="592">
        <v>97035.64</v>
      </c>
      <c r="K1295" s="590" t="s">
        <v>2547</v>
      </c>
      <c r="L1295" s="590" t="s">
        <v>2561</v>
      </c>
      <c r="M1295" s="591" t="s">
        <v>2560</v>
      </c>
      <c r="N1295" s="591" t="s">
        <v>2562</v>
      </c>
      <c r="O1295" s="554" t="str">
        <f t="shared" ref="O1295:O1297" si="117">+_xlfn.CONCAT(B1295,"-",E1295)</f>
        <v>B1/32/01-E</v>
      </c>
    </row>
    <row r="1296" spans="1:18" ht="50">
      <c r="B1296" s="590" t="s">
        <v>2543</v>
      </c>
      <c r="C1296" s="590" t="s">
        <v>36</v>
      </c>
      <c r="D1296" s="590" t="s">
        <v>2559</v>
      </c>
      <c r="E1296" s="590" t="s">
        <v>11</v>
      </c>
      <c r="F1296" s="591" t="s">
        <v>2563</v>
      </c>
      <c r="G1296" s="590" t="s">
        <v>168</v>
      </c>
      <c r="H1296" s="592">
        <v>3908</v>
      </c>
      <c r="I1296" s="589">
        <v>49.67</v>
      </c>
      <c r="J1296" s="592">
        <v>194110.36</v>
      </c>
      <c r="K1296" s="590" t="s">
        <v>2547</v>
      </c>
      <c r="L1296" s="590" t="s">
        <v>2564</v>
      </c>
      <c r="M1296" s="591" t="s">
        <v>2565</v>
      </c>
      <c r="N1296" s="591" t="s">
        <v>2562</v>
      </c>
      <c r="O1296" s="554" t="str">
        <f t="shared" si="117"/>
        <v>B1/32/01-F</v>
      </c>
    </row>
    <row r="1297" spans="1:18" ht="25">
      <c r="B1297" s="590" t="s">
        <v>2543</v>
      </c>
      <c r="C1297" s="590" t="s">
        <v>36</v>
      </c>
      <c r="D1297" s="590" t="s">
        <v>2559</v>
      </c>
      <c r="E1297" s="590" t="s">
        <v>27</v>
      </c>
      <c r="F1297" s="591" t="s">
        <v>2566</v>
      </c>
      <c r="G1297" s="590" t="s">
        <v>168</v>
      </c>
      <c r="H1297" s="592">
        <v>3908</v>
      </c>
      <c r="I1297" s="589">
        <v>4.8600000000000003</v>
      </c>
      <c r="J1297" s="592">
        <v>18992.88</v>
      </c>
      <c r="K1297" s="590" t="s">
        <v>2547</v>
      </c>
      <c r="L1297" s="590" t="s">
        <v>2567</v>
      </c>
      <c r="M1297" s="591" t="s">
        <v>2568</v>
      </c>
      <c r="N1297" s="591" t="s">
        <v>2562</v>
      </c>
      <c r="O1297" s="554" t="str">
        <f t="shared" si="117"/>
        <v>B1/32/01-G</v>
      </c>
      <c r="P1297" s="555"/>
      <c r="Q1297" s="555"/>
      <c r="R1297" s="555"/>
    </row>
    <row r="1298" spans="1:18" ht="14.5">
      <c r="P1298" s="555"/>
      <c r="Q1298" s="555"/>
      <c r="R1298" s="555"/>
    </row>
    <row r="1300" spans="1:18" ht="14.5">
      <c r="A1300" s="587">
        <v>4</v>
      </c>
      <c r="B1300" s="588" t="s">
        <v>2569</v>
      </c>
      <c r="C1300" s="588" t="s">
        <v>36</v>
      </c>
      <c r="D1300" s="588" t="s">
        <v>36</v>
      </c>
      <c r="E1300" s="588" t="s">
        <v>36</v>
      </c>
      <c r="F1300" s="587" t="s">
        <v>176</v>
      </c>
      <c r="G1300" s="588" t="s">
        <v>36</v>
      </c>
      <c r="H1300" s="587"/>
      <c r="I1300" s="587"/>
      <c r="J1300" s="583">
        <v>934485.92</v>
      </c>
      <c r="K1300" s="588"/>
      <c r="L1300" s="588"/>
      <c r="M1300" s="587"/>
      <c r="N1300" s="587"/>
      <c r="O1300" s="587"/>
    </row>
    <row r="1301" spans="1:18" ht="43.5">
      <c r="A1301" s="587">
        <v>5</v>
      </c>
      <c r="B1301" s="588" t="s">
        <v>2569</v>
      </c>
      <c r="C1301" s="588" t="s">
        <v>36</v>
      </c>
      <c r="D1301" s="588" t="s">
        <v>36</v>
      </c>
      <c r="E1301" s="588" t="s">
        <v>36</v>
      </c>
      <c r="F1301" s="587" t="s">
        <v>177</v>
      </c>
      <c r="G1301" s="588" t="s">
        <v>36</v>
      </c>
      <c r="H1301" s="587"/>
      <c r="I1301" s="587"/>
      <c r="J1301" s="583">
        <v>934485.92</v>
      </c>
      <c r="K1301" s="588"/>
      <c r="L1301" s="588"/>
      <c r="M1301" s="587"/>
      <c r="N1301" s="587"/>
      <c r="O1301" s="587"/>
    </row>
    <row r="1302" spans="1:18" ht="14.5">
      <c r="B1302" s="590" t="s">
        <v>2569</v>
      </c>
      <c r="C1302" s="590" t="s">
        <v>36</v>
      </c>
      <c r="D1302" s="590" t="s">
        <v>2570</v>
      </c>
      <c r="E1302" s="590" t="s">
        <v>5</v>
      </c>
      <c r="F1302" s="591" t="s">
        <v>178</v>
      </c>
      <c r="G1302" s="590" t="s">
        <v>179</v>
      </c>
      <c r="H1302" s="593">
        <v>4236</v>
      </c>
      <c r="I1302" s="589">
        <v>185.47</v>
      </c>
      <c r="J1302" s="592">
        <v>785650.92</v>
      </c>
      <c r="K1302" s="590" t="s">
        <v>2547</v>
      </c>
      <c r="L1302" s="590" t="s">
        <v>2571</v>
      </c>
      <c r="M1302" s="591" t="s">
        <v>178</v>
      </c>
      <c r="O1302" s="554" t="str">
        <f t="shared" ref="O1302:O1303" si="118">+_xlfn.CONCAT(B1302,"-",E1302)</f>
        <v>B1/32/02-A</v>
      </c>
      <c r="P1302" s="555"/>
      <c r="Q1302" s="555"/>
      <c r="R1302" s="555"/>
    </row>
    <row r="1303" spans="1:18" ht="14.5">
      <c r="B1303" s="590" t="s">
        <v>2569</v>
      </c>
      <c r="C1303" s="590" t="s">
        <v>36</v>
      </c>
      <c r="D1303" s="590" t="s">
        <v>2570</v>
      </c>
      <c r="E1303" s="590" t="s">
        <v>6</v>
      </c>
      <c r="F1303" s="591" t="s">
        <v>180</v>
      </c>
      <c r="G1303" s="590" t="s">
        <v>179</v>
      </c>
      <c r="H1303" s="589">
        <v>412</v>
      </c>
      <c r="I1303" s="589">
        <v>361.25</v>
      </c>
      <c r="J1303" s="592">
        <v>148835</v>
      </c>
      <c r="K1303" s="590" t="s">
        <v>2547</v>
      </c>
      <c r="L1303" s="590" t="s">
        <v>2572</v>
      </c>
      <c r="M1303" s="591" t="s">
        <v>180</v>
      </c>
      <c r="O1303" s="554" t="str">
        <f t="shared" si="118"/>
        <v>B1/32/02-B</v>
      </c>
      <c r="P1303" s="555"/>
      <c r="Q1303" s="555"/>
      <c r="R1303" s="555"/>
    </row>
    <row r="1305" spans="1:18" ht="14.5">
      <c r="A1305" s="587">
        <v>4</v>
      </c>
      <c r="B1305" s="588" t="s">
        <v>2569</v>
      </c>
      <c r="C1305" s="588" t="s">
        <v>36</v>
      </c>
      <c r="D1305" s="588" t="s">
        <v>36</v>
      </c>
      <c r="E1305" s="588" t="s">
        <v>36</v>
      </c>
      <c r="F1305" s="587" t="s">
        <v>428</v>
      </c>
      <c r="G1305" s="588" t="s">
        <v>36</v>
      </c>
      <c r="H1305" s="587"/>
      <c r="I1305" s="587"/>
      <c r="J1305" s="583">
        <v>1569521.72</v>
      </c>
      <c r="K1305" s="588"/>
      <c r="L1305" s="588"/>
      <c r="M1305" s="587"/>
      <c r="N1305" s="587"/>
      <c r="O1305" s="587"/>
    </row>
    <row r="1306" spans="1:18" ht="14.5">
      <c r="A1306" s="587">
        <v>5</v>
      </c>
      <c r="B1306" s="588" t="s">
        <v>2569</v>
      </c>
      <c r="C1306" s="588" t="s">
        <v>36</v>
      </c>
      <c r="D1306" s="588" t="s">
        <v>36</v>
      </c>
      <c r="E1306" s="588" t="s">
        <v>36</v>
      </c>
      <c r="F1306" s="587" t="s">
        <v>429</v>
      </c>
      <c r="G1306" s="588" t="s">
        <v>36</v>
      </c>
      <c r="H1306" s="587"/>
      <c r="I1306" s="587"/>
      <c r="J1306" s="583">
        <v>1478635.44</v>
      </c>
      <c r="K1306" s="588"/>
      <c r="L1306" s="588"/>
      <c r="M1306" s="587"/>
      <c r="N1306" s="587"/>
      <c r="O1306" s="587"/>
      <c r="P1306" s="555"/>
      <c r="Q1306" s="555"/>
      <c r="R1306" s="555"/>
    </row>
    <row r="1307" spans="1:18" ht="50">
      <c r="B1307" s="590" t="s">
        <v>2569</v>
      </c>
      <c r="C1307" s="590" t="s">
        <v>36</v>
      </c>
      <c r="D1307" s="590" t="s">
        <v>2573</v>
      </c>
      <c r="E1307" s="590" t="s">
        <v>7</v>
      </c>
      <c r="F1307" s="591" t="s">
        <v>2574</v>
      </c>
      <c r="G1307" s="590" t="s">
        <v>168</v>
      </c>
      <c r="H1307" s="593">
        <v>6843</v>
      </c>
      <c r="I1307" s="589">
        <v>216.08</v>
      </c>
      <c r="J1307" s="592">
        <v>1478635.44</v>
      </c>
      <c r="K1307" s="590" t="s">
        <v>2547</v>
      </c>
      <c r="L1307" s="590" t="s">
        <v>2575</v>
      </c>
      <c r="M1307" s="591" t="s">
        <v>2574</v>
      </c>
      <c r="O1307" s="554" t="str">
        <f>+_xlfn.CONCAT(B1307,"-",E1307)</f>
        <v>B1/32/02-C</v>
      </c>
    </row>
    <row r="1309" spans="1:18" ht="14.5">
      <c r="A1309" s="587">
        <v>5</v>
      </c>
      <c r="B1309" s="588" t="s">
        <v>2569</v>
      </c>
      <c r="C1309" s="588" t="s">
        <v>36</v>
      </c>
      <c r="D1309" s="588" t="s">
        <v>36</v>
      </c>
      <c r="E1309" s="588" t="s">
        <v>36</v>
      </c>
      <c r="F1309" s="587" t="s">
        <v>432</v>
      </c>
      <c r="G1309" s="588" t="s">
        <v>36</v>
      </c>
      <c r="H1309" s="587"/>
      <c r="I1309" s="587"/>
      <c r="J1309" s="583">
        <v>90886.28</v>
      </c>
      <c r="K1309" s="588"/>
      <c r="L1309" s="588"/>
      <c r="M1309" s="587"/>
      <c r="N1309" s="587"/>
      <c r="O1309" s="587"/>
      <c r="P1309" s="555"/>
      <c r="Q1309" s="555"/>
      <c r="R1309" s="555"/>
    </row>
    <row r="1310" spans="1:18" ht="25">
      <c r="B1310" s="590" t="s">
        <v>2569</v>
      </c>
      <c r="C1310" s="590" t="s">
        <v>36</v>
      </c>
      <c r="D1310" s="590" t="s">
        <v>2570</v>
      </c>
      <c r="E1310" s="590" t="s">
        <v>8</v>
      </c>
      <c r="F1310" s="591" t="s">
        <v>433</v>
      </c>
      <c r="G1310" s="590" t="s">
        <v>434</v>
      </c>
      <c r="H1310" s="589">
        <v>508</v>
      </c>
      <c r="I1310" s="589">
        <v>178.91</v>
      </c>
      <c r="J1310" s="592">
        <v>90886.28</v>
      </c>
      <c r="K1310" s="590" t="s">
        <v>2547</v>
      </c>
      <c r="L1310" s="590" t="s">
        <v>2576</v>
      </c>
      <c r="M1310" s="591" t="s">
        <v>2577</v>
      </c>
      <c r="O1310" s="554" t="str">
        <f>+_xlfn.CONCAT(B1310,"-",E1310)</f>
        <v>B1/32/02-D</v>
      </c>
    </row>
    <row r="1312" spans="1:18" ht="14.5">
      <c r="A1312" s="587">
        <v>4</v>
      </c>
      <c r="B1312" s="588" t="s">
        <v>2569</v>
      </c>
      <c r="C1312" s="588" t="s">
        <v>36</v>
      </c>
      <c r="D1312" s="588" t="s">
        <v>36</v>
      </c>
      <c r="E1312" s="588" t="s">
        <v>36</v>
      </c>
      <c r="F1312" s="587" t="s">
        <v>181</v>
      </c>
      <c r="G1312" s="588" t="s">
        <v>36</v>
      </c>
      <c r="H1312" s="587"/>
      <c r="I1312" s="587"/>
      <c r="J1312" s="583">
        <v>100200</v>
      </c>
      <c r="K1312" s="588"/>
      <c r="L1312" s="588"/>
      <c r="M1312" s="587"/>
      <c r="N1312" s="587"/>
      <c r="O1312" s="587"/>
    </row>
    <row r="1313" spans="1:18" ht="25">
      <c r="B1313" s="590" t="s">
        <v>2569</v>
      </c>
      <c r="C1313" s="590" t="s">
        <v>36</v>
      </c>
      <c r="D1313" s="590" t="s">
        <v>2578</v>
      </c>
      <c r="E1313" s="590" t="s">
        <v>10</v>
      </c>
      <c r="F1313" s="591" t="s">
        <v>182</v>
      </c>
      <c r="G1313" s="590" t="s">
        <v>168</v>
      </c>
      <c r="H1313" s="589">
        <v>0</v>
      </c>
      <c r="I1313" s="589">
        <v>250</v>
      </c>
      <c r="J1313" s="589" t="s">
        <v>2536</v>
      </c>
      <c r="K1313" s="590" t="s">
        <v>2547</v>
      </c>
      <c r="L1313" s="590" t="s">
        <v>2579</v>
      </c>
      <c r="M1313" s="591" t="s">
        <v>182</v>
      </c>
      <c r="N1313" s="591" t="s">
        <v>2580</v>
      </c>
      <c r="O1313" s="554" t="str">
        <f t="shared" ref="O1313:O1317" si="119">+_xlfn.CONCAT(B1313,"-",E1313)</f>
        <v>B1/32/02-E</v>
      </c>
    </row>
    <row r="1314" spans="1:18" ht="25">
      <c r="B1314" s="590" t="s">
        <v>2569</v>
      </c>
      <c r="C1314" s="590" t="s">
        <v>36</v>
      </c>
      <c r="D1314" s="590" t="s">
        <v>2578</v>
      </c>
      <c r="E1314" s="590" t="s">
        <v>11</v>
      </c>
      <c r="F1314" s="591" t="s">
        <v>2581</v>
      </c>
      <c r="G1314" s="590" t="s">
        <v>168</v>
      </c>
      <c r="H1314" s="589">
        <v>0</v>
      </c>
      <c r="I1314" s="589">
        <v>250</v>
      </c>
      <c r="J1314" s="589" t="s">
        <v>2536</v>
      </c>
      <c r="K1314" s="590" t="s">
        <v>2547</v>
      </c>
      <c r="L1314" s="590" t="s">
        <v>2582</v>
      </c>
      <c r="M1314" s="591" t="s">
        <v>2583</v>
      </c>
      <c r="N1314" s="591" t="s">
        <v>2580</v>
      </c>
      <c r="O1314" s="554" t="str">
        <f t="shared" si="119"/>
        <v>B1/32/02-F</v>
      </c>
    </row>
    <row r="1315" spans="1:18" ht="25">
      <c r="B1315" s="590" t="s">
        <v>2569</v>
      </c>
      <c r="C1315" s="590" t="s">
        <v>36</v>
      </c>
      <c r="D1315" s="590" t="s">
        <v>2578</v>
      </c>
      <c r="E1315" s="590" t="s">
        <v>27</v>
      </c>
      <c r="F1315" s="591" t="s">
        <v>184</v>
      </c>
      <c r="G1315" s="590" t="s">
        <v>168</v>
      </c>
      <c r="H1315" s="589">
        <v>78.16</v>
      </c>
      <c r="I1315" s="589">
        <v>250</v>
      </c>
      <c r="J1315" s="592">
        <v>19540</v>
      </c>
      <c r="K1315" s="590" t="s">
        <v>2547</v>
      </c>
      <c r="L1315" s="590" t="s">
        <v>2582</v>
      </c>
      <c r="M1315" s="591" t="s">
        <v>2583</v>
      </c>
      <c r="N1315" s="591" t="s">
        <v>2584</v>
      </c>
      <c r="O1315" s="554" t="str">
        <f t="shared" si="119"/>
        <v>B1/32/02-G</v>
      </c>
    </row>
    <row r="1316" spans="1:18" ht="25">
      <c r="B1316" s="590" t="s">
        <v>2569</v>
      </c>
      <c r="C1316" s="590" t="s">
        <v>36</v>
      </c>
      <c r="D1316" s="590" t="s">
        <v>2578</v>
      </c>
      <c r="E1316" s="590" t="s">
        <v>28</v>
      </c>
      <c r="F1316" s="591" t="s">
        <v>2585</v>
      </c>
      <c r="G1316" s="590" t="s">
        <v>168</v>
      </c>
      <c r="H1316" s="589">
        <v>156.32</v>
      </c>
      <c r="I1316" s="589">
        <v>250</v>
      </c>
      <c r="J1316" s="592">
        <v>39080</v>
      </c>
      <c r="K1316" s="590" t="s">
        <v>2547</v>
      </c>
      <c r="L1316" s="590" t="s">
        <v>2582</v>
      </c>
      <c r="M1316" s="591" t="s">
        <v>2583</v>
      </c>
      <c r="N1316" s="591" t="s">
        <v>2584</v>
      </c>
      <c r="O1316" s="554" t="str">
        <f t="shared" si="119"/>
        <v>B1/32/02-H</v>
      </c>
    </row>
    <row r="1317" spans="1:18" ht="25">
      <c r="B1317" s="590" t="s">
        <v>2569</v>
      </c>
      <c r="C1317" s="590" t="s">
        <v>36</v>
      </c>
      <c r="D1317" s="590" t="s">
        <v>2578</v>
      </c>
      <c r="E1317" s="590" t="s">
        <v>33</v>
      </c>
      <c r="F1317" s="591" t="s">
        <v>2586</v>
      </c>
      <c r="G1317" s="590" t="s">
        <v>168</v>
      </c>
      <c r="H1317" s="589">
        <v>156.32</v>
      </c>
      <c r="I1317" s="589">
        <v>250</v>
      </c>
      <c r="J1317" s="592">
        <v>39080</v>
      </c>
      <c r="K1317" s="590" t="s">
        <v>2547</v>
      </c>
      <c r="L1317" s="590" t="s">
        <v>2582</v>
      </c>
      <c r="M1317" s="591" t="s">
        <v>2583</v>
      </c>
      <c r="N1317" s="591" t="s">
        <v>2584</v>
      </c>
      <c r="O1317" s="554" t="str">
        <f t="shared" si="119"/>
        <v>B1/32/02-J</v>
      </c>
    </row>
    <row r="1320" spans="1:18">
      <c r="B1320" s="590" t="s">
        <v>2587</v>
      </c>
      <c r="C1320" s="590" t="s">
        <v>36</v>
      </c>
      <c r="D1320" s="590" t="s">
        <v>2578</v>
      </c>
      <c r="E1320" s="590" t="s">
        <v>5</v>
      </c>
      <c r="F1320" s="591" t="s">
        <v>187</v>
      </c>
      <c r="G1320" s="590" t="s">
        <v>168</v>
      </c>
      <c r="H1320" s="589">
        <v>0</v>
      </c>
      <c r="I1320" s="589">
        <v>250</v>
      </c>
      <c r="J1320" s="589" t="s">
        <v>2536</v>
      </c>
      <c r="K1320" s="590" t="s">
        <v>2547</v>
      </c>
      <c r="L1320" s="590" t="s">
        <v>2588</v>
      </c>
      <c r="M1320" s="591" t="s">
        <v>187</v>
      </c>
      <c r="N1320" s="591" t="s">
        <v>2580</v>
      </c>
      <c r="O1320" s="554" t="str">
        <f t="shared" ref="O1320:O1324" si="120">+_xlfn.CONCAT(B1320,"-",E1320)</f>
        <v>B1/32/03-A</v>
      </c>
    </row>
    <row r="1321" spans="1:18" ht="25">
      <c r="B1321" s="590" t="s">
        <v>2587</v>
      </c>
      <c r="C1321" s="590" t="s">
        <v>36</v>
      </c>
      <c r="D1321" s="590" t="s">
        <v>2578</v>
      </c>
      <c r="E1321" s="590" t="s">
        <v>6</v>
      </c>
      <c r="F1321" s="591" t="s">
        <v>188</v>
      </c>
      <c r="G1321" s="590" t="s">
        <v>168</v>
      </c>
      <c r="H1321" s="589">
        <v>0</v>
      </c>
      <c r="I1321" s="589">
        <v>250</v>
      </c>
      <c r="J1321" s="589" t="s">
        <v>2536</v>
      </c>
      <c r="K1321" s="590" t="s">
        <v>2547</v>
      </c>
      <c r="L1321" s="590" t="s">
        <v>2582</v>
      </c>
      <c r="M1321" s="591" t="s">
        <v>2583</v>
      </c>
      <c r="N1321" s="591" t="s">
        <v>2580</v>
      </c>
      <c r="O1321" s="554" t="str">
        <f t="shared" si="120"/>
        <v>B1/32/03-B</v>
      </c>
    </row>
    <row r="1322" spans="1:18" ht="25">
      <c r="B1322" s="590" t="s">
        <v>2587</v>
      </c>
      <c r="C1322" s="590" t="s">
        <v>36</v>
      </c>
      <c r="D1322" s="590" t="s">
        <v>2578</v>
      </c>
      <c r="E1322" s="590" t="s">
        <v>7</v>
      </c>
      <c r="F1322" s="591" t="s">
        <v>189</v>
      </c>
      <c r="G1322" s="590" t="s">
        <v>168</v>
      </c>
      <c r="H1322" s="589">
        <v>10</v>
      </c>
      <c r="I1322" s="589">
        <v>250</v>
      </c>
      <c r="J1322" s="592">
        <v>2500</v>
      </c>
      <c r="K1322" s="590" t="s">
        <v>2547</v>
      </c>
      <c r="L1322" s="590" t="s">
        <v>2589</v>
      </c>
      <c r="M1322" s="591" t="s">
        <v>189</v>
      </c>
      <c r="N1322" s="591" t="s">
        <v>2590</v>
      </c>
      <c r="O1322" s="554" t="str">
        <f t="shared" si="120"/>
        <v>B1/32/03-C</v>
      </c>
    </row>
    <row r="1323" spans="1:18" ht="14.5">
      <c r="B1323" s="590" t="s">
        <v>2587</v>
      </c>
      <c r="C1323" s="590" t="s">
        <v>36</v>
      </c>
      <c r="D1323" s="590" t="s">
        <v>2578</v>
      </c>
      <c r="E1323" s="590" t="s">
        <v>8</v>
      </c>
      <c r="F1323" s="591" t="s">
        <v>190</v>
      </c>
      <c r="G1323" s="590" t="s">
        <v>168</v>
      </c>
      <c r="H1323" s="589">
        <v>0</v>
      </c>
      <c r="I1323" s="589">
        <v>250</v>
      </c>
      <c r="J1323" s="589" t="s">
        <v>2536</v>
      </c>
      <c r="K1323" s="590" t="s">
        <v>2547</v>
      </c>
      <c r="L1323" s="590" t="s">
        <v>2591</v>
      </c>
      <c r="M1323" s="591" t="s">
        <v>190</v>
      </c>
      <c r="N1323" s="591" t="s">
        <v>2580</v>
      </c>
      <c r="O1323" s="554" t="str">
        <f t="shared" si="120"/>
        <v>B1/32/03-D</v>
      </c>
      <c r="P1323" s="555"/>
      <c r="Q1323" s="555"/>
      <c r="R1323" s="555"/>
    </row>
    <row r="1324" spans="1:18">
      <c r="B1324" s="590" t="s">
        <v>2587</v>
      </c>
      <c r="C1324" s="590" t="s">
        <v>36</v>
      </c>
      <c r="D1324" s="590" t="s">
        <v>2578</v>
      </c>
      <c r="E1324" s="590" t="s">
        <v>11</v>
      </c>
      <c r="F1324" s="591" t="s">
        <v>191</v>
      </c>
      <c r="G1324" s="590" t="s">
        <v>168</v>
      </c>
      <c r="H1324" s="589">
        <v>0</v>
      </c>
      <c r="I1324" s="589">
        <v>250</v>
      </c>
      <c r="J1324" s="589" t="s">
        <v>2536</v>
      </c>
      <c r="K1324" s="590" t="s">
        <v>2547</v>
      </c>
      <c r="L1324" s="590" t="s">
        <v>2592</v>
      </c>
      <c r="M1324" s="591" t="s">
        <v>191</v>
      </c>
      <c r="N1324" s="591" t="s">
        <v>2580</v>
      </c>
      <c r="O1324" s="554" t="str">
        <f t="shared" si="120"/>
        <v>B1/32/03-F</v>
      </c>
    </row>
    <row r="1326" spans="1:18" ht="14.5">
      <c r="A1326" s="587">
        <v>4</v>
      </c>
      <c r="B1326" s="588" t="s">
        <v>2587</v>
      </c>
      <c r="C1326" s="588" t="s">
        <v>36</v>
      </c>
      <c r="D1326" s="588" t="s">
        <v>36</v>
      </c>
      <c r="E1326" s="588" t="s">
        <v>36</v>
      </c>
      <c r="F1326" s="587" t="s">
        <v>192</v>
      </c>
      <c r="G1326" s="588" t="s">
        <v>36</v>
      </c>
      <c r="H1326" s="587"/>
      <c r="I1326" s="587"/>
      <c r="J1326" s="583">
        <v>112500</v>
      </c>
      <c r="K1326" s="588"/>
      <c r="L1326" s="588"/>
      <c r="M1326" s="587"/>
      <c r="N1326" s="587"/>
      <c r="O1326" s="587"/>
    </row>
    <row r="1327" spans="1:18" ht="37.5">
      <c r="B1327" s="590" t="s">
        <v>2587</v>
      </c>
      <c r="C1327" s="590" t="s">
        <v>36</v>
      </c>
      <c r="D1327" s="590" t="s">
        <v>2593</v>
      </c>
      <c r="E1327" s="590" t="s">
        <v>2594</v>
      </c>
      <c r="F1327" s="591" t="s">
        <v>193</v>
      </c>
      <c r="G1327" s="590" t="s">
        <v>311</v>
      </c>
      <c r="H1327" s="589">
        <v>30</v>
      </c>
      <c r="I1327" s="592">
        <v>3750</v>
      </c>
      <c r="J1327" s="592">
        <v>112500</v>
      </c>
      <c r="K1327" s="590" t="s">
        <v>33</v>
      </c>
      <c r="L1327" s="590" t="s">
        <v>2595</v>
      </c>
      <c r="M1327" s="591" t="s">
        <v>193</v>
      </c>
      <c r="O1327" s="554" t="str">
        <f t="shared" ref="O1327:O1328" si="121">+_xlfn.CONCAT(B1327,"-",E1327)</f>
        <v>B1/32/03-F.1</v>
      </c>
      <c r="P1327" s="555"/>
      <c r="Q1327" s="555"/>
      <c r="R1327" s="555"/>
    </row>
    <row r="1328" spans="1:18" ht="37.5">
      <c r="B1328" s="590" t="s">
        <v>2587</v>
      </c>
      <c r="C1328" s="590" t="s">
        <v>36</v>
      </c>
      <c r="D1328" s="590" t="s">
        <v>2593</v>
      </c>
      <c r="E1328" s="590" t="s">
        <v>2596</v>
      </c>
      <c r="F1328" s="591" t="s">
        <v>194</v>
      </c>
      <c r="G1328" s="590" t="s">
        <v>311</v>
      </c>
      <c r="H1328" s="589">
        <v>0</v>
      </c>
      <c r="I1328" s="592">
        <v>12500</v>
      </c>
      <c r="J1328" s="589" t="s">
        <v>2536</v>
      </c>
      <c r="K1328" s="590" t="s">
        <v>33</v>
      </c>
      <c r="L1328" s="590" t="s">
        <v>2597</v>
      </c>
      <c r="M1328" s="591" t="s">
        <v>194</v>
      </c>
      <c r="O1328" s="554" t="str">
        <f t="shared" si="121"/>
        <v>B1/32/03-F.2</v>
      </c>
      <c r="P1328" s="555"/>
      <c r="Q1328" s="555"/>
      <c r="R1328" s="555"/>
    </row>
    <row r="1330" spans="1:18" ht="14.5">
      <c r="A1330" s="587">
        <v>4</v>
      </c>
      <c r="B1330" s="588" t="s">
        <v>2587</v>
      </c>
      <c r="C1330" s="588" t="s">
        <v>36</v>
      </c>
      <c r="D1330" s="588" t="s">
        <v>36</v>
      </c>
      <c r="E1330" s="588" t="s">
        <v>36</v>
      </c>
      <c r="F1330" s="587" t="s">
        <v>435</v>
      </c>
      <c r="G1330" s="588" t="s">
        <v>36</v>
      </c>
      <c r="H1330" s="587"/>
      <c r="I1330" s="587"/>
      <c r="J1330" s="583">
        <v>26625</v>
      </c>
      <c r="K1330" s="588"/>
      <c r="L1330" s="588"/>
      <c r="M1330" s="587"/>
      <c r="N1330" s="587"/>
      <c r="O1330" s="587"/>
    </row>
    <row r="1331" spans="1:18" ht="29">
      <c r="A1331" s="587">
        <v>5</v>
      </c>
      <c r="B1331" s="588" t="s">
        <v>2587</v>
      </c>
      <c r="C1331" s="588" t="s">
        <v>36</v>
      </c>
      <c r="D1331" s="588" t="s">
        <v>36</v>
      </c>
      <c r="E1331" s="588" t="s">
        <v>36</v>
      </c>
      <c r="F1331" s="587" t="s">
        <v>2598</v>
      </c>
      <c r="G1331" s="588" t="s">
        <v>36</v>
      </c>
      <c r="H1331" s="587"/>
      <c r="I1331" s="587"/>
      <c r="J1331" s="583">
        <v>26625</v>
      </c>
      <c r="K1331" s="588"/>
      <c r="L1331" s="588"/>
      <c r="M1331" s="587"/>
      <c r="N1331" s="587"/>
      <c r="O1331" s="587"/>
    </row>
    <row r="1332" spans="1:18" ht="14.5">
      <c r="B1332" s="590" t="s">
        <v>2587</v>
      </c>
      <c r="C1332" s="590" t="s">
        <v>36</v>
      </c>
      <c r="D1332" s="590" t="s">
        <v>2599</v>
      </c>
      <c r="E1332" s="590" t="s">
        <v>27</v>
      </c>
      <c r="F1332" s="591" t="s">
        <v>437</v>
      </c>
      <c r="G1332" s="590" t="s">
        <v>434</v>
      </c>
      <c r="H1332" s="589">
        <v>28</v>
      </c>
      <c r="I1332" s="589">
        <v>750</v>
      </c>
      <c r="J1332" s="592">
        <v>21000</v>
      </c>
      <c r="K1332" s="590" t="s">
        <v>2547</v>
      </c>
      <c r="L1332" s="590" t="s">
        <v>2600</v>
      </c>
      <c r="M1332" s="591" t="s">
        <v>437</v>
      </c>
      <c r="O1332" s="554" t="str">
        <f t="shared" ref="O1332:O1333" si="122">+_xlfn.CONCAT(B1332,"-",E1332)</f>
        <v>B1/32/03-G</v>
      </c>
      <c r="P1332" s="555"/>
      <c r="Q1332" s="555"/>
      <c r="R1332" s="555"/>
    </row>
    <row r="1333" spans="1:18" ht="14.5">
      <c r="B1333" s="590" t="s">
        <v>2587</v>
      </c>
      <c r="C1333" s="590" t="s">
        <v>36</v>
      </c>
      <c r="D1333" s="590" t="s">
        <v>2599</v>
      </c>
      <c r="E1333" s="590" t="s">
        <v>28</v>
      </c>
      <c r="F1333" s="591" t="s">
        <v>2601</v>
      </c>
      <c r="G1333" s="590" t="s">
        <v>311</v>
      </c>
      <c r="H1333" s="589">
        <v>1</v>
      </c>
      <c r="I1333" s="592">
        <v>5625</v>
      </c>
      <c r="J1333" s="592">
        <v>5625</v>
      </c>
      <c r="K1333" s="590" t="s">
        <v>2547</v>
      </c>
      <c r="L1333" s="590" t="s">
        <v>2602</v>
      </c>
      <c r="M1333" s="591" t="s">
        <v>2603</v>
      </c>
      <c r="O1333" s="554" t="str">
        <f t="shared" si="122"/>
        <v>B1/32/03-H</v>
      </c>
      <c r="P1333" s="555"/>
      <c r="Q1333" s="555"/>
      <c r="R1333" s="555"/>
    </row>
    <row r="1335" spans="1:18" ht="14.5">
      <c r="A1335" s="587">
        <v>3</v>
      </c>
      <c r="B1335" s="588" t="s">
        <v>2587</v>
      </c>
      <c r="C1335" s="588" t="s">
        <v>36</v>
      </c>
      <c r="D1335" s="588" t="s">
        <v>36</v>
      </c>
      <c r="E1335" s="588" t="s">
        <v>36</v>
      </c>
      <c r="F1335" s="587" t="s">
        <v>439</v>
      </c>
      <c r="G1335" s="588" t="s">
        <v>36</v>
      </c>
      <c r="H1335" s="587"/>
      <c r="I1335" s="587"/>
      <c r="J1335" s="583">
        <v>398384.64000000001</v>
      </c>
      <c r="K1335" s="588"/>
      <c r="L1335" s="588"/>
      <c r="M1335" s="587"/>
      <c r="N1335" s="587"/>
      <c r="O1335" s="587"/>
    </row>
    <row r="1336" spans="1:18" ht="14.5">
      <c r="A1336" s="587">
        <v>4</v>
      </c>
      <c r="B1336" s="588" t="s">
        <v>2587</v>
      </c>
      <c r="C1336" s="588" t="s">
        <v>36</v>
      </c>
      <c r="D1336" s="588" t="s">
        <v>36</v>
      </c>
      <c r="E1336" s="588" t="s">
        <v>36</v>
      </c>
      <c r="F1336" s="587" t="s">
        <v>440</v>
      </c>
      <c r="G1336" s="588" t="s">
        <v>36</v>
      </c>
      <c r="H1336" s="587"/>
      <c r="I1336" s="587"/>
      <c r="J1336" s="583">
        <v>398384.64000000001</v>
      </c>
      <c r="K1336" s="588"/>
      <c r="L1336" s="588"/>
      <c r="M1336" s="587"/>
      <c r="N1336" s="587"/>
      <c r="O1336" s="587"/>
    </row>
    <row r="1337" spans="1:18">
      <c r="B1337" s="590" t="s">
        <v>2587</v>
      </c>
      <c r="C1337" s="590" t="s">
        <v>36</v>
      </c>
      <c r="D1337" s="590" t="s">
        <v>2604</v>
      </c>
      <c r="E1337" s="590" t="s">
        <v>33</v>
      </c>
      <c r="F1337" s="591" t="s">
        <v>441</v>
      </c>
      <c r="G1337" s="590" t="s">
        <v>311</v>
      </c>
      <c r="H1337" s="589">
        <v>2</v>
      </c>
      <c r="I1337" s="592">
        <v>3193.37</v>
      </c>
      <c r="J1337" s="592">
        <v>6386.74</v>
      </c>
      <c r="K1337" s="590" t="s">
        <v>2547</v>
      </c>
      <c r="L1337" s="590" t="s">
        <v>2605</v>
      </c>
      <c r="M1337" s="591" t="s">
        <v>441</v>
      </c>
      <c r="O1337" s="554" t="str">
        <f t="shared" ref="O1337:O1339" si="123">+_xlfn.CONCAT(B1337,"-",E1337)</f>
        <v>B1/32/03-J</v>
      </c>
    </row>
    <row r="1338" spans="1:18">
      <c r="B1338" s="590" t="s">
        <v>2587</v>
      </c>
      <c r="C1338" s="590" t="s">
        <v>36</v>
      </c>
      <c r="D1338" s="590" t="s">
        <v>2604</v>
      </c>
      <c r="E1338" s="590" t="s">
        <v>34</v>
      </c>
      <c r="F1338" s="591" t="s">
        <v>443</v>
      </c>
      <c r="G1338" s="590" t="s">
        <v>311</v>
      </c>
      <c r="H1338" s="589">
        <v>0</v>
      </c>
      <c r="I1338" s="592">
        <v>4811.1899999999996</v>
      </c>
      <c r="J1338" s="589" t="s">
        <v>2536</v>
      </c>
      <c r="K1338" s="590" t="s">
        <v>2547</v>
      </c>
      <c r="L1338" s="590" t="s">
        <v>2606</v>
      </c>
      <c r="M1338" s="591" t="s">
        <v>443</v>
      </c>
      <c r="O1338" s="554" t="str">
        <f t="shared" si="123"/>
        <v>B1/32/03-K</v>
      </c>
    </row>
    <row r="1339" spans="1:18">
      <c r="B1339" s="590" t="s">
        <v>2587</v>
      </c>
      <c r="C1339" s="590" t="s">
        <v>36</v>
      </c>
      <c r="D1339" s="590" t="s">
        <v>2604</v>
      </c>
      <c r="E1339" s="590" t="s">
        <v>39</v>
      </c>
      <c r="F1339" s="591" t="s">
        <v>444</v>
      </c>
      <c r="G1339" s="590" t="s">
        <v>311</v>
      </c>
      <c r="H1339" s="589">
        <v>4</v>
      </c>
      <c r="I1339" s="592">
        <v>3522.81</v>
      </c>
      <c r="J1339" s="592">
        <v>14091.24</v>
      </c>
      <c r="K1339" s="590" t="s">
        <v>2547</v>
      </c>
      <c r="L1339" s="590" t="s">
        <v>2607</v>
      </c>
      <c r="M1339" s="591" t="s">
        <v>444</v>
      </c>
      <c r="O1339" s="554" t="str">
        <f t="shared" si="123"/>
        <v>B1/32/03-L</v>
      </c>
    </row>
    <row r="1342" spans="1:18">
      <c r="B1342" s="590" t="s">
        <v>2608</v>
      </c>
      <c r="C1342" s="590" t="s">
        <v>36</v>
      </c>
      <c r="D1342" s="590" t="s">
        <v>2604</v>
      </c>
      <c r="E1342" s="590" t="s">
        <v>5</v>
      </c>
      <c r="F1342" s="591" t="s">
        <v>445</v>
      </c>
      <c r="G1342" s="590" t="s">
        <v>311</v>
      </c>
      <c r="H1342" s="589">
        <v>29</v>
      </c>
      <c r="I1342" s="592">
        <v>11238.79</v>
      </c>
      <c r="J1342" s="592">
        <v>325924.90999999997</v>
      </c>
      <c r="K1342" s="590" t="s">
        <v>2547</v>
      </c>
      <c r="L1342" s="590" t="s">
        <v>2609</v>
      </c>
      <c r="M1342" s="591" t="s">
        <v>445</v>
      </c>
      <c r="O1342" s="554" t="str">
        <f t="shared" ref="O1342:O1344" si="124">+_xlfn.CONCAT(B1342,"-",E1342)</f>
        <v>B1/32/04-A</v>
      </c>
    </row>
    <row r="1343" spans="1:18" ht="14.5">
      <c r="B1343" s="590" t="s">
        <v>2608</v>
      </c>
      <c r="C1343" s="590" t="s">
        <v>36</v>
      </c>
      <c r="D1343" s="590" t="s">
        <v>2604</v>
      </c>
      <c r="E1343" s="590" t="s">
        <v>6</v>
      </c>
      <c r="F1343" s="591" t="s">
        <v>446</v>
      </c>
      <c r="G1343" s="590" t="s">
        <v>311</v>
      </c>
      <c r="H1343" s="589">
        <v>0</v>
      </c>
      <c r="I1343" s="592">
        <v>2592.87</v>
      </c>
      <c r="J1343" s="589" t="s">
        <v>2536</v>
      </c>
      <c r="K1343" s="590" t="s">
        <v>2547</v>
      </c>
      <c r="L1343" s="590" t="s">
        <v>2610</v>
      </c>
      <c r="M1343" s="591" t="s">
        <v>446</v>
      </c>
      <c r="O1343" s="554" t="str">
        <f t="shared" si="124"/>
        <v>B1/32/04-B</v>
      </c>
      <c r="P1343" s="555"/>
      <c r="Q1343" s="555"/>
      <c r="R1343" s="555"/>
    </row>
    <row r="1344" spans="1:18" ht="14.5">
      <c r="B1344" s="590" t="s">
        <v>2608</v>
      </c>
      <c r="C1344" s="590" t="s">
        <v>36</v>
      </c>
      <c r="D1344" s="590" t="s">
        <v>2604</v>
      </c>
      <c r="E1344" s="590" t="s">
        <v>7</v>
      </c>
      <c r="F1344" s="591" t="s">
        <v>447</v>
      </c>
      <c r="G1344" s="590" t="s">
        <v>311</v>
      </c>
      <c r="H1344" s="589">
        <v>25</v>
      </c>
      <c r="I1344" s="592">
        <v>2079.27</v>
      </c>
      <c r="J1344" s="592">
        <v>51981.75</v>
      </c>
      <c r="K1344" s="590" t="s">
        <v>2547</v>
      </c>
      <c r="L1344" s="590" t="s">
        <v>2611</v>
      </c>
      <c r="M1344" s="591" t="s">
        <v>447</v>
      </c>
      <c r="O1344" s="554" t="str">
        <f t="shared" si="124"/>
        <v>B1/32/04-C</v>
      </c>
      <c r="P1344" s="555"/>
      <c r="Q1344" s="555"/>
      <c r="R1344" s="555"/>
    </row>
    <row r="1346" spans="1:18" ht="14.5">
      <c r="A1346" s="587">
        <v>3</v>
      </c>
      <c r="B1346" s="588" t="s">
        <v>2608</v>
      </c>
      <c r="C1346" s="588" t="s">
        <v>36</v>
      </c>
      <c r="D1346" s="588" t="s">
        <v>36</v>
      </c>
      <c r="E1346" s="588" t="s">
        <v>36</v>
      </c>
      <c r="F1346" s="587" t="s">
        <v>471</v>
      </c>
      <c r="G1346" s="588" t="s">
        <v>36</v>
      </c>
      <c r="H1346" s="587"/>
      <c r="I1346" s="587"/>
      <c r="J1346" s="583">
        <v>1519837.2</v>
      </c>
      <c r="K1346" s="588"/>
      <c r="L1346" s="588"/>
      <c r="M1346" s="587"/>
      <c r="N1346" s="587"/>
      <c r="O1346" s="587"/>
    </row>
    <row r="1347" spans="1:18" ht="101.5">
      <c r="A1347" s="587">
        <v>4</v>
      </c>
      <c r="B1347" s="588" t="s">
        <v>2608</v>
      </c>
      <c r="C1347" s="588" t="s">
        <v>36</v>
      </c>
      <c r="D1347" s="588" t="s">
        <v>36</v>
      </c>
      <c r="E1347" s="588" t="s">
        <v>36</v>
      </c>
      <c r="F1347" s="587" t="s">
        <v>472</v>
      </c>
      <c r="G1347" s="588" t="s">
        <v>36</v>
      </c>
      <c r="H1347" s="587"/>
      <c r="I1347" s="587"/>
      <c r="J1347" s="583">
        <v>1519837.2</v>
      </c>
      <c r="K1347" s="588"/>
      <c r="L1347" s="588"/>
      <c r="M1347" s="587"/>
      <c r="N1347" s="587"/>
      <c r="O1347" s="587"/>
    </row>
    <row r="1348" spans="1:18">
      <c r="B1348" s="590" t="s">
        <v>2608</v>
      </c>
      <c r="C1348" s="590" t="s">
        <v>36</v>
      </c>
      <c r="D1348" s="590" t="s">
        <v>2612</v>
      </c>
      <c r="E1348" s="590" t="s">
        <v>8</v>
      </c>
      <c r="F1348" s="591" t="s">
        <v>473</v>
      </c>
      <c r="G1348" s="590" t="s">
        <v>474</v>
      </c>
      <c r="H1348" s="589">
        <v>250</v>
      </c>
      <c r="I1348" s="589">
        <v>514.85</v>
      </c>
      <c r="J1348" s="592">
        <v>128712.5</v>
      </c>
      <c r="K1348" s="590" t="s">
        <v>2547</v>
      </c>
      <c r="L1348" s="590" t="s">
        <v>2613</v>
      </c>
      <c r="M1348" s="591" t="s">
        <v>2614</v>
      </c>
      <c r="O1348" s="554" t="str">
        <f t="shared" ref="O1348:O1350" si="125">+_xlfn.CONCAT(B1348,"-",E1348)</f>
        <v>B1/32/04-D</v>
      </c>
    </row>
    <row r="1349" spans="1:18" ht="14.5">
      <c r="B1349" s="590" t="s">
        <v>2608</v>
      </c>
      <c r="C1349" s="590" t="s">
        <v>36</v>
      </c>
      <c r="D1349" s="590" t="s">
        <v>2612</v>
      </c>
      <c r="E1349" s="590" t="s">
        <v>10</v>
      </c>
      <c r="F1349" s="591" t="s">
        <v>475</v>
      </c>
      <c r="G1349" s="590" t="s">
        <v>474</v>
      </c>
      <c r="H1349" s="593">
        <v>2236</v>
      </c>
      <c r="I1349" s="589">
        <v>514.85</v>
      </c>
      <c r="J1349" s="592">
        <v>1151204.6000000001</v>
      </c>
      <c r="K1349" s="590" t="s">
        <v>2547</v>
      </c>
      <c r="L1349" s="590" t="s">
        <v>2613</v>
      </c>
      <c r="M1349" s="591" t="s">
        <v>2614</v>
      </c>
      <c r="O1349" s="554" t="str">
        <f t="shared" si="125"/>
        <v>B1/32/04-E</v>
      </c>
      <c r="P1349" s="555"/>
      <c r="Q1349" s="555"/>
      <c r="R1349" s="555"/>
    </row>
    <row r="1350" spans="1:18" ht="14.5">
      <c r="B1350" s="590" t="s">
        <v>2608</v>
      </c>
      <c r="C1350" s="590" t="s">
        <v>36</v>
      </c>
      <c r="D1350" s="590" t="s">
        <v>2612</v>
      </c>
      <c r="E1350" s="590" t="s">
        <v>11</v>
      </c>
      <c r="F1350" s="591" t="s">
        <v>476</v>
      </c>
      <c r="G1350" s="590" t="s">
        <v>474</v>
      </c>
      <c r="H1350" s="589">
        <v>466</v>
      </c>
      <c r="I1350" s="589">
        <v>514.85</v>
      </c>
      <c r="J1350" s="592">
        <v>239920.1</v>
      </c>
      <c r="K1350" s="590" t="s">
        <v>2547</v>
      </c>
      <c r="L1350" s="590" t="s">
        <v>2613</v>
      </c>
      <c r="M1350" s="591" t="s">
        <v>2614</v>
      </c>
      <c r="O1350" s="554" t="str">
        <f t="shared" si="125"/>
        <v>B1/32/04-F</v>
      </c>
      <c r="P1350" s="555"/>
      <c r="Q1350" s="555"/>
      <c r="R1350" s="555"/>
    </row>
    <row r="1351" spans="1:18" ht="14.5">
      <c r="P1351" s="555"/>
      <c r="Q1351" s="555"/>
      <c r="R1351" s="555"/>
    </row>
    <row r="1352" spans="1:18" ht="14.5">
      <c r="A1352" s="587">
        <v>3</v>
      </c>
      <c r="B1352" s="588" t="s">
        <v>2608</v>
      </c>
      <c r="C1352" s="588" t="s">
        <v>36</v>
      </c>
      <c r="D1352" s="588" t="s">
        <v>36</v>
      </c>
      <c r="E1352" s="588" t="s">
        <v>36</v>
      </c>
      <c r="F1352" s="587" t="s">
        <v>448</v>
      </c>
      <c r="G1352" s="588" t="s">
        <v>36</v>
      </c>
      <c r="H1352" s="587"/>
      <c r="I1352" s="587"/>
      <c r="J1352" s="583">
        <v>1930785.17</v>
      </c>
      <c r="K1352" s="588"/>
      <c r="L1352" s="588"/>
      <c r="M1352" s="587"/>
      <c r="N1352" s="587"/>
      <c r="O1352" s="587"/>
    </row>
    <row r="1353" spans="1:18" ht="72.5">
      <c r="A1353" s="587">
        <v>4</v>
      </c>
      <c r="B1353" s="588" t="s">
        <v>2608</v>
      </c>
      <c r="C1353" s="588" t="s">
        <v>36</v>
      </c>
      <c r="D1353" s="588" t="s">
        <v>36</v>
      </c>
      <c r="E1353" s="588" t="s">
        <v>36</v>
      </c>
      <c r="F1353" s="587" t="s">
        <v>449</v>
      </c>
      <c r="G1353" s="588" t="s">
        <v>36</v>
      </c>
      <c r="H1353" s="587"/>
      <c r="I1353" s="587"/>
      <c r="J1353" s="583">
        <v>1491737.78</v>
      </c>
      <c r="K1353" s="588"/>
      <c r="L1353" s="588"/>
      <c r="M1353" s="587"/>
      <c r="N1353" s="587"/>
      <c r="O1353" s="587"/>
    </row>
    <row r="1354" spans="1:18" ht="14.5">
      <c r="A1354" s="587">
        <v>5</v>
      </c>
      <c r="B1354" s="588" t="s">
        <v>2608</v>
      </c>
      <c r="C1354" s="588" t="s">
        <v>36</v>
      </c>
      <c r="D1354" s="588" t="s">
        <v>36</v>
      </c>
      <c r="E1354" s="588" t="s">
        <v>36</v>
      </c>
      <c r="F1354" s="587" t="s">
        <v>450</v>
      </c>
      <c r="G1354" s="588" t="s">
        <v>36</v>
      </c>
      <c r="H1354" s="587"/>
      <c r="I1354" s="587"/>
      <c r="J1354" s="583">
        <v>674941.7</v>
      </c>
      <c r="K1354" s="588"/>
      <c r="L1354" s="588"/>
      <c r="M1354" s="587"/>
      <c r="N1354" s="587"/>
      <c r="O1354" s="587"/>
    </row>
    <row r="1355" spans="1:18">
      <c r="B1355" s="590" t="s">
        <v>2608</v>
      </c>
      <c r="C1355" s="590" t="s">
        <v>36</v>
      </c>
      <c r="D1355" s="590" t="s">
        <v>2615</v>
      </c>
      <c r="E1355" s="590" t="s">
        <v>27</v>
      </c>
      <c r="F1355" s="591" t="s">
        <v>451</v>
      </c>
      <c r="G1355" s="590" t="s">
        <v>311</v>
      </c>
      <c r="H1355" s="589">
        <v>30</v>
      </c>
      <c r="I1355" s="592">
        <v>14828.31</v>
      </c>
      <c r="J1355" s="592">
        <v>444849.3</v>
      </c>
      <c r="K1355" s="590" t="s">
        <v>2547</v>
      </c>
      <c r="L1355" s="590" t="s">
        <v>2616</v>
      </c>
      <c r="M1355" s="591" t="s">
        <v>451</v>
      </c>
      <c r="O1355" s="554" t="str">
        <f t="shared" ref="O1355:O1357" si="126">+_xlfn.CONCAT(B1355,"-",E1355)</f>
        <v>B1/32/04-G</v>
      </c>
    </row>
    <row r="1356" spans="1:18" ht="14.5">
      <c r="B1356" s="590" t="s">
        <v>2608</v>
      </c>
      <c r="C1356" s="590" t="s">
        <v>36</v>
      </c>
      <c r="D1356" s="590" t="s">
        <v>2615</v>
      </c>
      <c r="E1356" s="590" t="s">
        <v>28</v>
      </c>
      <c r="F1356" s="591" t="s">
        <v>452</v>
      </c>
      <c r="G1356" s="590" t="s">
        <v>311</v>
      </c>
      <c r="H1356" s="589">
        <v>19</v>
      </c>
      <c r="I1356" s="592">
        <v>2626.85</v>
      </c>
      <c r="J1356" s="592">
        <v>49910.15</v>
      </c>
      <c r="K1356" s="590" t="s">
        <v>2547</v>
      </c>
      <c r="L1356" s="590" t="s">
        <v>2617</v>
      </c>
      <c r="M1356" s="591" t="s">
        <v>452</v>
      </c>
      <c r="O1356" s="554" t="str">
        <f t="shared" si="126"/>
        <v>B1/32/04-H</v>
      </c>
      <c r="P1356" s="555"/>
      <c r="Q1356" s="555"/>
      <c r="R1356" s="555"/>
    </row>
    <row r="1357" spans="1:18">
      <c r="B1357" s="590" t="s">
        <v>2608</v>
      </c>
      <c r="C1357" s="590" t="s">
        <v>36</v>
      </c>
      <c r="D1357" s="590" t="s">
        <v>2615</v>
      </c>
      <c r="E1357" s="590" t="s">
        <v>33</v>
      </c>
      <c r="F1357" s="591" t="s">
        <v>453</v>
      </c>
      <c r="G1357" s="590" t="s">
        <v>311</v>
      </c>
      <c r="H1357" s="589">
        <v>25</v>
      </c>
      <c r="I1357" s="592">
        <v>7207.29</v>
      </c>
      <c r="J1357" s="592">
        <v>180182.25</v>
      </c>
      <c r="K1357" s="590" t="s">
        <v>2547</v>
      </c>
      <c r="L1357" s="590" t="s">
        <v>2618</v>
      </c>
      <c r="M1357" s="591" t="s">
        <v>453</v>
      </c>
      <c r="O1357" s="554" t="str">
        <f t="shared" si="126"/>
        <v>B1/32/04-J</v>
      </c>
    </row>
    <row r="1359" spans="1:18" ht="14.5">
      <c r="A1359" s="587">
        <v>5</v>
      </c>
      <c r="B1359" s="588" t="s">
        <v>2608</v>
      </c>
      <c r="C1359" s="588" t="s">
        <v>36</v>
      </c>
      <c r="D1359" s="588" t="s">
        <v>36</v>
      </c>
      <c r="E1359" s="588" t="s">
        <v>36</v>
      </c>
      <c r="F1359" s="587" t="s">
        <v>454</v>
      </c>
      <c r="G1359" s="588" t="s">
        <v>36</v>
      </c>
      <c r="H1359" s="587"/>
      <c r="I1359" s="587"/>
      <c r="J1359" s="583">
        <v>466440.54</v>
      </c>
      <c r="K1359" s="588"/>
      <c r="L1359" s="588"/>
      <c r="M1359" s="587"/>
      <c r="N1359" s="587"/>
      <c r="O1359" s="587"/>
    </row>
    <row r="1360" spans="1:18">
      <c r="B1360" s="590" t="s">
        <v>2608</v>
      </c>
      <c r="C1360" s="590" t="s">
        <v>36</v>
      </c>
      <c r="D1360" s="590" t="s">
        <v>2615</v>
      </c>
      <c r="E1360" s="590" t="s">
        <v>34</v>
      </c>
      <c r="F1360" s="591" t="s">
        <v>455</v>
      </c>
      <c r="G1360" s="590" t="s">
        <v>168</v>
      </c>
      <c r="H1360" s="593">
        <v>1535</v>
      </c>
      <c r="I1360" s="589">
        <v>209.26</v>
      </c>
      <c r="J1360" s="592">
        <v>321214.09999999998</v>
      </c>
      <c r="K1360" s="590" t="s">
        <v>2547</v>
      </c>
      <c r="L1360" s="590" t="s">
        <v>2619</v>
      </c>
      <c r="M1360" s="591" t="s">
        <v>455</v>
      </c>
      <c r="O1360" s="554" t="str">
        <f>+_xlfn.CONCAT(B1360,"-",E1360)</f>
        <v>B1/32/04-K</v>
      </c>
    </row>
    <row r="1362" spans="1:18" ht="14.5">
      <c r="P1362" s="555"/>
      <c r="Q1362" s="555"/>
      <c r="R1362" s="555"/>
    </row>
    <row r="1363" spans="1:18">
      <c r="B1363" s="590" t="s">
        <v>2620</v>
      </c>
      <c r="C1363" s="590" t="s">
        <v>36</v>
      </c>
      <c r="D1363" s="590" t="s">
        <v>2615</v>
      </c>
      <c r="E1363" s="590" t="s">
        <v>5</v>
      </c>
      <c r="F1363" s="591" t="s">
        <v>456</v>
      </c>
      <c r="G1363" s="590" t="s">
        <v>168</v>
      </c>
      <c r="H1363" s="589">
        <v>694</v>
      </c>
      <c r="I1363" s="589">
        <v>209.26</v>
      </c>
      <c r="J1363" s="592">
        <v>145226.44</v>
      </c>
      <c r="K1363" s="590" t="s">
        <v>2547</v>
      </c>
      <c r="L1363" s="590" t="s">
        <v>2621</v>
      </c>
      <c r="M1363" s="591" t="s">
        <v>456</v>
      </c>
      <c r="O1363" s="554" t="str">
        <f>+_xlfn.CONCAT(B1363,"-",E1363)</f>
        <v>B1/32/05-A</v>
      </c>
    </row>
    <row r="1365" spans="1:18" ht="14.5">
      <c r="A1365" s="587">
        <v>5</v>
      </c>
      <c r="B1365" s="588" t="s">
        <v>2620</v>
      </c>
      <c r="C1365" s="588" t="s">
        <v>36</v>
      </c>
      <c r="D1365" s="588" t="s">
        <v>36</v>
      </c>
      <c r="E1365" s="588" t="s">
        <v>36</v>
      </c>
      <c r="F1365" s="587" t="s">
        <v>458</v>
      </c>
      <c r="G1365" s="588" t="s">
        <v>36</v>
      </c>
      <c r="H1365" s="587"/>
      <c r="I1365" s="587"/>
      <c r="J1365" s="583">
        <v>350355.54</v>
      </c>
      <c r="K1365" s="588"/>
      <c r="L1365" s="588"/>
      <c r="M1365" s="587"/>
      <c r="N1365" s="587"/>
      <c r="O1365" s="587"/>
    </row>
    <row r="1366" spans="1:18" ht="14.5">
      <c r="B1366" s="590" t="s">
        <v>2620</v>
      </c>
      <c r="C1366" s="590" t="s">
        <v>36</v>
      </c>
      <c r="D1366" s="590" t="s">
        <v>2615</v>
      </c>
      <c r="E1366" s="590" t="s">
        <v>6</v>
      </c>
      <c r="F1366" s="591" t="s">
        <v>459</v>
      </c>
      <c r="G1366" s="590" t="s">
        <v>168</v>
      </c>
      <c r="H1366" s="593">
        <v>1059</v>
      </c>
      <c r="I1366" s="589">
        <v>276.69</v>
      </c>
      <c r="J1366" s="592">
        <v>293014.71000000002</v>
      </c>
      <c r="K1366" s="590" t="s">
        <v>2547</v>
      </c>
      <c r="L1366" s="590" t="s">
        <v>2622</v>
      </c>
      <c r="M1366" s="591" t="s">
        <v>459</v>
      </c>
      <c r="O1366" s="554" t="str">
        <f t="shared" ref="O1366:O1367" si="127">+_xlfn.CONCAT(B1366,"-",E1366)</f>
        <v>B1/32/05-B</v>
      </c>
      <c r="P1366" s="555"/>
      <c r="Q1366" s="555"/>
      <c r="R1366" s="555"/>
    </row>
    <row r="1367" spans="1:18" ht="14.5">
      <c r="B1367" s="590" t="s">
        <v>2620</v>
      </c>
      <c r="C1367" s="590" t="s">
        <v>36</v>
      </c>
      <c r="D1367" s="590" t="s">
        <v>2615</v>
      </c>
      <c r="E1367" s="590" t="s">
        <v>7</v>
      </c>
      <c r="F1367" s="591" t="s">
        <v>2623</v>
      </c>
      <c r="G1367" s="590" t="s">
        <v>168</v>
      </c>
      <c r="H1367" s="589">
        <v>493</v>
      </c>
      <c r="I1367" s="589">
        <v>116.31</v>
      </c>
      <c r="J1367" s="592">
        <v>57340.83</v>
      </c>
      <c r="K1367" s="590" t="s">
        <v>2547</v>
      </c>
      <c r="L1367" s="590" t="s">
        <v>2624</v>
      </c>
      <c r="M1367" s="591" t="s">
        <v>2623</v>
      </c>
      <c r="O1367" s="554" t="str">
        <f t="shared" si="127"/>
        <v>B1/32/05-C</v>
      </c>
      <c r="P1367" s="555"/>
      <c r="Q1367" s="555"/>
      <c r="R1367" s="555"/>
    </row>
    <row r="1369" spans="1:18" ht="14.5">
      <c r="A1369" s="587">
        <v>4</v>
      </c>
      <c r="B1369" s="588" t="s">
        <v>2620</v>
      </c>
      <c r="C1369" s="588" t="s">
        <v>36</v>
      </c>
      <c r="D1369" s="588" t="s">
        <v>36</v>
      </c>
      <c r="E1369" s="588" t="s">
        <v>36</v>
      </c>
      <c r="F1369" s="587" t="s">
        <v>462</v>
      </c>
      <c r="G1369" s="588" t="s">
        <v>36</v>
      </c>
      <c r="H1369" s="587"/>
      <c r="I1369" s="587"/>
      <c r="J1369" s="583">
        <v>439047.39</v>
      </c>
      <c r="K1369" s="588"/>
      <c r="L1369" s="588"/>
      <c r="M1369" s="587"/>
      <c r="N1369" s="587"/>
      <c r="O1369" s="587"/>
    </row>
    <row r="1370" spans="1:18" ht="29">
      <c r="A1370" s="587">
        <v>5</v>
      </c>
      <c r="B1370" s="588" t="s">
        <v>2620</v>
      </c>
      <c r="C1370" s="588" t="s">
        <v>36</v>
      </c>
      <c r="D1370" s="588" t="s">
        <v>36</v>
      </c>
      <c r="E1370" s="588" t="s">
        <v>36</v>
      </c>
      <c r="F1370" s="587" t="s">
        <v>463</v>
      </c>
      <c r="G1370" s="588" t="s">
        <v>36</v>
      </c>
      <c r="H1370" s="587"/>
      <c r="I1370" s="587"/>
      <c r="J1370" s="583">
        <v>439047.39</v>
      </c>
      <c r="K1370" s="588"/>
      <c r="L1370" s="588"/>
      <c r="M1370" s="587"/>
      <c r="N1370" s="587"/>
      <c r="O1370" s="587"/>
    </row>
    <row r="1371" spans="1:18" ht="14.5">
      <c r="B1371" s="590" t="s">
        <v>2620</v>
      </c>
      <c r="C1371" s="590" t="s">
        <v>36</v>
      </c>
      <c r="D1371" s="590" t="s">
        <v>2615</v>
      </c>
      <c r="E1371" s="590" t="s">
        <v>8</v>
      </c>
      <c r="F1371" s="591" t="s">
        <v>457</v>
      </c>
      <c r="G1371" s="590" t="s">
        <v>168</v>
      </c>
      <c r="H1371" s="593">
        <v>1684</v>
      </c>
      <c r="I1371" s="589">
        <v>221.97</v>
      </c>
      <c r="J1371" s="592">
        <v>373797.48</v>
      </c>
      <c r="K1371" s="590" t="s">
        <v>2547</v>
      </c>
      <c r="L1371" s="590" t="s">
        <v>2625</v>
      </c>
      <c r="M1371" s="591" t="s">
        <v>457</v>
      </c>
      <c r="O1371" s="554" t="str">
        <f t="shared" ref="O1371:O1372" si="128">+_xlfn.CONCAT(B1371,"-",E1371)</f>
        <v>B1/32/05-D</v>
      </c>
      <c r="P1371" s="555"/>
      <c r="Q1371" s="555"/>
      <c r="R1371" s="555"/>
    </row>
    <row r="1372" spans="1:18" ht="14.5">
      <c r="B1372" s="590" t="s">
        <v>2620</v>
      </c>
      <c r="C1372" s="590" t="s">
        <v>36</v>
      </c>
      <c r="D1372" s="590" t="s">
        <v>36</v>
      </c>
      <c r="E1372" s="590" t="s">
        <v>10</v>
      </c>
      <c r="F1372" s="591" t="s">
        <v>465</v>
      </c>
      <c r="G1372" s="590" t="s">
        <v>168</v>
      </c>
      <c r="H1372" s="589">
        <v>561</v>
      </c>
      <c r="I1372" s="589">
        <v>116.31</v>
      </c>
      <c r="J1372" s="592">
        <v>65249.91</v>
      </c>
      <c r="K1372" s="590" t="s">
        <v>2547</v>
      </c>
      <c r="L1372" s="590" t="s">
        <v>2624</v>
      </c>
      <c r="M1372" s="591" t="s">
        <v>2623</v>
      </c>
      <c r="O1372" s="554" t="str">
        <f t="shared" si="128"/>
        <v>B1/32/05-E</v>
      </c>
      <c r="P1372" s="555"/>
      <c r="Q1372" s="555"/>
      <c r="R1372" s="555"/>
    </row>
    <row r="1374" spans="1:18" ht="14.5">
      <c r="A1374" s="587" t="s">
        <v>1633</v>
      </c>
      <c r="B1374" s="588" t="s">
        <v>2620</v>
      </c>
      <c r="C1374" s="588" t="s">
        <v>36</v>
      </c>
      <c r="D1374" s="588" t="s">
        <v>36</v>
      </c>
      <c r="E1374" s="588" t="s">
        <v>36</v>
      </c>
      <c r="F1374" s="587" t="s">
        <v>29</v>
      </c>
      <c r="G1374" s="588"/>
      <c r="H1374" s="587"/>
      <c r="I1374" s="587"/>
      <c r="J1374" s="587"/>
      <c r="K1374" s="588"/>
      <c r="L1374" s="588"/>
      <c r="M1374" s="587"/>
      <c r="N1374" s="587"/>
      <c r="O1374" s="587"/>
    </row>
    <row r="1375" spans="1:18" ht="14.5">
      <c r="A1375" s="587" t="s">
        <v>1633</v>
      </c>
      <c r="B1375" s="588" t="s">
        <v>2620</v>
      </c>
      <c r="C1375" s="588" t="s">
        <v>36</v>
      </c>
      <c r="D1375" s="588" t="s">
        <v>36</v>
      </c>
      <c r="E1375" s="588" t="s">
        <v>36</v>
      </c>
      <c r="F1375" s="587" t="s">
        <v>9</v>
      </c>
      <c r="G1375" s="588"/>
      <c r="H1375" s="587"/>
      <c r="I1375" s="587"/>
      <c r="J1375" s="587"/>
      <c r="K1375" s="588"/>
      <c r="L1375" s="588"/>
      <c r="M1375" s="587"/>
      <c r="N1375" s="587"/>
      <c r="O1375" s="587"/>
      <c r="P1375" s="555"/>
      <c r="Q1375" s="555"/>
      <c r="R1375" s="555"/>
    </row>
    <row r="1376" spans="1:18" ht="14.5">
      <c r="P1376" s="555"/>
      <c r="Q1376" s="555"/>
      <c r="R1376" s="555"/>
    </row>
    <row r="1377" spans="1:18" ht="14.5">
      <c r="P1377" s="555"/>
      <c r="Q1377" s="555"/>
      <c r="R1377" s="555"/>
    </row>
    <row r="1378" spans="1:18" ht="14.5">
      <c r="A1378" s="587">
        <v>2</v>
      </c>
      <c r="B1378" s="588" t="s">
        <v>2626</v>
      </c>
      <c r="C1378" s="588" t="s">
        <v>36</v>
      </c>
      <c r="D1378" s="588" t="s">
        <v>36</v>
      </c>
      <c r="E1378" s="588" t="s">
        <v>36</v>
      </c>
      <c r="F1378" s="587" t="s">
        <v>24</v>
      </c>
      <c r="G1378" s="588" t="s">
        <v>36</v>
      </c>
      <c r="H1378" s="587"/>
      <c r="I1378" s="587"/>
      <c r="J1378" s="583">
        <v>3388779.68</v>
      </c>
      <c r="K1378" s="588"/>
      <c r="L1378" s="588"/>
      <c r="M1378" s="587"/>
      <c r="N1378" s="587"/>
      <c r="O1378" s="587"/>
      <c r="P1378" s="555"/>
      <c r="Q1378" s="555"/>
      <c r="R1378" s="555"/>
    </row>
    <row r="1379" spans="1:18" ht="14.5">
      <c r="A1379" s="587">
        <v>3</v>
      </c>
      <c r="B1379" s="588" t="s">
        <v>2626</v>
      </c>
      <c r="C1379" s="588" t="s">
        <v>36</v>
      </c>
      <c r="D1379" s="588" t="s">
        <v>36</v>
      </c>
      <c r="E1379" s="588" t="s">
        <v>36</v>
      </c>
      <c r="F1379" s="587" t="s">
        <v>477</v>
      </c>
      <c r="G1379" s="588" t="s">
        <v>36</v>
      </c>
      <c r="H1379" s="587"/>
      <c r="I1379" s="587"/>
      <c r="J1379" s="583">
        <v>798496.27</v>
      </c>
      <c r="K1379" s="588"/>
      <c r="L1379" s="588"/>
      <c r="M1379" s="587"/>
      <c r="N1379" s="587"/>
      <c r="O1379" s="587"/>
      <c r="P1379" s="555"/>
      <c r="Q1379" s="555"/>
      <c r="R1379" s="555"/>
    </row>
    <row r="1380" spans="1:18" ht="14.5">
      <c r="A1380" s="587">
        <v>4</v>
      </c>
      <c r="B1380" s="588" t="s">
        <v>2626</v>
      </c>
      <c r="C1380" s="588" t="s">
        <v>36</v>
      </c>
      <c r="D1380" s="588" t="s">
        <v>36</v>
      </c>
      <c r="E1380" s="588" t="s">
        <v>36</v>
      </c>
      <c r="F1380" s="587" t="s">
        <v>496</v>
      </c>
      <c r="G1380" s="588" t="s">
        <v>36</v>
      </c>
      <c r="H1380" s="587"/>
      <c r="I1380" s="587"/>
      <c r="J1380" s="583">
        <v>625803.75</v>
      </c>
      <c r="K1380" s="588"/>
      <c r="L1380" s="588"/>
      <c r="M1380" s="587"/>
      <c r="N1380" s="587"/>
      <c r="O1380" s="587"/>
      <c r="P1380" s="555"/>
      <c r="Q1380" s="555"/>
      <c r="R1380" s="555"/>
    </row>
    <row r="1381" spans="1:18" ht="145">
      <c r="A1381" s="587">
        <v>5</v>
      </c>
      <c r="B1381" s="588" t="s">
        <v>2626</v>
      </c>
      <c r="C1381" s="588" t="s">
        <v>36</v>
      </c>
      <c r="D1381" s="588" t="s">
        <v>36</v>
      </c>
      <c r="E1381" s="588" t="s">
        <v>36</v>
      </c>
      <c r="F1381" s="587" t="s">
        <v>2627</v>
      </c>
      <c r="G1381" s="588" t="s">
        <v>36</v>
      </c>
      <c r="H1381" s="587"/>
      <c r="I1381" s="587"/>
      <c r="J1381" s="583">
        <v>625803.75</v>
      </c>
      <c r="K1381" s="588"/>
      <c r="L1381" s="588"/>
      <c r="M1381" s="587"/>
      <c r="N1381" s="587"/>
      <c r="O1381" s="587"/>
    </row>
    <row r="1382" spans="1:18" ht="14.5">
      <c r="A1382" s="587">
        <v>6</v>
      </c>
      <c r="B1382" s="588" t="s">
        <v>2626</v>
      </c>
      <c r="C1382" s="588" t="s">
        <v>36</v>
      </c>
      <c r="D1382" s="588" t="s">
        <v>36</v>
      </c>
      <c r="E1382" s="588" t="s">
        <v>36</v>
      </c>
      <c r="F1382" s="587" t="s">
        <v>2628</v>
      </c>
      <c r="G1382" s="588" t="s">
        <v>36</v>
      </c>
      <c r="H1382" s="587"/>
      <c r="I1382" s="587"/>
      <c r="J1382" s="587">
        <v>0</v>
      </c>
      <c r="K1382" s="588"/>
      <c r="L1382" s="588"/>
      <c r="M1382" s="587"/>
      <c r="N1382" s="587"/>
      <c r="O1382" s="587"/>
    </row>
    <row r="1383" spans="1:18" ht="14.5">
      <c r="A1383" s="587">
        <v>6</v>
      </c>
      <c r="B1383" s="588" t="s">
        <v>2626</v>
      </c>
      <c r="C1383" s="588" t="s">
        <v>36</v>
      </c>
      <c r="D1383" s="588" t="s">
        <v>36</v>
      </c>
      <c r="E1383" s="588" t="s">
        <v>36</v>
      </c>
      <c r="F1383" s="587" t="s">
        <v>2629</v>
      </c>
      <c r="G1383" s="588" t="s">
        <v>36</v>
      </c>
      <c r="H1383" s="587"/>
      <c r="I1383" s="587"/>
      <c r="J1383" s="583">
        <v>590793.75</v>
      </c>
      <c r="K1383" s="588"/>
      <c r="L1383" s="588"/>
      <c r="M1383" s="587"/>
      <c r="N1383" s="587"/>
      <c r="O1383" s="587"/>
      <c r="P1383" s="555"/>
      <c r="Q1383" s="555"/>
      <c r="R1383" s="555"/>
    </row>
    <row r="1384" spans="1:18">
      <c r="B1384" s="590" t="s">
        <v>2626</v>
      </c>
      <c r="C1384" s="590" t="s">
        <v>1914</v>
      </c>
      <c r="D1384" s="590" t="s">
        <v>2630</v>
      </c>
      <c r="E1384" s="590" t="s">
        <v>5</v>
      </c>
      <c r="F1384" s="591" t="s">
        <v>481</v>
      </c>
      <c r="G1384" s="590" t="s">
        <v>179</v>
      </c>
      <c r="H1384" s="589">
        <v>675</v>
      </c>
      <c r="I1384" s="589">
        <v>875.25</v>
      </c>
      <c r="J1384" s="592">
        <v>590793.75</v>
      </c>
      <c r="K1384" s="590" t="s">
        <v>2631</v>
      </c>
      <c r="L1384" s="590" t="s">
        <v>2632</v>
      </c>
      <c r="M1384" s="591" t="s">
        <v>481</v>
      </c>
      <c r="O1384" s="554" t="str">
        <f>+_xlfn.CONCAT(B1384,"-",E1384)</f>
        <v>B1/33/01-A</v>
      </c>
    </row>
    <row r="1386" spans="1:18" ht="14.5">
      <c r="A1386" s="587">
        <v>6</v>
      </c>
      <c r="B1386" s="588" t="s">
        <v>2626</v>
      </c>
      <c r="C1386" s="588" t="s">
        <v>36</v>
      </c>
      <c r="D1386" s="588" t="s">
        <v>36</v>
      </c>
      <c r="E1386" s="588" t="s">
        <v>36</v>
      </c>
      <c r="F1386" s="587" t="s">
        <v>498</v>
      </c>
      <c r="G1386" s="588" t="s">
        <v>36</v>
      </c>
      <c r="H1386" s="587"/>
      <c r="I1386" s="587"/>
      <c r="J1386" s="583">
        <v>35010</v>
      </c>
      <c r="K1386" s="588"/>
      <c r="L1386" s="588"/>
      <c r="M1386" s="587"/>
      <c r="N1386" s="587"/>
      <c r="O1386" s="587"/>
      <c r="P1386" s="555"/>
      <c r="Q1386" s="555"/>
      <c r="R1386" s="555"/>
    </row>
    <row r="1387" spans="1:18">
      <c r="B1387" s="590" t="s">
        <v>2626</v>
      </c>
      <c r="C1387" s="590" t="s">
        <v>1914</v>
      </c>
      <c r="D1387" s="590" t="s">
        <v>2630</v>
      </c>
      <c r="E1387" s="590" t="s">
        <v>6</v>
      </c>
      <c r="F1387" s="591" t="s">
        <v>481</v>
      </c>
      <c r="G1387" s="590" t="s">
        <v>179</v>
      </c>
      <c r="H1387" s="589">
        <v>40</v>
      </c>
      <c r="I1387" s="589">
        <v>875.25</v>
      </c>
      <c r="J1387" s="592">
        <v>35010</v>
      </c>
      <c r="K1387" s="590" t="s">
        <v>2631</v>
      </c>
      <c r="L1387" s="590" t="s">
        <v>2633</v>
      </c>
      <c r="M1387" s="591" t="s">
        <v>481</v>
      </c>
      <c r="O1387" s="554" t="str">
        <f>+_xlfn.CONCAT(B1387,"-",E1387)</f>
        <v>B1/33/01-B</v>
      </c>
    </row>
    <row r="1389" spans="1:18" ht="14.5">
      <c r="A1389" s="587">
        <v>4</v>
      </c>
      <c r="B1389" s="588" t="s">
        <v>2626</v>
      </c>
      <c r="C1389" s="588" t="s">
        <v>36</v>
      </c>
      <c r="D1389" s="588" t="s">
        <v>36</v>
      </c>
      <c r="E1389" s="588" t="s">
        <v>36</v>
      </c>
      <c r="F1389" s="587" t="s">
        <v>484</v>
      </c>
      <c r="G1389" s="588" t="s">
        <v>36</v>
      </c>
      <c r="H1389" s="587"/>
      <c r="I1389" s="587"/>
      <c r="J1389" s="583">
        <v>82672.52</v>
      </c>
      <c r="K1389" s="588"/>
      <c r="L1389" s="588"/>
      <c r="M1389" s="587"/>
      <c r="N1389" s="587"/>
      <c r="O1389" s="587"/>
    </row>
    <row r="1390" spans="1:18" ht="87.5">
      <c r="B1390" s="590" t="s">
        <v>2626</v>
      </c>
      <c r="C1390" s="590" t="s">
        <v>1914</v>
      </c>
      <c r="D1390" s="590" t="s">
        <v>2630</v>
      </c>
      <c r="E1390" s="590" t="s">
        <v>7</v>
      </c>
      <c r="F1390" s="591" t="s">
        <v>485</v>
      </c>
      <c r="G1390" s="590" t="s">
        <v>311</v>
      </c>
      <c r="H1390" s="589">
        <v>4</v>
      </c>
      <c r="I1390" s="592">
        <v>20668.13</v>
      </c>
      <c r="J1390" s="592">
        <v>82672.52</v>
      </c>
      <c r="K1390" s="590" t="s">
        <v>2631</v>
      </c>
      <c r="L1390" s="590" t="s">
        <v>2634</v>
      </c>
      <c r="M1390" s="591" t="s">
        <v>485</v>
      </c>
      <c r="O1390" s="554" t="str">
        <f>+_xlfn.CONCAT(B1390,"-",E1390)</f>
        <v>B1/33/01-C</v>
      </c>
      <c r="P1390" s="555"/>
      <c r="Q1390" s="555"/>
      <c r="R1390" s="555"/>
    </row>
    <row r="1393" spans="1:18" ht="14.5">
      <c r="A1393" s="587">
        <v>4</v>
      </c>
      <c r="B1393" s="588" t="s">
        <v>2635</v>
      </c>
      <c r="C1393" s="588" t="s">
        <v>36</v>
      </c>
      <c r="D1393" s="588" t="s">
        <v>36</v>
      </c>
      <c r="E1393" s="588" t="s">
        <v>36</v>
      </c>
      <c r="F1393" s="587" t="s">
        <v>486</v>
      </c>
      <c r="G1393" s="588" t="s">
        <v>36</v>
      </c>
      <c r="H1393" s="587"/>
      <c r="I1393" s="587"/>
      <c r="J1393" s="583">
        <v>26152.5</v>
      </c>
      <c r="K1393" s="588"/>
      <c r="L1393" s="588"/>
      <c r="M1393" s="587"/>
      <c r="N1393" s="587"/>
      <c r="O1393" s="587"/>
      <c r="P1393" s="555"/>
      <c r="Q1393" s="555"/>
      <c r="R1393" s="555"/>
    </row>
    <row r="1394" spans="1:18" ht="112.5">
      <c r="B1394" s="590" t="s">
        <v>2635</v>
      </c>
      <c r="C1394" s="590" t="s">
        <v>1914</v>
      </c>
      <c r="D1394" s="590" t="s">
        <v>2630</v>
      </c>
      <c r="E1394" s="590" t="s">
        <v>5</v>
      </c>
      <c r="F1394" s="591" t="s">
        <v>2636</v>
      </c>
      <c r="G1394" s="590" t="s">
        <v>311</v>
      </c>
      <c r="H1394" s="589">
        <v>1</v>
      </c>
      <c r="I1394" s="592">
        <v>26152.5</v>
      </c>
      <c r="J1394" s="592">
        <v>26152.5</v>
      </c>
      <c r="K1394" s="590" t="s">
        <v>2631</v>
      </c>
      <c r="L1394" s="590" t="s">
        <v>2637</v>
      </c>
      <c r="M1394" s="591" t="s">
        <v>2636</v>
      </c>
      <c r="O1394" s="554" t="str">
        <f>+_xlfn.CONCAT(B1394,"-",E1394)</f>
        <v>B1/33/02-A</v>
      </c>
    </row>
    <row r="1396" spans="1:18" ht="14.5">
      <c r="A1396" s="587">
        <v>4</v>
      </c>
      <c r="B1396" s="588" t="s">
        <v>2635</v>
      </c>
      <c r="C1396" s="588" t="s">
        <v>36</v>
      </c>
      <c r="D1396" s="588" t="s">
        <v>36</v>
      </c>
      <c r="E1396" s="588" t="s">
        <v>36</v>
      </c>
      <c r="F1396" s="587" t="s">
        <v>488</v>
      </c>
      <c r="G1396" s="588" t="s">
        <v>36</v>
      </c>
      <c r="H1396" s="587"/>
      <c r="I1396" s="587"/>
      <c r="J1396" s="583">
        <v>28652.5</v>
      </c>
      <c r="K1396" s="588"/>
      <c r="L1396" s="588"/>
      <c r="M1396" s="587"/>
      <c r="N1396" s="587"/>
      <c r="O1396" s="587"/>
    </row>
    <row r="1397" spans="1:18" ht="112.5">
      <c r="B1397" s="590" t="s">
        <v>2635</v>
      </c>
      <c r="C1397" s="590" t="s">
        <v>1914</v>
      </c>
      <c r="D1397" s="590" t="s">
        <v>2630</v>
      </c>
      <c r="E1397" s="590" t="s">
        <v>6</v>
      </c>
      <c r="F1397" s="591" t="s">
        <v>2638</v>
      </c>
      <c r="G1397" s="590" t="s">
        <v>311</v>
      </c>
      <c r="H1397" s="589">
        <v>1</v>
      </c>
      <c r="I1397" s="592">
        <v>28652.5</v>
      </c>
      <c r="J1397" s="592">
        <v>28652.5</v>
      </c>
      <c r="K1397" s="590" t="s">
        <v>2631</v>
      </c>
      <c r="L1397" s="590" t="s">
        <v>2639</v>
      </c>
      <c r="M1397" s="591" t="s">
        <v>2638</v>
      </c>
      <c r="O1397" s="554" t="str">
        <f>+_xlfn.CONCAT(B1397,"-",E1397)</f>
        <v>B1/33/02-B</v>
      </c>
      <c r="P1397" s="555"/>
      <c r="Q1397" s="555"/>
      <c r="R1397" s="555"/>
    </row>
    <row r="1398" spans="1:18" ht="14.5">
      <c r="P1398" s="555"/>
      <c r="Q1398" s="555"/>
      <c r="R1398" s="555"/>
    </row>
    <row r="1399" spans="1:18" ht="14.5">
      <c r="P1399" s="555"/>
      <c r="Q1399" s="555"/>
      <c r="R1399" s="555"/>
    </row>
    <row r="1400" spans="1:18" ht="14.5">
      <c r="A1400" s="587">
        <v>4</v>
      </c>
      <c r="B1400" s="588" t="s">
        <v>2640</v>
      </c>
      <c r="C1400" s="588" t="s">
        <v>36</v>
      </c>
      <c r="D1400" s="588" t="s">
        <v>36</v>
      </c>
      <c r="E1400" s="588" t="s">
        <v>36</v>
      </c>
      <c r="F1400" s="587" t="s">
        <v>490</v>
      </c>
      <c r="G1400" s="588" t="s">
        <v>36</v>
      </c>
      <c r="H1400" s="587"/>
      <c r="I1400" s="587"/>
      <c r="J1400" s="583">
        <v>35215</v>
      </c>
      <c r="K1400" s="588"/>
      <c r="L1400" s="588"/>
      <c r="M1400" s="587"/>
      <c r="N1400" s="587"/>
      <c r="O1400" s="587"/>
    </row>
    <row r="1401" spans="1:18" ht="159.5">
      <c r="A1401" s="587">
        <v>5</v>
      </c>
      <c r="B1401" s="588" t="s">
        <v>2640</v>
      </c>
      <c r="C1401" s="588" t="s">
        <v>36</v>
      </c>
      <c r="D1401" s="588" t="s">
        <v>36</v>
      </c>
      <c r="E1401" s="588" t="s">
        <v>36</v>
      </c>
      <c r="F1401" s="587" t="s">
        <v>491</v>
      </c>
      <c r="G1401" s="588" t="s">
        <v>36</v>
      </c>
      <c r="H1401" s="587"/>
      <c r="I1401" s="587"/>
      <c r="J1401" s="587">
        <v>0</v>
      </c>
      <c r="K1401" s="588"/>
      <c r="L1401" s="588"/>
      <c r="M1401" s="587"/>
      <c r="N1401" s="587"/>
      <c r="O1401" s="587"/>
    </row>
    <row r="1402" spans="1:18" ht="14.5">
      <c r="A1402" s="587">
        <v>5</v>
      </c>
      <c r="B1402" s="588" t="s">
        <v>2640</v>
      </c>
      <c r="C1402" s="588" t="s">
        <v>36</v>
      </c>
      <c r="D1402" s="588" t="s">
        <v>36</v>
      </c>
      <c r="E1402" s="588" t="s">
        <v>36</v>
      </c>
      <c r="F1402" s="587" t="s">
        <v>2628</v>
      </c>
      <c r="G1402" s="588" t="s">
        <v>36</v>
      </c>
      <c r="H1402" s="587"/>
      <c r="I1402" s="587"/>
      <c r="J1402" s="583">
        <v>35215</v>
      </c>
      <c r="K1402" s="588"/>
      <c r="L1402" s="588"/>
      <c r="M1402" s="587"/>
      <c r="N1402" s="587"/>
      <c r="O1402" s="587"/>
      <c r="P1402" s="555"/>
      <c r="Q1402" s="555"/>
      <c r="R1402" s="555"/>
    </row>
    <row r="1403" spans="1:18">
      <c r="B1403" s="590" t="s">
        <v>2640</v>
      </c>
      <c r="C1403" s="590" t="s">
        <v>1914</v>
      </c>
      <c r="D1403" s="590" t="s">
        <v>2641</v>
      </c>
      <c r="E1403" s="590" t="s">
        <v>5</v>
      </c>
      <c r="F1403" s="591" t="s">
        <v>2642</v>
      </c>
      <c r="G1403" s="590" t="s">
        <v>311</v>
      </c>
      <c r="H1403" s="589">
        <v>2</v>
      </c>
      <c r="I1403" s="592">
        <v>17607.5</v>
      </c>
      <c r="J1403" s="592">
        <v>35215</v>
      </c>
      <c r="K1403" s="590" t="s">
        <v>2631</v>
      </c>
      <c r="L1403" s="590" t="s">
        <v>2643</v>
      </c>
      <c r="M1403" s="591" t="s">
        <v>2642</v>
      </c>
      <c r="O1403" s="554" t="str">
        <f>+_xlfn.CONCAT(B1403,"-",E1403)</f>
        <v>B1/33/03-A</v>
      </c>
    </row>
    <row r="1404" spans="1:18" ht="14.5">
      <c r="P1404" s="555"/>
      <c r="Q1404" s="555"/>
      <c r="R1404" s="555"/>
    </row>
    <row r="1405" spans="1:18" ht="14.5">
      <c r="A1405" s="587" t="s">
        <v>1633</v>
      </c>
      <c r="B1405" s="588" t="s">
        <v>2640</v>
      </c>
      <c r="C1405" s="588" t="s">
        <v>36</v>
      </c>
      <c r="D1405" s="588" t="s">
        <v>36</v>
      </c>
      <c r="E1405" s="588" t="s">
        <v>36</v>
      </c>
      <c r="F1405" s="587" t="s">
        <v>2644</v>
      </c>
      <c r="G1405" s="588"/>
      <c r="H1405" s="587"/>
      <c r="I1405" s="587"/>
      <c r="J1405" s="587"/>
      <c r="K1405" s="588"/>
      <c r="L1405" s="588"/>
      <c r="M1405" s="587"/>
      <c r="N1405" s="587"/>
      <c r="O1405" s="587"/>
      <c r="P1405" s="555"/>
      <c r="Q1405" s="555"/>
      <c r="R1405" s="555"/>
    </row>
    <row r="1406" spans="1:18" ht="14.5">
      <c r="P1406" s="555"/>
      <c r="Q1406" s="555"/>
      <c r="R1406" s="555"/>
    </row>
    <row r="1407" spans="1:18" ht="14.5">
      <c r="A1407" s="587">
        <v>3</v>
      </c>
      <c r="B1407" s="588" t="s">
        <v>2640</v>
      </c>
      <c r="C1407" s="588" t="s">
        <v>36</v>
      </c>
      <c r="D1407" s="588" t="s">
        <v>36</v>
      </c>
      <c r="E1407" s="588" t="s">
        <v>36</v>
      </c>
      <c r="F1407" s="587" t="s">
        <v>2645</v>
      </c>
      <c r="G1407" s="588" t="s">
        <v>36</v>
      </c>
      <c r="H1407" s="587"/>
      <c r="I1407" s="587"/>
      <c r="J1407" s="583">
        <v>591669</v>
      </c>
      <c r="K1407" s="588"/>
      <c r="L1407" s="588"/>
      <c r="M1407" s="587"/>
      <c r="N1407" s="587"/>
      <c r="O1407" s="587"/>
      <c r="P1407" s="555"/>
      <c r="Q1407" s="555"/>
      <c r="R1407" s="555"/>
    </row>
    <row r="1408" spans="1:18" ht="14.5">
      <c r="A1408" s="587">
        <v>4</v>
      </c>
      <c r="B1408" s="588" t="s">
        <v>2640</v>
      </c>
      <c r="C1408" s="588" t="s">
        <v>36</v>
      </c>
      <c r="D1408" s="588" t="s">
        <v>36</v>
      </c>
      <c r="E1408" s="588" t="s">
        <v>36</v>
      </c>
      <c r="F1408" s="587" t="s">
        <v>496</v>
      </c>
      <c r="G1408" s="588" t="s">
        <v>36</v>
      </c>
      <c r="H1408" s="587"/>
      <c r="I1408" s="587"/>
      <c r="J1408" s="583">
        <v>591669</v>
      </c>
      <c r="K1408" s="588"/>
      <c r="L1408" s="588"/>
      <c r="M1408" s="587"/>
      <c r="N1408" s="587"/>
      <c r="O1408" s="587"/>
      <c r="P1408" s="555"/>
      <c r="Q1408" s="555"/>
      <c r="R1408" s="555"/>
    </row>
    <row r="1409" spans="1:18" ht="145">
      <c r="A1409" s="587">
        <v>5</v>
      </c>
      <c r="B1409" s="588" t="s">
        <v>2640</v>
      </c>
      <c r="C1409" s="588" t="s">
        <v>36</v>
      </c>
      <c r="D1409" s="588" t="s">
        <v>36</v>
      </c>
      <c r="E1409" s="588" t="s">
        <v>36</v>
      </c>
      <c r="F1409" s="587" t="s">
        <v>2646</v>
      </c>
      <c r="G1409" s="588" t="s">
        <v>36</v>
      </c>
      <c r="H1409" s="587"/>
      <c r="I1409" s="587"/>
      <c r="J1409" s="583">
        <v>591669</v>
      </c>
      <c r="K1409" s="588"/>
      <c r="L1409" s="588"/>
      <c r="M1409" s="587"/>
      <c r="N1409" s="587"/>
      <c r="O1409" s="587"/>
    </row>
    <row r="1410" spans="1:18" ht="14.5">
      <c r="A1410" s="587">
        <v>6</v>
      </c>
      <c r="B1410" s="588" t="s">
        <v>2640</v>
      </c>
      <c r="C1410" s="588" t="s">
        <v>36</v>
      </c>
      <c r="D1410" s="588" t="s">
        <v>36</v>
      </c>
      <c r="E1410" s="588" t="s">
        <v>36</v>
      </c>
      <c r="F1410" s="587" t="s">
        <v>2628</v>
      </c>
      <c r="G1410" s="588" t="s">
        <v>36</v>
      </c>
      <c r="H1410" s="587"/>
      <c r="I1410" s="587"/>
      <c r="J1410" s="587">
        <v>0</v>
      </c>
      <c r="K1410" s="588"/>
      <c r="L1410" s="588"/>
      <c r="M1410" s="587"/>
      <c r="N1410" s="587"/>
      <c r="O1410" s="587"/>
    </row>
    <row r="1411" spans="1:18" ht="14.5">
      <c r="A1411" s="587">
        <v>6</v>
      </c>
      <c r="B1411" s="588" t="s">
        <v>2640</v>
      </c>
      <c r="C1411" s="588" t="s">
        <v>36</v>
      </c>
      <c r="D1411" s="588" t="s">
        <v>36</v>
      </c>
      <c r="E1411" s="588" t="s">
        <v>36</v>
      </c>
      <c r="F1411" s="587" t="s">
        <v>2629</v>
      </c>
      <c r="G1411" s="588" t="s">
        <v>36</v>
      </c>
      <c r="H1411" s="587"/>
      <c r="I1411" s="587"/>
      <c r="J1411" s="583">
        <v>577665</v>
      </c>
      <c r="K1411" s="588"/>
      <c r="L1411" s="588"/>
      <c r="M1411" s="587"/>
      <c r="N1411" s="587"/>
      <c r="O1411" s="587"/>
      <c r="P1411" s="555"/>
      <c r="Q1411" s="555"/>
      <c r="R1411" s="555"/>
    </row>
    <row r="1412" spans="1:18">
      <c r="B1412" s="590" t="s">
        <v>2640</v>
      </c>
      <c r="C1412" s="590" t="s">
        <v>1914</v>
      </c>
      <c r="D1412" s="590" t="s">
        <v>2630</v>
      </c>
      <c r="E1412" s="590" t="s">
        <v>6</v>
      </c>
      <c r="F1412" s="591" t="s">
        <v>481</v>
      </c>
      <c r="G1412" s="590" t="s">
        <v>179</v>
      </c>
      <c r="H1412" s="589">
        <v>660</v>
      </c>
      <c r="I1412" s="589">
        <v>875.25</v>
      </c>
      <c r="J1412" s="592">
        <v>577665</v>
      </c>
      <c r="K1412" s="590" t="s">
        <v>2631</v>
      </c>
      <c r="L1412" s="590" t="s">
        <v>2647</v>
      </c>
      <c r="M1412" s="591" t="s">
        <v>481</v>
      </c>
      <c r="O1412" s="554" t="str">
        <f>+_xlfn.CONCAT(B1412,"-",E1412)</f>
        <v>B1/33/03-B</v>
      </c>
    </row>
    <row r="1414" spans="1:18" ht="14.5">
      <c r="A1414" s="587">
        <v>6</v>
      </c>
      <c r="B1414" s="588" t="s">
        <v>2640</v>
      </c>
      <c r="C1414" s="588" t="s">
        <v>36</v>
      </c>
      <c r="D1414" s="588" t="s">
        <v>36</v>
      </c>
      <c r="E1414" s="588" t="s">
        <v>36</v>
      </c>
      <c r="F1414" s="587" t="s">
        <v>498</v>
      </c>
      <c r="G1414" s="588" t="s">
        <v>36</v>
      </c>
      <c r="H1414" s="587"/>
      <c r="I1414" s="587"/>
      <c r="J1414" s="583">
        <v>14004</v>
      </c>
      <c r="K1414" s="588"/>
      <c r="L1414" s="588"/>
      <c r="M1414" s="587"/>
      <c r="N1414" s="587"/>
      <c r="O1414" s="587"/>
    </row>
    <row r="1415" spans="1:18" ht="14.5">
      <c r="B1415" s="590" t="s">
        <v>2640</v>
      </c>
      <c r="C1415" s="590" t="s">
        <v>1914</v>
      </c>
      <c r="D1415" s="590" t="s">
        <v>2630</v>
      </c>
      <c r="E1415" s="590" t="s">
        <v>7</v>
      </c>
      <c r="F1415" s="591" t="s">
        <v>481</v>
      </c>
      <c r="G1415" s="590" t="s">
        <v>179</v>
      </c>
      <c r="H1415" s="589">
        <v>16</v>
      </c>
      <c r="I1415" s="589">
        <v>875.25</v>
      </c>
      <c r="J1415" s="592">
        <v>14004</v>
      </c>
      <c r="K1415" s="590" t="s">
        <v>2631</v>
      </c>
      <c r="L1415" s="590" t="s">
        <v>2648</v>
      </c>
      <c r="M1415" s="591" t="s">
        <v>481</v>
      </c>
      <c r="O1415" s="554" t="str">
        <f>+_xlfn.CONCAT(B1415,"-",E1415)</f>
        <v>B1/33/03-C</v>
      </c>
      <c r="P1415" s="555"/>
      <c r="Q1415" s="555"/>
      <c r="R1415" s="555"/>
    </row>
    <row r="1418" spans="1:18" ht="14.5">
      <c r="A1418" s="587">
        <v>3</v>
      </c>
      <c r="B1418" s="588" t="s">
        <v>2649</v>
      </c>
      <c r="C1418" s="588" t="s">
        <v>36</v>
      </c>
      <c r="D1418" s="588" t="s">
        <v>36</v>
      </c>
      <c r="E1418" s="588" t="s">
        <v>36</v>
      </c>
      <c r="F1418" s="587" t="s">
        <v>499</v>
      </c>
      <c r="G1418" s="588" t="s">
        <v>36</v>
      </c>
      <c r="H1418" s="587"/>
      <c r="I1418" s="587"/>
      <c r="J1418" s="583">
        <v>197907.52</v>
      </c>
      <c r="K1418" s="588"/>
      <c r="L1418" s="588"/>
      <c r="M1418" s="587"/>
      <c r="N1418" s="587"/>
      <c r="O1418" s="587"/>
      <c r="P1418" s="555"/>
      <c r="Q1418" s="555"/>
      <c r="R1418" s="555"/>
    </row>
    <row r="1421" spans="1:18" ht="145">
      <c r="A1421" s="587">
        <v>4</v>
      </c>
      <c r="B1421" s="588" t="s">
        <v>2649</v>
      </c>
      <c r="C1421" s="588" t="s">
        <v>36</v>
      </c>
      <c r="D1421" s="588" t="s">
        <v>36</v>
      </c>
      <c r="E1421" s="588" t="s">
        <v>36</v>
      </c>
      <c r="F1421" s="587" t="s">
        <v>500</v>
      </c>
      <c r="G1421" s="588" t="s">
        <v>36</v>
      </c>
      <c r="H1421" s="587"/>
      <c r="I1421" s="587"/>
      <c r="J1421" s="583">
        <v>60430</v>
      </c>
      <c r="K1421" s="588"/>
      <c r="L1421" s="588"/>
      <c r="M1421" s="587"/>
      <c r="N1421" s="587"/>
      <c r="O1421" s="587"/>
      <c r="P1421" s="555"/>
      <c r="Q1421" s="555"/>
      <c r="R1421" s="555"/>
    </row>
    <row r="1422" spans="1:18">
      <c r="B1422" s="590" t="s">
        <v>2649</v>
      </c>
      <c r="C1422" s="590" t="s">
        <v>1914</v>
      </c>
      <c r="D1422" s="590" t="s">
        <v>2630</v>
      </c>
      <c r="E1422" s="590" t="s">
        <v>5</v>
      </c>
      <c r="F1422" s="591" t="s">
        <v>1470</v>
      </c>
      <c r="G1422" s="590" t="s">
        <v>311</v>
      </c>
      <c r="H1422" s="589">
        <v>2</v>
      </c>
      <c r="I1422" s="592">
        <v>30215</v>
      </c>
      <c r="J1422" s="592">
        <v>60430</v>
      </c>
      <c r="K1422" s="590" t="s">
        <v>2631</v>
      </c>
      <c r="L1422" s="590" t="s">
        <v>2650</v>
      </c>
      <c r="M1422" s="591" t="s">
        <v>1470</v>
      </c>
      <c r="O1422" s="554" t="str">
        <f>+_xlfn.CONCAT(B1422,"-",E1422)</f>
        <v>B1/33/04-A</v>
      </c>
    </row>
    <row r="1424" spans="1:18" ht="14.5">
      <c r="A1424" s="587">
        <v>4</v>
      </c>
      <c r="B1424" s="588" t="s">
        <v>2649</v>
      </c>
      <c r="C1424" s="588" t="s">
        <v>36</v>
      </c>
      <c r="D1424" s="588" t="s">
        <v>36</v>
      </c>
      <c r="E1424" s="588" t="s">
        <v>36</v>
      </c>
      <c r="F1424" s="587" t="s">
        <v>484</v>
      </c>
      <c r="G1424" s="588" t="s">
        <v>36</v>
      </c>
      <c r="H1424" s="587"/>
      <c r="I1424" s="587"/>
      <c r="J1424" s="583">
        <v>82672.52</v>
      </c>
      <c r="K1424" s="588"/>
      <c r="L1424" s="588"/>
      <c r="M1424" s="587"/>
      <c r="N1424" s="587"/>
      <c r="O1424" s="587"/>
      <c r="P1424" s="555"/>
      <c r="Q1424" s="555"/>
      <c r="R1424" s="555"/>
    </row>
    <row r="1425" spans="1:18" ht="87.5">
      <c r="B1425" s="590" t="s">
        <v>2649</v>
      </c>
      <c r="C1425" s="590" t="s">
        <v>1914</v>
      </c>
      <c r="D1425" s="590" t="s">
        <v>2630</v>
      </c>
      <c r="E1425" s="590" t="s">
        <v>6</v>
      </c>
      <c r="F1425" s="591" t="s">
        <v>485</v>
      </c>
      <c r="G1425" s="590" t="s">
        <v>311</v>
      </c>
      <c r="H1425" s="589">
        <v>4</v>
      </c>
      <c r="I1425" s="592">
        <v>20668.13</v>
      </c>
      <c r="J1425" s="592">
        <v>82672.52</v>
      </c>
      <c r="K1425" s="590" t="s">
        <v>2631</v>
      </c>
      <c r="L1425" s="590" t="s">
        <v>2651</v>
      </c>
      <c r="M1425" s="591" t="s">
        <v>485</v>
      </c>
      <c r="O1425" s="554" t="str">
        <f>+_xlfn.CONCAT(B1425,"-",E1425)</f>
        <v>B1/33/04-B</v>
      </c>
    </row>
    <row r="1427" spans="1:18" ht="14.5">
      <c r="A1427" s="587">
        <v>4</v>
      </c>
      <c r="B1427" s="588" t="s">
        <v>2649</v>
      </c>
      <c r="C1427" s="588" t="s">
        <v>36</v>
      </c>
      <c r="D1427" s="588" t="s">
        <v>36</v>
      </c>
      <c r="E1427" s="588" t="s">
        <v>36</v>
      </c>
      <c r="F1427" s="587" t="s">
        <v>486</v>
      </c>
      <c r="G1427" s="588" t="s">
        <v>36</v>
      </c>
      <c r="H1427" s="587"/>
      <c r="I1427" s="587"/>
      <c r="J1427" s="583">
        <v>26152.5</v>
      </c>
      <c r="K1427" s="588"/>
      <c r="L1427" s="588"/>
      <c r="M1427" s="587"/>
      <c r="N1427" s="587"/>
      <c r="O1427" s="587"/>
    </row>
    <row r="1428" spans="1:18" ht="112.5">
      <c r="B1428" s="590" t="s">
        <v>2649</v>
      </c>
      <c r="C1428" s="590" t="s">
        <v>1914</v>
      </c>
      <c r="D1428" s="590" t="s">
        <v>2630</v>
      </c>
      <c r="E1428" s="590" t="s">
        <v>7</v>
      </c>
      <c r="F1428" s="591" t="s">
        <v>2652</v>
      </c>
      <c r="G1428" s="590" t="s">
        <v>311</v>
      </c>
      <c r="H1428" s="589">
        <v>1</v>
      </c>
      <c r="I1428" s="592">
        <v>26152.5</v>
      </c>
      <c r="J1428" s="592">
        <v>26152.5</v>
      </c>
      <c r="K1428" s="590" t="s">
        <v>2631</v>
      </c>
      <c r="L1428" s="590" t="s">
        <v>2653</v>
      </c>
      <c r="M1428" s="591" t="s">
        <v>2652</v>
      </c>
      <c r="O1428" s="554" t="str">
        <f>+_xlfn.CONCAT(B1428,"-",E1428)</f>
        <v>B1/33/04-C</v>
      </c>
      <c r="P1428" s="555"/>
      <c r="Q1428" s="555"/>
      <c r="R1428" s="555"/>
    </row>
    <row r="1431" spans="1:18" ht="14.5">
      <c r="A1431" s="587">
        <v>4</v>
      </c>
      <c r="B1431" s="588" t="s">
        <v>2654</v>
      </c>
      <c r="C1431" s="588" t="s">
        <v>36</v>
      </c>
      <c r="D1431" s="588" t="s">
        <v>36</v>
      </c>
      <c r="E1431" s="588" t="s">
        <v>36</v>
      </c>
      <c r="F1431" s="587" t="s">
        <v>488</v>
      </c>
      <c r="G1431" s="588" t="s">
        <v>36</v>
      </c>
      <c r="H1431" s="587"/>
      <c r="I1431" s="587"/>
      <c r="J1431" s="583">
        <v>28652.5</v>
      </c>
      <c r="K1431" s="588"/>
      <c r="L1431" s="588"/>
      <c r="M1431" s="587"/>
      <c r="N1431" s="587"/>
      <c r="O1431" s="587"/>
      <c r="P1431" s="555"/>
      <c r="Q1431" s="555"/>
      <c r="R1431" s="555"/>
    </row>
    <row r="1432" spans="1:18" ht="112.5">
      <c r="B1432" s="590" t="s">
        <v>2654</v>
      </c>
      <c r="C1432" s="590" t="s">
        <v>1914</v>
      </c>
      <c r="D1432" s="590" t="s">
        <v>2630</v>
      </c>
      <c r="E1432" s="590" t="s">
        <v>5</v>
      </c>
      <c r="F1432" s="591" t="s">
        <v>2655</v>
      </c>
      <c r="G1432" s="590" t="s">
        <v>311</v>
      </c>
      <c r="H1432" s="589">
        <v>1</v>
      </c>
      <c r="I1432" s="592">
        <v>28652.5</v>
      </c>
      <c r="J1432" s="592">
        <v>28652.5</v>
      </c>
      <c r="K1432" s="590" t="s">
        <v>2631</v>
      </c>
      <c r="L1432" s="590" t="s">
        <v>2656</v>
      </c>
      <c r="M1432" s="591" t="s">
        <v>2655</v>
      </c>
      <c r="O1432" s="554" t="str">
        <f>+_xlfn.CONCAT(B1432,"-",E1432)</f>
        <v>B1/33/05-A</v>
      </c>
      <c r="P1432" s="555"/>
      <c r="Q1432" s="555"/>
      <c r="R1432" s="555"/>
    </row>
    <row r="1433" spans="1:18" ht="14.5">
      <c r="P1433" s="555"/>
      <c r="Q1433" s="555"/>
      <c r="R1433" s="555"/>
    </row>
    <row r="1434" spans="1:18" ht="14.5">
      <c r="A1434" s="587">
        <v>3</v>
      </c>
      <c r="B1434" s="588" t="s">
        <v>2654</v>
      </c>
      <c r="C1434" s="588" t="s">
        <v>36</v>
      </c>
      <c r="D1434" s="588" t="s">
        <v>36</v>
      </c>
      <c r="E1434" s="588" t="s">
        <v>36</v>
      </c>
      <c r="F1434" s="587" t="s">
        <v>2657</v>
      </c>
      <c r="G1434" s="588" t="s">
        <v>36</v>
      </c>
      <c r="H1434" s="587"/>
      <c r="I1434" s="587"/>
      <c r="J1434" s="583">
        <v>1310925</v>
      </c>
      <c r="K1434" s="588"/>
      <c r="L1434" s="588"/>
      <c r="M1434" s="587"/>
      <c r="N1434" s="587"/>
      <c r="O1434" s="587"/>
      <c r="P1434" s="555"/>
      <c r="Q1434" s="555"/>
      <c r="R1434" s="555"/>
    </row>
    <row r="1435" spans="1:18" ht="14.5">
      <c r="A1435" s="587">
        <v>4</v>
      </c>
      <c r="B1435" s="588" t="s">
        <v>2654</v>
      </c>
      <c r="C1435" s="588" t="s">
        <v>36</v>
      </c>
      <c r="D1435" s="588" t="s">
        <v>36</v>
      </c>
      <c r="E1435" s="588" t="s">
        <v>36</v>
      </c>
      <c r="F1435" s="587" t="s">
        <v>504</v>
      </c>
      <c r="G1435" s="588" t="s">
        <v>36</v>
      </c>
      <c r="H1435" s="587"/>
      <c r="I1435" s="587"/>
      <c r="J1435" s="583">
        <v>612675</v>
      </c>
      <c r="K1435" s="588"/>
      <c r="L1435" s="588"/>
      <c r="M1435" s="587"/>
      <c r="N1435" s="587"/>
      <c r="O1435" s="587"/>
      <c r="P1435" s="555"/>
      <c r="Q1435" s="555"/>
      <c r="R1435" s="555"/>
    </row>
    <row r="1436" spans="1:18" ht="145">
      <c r="A1436" s="587">
        <v>5</v>
      </c>
      <c r="B1436" s="588" t="s">
        <v>2654</v>
      </c>
      <c r="C1436" s="588" t="s">
        <v>36</v>
      </c>
      <c r="D1436" s="588" t="s">
        <v>36</v>
      </c>
      <c r="E1436" s="588" t="s">
        <v>36</v>
      </c>
      <c r="F1436" s="587" t="s">
        <v>2658</v>
      </c>
      <c r="G1436" s="588" t="s">
        <v>36</v>
      </c>
      <c r="H1436" s="587"/>
      <c r="I1436" s="587"/>
      <c r="J1436" s="583">
        <v>612675</v>
      </c>
      <c r="K1436" s="588"/>
      <c r="L1436" s="588"/>
      <c r="M1436" s="587"/>
      <c r="N1436" s="587"/>
      <c r="O1436" s="587"/>
      <c r="P1436" s="555"/>
      <c r="Q1436" s="555"/>
      <c r="R1436" s="555"/>
    </row>
    <row r="1437" spans="1:18" ht="14.5">
      <c r="A1437" s="587">
        <v>6</v>
      </c>
      <c r="B1437" s="588" t="s">
        <v>2654</v>
      </c>
      <c r="C1437" s="588" t="s">
        <v>36</v>
      </c>
      <c r="D1437" s="588" t="s">
        <v>36</v>
      </c>
      <c r="E1437" s="588" t="s">
        <v>36</v>
      </c>
      <c r="F1437" s="587" t="s">
        <v>2628</v>
      </c>
      <c r="G1437" s="588" t="s">
        <v>36</v>
      </c>
      <c r="H1437" s="587"/>
      <c r="I1437" s="587"/>
      <c r="J1437" s="587">
        <v>0</v>
      </c>
      <c r="K1437" s="588"/>
      <c r="L1437" s="588"/>
      <c r="M1437" s="587"/>
      <c r="N1437" s="587"/>
      <c r="O1437" s="587"/>
    </row>
    <row r="1438" spans="1:18" ht="29">
      <c r="A1438" s="587">
        <v>6</v>
      </c>
      <c r="B1438" s="588" t="s">
        <v>2654</v>
      </c>
      <c r="C1438" s="588" t="s">
        <v>36</v>
      </c>
      <c r="D1438" s="588" t="s">
        <v>36</v>
      </c>
      <c r="E1438" s="588" t="s">
        <v>36</v>
      </c>
      <c r="F1438" s="587" t="s">
        <v>506</v>
      </c>
      <c r="G1438" s="588" t="s">
        <v>36</v>
      </c>
      <c r="H1438" s="587"/>
      <c r="I1438" s="587"/>
      <c r="J1438" s="587">
        <v>0</v>
      </c>
      <c r="K1438" s="588"/>
      <c r="L1438" s="588"/>
      <c r="M1438" s="587"/>
      <c r="N1438" s="587"/>
      <c r="O1438" s="587"/>
    </row>
    <row r="1439" spans="1:18" ht="14.5">
      <c r="A1439" s="587">
        <v>6</v>
      </c>
      <c r="B1439" s="588" t="s">
        <v>2654</v>
      </c>
      <c r="C1439" s="588" t="s">
        <v>36</v>
      </c>
      <c r="D1439" s="588" t="s">
        <v>36</v>
      </c>
      <c r="E1439" s="588" t="s">
        <v>36</v>
      </c>
      <c r="F1439" s="587" t="s">
        <v>507</v>
      </c>
      <c r="G1439" s="588" t="s">
        <v>36</v>
      </c>
      <c r="H1439" s="587"/>
      <c r="I1439" s="587"/>
      <c r="J1439" s="583">
        <v>612675</v>
      </c>
      <c r="K1439" s="588"/>
      <c r="L1439" s="588"/>
      <c r="M1439" s="587"/>
      <c r="N1439" s="587"/>
      <c r="O1439" s="587"/>
    </row>
    <row r="1440" spans="1:18" ht="14.5">
      <c r="B1440" s="590" t="s">
        <v>2654</v>
      </c>
      <c r="C1440" s="590" t="s">
        <v>1914</v>
      </c>
      <c r="D1440" s="590" t="s">
        <v>2659</v>
      </c>
      <c r="E1440" s="590" t="s">
        <v>6</v>
      </c>
      <c r="F1440" s="591" t="s">
        <v>2660</v>
      </c>
      <c r="G1440" s="590" t="s">
        <v>179</v>
      </c>
      <c r="H1440" s="589">
        <v>700</v>
      </c>
      <c r="I1440" s="589">
        <v>875.25</v>
      </c>
      <c r="J1440" s="592">
        <v>612675</v>
      </c>
      <c r="K1440" s="590" t="s">
        <v>2631</v>
      </c>
      <c r="L1440" s="590" t="s">
        <v>2661</v>
      </c>
      <c r="M1440" s="591" t="s">
        <v>2660</v>
      </c>
      <c r="O1440" s="554" t="str">
        <f>+_xlfn.CONCAT(B1440,"-",E1440)</f>
        <v>B1/33/05-B</v>
      </c>
      <c r="P1440" s="555"/>
      <c r="Q1440" s="555"/>
      <c r="R1440" s="555"/>
    </row>
    <row r="1441" spans="1:18" ht="14.5">
      <c r="P1441" s="555"/>
      <c r="Q1441" s="555"/>
      <c r="R1441" s="555"/>
    </row>
    <row r="1443" spans="1:18" ht="14.5">
      <c r="A1443" s="587">
        <v>4</v>
      </c>
      <c r="B1443" s="588" t="s">
        <v>2662</v>
      </c>
      <c r="C1443" s="588" t="s">
        <v>36</v>
      </c>
      <c r="D1443" s="588" t="s">
        <v>36</v>
      </c>
      <c r="E1443" s="588" t="s">
        <v>36</v>
      </c>
      <c r="F1443" s="587" t="s">
        <v>509</v>
      </c>
      <c r="G1443" s="588" t="s">
        <v>36</v>
      </c>
      <c r="H1443" s="587"/>
      <c r="I1443" s="587"/>
      <c r="J1443" s="583">
        <v>698250</v>
      </c>
      <c r="K1443" s="588"/>
      <c r="L1443" s="588"/>
      <c r="M1443" s="587"/>
      <c r="N1443" s="587"/>
      <c r="O1443" s="587"/>
    </row>
    <row r="1444" spans="1:18" ht="203">
      <c r="A1444" s="587">
        <v>5</v>
      </c>
      <c r="B1444" s="588" t="s">
        <v>2662</v>
      </c>
      <c r="C1444" s="588" t="s">
        <v>36</v>
      </c>
      <c r="D1444" s="588" t="s">
        <v>36</v>
      </c>
      <c r="E1444" s="588" t="s">
        <v>36</v>
      </c>
      <c r="F1444" s="587" t="s">
        <v>510</v>
      </c>
      <c r="G1444" s="588" t="s">
        <v>36</v>
      </c>
      <c r="H1444" s="587"/>
      <c r="I1444" s="587"/>
      <c r="J1444" s="583">
        <v>698250</v>
      </c>
      <c r="K1444" s="588"/>
      <c r="L1444" s="588"/>
      <c r="M1444" s="587"/>
      <c r="N1444" s="587"/>
      <c r="O1444" s="587"/>
      <c r="P1444" s="555"/>
      <c r="Q1444" s="555"/>
      <c r="R1444" s="555"/>
    </row>
    <row r="1445" spans="1:18" ht="14.5">
      <c r="B1445" s="590" t="s">
        <v>2662</v>
      </c>
      <c r="C1445" s="590" t="s">
        <v>1914</v>
      </c>
      <c r="D1445" s="590" t="s">
        <v>2663</v>
      </c>
      <c r="E1445" s="590" t="s">
        <v>5</v>
      </c>
      <c r="F1445" s="591" t="s">
        <v>511</v>
      </c>
      <c r="G1445" s="590" t="s">
        <v>311</v>
      </c>
      <c r="H1445" s="589">
        <v>25</v>
      </c>
      <c r="I1445" s="592">
        <v>27930</v>
      </c>
      <c r="J1445" s="592">
        <v>698250</v>
      </c>
      <c r="K1445" s="590" t="s">
        <v>2631</v>
      </c>
      <c r="L1445" s="590" t="s">
        <v>2664</v>
      </c>
      <c r="M1445" s="591" t="s">
        <v>511</v>
      </c>
      <c r="O1445" s="554" t="str">
        <f>+_xlfn.CONCAT(B1445,"-",E1445)</f>
        <v>B1/33/06-A</v>
      </c>
      <c r="P1445" s="555"/>
      <c r="Q1445" s="555"/>
      <c r="R1445" s="555"/>
    </row>
    <row r="1446" spans="1:18" ht="14.5">
      <c r="P1446" s="555"/>
      <c r="Q1446" s="555"/>
      <c r="R1446" s="555"/>
    </row>
    <row r="1447" spans="1:18" ht="14.5">
      <c r="A1447" s="587">
        <v>3</v>
      </c>
      <c r="B1447" s="588" t="s">
        <v>2662</v>
      </c>
      <c r="C1447" s="588" t="s">
        <v>36</v>
      </c>
      <c r="D1447" s="588" t="s">
        <v>36</v>
      </c>
      <c r="E1447" s="588" t="s">
        <v>36</v>
      </c>
      <c r="F1447" s="587" t="s">
        <v>2665</v>
      </c>
      <c r="G1447" s="588" t="s">
        <v>36</v>
      </c>
      <c r="H1447" s="587"/>
      <c r="I1447" s="587"/>
      <c r="J1447" s="583">
        <v>480038.14</v>
      </c>
      <c r="K1447" s="588"/>
      <c r="L1447" s="588"/>
      <c r="M1447" s="587"/>
      <c r="N1447" s="587"/>
      <c r="O1447" s="587"/>
      <c r="P1447" s="555"/>
      <c r="Q1447" s="555"/>
      <c r="R1447" s="555"/>
    </row>
    <row r="1448" spans="1:18" ht="14.5">
      <c r="A1448" s="587">
        <v>4</v>
      </c>
      <c r="B1448" s="588" t="s">
        <v>2662</v>
      </c>
      <c r="C1448" s="588" t="s">
        <v>36</v>
      </c>
      <c r="D1448" s="588" t="s">
        <v>36</v>
      </c>
      <c r="E1448" s="588" t="s">
        <v>36</v>
      </c>
      <c r="F1448" s="587" t="s">
        <v>496</v>
      </c>
      <c r="G1448" s="588" t="s">
        <v>36</v>
      </c>
      <c r="H1448" s="587"/>
      <c r="I1448" s="587"/>
      <c r="J1448" s="583">
        <v>363228.75</v>
      </c>
      <c r="K1448" s="588"/>
      <c r="L1448" s="588"/>
      <c r="M1448" s="587"/>
      <c r="N1448" s="587"/>
      <c r="O1448" s="587"/>
      <c r="P1448" s="555"/>
      <c r="Q1448" s="555"/>
      <c r="R1448" s="555"/>
    </row>
    <row r="1449" spans="1:18" ht="145">
      <c r="A1449" s="587">
        <v>5</v>
      </c>
      <c r="B1449" s="588" t="s">
        <v>2662</v>
      </c>
      <c r="C1449" s="588" t="s">
        <v>36</v>
      </c>
      <c r="D1449" s="588" t="s">
        <v>36</v>
      </c>
      <c r="E1449" s="588" t="s">
        <v>36</v>
      </c>
      <c r="F1449" s="587" t="s">
        <v>2627</v>
      </c>
      <c r="G1449" s="588" t="s">
        <v>36</v>
      </c>
      <c r="H1449" s="587"/>
      <c r="I1449" s="587"/>
      <c r="J1449" s="583">
        <v>363228.75</v>
      </c>
      <c r="K1449" s="588"/>
      <c r="L1449" s="588"/>
      <c r="M1449" s="587"/>
      <c r="N1449" s="587"/>
      <c r="O1449" s="587"/>
    </row>
    <row r="1450" spans="1:18" ht="14.5">
      <c r="A1450" s="587">
        <v>6</v>
      </c>
      <c r="B1450" s="588" t="s">
        <v>2662</v>
      </c>
      <c r="C1450" s="588" t="s">
        <v>36</v>
      </c>
      <c r="D1450" s="588" t="s">
        <v>36</v>
      </c>
      <c r="E1450" s="588" t="s">
        <v>36</v>
      </c>
      <c r="F1450" s="587" t="s">
        <v>2628</v>
      </c>
      <c r="G1450" s="588" t="s">
        <v>36</v>
      </c>
      <c r="H1450" s="587"/>
      <c r="I1450" s="587"/>
      <c r="J1450" s="587">
        <v>0</v>
      </c>
      <c r="K1450" s="588"/>
      <c r="L1450" s="588"/>
      <c r="M1450" s="587"/>
      <c r="N1450" s="587"/>
      <c r="O1450" s="587"/>
    </row>
    <row r="1451" spans="1:18" ht="14.5">
      <c r="A1451" s="587">
        <v>6</v>
      </c>
      <c r="B1451" s="588" t="s">
        <v>2662</v>
      </c>
      <c r="C1451" s="588" t="s">
        <v>36</v>
      </c>
      <c r="D1451" s="588" t="s">
        <v>36</v>
      </c>
      <c r="E1451" s="588" t="s">
        <v>36</v>
      </c>
      <c r="F1451" s="587" t="s">
        <v>513</v>
      </c>
      <c r="G1451" s="588" t="s">
        <v>36</v>
      </c>
      <c r="H1451" s="587"/>
      <c r="I1451" s="587"/>
      <c r="J1451" s="583">
        <v>245070</v>
      </c>
      <c r="K1451" s="588"/>
      <c r="L1451" s="588"/>
      <c r="M1451" s="587"/>
      <c r="N1451" s="587"/>
      <c r="O1451" s="587"/>
      <c r="P1451" s="555"/>
      <c r="Q1451" s="555"/>
      <c r="R1451" s="555"/>
    </row>
    <row r="1452" spans="1:18">
      <c r="B1452" s="590" t="s">
        <v>2662</v>
      </c>
      <c r="C1452" s="590" t="s">
        <v>1914</v>
      </c>
      <c r="D1452" s="590" t="s">
        <v>2666</v>
      </c>
      <c r="E1452" s="590" t="s">
        <v>6</v>
      </c>
      <c r="F1452" s="591" t="s">
        <v>481</v>
      </c>
      <c r="G1452" s="590" t="s">
        <v>179</v>
      </c>
      <c r="H1452" s="589">
        <v>280</v>
      </c>
      <c r="I1452" s="589">
        <v>875.25</v>
      </c>
      <c r="J1452" s="592">
        <v>245070</v>
      </c>
      <c r="K1452" s="590" t="s">
        <v>2631</v>
      </c>
      <c r="L1452" s="590" t="s">
        <v>2667</v>
      </c>
      <c r="M1452" s="591" t="s">
        <v>481</v>
      </c>
      <c r="O1452" s="554" t="str">
        <f>+_xlfn.CONCAT(B1452,"-",E1452)</f>
        <v>B1/33/06-B</v>
      </c>
    </row>
    <row r="1454" spans="1:18" ht="14.5">
      <c r="A1454" s="587">
        <v>6</v>
      </c>
      <c r="B1454" s="588" t="s">
        <v>2662</v>
      </c>
      <c r="C1454" s="588" t="s">
        <v>36</v>
      </c>
      <c r="D1454" s="588" t="s">
        <v>36</v>
      </c>
      <c r="E1454" s="588" t="s">
        <v>36</v>
      </c>
      <c r="F1454" s="587" t="s">
        <v>2668</v>
      </c>
      <c r="G1454" s="588" t="s">
        <v>36</v>
      </c>
      <c r="H1454" s="587"/>
      <c r="I1454" s="587"/>
      <c r="J1454" s="583">
        <v>118158.75</v>
      </c>
      <c r="K1454" s="588"/>
      <c r="L1454" s="588"/>
      <c r="M1454" s="587"/>
      <c r="N1454" s="587"/>
      <c r="O1454" s="587"/>
    </row>
    <row r="1455" spans="1:18" ht="14.5">
      <c r="B1455" s="590" t="s">
        <v>2662</v>
      </c>
      <c r="C1455" s="590" t="s">
        <v>1914</v>
      </c>
      <c r="D1455" s="590" t="s">
        <v>2666</v>
      </c>
      <c r="E1455" s="590" t="s">
        <v>7</v>
      </c>
      <c r="F1455" s="591" t="s">
        <v>481</v>
      </c>
      <c r="G1455" s="590" t="s">
        <v>179</v>
      </c>
      <c r="H1455" s="589">
        <v>135</v>
      </c>
      <c r="I1455" s="589">
        <v>875.25</v>
      </c>
      <c r="J1455" s="592">
        <v>118158.75</v>
      </c>
      <c r="K1455" s="590" t="s">
        <v>2631</v>
      </c>
      <c r="L1455" s="590" t="s">
        <v>2669</v>
      </c>
      <c r="M1455" s="591" t="s">
        <v>481</v>
      </c>
      <c r="O1455" s="554" t="str">
        <f>+_xlfn.CONCAT(B1455,"-",E1455)</f>
        <v>B1/33/06-C</v>
      </c>
      <c r="P1455" s="555"/>
      <c r="Q1455" s="555"/>
      <c r="R1455" s="555"/>
    </row>
    <row r="1458" spans="1:18" ht="14.5">
      <c r="A1458" s="587">
        <v>4</v>
      </c>
      <c r="B1458" s="588" t="s">
        <v>2670</v>
      </c>
      <c r="C1458" s="588" t="s">
        <v>36</v>
      </c>
      <c r="D1458" s="588" t="s">
        <v>36</v>
      </c>
      <c r="E1458" s="588" t="s">
        <v>36</v>
      </c>
      <c r="F1458" s="587" t="s">
        <v>484</v>
      </c>
      <c r="G1458" s="588" t="s">
        <v>36</v>
      </c>
      <c r="H1458" s="587"/>
      <c r="I1458" s="587"/>
      <c r="J1458" s="583">
        <v>62004.39</v>
      </c>
      <c r="K1458" s="588"/>
      <c r="L1458" s="588"/>
      <c r="M1458" s="587"/>
      <c r="N1458" s="587"/>
      <c r="O1458" s="587"/>
      <c r="P1458" s="555"/>
      <c r="Q1458" s="555"/>
      <c r="R1458" s="555"/>
    </row>
    <row r="1459" spans="1:18" ht="87.5">
      <c r="B1459" s="590" t="s">
        <v>2670</v>
      </c>
      <c r="C1459" s="590" t="s">
        <v>1914</v>
      </c>
      <c r="D1459" s="590" t="s">
        <v>2666</v>
      </c>
      <c r="E1459" s="590" t="s">
        <v>5</v>
      </c>
      <c r="F1459" s="591" t="s">
        <v>485</v>
      </c>
      <c r="G1459" s="590" t="s">
        <v>311</v>
      </c>
      <c r="H1459" s="589">
        <v>3</v>
      </c>
      <c r="I1459" s="592">
        <v>20668.13</v>
      </c>
      <c r="J1459" s="592">
        <v>62004.39</v>
      </c>
      <c r="K1459" s="590" t="s">
        <v>2631</v>
      </c>
      <c r="L1459" s="590" t="s">
        <v>2671</v>
      </c>
      <c r="M1459" s="591" t="s">
        <v>485</v>
      </c>
      <c r="O1459" s="554" t="str">
        <f>+_xlfn.CONCAT(B1459,"-",E1459)</f>
        <v>B1/33/07-A</v>
      </c>
    </row>
    <row r="1461" spans="1:18" ht="14.5">
      <c r="A1461" s="587">
        <v>4</v>
      </c>
      <c r="B1461" s="588" t="s">
        <v>2670</v>
      </c>
      <c r="C1461" s="588" t="s">
        <v>36</v>
      </c>
      <c r="D1461" s="588" t="s">
        <v>36</v>
      </c>
      <c r="E1461" s="588" t="s">
        <v>36</v>
      </c>
      <c r="F1461" s="587" t="s">
        <v>486</v>
      </c>
      <c r="G1461" s="588" t="s">
        <v>36</v>
      </c>
      <c r="H1461" s="587"/>
      <c r="I1461" s="587"/>
      <c r="J1461" s="583">
        <v>26152.5</v>
      </c>
      <c r="K1461" s="588"/>
      <c r="L1461" s="588"/>
      <c r="M1461" s="587"/>
      <c r="N1461" s="587"/>
      <c r="O1461" s="587"/>
      <c r="P1461" s="555"/>
      <c r="Q1461" s="555"/>
      <c r="R1461" s="555"/>
    </row>
    <row r="1462" spans="1:18" ht="112.5">
      <c r="B1462" s="590" t="s">
        <v>2670</v>
      </c>
      <c r="C1462" s="590" t="s">
        <v>1914</v>
      </c>
      <c r="D1462" s="590" t="s">
        <v>2666</v>
      </c>
      <c r="E1462" s="590" t="s">
        <v>6</v>
      </c>
      <c r="F1462" s="591" t="s">
        <v>2672</v>
      </c>
      <c r="G1462" s="590" t="s">
        <v>311</v>
      </c>
      <c r="H1462" s="589">
        <v>1</v>
      </c>
      <c r="I1462" s="592">
        <v>26152.5</v>
      </c>
      <c r="J1462" s="592">
        <v>26152.5</v>
      </c>
      <c r="K1462" s="590" t="s">
        <v>2631</v>
      </c>
      <c r="L1462" s="590" t="s">
        <v>2673</v>
      </c>
      <c r="M1462" s="591" t="s">
        <v>2672</v>
      </c>
      <c r="O1462" s="554" t="str">
        <f>+_xlfn.CONCAT(B1462,"-",E1462)</f>
        <v>B1/33/07-B</v>
      </c>
    </row>
    <row r="1464" spans="1:18" ht="14.5">
      <c r="A1464" s="587">
        <v>4</v>
      </c>
      <c r="B1464" s="588" t="s">
        <v>2670</v>
      </c>
      <c r="C1464" s="588" t="s">
        <v>36</v>
      </c>
      <c r="D1464" s="588" t="s">
        <v>36</v>
      </c>
      <c r="E1464" s="588" t="s">
        <v>36</v>
      </c>
      <c r="F1464" s="587" t="s">
        <v>488</v>
      </c>
      <c r="G1464" s="588" t="s">
        <v>36</v>
      </c>
      <c r="H1464" s="587"/>
      <c r="I1464" s="587"/>
      <c r="J1464" s="583">
        <v>28652.5</v>
      </c>
      <c r="K1464" s="588"/>
      <c r="L1464" s="588"/>
      <c r="M1464" s="587"/>
      <c r="N1464" s="587"/>
      <c r="O1464" s="587"/>
    </row>
    <row r="1465" spans="1:18" ht="112.5">
      <c r="B1465" s="590" t="s">
        <v>2670</v>
      </c>
      <c r="C1465" s="590" t="s">
        <v>1914</v>
      </c>
      <c r="D1465" s="590" t="s">
        <v>2666</v>
      </c>
      <c r="E1465" s="590" t="s">
        <v>7</v>
      </c>
      <c r="F1465" s="591" t="s">
        <v>2674</v>
      </c>
      <c r="G1465" s="590" t="s">
        <v>311</v>
      </c>
      <c r="H1465" s="589">
        <v>1</v>
      </c>
      <c r="I1465" s="592">
        <v>28652.5</v>
      </c>
      <c r="J1465" s="592">
        <v>28652.5</v>
      </c>
      <c r="K1465" s="590" t="s">
        <v>2631</v>
      </c>
      <c r="L1465" s="590" t="s">
        <v>2675</v>
      </c>
      <c r="M1465" s="591" t="s">
        <v>2674</v>
      </c>
      <c r="O1465" s="554" t="str">
        <f>+_xlfn.CONCAT(B1465,"-",E1465)</f>
        <v>B1/33/07-C</v>
      </c>
      <c r="P1465" s="555"/>
      <c r="Q1465" s="555"/>
      <c r="R1465" s="555"/>
    </row>
    <row r="1466" spans="1:18" ht="14.5">
      <c r="P1466" s="555"/>
      <c r="Q1466" s="555"/>
      <c r="R1466" s="555"/>
    </row>
    <row r="1467" spans="1:18" ht="14.5">
      <c r="P1467" s="555"/>
      <c r="Q1467" s="555"/>
      <c r="R1467" s="555"/>
    </row>
    <row r="1468" spans="1:18" ht="14.5">
      <c r="A1468" s="587">
        <v>3</v>
      </c>
      <c r="B1468" s="588" t="s">
        <v>2676</v>
      </c>
      <c r="C1468" s="588" t="s">
        <v>36</v>
      </c>
      <c r="D1468" s="588" t="s">
        <v>36</v>
      </c>
      <c r="E1468" s="588" t="s">
        <v>36</v>
      </c>
      <c r="F1468" s="587" t="s">
        <v>517</v>
      </c>
      <c r="G1468" s="588" t="s">
        <v>36</v>
      </c>
      <c r="H1468" s="587"/>
      <c r="I1468" s="587"/>
      <c r="J1468" s="583">
        <v>9743.75</v>
      </c>
      <c r="K1468" s="588"/>
      <c r="L1468" s="588"/>
      <c r="M1468" s="587"/>
      <c r="N1468" s="587"/>
      <c r="O1468" s="587"/>
      <c r="P1468" s="555"/>
      <c r="Q1468" s="555"/>
      <c r="R1468" s="555"/>
    </row>
    <row r="1469" spans="1:18" ht="14.5">
      <c r="A1469" s="587">
        <v>4</v>
      </c>
      <c r="B1469" s="588" t="s">
        <v>2676</v>
      </c>
      <c r="C1469" s="588" t="s">
        <v>36</v>
      </c>
      <c r="D1469" s="588" t="s">
        <v>36</v>
      </c>
      <c r="E1469" s="588" t="s">
        <v>36</v>
      </c>
      <c r="F1469" s="587" t="s">
        <v>2677</v>
      </c>
      <c r="G1469" s="588" t="s">
        <v>36</v>
      </c>
      <c r="H1469" s="587"/>
      <c r="I1469" s="587"/>
      <c r="J1469" s="583">
        <v>9743.75</v>
      </c>
      <c r="K1469" s="588"/>
      <c r="L1469" s="588"/>
      <c r="M1469" s="587"/>
      <c r="N1469" s="587"/>
      <c r="O1469" s="587"/>
    </row>
    <row r="1470" spans="1:18" ht="319">
      <c r="A1470" s="587">
        <v>5</v>
      </c>
      <c r="B1470" s="588" t="s">
        <v>2676</v>
      </c>
      <c r="C1470" s="588" t="s">
        <v>36</v>
      </c>
      <c r="D1470" s="588" t="s">
        <v>36</v>
      </c>
      <c r="E1470" s="588" t="s">
        <v>36</v>
      </c>
      <c r="F1470" s="587" t="s">
        <v>2678</v>
      </c>
      <c r="G1470" s="588" t="s">
        <v>36</v>
      </c>
      <c r="H1470" s="587"/>
      <c r="I1470" s="587"/>
      <c r="J1470" s="583">
        <v>9743.75</v>
      </c>
      <c r="K1470" s="588"/>
      <c r="L1470" s="588"/>
      <c r="M1470" s="587"/>
      <c r="N1470" s="587"/>
      <c r="O1470" s="587"/>
    </row>
    <row r="1471" spans="1:18" ht="14.5">
      <c r="A1471" s="587">
        <v>6</v>
      </c>
      <c r="B1471" s="588" t="s">
        <v>2676</v>
      </c>
      <c r="C1471" s="588" t="s">
        <v>36</v>
      </c>
      <c r="D1471" s="588" t="s">
        <v>36</v>
      </c>
      <c r="E1471" s="588" t="s">
        <v>36</v>
      </c>
      <c r="F1471" s="587" t="s">
        <v>2628</v>
      </c>
      <c r="G1471" s="588" t="s">
        <v>36</v>
      </c>
      <c r="H1471" s="587"/>
      <c r="I1471" s="587"/>
      <c r="J1471" s="583">
        <v>9743.75</v>
      </c>
      <c r="K1471" s="588"/>
      <c r="L1471" s="588"/>
      <c r="M1471" s="587"/>
      <c r="N1471" s="587"/>
      <c r="O1471" s="587"/>
      <c r="P1471" s="555"/>
      <c r="Q1471" s="555"/>
      <c r="R1471" s="555"/>
    </row>
    <row r="1472" spans="1:18" ht="25">
      <c r="B1472" s="590" t="s">
        <v>2676</v>
      </c>
      <c r="C1472" s="590" t="s">
        <v>1914</v>
      </c>
      <c r="D1472" s="590" t="s">
        <v>2679</v>
      </c>
      <c r="E1472" s="590" t="s">
        <v>5</v>
      </c>
      <c r="F1472" s="591" t="s">
        <v>2680</v>
      </c>
      <c r="G1472" s="590" t="s">
        <v>311</v>
      </c>
      <c r="H1472" s="589">
        <v>1</v>
      </c>
      <c r="I1472" s="592">
        <v>9743.75</v>
      </c>
      <c r="J1472" s="592">
        <v>9743.75</v>
      </c>
      <c r="K1472" s="590" t="s">
        <v>2631</v>
      </c>
      <c r="L1472" s="590" t="s">
        <v>2681</v>
      </c>
      <c r="M1472" s="591" t="s">
        <v>2680</v>
      </c>
      <c r="O1472" s="554" t="str">
        <f>+_xlfn.CONCAT(B1472,"-",E1472)</f>
        <v>B1/33/08-A</v>
      </c>
      <c r="P1472" s="555"/>
      <c r="Q1472" s="555"/>
      <c r="R1472" s="555"/>
    </row>
    <row r="1474" spans="1:18" ht="14.5">
      <c r="A1474" s="587" t="s">
        <v>1633</v>
      </c>
      <c r="B1474" s="588" t="s">
        <v>2676</v>
      </c>
      <c r="C1474" s="588" t="s">
        <v>36</v>
      </c>
      <c r="D1474" s="588" t="s">
        <v>36</v>
      </c>
      <c r="E1474" s="588" t="s">
        <v>36</v>
      </c>
      <c r="F1474" s="587" t="s">
        <v>24</v>
      </c>
      <c r="G1474" s="588"/>
      <c r="H1474" s="587"/>
      <c r="I1474" s="587"/>
      <c r="J1474" s="587"/>
      <c r="K1474" s="588"/>
      <c r="L1474" s="588"/>
      <c r="M1474" s="587"/>
      <c r="N1474" s="587"/>
      <c r="O1474" s="587"/>
    </row>
    <row r="1475" spans="1:18" ht="14.5">
      <c r="A1475" s="587" t="s">
        <v>1633</v>
      </c>
      <c r="B1475" s="588" t="s">
        <v>2676</v>
      </c>
      <c r="C1475" s="588" t="s">
        <v>36</v>
      </c>
      <c r="D1475" s="588" t="s">
        <v>36</v>
      </c>
      <c r="E1475" s="588" t="s">
        <v>36</v>
      </c>
      <c r="F1475" s="587" t="s">
        <v>9</v>
      </c>
      <c r="G1475" s="588"/>
      <c r="H1475" s="587"/>
      <c r="I1475" s="587"/>
      <c r="J1475" s="587"/>
      <c r="K1475" s="588"/>
      <c r="L1475" s="588"/>
      <c r="M1475" s="587"/>
      <c r="N1475" s="587"/>
      <c r="O1475" s="587"/>
      <c r="P1475" s="555"/>
      <c r="Q1475" s="555"/>
      <c r="R1475" s="555"/>
    </row>
    <row r="1478" spans="1:18" ht="14.5">
      <c r="A1478" s="587">
        <v>1</v>
      </c>
      <c r="B1478" s="588" t="s">
        <v>2682</v>
      </c>
      <c r="C1478" s="588" t="s">
        <v>36</v>
      </c>
      <c r="D1478" s="588" t="s">
        <v>36</v>
      </c>
      <c r="E1478" s="588" t="s">
        <v>36</v>
      </c>
      <c r="F1478" s="587" t="s">
        <v>2683</v>
      </c>
      <c r="G1478" s="588" t="s">
        <v>36</v>
      </c>
      <c r="H1478" s="587"/>
      <c r="I1478" s="587"/>
      <c r="J1478" s="583">
        <v>248914847.08000001</v>
      </c>
      <c r="K1478" s="588"/>
      <c r="L1478" s="588"/>
      <c r="M1478" s="587"/>
      <c r="N1478" s="587"/>
      <c r="O1478" s="587"/>
      <c r="P1478" s="555"/>
      <c r="Q1478" s="555"/>
      <c r="R1478" s="555"/>
    </row>
    <row r="1479" spans="1:18" ht="14.5">
      <c r="A1479" s="587">
        <v>2</v>
      </c>
      <c r="B1479" s="588" t="s">
        <v>2682</v>
      </c>
      <c r="C1479" s="588" t="s">
        <v>36</v>
      </c>
      <c r="D1479" s="588" t="s">
        <v>36</v>
      </c>
      <c r="E1479" s="588" t="s">
        <v>36</v>
      </c>
      <c r="F1479" s="587" t="s">
        <v>18</v>
      </c>
      <c r="G1479" s="588" t="s">
        <v>36</v>
      </c>
      <c r="H1479" s="587"/>
      <c r="I1479" s="587"/>
      <c r="J1479" s="583">
        <v>22696731.350000001</v>
      </c>
      <c r="K1479" s="588"/>
      <c r="L1479" s="588"/>
      <c r="M1479" s="587"/>
      <c r="N1479" s="587"/>
      <c r="O1479" s="587"/>
      <c r="P1479" s="555"/>
      <c r="Q1479" s="555"/>
      <c r="R1479" s="555"/>
    </row>
    <row r="1480" spans="1:18" ht="14.5">
      <c r="A1480" s="587">
        <v>3</v>
      </c>
      <c r="B1480" s="588" t="s">
        <v>2682</v>
      </c>
      <c r="C1480" s="588" t="s">
        <v>36</v>
      </c>
      <c r="D1480" s="588" t="s">
        <v>36</v>
      </c>
      <c r="E1480" s="588" t="s">
        <v>36</v>
      </c>
      <c r="F1480" s="587" t="s">
        <v>237</v>
      </c>
      <c r="G1480" s="588" t="s">
        <v>36</v>
      </c>
      <c r="H1480" s="587"/>
      <c r="I1480" s="587"/>
      <c r="J1480" s="583">
        <v>12840855.93</v>
      </c>
      <c r="K1480" s="588"/>
      <c r="L1480" s="588"/>
      <c r="M1480" s="587"/>
      <c r="N1480" s="587"/>
      <c r="O1480" s="587"/>
      <c r="P1480" s="555"/>
      <c r="Q1480" s="555"/>
      <c r="R1480" s="555"/>
    </row>
    <row r="1481" spans="1:18" ht="43.5">
      <c r="A1481" s="587">
        <v>4</v>
      </c>
      <c r="B1481" s="588" t="s">
        <v>2682</v>
      </c>
      <c r="C1481" s="588" t="s">
        <v>36</v>
      </c>
      <c r="D1481" s="588" t="s">
        <v>36</v>
      </c>
      <c r="E1481" s="588" t="s">
        <v>36</v>
      </c>
      <c r="F1481" s="587" t="s">
        <v>195</v>
      </c>
      <c r="G1481" s="588" t="s">
        <v>36</v>
      </c>
      <c r="H1481" s="587"/>
      <c r="I1481" s="587"/>
      <c r="J1481" s="583">
        <v>958976.06</v>
      </c>
      <c r="K1481" s="588"/>
      <c r="L1481" s="588"/>
      <c r="M1481" s="587"/>
      <c r="N1481" s="587"/>
      <c r="O1481" s="587"/>
    </row>
    <row r="1482" spans="1:18">
      <c r="B1482" s="590" t="s">
        <v>2682</v>
      </c>
      <c r="C1482" s="590" t="s">
        <v>36</v>
      </c>
      <c r="D1482" s="590" t="s">
        <v>1604</v>
      </c>
      <c r="E1482" s="590" t="s">
        <v>5</v>
      </c>
      <c r="F1482" s="591" t="s">
        <v>196</v>
      </c>
      <c r="G1482" s="590" t="s">
        <v>197</v>
      </c>
      <c r="H1482" s="589">
        <v>448</v>
      </c>
      <c r="I1482" s="589">
        <v>582.61</v>
      </c>
      <c r="J1482" s="592">
        <v>261009.28</v>
      </c>
      <c r="K1482" s="590" t="s">
        <v>7</v>
      </c>
      <c r="L1482" s="590" t="s">
        <v>1605</v>
      </c>
      <c r="M1482" s="591" t="s">
        <v>1606</v>
      </c>
      <c r="O1482" s="554" t="str">
        <f t="shared" ref="O1482:O1485" si="129">+_xlfn.CONCAT(B1482,"-",E1482)</f>
        <v>B2/03/01-A</v>
      </c>
    </row>
    <row r="1483" spans="1:18">
      <c r="B1483" s="590" t="s">
        <v>2682</v>
      </c>
      <c r="C1483" s="590" t="s">
        <v>36</v>
      </c>
      <c r="D1483" s="590" t="s">
        <v>1604</v>
      </c>
      <c r="E1483" s="590" t="s">
        <v>6</v>
      </c>
      <c r="F1483" s="591" t="s">
        <v>199</v>
      </c>
      <c r="G1483" s="590" t="s">
        <v>197</v>
      </c>
      <c r="H1483" s="589">
        <v>422</v>
      </c>
      <c r="I1483" s="589">
        <v>582.61</v>
      </c>
      <c r="J1483" s="592">
        <v>245861.42</v>
      </c>
      <c r="K1483" s="590" t="s">
        <v>7</v>
      </c>
      <c r="L1483" s="590" t="s">
        <v>1605</v>
      </c>
      <c r="M1483" s="591" t="s">
        <v>1606</v>
      </c>
      <c r="O1483" s="554" t="str">
        <f t="shared" si="129"/>
        <v>B2/03/01-B</v>
      </c>
    </row>
    <row r="1484" spans="1:18">
      <c r="B1484" s="590" t="s">
        <v>2682</v>
      </c>
      <c r="C1484" s="590" t="s">
        <v>36</v>
      </c>
      <c r="D1484" s="590" t="s">
        <v>1604</v>
      </c>
      <c r="E1484" s="590" t="s">
        <v>7</v>
      </c>
      <c r="F1484" s="591" t="s">
        <v>200</v>
      </c>
      <c r="G1484" s="590" t="s">
        <v>197</v>
      </c>
      <c r="H1484" s="589">
        <v>56</v>
      </c>
      <c r="I1484" s="589">
        <v>582.61</v>
      </c>
      <c r="J1484" s="592">
        <v>32626.16</v>
      </c>
      <c r="K1484" s="590" t="s">
        <v>7</v>
      </c>
      <c r="L1484" s="590" t="s">
        <v>1605</v>
      </c>
      <c r="M1484" s="591" t="s">
        <v>1606</v>
      </c>
      <c r="O1484" s="554" t="str">
        <f t="shared" si="129"/>
        <v>B2/03/01-C</v>
      </c>
    </row>
    <row r="1485" spans="1:18">
      <c r="B1485" s="590" t="s">
        <v>2682</v>
      </c>
      <c r="C1485" s="590" t="s">
        <v>36</v>
      </c>
      <c r="D1485" s="590" t="s">
        <v>1604</v>
      </c>
      <c r="E1485" s="590" t="s">
        <v>8</v>
      </c>
      <c r="F1485" s="591" t="s">
        <v>201</v>
      </c>
      <c r="G1485" s="590" t="s">
        <v>197</v>
      </c>
      <c r="H1485" s="589">
        <v>720</v>
      </c>
      <c r="I1485" s="589">
        <v>582.61</v>
      </c>
      <c r="J1485" s="592">
        <v>419479.2</v>
      </c>
      <c r="K1485" s="590" t="s">
        <v>7</v>
      </c>
      <c r="L1485" s="590" t="s">
        <v>1605</v>
      </c>
      <c r="M1485" s="591" t="s">
        <v>1606</v>
      </c>
      <c r="O1485" s="554" t="str">
        <f t="shared" si="129"/>
        <v>B2/03/01-D</v>
      </c>
    </row>
    <row r="1486" spans="1:18" ht="14.5">
      <c r="P1486" s="555"/>
      <c r="Q1486" s="555"/>
      <c r="R1486" s="555"/>
    </row>
    <row r="1487" spans="1:18" ht="43.5">
      <c r="A1487" s="587">
        <v>4</v>
      </c>
      <c r="B1487" s="588" t="s">
        <v>2682</v>
      </c>
      <c r="C1487" s="588" t="s">
        <v>36</v>
      </c>
      <c r="D1487" s="588" t="s">
        <v>36</v>
      </c>
      <c r="E1487" s="588" t="s">
        <v>36</v>
      </c>
      <c r="F1487" s="587" t="s">
        <v>202</v>
      </c>
      <c r="G1487" s="588" t="s">
        <v>36</v>
      </c>
      <c r="H1487" s="587"/>
      <c r="I1487" s="587"/>
      <c r="J1487" s="583">
        <v>9365576.4100000001</v>
      </c>
      <c r="K1487" s="588"/>
      <c r="L1487" s="588"/>
      <c r="M1487" s="587"/>
      <c r="N1487" s="587"/>
      <c r="O1487" s="587"/>
    </row>
    <row r="1488" spans="1:18" ht="25">
      <c r="B1488" s="590" t="s">
        <v>2682</v>
      </c>
      <c r="C1488" s="590" t="s">
        <v>36</v>
      </c>
      <c r="D1488" s="590" t="s">
        <v>1604</v>
      </c>
      <c r="E1488" s="590" t="s">
        <v>10</v>
      </c>
      <c r="F1488" s="591" t="s">
        <v>196</v>
      </c>
      <c r="G1488" s="590" t="s">
        <v>197</v>
      </c>
      <c r="H1488" s="593">
        <v>1982</v>
      </c>
      <c r="I1488" s="589">
        <v>840.67</v>
      </c>
      <c r="J1488" s="592">
        <v>1666207.94</v>
      </c>
      <c r="K1488" s="590" t="s">
        <v>7</v>
      </c>
      <c r="L1488" s="590" t="s">
        <v>1607</v>
      </c>
      <c r="M1488" s="591" t="s">
        <v>1608</v>
      </c>
      <c r="O1488" s="554" t="str">
        <f t="shared" ref="O1488:O1494" si="130">+_xlfn.CONCAT(B1488,"-",E1488)</f>
        <v>B2/03/01-E</v>
      </c>
    </row>
    <row r="1489" spans="1:18" ht="25">
      <c r="B1489" s="590" t="s">
        <v>2682</v>
      </c>
      <c r="C1489" s="590" t="s">
        <v>36</v>
      </c>
      <c r="D1489" s="590" t="s">
        <v>1604</v>
      </c>
      <c r="E1489" s="590" t="s">
        <v>11</v>
      </c>
      <c r="F1489" s="591" t="s">
        <v>199</v>
      </c>
      <c r="G1489" s="590" t="s">
        <v>197</v>
      </c>
      <c r="H1489" s="593">
        <v>1867</v>
      </c>
      <c r="I1489" s="589">
        <v>776.53</v>
      </c>
      <c r="J1489" s="592">
        <v>1449781.51</v>
      </c>
      <c r="K1489" s="590" t="s">
        <v>7</v>
      </c>
      <c r="L1489" s="590" t="s">
        <v>1609</v>
      </c>
      <c r="M1489" s="591" t="s">
        <v>1610</v>
      </c>
      <c r="O1489" s="554" t="str">
        <f t="shared" si="130"/>
        <v>B2/03/01-F</v>
      </c>
    </row>
    <row r="1490" spans="1:18" ht="25">
      <c r="B1490" s="590" t="s">
        <v>2682</v>
      </c>
      <c r="C1490" s="590" t="s">
        <v>36</v>
      </c>
      <c r="D1490" s="590" t="s">
        <v>1604</v>
      </c>
      <c r="E1490" s="590" t="s">
        <v>27</v>
      </c>
      <c r="F1490" s="591" t="s">
        <v>203</v>
      </c>
      <c r="G1490" s="590" t="s">
        <v>197</v>
      </c>
      <c r="H1490" s="589">
        <v>60</v>
      </c>
      <c r="I1490" s="592">
        <v>1080.94</v>
      </c>
      <c r="J1490" s="592">
        <v>64856.4</v>
      </c>
      <c r="K1490" s="590" t="s">
        <v>7</v>
      </c>
      <c r="L1490" s="590" t="s">
        <v>1611</v>
      </c>
      <c r="M1490" s="591" t="s">
        <v>1612</v>
      </c>
      <c r="O1490" s="554" t="str">
        <f t="shared" si="130"/>
        <v>B2/03/01-G</v>
      </c>
    </row>
    <row r="1491" spans="1:18" ht="25">
      <c r="B1491" s="590" t="s">
        <v>2682</v>
      </c>
      <c r="C1491" s="590" t="s">
        <v>36</v>
      </c>
      <c r="D1491" s="590" t="s">
        <v>1604</v>
      </c>
      <c r="E1491" s="590" t="s">
        <v>28</v>
      </c>
      <c r="F1491" s="591" t="s">
        <v>200</v>
      </c>
      <c r="G1491" s="590" t="s">
        <v>197</v>
      </c>
      <c r="H1491" s="589">
        <v>479</v>
      </c>
      <c r="I1491" s="592">
        <v>1725.2</v>
      </c>
      <c r="J1491" s="592">
        <v>826370.8</v>
      </c>
      <c r="K1491" s="590" t="s">
        <v>7</v>
      </c>
      <c r="L1491" s="590" t="s">
        <v>1613</v>
      </c>
      <c r="M1491" s="591" t="s">
        <v>1614</v>
      </c>
      <c r="O1491" s="554" t="str">
        <f t="shared" si="130"/>
        <v>B2/03/01-H</v>
      </c>
    </row>
    <row r="1492" spans="1:18" ht="25">
      <c r="B1492" s="590" t="s">
        <v>2682</v>
      </c>
      <c r="C1492" s="590" t="s">
        <v>36</v>
      </c>
      <c r="D1492" s="590" t="s">
        <v>1604</v>
      </c>
      <c r="E1492" s="590" t="s">
        <v>33</v>
      </c>
      <c r="F1492" s="591" t="s">
        <v>201</v>
      </c>
      <c r="G1492" s="590" t="s">
        <v>197</v>
      </c>
      <c r="H1492" s="593">
        <v>3288</v>
      </c>
      <c r="I1492" s="589">
        <v>920.81</v>
      </c>
      <c r="J1492" s="592">
        <v>3027623.28</v>
      </c>
      <c r="K1492" s="590" t="s">
        <v>7</v>
      </c>
      <c r="L1492" s="590" t="s">
        <v>1615</v>
      </c>
      <c r="M1492" s="591" t="s">
        <v>1616</v>
      </c>
      <c r="O1492" s="554" t="str">
        <f t="shared" si="130"/>
        <v>B2/03/01-J</v>
      </c>
    </row>
    <row r="1493" spans="1:18" ht="25">
      <c r="B1493" s="590" t="s">
        <v>2682</v>
      </c>
      <c r="C1493" s="590" t="s">
        <v>36</v>
      </c>
      <c r="D1493" s="590" t="s">
        <v>1604</v>
      </c>
      <c r="E1493" s="590" t="s">
        <v>34</v>
      </c>
      <c r="F1493" s="591" t="s">
        <v>204</v>
      </c>
      <c r="G1493" s="590" t="s">
        <v>197</v>
      </c>
      <c r="H1493" s="593">
        <v>1668</v>
      </c>
      <c r="I1493" s="592">
        <v>1221.56</v>
      </c>
      <c r="J1493" s="592">
        <v>2037562.08</v>
      </c>
      <c r="K1493" s="590" t="s">
        <v>7</v>
      </c>
      <c r="L1493" s="590" t="s">
        <v>1617</v>
      </c>
      <c r="M1493" s="591" t="s">
        <v>1618</v>
      </c>
      <c r="O1493" s="554" t="str">
        <f t="shared" si="130"/>
        <v>B2/03/01-K</v>
      </c>
    </row>
    <row r="1494" spans="1:18" ht="25">
      <c r="B1494" s="590" t="s">
        <v>2682</v>
      </c>
      <c r="C1494" s="590" t="s">
        <v>36</v>
      </c>
      <c r="D1494" s="590" t="s">
        <v>1604</v>
      </c>
      <c r="E1494" s="590" t="s">
        <v>39</v>
      </c>
      <c r="F1494" s="591" t="s">
        <v>206</v>
      </c>
      <c r="G1494" s="590" t="s">
        <v>197</v>
      </c>
      <c r="H1494" s="589">
        <v>240</v>
      </c>
      <c r="I1494" s="592">
        <v>1221.56</v>
      </c>
      <c r="J1494" s="592">
        <v>293174.40000000002</v>
      </c>
      <c r="K1494" s="590" t="s">
        <v>7</v>
      </c>
      <c r="L1494" s="590" t="s">
        <v>1617</v>
      </c>
      <c r="M1494" s="591" t="s">
        <v>1618</v>
      </c>
      <c r="O1494" s="554" t="str">
        <f t="shared" si="130"/>
        <v>B2/03/01-L</v>
      </c>
    </row>
    <row r="1496" spans="1:18" ht="14.5">
      <c r="P1496" s="555"/>
      <c r="Q1496" s="555"/>
      <c r="R1496" s="555"/>
    </row>
    <row r="1497" spans="1:18" ht="43.5">
      <c r="A1497" s="587">
        <v>4</v>
      </c>
      <c r="B1497" s="588" t="s">
        <v>2684</v>
      </c>
      <c r="C1497" s="588" t="s">
        <v>36</v>
      </c>
      <c r="D1497" s="588" t="s">
        <v>36</v>
      </c>
      <c r="E1497" s="588" t="s">
        <v>36</v>
      </c>
      <c r="F1497" s="587" t="s">
        <v>202</v>
      </c>
      <c r="G1497" s="588" t="s">
        <v>36</v>
      </c>
      <c r="H1497" s="587"/>
      <c r="I1497" s="587"/>
      <c r="J1497" s="583">
        <v>2516303.46</v>
      </c>
      <c r="K1497" s="588"/>
      <c r="L1497" s="588"/>
      <c r="M1497" s="587"/>
      <c r="N1497" s="587"/>
      <c r="O1497" s="587"/>
    </row>
    <row r="1498" spans="1:18" ht="25">
      <c r="B1498" s="590" t="s">
        <v>2684</v>
      </c>
      <c r="C1498" s="590" t="s">
        <v>36</v>
      </c>
      <c r="D1498" s="590" t="s">
        <v>1604</v>
      </c>
      <c r="E1498" s="590" t="s">
        <v>5</v>
      </c>
      <c r="F1498" s="591" t="s">
        <v>2685</v>
      </c>
      <c r="G1498" s="590" t="s">
        <v>197</v>
      </c>
      <c r="H1498" s="589">
        <v>128</v>
      </c>
      <c r="I1498" s="592">
        <v>1221.56</v>
      </c>
      <c r="J1498" s="592">
        <v>156359.67999999999</v>
      </c>
      <c r="K1498" s="590" t="s">
        <v>7</v>
      </c>
      <c r="L1498" s="590" t="s">
        <v>1617</v>
      </c>
      <c r="M1498" s="591" t="s">
        <v>1618</v>
      </c>
      <c r="O1498" s="554" t="str">
        <f t="shared" ref="O1498:O1505" si="131">+_xlfn.CONCAT(B1498,"-",E1498)</f>
        <v>B2/03/02-A</v>
      </c>
    </row>
    <row r="1499" spans="1:18" ht="25">
      <c r="B1499" s="590" t="s">
        <v>2684</v>
      </c>
      <c r="C1499" s="590" t="s">
        <v>36</v>
      </c>
      <c r="D1499" s="590" t="s">
        <v>1604</v>
      </c>
      <c r="E1499" s="590" t="s">
        <v>6</v>
      </c>
      <c r="F1499" s="591" t="s">
        <v>207</v>
      </c>
      <c r="G1499" s="590" t="s">
        <v>197</v>
      </c>
      <c r="H1499" s="589">
        <v>313</v>
      </c>
      <c r="I1499" s="592">
        <v>1587.82</v>
      </c>
      <c r="J1499" s="592">
        <v>496987.66</v>
      </c>
      <c r="K1499" s="590" t="s">
        <v>7</v>
      </c>
      <c r="L1499" s="590" t="s">
        <v>1620</v>
      </c>
      <c r="M1499" s="591" t="s">
        <v>1621</v>
      </c>
      <c r="O1499" s="554" t="str">
        <f t="shared" si="131"/>
        <v>B2/03/02-B</v>
      </c>
    </row>
    <row r="1500" spans="1:18" ht="25">
      <c r="B1500" s="590" t="s">
        <v>2684</v>
      </c>
      <c r="C1500" s="590" t="s">
        <v>36</v>
      </c>
      <c r="D1500" s="590" t="s">
        <v>1604</v>
      </c>
      <c r="E1500" s="590" t="s">
        <v>7</v>
      </c>
      <c r="F1500" s="591" t="s">
        <v>208</v>
      </c>
      <c r="G1500" s="590" t="s">
        <v>197</v>
      </c>
      <c r="H1500" s="589">
        <v>369</v>
      </c>
      <c r="I1500" s="592">
        <v>1080.94</v>
      </c>
      <c r="J1500" s="592">
        <v>398866.86</v>
      </c>
      <c r="K1500" s="590" t="s">
        <v>7</v>
      </c>
      <c r="L1500" s="590" t="s">
        <v>1611</v>
      </c>
      <c r="M1500" s="591" t="s">
        <v>1612</v>
      </c>
      <c r="O1500" s="554" t="str">
        <f t="shared" si="131"/>
        <v>B2/03/02-C</v>
      </c>
    </row>
    <row r="1501" spans="1:18" ht="25">
      <c r="B1501" s="590" t="s">
        <v>2684</v>
      </c>
      <c r="C1501" s="590" t="s">
        <v>36</v>
      </c>
      <c r="D1501" s="590" t="s">
        <v>1604</v>
      </c>
      <c r="E1501" s="590" t="s">
        <v>8</v>
      </c>
      <c r="F1501" s="591" t="s">
        <v>209</v>
      </c>
      <c r="G1501" s="590" t="s">
        <v>197</v>
      </c>
      <c r="H1501" s="589">
        <v>435</v>
      </c>
      <c r="I1501" s="592">
        <v>1587.82</v>
      </c>
      <c r="J1501" s="592">
        <v>690701.7</v>
      </c>
      <c r="K1501" s="590" t="s">
        <v>7</v>
      </c>
      <c r="L1501" s="590" t="s">
        <v>1620</v>
      </c>
      <c r="M1501" s="591" t="s">
        <v>1621</v>
      </c>
      <c r="O1501" s="554" t="str">
        <f t="shared" si="131"/>
        <v>B2/03/02-D</v>
      </c>
    </row>
    <row r="1502" spans="1:18">
      <c r="B1502" s="590" t="s">
        <v>2684</v>
      </c>
      <c r="C1502" s="590" t="s">
        <v>36</v>
      </c>
      <c r="D1502" s="590" t="s">
        <v>1604</v>
      </c>
      <c r="E1502" s="590" t="s">
        <v>10</v>
      </c>
      <c r="F1502" s="591" t="s">
        <v>210</v>
      </c>
      <c r="G1502" s="590" t="s">
        <v>197</v>
      </c>
      <c r="H1502" s="589">
        <v>51</v>
      </c>
      <c r="I1502" s="592">
        <v>2152.06</v>
      </c>
      <c r="J1502" s="592">
        <v>109755.06</v>
      </c>
      <c r="K1502" s="590" t="s">
        <v>7</v>
      </c>
      <c r="L1502" s="590" t="s">
        <v>2686</v>
      </c>
      <c r="M1502" s="591" t="s">
        <v>2687</v>
      </c>
      <c r="O1502" s="554" t="str">
        <f t="shared" si="131"/>
        <v>B2/03/02-E</v>
      </c>
    </row>
    <row r="1503" spans="1:18" ht="25">
      <c r="B1503" s="590" t="s">
        <v>2684</v>
      </c>
      <c r="C1503" s="590" t="s">
        <v>36</v>
      </c>
      <c r="D1503" s="590" t="s">
        <v>1604</v>
      </c>
      <c r="E1503" s="590" t="s">
        <v>11</v>
      </c>
      <c r="F1503" s="591" t="s">
        <v>211</v>
      </c>
      <c r="G1503" s="590" t="s">
        <v>197</v>
      </c>
      <c r="H1503" s="589">
        <v>180</v>
      </c>
      <c r="I1503" s="592">
        <v>1080.94</v>
      </c>
      <c r="J1503" s="592">
        <v>194569.2</v>
      </c>
      <c r="K1503" s="590" t="s">
        <v>7</v>
      </c>
      <c r="L1503" s="590" t="s">
        <v>1611</v>
      </c>
      <c r="M1503" s="591" t="s">
        <v>1612</v>
      </c>
      <c r="O1503" s="554" t="str">
        <f t="shared" si="131"/>
        <v>B2/03/02-F</v>
      </c>
    </row>
    <row r="1504" spans="1:18">
      <c r="B1504" s="590" t="s">
        <v>2684</v>
      </c>
      <c r="C1504" s="590" t="s">
        <v>36</v>
      </c>
      <c r="D1504" s="590" t="s">
        <v>1604</v>
      </c>
      <c r="E1504" s="590" t="s">
        <v>27</v>
      </c>
      <c r="F1504" s="591" t="s">
        <v>212</v>
      </c>
      <c r="G1504" s="590" t="s">
        <v>197</v>
      </c>
      <c r="H1504" s="589">
        <v>180</v>
      </c>
      <c r="I1504" s="592">
        <v>2120.7399999999998</v>
      </c>
      <c r="J1504" s="592">
        <v>381733.2</v>
      </c>
      <c r="K1504" s="590" t="s">
        <v>7</v>
      </c>
      <c r="L1504" s="590" t="s">
        <v>1622</v>
      </c>
      <c r="M1504" s="591" t="s">
        <v>1623</v>
      </c>
      <c r="O1504" s="554" t="str">
        <f t="shared" si="131"/>
        <v>B2/03/02-G</v>
      </c>
    </row>
    <row r="1505" spans="1:18" ht="25">
      <c r="B1505" s="590" t="s">
        <v>2684</v>
      </c>
      <c r="C1505" s="590" t="s">
        <v>36</v>
      </c>
      <c r="D1505" s="590" t="s">
        <v>1604</v>
      </c>
      <c r="E1505" s="590" t="s">
        <v>28</v>
      </c>
      <c r="F1505" s="591" t="s">
        <v>213</v>
      </c>
      <c r="G1505" s="590" t="s">
        <v>197</v>
      </c>
      <c r="H1505" s="589">
        <v>55</v>
      </c>
      <c r="I1505" s="592">
        <v>1587.82</v>
      </c>
      <c r="J1505" s="592">
        <v>87330.1</v>
      </c>
      <c r="K1505" s="590" t="s">
        <v>7</v>
      </c>
      <c r="L1505" s="590" t="s">
        <v>1620</v>
      </c>
      <c r="M1505" s="591" t="s">
        <v>1621</v>
      </c>
      <c r="O1505" s="554" t="str">
        <f t="shared" si="131"/>
        <v>B2/03/02-H</v>
      </c>
    </row>
    <row r="1506" spans="1:18" ht="14.5">
      <c r="P1506" s="555"/>
      <c r="Q1506" s="555"/>
      <c r="R1506" s="555"/>
    </row>
    <row r="1507" spans="1:18" ht="14.5">
      <c r="A1507" s="587">
        <v>3</v>
      </c>
      <c r="B1507" s="588" t="s">
        <v>2684</v>
      </c>
      <c r="C1507" s="588" t="s">
        <v>36</v>
      </c>
      <c r="D1507" s="588" t="s">
        <v>36</v>
      </c>
      <c r="E1507" s="588" t="s">
        <v>36</v>
      </c>
      <c r="F1507" s="587" t="s">
        <v>214</v>
      </c>
      <c r="G1507" s="588" t="s">
        <v>36</v>
      </c>
      <c r="H1507" s="587"/>
      <c r="I1507" s="587"/>
      <c r="J1507" s="583">
        <v>8637961.1999999993</v>
      </c>
      <c r="K1507" s="588"/>
      <c r="L1507" s="588"/>
      <c r="M1507" s="587"/>
      <c r="N1507" s="587"/>
      <c r="O1507" s="587"/>
    </row>
    <row r="1508" spans="1:18">
      <c r="B1508" s="590" t="s">
        <v>2684</v>
      </c>
      <c r="C1508" s="590" t="s">
        <v>36</v>
      </c>
      <c r="D1508" s="590" t="s">
        <v>1624</v>
      </c>
      <c r="E1508" s="590" t="s">
        <v>33</v>
      </c>
      <c r="F1508" s="591" t="s">
        <v>215</v>
      </c>
      <c r="G1508" s="590" t="s">
        <v>216</v>
      </c>
      <c r="H1508" s="593">
        <v>1590</v>
      </c>
      <c r="I1508" s="592">
        <v>5432.68</v>
      </c>
      <c r="J1508" s="592">
        <v>8637961.1999999993</v>
      </c>
      <c r="K1508" s="590" t="s">
        <v>7</v>
      </c>
      <c r="L1508" s="590" t="s">
        <v>1625</v>
      </c>
      <c r="M1508" s="591" t="s">
        <v>215</v>
      </c>
      <c r="O1508" s="554" t="str">
        <f>+_xlfn.CONCAT(B1508,"-",E1508)</f>
        <v>B2/03/02-J</v>
      </c>
    </row>
    <row r="1510" spans="1:18" ht="14.5">
      <c r="P1510" s="555"/>
      <c r="Q1510" s="555"/>
      <c r="R1510" s="555"/>
    </row>
    <row r="1511" spans="1:18" ht="14.5">
      <c r="A1511" s="587">
        <v>3</v>
      </c>
      <c r="B1511" s="588" t="s">
        <v>2688</v>
      </c>
      <c r="C1511" s="588" t="s">
        <v>36</v>
      </c>
      <c r="D1511" s="588" t="s">
        <v>36</v>
      </c>
      <c r="E1511" s="588" t="s">
        <v>36</v>
      </c>
      <c r="F1511" s="587" t="s">
        <v>246</v>
      </c>
      <c r="G1511" s="588" t="s">
        <v>36</v>
      </c>
      <c r="H1511" s="587"/>
      <c r="I1511" s="587"/>
      <c r="J1511" s="583">
        <v>1217914.22</v>
      </c>
      <c r="K1511" s="588"/>
      <c r="L1511" s="588"/>
      <c r="M1511" s="587"/>
      <c r="N1511" s="587"/>
      <c r="O1511" s="587"/>
      <c r="P1511" s="555"/>
      <c r="Q1511" s="555"/>
      <c r="R1511" s="555"/>
    </row>
    <row r="1512" spans="1:18" ht="29">
      <c r="A1512" s="587">
        <v>4</v>
      </c>
      <c r="B1512" s="588" t="s">
        <v>2688</v>
      </c>
      <c r="C1512" s="588" t="s">
        <v>36</v>
      </c>
      <c r="D1512" s="588" t="s">
        <v>36</v>
      </c>
      <c r="E1512" s="588" t="s">
        <v>36</v>
      </c>
      <c r="F1512" s="587" t="s">
        <v>247</v>
      </c>
      <c r="G1512" s="588" t="s">
        <v>36</v>
      </c>
      <c r="H1512" s="587"/>
      <c r="I1512" s="587"/>
      <c r="J1512" s="583">
        <v>216051.16</v>
      </c>
      <c r="K1512" s="588"/>
      <c r="L1512" s="588"/>
      <c r="M1512" s="587"/>
      <c r="N1512" s="587"/>
      <c r="O1512" s="587"/>
    </row>
    <row r="1513" spans="1:18">
      <c r="B1513" s="590" t="s">
        <v>2688</v>
      </c>
      <c r="C1513" s="590" t="s">
        <v>36</v>
      </c>
      <c r="D1513" s="590" t="s">
        <v>1627</v>
      </c>
      <c r="E1513" s="590" t="s">
        <v>5</v>
      </c>
      <c r="F1513" s="591" t="s">
        <v>248</v>
      </c>
      <c r="G1513" s="590" t="s">
        <v>219</v>
      </c>
      <c r="H1513" s="593">
        <v>3168</v>
      </c>
      <c r="I1513" s="589">
        <v>66.31</v>
      </c>
      <c r="J1513" s="592">
        <v>210070.08</v>
      </c>
      <c r="K1513" s="590" t="s">
        <v>7</v>
      </c>
      <c r="L1513" s="590" t="s">
        <v>1628</v>
      </c>
      <c r="M1513" s="591" t="s">
        <v>1629</v>
      </c>
      <c r="O1513" s="554" t="str">
        <f t="shared" ref="O1513:O1514" si="132">+_xlfn.CONCAT(B1513,"-",E1513)</f>
        <v>B2/03/03-A</v>
      </c>
    </row>
    <row r="1514" spans="1:18">
      <c r="B1514" s="590" t="s">
        <v>2688</v>
      </c>
      <c r="C1514" s="590" t="s">
        <v>36</v>
      </c>
      <c r="D1514" s="590" t="s">
        <v>1627</v>
      </c>
      <c r="E1514" s="590" t="s">
        <v>6</v>
      </c>
      <c r="F1514" s="591" t="s">
        <v>250</v>
      </c>
      <c r="G1514" s="590" t="s">
        <v>179</v>
      </c>
      <c r="H1514" s="589">
        <v>574</v>
      </c>
      <c r="I1514" s="589">
        <v>10.42</v>
      </c>
      <c r="J1514" s="592">
        <v>5981.08</v>
      </c>
      <c r="K1514" s="590" t="s">
        <v>7</v>
      </c>
      <c r="L1514" s="590" t="s">
        <v>1630</v>
      </c>
      <c r="M1514" s="591" t="s">
        <v>250</v>
      </c>
      <c r="O1514" s="554" t="str">
        <f t="shared" si="132"/>
        <v>B2/03/03-B</v>
      </c>
    </row>
    <row r="1515" spans="1:18" ht="14.5">
      <c r="P1515" s="555"/>
      <c r="Q1515" s="555"/>
      <c r="R1515" s="555"/>
    </row>
    <row r="1516" spans="1:18" ht="29">
      <c r="A1516" s="587">
        <v>4</v>
      </c>
      <c r="B1516" s="588" t="s">
        <v>2688</v>
      </c>
      <c r="C1516" s="588" t="s">
        <v>36</v>
      </c>
      <c r="D1516" s="588" t="s">
        <v>36</v>
      </c>
      <c r="E1516" s="588" t="s">
        <v>36</v>
      </c>
      <c r="F1516" s="587" t="s">
        <v>251</v>
      </c>
      <c r="G1516" s="588" t="s">
        <v>36</v>
      </c>
      <c r="H1516" s="587"/>
      <c r="I1516" s="587"/>
      <c r="J1516" s="583">
        <v>1001863.06</v>
      </c>
      <c r="K1516" s="588"/>
      <c r="L1516" s="588"/>
      <c r="M1516" s="587"/>
      <c r="N1516" s="587"/>
      <c r="O1516" s="587"/>
    </row>
    <row r="1517" spans="1:18">
      <c r="B1517" s="590" t="s">
        <v>2688</v>
      </c>
      <c r="C1517" s="590" t="s">
        <v>36</v>
      </c>
      <c r="D1517" s="590" t="s">
        <v>1627</v>
      </c>
      <c r="E1517" s="590" t="s">
        <v>7</v>
      </c>
      <c r="F1517" s="591" t="s">
        <v>252</v>
      </c>
      <c r="G1517" s="590" t="s">
        <v>219</v>
      </c>
      <c r="H1517" s="593">
        <v>8954</v>
      </c>
      <c r="I1517" s="589">
        <v>111.89</v>
      </c>
      <c r="J1517" s="592">
        <v>1001863.06</v>
      </c>
      <c r="K1517" s="590" t="s">
        <v>7</v>
      </c>
      <c r="L1517" s="590" t="s">
        <v>1631</v>
      </c>
      <c r="M1517" s="591" t="s">
        <v>1632</v>
      </c>
      <c r="O1517" s="554" t="str">
        <f>+_xlfn.CONCAT(B1517,"-",E1517)</f>
        <v>B2/03/03-C</v>
      </c>
    </row>
    <row r="1518" spans="1:18" ht="14.5">
      <c r="P1518" s="555"/>
      <c r="Q1518" s="555"/>
      <c r="R1518" s="555"/>
    </row>
    <row r="1519" spans="1:18" ht="14.5">
      <c r="A1519" s="587" t="s">
        <v>1633</v>
      </c>
      <c r="B1519" s="588" t="s">
        <v>2688</v>
      </c>
      <c r="C1519" s="588" t="s">
        <v>36</v>
      </c>
      <c r="D1519" s="588" t="s">
        <v>36</v>
      </c>
      <c r="E1519" s="588" t="s">
        <v>36</v>
      </c>
      <c r="F1519" s="587" t="s">
        <v>18</v>
      </c>
      <c r="G1519" s="588"/>
      <c r="H1519" s="587"/>
      <c r="I1519" s="587"/>
      <c r="J1519" s="587"/>
      <c r="K1519" s="588"/>
      <c r="L1519" s="588"/>
      <c r="M1519" s="587"/>
      <c r="N1519" s="587"/>
      <c r="O1519" s="587"/>
      <c r="P1519" s="555"/>
      <c r="Q1519" s="555"/>
      <c r="R1519" s="555"/>
    </row>
    <row r="1520" spans="1:18" ht="14.5">
      <c r="A1520" s="587" t="s">
        <v>1633</v>
      </c>
      <c r="B1520" s="588" t="s">
        <v>2688</v>
      </c>
      <c r="C1520" s="588" t="s">
        <v>36</v>
      </c>
      <c r="D1520" s="588" t="s">
        <v>36</v>
      </c>
      <c r="E1520" s="588" t="s">
        <v>36</v>
      </c>
      <c r="F1520" s="587" t="s">
        <v>9</v>
      </c>
      <c r="G1520" s="588"/>
      <c r="H1520" s="587"/>
      <c r="I1520" s="587"/>
      <c r="J1520" s="587"/>
      <c r="K1520" s="588"/>
      <c r="L1520" s="588"/>
      <c r="M1520" s="587"/>
      <c r="N1520" s="587"/>
      <c r="O1520" s="587"/>
    </row>
    <row r="1522" spans="1:18" ht="14.5">
      <c r="P1522" s="555"/>
      <c r="Q1522" s="555"/>
      <c r="R1522" s="555"/>
    </row>
    <row r="1523" spans="1:18" ht="14.5">
      <c r="A1523" s="587">
        <v>2</v>
      </c>
      <c r="B1523" s="588" t="s">
        <v>2689</v>
      </c>
      <c r="C1523" s="588" t="s">
        <v>36</v>
      </c>
      <c r="D1523" s="588" t="s">
        <v>36</v>
      </c>
      <c r="E1523" s="588" t="s">
        <v>36</v>
      </c>
      <c r="F1523" s="587" t="s">
        <v>22</v>
      </c>
      <c r="G1523" s="588" t="s">
        <v>36</v>
      </c>
      <c r="H1523" s="587"/>
      <c r="I1523" s="587"/>
      <c r="J1523" s="583">
        <v>7097803.0700000003</v>
      </c>
      <c r="K1523" s="588"/>
      <c r="L1523" s="588"/>
      <c r="M1523" s="587"/>
      <c r="N1523" s="587"/>
      <c r="O1523" s="587"/>
      <c r="P1523" s="555"/>
      <c r="Q1523" s="555"/>
      <c r="R1523" s="555"/>
    </row>
    <row r="1524" spans="1:18" ht="14.5">
      <c r="A1524" s="587">
        <v>3</v>
      </c>
      <c r="B1524" s="588" t="s">
        <v>2689</v>
      </c>
      <c r="C1524" s="588" t="s">
        <v>36</v>
      </c>
      <c r="D1524" s="588" t="s">
        <v>36</v>
      </c>
      <c r="E1524" s="588" t="s">
        <v>36</v>
      </c>
      <c r="F1524" s="587" t="s">
        <v>1635</v>
      </c>
      <c r="G1524" s="588" t="s">
        <v>36</v>
      </c>
      <c r="H1524" s="587"/>
      <c r="I1524" s="587"/>
      <c r="J1524" s="583">
        <v>7097803.0700000003</v>
      </c>
      <c r="K1524" s="588"/>
      <c r="L1524" s="588"/>
      <c r="M1524" s="587"/>
      <c r="N1524" s="587"/>
      <c r="O1524" s="587"/>
      <c r="P1524" s="555"/>
      <c r="Q1524" s="555"/>
      <c r="R1524" s="555"/>
    </row>
    <row r="1525" spans="1:18" ht="116">
      <c r="A1525" s="587">
        <v>4</v>
      </c>
      <c r="B1525" s="588" t="s">
        <v>2689</v>
      </c>
      <c r="C1525" s="588" t="s">
        <v>36</v>
      </c>
      <c r="D1525" s="588" t="s">
        <v>36</v>
      </c>
      <c r="E1525" s="588" t="s">
        <v>36</v>
      </c>
      <c r="F1525" s="587" t="s">
        <v>254</v>
      </c>
      <c r="G1525" s="588" t="s">
        <v>36</v>
      </c>
      <c r="H1525" s="587"/>
      <c r="I1525" s="587"/>
      <c r="J1525" s="583">
        <v>7097803.0700000003</v>
      </c>
      <c r="K1525" s="588"/>
      <c r="L1525" s="588"/>
      <c r="M1525" s="587"/>
      <c r="N1525" s="587"/>
      <c r="O1525" s="587"/>
    </row>
    <row r="1526" spans="1:18">
      <c r="B1526" s="590" t="s">
        <v>2689</v>
      </c>
      <c r="C1526" s="590" t="s">
        <v>36</v>
      </c>
      <c r="D1526" s="590" t="s">
        <v>1636</v>
      </c>
      <c r="E1526" s="590" t="s">
        <v>5</v>
      </c>
      <c r="F1526" s="591" t="s">
        <v>255</v>
      </c>
      <c r="G1526" s="590" t="s">
        <v>219</v>
      </c>
      <c r="H1526" s="593">
        <v>2454</v>
      </c>
      <c r="I1526" s="589">
        <v>170.8</v>
      </c>
      <c r="J1526" s="592">
        <v>419143.2</v>
      </c>
      <c r="K1526" s="590" t="s">
        <v>8</v>
      </c>
      <c r="L1526" s="590" t="s">
        <v>1637</v>
      </c>
      <c r="M1526" s="591" t="s">
        <v>1638</v>
      </c>
      <c r="O1526" s="554" t="str">
        <f t="shared" ref="O1526:O1530" si="133">+_xlfn.CONCAT(B1526,"-",E1526)</f>
        <v>B2/04/01-A</v>
      </c>
    </row>
    <row r="1527" spans="1:18">
      <c r="B1527" s="590" t="s">
        <v>2689</v>
      </c>
      <c r="C1527" s="590" t="s">
        <v>36</v>
      </c>
      <c r="D1527" s="590" t="s">
        <v>1636</v>
      </c>
      <c r="E1527" s="590" t="s">
        <v>6</v>
      </c>
      <c r="F1527" s="591" t="s">
        <v>256</v>
      </c>
      <c r="G1527" s="590" t="s">
        <v>219</v>
      </c>
      <c r="H1527" s="593">
        <v>8811</v>
      </c>
      <c r="I1527" s="589">
        <v>193.45</v>
      </c>
      <c r="J1527" s="592">
        <v>1704487.95</v>
      </c>
      <c r="K1527" s="590" t="s">
        <v>8</v>
      </c>
      <c r="L1527" s="590" t="s">
        <v>1639</v>
      </c>
      <c r="M1527" s="591" t="s">
        <v>1640</v>
      </c>
      <c r="O1527" s="554" t="str">
        <f t="shared" si="133"/>
        <v>B2/04/01-B</v>
      </c>
    </row>
    <row r="1528" spans="1:18">
      <c r="B1528" s="590" t="s">
        <v>2689</v>
      </c>
      <c r="C1528" s="590" t="s">
        <v>36</v>
      </c>
      <c r="D1528" s="590" t="s">
        <v>1636</v>
      </c>
      <c r="E1528" s="590" t="s">
        <v>7</v>
      </c>
      <c r="F1528" s="591" t="s">
        <v>257</v>
      </c>
      <c r="G1528" s="590" t="s">
        <v>219</v>
      </c>
      <c r="H1528" s="593">
        <v>18206</v>
      </c>
      <c r="I1528" s="589">
        <v>213.89</v>
      </c>
      <c r="J1528" s="592">
        <v>3894081.34</v>
      </c>
      <c r="K1528" s="590" t="s">
        <v>8</v>
      </c>
      <c r="L1528" s="590" t="s">
        <v>1641</v>
      </c>
      <c r="M1528" s="591" t="s">
        <v>1642</v>
      </c>
      <c r="O1528" s="554" t="str">
        <f t="shared" si="133"/>
        <v>B2/04/01-C</v>
      </c>
    </row>
    <row r="1529" spans="1:18">
      <c r="B1529" s="590" t="s">
        <v>2689</v>
      </c>
      <c r="C1529" s="590" t="s">
        <v>36</v>
      </c>
      <c r="D1529" s="590" t="s">
        <v>1636</v>
      </c>
      <c r="E1529" s="590" t="s">
        <v>8</v>
      </c>
      <c r="F1529" s="591" t="s">
        <v>2690</v>
      </c>
      <c r="G1529" s="590" t="s">
        <v>219</v>
      </c>
      <c r="H1529" s="589">
        <v>19</v>
      </c>
      <c r="I1529" s="589">
        <v>296.33</v>
      </c>
      <c r="J1529" s="592">
        <v>5630.27</v>
      </c>
      <c r="K1529" s="590" t="s">
        <v>8</v>
      </c>
      <c r="L1529" s="590" t="s">
        <v>2691</v>
      </c>
      <c r="M1529" s="591" t="s">
        <v>2692</v>
      </c>
      <c r="O1529" s="554" t="str">
        <f t="shared" si="133"/>
        <v>B2/04/01-D</v>
      </c>
    </row>
    <row r="1530" spans="1:18">
      <c r="B1530" s="590" t="s">
        <v>2689</v>
      </c>
      <c r="C1530" s="590" t="s">
        <v>36</v>
      </c>
      <c r="D1530" s="590" t="s">
        <v>1636</v>
      </c>
      <c r="E1530" s="590" t="s">
        <v>10</v>
      </c>
      <c r="F1530" s="591" t="s">
        <v>2693</v>
      </c>
      <c r="G1530" s="590" t="s">
        <v>219</v>
      </c>
      <c r="H1530" s="593">
        <v>2387</v>
      </c>
      <c r="I1530" s="589">
        <v>450.13</v>
      </c>
      <c r="J1530" s="592">
        <v>1074460.31</v>
      </c>
      <c r="K1530" s="590" t="s">
        <v>8</v>
      </c>
      <c r="L1530" s="590" t="s">
        <v>2694</v>
      </c>
      <c r="M1530" s="591" t="s">
        <v>2695</v>
      </c>
      <c r="O1530" s="554" t="str">
        <f t="shared" si="133"/>
        <v>B2/04/01-E</v>
      </c>
    </row>
    <row r="1531" spans="1:18" ht="14.5">
      <c r="P1531" s="555"/>
      <c r="Q1531" s="555"/>
      <c r="R1531" s="555"/>
    </row>
    <row r="1532" spans="1:18" ht="14.5">
      <c r="A1532" s="587" t="s">
        <v>1633</v>
      </c>
      <c r="B1532" s="588" t="s">
        <v>2689</v>
      </c>
      <c r="C1532" s="588" t="s">
        <v>36</v>
      </c>
      <c r="D1532" s="588" t="s">
        <v>36</v>
      </c>
      <c r="E1532" s="588" t="s">
        <v>36</v>
      </c>
      <c r="F1532" s="587" t="s">
        <v>22</v>
      </c>
      <c r="G1532" s="588"/>
      <c r="H1532" s="587"/>
      <c r="I1532" s="587"/>
      <c r="J1532" s="587"/>
      <c r="K1532" s="588"/>
      <c r="L1532" s="588"/>
      <c r="M1532" s="587"/>
      <c r="N1532" s="587"/>
      <c r="O1532" s="587"/>
      <c r="P1532" s="555"/>
      <c r="Q1532" s="555"/>
      <c r="R1532" s="555"/>
    </row>
    <row r="1533" spans="1:18" ht="14.5">
      <c r="A1533" s="587" t="s">
        <v>1633</v>
      </c>
      <c r="B1533" s="588" t="s">
        <v>2689</v>
      </c>
      <c r="C1533" s="588" t="s">
        <v>36</v>
      </c>
      <c r="D1533" s="588" t="s">
        <v>36</v>
      </c>
      <c r="E1533" s="588" t="s">
        <v>36</v>
      </c>
      <c r="F1533" s="587" t="s">
        <v>9</v>
      </c>
      <c r="G1533" s="588"/>
      <c r="H1533" s="587"/>
      <c r="I1533" s="587"/>
      <c r="J1533" s="587"/>
      <c r="K1533" s="588"/>
      <c r="L1533" s="588"/>
      <c r="M1533" s="587"/>
      <c r="N1533" s="587"/>
      <c r="O1533" s="587"/>
    </row>
    <row r="1535" spans="1:18" ht="14.5">
      <c r="P1535" s="555"/>
      <c r="Q1535" s="555"/>
      <c r="R1535" s="555"/>
    </row>
    <row r="1536" spans="1:18" ht="14.5">
      <c r="A1536" s="587">
        <v>2</v>
      </c>
      <c r="B1536" s="588" t="s">
        <v>2696</v>
      </c>
      <c r="C1536" s="588" t="s">
        <v>36</v>
      </c>
      <c r="D1536" s="588" t="s">
        <v>36</v>
      </c>
      <c r="E1536" s="588" t="s">
        <v>36</v>
      </c>
      <c r="F1536" s="587" t="s">
        <v>15</v>
      </c>
      <c r="G1536" s="588" t="s">
        <v>36</v>
      </c>
      <c r="H1536" s="587"/>
      <c r="I1536" s="587"/>
      <c r="J1536" s="583">
        <v>36451815</v>
      </c>
      <c r="K1536" s="588"/>
      <c r="L1536" s="588"/>
      <c r="M1536" s="587"/>
      <c r="N1536" s="587"/>
      <c r="O1536" s="587"/>
      <c r="P1536" s="555"/>
      <c r="Q1536" s="555"/>
      <c r="R1536" s="555"/>
    </row>
    <row r="1537" spans="1:18" ht="14.5">
      <c r="A1537" s="587">
        <v>3</v>
      </c>
      <c r="B1537" s="588" t="s">
        <v>2696</v>
      </c>
      <c r="C1537" s="588" t="s">
        <v>36</v>
      </c>
      <c r="D1537" s="588" t="s">
        <v>36</v>
      </c>
      <c r="E1537" s="588" t="s">
        <v>36</v>
      </c>
      <c r="F1537" s="587" t="s">
        <v>241</v>
      </c>
      <c r="G1537" s="588" t="s">
        <v>36</v>
      </c>
      <c r="H1537" s="587"/>
      <c r="I1537" s="587"/>
      <c r="J1537" s="583">
        <v>34718250</v>
      </c>
      <c r="K1537" s="588"/>
      <c r="L1537" s="588"/>
      <c r="M1537" s="587"/>
      <c r="N1537" s="587"/>
      <c r="O1537" s="587"/>
      <c r="P1537" s="555"/>
      <c r="Q1537" s="555"/>
      <c r="R1537" s="555"/>
    </row>
    <row r="1538" spans="1:18" ht="58">
      <c r="A1538" s="587">
        <v>4</v>
      </c>
      <c r="B1538" s="588" t="s">
        <v>2696</v>
      </c>
      <c r="C1538" s="588" t="s">
        <v>36</v>
      </c>
      <c r="D1538" s="588" t="s">
        <v>36</v>
      </c>
      <c r="E1538" s="588" t="s">
        <v>36</v>
      </c>
      <c r="F1538" s="587" t="s">
        <v>1315</v>
      </c>
      <c r="G1538" s="588" t="s">
        <v>36</v>
      </c>
      <c r="H1538" s="587"/>
      <c r="I1538" s="587"/>
      <c r="J1538" s="583">
        <v>34718250</v>
      </c>
      <c r="K1538" s="588"/>
      <c r="L1538" s="588"/>
      <c r="M1538" s="587"/>
      <c r="N1538" s="587"/>
      <c r="O1538" s="587"/>
    </row>
    <row r="1539" spans="1:18">
      <c r="B1539" s="590" t="s">
        <v>2696</v>
      </c>
      <c r="C1539" s="590" t="s">
        <v>36</v>
      </c>
      <c r="D1539" s="590" t="s">
        <v>1644</v>
      </c>
      <c r="E1539" s="590" t="s">
        <v>5</v>
      </c>
      <c r="F1539" s="591" t="s">
        <v>1316</v>
      </c>
      <c r="G1539" s="590" t="s">
        <v>242</v>
      </c>
      <c r="H1539" s="593">
        <v>1650</v>
      </c>
      <c r="I1539" s="592">
        <v>20705</v>
      </c>
      <c r="J1539" s="592">
        <v>34163250</v>
      </c>
      <c r="K1539" s="590" t="s">
        <v>10</v>
      </c>
      <c r="L1539" s="590" t="s">
        <v>1645</v>
      </c>
      <c r="M1539" s="591" t="s">
        <v>1316</v>
      </c>
      <c r="O1539" s="554" t="str">
        <f>+_xlfn.CONCAT(B1539,"-",E1539)</f>
        <v>B2/05/01-A</v>
      </c>
    </row>
    <row r="1540" spans="1:18" ht="14.5">
      <c r="P1540" s="555"/>
      <c r="Q1540" s="555"/>
      <c r="R1540" s="555"/>
    </row>
    <row r="1541" spans="1:18" ht="391.5">
      <c r="A1541" s="587" t="s">
        <v>1633</v>
      </c>
      <c r="B1541" s="588" t="s">
        <v>2696</v>
      </c>
      <c r="C1541" s="588" t="s">
        <v>36</v>
      </c>
      <c r="D1541" s="588" t="s">
        <v>36</v>
      </c>
      <c r="E1541" s="588" t="s">
        <v>36</v>
      </c>
      <c r="F1541" s="594" t="s">
        <v>1646</v>
      </c>
      <c r="G1541" s="588"/>
      <c r="H1541" s="587"/>
      <c r="I1541" s="587"/>
      <c r="J1541" s="587"/>
      <c r="K1541" s="588"/>
      <c r="L1541" s="588"/>
      <c r="M1541" s="587"/>
      <c r="N1541" s="587"/>
      <c r="O1541" s="587"/>
    </row>
    <row r="1542" spans="1:18">
      <c r="B1542" s="590" t="s">
        <v>2696</v>
      </c>
      <c r="C1542" s="590" t="s">
        <v>36</v>
      </c>
      <c r="D1542" s="590" t="s">
        <v>2697</v>
      </c>
      <c r="E1542" s="590" t="s">
        <v>6</v>
      </c>
      <c r="F1542" s="591" t="s">
        <v>2698</v>
      </c>
      <c r="G1542" s="590" t="s">
        <v>168</v>
      </c>
      <c r="H1542" s="589">
        <v>740</v>
      </c>
      <c r="I1542" s="589">
        <v>750</v>
      </c>
      <c r="J1542" s="592">
        <v>555000</v>
      </c>
      <c r="K1542" s="590" t="s">
        <v>10</v>
      </c>
      <c r="L1542" s="590" t="s">
        <v>2699</v>
      </c>
      <c r="M1542" s="591" t="s">
        <v>2698</v>
      </c>
      <c r="O1542" s="554" t="str">
        <f>+_xlfn.CONCAT(B1542,"-",E1542)</f>
        <v>B2/05/01-B</v>
      </c>
    </row>
    <row r="1543" spans="1:18" ht="14.5">
      <c r="P1543" s="555"/>
      <c r="Q1543" s="555"/>
      <c r="R1543" s="555"/>
    </row>
    <row r="1544" spans="1:18" ht="29">
      <c r="A1544" s="587" t="s">
        <v>1633</v>
      </c>
      <c r="B1544" s="588" t="s">
        <v>2696</v>
      </c>
      <c r="C1544" s="588" t="s">
        <v>36</v>
      </c>
      <c r="D1544" s="588" t="s">
        <v>36</v>
      </c>
      <c r="E1544" s="588" t="s">
        <v>36</v>
      </c>
      <c r="F1544" s="587" t="s">
        <v>1319</v>
      </c>
      <c r="G1544" s="588"/>
      <c r="H1544" s="587"/>
      <c r="I1544" s="587"/>
      <c r="J1544" s="587"/>
      <c r="K1544" s="588"/>
      <c r="L1544" s="588"/>
      <c r="M1544" s="587"/>
      <c r="N1544" s="587"/>
      <c r="O1544" s="587"/>
    </row>
    <row r="1546" spans="1:18" ht="14.5">
      <c r="P1546" s="555"/>
      <c r="Q1546" s="555"/>
      <c r="R1546" s="555"/>
    </row>
    <row r="1547" spans="1:18" ht="14.5">
      <c r="A1547" s="587">
        <v>3</v>
      </c>
      <c r="B1547" s="588" t="s">
        <v>2700</v>
      </c>
      <c r="C1547" s="588" t="s">
        <v>36</v>
      </c>
      <c r="D1547" s="588" t="s">
        <v>36</v>
      </c>
      <c r="E1547" s="588" t="s">
        <v>36</v>
      </c>
      <c r="F1547" s="587" t="s">
        <v>243</v>
      </c>
      <c r="G1547" s="588" t="s">
        <v>36</v>
      </c>
      <c r="H1547" s="587"/>
      <c r="I1547" s="587"/>
      <c r="J1547" s="583">
        <v>1291867.5</v>
      </c>
      <c r="K1547" s="588"/>
      <c r="L1547" s="588"/>
      <c r="M1547" s="587"/>
      <c r="N1547" s="587"/>
      <c r="O1547" s="587"/>
      <c r="P1547" s="555"/>
      <c r="Q1547" s="555"/>
      <c r="R1547" s="555"/>
    </row>
    <row r="1548" spans="1:18" ht="58">
      <c r="A1548" s="587">
        <v>4</v>
      </c>
      <c r="B1548" s="588" t="s">
        <v>2700</v>
      </c>
      <c r="C1548" s="588" t="s">
        <v>36</v>
      </c>
      <c r="D1548" s="588" t="s">
        <v>36</v>
      </c>
      <c r="E1548" s="588" t="s">
        <v>36</v>
      </c>
      <c r="F1548" s="587" t="s">
        <v>1315</v>
      </c>
      <c r="G1548" s="588" t="s">
        <v>36</v>
      </c>
      <c r="H1548" s="587"/>
      <c r="I1548" s="587"/>
      <c r="J1548" s="583">
        <v>1291867.5</v>
      </c>
      <c r="K1548" s="588"/>
      <c r="L1548" s="588"/>
      <c r="M1548" s="587"/>
      <c r="N1548" s="587"/>
      <c r="O1548" s="587"/>
    </row>
    <row r="1549" spans="1:18" ht="37.5">
      <c r="B1549" s="590" t="s">
        <v>2700</v>
      </c>
      <c r="C1549" s="590" t="s">
        <v>36</v>
      </c>
      <c r="D1549" s="590" t="s">
        <v>1648</v>
      </c>
      <c r="E1549" s="590" t="s">
        <v>5</v>
      </c>
      <c r="F1549" s="591" t="s">
        <v>244</v>
      </c>
      <c r="G1549" s="590" t="s">
        <v>168</v>
      </c>
      <c r="H1549" s="593">
        <v>5250</v>
      </c>
      <c r="I1549" s="589">
        <v>246.07</v>
      </c>
      <c r="J1549" s="592">
        <v>1291867.5</v>
      </c>
      <c r="K1549" s="590" t="s">
        <v>10</v>
      </c>
      <c r="L1549" s="590" t="s">
        <v>1649</v>
      </c>
      <c r="M1549" s="591" t="s">
        <v>244</v>
      </c>
      <c r="O1549" s="554" t="str">
        <f>+_xlfn.CONCAT(B1549,"-",E1549)</f>
        <v>B2/05/02-A</v>
      </c>
    </row>
    <row r="1550" spans="1:18" ht="14.5">
      <c r="P1550" s="555"/>
      <c r="Q1550" s="555"/>
      <c r="R1550" s="555"/>
    </row>
    <row r="1551" spans="1:18" ht="14.5">
      <c r="A1551" s="587">
        <v>3</v>
      </c>
      <c r="B1551" s="588" t="s">
        <v>2700</v>
      </c>
      <c r="C1551" s="588" t="s">
        <v>36</v>
      </c>
      <c r="D1551" s="588" t="s">
        <v>36</v>
      </c>
      <c r="E1551" s="588" t="s">
        <v>36</v>
      </c>
      <c r="F1551" s="587" t="s">
        <v>1650</v>
      </c>
      <c r="G1551" s="588" t="s">
        <v>36</v>
      </c>
      <c r="H1551" s="587"/>
      <c r="I1551" s="587"/>
      <c r="J1551" s="583">
        <v>58588.5</v>
      </c>
      <c r="K1551" s="588"/>
      <c r="L1551" s="588"/>
      <c r="M1551" s="587"/>
      <c r="N1551" s="587"/>
      <c r="O1551" s="587"/>
      <c r="P1551" s="555"/>
      <c r="Q1551" s="555"/>
      <c r="R1551" s="555"/>
    </row>
    <row r="1552" spans="1:18" ht="58">
      <c r="A1552" s="587">
        <v>4</v>
      </c>
      <c r="B1552" s="588" t="s">
        <v>2700</v>
      </c>
      <c r="C1552" s="588" t="s">
        <v>36</v>
      </c>
      <c r="D1552" s="588" t="s">
        <v>36</v>
      </c>
      <c r="E1552" s="588" t="s">
        <v>36</v>
      </c>
      <c r="F1552" s="587" t="s">
        <v>258</v>
      </c>
      <c r="G1552" s="588" t="s">
        <v>36</v>
      </c>
      <c r="H1552" s="587"/>
      <c r="I1552" s="587"/>
      <c r="J1552" s="583">
        <v>20947.5</v>
      </c>
      <c r="K1552" s="588"/>
      <c r="L1552" s="588"/>
      <c r="M1552" s="587"/>
      <c r="N1552" s="587"/>
      <c r="O1552" s="587"/>
    </row>
    <row r="1553" spans="1:18">
      <c r="B1553" s="590" t="s">
        <v>2700</v>
      </c>
      <c r="C1553" s="590" t="s">
        <v>36</v>
      </c>
      <c r="D1553" s="590" t="s">
        <v>1651</v>
      </c>
      <c r="E1553" s="590" t="s">
        <v>6</v>
      </c>
      <c r="F1553" s="591" t="s">
        <v>259</v>
      </c>
      <c r="G1553" s="590" t="s">
        <v>0</v>
      </c>
      <c r="H1553" s="589">
        <v>1</v>
      </c>
      <c r="I1553" s="592">
        <v>20947.5</v>
      </c>
      <c r="J1553" s="592">
        <v>20947.5</v>
      </c>
      <c r="K1553" s="590" t="s">
        <v>10</v>
      </c>
      <c r="L1553" s="590" t="s">
        <v>2701</v>
      </c>
      <c r="M1553" s="591" t="s">
        <v>2702</v>
      </c>
      <c r="N1553" s="591" t="s">
        <v>2703</v>
      </c>
      <c r="O1553" s="554" t="str">
        <f>+_xlfn.CONCAT(B1553,"-",E1553)</f>
        <v>B2/05/02-B</v>
      </c>
    </row>
    <row r="1554" spans="1:18" ht="14.5">
      <c r="P1554" s="555"/>
      <c r="Q1554" s="555"/>
      <c r="R1554" s="555"/>
    </row>
    <row r="1555" spans="1:18" ht="87">
      <c r="A1555" s="587">
        <v>4</v>
      </c>
      <c r="B1555" s="588" t="s">
        <v>2700</v>
      </c>
      <c r="C1555" s="588" t="s">
        <v>36</v>
      </c>
      <c r="D1555" s="588" t="s">
        <v>36</v>
      </c>
      <c r="E1555" s="588" t="s">
        <v>36</v>
      </c>
      <c r="F1555" s="587" t="s">
        <v>1655</v>
      </c>
      <c r="G1555" s="588" t="s">
        <v>36</v>
      </c>
      <c r="H1555" s="587"/>
      <c r="I1555" s="587"/>
      <c r="J1555" s="583">
        <v>3066</v>
      </c>
      <c r="K1555" s="588"/>
      <c r="L1555" s="588"/>
      <c r="M1555" s="587"/>
      <c r="N1555" s="587"/>
      <c r="O1555" s="587"/>
    </row>
    <row r="1556" spans="1:18">
      <c r="B1556" s="590" t="s">
        <v>2700</v>
      </c>
      <c r="C1556" s="590" t="s">
        <v>36</v>
      </c>
      <c r="D1556" s="590" t="s">
        <v>1656</v>
      </c>
      <c r="E1556" s="590" t="s">
        <v>7</v>
      </c>
      <c r="F1556" s="591" t="s">
        <v>261</v>
      </c>
      <c r="G1556" s="590" t="s">
        <v>0</v>
      </c>
      <c r="H1556" s="589">
        <v>1</v>
      </c>
      <c r="I1556" s="592">
        <v>3066</v>
      </c>
      <c r="J1556" s="592">
        <v>3066</v>
      </c>
      <c r="K1556" s="590" t="s">
        <v>10</v>
      </c>
      <c r="L1556" s="590" t="s">
        <v>2704</v>
      </c>
      <c r="M1556" s="591" t="s">
        <v>2705</v>
      </c>
      <c r="N1556" s="591" t="s">
        <v>1659</v>
      </c>
      <c r="O1556" s="554" t="str">
        <f>+_xlfn.CONCAT(B1556,"-",E1556)</f>
        <v>B2/05/02-C</v>
      </c>
    </row>
    <row r="1558" spans="1:18" ht="14.5">
      <c r="P1558" s="555"/>
      <c r="Q1558" s="555"/>
      <c r="R1558" s="555"/>
    </row>
    <row r="1559" spans="1:18" ht="58">
      <c r="A1559" s="587">
        <v>4</v>
      </c>
      <c r="B1559" s="588" t="s">
        <v>2706</v>
      </c>
      <c r="C1559" s="588" t="s">
        <v>36</v>
      </c>
      <c r="D1559" s="588" t="s">
        <v>36</v>
      </c>
      <c r="E1559" s="588" t="s">
        <v>36</v>
      </c>
      <c r="F1559" s="587" t="s">
        <v>262</v>
      </c>
      <c r="G1559" s="588" t="s">
        <v>36</v>
      </c>
      <c r="H1559" s="587"/>
      <c r="I1559" s="587"/>
      <c r="J1559" s="583">
        <v>13500</v>
      </c>
      <c r="K1559" s="588"/>
      <c r="L1559" s="588"/>
      <c r="M1559" s="587"/>
      <c r="N1559" s="587"/>
      <c r="O1559" s="587"/>
    </row>
    <row r="1560" spans="1:18">
      <c r="B1560" s="590" t="s">
        <v>2706</v>
      </c>
      <c r="C1560" s="590" t="s">
        <v>36</v>
      </c>
      <c r="D1560" s="590" t="s">
        <v>1660</v>
      </c>
      <c r="E1560" s="590" t="s">
        <v>5</v>
      </c>
      <c r="F1560" s="591" t="s">
        <v>263</v>
      </c>
      <c r="G1560" s="590" t="s">
        <v>0</v>
      </c>
      <c r="H1560" s="589">
        <v>1</v>
      </c>
      <c r="I1560" s="592">
        <v>13500</v>
      </c>
      <c r="J1560" s="592">
        <v>13500</v>
      </c>
      <c r="K1560" s="590" t="s">
        <v>10</v>
      </c>
      <c r="L1560" s="590" t="s">
        <v>2707</v>
      </c>
      <c r="M1560" s="591" t="s">
        <v>2708</v>
      </c>
      <c r="N1560" s="591" t="s">
        <v>1663</v>
      </c>
      <c r="O1560" s="554" t="str">
        <f>+_xlfn.CONCAT(B1560,"-",E1560)</f>
        <v>B2/05/03-A</v>
      </c>
    </row>
    <row r="1561" spans="1:18" ht="14.5">
      <c r="P1561" s="555"/>
      <c r="Q1561" s="555"/>
      <c r="R1561" s="555"/>
    </row>
    <row r="1562" spans="1:18" ht="72.5">
      <c r="A1562" s="587">
        <v>4</v>
      </c>
      <c r="B1562" s="588" t="s">
        <v>2706</v>
      </c>
      <c r="C1562" s="588" t="s">
        <v>36</v>
      </c>
      <c r="D1562" s="588" t="s">
        <v>36</v>
      </c>
      <c r="E1562" s="588" t="s">
        <v>36</v>
      </c>
      <c r="F1562" s="587" t="s">
        <v>264</v>
      </c>
      <c r="G1562" s="588" t="s">
        <v>36</v>
      </c>
      <c r="H1562" s="587"/>
      <c r="I1562" s="587"/>
      <c r="J1562" s="583">
        <v>15000</v>
      </c>
      <c r="K1562" s="588"/>
      <c r="L1562" s="588"/>
      <c r="M1562" s="587"/>
      <c r="N1562" s="587"/>
      <c r="O1562" s="587"/>
    </row>
    <row r="1563" spans="1:18">
      <c r="B1563" s="590" t="s">
        <v>2706</v>
      </c>
      <c r="C1563" s="590" t="s">
        <v>36</v>
      </c>
      <c r="D1563" s="590" t="s">
        <v>1660</v>
      </c>
      <c r="E1563" s="590" t="s">
        <v>6</v>
      </c>
      <c r="F1563" s="591" t="s">
        <v>265</v>
      </c>
      <c r="G1563" s="590" t="s">
        <v>0</v>
      </c>
      <c r="H1563" s="589">
        <v>1</v>
      </c>
      <c r="I1563" s="592">
        <v>15000</v>
      </c>
      <c r="J1563" s="592">
        <v>15000</v>
      </c>
      <c r="K1563" s="590" t="s">
        <v>10</v>
      </c>
      <c r="L1563" s="590" t="s">
        <v>2709</v>
      </c>
      <c r="M1563" s="591" t="s">
        <v>2710</v>
      </c>
      <c r="N1563" s="591" t="s">
        <v>1663</v>
      </c>
      <c r="O1563" s="554" t="str">
        <f>+_xlfn.CONCAT(B1563,"-",E1563)</f>
        <v>B2/05/03-B</v>
      </c>
    </row>
    <row r="1564" spans="1:18" ht="14.5">
      <c r="P1564" s="555"/>
      <c r="Q1564" s="555"/>
      <c r="R1564" s="555"/>
    </row>
    <row r="1565" spans="1:18" ht="58">
      <c r="A1565" s="587">
        <v>4</v>
      </c>
      <c r="B1565" s="588" t="s">
        <v>2706</v>
      </c>
      <c r="C1565" s="588" t="s">
        <v>36</v>
      </c>
      <c r="D1565" s="588" t="s">
        <v>36</v>
      </c>
      <c r="E1565" s="588" t="s">
        <v>36</v>
      </c>
      <c r="F1565" s="587" t="s">
        <v>266</v>
      </c>
      <c r="G1565" s="588" t="s">
        <v>36</v>
      </c>
      <c r="H1565" s="587"/>
      <c r="I1565" s="587"/>
      <c r="J1565" s="583">
        <v>6075</v>
      </c>
      <c r="K1565" s="588"/>
      <c r="L1565" s="588"/>
      <c r="M1565" s="587"/>
      <c r="N1565" s="587"/>
      <c r="O1565" s="587"/>
    </row>
    <row r="1566" spans="1:18">
      <c r="B1566" s="590" t="s">
        <v>2706</v>
      </c>
      <c r="C1566" s="590" t="s">
        <v>36</v>
      </c>
      <c r="D1566" s="590" t="s">
        <v>1667</v>
      </c>
      <c r="E1566" s="590" t="s">
        <v>7</v>
      </c>
      <c r="F1566" s="591" t="s">
        <v>267</v>
      </c>
      <c r="G1566" s="590" t="s">
        <v>0</v>
      </c>
      <c r="H1566" s="589">
        <v>1</v>
      </c>
      <c r="I1566" s="592">
        <v>6075</v>
      </c>
      <c r="J1566" s="592">
        <v>6075</v>
      </c>
      <c r="K1566" s="590" t="s">
        <v>28</v>
      </c>
      <c r="L1566" s="590" t="s">
        <v>2711</v>
      </c>
      <c r="M1566" s="591" t="s">
        <v>2712</v>
      </c>
      <c r="N1566" s="591" t="s">
        <v>1670</v>
      </c>
      <c r="O1566" s="554" t="str">
        <f>+_xlfn.CONCAT(B1566,"-",E1566)</f>
        <v>B2/05/03-C</v>
      </c>
    </row>
    <row r="1567" spans="1:18" ht="14.5">
      <c r="P1567" s="555"/>
      <c r="Q1567" s="555"/>
      <c r="R1567" s="555"/>
    </row>
    <row r="1568" spans="1:18" ht="14.5">
      <c r="A1568" s="587">
        <v>3</v>
      </c>
      <c r="B1568" s="588" t="s">
        <v>2706</v>
      </c>
      <c r="C1568" s="588" t="s">
        <v>36</v>
      </c>
      <c r="D1568" s="588" t="s">
        <v>36</v>
      </c>
      <c r="E1568" s="588" t="s">
        <v>36</v>
      </c>
      <c r="F1568" s="587" t="s">
        <v>268</v>
      </c>
      <c r="G1568" s="588" t="s">
        <v>36</v>
      </c>
      <c r="H1568" s="587"/>
      <c r="I1568" s="587"/>
      <c r="J1568" s="583">
        <v>27600</v>
      </c>
      <c r="K1568" s="588"/>
      <c r="L1568" s="588"/>
      <c r="M1568" s="587"/>
      <c r="N1568" s="587"/>
      <c r="O1568" s="587"/>
      <c r="P1568" s="555"/>
      <c r="Q1568" s="555"/>
      <c r="R1568" s="555"/>
    </row>
    <row r="1569" spans="1:18" ht="72.5">
      <c r="A1569" s="587">
        <v>4</v>
      </c>
      <c r="B1569" s="588" t="s">
        <v>2706</v>
      </c>
      <c r="C1569" s="588" t="s">
        <v>36</v>
      </c>
      <c r="D1569" s="588" t="s">
        <v>36</v>
      </c>
      <c r="E1569" s="588" t="s">
        <v>36</v>
      </c>
      <c r="F1569" s="587" t="s">
        <v>269</v>
      </c>
      <c r="G1569" s="588" t="s">
        <v>36</v>
      </c>
      <c r="H1569" s="587"/>
      <c r="I1569" s="587"/>
      <c r="J1569" s="583">
        <v>27600</v>
      </c>
      <c r="K1569" s="588"/>
      <c r="L1569" s="588"/>
      <c r="M1569" s="587"/>
      <c r="N1569" s="587"/>
      <c r="O1569" s="587"/>
    </row>
    <row r="1570" spans="1:18">
      <c r="B1570" s="590" t="s">
        <v>2706</v>
      </c>
      <c r="C1570" s="590" t="s">
        <v>36</v>
      </c>
      <c r="D1570" s="590" t="s">
        <v>1656</v>
      </c>
      <c r="E1570" s="590" t="s">
        <v>8</v>
      </c>
      <c r="F1570" s="591" t="s">
        <v>270</v>
      </c>
      <c r="G1570" s="590" t="s">
        <v>0</v>
      </c>
      <c r="H1570" s="589">
        <v>1</v>
      </c>
      <c r="I1570" s="592">
        <v>27600</v>
      </c>
      <c r="J1570" s="592">
        <v>27600</v>
      </c>
      <c r="K1570" s="590" t="s">
        <v>10</v>
      </c>
      <c r="L1570" s="590" t="s">
        <v>2713</v>
      </c>
      <c r="M1570" s="591" t="s">
        <v>2714</v>
      </c>
      <c r="N1570" s="591" t="s">
        <v>2715</v>
      </c>
      <c r="O1570" s="554" t="str">
        <f>+_xlfn.CONCAT(B1570,"-",E1570)</f>
        <v>B2/05/03-D</v>
      </c>
    </row>
    <row r="1572" spans="1:18" ht="14.5">
      <c r="P1572" s="555"/>
      <c r="Q1572" s="555"/>
      <c r="R1572" s="555"/>
    </row>
    <row r="1573" spans="1:18" ht="14.5">
      <c r="A1573" s="587">
        <v>3</v>
      </c>
      <c r="B1573" s="588" t="s">
        <v>2716</v>
      </c>
      <c r="C1573" s="588" t="s">
        <v>36</v>
      </c>
      <c r="D1573" s="588" t="s">
        <v>36</v>
      </c>
      <c r="E1573" s="588" t="s">
        <v>36</v>
      </c>
      <c r="F1573" s="587" t="s">
        <v>271</v>
      </c>
      <c r="G1573" s="588" t="s">
        <v>36</v>
      </c>
      <c r="H1573" s="587"/>
      <c r="I1573" s="587"/>
      <c r="J1573" s="583">
        <v>355509</v>
      </c>
      <c r="K1573" s="588"/>
      <c r="L1573" s="588"/>
      <c r="M1573" s="587"/>
      <c r="N1573" s="587"/>
      <c r="O1573" s="587"/>
      <c r="P1573" s="555"/>
      <c r="Q1573" s="555"/>
      <c r="R1573" s="555"/>
    </row>
    <row r="1574" spans="1:18" ht="87">
      <c r="A1574" s="587">
        <v>4</v>
      </c>
      <c r="B1574" s="588" t="s">
        <v>2716</v>
      </c>
      <c r="C1574" s="588" t="s">
        <v>36</v>
      </c>
      <c r="D1574" s="588" t="s">
        <v>36</v>
      </c>
      <c r="E1574" s="588" t="s">
        <v>36</v>
      </c>
      <c r="F1574" s="587" t="s">
        <v>272</v>
      </c>
      <c r="G1574" s="588" t="s">
        <v>36</v>
      </c>
      <c r="H1574" s="587"/>
      <c r="I1574" s="587"/>
      <c r="J1574" s="583">
        <v>261009</v>
      </c>
      <c r="K1574" s="588"/>
      <c r="L1574" s="588"/>
      <c r="M1574" s="587"/>
      <c r="N1574" s="587"/>
      <c r="O1574" s="587"/>
    </row>
    <row r="1575" spans="1:18">
      <c r="B1575" s="590" t="s">
        <v>2716</v>
      </c>
      <c r="C1575" s="590" t="s">
        <v>36</v>
      </c>
      <c r="D1575" s="590" t="s">
        <v>1674</v>
      </c>
      <c r="E1575" s="590" t="s">
        <v>5</v>
      </c>
      <c r="F1575" s="591" t="s">
        <v>273</v>
      </c>
      <c r="G1575" s="590" t="s">
        <v>0</v>
      </c>
      <c r="H1575" s="589">
        <v>1</v>
      </c>
      <c r="I1575" s="592">
        <v>261009</v>
      </c>
      <c r="J1575" s="592">
        <v>261009</v>
      </c>
      <c r="K1575" s="590" t="s">
        <v>10</v>
      </c>
      <c r="L1575" s="590" t="s">
        <v>2717</v>
      </c>
      <c r="M1575" s="591" t="s">
        <v>2718</v>
      </c>
      <c r="N1575" s="591" t="s">
        <v>2719</v>
      </c>
      <c r="O1575" s="554" t="str">
        <f>+_xlfn.CONCAT(B1575,"-",E1575)</f>
        <v>B2/05/04-A</v>
      </c>
    </row>
    <row r="1576" spans="1:18" ht="14.5">
      <c r="P1576" s="555"/>
      <c r="Q1576" s="555"/>
      <c r="R1576" s="555"/>
    </row>
    <row r="1577" spans="1:18" ht="58">
      <c r="A1577" s="587">
        <v>4</v>
      </c>
      <c r="B1577" s="588" t="s">
        <v>2716</v>
      </c>
      <c r="C1577" s="588" t="s">
        <v>36</v>
      </c>
      <c r="D1577" s="588" t="s">
        <v>36</v>
      </c>
      <c r="E1577" s="588" t="s">
        <v>36</v>
      </c>
      <c r="F1577" s="587" t="s">
        <v>274</v>
      </c>
      <c r="G1577" s="588" t="s">
        <v>36</v>
      </c>
      <c r="H1577" s="587"/>
      <c r="I1577" s="587"/>
      <c r="J1577" s="583">
        <v>94500</v>
      </c>
      <c r="K1577" s="588"/>
      <c r="L1577" s="588"/>
      <c r="M1577" s="587"/>
      <c r="N1577" s="587"/>
      <c r="O1577" s="587"/>
    </row>
    <row r="1578" spans="1:18">
      <c r="B1578" s="590" t="s">
        <v>2716</v>
      </c>
      <c r="C1578" s="590" t="s">
        <v>36</v>
      </c>
      <c r="D1578" s="590" t="s">
        <v>1674</v>
      </c>
      <c r="E1578" s="590" t="s">
        <v>6</v>
      </c>
      <c r="F1578" s="591" t="s">
        <v>275</v>
      </c>
      <c r="G1578" s="590" t="s">
        <v>0</v>
      </c>
      <c r="H1578" s="589">
        <v>1</v>
      </c>
      <c r="I1578" s="592">
        <v>94500</v>
      </c>
      <c r="J1578" s="592">
        <v>94500</v>
      </c>
      <c r="K1578" s="590" t="s">
        <v>10</v>
      </c>
      <c r="L1578" s="590" t="s">
        <v>2720</v>
      </c>
      <c r="M1578" s="591" t="s">
        <v>2721</v>
      </c>
      <c r="N1578" s="591" t="s">
        <v>2719</v>
      </c>
      <c r="O1578" s="554" t="str">
        <f>+_xlfn.CONCAT(B1578,"-",E1578)</f>
        <v>B2/05/04-B</v>
      </c>
    </row>
    <row r="1579" spans="1:18" ht="14.5">
      <c r="P1579" s="555"/>
      <c r="Q1579" s="555"/>
      <c r="R1579" s="555"/>
    </row>
    <row r="1580" spans="1:18" ht="14.5">
      <c r="A1580" s="587" t="s">
        <v>1633</v>
      </c>
      <c r="B1580" s="588" t="s">
        <v>2716</v>
      </c>
      <c r="C1580" s="588" t="s">
        <v>36</v>
      </c>
      <c r="D1580" s="588" t="s">
        <v>36</v>
      </c>
      <c r="E1580" s="588" t="s">
        <v>36</v>
      </c>
      <c r="F1580" s="587" t="s">
        <v>15</v>
      </c>
      <c r="G1580" s="588"/>
      <c r="H1580" s="587"/>
      <c r="I1580" s="587"/>
      <c r="J1580" s="587"/>
      <c r="K1580" s="588"/>
      <c r="L1580" s="588"/>
      <c r="M1580" s="587"/>
      <c r="N1580" s="587"/>
      <c r="O1580" s="587"/>
      <c r="P1580" s="555"/>
      <c r="Q1580" s="555"/>
      <c r="R1580" s="555"/>
    </row>
    <row r="1581" spans="1:18" ht="14.5">
      <c r="A1581" s="587" t="s">
        <v>1633</v>
      </c>
      <c r="B1581" s="588" t="s">
        <v>2716</v>
      </c>
      <c r="C1581" s="588" t="s">
        <v>36</v>
      </c>
      <c r="D1581" s="588" t="s">
        <v>36</v>
      </c>
      <c r="E1581" s="588" t="s">
        <v>36</v>
      </c>
      <c r="F1581" s="587" t="s">
        <v>9</v>
      </c>
      <c r="G1581" s="588"/>
      <c r="H1581" s="587"/>
      <c r="I1581" s="587"/>
      <c r="J1581" s="587"/>
      <c r="K1581" s="588"/>
      <c r="L1581" s="588"/>
      <c r="M1581" s="587"/>
      <c r="N1581" s="587"/>
      <c r="O1581" s="587"/>
    </row>
    <row r="1583" spans="1:18" ht="14.5">
      <c r="P1583" s="555"/>
      <c r="Q1583" s="555"/>
      <c r="R1583" s="555"/>
    </row>
    <row r="1584" spans="1:18" ht="14.5">
      <c r="A1584" s="587">
        <v>2</v>
      </c>
      <c r="B1584" s="588" t="s">
        <v>2722</v>
      </c>
      <c r="C1584" s="588" t="s">
        <v>36</v>
      </c>
      <c r="D1584" s="588" t="s">
        <v>36</v>
      </c>
      <c r="E1584" s="588" t="s">
        <v>36</v>
      </c>
      <c r="F1584" s="587" t="s">
        <v>6450</v>
      </c>
      <c r="G1584" s="588" t="s">
        <v>36</v>
      </c>
      <c r="H1584" s="587"/>
      <c r="I1584" s="587"/>
      <c r="J1584" s="583">
        <v>1480601.08</v>
      </c>
      <c r="K1584" s="588"/>
      <c r="L1584" s="588"/>
      <c r="M1584" s="587"/>
      <c r="N1584" s="587"/>
      <c r="O1584" s="587"/>
      <c r="P1584" s="555"/>
      <c r="Q1584" s="555"/>
      <c r="R1584" s="555"/>
    </row>
    <row r="1585" spans="1:18" ht="29">
      <c r="A1585" s="587">
        <v>3</v>
      </c>
      <c r="B1585" s="588" t="s">
        <v>2722</v>
      </c>
      <c r="C1585" s="588" t="s">
        <v>36</v>
      </c>
      <c r="D1585" s="588" t="s">
        <v>36</v>
      </c>
      <c r="E1585" s="588" t="s">
        <v>36</v>
      </c>
      <c r="F1585" s="587" t="s">
        <v>276</v>
      </c>
      <c r="G1585" s="588" t="s">
        <v>36</v>
      </c>
      <c r="H1585" s="587"/>
      <c r="I1585" s="587"/>
      <c r="J1585" s="583">
        <v>34263</v>
      </c>
      <c r="K1585" s="588"/>
      <c r="L1585" s="588"/>
      <c r="M1585" s="587"/>
      <c r="N1585" s="587"/>
      <c r="O1585" s="587"/>
      <c r="P1585" s="555"/>
      <c r="Q1585" s="555"/>
      <c r="R1585" s="555"/>
    </row>
    <row r="1586" spans="1:18" ht="72.5">
      <c r="A1586" s="587">
        <v>4</v>
      </c>
      <c r="B1586" s="588" t="s">
        <v>2722</v>
      </c>
      <c r="C1586" s="588" t="s">
        <v>36</v>
      </c>
      <c r="D1586" s="588" t="s">
        <v>36</v>
      </c>
      <c r="E1586" s="588" t="s">
        <v>36</v>
      </c>
      <c r="F1586" s="587" t="s">
        <v>277</v>
      </c>
      <c r="G1586" s="588" t="s">
        <v>36</v>
      </c>
      <c r="H1586" s="587"/>
      <c r="I1586" s="587"/>
      <c r="J1586" s="583">
        <v>34263</v>
      </c>
      <c r="K1586" s="588"/>
      <c r="L1586" s="588"/>
      <c r="M1586" s="587"/>
      <c r="N1586" s="587"/>
      <c r="O1586" s="587"/>
    </row>
    <row r="1587" spans="1:18" ht="25">
      <c r="B1587" s="590" t="s">
        <v>2722</v>
      </c>
      <c r="C1587" s="590" t="s">
        <v>36</v>
      </c>
      <c r="D1587" s="590" t="s">
        <v>1684</v>
      </c>
      <c r="E1587" s="590" t="s">
        <v>5</v>
      </c>
      <c r="F1587" s="591" t="s">
        <v>278</v>
      </c>
      <c r="G1587" s="590" t="s">
        <v>0</v>
      </c>
      <c r="H1587" s="589">
        <v>1</v>
      </c>
      <c r="I1587" s="592">
        <v>34263</v>
      </c>
      <c r="J1587" s="592">
        <v>34263</v>
      </c>
      <c r="K1587" s="590" t="s">
        <v>11</v>
      </c>
      <c r="L1587" s="590" t="s">
        <v>2723</v>
      </c>
      <c r="M1587" s="591" t="s">
        <v>2724</v>
      </c>
      <c r="N1587" s="591" t="s">
        <v>2725</v>
      </c>
      <c r="O1587" s="554" t="str">
        <f>+_xlfn.CONCAT(B1587,"-",E1587)</f>
        <v>B2/06/01-A</v>
      </c>
    </row>
    <row r="1588" spans="1:18" ht="14.5">
      <c r="P1588" s="555"/>
      <c r="Q1588" s="555"/>
      <c r="R1588" s="555"/>
    </row>
    <row r="1589" spans="1:18" ht="29">
      <c r="A1589" s="587">
        <v>3</v>
      </c>
      <c r="B1589" s="588" t="s">
        <v>2722</v>
      </c>
      <c r="C1589" s="588" t="s">
        <v>36</v>
      </c>
      <c r="D1589" s="588" t="s">
        <v>36</v>
      </c>
      <c r="E1589" s="588" t="s">
        <v>36</v>
      </c>
      <c r="F1589" s="587" t="s">
        <v>279</v>
      </c>
      <c r="G1589" s="588" t="s">
        <v>36</v>
      </c>
      <c r="H1589" s="587"/>
      <c r="I1589" s="587"/>
      <c r="J1589" s="583">
        <v>1404478.08</v>
      </c>
      <c r="K1589" s="588"/>
      <c r="L1589" s="588"/>
      <c r="M1589" s="587"/>
      <c r="N1589" s="587"/>
      <c r="O1589" s="587"/>
      <c r="P1589" s="555"/>
      <c r="Q1589" s="555"/>
      <c r="R1589" s="555"/>
    </row>
    <row r="1590" spans="1:18" ht="58">
      <c r="A1590" s="587">
        <v>4</v>
      </c>
      <c r="B1590" s="588" t="s">
        <v>2722</v>
      </c>
      <c r="C1590" s="588" t="s">
        <v>36</v>
      </c>
      <c r="D1590" s="588" t="s">
        <v>36</v>
      </c>
      <c r="E1590" s="588" t="s">
        <v>36</v>
      </c>
      <c r="F1590" s="587" t="s">
        <v>2726</v>
      </c>
      <c r="G1590" s="588" t="s">
        <v>36</v>
      </c>
      <c r="H1590" s="587"/>
      <c r="I1590" s="587"/>
      <c r="J1590" s="583">
        <v>38661.480000000003</v>
      </c>
      <c r="K1590" s="588"/>
      <c r="L1590" s="588"/>
      <c r="M1590" s="587"/>
      <c r="N1590" s="587"/>
      <c r="O1590" s="587"/>
    </row>
    <row r="1591" spans="1:18" ht="25">
      <c r="B1591" s="590" t="s">
        <v>2722</v>
      </c>
      <c r="C1591" s="590" t="s">
        <v>36</v>
      </c>
      <c r="D1591" s="590" t="s">
        <v>1688</v>
      </c>
      <c r="E1591" s="590" t="s">
        <v>6</v>
      </c>
      <c r="F1591" s="591" t="s">
        <v>2727</v>
      </c>
      <c r="G1591" s="590" t="s">
        <v>219</v>
      </c>
      <c r="H1591" s="589">
        <v>36</v>
      </c>
      <c r="I1591" s="592">
        <v>1073.93</v>
      </c>
      <c r="J1591" s="592">
        <v>38661.480000000003</v>
      </c>
      <c r="K1591" s="590" t="s">
        <v>11</v>
      </c>
      <c r="L1591" s="590" t="s">
        <v>2728</v>
      </c>
      <c r="M1591" s="591" t="s">
        <v>2727</v>
      </c>
      <c r="O1591" s="554" t="str">
        <f>+_xlfn.CONCAT(B1591,"-",E1591)</f>
        <v>B2/06/01-B</v>
      </c>
    </row>
    <row r="1592" spans="1:18" ht="14.5">
      <c r="P1592" s="555"/>
      <c r="Q1592" s="555"/>
      <c r="R1592" s="555"/>
    </row>
    <row r="1593" spans="1:18" ht="72.5">
      <c r="A1593" s="587">
        <v>4</v>
      </c>
      <c r="B1593" s="588" t="s">
        <v>2722</v>
      </c>
      <c r="C1593" s="588" t="s">
        <v>36</v>
      </c>
      <c r="D1593" s="588" t="s">
        <v>36</v>
      </c>
      <c r="E1593" s="588" t="s">
        <v>36</v>
      </c>
      <c r="F1593" s="587" t="s">
        <v>280</v>
      </c>
      <c r="G1593" s="588" t="s">
        <v>36</v>
      </c>
      <c r="H1593" s="587"/>
      <c r="I1593" s="587"/>
      <c r="J1593" s="583">
        <v>1365816.6</v>
      </c>
      <c r="K1593" s="588"/>
      <c r="L1593" s="588"/>
      <c r="M1593" s="587"/>
      <c r="N1593" s="587"/>
      <c r="O1593" s="587"/>
    </row>
    <row r="1594" spans="1:18" ht="25">
      <c r="B1594" s="590" t="s">
        <v>2722</v>
      </c>
      <c r="C1594" s="590" t="s">
        <v>36</v>
      </c>
      <c r="D1594" s="590" t="s">
        <v>1688</v>
      </c>
      <c r="E1594" s="590" t="s">
        <v>7</v>
      </c>
      <c r="F1594" s="591" t="s">
        <v>281</v>
      </c>
      <c r="G1594" s="590" t="s">
        <v>219</v>
      </c>
      <c r="H1594" s="593">
        <v>1194</v>
      </c>
      <c r="I1594" s="592">
        <v>1143.9000000000001</v>
      </c>
      <c r="J1594" s="592">
        <v>1365816.6</v>
      </c>
      <c r="K1594" s="590" t="s">
        <v>11</v>
      </c>
      <c r="L1594" s="590" t="s">
        <v>1689</v>
      </c>
      <c r="M1594" s="591" t="s">
        <v>1690</v>
      </c>
      <c r="O1594" s="554" t="str">
        <f>+_xlfn.CONCAT(B1594,"-",E1594)</f>
        <v>B2/06/01-C</v>
      </c>
    </row>
    <row r="1596" spans="1:18" ht="14.5">
      <c r="P1596" s="555"/>
      <c r="Q1596" s="555"/>
      <c r="R1596" s="555"/>
    </row>
    <row r="1597" spans="1:18" ht="14.5">
      <c r="A1597" s="587">
        <v>3</v>
      </c>
      <c r="B1597" s="588" t="s">
        <v>2729</v>
      </c>
      <c r="C1597" s="588" t="s">
        <v>36</v>
      </c>
      <c r="D1597" s="588" t="s">
        <v>36</v>
      </c>
      <c r="E1597" s="588" t="s">
        <v>36</v>
      </c>
      <c r="F1597" s="587" t="s">
        <v>1691</v>
      </c>
      <c r="G1597" s="588" t="s">
        <v>36</v>
      </c>
      <c r="H1597" s="587"/>
      <c r="I1597" s="587"/>
      <c r="J1597" s="583">
        <v>35610</v>
      </c>
      <c r="K1597" s="588"/>
      <c r="L1597" s="588"/>
      <c r="M1597" s="587"/>
      <c r="N1597" s="587"/>
      <c r="O1597" s="587"/>
      <c r="P1597" s="555"/>
      <c r="Q1597" s="555"/>
      <c r="R1597" s="555"/>
    </row>
    <row r="1598" spans="1:18" ht="72.5">
      <c r="A1598" s="587">
        <v>4</v>
      </c>
      <c r="B1598" s="588" t="s">
        <v>2729</v>
      </c>
      <c r="C1598" s="588" t="s">
        <v>36</v>
      </c>
      <c r="D1598" s="588" t="s">
        <v>36</v>
      </c>
      <c r="E1598" s="588" t="s">
        <v>36</v>
      </c>
      <c r="F1598" s="587" t="s">
        <v>1692</v>
      </c>
      <c r="G1598" s="588" t="s">
        <v>36</v>
      </c>
      <c r="H1598" s="587"/>
      <c r="I1598" s="587"/>
      <c r="J1598" s="583">
        <v>35610</v>
      </c>
      <c r="K1598" s="588"/>
      <c r="L1598" s="588"/>
      <c r="M1598" s="587"/>
      <c r="N1598" s="587"/>
      <c r="O1598" s="587"/>
    </row>
    <row r="1599" spans="1:18">
      <c r="B1599" s="590" t="s">
        <v>2729</v>
      </c>
      <c r="C1599" s="590" t="s">
        <v>36</v>
      </c>
      <c r="D1599" s="590" t="s">
        <v>1693</v>
      </c>
      <c r="E1599" s="590" t="s">
        <v>5</v>
      </c>
      <c r="F1599" s="591" t="s">
        <v>1694</v>
      </c>
      <c r="G1599" s="590" t="s">
        <v>311</v>
      </c>
      <c r="H1599" s="589">
        <v>4</v>
      </c>
      <c r="I1599" s="592">
        <v>8902.5</v>
      </c>
      <c r="J1599" s="592">
        <v>35610</v>
      </c>
      <c r="K1599" s="590" t="s">
        <v>11</v>
      </c>
      <c r="L1599" s="590" t="s">
        <v>1695</v>
      </c>
      <c r="M1599" s="591" t="s">
        <v>1696</v>
      </c>
      <c r="O1599" s="554" t="str">
        <f>+_xlfn.CONCAT(B1599,"-",E1599)</f>
        <v>B2/06/02-A</v>
      </c>
    </row>
    <row r="1600" spans="1:18" ht="14.5">
      <c r="P1600" s="555"/>
      <c r="Q1600" s="555"/>
      <c r="R1600" s="555"/>
    </row>
    <row r="1601" spans="1:18" ht="14.5">
      <c r="A1601" s="587">
        <v>3</v>
      </c>
      <c r="B1601" s="588" t="s">
        <v>2729</v>
      </c>
      <c r="C1601" s="588" t="s">
        <v>36</v>
      </c>
      <c r="D1601" s="588" t="s">
        <v>36</v>
      </c>
      <c r="E1601" s="588" t="s">
        <v>36</v>
      </c>
      <c r="F1601" s="587" t="s">
        <v>282</v>
      </c>
      <c r="G1601" s="588" t="s">
        <v>36</v>
      </c>
      <c r="H1601" s="587"/>
      <c r="I1601" s="587"/>
      <c r="J1601" s="583">
        <v>6250</v>
      </c>
      <c r="K1601" s="588"/>
      <c r="L1601" s="588"/>
      <c r="M1601" s="587"/>
      <c r="N1601" s="587"/>
      <c r="O1601" s="587"/>
      <c r="P1601" s="555"/>
      <c r="Q1601" s="555"/>
      <c r="R1601" s="555"/>
    </row>
    <row r="1602" spans="1:18" ht="101.5">
      <c r="A1602" s="587">
        <v>4</v>
      </c>
      <c r="B1602" s="588" t="s">
        <v>2729</v>
      </c>
      <c r="C1602" s="588" t="s">
        <v>36</v>
      </c>
      <c r="D1602" s="588" t="s">
        <v>36</v>
      </c>
      <c r="E1602" s="588" t="s">
        <v>36</v>
      </c>
      <c r="F1602" s="587" t="s">
        <v>283</v>
      </c>
      <c r="G1602" s="588" t="s">
        <v>36</v>
      </c>
      <c r="H1602" s="587"/>
      <c r="I1602" s="587"/>
      <c r="J1602" s="583">
        <v>6250</v>
      </c>
      <c r="K1602" s="588"/>
      <c r="L1602" s="588"/>
      <c r="M1602" s="587"/>
      <c r="N1602" s="587"/>
      <c r="O1602" s="587"/>
    </row>
    <row r="1603" spans="1:18">
      <c r="B1603" s="590" t="s">
        <v>2729</v>
      </c>
      <c r="C1603" s="590" t="s">
        <v>36</v>
      </c>
      <c r="D1603" s="590" t="s">
        <v>1698</v>
      </c>
      <c r="E1603" s="590" t="s">
        <v>6</v>
      </c>
      <c r="F1603" s="591" t="s">
        <v>284</v>
      </c>
      <c r="G1603" s="590" t="s">
        <v>0</v>
      </c>
      <c r="H1603" s="589">
        <v>1</v>
      </c>
      <c r="I1603" s="592">
        <v>6250</v>
      </c>
      <c r="J1603" s="592">
        <v>6250</v>
      </c>
      <c r="K1603" s="590" t="s">
        <v>11</v>
      </c>
      <c r="L1603" s="590" t="s">
        <v>2730</v>
      </c>
      <c r="M1603" s="591" t="s">
        <v>2731</v>
      </c>
      <c r="N1603" s="591" t="s">
        <v>1654</v>
      </c>
      <c r="O1603" s="554" t="str">
        <f>+_xlfn.CONCAT(B1603,"-",E1603)</f>
        <v>B2/06/02-B</v>
      </c>
    </row>
    <row r="1604" spans="1:18" ht="14.5">
      <c r="P1604" s="555"/>
      <c r="Q1604" s="555"/>
      <c r="R1604" s="555"/>
    </row>
    <row r="1605" spans="1:18" ht="14.5">
      <c r="A1605" s="587" t="s">
        <v>1633</v>
      </c>
      <c r="B1605" s="588" t="s">
        <v>2729</v>
      </c>
      <c r="C1605" s="588" t="s">
        <v>36</v>
      </c>
      <c r="D1605" s="588" t="s">
        <v>36</v>
      </c>
      <c r="E1605" s="588" t="s">
        <v>36</v>
      </c>
      <c r="F1605" s="587" t="s">
        <v>19</v>
      </c>
      <c r="G1605" s="588"/>
      <c r="H1605" s="587"/>
      <c r="I1605" s="587"/>
      <c r="J1605" s="587"/>
      <c r="K1605" s="588"/>
      <c r="L1605" s="588"/>
      <c r="M1605" s="587"/>
      <c r="N1605" s="587"/>
      <c r="O1605" s="587"/>
      <c r="P1605" s="555"/>
      <c r="Q1605" s="555"/>
      <c r="R1605" s="555"/>
    </row>
    <row r="1606" spans="1:18" ht="14.5">
      <c r="A1606" s="587" t="s">
        <v>1633</v>
      </c>
      <c r="B1606" s="588" t="s">
        <v>2729</v>
      </c>
      <c r="C1606" s="588" t="s">
        <v>36</v>
      </c>
      <c r="D1606" s="588" t="s">
        <v>36</v>
      </c>
      <c r="E1606" s="588" t="s">
        <v>36</v>
      </c>
      <c r="F1606" s="587" t="s">
        <v>9</v>
      </c>
      <c r="G1606" s="588"/>
      <c r="H1606" s="587"/>
      <c r="I1606" s="587"/>
      <c r="J1606" s="587"/>
      <c r="K1606" s="588"/>
      <c r="L1606" s="588"/>
      <c r="M1606" s="587"/>
      <c r="N1606" s="587"/>
      <c r="O1606" s="587"/>
    </row>
    <row r="1608" spans="1:18" ht="14.5">
      <c r="P1608" s="555"/>
      <c r="Q1608" s="555"/>
      <c r="R1608" s="555"/>
    </row>
    <row r="1609" spans="1:18" ht="14.5">
      <c r="A1609" s="587">
        <v>2</v>
      </c>
      <c r="B1609" s="588" t="s">
        <v>2732</v>
      </c>
      <c r="C1609" s="588" t="s">
        <v>36</v>
      </c>
      <c r="D1609" s="588" t="s">
        <v>36</v>
      </c>
      <c r="E1609" s="588" t="s">
        <v>36</v>
      </c>
      <c r="F1609" s="587" t="s">
        <v>23</v>
      </c>
      <c r="G1609" s="588" t="s">
        <v>36</v>
      </c>
      <c r="H1609" s="587"/>
      <c r="I1609" s="587"/>
      <c r="J1609" s="583">
        <v>20505870.850000001</v>
      </c>
      <c r="K1609" s="588"/>
      <c r="L1609" s="588"/>
      <c r="M1609" s="587"/>
      <c r="N1609" s="587"/>
      <c r="O1609" s="587"/>
      <c r="P1609" s="555"/>
      <c r="Q1609" s="555"/>
      <c r="R1609" s="555"/>
    </row>
    <row r="1610" spans="1:18" ht="14.5">
      <c r="A1610" s="587">
        <v>3</v>
      </c>
      <c r="B1610" s="588" t="s">
        <v>2732</v>
      </c>
      <c r="C1610" s="588" t="s">
        <v>36</v>
      </c>
      <c r="D1610" s="588" t="s">
        <v>36</v>
      </c>
      <c r="E1610" s="588" t="s">
        <v>36</v>
      </c>
      <c r="F1610" s="587" t="s">
        <v>238</v>
      </c>
      <c r="G1610" s="588" t="s">
        <v>36</v>
      </c>
      <c r="H1610" s="587"/>
      <c r="I1610" s="587"/>
      <c r="J1610" s="583">
        <v>144116</v>
      </c>
      <c r="K1610" s="588"/>
      <c r="L1610" s="588"/>
      <c r="M1610" s="587"/>
      <c r="N1610" s="587"/>
      <c r="O1610" s="587"/>
      <c r="P1610" s="555"/>
      <c r="Q1610" s="555"/>
      <c r="R1610" s="555"/>
    </row>
    <row r="1611" spans="1:18" ht="72.5">
      <c r="A1611" s="587">
        <v>4</v>
      </c>
      <c r="B1611" s="588" t="s">
        <v>2732</v>
      </c>
      <c r="C1611" s="588" t="s">
        <v>36</v>
      </c>
      <c r="D1611" s="588" t="s">
        <v>36</v>
      </c>
      <c r="E1611" s="588" t="s">
        <v>36</v>
      </c>
      <c r="F1611" s="587" t="s">
        <v>1702</v>
      </c>
      <c r="G1611" s="588" t="s">
        <v>36</v>
      </c>
      <c r="H1611" s="587"/>
      <c r="I1611" s="587"/>
      <c r="J1611" s="583">
        <v>144116</v>
      </c>
      <c r="K1611" s="588"/>
      <c r="L1611" s="588"/>
      <c r="M1611" s="587"/>
      <c r="N1611" s="587"/>
      <c r="O1611" s="587"/>
    </row>
    <row r="1612" spans="1:18">
      <c r="B1612" s="590" t="s">
        <v>2732</v>
      </c>
      <c r="C1612" s="590" t="s">
        <v>36</v>
      </c>
      <c r="D1612" s="590" t="s">
        <v>1703</v>
      </c>
      <c r="E1612" s="590" t="s">
        <v>5</v>
      </c>
      <c r="F1612" s="591" t="s">
        <v>218</v>
      </c>
      <c r="G1612" s="590" t="s">
        <v>219</v>
      </c>
      <c r="H1612" s="593">
        <v>3890</v>
      </c>
      <c r="I1612" s="589">
        <v>28</v>
      </c>
      <c r="J1612" s="592">
        <v>108920</v>
      </c>
      <c r="K1612" s="590" t="s">
        <v>27</v>
      </c>
      <c r="L1612" s="590" t="s">
        <v>1704</v>
      </c>
      <c r="M1612" s="591" t="s">
        <v>1705</v>
      </c>
      <c r="O1612" s="554" t="str">
        <f t="shared" ref="O1612:O1614" si="134">+_xlfn.CONCAT(B1612,"-",E1612)</f>
        <v>B2/07/01-A</v>
      </c>
    </row>
    <row r="1613" spans="1:18">
      <c r="B1613" s="590" t="s">
        <v>2732</v>
      </c>
      <c r="C1613" s="590" t="s">
        <v>36</v>
      </c>
      <c r="D1613" s="590" t="s">
        <v>1703</v>
      </c>
      <c r="E1613" s="590" t="s">
        <v>6</v>
      </c>
      <c r="F1613" s="591" t="s">
        <v>220</v>
      </c>
      <c r="G1613" s="590" t="s">
        <v>219</v>
      </c>
      <c r="H1613" s="589">
        <v>957</v>
      </c>
      <c r="I1613" s="589">
        <v>28</v>
      </c>
      <c r="J1613" s="592">
        <v>26796</v>
      </c>
      <c r="K1613" s="590" t="s">
        <v>27</v>
      </c>
      <c r="L1613" s="590" t="s">
        <v>1704</v>
      </c>
      <c r="M1613" s="591" t="s">
        <v>1705</v>
      </c>
      <c r="O1613" s="554" t="str">
        <f t="shared" si="134"/>
        <v>B2/07/01-B</v>
      </c>
    </row>
    <row r="1614" spans="1:18">
      <c r="B1614" s="590" t="s">
        <v>2732</v>
      </c>
      <c r="C1614" s="590" t="s">
        <v>36</v>
      </c>
      <c r="D1614" s="590" t="s">
        <v>1703</v>
      </c>
      <c r="E1614" s="590" t="s">
        <v>7</v>
      </c>
      <c r="F1614" s="591" t="s">
        <v>2733</v>
      </c>
      <c r="G1614" s="590" t="s">
        <v>219</v>
      </c>
      <c r="H1614" s="589">
        <v>300</v>
      </c>
      <c r="I1614" s="589">
        <v>28</v>
      </c>
      <c r="J1614" s="592">
        <v>8400</v>
      </c>
      <c r="K1614" s="590" t="s">
        <v>27</v>
      </c>
      <c r="L1614" s="590" t="s">
        <v>1704</v>
      </c>
      <c r="M1614" s="591" t="s">
        <v>1705</v>
      </c>
      <c r="O1614" s="554" t="str">
        <f t="shared" si="134"/>
        <v>B2/07/01-C</v>
      </c>
    </row>
    <row r="1615" spans="1:18" ht="14.5">
      <c r="P1615" s="555"/>
      <c r="Q1615" s="555"/>
      <c r="R1615" s="555"/>
    </row>
    <row r="1616" spans="1:18" ht="29">
      <c r="A1616" s="587">
        <v>3</v>
      </c>
      <c r="B1616" s="588" t="s">
        <v>2732</v>
      </c>
      <c r="C1616" s="588" t="s">
        <v>36</v>
      </c>
      <c r="D1616" s="588" t="s">
        <v>36</v>
      </c>
      <c r="E1616" s="588" t="s">
        <v>36</v>
      </c>
      <c r="F1616" s="587" t="s">
        <v>2734</v>
      </c>
      <c r="G1616" s="588" t="s">
        <v>36</v>
      </c>
      <c r="H1616" s="587"/>
      <c r="I1616" s="587"/>
      <c r="J1616" s="583">
        <v>2013488.55</v>
      </c>
      <c r="K1616" s="588"/>
      <c r="L1616" s="588"/>
      <c r="M1616" s="587"/>
      <c r="N1616" s="587"/>
      <c r="O1616" s="587"/>
      <c r="P1616" s="555"/>
      <c r="Q1616" s="555"/>
      <c r="R1616" s="555"/>
    </row>
    <row r="1617" spans="1:18" ht="58">
      <c r="A1617" s="587">
        <v>4</v>
      </c>
      <c r="B1617" s="588" t="s">
        <v>2732</v>
      </c>
      <c r="C1617" s="588" t="s">
        <v>36</v>
      </c>
      <c r="D1617" s="588" t="s">
        <v>36</v>
      </c>
      <c r="E1617" s="588" t="s">
        <v>36</v>
      </c>
      <c r="F1617" s="587" t="s">
        <v>222</v>
      </c>
      <c r="G1617" s="588" t="s">
        <v>36</v>
      </c>
      <c r="H1617" s="587"/>
      <c r="I1617" s="587"/>
      <c r="J1617" s="583">
        <v>2013488.55</v>
      </c>
      <c r="K1617" s="588"/>
      <c r="L1617" s="588"/>
      <c r="M1617" s="587"/>
      <c r="N1617" s="587"/>
      <c r="O1617" s="587"/>
    </row>
    <row r="1618" spans="1:18" ht="25">
      <c r="B1618" s="590" t="s">
        <v>2732</v>
      </c>
      <c r="C1618" s="590" t="s">
        <v>36</v>
      </c>
      <c r="D1618" s="590" t="s">
        <v>1706</v>
      </c>
      <c r="E1618" s="590" t="s">
        <v>8</v>
      </c>
      <c r="F1618" s="591" t="s">
        <v>223</v>
      </c>
      <c r="G1618" s="590" t="s">
        <v>219</v>
      </c>
      <c r="H1618" s="593">
        <v>16785</v>
      </c>
      <c r="I1618" s="589">
        <v>99.78</v>
      </c>
      <c r="J1618" s="592">
        <v>1674807.3</v>
      </c>
      <c r="K1618" s="590" t="s">
        <v>27</v>
      </c>
      <c r="L1618" s="590" t="s">
        <v>1707</v>
      </c>
      <c r="M1618" s="591" t="s">
        <v>1708</v>
      </c>
      <c r="O1618" s="554" t="str">
        <f t="shared" ref="O1618:O1620" si="135">+_xlfn.CONCAT(B1618,"-",E1618)</f>
        <v>B2/07/01-D</v>
      </c>
    </row>
    <row r="1619" spans="1:18" ht="25">
      <c r="B1619" s="590" t="s">
        <v>2732</v>
      </c>
      <c r="C1619" s="590" t="s">
        <v>36</v>
      </c>
      <c r="D1619" s="590" t="s">
        <v>1706</v>
      </c>
      <c r="E1619" s="590" t="s">
        <v>10</v>
      </c>
      <c r="F1619" s="591" t="s">
        <v>224</v>
      </c>
      <c r="G1619" s="590" t="s">
        <v>219</v>
      </c>
      <c r="H1619" s="593">
        <v>2356</v>
      </c>
      <c r="I1619" s="589">
        <v>101.25</v>
      </c>
      <c r="J1619" s="592">
        <v>238545</v>
      </c>
      <c r="K1619" s="590" t="s">
        <v>27</v>
      </c>
      <c r="L1619" s="590" t="s">
        <v>1709</v>
      </c>
      <c r="M1619" s="591" t="s">
        <v>1710</v>
      </c>
      <c r="O1619" s="554" t="str">
        <f t="shared" si="135"/>
        <v>B2/07/01-E</v>
      </c>
    </row>
    <row r="1620" spans="1:18" ht="25">
      <c r="B1620" s="590" t="s">
        <v>2732</v>
      </c>
      <c r="C1620" s="590" t="s">
        <v>36</v>
      </c>
      <c r="D1620" s="590" t="s">
        <v>1706</v>
      </c>
      <c r="E1620" s="590" t="s">
        <v>11</v>
      </c>
      <c r="F1620" s="591" t="s">
        <v>225</v>
      </c>
      <c r="G1620" s="590" t="s">
        <v>219</v>
      </c>
      <c r="H1620" s="589">
        <v>989</v>
      </c>
      <c r="I1620" s="589">
        <v>101.25</v>
      </c>
      <c r="J1620" s="592">
        <v>100136.25</v>
      </c>
      <c r="K1620" s="590" t="s">
        <v>27</v>
      </c>
      <c r="L1620" s="590" t="s">
        <v>1709</v>
      </c>
      <c r="M1620" s="591" t="s">
        <v>1710</v>
      </c>
      <c r="O1620" s="554" t="str">
        <f t="shared" si="135"/>
        <v>B2/07/01-F</v>
      </c>
    </row>
    <row r="1622" spans="1:18" ht="14.5">
      <c r="P1622" s="555"/>
      <c r="Q1622" s="555"/>
      <c r="R1622" s="555"/>
    </row>
    <row r="1623" spans="1:18" ht="29">
      <c r="A1623" s="587">
        <v>3</v>
      </c>
      <c r="B1623" s="588" t="s">
        <v>2735</v>
      </c>
      <c r="C1623" s="588" t="s">
        <v>36</v>
      </c>
      <c r="D1623" s="588" t="s">
        <v>36</v>
      </c>
      <c r="E1623" s="588" t="s">
        <v>36</v>
      </c>
      <c r="F1623" s="587" t="s">
        <v>285</v>
      </c>
      <c r="G1623" s="588" t="s">
        <v>36</v>
      </c>
      <c r="H1623" s="587"/>
      <c r="I1623" s="587"/>
      <c r="J1623" s="583">
        <v>33837.42</v>
      </c>
      <c r="K1623" s="588"/>
      <c r="L1623" s="588"/>
      <c r="M1623" s="587"/>
      <c r="N1623" s="587"/>
      <c r="O1623" s="587"/>
      <c r="P1623" s="555"/>
      <c r="Q1623" s="555"/>
      <c r="R1623" s="555"/>
    </row>
    <row r="1624" spans="1:18" ht="87">
      <c r="A1624" s="587">
        <v>4</v>
      </c>
      <c r="B1624" s="588" t="s">
        <v>2735</v>
      </c>
      <c r="C1624" s="588" t="s">
        <v>36</v>
      </c>
      <c r="D1624" s="588" t="s">
        <v>36</v>
      </c>
      <c r="E1624" s="588" t="s">
        <v>36</v>
      </c>
      <c r="F1624" s="587" t="s">
        <v>286</v>
      </c>
      <c r="G1624" s="588" t="s">
        <v>36</v>
      </c>
      <c r="H1624" s="587"/>
      <c r="I1624" s="587"/>
      <c r="J1624" s="583">
        <v>33837.42</v>
      </c>
      <c r="K1624" s="588"/>
      <c r="L1624" s="588"/>
      <c r="M1624" s="587"/>
      <c r="N1624" s="587"/>
      <c r="O1624" s="587"/>
    </row>
    <row r="1625" spans="1:18">
      <c r="B1625" s="590" t="s">
        <v>2735</v>
      </c>
      <c r="C1625" s="590" t="s">
        <v>36</v>
      </c>
      <c r="D1625" s="590" t="s">
        <v>1712</v>
      </c>
      <c r="E1625" s="590" t="s">
        <v>5</v>
      </c>
      <c r="F1625" s="591" t="s">
        <v>287</v>
      </c>
      <c r="G1625" s="590" t="s">
        <v>219</v>
      </c>
      <c r="H1625" s="589">
        <v>547</v>
      </c>
      <c r="I1625" s="589">
        <v>61.86</v>
      </c>
      <c r="J1625" s="592">
        <v>33837.42</v>
      </c>
      <c r="K1625" s="590" t="s">
        <v>27</v>
      </c>
      <c r="L1625" s="590" t="s">
        <v>1713</v>
      </c>
      <c r="M1625" s="591" t="s">
        <v>1714</v>
      </c>
      <c r="O1625" s="554" t="str">
        <f>+_xlfn.CONCAT(B1625,"-",E1625)</f>
        <v>B2/07/02-A</v>
      </c>
    </row>
    <row r="1626" spans="1:18" ht="14.5">
      <c r="P1626" s="555"/>
      <c r="Q1626" s="555"/>
      <c r="R1626" s="555"/>
    </row>
    <row r="1627" spans="1:18" ht="14.5">
      <c r="A1627" s="587">
        <v>3</v>
      </c>
      <c r="B1627" s="588" t="s">
        <v>2735</v>
      </c>
      <c r="C1627" s="588" t="s">
        <v>36</v>
      </c>
      <c r="D1627" s="588" t="s">
        <v>36</v>
      </c>
      <c r="E1627" s="588" t="s">
        <v>36</v>
      </c>
      <c r="F1627" s="587" t="s">
        <v>240</v>
      </c>
      <c r="G1627" s="588" t="s">
        <v>36</v>
      </c>
      <c r="H1627" s="587"/>
      <c r="I1627" s="587"/>
      <c r="J1627" s="583">
        <v>23069.919999999998</v>
      </c>
      <c r="K1627" s="588"/>
      <c r="L1627" s="588"/>
      <c r="M1627" s="587"/>
      <c r="N1627" s="587"/>
      <c r="O1627" s="587"/>
      <c r="P1627" s="555"/>
      <c r="Q1627" s="555"/>
      <c r="R1627" s="555"/>
    </row>
    <row r="1628" spans="1:18" ht="43.5">
      <c r="A1628" s="587">
        <v>4</v>
      </c>
      <c r="B1628" s="588" t="s">
        <v>2735</v>
      </c>
      <c r="C1628" s="588" t="s">
        <v>36</v>
      </c>
      <c r="D1628" s="588" t="s">
        <v>36</v>
      </c>
      <c r="E1628" s="588" t="s">
        <v>36</v>
      </c>
      <c r="F1628" s="587" t="s">
        <v>226</v>
      </c>
      <c r="G1628" s="588" t="s">
        <v>36</v>
      </c>
      <c r="H1628" s="587"/>
      <c r="I1628" s="587"/>
      <c r="J1628" s="583">
        <v>23069.919999999998</v>
      </c>
      <c r="K1628" s="588"/>
      <c r="L1628" s="588"/>
      <c r="M1628" s="587"/>
      <c r="N1628" s="587"/>
      <c r="O1628" s="587"/>
    </row>
    <row r="1629" spans="1:18" ht="25">
      <c r="B1629" s="590" t="s">
        <v>2735</v>
      </c>
      <c r="C1629" s="590" t="s">
        <v>36</v>
      </c>
      <c r="D1629" s="590" t="s">
        <v>1715</v>
      </c>
      <c r="E1629" s="590" t="s">
        <v>6</v>
      </c>
      <c r="F1629" s="591" t="s">
        <v>227</v>
      </c>
      <c r="G1629" s="590" t="s">
        <v>219</v>
      </c>
      <c r="H1629" s="589">
        <v>368</v>
      </c>
      <c r="I1629" s="589">
        <v>62.69</v>
      </c>
      <c r="J1629" s="592">
        <v>23069.919999999998</v>
      </c>
      <c r="K1629" s="590" t="s">
        <v>27</v>
      </c>
      <c r="L1629" s="590" t="s">
        <v>1716</v>
      </c>
      <c r="M1629" s="591" t="s">
        <v>1717</v>
      </c>
      <c r="O1629" s="554" t="str">
        <f>+_xlfn.CONCAT(B1629,"-",E1629)</f>
        <v>B2/07/02-B</v>
      </c>
    </row>
    <row r="1630" spans="1:18" ht="14.5">
      <c r="P1630" s="555"/>
      <c r="Q1630" s="555"/>
      <c r="R1630" s="555"/>
    </row>
    <row r="1631" spans="1:18" ht="14.5">
      <c r="A1631" s="587">
        <v>3</v>
      </c>
      <c r="B1631" s="588" t="s">
        <v>2735</v>
      </c>
      <c r="C1631" s="588" t="s">
        <v>36</v>
      </c>
      <c r="D1631" s="588" t="s">
        <v>36</v>
      </c>
      <c r="E1631" s="588" t="s">
        <v>36</v>
      </c>
      <c r="F1631" s="587" t="s">
        <v>288</v>
      </c>
      <c r="G1631" s="588" t="s">
        <v>36</v>
      </c>
      <c r="H1631" s="587"/>
      <c r="I1631" s="587"/>
      <c r="J1631" s="583">
        <v>660021.12</v>
      </c>
      <c r="K1631" s="588"/>
      <c r="L1631" s="588"/>
      <c r="M1631" s="587"/>
      <c r="N1631" s="587"/>
      <c r="O1631" s="587"/>
      <c r="P1631" s="555"/>
      <c r="Q1631" s="555"/>
      <c r="R1631" s="555"/>
    </row>
    <row r="1632" spans="1:18" ht="58">
      <c r="A1632" s="587">
        <v>4</v>
      </c>
      <c r="B1632" s="588" t="s">
        <v>2735</v>
      </c>
      <c r="C1632" s="588" t="s">
        <v>36</v>
      </c>
      <c r="D1632" s="588" t="s">
        <v>36</v>
      </c>
      <c r="E1632" s="588" t="s">
        <v>36</v>
      </c>
      <c r="F1632" s="587" t="s">
        <v>289</v>
      </c>
      <c r="G1632" s="588" t="s">
        <v>36</v>
      </c>
      <c r="H1632" s="587"/>
      <c r="I1632" s="587"/>
      <c r="J1632" s="583">
        <v>660021.12</v>
      </c>
      <c r="K1632" s="588"/>
      <c r="L1632" s="588"/>
      <c r="M1632" s="587"/>
      <c r="N1632" s="587"/>
      <c r="O1632" s="587"/>
    </row>
    <row r="1633" spans="1:18">
      <c r="B1633" s="590" t="s">
        <v>2735</v>
      </c>
      <c r="C1633" s="590" t="s">
        <v>36</v>
      </c>
      <c r="D1633" s="590" t="s">
        <v>1718</v>
      </c>
      <c r="E1633" s="590" t="s">
        <v>7</v>
      </c>
      <c r="F1633" s="591" t="s">
        <v>290</v>
      </c>
      <c r="G1633" s="590" t="s">
        <v>219</v>
      </c>
      <c r="H1633" s="593">
        <v>3168</v>
      </c>
      <c r="I1633" s="589">
        <v>208.34</v>
      </c>
      <c r="J1633" s="592">
        <v>660021.12</v>
      </c>
      <c r="K1633" s="590" t="s">
        <v>27</v>
      </c>
      <c r="L1633" s="590" t="s">
        <v>1719</v>
      </c>
      <c r="M1633" s="591" t="s">
        <v>290</v>
      </c>
      <c r="O1633" s="554" t="str">
        <f>+_xlfn.CONCAT(B1633,"-",E1633)</f>
        <v>B2/07/02-C</v>
      </c>
    </row>
    <row r="1635" spans="1:18" ht="14.5">
      <c r="P1635" s="555"/>
      <c r="Q1635" s="555"/>
      <c r="R1635" s="555"/>
    </row>
    <row r="1636" spans="1:18" ht="29">
      <c r="A1636" s="587">
        <v>3</v>
      </c>
      <c r="B1636" s="588" t="s">
        <v>2736</v>
      </c>
      <c r="C1636" s="588" t="s">
        <v>36</v>
      </c>
      <c r="D1636" s="588" t="s">
        <v>36</v>
      </c>
      <c r="E1636" s="588" t="s">
        <v>36</v>
      </c>
      <c r="F1636" s="587" t="s">
        <v>291</v>
      </c>
      <c r="G1636" s="588" t="s">
        <v>36</v>
      </c>
      <c r="H1636" s="587"/>
      <c r="I1636" s="587"/>
      <c r="J1636" s="583">
        <v>13935546.25</v>
      </c>
      <c r="K1636" s="588"/>
      <c r="L1636" s="588"/>
      <c r="M1636" s="587"/>
      <c r="N1636" s="587"/>
      <c r="O1636" s="587"/>
      <c r="P1636" s="555"/>
      <c r="Q1636" s="555"/>
      <c r="R1636" s="555"/>
    </row>
    <row r="1637" spans="1:18" ht="101.5">
      <c r="A1637" s="587">
        <v>4</v>
      </c>
      <c r="B1637" s="588" t="s">
        <v>2736</v>
      </c>
      <c r="C1637" s="588" t="s">
        <v>36</v>
      </c>
      <c r="D1637" s="588" t="s">
        <v>36</v>
      </c>
      <c r="E1637" s="588" t="s">
        <v>36</v>
      </c>
      <c r="F1637" s="587" t="s">
        <v>1721</v>
      </c>
      <c r="G1637" s="588" t="s">
        <v>36</v>
      </c>
      <c r="H1637" s="587"/>
      <c r="I1637" s="587"/>
      <c r="J1637" s="583">
        <v>13935546.25</v>
      </c>
      <c r="K1637" s="588"/>
      <c r="L1637" s="588"/>
      <c r="M1637" s="587"/>
      <c r="N1637" s="587"/>
      <c r="O1637" s="587"/>
    </row>
    <row r="1638" spans="1:18">
      <c r="B1638" s="590" t="s">
        <v>2736</v>
      </c>
      <c r="C1638" s="590" t="s">
        <v>36</v>
      </c>
      <c r="D1638" s="590" t="s">
        <v>1722</v>
      </c>
      <c r="E1638" s="590" t="s">
        <v>5</v>
      </c>
      <c r="F1638" s="591" t="s">
        <v>293</v>
      </c>
      <c r="G1638" s="590" t="s">
        <v>219</v>
      </c>
      <c r="H1638" s="593">
        <v>12332</v>
      </c>
      <c r="I1638" s="589">
        <v>840.25</v>
      </c>
      <c r="J1638" s="592">
        <v>10361963</v>
      </c>
      <c r="K1638" s="590" t="s">
        <v>27</v>
      </c>
      <c r="L1638" s="590" t="s">
        <v>1723</v>
      </c>
      <c r="M1638" s="591" t="s">
        <v>1724</v>
      </c>
      <c r="O1638" s="554" t="str">
        <f t="shared" ref="O1638:O1640" si="136">+_xlfn.CONCAT(B1638,"-",E1638)</f>
        <v>B2/07/03-A</v>
      </c>
    </row>
    <row r="1639" spans="1:18" ht="25">
      <c r="B1639" s="590" t="s">
        <v>2736</v>
      </c>
      <c r="C1639" s="590" t="s">
        <v>36</v>
      </c>
      <c r="D1639" s="590" t="s">
        <v>1722</v>
      </c>
      <c r="E1639" s="590" t="s">
        <v>6</v>
      </c>
      <c r="F1639" s="591" t="s">
        <v>294</v>
      </c>
      <c r="G1639" s="590" t="s">
        <v>219</v>
      </c>
      <c r="H1639" s="593">
        <v>3030</v>
      </c>
      <c r="I1639" s="589">
        <v>840.25</v>
      </c>
      <c r="J1639" s="592">
        <v>2545957.5</v>
      </c>
      <c r="K1639" s="590" t="s">
        <v>27</v>
      </c>
      <c r="L1639" s="590" t="s">
        <v>1725</v>
      </c>
      <c r="M1639" s="591" t="s">
        <v>1726</v>
      </c>
      <c r="O1639" s="554" t="str">
        <f t="shared" si="136"/>
        <v>B2/07/03-B</v>
      </c>
    </row>
    <row r="1640" spans="1:18" ht="25">
      <c r="B1640" s="590" t="s">
        <v>2736</v>
      </c>
      <c r="C1640" s="590" t="s">
        <v>36</v>
      </c>
      <c r="D1640" s="590" t="s">
        <v>1722</v>
      </c>
      <c r="E1640" s="590" t="s">
        <v>7</v>
      </c>
      <c r="F1640" s="591" t="s">
        <v>2737</v>
      </c>
      <c r="G1640" s="590" t="s">
        <v>219</v>
      </c>
      <c r="H1640" s="593">
        <v>1223</v>
      </c>
      <c r="I1640" s="589">
        <v>840.25</v>
      </c>
      <c r="J1640" s="592">
        <v>1027625.75</v>
      </c>
      <c r="K1640" s="590" t="s">
        <v>27</v>
      </c>
      <c r="L1640" s="590" t="s">
        <v>1725</v>
      </c>
      <c r="M1640" s="591" t="s">
        <v>1726</v>
      </c>
      <c r="O1640" s="554" t="str">
        <f t="shared" si="136"/>
        <v>B2/07/03-C</v>
      </c>
    </row>
    <row r="1641" spans="1:18" ht="14.5">
      <c r="P1641" s="555"/>
      <c r="Q1641" s="555"/>
      <c r="R1641" s="555"/>
    </row>
    <row r="1642" spans="1:18" ht="14.5">
      <c r="A1642" s="587">
        <v>3</v>
      </c>
      <c r="B1642" s="588" t="s">
        <v>2736</v>
      </c>
      <c r="C1642" s="588" t="s">
        <v>36</v>
      </c>
      <c r="D1642" s="588" t="s">
        <v>36</v>
      </c>
      <c r="E1642" s="588" t="s">
        <v>36</v>
      </c>
      <c r="F1642" s="587" t="s">
        <v>295</v>
      </c>
      <c r="G1642" s="588" t="s">
        <v>36</v>
      </c>
      <c r="H1642" s="587"/>
      <c r="I1642" s="587"/>
      <c r="J1642" s="583">
        <v>2400197.75</v>
      </c>
      <c r="K1642" s="588"/>
      <c r="L1642" s="588"/>
      <c r="M1642" s="587"/>
      <c r="N1642" s="587"/>
      <c r="O1642" s="587"/>
      <c r="P1642" s="555"/>
      <c r="Q1642" s="555"/>
      <c r="R1642" s="555"/>
    </row>
    <row r="1643" spans="1:18" ht="116">
      <c r="A1643" s="587">
        <v>4</v>
      </c>
      <c r="B1643" s="588" t="s">
        <v>2736</v>
      </c>
      <c r="C1643" s="588" t="s">
        <v>36</v>
      </c>
      <c r="D1643" s="588" t="s">
        <v>36</v>
      </c>
      <c r="E1643" s="588" t="s">
        <v>36</v>
      </c>
      <c r="F1643" s="587" t="s">
        <v>296</v>
      </c>
      <c r="G1643" s="588" t="s">
        <v>36</v>
      </c>
      <c r="H1643" s="587"/>
      <c r="I1643" s="587"/>
      <c r="J1643" s="583">
        <v>2400197.75</v>
      </c>
      <c r="K1643" s="588"/>
      <c r="L1643" s="588"/>
      <c r="M1643" s="587"/>
      <c r="N1643" s="587"/>
      <c r="O1643" s="587"/>
    </row>
    <row r="1644" spans="1:18">
      <c r="B1644" s="590" t="s">
        <v>2736</v>
      </c>
      <c r="C1644" s="590" t="s">
        <v>36</v>
      </c>
      <c r="D1644" s="590" t="s">
        <v>1727</v>
      </c>
      <c r="E1644" s="590" t="s">
        <v>8</v>
      </c>
      <c r="F1644" s="591" t="s">
        <v>209</v>
      </c>
      <c r="G1644" s="590" t="s">
        <v>219</v>
      </c>
      <c r="H1644" s="593">
        <v>3415</v>
      </c>
      <c r="I1644" s="589">
        <v>573.25</v>
      </c>
      <c r="J1644" s="592">
        <v>1957648.75</v>
      </c>
      <c r="K1644" s="590" t="s">
        <v>27</v>
      </c>
      <c r="L1644" s="590" t="s">
        <v>1728</v>
      </c>
      <c r="M1644" s="591" t="s">
        <v>1729</v>
      </c>
      <c r="O1644" s="554" t="str">
        <f t="shared" ref="O1644:O1646" si="137">+_xlfn.CONCAT(B1644,"-",E1644)</f>
        <v>B2/07/03-D</v>
      </c>
    </row>
    <row r="1645" spans="1:18">
      <c r="B1645" s="590" t="s">
        <v>2736</v>
      </c>
      <c r="C1645" s="590" t="s">
        <v>36</v>
      </c>
      <c r="D1645" s="590" t="s">
        <v>1727</v>
      </c>
      <c r="E1645" s="590" t="s">
        <v>10</v>
      </c>
      <c r="F1645" s="591" t="s">
        <v>2738</v>
      </c>
      <c r="G1645" s="590" t="s">
        <v>219</v>
      </c>
      <c r="H1645" s="589">
        <v>101</v>
      </c>
      <c r="I1645" s="589">
        <v>573.25</v>
      </c>
      <c r="J1645" s="592">
        <v>57898.25</v>
      </c>
      <c r="K1645" s="590" t="s">
        <v>27</v>
      </c>
      <c r="L1645" s="590" t="s">
        <v>1728</v>
      </c>
      <c r="M1645" s="591" t="s">
        <v>1729</v>
      </c>
      <c r="O1645" s="554" t="str">
        <f t="shared" si="137"/>
        <v>B2/07/03-E</v>
      </c>
    </row>
    <row r="1646" spans="1:18">
      <c r="B1646" s="590" t="s">
        <v>2736</v>
      </c>
      <c r="C1646" s="590" t="s">
        <v>36</v>
      </c>
      <c r="D1646" s="590" t="s">
        <v>1727</v>
      </c>
      <c r="E1646" s="590" t="s">
        <v>11</v>
      </c>
      <c r="F1646" s="591" t="s">
        <v>2739</v>
      </c>
      <c r="G1646" s="590" t="s">
        <v>219</v>
      </c>
      <c r="H1646" s="589">
        <v>671</v>
      </c>
      <c r="I1646" s="589">
        <v>573.25</v>
      </c>
      <c r="J1646" s="592">
        <v>384650.75</v>
      </c>
      <c r="K1646" s="590" t="s">
        <v>27</v>
      </c>
      <c r="L1646" s="590" t="s">
        <v>1728</v>
      </c>
      <c r="M1646" s="591" t="s">
        <v>1729</v>
      </c>
      <c r="O1646" s="554" t="str">
        <f t="shared" si="137"/>
        <v>B2/07/03-F</v>
      </c>
    </row>
    <row r="1648" spans="1:18" ht="14.5">
      <c r="P1648" s="555"/>
      <c r="Q1648" s="555"/>
      <c r="R1648" s="555"/>
    </row>
    <row r="1649" spans="1:18" ht="29">
      <c r="A1649" s="587">
        <v>3</v>
      </c>
      <c r="B1649" s="588" t="s">
        <v>2740</v>
      </c>
      <c r="C1649" s="588" t="s">
        <v>36</v>
      </c>
      <c r="D1649" s="588" t="s">
        <v>36</v>
      </c>
      <c r="E1649" s="588" t="s">
        <v>36</v>
      </c>
      <c r="F1649" s="587" t="s">
        <v>2741</v>
      </c>
      <c r="G1649" s="588" t="s">
        <v>36</v>
      </c>
      <c r="H1649" s="587"/>
      <c r="I1649" s="587"/>
      <c r="J1649" s="583">
        <v>282905</v>
      </c>
      <c r="K1649" s="588"/>
      <c r="L1649" s="588"/>
      <c r="M1649" s="587"/>
      <c r="N1649" s="587"/>
      <c r="O1649" s="587"/>
      <c r="P1649" s="555"/>
      <c r="Q1649" s="555"/>
      <c r="R1649" s="555"/>
    </row>
    <row r="1650" spans="1:18" ht="101.5">
      <c r="A1650" s="587">
        <v>4</v>
      </c>
      <c r="B1650" s="588" t="s">
        <v>2740</v>
      </c>
      <c r="C1650" s="588" t="s">
        <v>36</v>
      </c>
      <c r="D1650" s="588" t="s">
        <v>36</v>
      </c>
      <c r="E1650" s="588" t="s">
        <v>36</v>
      </c>
      <c r="F1650" s="587" t="s">
        <v>2742</v>
      </c>
      <c r="G1650" s="588" t="s">
        <v>36</v>
      </c>
      <c r="H1650" s="587"/>
      <c r="I1650" s="587"/>
      <c r="J1650" s="583">
        <v>282905</v>
      </c>
      <c r="K1650" s="588"/>
      <c r="L1650" s="588"/>
      <c r="M1650" s="587"/>
      <c r="N1650" s="587"/>
      <c r="O1650" s="587"/>
    </row>
    <row r="1651" spans="1:18">
      <c r="B1651" s="590" t="s">
        <v>2740</v>
      </c>
      <c r="C1651" s="590" t="s">
        <v>36</v>
      </c>
      <c r="D1651" s="590" t="s">
        <v>1727</v>
      </c>
      <c r="E1651" s="590" t="s">
        <v>5</v>
      </c>
      <c r="F1651" s="591" t="s">
        <v>2743</v>
      </c>
      <c r="G1651" s="590" t="s">
        <v>219</v>
      </c>
      <c r="H1651" s="589">
        <v>413</v>
      </c>
      <c r="I1651" s="589">
        <v>685</v>
      </c>
      <c r="J1651" s="592">
        <v>282905</v>
      </c>
      <c r="K1651" s="590" t="s">
        <v>27</v>
      </c>
      <c r="L1651" s="590" t="s">
        <v>2744</v>
      </c>
      <c r="M1651" s="591" t="s">
        <v>2745</v>
      </c>
      <c r="O1651" s="554" t="str">
        <f>+_xlfn.CONCAT(B1651,"-",E1651)</f>
        <v>B2/07/04-A</v>
      </c>
    </row>
    <row r="1652" spans="1:18" ht="14.5">
      <c r="P1652" s="555"/>
      <c r="Q1652" s="555"/>
      <c r="R1652" s="555"/>
    </row>
    <row r="1653" spans="1:18" ht="29">
      <c r="A1653" s="587">
        <v>3</v>
      </c>
      <c r="B1653" s="588" t="s">
        <v>2740</v>
      </c>
      <c r="C1653" s="588" t="s">
        <v>36</v>
      </c>
      <c r="D1653" s="588" t="s">
        <v>36</v>
      </c>
      <c r="E1653" s="588" t="s">
        <v>36</v>
      </c>
      <c r="F1653" s="587" t="s">
        <v>298</v>
      </c>
      <c r="G1653" s="588" t="s">
        <v>36</v>
      </c>
      <c r="H1653" s="587"/>
      <c r="I1653" s="587"/>
      <c r="J1653" s="583">
        <v>987993.84</v>
      </c>
      <c r="K1653" s="588"/>
      <c r="L1653" s="588"/>
      <c r="M1653" s="587"/>
      <c r="N1653" s="587"/>
      <c r="O1653" s="587"/>
      <c r="P1653" s="555"/>
      <c r="Q1653" s="555"/>
      <c r="R1653" s="555"/>
    </row>
    <row r="1654" spans="1:18" ht="58">
      <c r="A1654" s="587">
        <v>4</v>
      </c>
      <c r="B1654" s="588" t="s">
        <v>2740</v>
      </c>
      <c r="C1654" s="588" t="s">
        <v>36</v>
      </c>
      <c r="D1654" s="588" t="s">
        <v>36</v>
      </c>
      <c r="E1654" s="588" t="s">
        <v>36</v>
      </c>
      <c r="F1654" s="587" t="s">
        <v>299</v>
      </c>
      <c r="G1654" s="588" t="s">
        <v>36</v>
      </c>
      <c r="H1654" s="587"/>
      <c r="I1654" s="587"/>
      <c r="J1654" s="583">
        <v>501486.96</v>
      </c>
      <c r="K1654" s="588"/>
      <c r="L1654" s="588"/>
      <c r="M1654" s="587"/>
      <c r="N1654" s="587"/>
      <c r="O1654" s="587"/>
    </row>
    <row r="1655" spans="1:18" ht="25">
      <c r="B1655" s="590" t="s">
        <v>2740</v>
      </c>
      <c r="C1655" s="590" t="s">
        <v>36</v>
      </c>
      <c r="D1655" s="590" t="s">
        <v>1730</v>
      </c>
      <c r="E1655" s="590" t="s">
        <v>6</v>
      </c>
      <c r="F1655" s="591" t="s">
        <v>300</v>
      </c>
      <c r="G1655" s="590" t="s">
        <v>219</v>
      </c>
      <c r="H1655" s="593">
        <v>3168</v>
      </c>
      <c r="I1655" s="589">
        <v>143.94</v>
      </c>
      <c r="J1655" s="592">
        <v>456001.92</v>
      </c>
      <c r="K1655" s="590" t="s">
        <v>27</v>
      </c>
      <c r="L1655" s="590" t="s">
        <v>1731</v>
      </c>
      <c r="M1655" s="591" t="s">
        <v>1732</v>
      </c>
      <c r="O1655" s="554" t="str">
        <f t="shared" ref="O1655:O1656" si="138">+_xlfn.CONCAT(B1655,"-",E1655)</f>
        <v>B2/07/04-B</v>
      </c>
    </row>
    <row r="1656" spans="1:18" ht="25">
      <c r="B1656" s="590" t="s">
        <v>2740</v>
      </c>
      <c r="C1656" s="590" t="s">
        <v>36</v>
      </c>
      <c r="D1656" s="590" t="s">
        <v>1730</v>
      </c>
      <c r="E1656" s="590" t="s">
        <v>7</v>
      </c>
      <c r="F1656" s="591" t="s">
        <v>211</v>
      </c>
      <c r="G1656" s="590" t="s">
        <v>219</v>
      </c>
      <c r="H1656" s="589">
        <v>316</v>
      </c>
      <c r="I1656" s="589">
        <v>143.94</v>
      </c>
      <c r="J1656" s="592">
        <v>45485.04</v>
      </c>
      <c r="K1656" s="590" t="s">
        <v>27</v>
      </c>
      <c r="L1656" s="590" t="s">
        <v>1731</v>
      </c>
      <c r="M1656" s="591" t="s">
        <v>1732</v>
      </c>
      <c r="O1656" s="554" t="str">
        <f t="shared" si="138"/>
        <v>B2/07/04-C</v>
      </c>
    </row>
    <row r="1657" spans="1:18" ht="14.5">
      <c r="P1657" s="555"/>
      <c r="Q1657" s="555"/>
      <c r="R1657" s="555"/>
    </row>
    <row r="1658" spans="1:18" ht="29">
      <c r="A1658" s="587">
        <v>4</v>
      </c>
      <c r="B1658" s="588" t="s">
        <v>2740</v>
      </c>
      <c r="C1658" s="588" t="s">
        <v>36</v>
      </c>
      <c r="D1658" s="588" t="s">
        <v>36</v>
      </c>
      <c r="E1658" s="588" t="s">
        <v>36</v>
      </c>
      <c r="F1658" s="587" t="s">
        <v>301</v>
      </c>
      <c r="G1658" s="588" t="s">
        <v>36</v>
      </c>
      <c r="H1658" s="587"/>
      <c r="I1658" s="587"/>
      <c r="J1658" s="583">
        <v>53349.120000000003</v>
      </c>
      <c r="K1658" s="588"/>
      <c r="L1658" s="588"/>
      <c r="M1658" s="587"/>
      <c r="N1658" s="587"/>
      <c r="O1658" s="587"/>
    </row>
    <row r="1659" spans="1:18">
      <c r="B1659" s="590" t="s">
        <v>2740</v>
      </c>
      <c r="C1659" s="590" t="s">
        <v>36</v>
      </c>
      <c r="D1659" s="590" t="s">
        <v>1734</v>
      </c>
      <c r="E1659" s="590" t="s">
        <v>8</v>
      </c>
      <c r="F1659" s="591" t="s">
        <v>300</v>
      </c>
      <c r="G1659" s="590" t="s">
        <v>219</v>
      </c>
      <c r="H1659" s="593">
        <v>3168</v>
      </c>
      <c r="I1659" s="589">
        <v>16.84</v>
      </c>
      <c r="J1659" s="592">
        <v>53349.120000000003</v>
      </c>
      <c r="K1659" s="590" t="s">
        <v>27</v>
      </c>
      <c r="L1659" s="590" t="s">
        <v>1735</v>
      </c>
      <c r="M1659" s="591" t="s">
        <v>1736</v>
      </c>
      <c r="O1659" s="554" t="str">
        <f>+_xlfn.CONCAT(B1659,"-",E1659)</f>
        <v>B2/07/04-D</v>
      </c>
    </row>
    <row r="1660" spans="1:18" ht="14.5">
      <c r="P1660" s="555"/>
      <c r="Q1660" s="555"/>
      <c r="R1660" s="555"/>
    </row>
    <row r="1661" spans="1:18" ht="43.5">
      <c r="A1661" s="587">
        <v>4</v>
      </c>
      <c r="B1661" s="588" t="s">
        <v>2740</v>
      </c>
      <c r="C1661" s="588" t="s">
        <v>36</v>
      </c>
      <c r="D1661" s="588" t="s">
        <v>36</v>
      </c>
      <c r="E1661" s="588" t="s">
        <v>36</v>
      </c>
      <c r="F1661" s="587" t="s">
        <v>2746</v>
      </c>
      <c r="G1661" s="588" t="s">
        <v>36</v>
      </c>
      <c r="H1661" s="587"/>
      <c r="I1661" s="587"/>
      <c r="J1661" s="583">
        <v>6100.65</v>
      </c>
      <c r="K1661" s="588"/>
      <c r="L1661" s="588"/>
      <c r="M1661" s="587"/>
      <c r="N1661" s="587"/>
      <c r="O1661" s="587"/>
    </row>
    <row r="1662" spans="1:18">
      <c r="B1662" s="590" t="s">
        <v>2740</v>
      </c>
      <c r="C1662" s="590" t="s">
        <v>36</v>
      </c>
      <c r="D1662" s="590" t="s">
        <v>1737</v>
      </c>
      <c r="E1662" s="590" t="s">
        <v>10</v>
      </c>
      <c r="F1662" s="591" t="s">
        <v>300</v>
      </c>
      <c r="G1662" s="590" t="s">
        <v>219</v>
      </c>
      <c r="H1662" s="589">
        <v>45</v>
      </c>
      <c r="I1662" s="589">
        <v>135.57</v>
      </c>
      <c r="J1662" s="592">
        <v>6100.65</v>
      </c>
      <c r="K1662" s="590" t="s">
        <v>27</v>
      </c>
      <c r="L1662" s="590" t="s">
        <v>1738</v>
      </c>
      <c r="M1662" s="591" t="s">
        <v>303</v>
      </c>
      <c r="O1662" s="554" t="str">
        <f>+_xlfn.CONCAT(B1662,"-",E1662)</f>
        <v>B2/07/04-E</v>
      </c>
    </row>
    <row r="1664" spans="1:18" ht="14.5">
      <c r="P1664" s="555"/>
      <c r="Q1664" s="555"/>
      <c r="R1664" s="555"/>
    </row>
    <row r="1665" spans="1:18" ht="58">
      <c r="A1665" s="587">
        <v>4</v>
      </c>
      <c r="B1665" s="588" t="s">
        <v>2747</v>
      </c>
      <c r="C1665" s="588" t="s">
        <v>36</v>
      </c>
      <c r="D1665" s="588" t="s">
        <v>36</v>
      </c>
      <c r="E1665" s="588" t="s">
        <v>36</v>
      </c>
      <c r="F1665" s="587" t="s">
        <v>302</v>
      </c>
      <c r="G1665" s="588" t="s">
        <v>36</v>
      </c>
      <c r="H1665" s="587"/>
      <c r="I1665" s="587"/>
      <c r="J1665" s="583">
        <v>423385.11</v>
      </c>
      <c r="K1665" s="588"/>
      <c r="L1665" s="588"/>
      <c r="M1665" s="587"/>
      <c r="N1665" s="587"/>
      <c r="O1665" s="587"/>
    </row>
    <row r="1666" spans="1:18">
      <c r="B1666" s="590" t="s">
        <v>2747</v>
      </c>
      <c r="C1666" s="590" t="s">
        <v>36</v>
      </c>
      <c r="D1666" s="590" t="s">
        <v>1737</v>
      </c>
      <c r="E1666" s="590" t="s">
        <v>5</v>
      </c>
      <c r="F1666" s="591" t="s">
        <v>303</v>
      </c>
      <c r="G1666" s="590" t="s">
        <v>219</v>
      </c>
      <c r="H1666" s="593">
        <v>3123</v>
      </c>
      <c r="I1666" s="589">
        <v>135.57</v>
      </c>
      <c r="J1666" s="592">
        <v>423385.11</v>
      </c>
      <c r="K1666" s="590" t="s">
        <v>27</v>
      </c>
      <c r="L1666" s="590" t="s">
        <v>1738</v>
      </c>
      <c r="M1666" s="591" t="s">
        <v>303</v>
      </c>
      <c r="O1666" s="554" t="str">
        <f>+_xlfn.CONCAT(B1666,"-",E1666)</f>
        <v>B2/07/05-A</v>
      </c>
    </row>
    <row r="1667" spans="1:18" ht="14.5">
      <c r="P1667" s="555"/>
      <c r="Q1667" s="555"/>
      <c r="R1667" s="555"/>
    </row>
    <row r="1668" spans="1:18" ht="29">
      <c r="A1668" s="587">
        <v>4</v>
      </c>
      <c r="B1668" s="588" t="s">
        <v>2747</v>
      </c>
      <c r="C1668" s="588" t="s">
        <v>36</v>
      </c>
      <c r="D1668" s="588" t="s">
        <v>36</v>
      </c>
      <c r="E1668" s="588" t="s">
        <v>36</v>
      </c>
      <c r="F1668" s="587" t="s">
        <v>304</v>
      </c>
      <c r="G1668" s="588" t="s">
        <v>36</v>
      </c>
      <c r="H1668" s="587"/>
      <c r="I1668" s="587"/>
      <c r="J1668" s="583">
        <v>3672</v>
      </c>
      <c r="K1668" s="588"/>
      <c r="L1668" s="588"/>
      <c r="M1668" s="587"/>
      <c r="N1668" s="587"/>
      <c r="O1668" s="587"/>
    </row>
    <row r="1669" spans="1:18">
      <c r="B1669" s="590" t="s">
        <v>2747</v>
      </c>
      <c r="C1669" s="590" t="s">
        <v>36</v>
      </c>
      <c r="D1669" s="590" t="s">
        <v>1739</v>
      </c>
      <c r="E1669" s="590" t="s">
        <v>6</v>
      </c>
      <c r="F1669" s="591" t="s">
        <v>300</v>
      </c>
      <c r="G1669" s="590" t="s">
        <v>219</v>
      </c>
      <c r="H1669" s="589">
        <v>68</v>
      </c>
      <c r="I1669" s="589">
        <v>54</v>
      </c>
      <c r="J1669" s="592">
        <v>3672</v>
      </c>
      <c r="K1669" s="590" t="s">
        <v>27</v>
      </c>
      <c r="L1669" s="590" t="s">
        <v>1740</v>
      </c>
      <c r="M1669" s="591" t="s">
        <v>1741</v>
      </c>
      <c r="O1669" s="554" t="str">
        <f>+_xlfn.CONCAT(B1669,"-",E1669)</f>
        <v>B2/07/05-B</v>
      </c>
    </row>
    <row r="1670" spans="1:18" ht="14.5">
      <c r="P1670" s="555"/>
      <c r="Q1670" s="555"/>
      <c r="R1670" s="555"/>
    </row>
    <row r="1671" spans="1:18" ht="14.5">
      <c r="A1671" s="587">
        <v>3</v>
      </c>
      <c r="B1671" s="588" t="s">
        <v>2747</v>
      </c>
      <c r="C1671" s="588" t="s">
        <v>36</v>
      </c>
      <c r="D1671" s="588" t="s">
        <v>36</v>
      </c>
      <c r="E1671" s="588" t="s">
        <v>36</v>
      </c>
      <c r="F1671" s="587" t="s">
        <v>305</v>
      </c>
      <c r="G1671" s="588" t="s">
        <v>36</v>
      </c>
      <c r="H1671" s="587"/>
      <c r="I1671" s="587"/>
      <c r="J1671" s="583">
        <v>24695</v>
      </c>
      <c r="K1671" s="588"/>
      <c r="L1671" s="588"/>
      <c r="M1671" s="587"/>
      <c r="N1671" s="587"/>
      <c r="O1671" s="587"/>
      <c r="P1671" s="555"/>
      <c r="Q1671" s="555"/>
      <c r="R1671" s="555"/>
    </row>
    <row r="1672" spans="1:18" ht="29">
      <c r="A1672" s="587">
        <v>4</v>
      </c>
      <c r="B1672" s="588" t="s">
        <v>2747</v>
      </c>
      <c r="C1672" s="588" t="s">
        <v>36</v>
      </c>
      <c r="D1672" s="588" t="s">
        <v>36</v>
      </c>
      <c r="E1672" s="588" t="s">
        <v>36</v>
      </c>
      <c r="F1672" s="587" t="s">
        <v>306</v>
      </c>
      <c r="G1672" s="588" t="s">
        <v>36</v>
      </c>
      <c r="H1672" s="587"/>
      <c r="I1672" s="587"/>
      <c r="J1672" s="583">
        <v>19305</v>
      </c>
      <c r="K1672" s="588"/>
      <c r="L1672" s="588"/>
      <c r="M1672" s="587"/>
      <c r="N1672" s="587"/>
      <c r="O1672" s="587"/>
    </row>
    <row r="1673" spans="1:18" ht="25">
      <c r="B1673" s="590" t="s">
        <v>2747</v>
      </c>
      <c r="C1673" s="590" t="s">
        <v>36</v>
      </c>
      <c r="D1673" s="590" t="s">
        <v>36</v>
      </c>
      <c r="E1673" s="590" t="s">
        <v>7</v>
      </c>
      <c r="F1673" s="591" t="s">
        <v>307</v>
      </c>
      <c r="G1673" s="590" t="s">
        <v>179</v>
      </c>
      <c r="H1673" s="589">
        <v>702</v>
      </c>
      <c r="I1673" s="589">
        <v>27.5</v>
      </c>
      <c r="J1673" s="592">
        <v>19305</v>
      </c>
      <c r="K1673" s="590" t="s">
        <v>27</v>
      </c>
      <c r="L1673" s="590" t="s">
        <v>1743</v>
      </c>
      <c r="M1673" s="591" t="s">
        <v>307</v>
      </c>
      <c r="O1673" s="554" t="str">
        <f>+_xlfn.CONCAT(B1673,"-",E1673)</f>
        <v>B2/07/05-C</v>
      </c>
    </row>
    <row r="1674" spans="1:18" ht="14.5">
      <c r="P1674" s="555"/>
      <c r="Q1674" s="555"/>
      <c r="R1674" s="555"/>
    </row>
    <row r="1675" spans="1:18" ht="29">
      <c r="A1675" s="587">
        <v>4</v>
      </c>
      <c r="B1675" s="588" t="s">
        <v>2747</v>
      </c>
      <c r="C1675" s="588" t="s">
        <v>36</v>
      </c>
      <c r="D1675" s="588" t="s">
        <v>36</v>
      </c>
      <c r="E1675" s="588" t="s">
        <v>36</v>
      </c>
      <c r="F1675" s="587" t="s">
        <v>2748</v>
      </c>
      <c r="G1675" s="588" t="s">
        <v>36</v>
      </c>
      <c r="H1675" s="587"/>
      <c r="I1675" s="587"/>
      <c r="J1675" s="583">
        <v>5390</v>
      </c>
      <c r="K1675" s="588"/>
      <c r="L1675" s="588"/>
      <c r="M1675" s="587"/>
      <c r="N1675" s="587"/>
      <c r="O1675" s="587"/>
    </row>
    <row r="1676" spans="1:18" ht="25">
      <c r="B1676" s="590" t="s">
        <v>2747</v>
      </c>
      <c r="C1676" s="590" t="s">
        <v>36</v>
      </c>
      <c r="D1676" s="590" t="s">
        <v>36</v>
      </c>
      <c r="E1676" s="590" t="s">
        <v>8</v>
      </c>
      <c r="F1676" s="591" t="s">
        <v>2749</v>
      </c>
      <c r="G1676" s="590" t="s">
        <v>179</v>
      </c>
      <c r="H1676" s="589">
        <v>196</v>
      </c>
      <c r="I1676" s="589">
        <v>27.5</v>
      </c>
      <c r="J1676" s="592">
        <v>5390</v>
      </c>
      <c r="K1676" s="590" t="s">
        <v>27</v>
      </c>
      <c r="L1676" s="590" t="s">
        <v>1743</v>
      </c>
      <c r="M1676" s="591" t="s">
        <v>307</v>
      </c>
      <c r="O1676" s="554" t="str">
        <f>+_xlfn.CONCAT(B1676,"-",E1676)</f>
        <v>B2/07/05-D</v>
      </c>
    </row>
    <row r="1677" spans="1:18" ht="14.5">
      <c r="P1677" s="555"/>
      <c r="Q1677" s="555"/>
      <c r="R1677" s="555"/>
    </row>
    <row r="1678" spans="1:18" ht="14.5">
      <c r="A1678" s="587" t="s">
        <v>1633</v>
      </c>
      <c r="B1678" s="588" t="s">
        <v>2747</v>
      </c>
      <c r="C1678" s="588" t="s">
        <v>36</v>
      </c>
      <c r="D1678" s="588" t="s">
        <v>36</v>
      </c>
      <c r="E1678" s="588" t="s">
        <v>36</v>
      </c>
      <c r="F1678" s="587" t="s">
        <v>13</v>
      </c>
      <c r="G1678" s="588"/>
      <c r="H1678" s="587"/>
      <c r="I1678" s="587"/>
      <c r="J1678" s="587"/>
      <c r="K1678" s="588"/>
      <c r="L1678" s="588"/>
      <c r="M1678" s="587"/>
      <c r="N1678" s="587"/>
      <c r="O1678" s="587"/>
      <c r="P1678" s="555"/>
      <c r="Q1678" s="555"/>
      <c r="R1678" s="555"/>
    </row>
    <row r="1679" spans="1:18" ht="14.5">
      <c r="A1679" s="587" t="s">
        <v>1633</v>
      </c>
      <c r="B1679" s="588" t="s">
        <v>2747</v>
      </c>
      <c r="C1679" s="588" t="s">
        <v>36</v>
      </c>
      <c r="D1679" s="588" t="s">
        <v>36</v>
      </c>
      <c r="E1679" s="588" t="s">
        <v>36</v>
      </c>
      <c r="F1679" s="587" t="s">
        <v>9</v>
      </c>
      <c r="G1679" s="588"/>
      <c r="H1679" s="587"/>
      <c r="I1679" s="587"/>
      <c r="J1679" s="587"/>
      <c r="K1679" s="588"/>
      <c r="L1679" s="588"/>
      <c r="M1679" s="587"/>
      <c r="N1679" s="587"/>
      <c r="O1679" s="587"/>
    </row>
    <row r="1681" spans="1:18" ht="14.5">
      <c r="P1681" s="555"/>
      <c r="Q1681" s="555"/>
      <c r="R1681" s="555"/>
    </row>
    <row r="1682" spans="1:18" ht="14.5">
      <c r="A1682" s="587">
        <v>2</v>
      </c>
      <c r="B1682" s="588" t="s">
        <v>2750</v>
      </c>
      <c r="C1682" s="588" t="s">
        <v>36</v>
      </c>
      <c r="D1682" s="588" t="s">
        <v>36</v>
      </c>
      <c r="E1682" s="588" t="s">
        <v>36</v>
      </c>
      <c r="F1682" s="587" t="s">
        <v>16</v>
      </c>
      <c r="G1682" s="588" t="s">
        <v>36</v>
      </c>
      <c r="H1682" s="587"/>
      <c r="I1682" s="587"/>
      <c r="J1682" s="583">
        <v>6768153.29</v>
      </c>
      <c r="K1682" s="588"/>
      <c r="L1682" s="588"/>
      <c r="M1682" s="587"/>
      <c r="N1682" s="587"/>
      <c r="O1682" s="587"/>
      <c r="P1682" s="555"/>
      <c r="Q1682" s="555"/>
      <c r="R1682" s="555"/>
    </row>
    <row r="1683" spans="1:18" ht="14.5">
      <c r="A1683" s="587">
        <v>3</v>
      </c>
      <c r="B1683" s="588" t="s">
        <v>2750</v>
      </c>
      <c r="C1683" s="588" t="s">
        <v>36</v>
      </c>
      <c r="D1683" s="588" t="s">
        <v>36</v>
      </c>
      <c r="E1683" s="588" t="s">
        <v>36</v>
      </c>
      <c r="F1683" s="587" t="s">
        <v>308</v>
      </c>
      <c r="G1683" s="588" t="s">
        <v>36</v>
      </c>
      <c r="H1683" s="587"/>
      <c r="I1683" s="587"/>
      <c r="J1683" s="583">
        <v>4314389.1399999997</v>
      </c>
      <c r="K1683" s="588"/>
      <c r="L1683" s="588"/>
      <c r="M1683" s="587"/>
      <c r="N1683" s="587"/>
      <c r="O1683" s="587"/>
      <c r="P1683" s="555"/>
      <c r="Q1683" s="555"/>
      <c r="R1683" s="555"/>
    </row>
    <row r="1684" spans="1:18" ht="116">
      <c r="A1684" s="587">
        <v>4</v>
      </c>
      <c r="B1684" s="588" t="s">
        <v>2750</v>
      </c>
      <c r="C1684" s="588" t="s">
        <v>36</v>
      </c>
      <c r="D1684" s="588" t="s">
        <v>36</v>
      </c>
      <c r="E1684" s="588" t="s">
        <v>36</v>
      </c>
      <c r="F1684" s="587" t="s">
        <v>309</v>
      </c>
      <c r="G1684" s="588" t="s">
        <v>36</v>
      </c>
      <c r="H1684" s="587"/>
      <c r="I1684" s="587"/>
      <c r="J1684" s="583">
        <v>3781461.84</v>
      </c>
      <c r="K1684" s="588"/>
      <c r="L1684" s="588"/>
      <c r="M1684" s="587"/>
      <c r="N1684" s="587"/>
      <c r="O1684" s="587"/>
    </row>
    <row r="1685" spans="1:18">
      <c r="B1685" s="590" t="s">
        <v>2750</v>
      </c>
      <c r="C1685" s="590" t="s">
        <v>36</v>
      </c>
      <c r="D1685" s="590" t="s">
        <v>1745</v>
      </c>
      <c r="E1685" s="590" t="s">
        <v>5</v>
      </c>
      <c r="F1685" s="591" t="s">
        <v>2751</v>
      </c>
      <c r="G1685" s="590" t="s">
        <v>311</v>
      </c>
      <c r="H1685" s="589">
        <v>36</v>
      </c>
      <c r="I1685" s="592">
        <v>3012</v>
      </c>
      <c r="J1685" s="592">
        <v>108432</v>
      </c>
      <c r="K1685" s="590" t="s">
        <v>28</v>
      </c>
      <c r="L1685" s="590" t="s">
        <v>2752</v>
      </c>
      <c r="M1685" s="591" t="s">
        <v>2751</v>
      </c>
      <c r="O1685" s="554" t="str">
        <f t="shared" ref="O1685:O1698" si="139">+_xlfn.CONCAT(B1685,"-",E1685)</f>
        <v>B2/08/01-A</v>
      </c>
    </row>
    <row r="1686" spans="1:18">
      <c r="B1686" s="590" t="s">
        <v>2750</v>
      </c>
      <c r="C1686" s="590" t="s">
        <v>36</v>
      </c>
      <c r="D1686" s="590" t="s">
        <v>1745</v>
      </c>
      <c r="E1686" s="590" t="s">
        <v>6</v>
      </c>
      <c r="F1686" s="591" t="s">
        <v>1781</v>
      </c>
      <c r="G1686" s="590" t="s">
        <v>311</v>
      </c>
      <c r="H1686" s="589">
        <v>4</v>
      </c>
      <c r="I1686" s="592">
        <v>4417.6000000000004</v>
      </c>
      <c r="J1686" s="592">
        <v>17670.400000000001</v>
      </c>
      <c r="K1686" s="590" t="s">
        <v>28</v>
      </c>
      <c r="L1686" s="590" t="s">
        <v>2753</v>
      </c>
      <c r="M1686" s="591" t="s">
        <v>1781</v>
      </c>
      <c r="O1686" s="554" t="str">
        <f t="shared" si="139"/>
        <v>B2/08/01-B</v>
      </c>
    </row>
    <row r="1687" spans="1:18">
      <c r="B1687" s="590" t="s">
        <v>2750</v>
      </c>
      <c r="C1687" s="590" t="s">
        <v>36</v>
      </c>
      <c r="D1687" s="590" t="s">
        <v>1745</v>
      </c>
      <c r="E1687" s="590" t="s">
        <v>7</v>
      </c>
      <c r="F1687" s="591" t="s">
        <v>1752</v>
      </c>
      <c r="G1687" s="590" t="s">
        <v>311</v>
      </c>
      <c r="H1687" s="589">
        <v>6</v>
      </c>
      <c r="I1687" s="592">
        <v>4969.8</v>
      </c>
      <c r="J1687" s="592">
        <v>29818.799999999999</v>
      </c>
      <c r="K1687" s="590" t="s">
        <v>28</v>
      </c>
      <c r="L1687" s="590" t="s">
        <v>2754</v>
      </c>
      <c r="M1687" s="591" t="s">
        <v>1752</v>
      </c>
      <c r="O1687" s="554" t="str">
        <f t="shared" si="139"/>
        <v>B2/08/01-C</v>
      </c>
    </row>
    <row r="1688" spans="1:18">
      <c r="B1688" s="590" t="s">
        <v>2750</v>
      </c>
      <c r="C1688" s="590" t="s">
        <v>36</v>
      </c>
      <c r="D1688" s="590" t="s">
        <v>1745</v>
      </c>
      <c r="E1688" s="590" t="s">
        <v>8</v>
      </c>
      <c r="F1688" s="591" t="s">
        <v>2755</v>
      </c>
      <c r="G1688" s="590" t="s">
        <v>311</v>
      </c>
      <c r="H1688" s="589">
        <v>12</v>
      </c>
      <c r="I1688" s="592">
        <v>5052.63</v>
      </c>
      <c r="J1688" s="592">
        <v>60631.56</v>
      </c>
      <c r="K1688" s="590" t="s">
        <v>28</v>
      </c>
      <c r="L1688" s="590" t="s">
        <v>2756</v>
      </c>
      <c r="M1688" s="591" t="s">
        <v>2755</v>
      </c>
      <c r="O1688" s="554" t="str">
        <f t="shared" si="139"/>
        <v>B2/08/01-D</v>
      </c>
    </row>
    <row r="1689" spans="1:18">
      <c r="B1689" s="590" t="s">
        <v>2750</v>
      </c>
      <c r="C1689" s="590" t="s">
        <v>36</v>
      </c>
      <c r="D1689" s="590" t="s">
        <v>1745</v>
      </c>
      <c r="E1689" s="590" t="s">
        <v>10</v>
      </c>
      <c r="F1689" s="591" t="s">
        <v>2757</v>
      </c>
      <c r="G1689" s="590" t="s">
        <v>311</v>
      </c>
      <c r="H1689" s="589">
        <v>15</v>
      </c>
      <c r="I1689" s="592">
        <v>5311.16</v>
      </c>
      <c r="J1689" s="592">
        <v>79667.399999999994</v>
      </c>
      <c r="K1689" s="590" t="s">
        <v>28</v>
      </c>
      <c r="L1689" s="590" t="s">
        <v>2758</v>
      </c>
      <c r="M1689" s="591" t="s">
        <v>2757</v>
      </c>
      <c r="O1689" s="554" t="str">
        <f t="shared" si="139"/>
        <v>B2/08/01-E</v>
      </c>
    </row>
    <row r="1690" spans="1:18">
      <c r="B1690" s="590" t="s">
        <v>2750</v>
      </c>
      <c r="C1690" s="590" t="s">
        <v>36</v>
      </c>
      <c r="D1690" s="590" t="s">
        <v>1745</v>
      </c>
      <c r="E1690" s="590" t="s">
        <v>11</v>
      </c>
      <c r="F1690" s="591" t="s">
        <v>1756</v>
      </c>
      <c r="G1690" s="590" t="s">
        <v>311</v>
      </c>
      <c r="H1690" s="589">
        <v>7</v>
      </c>
      <c r="I1690" s="592">
        <v>5522</v>
      </c>
      <c r="J1690" s="592">
        <v>38654</v>
      </c>
      <c r="K1690" s="590" t="s">
        <v>28</v>
      </c>
      <c r="L1690" s="590" t="s">
        <v>2759</v>
      </c>
      <c r="M1690" s="591" t="s">
        <v>1756</v>
      </c>
      <c r="O1690" s="554" t="str">
        <f t="shared" si="139"/>
        <v>B2/08/01-F</v>
      </c>
    </row>
    <row r="1691" spans="1:18">
      <c r="B1691" s="590" t="s">
        <v>2750</v>
      </c>
      <c r="C1691" s="590" t="s">
        <v>36</v>
      </c>
      <c r="D1691" s="590" t="s">
        <v>1745</v>
      </c>
      <c r="E1691" s="590" t="s">
        <v>27</v>
      </c>
      <c r="F1691" s="591" t="s">
        <v>2760</v>
      </c>
      <c r="G1691" s="590" t="s">
        <v>311</v>
      </c>
      <c r="H1691" s="589">
        <v>24</v>
      </c>
      <c r="I1691" s="592">
        <v>5604.83</v>
      </c>
      <c r="J1691" s="592">
        <v>134515.92000000001</v>
      </c>
      <c r="K1691" s="590" t="s">
        <v>28</v>
      </c>
      <c r="L1691" s="590" t="s">
        <v>2761</v>
      </c>
      <c r="M1691" s="591" t="s">
        <v>2760</v>
      </c>
      <c r="O1691" s="554" t="str">
        <f t="shared" si="139"/>
        <v>B2/08/01-G</v>
      </c>
    </row>
    <row r="1692" spans="1:18">
      <c r="B1692" s="590" t="s">
        <v>2750</v>
      </c>
      <c r="C1692" s="590" t="s">
        <v>36</v>
      </c>
      <c r="D1692" s="590" t="s">
        <v>1745</v>
      </c>
      <c r="E1692" s="590" t="s">
        <v>28</v>
      </c>
      <c r="F1692" s="591" t="s">
        <v>1784</v>
      </c>
      <c r="G1692" s="590" t="s">
        <v>311</v>
      </c>
      <c r="H1692" s="589">
        <v>20</v>
      </c>
      <c r="I1692" s="592">
        <v>6101.81</v>
      </c>
      <c r="J1692" s="592">
        <v>122036.2</v>
      </c>
      <c r="K1692" s="590" t="s">
        <v>28</v>
      </c>
      <c r="L1692" s="590" t="s">
        <v>2762</v>
      </c>
      <c r="M1692" s="591" t="s">
        <v>1784</v>
      </c>
      <c r="O1692" s="554" t="str">
        <f t="shared" si="139"/>
        <v>B2/08/01-H</v>
      </c>
    </row>
    <row r="1693" spans="1:18">
      <c r="B1693" s="590" t="s">
        <v>2750</v>
      </c>
      <c r="C1693" s="590" t="s">
        <v>36</v>
      </c>
      <c r="D1693" s="590" t="s">
        <v>1745</v>
      </c>
      <c r="E1693" s="590" t="s">
        <v>33</v>
      </c>
      <c r="F1693" s="591" t="s">
        <v>2763</v>
      </c>
      <c r="G1693" s="590" t="s">
        <v>311</v>
      </c>
      <c r="H1693" s="589">
        <v>12</v>
      </c>
      <c r="I1693" s="592">
        <v>6157.03</v>
      </c>
      <c r="J1693" s="592">
        <v>73884.36</v>
      </c>
      <c r="K1693" s="590" t="s">
        <v>28</v>
      </c>
      <c r="L1693" s="590" t="s">
        <v>2764</v>
      </c>
      <c r="M1693" s="591" t="s">
        <v>2763</v>
      </c>
      <c r="O1693" s="554" t="str">
        <f t="shared" si="139"/>
        <v>B2/08/01-J</v>
      </c>
    </row>
    <row r="1694" spans="1:18">
      <c r="B1694" s="590" t="s">
        <v>2750</v>
      </c>
      <c r="C1694" s="590" t="s">
        <v>36</v>
      </c>
      <c r="D1694" s="590" t="s">
        <v>1745</v>
      </c>
      <c r="E1694" s="590" t="s">
        <v>34</v>
      </c>
      <c r="F1694" s="591" t="s">
        <v>2765</v>
      </c>
      <c r="G1694" s="590" t="s">
        <v>311</v>
      </c>
      <c r="H1694" s="589">
        <v>10</v>
      </c>
      <c r="I1694" s="592">
        <v>6184.64</v>
      </c>
      <c r="J1694" s="592">
        <v>61846.400000000001</v>
      </c>
      <c r="K1694" s="590" t="s">
        <v>28</v>
      </c>
      <c r="L1694" s="590" t="s">
        <v>2766</v>
      </c>
      <c r="M1694" s="591" t="s">
        <v>2765</v>
      </c>
      <c r="O1694" s="554" t="str">
        <f t="shared" si="139"/>
        <v>B2/08/01-K</v>
      </c>
    </row>
    <row r="1695" spans="1:18">
      <c r="B1695" s="590" t="s">
        <v>2750</v>
      </c>
      <c r="C1695" s="590" t="s">
        <v>36</v>
      </c>
      <c r="D1695" s="590" t="s">
        <v>1745</v>
      </c>
      <c r="E1695" s="590" t="s">
        <v>39</v>
      </c>
      <c r="F1695" s="591" t="s">
        <v>2767</v>
      </c>
      <c r="G1695" s="590" t="s">
        <v>311</v>
      </c>
      <c r="H1695" s="589">
        <v>12</v>
      </c>
      <c r="I1695" s="592">
        <v>6157.03</v>
      </c>
      <c r="J1695" s="592">
        <v>73884.36</v>
      </c>
      <c r="K1695" s="590" t="s">
        <v>28</v>
      </c>
      <c r="L1695" s="590" t="s">
        <v>2768</v>
      </c>
      <c r="M1695" s="591" t="s">
        <v>2767</v>
      </c>
      <c r="O1695" s="554" t="str">
        <f t="shared" si="139"/>
        <v>B2/08/01-L</v>
      </c>
    </row>
    <row r="1696" spans="1:18">
      <c r="B1696" s="590" t="s">
        <v>2750</v>
      </c>
      <c r="C1696" s="590" t="s">
        <v>36</v>
      </c>
      <c r="D1696" s="590" t="s">
        <v>1745</v>
      </c>
      <c r="E1696" s="590" t="s">
        <v>38</v>
      </c>
      <c r="F1696" s="591" t="s">
        <v>1760</v>
      </c>
      <c r="G1696" s="590" t="s">
        <v>311</v>
      </c>
      <c r="H1696" s="589">
        <v>7</v>
      </c>
      <c r="I1696" s="592">
        <v>6626.4</v>
      </c>
      <c r="J1696" s="592">
        <v>46384.800000000003</v>
      </c>
      <c r="K1696" s="590" t="s">
        <v>28</v>
      </c>
      <c r="L1696" s="590" t="s">
        <v>2769</v>
      </c>
      <c r="M1696" s="591" t="s">
        <v>1760</v>
      </c>
      <c r="O1696" s="554" t="str">
        <f t="shared" si="139"/>
        <v>B2/08/01-M</v>
      </c>
    </row>
    <row r="1697" spans="1:18">
      <c r="B1697" s="590" t="s">
        <v>2750</v>
      </c>
      <c r="C1697" s="590" t="s">
        <v>36</v>
      </c>
      <c r="D1697" s="590" t="s">
        <v>1745</v>
      </c>
      <c r="E1697" s="590" t="s">
        <v>205</v>
      </c>
      <c r="F1697" s="591" t="s">
        <v>2770</v>
      </c>
      <c r="G1697" s="590" t="s">
        <v>311</v>
      </c>
      <c r="H1697" s="589">
        <v>12</v>
      </c>
      <c r="I1697" s="592">
        <v>6275</v>
      </c>
      <c r="J1697" s="592">
        <v>75300</v>
      </c>
      <c r="K1697" s="590" t="s">
        <v>28</v>
      </c>
      <c r="L1697" s="590" t="s">
        <v>2771</v>
      </c>
      <c r="M1697" s="591" t="s">
        <v>2770</v>
      </c>
      <c r="O1697" s="554" t="str">
        <f t="shared" si="139"/>
        <v>B2/08/01-N</v>
      </c>
    </row>
    <row r="1698" spans="1:18">
      <c r="B1698" s="590" t="s">
        <v>2750</v>
      </c>
      <c r="C1698" s="590" t="s">
        <v>36</v>
      </c>
      <c r="D1698" s="590" t="s">
        <v>1745</v>
      </c>
      <c r="E1698" s="590" t="s">
        <v>414</v>
      </c>
      <c r="F1698" s="591" t="s">
        <v>2772</v>
      </c>
      <c r="G1698" s="590" t="s">
        <v>311</v>
      </c>
      <c r="H1698" s="589">
        <v>1</v>
      </c>
      <c r="I1698" s="592">
        <v>7730.8</v>
      </c>
      <c r="J1698" s="592">
        <v>7730.8</v>
      </c>
      <c r="K1698" s="590" t="s">
        <v>28</v>
      </c>
      <c r="L1698" s="590" t="s">
        <v>2773</v>
      </c>
      <c r="M1698" s="591" t="s">
        <v>2772</v>
      </c>
      <c r="O1698" s="554" t="str">
        <f t="shared" si="139"/>
        <v>B2/08/01-P</v>
      </c>
    </row>
    <row r="1701" spans="1:18">
      <c r="B1701" s="590" t="s">
        <v>2774</v>
      </c>
      <c r="C1701" s="590" t="s">
        <v>36</v>
      </c>
      <c r="D1701" s="590" t="s">
        <v>1745</v>
      </c>
      <c r="E1701" s="590" t="s">
        <v>5</v>
      </c>
      <c r="F1701" s="591" t="s">
        <v>1786</v>
      </c>
      <c r="G1701" s="590" t="s">
        <v>311</v>
      </c>
      <c r="H1701" s="589">
        <v>25</v>
      </c>
      <c r="I1701" s="592">
        <v>9487.7999999999993</v>
      </c>
      <c r="J1701" s="592">
        <v>237195</v>
      </c>
      <c r="K1701" s="590" t="s">
        <v>28</v>
      </c>
      <c r="L1701" s="590" t="s">
        <v>2775</v>
      </c>
      <c r="M1701" s="591" t="s">
        <v>1786</v>
      </c>
      <c r="O1701" s="554" t="str">
        <f t="shared" ref="O1701:O1709" si="140">+_xlfn.CONCAT(B1701,"-",E1701)</f>
        <v>B2/08/02-A</v>
      </c>
    </row>
    <row r="1702" spans="1:18">
      <c r="B1702" s="590" t="s">
        <v>2774</v>
      </c>
      <c r="C1702" s="590" t="s">
        <v>36</v>
      </c>
      <c r="D1702" s="590" t="s">
        <v>1745</v>
      </c>
      <c r="E1702" s="590" t="s">
        <v>6</v>
      </c>
      <c r="F1702" s="591" t="s">
        <v>2776</v>
      </c>
      <c r="G1702" s="590" t="s">
        <v>311</v>
      </c>
      <c r="H1702" s="589">
        <v>48</v>
      </c>
      <c r="I1702" s="592">
        <v>8283</v>
      </c>
      <c r="J1702" s="592">
        <v>397584</v>
      </c>
      <c r="K1702" s="590" t="s">
        <v>28</v>
      </c>
      <c r="L1702" s="590" t="s">
        <v>2777</v>
      </c>
      <c r="M1702" s="591" t="s">
        <v>2776</v>
      </c>
      <c r="O1702" s="554" t="str">
        <f t="shared" si="140"/>
        <v>B2/08/02-B</v>
      </c>
    </row>
    <row r="1703" spans="1:18">
      <c r="B1703" s="590" t="s">
        <v>2774</v>
      </c>
      <c r="C1703" s="590" t="s">
        <v>36</v>
      </c>
      <c r="D1703" s="590" t="s">
        <v>1745</v>
      </c>
      <c r="E1703" s="590" t="s">
        <v>7</v>
      </c>
      <c r="F1703" s="591" t="s">
        <v>2778</v>
      </c>
      <c r="G1703" s="590" t="s">
        <v>311</v>
      </c>
      <c r="H1703" s="589">
        <v>10</v>
      </c>
      <c r="I1703" s="592">
        <v>8433.6</v>
      </c>
      <c r="J1703" s="592">
        <v>84336</v>
      </c>
      <c r="K1703" s="590" t="s">
        <v>28</v>
      </c>
      <c r="L1703" s="590" t="s">
        <v>2779</v>
      </c>
      <c r="M1703" s="591" t="s">
        <v>2778</v>
      </c>
      <c r="O1703" s="554" t="str">
        <f t="shared" si="140"/>
        <v>B2/08/02-C</v>
      </c>
    </row>
    <row r="1704" spans="1:18">
      <c r="B1704" s="590" t="s">
        <v>2774</v>
      </c>
      <c r="C1704" s="590" t="s">
        <v>36</v>
      </c>
      <c r="D1704" s="590" t="s">
        <v>1745</v>
      </c>
      <c r="E1704" s="590" t="s">
        <v>8</v>
      </c>
      <c r="F1704" s="591" t="s">
        <v>2780</v>
      </c>
      <c r="G1704" s="590" t="s">
        <v>311</v>
      </c>
      <c r="H1704" s="589">
        <v>36</v>
      </c>
      <c r="I1704" s="592">
        <v>8835.2000000000007</v>
      </c>
      <c r="J1704" s="592">
        <v>318067.20000000001</v>
      </c>
      <c r="K1704" s="590" t="s">
        <v>28</v>
      </c>
      <c r="L1704" s="590" t="s">
        <v>2781</v>
      </c>
      <c r="M1704" s="591" t="s">
        <v>2780</v>
      </c>
      <c r="O1704" s="554" t="str">
        <f t="shared" si="140"/>
        <v>B2/08/02-D</v>
      </c>
    </row>
    <row r="1705" spans="1:18">
      <c r="B1705" s="590" t="s">
        <v>2774</v>
      </c>
      <c r="C1705" s="590" t="s">
        <v>36</v>
      </c>
      <c r="D1705" s="590" t="s">
        <v>1745</v>
      </c>
      <c r="E1705" s="590" t="s">
        <v>10</v>
      </c>
      <c r="F1705" s="591" t="s">
        <v>2782</v>
      </c>
      <c r="G1705" s="590" t="s">
        <v>311</v>
      </c>
      <c r="H1705" s="589">
        <v>36</v>
      </c>
      <c r="I1705" s="592">
        <v>9387.4</v>
      </c>
      <c r="J1705" s="592">
        <v>337946.4</v>
      </c>
      <c r="K1705" s="590" t="s">
        <v>28</v>
      </c>
      <c r="L1705" s="590" t="s">
        <v>2783</v>
      </c>
      <c r="M1705" s="591" t="s">
        <v>2782</v>
      </c>
      <c r="O1705" s="554" t="str">
        <f t="shared" si="140"/>
        <v>B2/08/02-E</v>
      </c>
    </row>
    <row r="1706" spans="1:18">
      <c r="B1706" s="590" t="s">
        <v>2774</v>
      </c>
      <c r="C1706" s="590" t="s">
        <v>36</v>
      </c>
      <c r="D1706" s="590" t="s">
        <v>1745</v>
      </c>
      <c r="E1706" s="590" t="s">
        <v>11</v>
      </c>
      <c r="F1706" s="591" t="s">
        <v>2784</v>
      </c>
      <c r="G1706" s="590" t="s">
        <v>311</v>
      </c>
      <c r="H1706" s="589">
        <v>35</v>
      </c>
      <c r="I1706" s="592">
        <v>9751.35</v>
      </c>
      <c r="J1706" s="592">
        <v>341297.25</v>
      </c>
      <c r="K1706" s="590" t="s">
        <v>28</v>
      </c>
      <c r="L1706" s="590" t="s">
        <v>2785</v>
      </c>
      <c r="M1706" s="591" t="s">
        <v>2784</v>
      </c>
      <c r="O1706" s="554" t="str">
        <f t="shared" si="140"/>
        <v>B2/08/02-F</v>
      </c>
    </row>
    <row r="1707" spans="1:18">
      <c r="B1707" s="590" t="s">
        <v>2774</v>
      </c>
      <c r="C1707" s="590" t="s">
        <v>36</v>
      </c>
      <c r="D1707" s="590" t="s">
        <v>1745</v>
      </c>
      <c r="E1707" s="590" t="s">
        <v>27</v>
      </c>
      <c r="F1707" s="591" t="s">
        <v>2786</v>
      </c>
      <c r="G1707" s="590" t="s">
        <v>311</v>
      </c>
      <c r="H1707" s="589">
        <v>12</v>
      </c>
      <c r="I1707" s="592">
        <v>10767.9</v>
      </c>
      <c r="J1707" s="592">
        <v>129214.8</v>
      </c>
      <c r="K1707" s="590" t="s">
        <v>28</v>
      </c>
      <c r="L1707" s="590" t="s">
        <v>2787</v>
      </c>
      <c r="M1707" s="591" t="s">
        <v>2786</v>
      </c>
      <c r="O1707" s="554" t="str">
        <f t="shared" si="140"/>
        <v>B2/08/02-G</v>
      </c>
    </row>
    <row r="1708" spans="1:18">
      <c r="B1708" s="590" t="s">
        <v>2774</v>
      </c>
      <c r="C1708" s="590" t="s">
        <v>36</v>
      </c>
      <c r="D1708" s="590" t="s">
        <v>1745</v>
      </c>
      <c r="E1708" s="590" t="s">
        <v>28</v>
      </c>
      <c r="F1708" s="591" t="s">
        <v>2788</v>
      </c>
      <c r="G1708" s="590" t="s">
        <v>311</v>
      </c>
      <c r="H1708" s="589">
        <v>1</v>
      </c>
      <c r="I1708" s="592">
        <v>11404.19</v>
      </c>
      <c r="J1708" s="592">
        <v>11404.19</v>
      </c>
      <c r="K1708" s="590" t="s">
        <v>28</v>
      </c>
      <c r="L1708" s="590" t="s">
        <v>2789</v>
      </c>
      <c r="M1708" s="591" t="s">
        <v>2788</v>
      </c>
      <c r="O1708" s="554" t="str">
        <f t="shared" si="140"/>
        <v>B2/08/02-H</v>
      </c>
    </row>
    <row r="1709" spans="1:18">
      <c r="B1709" s="590" t="s">
        <v>2774</v>
      </c>
      <c r="C1709" s="590" t="s">
        <v>36</v>
      </c>
      <c r="D1709" s="590" t="s">
        <v>1745</v>
      </c>
      <c r="E1709" s="590" t="s">
        <v>33</v>
      </c>
      <c r="F1709" s="591" t="s">
        <v>2790</v>
      </c>
      <c r="G1709" s="590" t="s">
        <v>311</v>
      </c>
      <c r="H1709" s="589">
        <v>72</v>
      </c>
      <c r="I1709" s="592">
        <v>13805</v>
      </c>
      <c r="J1709" s="592">
        <v>993960</v>
      </c>
      <c r="K1709" s="590" t="s">
        <v>28</v>
      </c>
      <c r="L1709" s="590" t="s">
        <v>2791</v>
      </c>
      <c r="M1709" s="591" t="s">
        <v>2790</v>
      </c>
      <c r="O1709" s="554" t="str">
        <f t="shared" si="140"/>
        <v>B2/08/02-J</v>
      </c>
    </row>
    <row r="1710" spans="1:18" ht="14.5">
      <c r="P1710" s="555"/>
      <c r="Q1710" s="555"/>
      <c r="R1710" s="555"/>
    </row>
    <row r="1711" spans="1:18" ht="14.5">
      <c r="A1711" s="587">
        <v>4</v>
      </c>
      <c r="B1711" s="588" t="s">
        <v>2774</v>
      </c>
      <c r="C1711" s="588" t="s">
        <v>36</v>
      </c>
      <c r="D1711" s="588" t="s">
        <v>36</v>
      </c>
      <c r="E1711" s="588" t="s">
        <v>36</v>
      </c>
      <c r="F1711" s="587" t="s">
        <v>2792</v>
      </c>
      <c r="G1711" s="588" t="s">
        <v>36</v>
      </c>
      <c r="H1711" s="587"/>
      <c r="I1711" s="587"/>
      <c r="J1711" s="583">
        <v>426700</v>
      </c>
      <c r="K1711" s="588"/>
      <c r="L1711" s="588"/>
      <c r="M1711" s="587"/>
      <c r="N1711" s="587"/>
      <c r="O1711" s="587"/>
    </row>
    <row r="1712" spans="1:18">
      <c r="B1712" s="590" t="s">
        <v>2774</v>
      </c>
      <c r="C1712" s="590" t="s">
        <v>36</v>
      </c>
      <c r="D1712" s="590" t="s">
        <v>1745</v>
      </c>
      <c r="E1712" s="590" t="s">
        <v>34</v>
      </c>
      <c r="F1712" s="591" t="s">
        <v>2793</v>
      </c>
      <c r="G1712" s="590" t="s">
        <v>311</v>
      </c>
      <c r="H1712" s="589">
        <v>17</v>
      </c>
      <c r="I1712" s="592">
        <v>25100</v>
      </c>
      <c r="J1712" s="592">
        <v>426700</v>
      </c>
      <c r="K1712" s="590" t="s">
        <v>28</v>
      </c>
      <c r="L1712" s="590" t="s">
        <v>2794</v>
      </c>
      <c r="M1712" s="591" t="s">
        <v>2793</v>
      </c>
      <c r="O1712" s="554" t="str">
        <f>+_xlfn.CONCAT(B1712,"-",E1712)</f>
        <v>B2/08/02-K</v>
      </c>
    </row>
    <row r="1713" spans="1:18" ht="14.5">
      <c r="P1713" s="555"/>
      <c r="Q1713" s="555"/>
      <c r="R1713" s="555"/>
    </row>
    <row r="1714" spans="1:18" ht="101.5">
      <c r="A1714" s="587">
        <v>4</v>
      </c>
      <c r="B1714" s="588" t="s">
        <v>2774</v>
      </c>
      <c r="C1714" s="588" t="s">
        <v>36</v>
      </c>
      <c r="D1714" s="588" t="s">
        <v>36</v>
      </c>
      <c r="E1714" s="588" t="s">
        <v>36</v>
      </c>
      <c r="F1714" s="587" t="s">
        <v>2795</v>
      </c>
      <c r="G1714" s="588" t="s">
        <v>36</v>
      </c>
      <c r="H1714" s="587"/>
      <c r="I1714" s="587"/>
      <c r="J1714" s="583">
        <v>44502.3</v>
      </c>
      <c r="K1714" s="588"/>
      <c r="L1714" s="588"/>
      <c r="M1714" s="587"/>
      <c r="N1714" s="587"/>
      <c r="O1714" s="587"/>
    </row>
    <row r="1715" spans="1:18">
      <c r="B1715" s="590" t="s">
        <v>2774</v>
      </c>
      <c r="C1715" s="590" t="s">
        <v>36</v>
      </c>
      <c r="D1715" s="590" t="s">
        <v>1745</v>
      </c>
      <c r="E1715" s="590" t="s">
        <v>39</v>
      </c>
      <c r="F1715" s="591" t="s">
        <v>1748</v>
      </c>
      <c r="G1715" s="590" t="s">
        <v>311</v>
      </c>
      <c r="H1715" s="589">
        <v>4</v>
      </c>
      <c r="I1715" s="592">
        <v>4066.2</v>
      </c>
      <c r="J1715" s="592">
        <v>16264.8</v>
      </c>
      <c r="K1715" s="590" t="s">
        <v>28</v>
      </c>
      <c r="L1715" s="590" t="s">
        <v>2796</v>
      </c>
      <c r="M1715" s="591" t="s">
        <v>1748</v>
      </c>
      <c r="O1715" s="554" t="str">
        <f t="shared" ref="O1715:O1716" si="141">+_xlfn.CONCAT(B1715,"-",E1715)</f>
        <v>B2/08/02-L</v>
      </c>
    </row>
    <row r="1716" spans="1:18">
      <c r="B1716" s="590" t="s">
        <v>2774</v>
      </c>
      <c r="C1716" s="590" t="s">
        <v>36</v>
      </c>
      <c r="D1716" s="590" t="s">
        <v>1745</v>
      </c>
      <c r="E1716" s="590" t="s">
        <v>38</v>
      </c>
      <c r="F1716" s="591" t="s">
        <v>2797</v>
      </c>
      <c r="G1716" s="590" t="s">
        <v>311</v>
      </c>
      <c r="H1716" s="589">
        <v>5</v>
      </c>
      <c r="I1716" s="592">
        <v>5647.5</v>
      </c>
      <c r="J1716" s="592">
        <v>28237.5</v>
      </c>
      <c r="K1716" s="590" t="s">
        <v>28</v>
      </c>
      <c r="L1716" s="590" t="s">
        <v>2798</v>
      </c>
      <c r="M1716" s="591" t="s">
        <v>2797</v>
      </c>
      <c r="O1716" s="554" t="str">
        <f t="shared" si="141"/>
        <v>B2/08/02-M</v>
      </c>
    </row>
    <row r="1718" spans="1:18" ht="14.5">
      <c r="P1718" s="555"/>
      <c r="Q1718" s="555"/>
      <c r="R1718" s="555"/>
    </row>
    <row r="1719" spans="1:18" ht="58">
      <c r="A1719" s="587">
        <v>4</v>
      </c>
      <c r="B1719" s="588" t="s">
        <v>2799</v>
      </c>
      <c r="C1719" s="588" t="s">
        <v>36</v>
      </c>
      <c r="D1719" s="588" t="s">
        <v>36</v>
      </c>
      <c r="E1719" s="588" t="s">
        <v>36</v>
      </c>
      <c r="F1719" s="587" t="s">
        <v>2800</v>
      </c>
      <c r="G1719" s="588" t="s">
        <v>36</v>
      </c>
      <c r="H1719" s="587"/>
      <c r="I1719" s="587"/>
      <c r="J1719" s="583">
        <v>61725</v>
      </c>
      <c r="K1719" s="588"/>
      <c r="L1719" s="588"/>
      <c r="M1719" s="587"/>
      <c r="N1719" s="587"/>
      <c r="O1719" s="587"/>
    </row>
    <row r="1720" spans="1:18">
      <c r="B1720" s="590" t="s">
        <v>2799</v>
      </c>
      <c r="C1720" s="590" t="s">
        <v>36</v>
      </c>
      <c r="D1720" s="590" t="s">
        <v>1667</v>
      </c>
      <c r="E1720" s="590" t="s">
        <v>5</v>
      </c>
      <c r="F1720" s="591" t="s">
        <v>2801</v>
      </c>
      <c r="G1720" s="590" t="s">
        <v>311</v>
      </c>
      <c r="H1720" s="589">
        <v>30</v>
      </c>
      <c r="I1720" s="592">
        <v>1350</v>
      </c>
      <c r="J1720" s="592">
        <v>40500</v>
      </c>
      <c r="K1720" s="590" t="s">
        <v>28</v>
      </c>
      <c r="L1720" s="590" t="s">
        <v>2802</v>
      </c>
      <c r="M1720" s="591" t="s">
        <v>2801</v>
      </c>
      <c r="O1720" s="554" t="str">
        <f t="shared" ref="O1720:O1723" si="142">+_xlfn.CONCAT(B1720,"-",E1720)</f>
        <v>B2/08/03-A</v>
      </c>
    </row>
    <row r="1721" spans="1:18">
      <c r="B1721" s="590" t="s">
        <v>2799</v>
      </c>
      <c r="C1721" s="590" t="s">
        <v>36</v>
      </c>
      <c r="D1721" s="590" t="s">
        <v>1667</v>
      </c>
      <c r="E1721" s="590" t="s">
        <v>6</v>
      </c>
      <c r="F1721" s="591" t="s">
        <v>2803</v>
      </c>
      <c r="G1721" s="590" t="s">
        <v>311</v>
      </c>
      <c r="H1721" s="589">
        <v>10</v>
      </c>
      <c r="I1721" s="592">
        <v>1462.5</v>
      </c>
      <c r="J1721" s="592">
        <v>14625</v>
      </c>
      <c r="K1721" s="590" t="s">
        <v>28</v>
      </c>
      <c r="L1721" s="590" t="s">
        <v>2804</v>
      </c>
      <c r="M1721" s="591" t="s">
        <v>2803</v>
      </c>
      <c r="O1721" s="554" t="str">
        <f t="shared" si="142"/>
        <v>B2/08/03-B</v>
      </c>
    </row>
    <row r="1722" spans="1:18">
      <c r="B1722" s="590" t="s">
        <v>2799</v>
      </c>
      <c r="C1722" s="590" t="s">
        <v>36</v>
      </c>
      <c r="D1722" s="590" t="s">
        <v>1667</v>
      </c>
      <c r="E1722" s="590" t="s">
        <v>7</v>
      </c>
      <c r="F1722" s="591" t="s">
        <v>2805</v>
      </c>
      <c r="G1722" s="590" t="s">
        <v>311</v>
      </c>
      <c r="H1722" s="589">
        <v>2</v>
      </c>
      <c r="I1722" s="592">
        <v>1800</v>
      </c>
      <c r="J1722" s="592">
        <v>3600</v>
      </c>
      <c r="K1722" s="590" t="s">
        <v>28</v>
      </c>
      <c r="L1722" s="590" t="s">
        <v>2806</v>
      </c>
      <c r="M1722" s="591" t="s">
        <v>2805</v>
      </c>
      <c r="O1722" s="554" t="str">
        <f t="shared" si="142"/>
        <v>B2/08/03-C</v>
      </c>
    </row>
    <row r="1723" spans="1:18">
      <c r="B1723" s="590" t="s">
        <v>2799</v>
      </c>
      <c r="C1723" s="590" t="s">
        <v>36</v>
      </c>
      <c r="D1723" s="590" t="s">
        <v>1667</v>
      </c>
      <c r="E1723" s="590" t="s">
        <v>8</v>
      </c>
      <c r="F1723" s="591" t="s">
        <v>2807</v>
      </c>
      <c r="G1723" s="590" t="s">
        <v>311</v>
      </c>
      <c r="H1723" s="589">
        <v>1</v>
      </c>
      <c r="I1723" s="592">
        <v>3000</v>
      </c>
      <c r="J1723" s="592">
        <v>3000</v>
      </c>
      <c r="K1723" s="590" t="s">
        <v>28</v>
      </c>
      <c r="L1723" s="590" t="s">
        <v>2808</v>
      </c>
      <c r="M1723" s="591" t="s">
        <v>2807</v>
      </c>
      <c r="O1723" s="554" t="str">
        <f t="shared" si="142"/>
        <v>B2/08/03-D</v>
      </c>
    </row>
    <row r="1724" spans="1:18" ht="14.5">
      <c r="P1724" s="555"/>
      <c r="Q1724" s="555"/>
      <c r="R1724" s="555"/>
    </row>
    <row r="1725" spans="1:18" ht="101.5">
      <c r="A1725" s="587">
        <v>3</v>
      </c>
      <c r="B1725" s="588" t="s">
        <v>2799</v>
      </c>
      <c r="C1725" s="588" t="s">
        <v>36</v>
      </c>
      <c r="D1725" s="588" t="s">
        <v>36</v>
      </c>
      <c r="E1725" s="588" t="s">
        <v>36</v>
      </c>
      <c r="F1725" s="587" t="s">
        <v>317</v>
      </c>
      <c r="G1725" s="588" t="s">
        <v>36</v>
      </c>
      <c r="H1725" s="587"/>
      <c r="I1725" s="587"/>
      <c r="J1725" s="583">
        <v>13000</v>
      </c>
      <c r="K1725" s="588"/>
      <c r="L1725" s="588"/>
      <c r="M1725" s="587"/>
      <c r="N1725" s="587"/>
      <c r="O1725" s="587"/>
    </row>
    <row r="1726" spans="1:18">
      <c r="B1726" s="590" t="s">
        <v>2799</v>
      </c>
      <c r="C1726" s="590" t="s">
        <v>36</v>
      </c>
      <c r="D1726" s="590" t="s">
        <v>1773</v>
      </c>
      <c r="E1726" s="590" t="s">
        <v>10</v>
      </c>
      <c r="F1726" s="591" t="s">
        <v>318</v>
      </c>
      <c r="G1726" s="590" t="s">
        <v>0</v>
      </c>
      <c r="H1726" s="589">
        <v>1</v>
      </c>
      <c r="I1726" s="592">
        <v>13000</v>
      </c>
      <c r="J1726" s="592">
        <v>13000</v>
      </c>
      <c r="K1726" s="590" t="s">
        <v>28</v>
      </c>
      <c r="L1726" s="590" t="s">
        <v>2809</v>
      </c>
      <c r="M1726" s="591" t="s">
        <v>2810</v>
      </c>
      <c r="N1726" s="591" t="s">
        <v>2811</v>
      </c>
      <c r="O1726" s="554" t="str">
        <f>+_xlfn.CONCAT(B1726,"-",E1726)</f>
        <v>B2/08/03-E</v>
      </c>
    </row>
    <row r="1727" spans="1:18" ht="14.5">
      <c r="P1727" s="555"/>
      <c r="Q1727" s="555"/>
      <c r="R1727" s="555"/>
    </row>
    <row r="1728" spans="1:18" ht="72.5">
      <c r="A1728" s="587">
        <v>3</v>
      </c>
      <c r="B1728" s="588" t="s">
        <v>2799</v>
      </c>
      <c r="C1728" s="588" t="s">
        <v>36</v>
      </c>
      <c r="D1728" s="588" t="s">
        <v>36</v>
      </c>
      <c r="E1728" s="588" t="s">
        <v>36</v>
      </c>
      <c r="F1728" s="587" t="s">
        <v>319</v>
      </c>
      <c r="G1728" s="588" t="s">
        <v>36</v>
      </c>
      <c r="H1728" s="587"/>
      <c r="I1728" s="587"/>
      <c r="J1728" s="587">
        <v>0</v>
      </c>
      <c r="K1728" s="588"/>
      <c r="L1728" s="588"/>
      <c r="M1728" s="587"/>
      <c r="N1728" s="587"/>
      <c r="O1728" s="587"/>
    </row>
    <row r="1729" spans="1:18">
      <c r="B1729" s="590" t="s">
        <v>2799</v>
      </c>
      <c r="C1729" s="590" t="s">
        <v>36</v>
      </c>
      <c r="D1729" s="590" t="s">
        <v>1667</v>
      </c>
      <c r="E1729" s="590" t="s">
        <v>11</v>
      </c>
      <c r="F1729" s="591" t="s">
        <v>320</v>
      </c>
      <c r="G1729" s="590" t="s">
        <v>0</v>
      </c>
      <c r="H1729" s="589">
        <v>1</v>
      </c>
      <c r="J1729" s="589" t="s">
        <v>1777</v>
      </c>
      <c r="K1729" s="590" t="s">
        <v>28</v>
      </c>
      <c r="L1729" s="590" t="s">
        <v>2812</v>
      </c>
      <c r="M1729" s="591" t="s">
        <v>2813</v>
      </c>
      <c r="O1729" s="554" t="str">
        <f>+_xlfn.CONCAT(B1729,"-",E1729)</f>
        <v>B2/08/03-F</v>
      </c>
    </row>
    <row r="1731" spans="1:18" ht="14.5">
      <c r="P1731" s="555"/>
      <c r="Q1731" s="555"/>
      <c r="R1731" s="555"/>
    </row>
    <row r="1732" spans="1:18" ht="14.5">
      <c r="A1732" s="587">
        <v>3</v>
      </c>
      <c r="B1732" s="588" t="s">
        <v>2814</v>
      </c>
      <c r="C1732" s="588" t="s">
        <v>36</v>
      </c>
      <c r="D1732" s="588" t="s">
        <v>36</v>
      </c>
      <c r="E1732" s="588" t="s">
        <v>36</v>
      </c>
      <c r="F1732" s="587" t="s">
        <v>321</v>
      </c>
      <c r="G1732" s="588" t="s">
        <v>36</v>
      </c>
      <c r="H1732" s="587"/>
      <c r="I1732" s="587"/>
      <c r="J1732" s="583">
        <v>627442.15</v>
      </c>
      <c r="K1732" s="588"/>
      <c r="L1732" s="588"/>
      <c r="M1732" s="587"/>
      <c r="N1732" s="587"/>
      <c r="O1732" s="587"/>
      <c r="P1732" s="555"/>
      <c r="Q1732" s="555"/>
      <c r="R1732" s="555"/>
    </row>
    <row r="1733" spans="1:18" ht="145">
      <c r="A1733" s="587">
        <v>4</v>
      </c>
      <c r="B1733" s="588" t="s">
        <v>2814</v>
      </c>
      <c r="C1733" s="588" t="s">
        <v>36</v>
      </c>
      <c r="D1733" s="588" t="s">
        <v>36</v>
      </c>
      <c r="E1733" s="588" t="s">
        <v>36</v>
      </c>
      <c r="F1733" s="587" t="s">
        <v>322</v>
      </c>
      <c r="G1733" s="588" t="s">
        <v>36</v>
      </c>
      <c r="H1733" s="587"/>
      <c r="I1733" s="587"/>
      <c r="J1733" s="583">
        <v>627442.15</v>
      </c>
      <c r="K1733" s="588"/>
      <c r="L1733" s="588"/>
      <c r="M1733" s="587"/>
      <c r="N1733" s="587"/>
      <c r="O1733" s="587"/>
    </row>
    <row r="1734" spans="1:18">
      <c r="B1734" s="590" t="s">
        <v>2814</v>
      </c>
      <c r="C1734" s="590" t="s">
        <v>36</v>
      </c>
      <c r="D1734" s="590" t="s">
        <v>1780</v>
      </c>
      <c r="E1734" s="590" t="s">
        <v>5</v>
      </c>
      <c r="F1734" s="591" t="s">
        <v>2815</v>
      </c>
      <c r="G1734" s="590" t="s">
        <v>311</v>
      </c>
      <c r="H1734" s="589">
        <v>2</v>
      </c>
      <c r="I1734" s="592">
        <v>4042.5</v>
      </c>
      <c r="J1734" s="592">
        <v>8085</v>
      </c>
      <c r="K1734" s="590" t="s">
        <v>28</v>
      </c>
      <c r="L1734" s="590" t="s">
        <v>2816</v>
      </c>
      <c r="M1734" s="591" t="s">
        <v>2815</v>
      </c>
      <c r="O1734" s="554" t="str">
        <f t="shared" ref="O1734:O1744" si="143">+_xlfn.CONCAT(B1734,"-",E1734)</f>
        <v>B2/08/04-A</v>
      </c>
    </row>
    <row r="1735" spans="1:18">
      <c r="B1735" s="590" t="s">
        <v>2814</v>
      </c>
      <c r="C1735" s="590" t="s">
        <v>36</v>
      </c>
      <c r="D1735" s="590" t="s">
        <v>1780</v>
      </c>
      <c r="E1735" s="590" t="s">
        <v>6</v>
      </c>
      <c r="F1735" s="591" t="s">
        <v>1752</v>
      </c>
      <c r="G1735" s="590" t="s">
        <v>311</v>
      </c>
      <c r="H1735" s="589">
        <v>30</v>
      </c>
      <c r="I1735" s="592">
        <v>4851</v>
      </c>
      <c r="J1735" s="592">
        <v>145530</v>
      </c>
      <c r="K1735" s="590" t="s">
        <v>28</v>
      </c>
      <c r="L1735" s="590" t="s">
        <v>1783</v>
      </c>
      <c r="M1735" s="591" t="s">
        <v>1752</v>
      </c>
      <c r="O1735" s="554" t="str">
        <f t="shared" si="143"/>
        <v>B2/08/04-B</v>
      </c>
    </row>
    <row r="1736" spans="1:18">
      <c r="B1736" s="590" t="s">
        <v>2814</v>
      </c>
      <c r="C1736" s="590" t="s">
        <v>36</v>
      </c>
      <c r="D1736" s="590" t="s">
        <v>1780</v>
      </c>
      <c r="E1736" s="590" t="s">
        <v>7</v>
      </c>
      <c r="F1736" s="591" t="s">
        <v>2755</v>
      </c>
      <c r="G1736" s="590" t="s">
        <v>311</v>
      </c>
      <c r="H1736" s="589">
        <v>36</v>
      </c>
      <c r="I1736" s="592">
        <v>4851</v>
      </c>
      <c r="J1736" s="592">
        <v>174636</v>
      </c>
      <c r="K1736" s="590" t="s">
        <v>28</v>
      </c>
      <c r="L1736" s="590" t="s">
        <v>1783</v>
      </c>
      <c r="M1736" s="591" t="s">
        <v>1752</v>
      </c>
      <c r="O1736" s="554" t="str">
        <f t="shared" si="143"/>
        <v>B2/08/04-C</v>
      </c>
    </row>
    <row r="1737" spans="1:18">
      <c r="B1737" s="590" t="s">
        <v>2814</v>
      </c>
      <c r="C1737" s="590" t="s">
        <v>36</v>
      </c>
      <c r="D1737" s="590" t="s">
        <v>1780</v>
      </c>
      <c r="E1737" s="590" t="s">
        <v>8</v>
      </c>
      <c r="F1737" s="591" t="s">
        <v>1784</v>
      </c>
      <c r="G1737" s="590" t="s">
        <v>311</v>
      </c>
      <c r="H1737" s="589">
        <v>12</v>
      </c>
      <c r="I1737" s="592">
        <v>5955.95</v>
      </c>
      <c r="J1737" s="592">
        <v>71471.399999999994</v>
      </c>
      <c r="K1737" s="590" t="s">
        <v>28</v>
      </c>
      <c r="L1737" s="590" t="s">
        <v>1785</v>
      </c>
      <c r="M1737" s="591" t="s">
        <v>1784</v>
      </c>
      <c r="O1737" s="554" t="str">
        <f t="shared" si="143"/>
        <v>B2/08/04-D</v>
      </c>
    </row>
    <row r="1738" spans="1:18">
      <c r="B1738" s="590" t="s">
        <v>2814</v>
      </c>
      <c r="C1738" s="590" t="s">
        <v>36</v>
      </c>
      <c r="D1738" s="590" t="s">
        <v>1780</v>
      </c>
      <c r="E1738" s="590" t="s">
        <v>10</v>
      </c>
      <c r="F1738" s="591" t="s">
        <v>1760</v>
      </c>
      <c r="G1738" s="590" t="s">
        <v>311</v>
      </c>
      <c r="H1738" s="589">
        <v>2</v>
      </c>
      <c r="I1738" s="592">
        <v>6468</v>
      </c>
      <c r="J1738" s="592">
        <v>12936</v>
      </c>
      <c r="K1738" s="590" t="s">
        <v>28</v>
      </c>
      <c r="L1738" s="590" t="s">
        <v>2817</v>
      </c>
      <c r="M1738" s="591" t="s">
        <v>1760</v>
      </c>
      <c r="O1738" s="554" t="str">
        <f t="shared" si="143"/>
        <v>B2/08/04-E</v>
      </c>
    </row>
    <row r="1739" spans="1:18">
      <c r="B1739" s="590" t="s">
        <v>2814</v>
      </c>
      <c r="C1739" s="590" t="s">
        <v>36</v>
      </c>
      <c r="D1739" s="590" t="s">
        <v>1780</v>
      </c>
      <c r="E1739" s="590" t="s">
        <v>11</v>
      </c>
      <c r="F1739" s="591" t="s">
        <v>1786</v>
      </c>
      <c r="G1739" s="590" t="s">
        <v>311</v>
      </c>
      <c r="H1739" s="589">
        <v>1</v>
      </c>
      <c r="I1739" s="592">
        <v>9450</v>
      </c>
      <c r="J1739" s="592">
        <v>9450</v>
      </c>
      <c r="K1739" s="590" t="s">
        <v>28</v>
      </c>
      <c r="L1739" s="590" t="s">
        <v>1787</v>
      </c>
      <c r="M1739" s="591" t="s">
        <v>1786</v>
      </c>
      <c r="O1739" s="554" t="str">
        <f t="shared" si="143"/>
        <v>B2/08/04-F</v>
      </c>
    </row>
    <row r="1740" spans="1:18">
      <c r="B1740" s="590" t="s">
        <v>2814</v>
      </c>
      <c r="C1740" s="590" t="s">
        <v>36</v>
      </c>
      <c r="D1740" s="590" t="s">
        <v>1780</v>
      </c>
      <c r="E1740" s="590" t="s">
        <v>27</v>
      </c>
      <c r="F1740" s="591" t="s">
        <v>2776</v>
      </c>
      <c r="G1740" s="590" t="s">
        <v>311</v>
      </c>
      <c r="H1740" s="589">
        <v>5</v>
      </c>
      <c r="I1740" s="592">
        <v>7875</v>
      </c>
      <c r="J1740" s="592">
        <v>39375</v>
      </c>
      <c r="K1740" s="590" t="s">
        <v>28</v>
      </c>
      <c r="L1740" s="590" t="s">
        <v>1789</v>
      </c>
      <c r="M1740" s="591" t="s">
        <v>1788</v>
      </c>
      <c r="O1740" s="554" t="str">
        <f t="shared" si="143"/>
        <v>B2/08/04-G</v>
      </c>
    </row>
    <row r="1741" spans="1:18">
      <c r="B1741" s="590" t="s">
        <v>2814</v>
      </c>
      <c r="C1741" s="590" t="s">
        <v>36</v>
      </c>
      <c r="D1741" s="590" t="s">
        <v>1780</v>
      </c>
      <c r="E1741" s="590" t="s">
        <v>28</v>
      </c>
      <c r="F1741" s="591" t="s">
        <v>2780</v>
      </c>
      <c r="G1741" s="590" t="s">
        <v>311</v>
      </c>
      <c r="H1741" s="589">
        <v>7</v>
      </c>
      <c r="I1741" s="592">
        <v>8800</v>
      </c>
      <c r="J1741" s="592">
        <v>61600</v>
      </c>
      <c r="K1741" s="590" t="s">
        <v>28</v>
      </c>
      <c r="L1741" s="590" t="s">
        <v>2818</v>
      </c>
      <c r="M1741" s="591" t="s">
        <v>2780</v>
      </c>
      <c r="O1741" s="554" t="str">
        <f t="shared" si="143"/>
        <v>B2/08/04-H</v>
      </c>
    </row>
    <row r="1742" spans="1:18">
      <c r="B1742" s="590" t="s">
        <v>2814</v>
      </c>
      <c r="C1742" s="590" t="s">
        <v>36</v>
      </c>
      <c r="D1742" s="590" t="s">
        <v>1780</v>
      </c>
      <c r="E1742" s="590" t="s">
        <v>33</v>
      </c>
      <c r="F1742" s="591" t="s">
        <v>1768</v>
      </c>
      <c r="G1742" s="590" t="s">
        <v>311</v>
      </c>
      <c r="H1742" s="589">
        <v>5</v>
      </c>
      <c r="I1742" s="592">
        <v>15000</v>
      </c>
      <c r="J1742" s="592">
        <v>75000</v>
      </c>
      <c r="K1742" s="590" t="s">
        <v>28</v>
      </c>
      <c r="L1742" s="590" t="s">
        <v>2819</v>
      </c>
      <c r="M1742" s="591" t="s">
        <v>1768</v>
      </c>
      <c r="O1742" s="554" t="str">
        <f t="shared" si="143"/>
        <v>B2/08/04-J</v>
      </c>
    </row>
    <row r="1743" spans="1:18">
      <c r="B1743" s="590" t="s">
        <v>2814</v>
      </c>
      <c r="C1743" s="590" t="s">
        <v>36</v>
      </c>
      <c r="D1743" s="590" t="s">
        <v>1780</v>
      </c>
      <c r="E1743" s="590" t="s">
        <v>34</v>
      </c>
      <c r="F1743" s="591" t="s">
        <v>1770</v>
      </c>
      <c r="G1743" s="590" t="s">
        <v>311</v>
      </c>
      <c r="H1743" s="589">
        <v>1</v>
      </c>
      <c r="I1743" s="592">
        <v>18000</v>
      </c>
      <c r="J1743" s="592">
        <v>18000</v>
      </c>
      <c r="K1743" s="590" t="s">
        <v>28</v>
      </c>
      <c r="L1743" s="590" t="s">
        <v>2820</v>
      </c>
      <c r="M1743" s="591" t="s">
        <v>1770</v>
      </c>
      <c r="O1743" s="554" t="str">
        <f t="shared" si="143"/>
        <v>B2/08/04-K</v>
      </c>
    </row>
    <row r="1744" spans="1:18">
      <c r="B1744" s="590" t="s">
        <v>2814</v>
      </c>
      <c r="C1744" s="590" t="s">
        <v>36</v>
      </c>
      <c r="D1744" s="590" t="s">
        <v>1780</v>
      </c>
      <c r="E1744" s="590" t="s">
        <v>39</v>
      </c>
      <c r="F1744" s="591" t="s">
        <v>2788</v>
      </c>
      <c r="G1744" s="590" t="s">
        <v>311</v>
      </c>
      <c r="H1744" s="589">
        <v>1</v>
      </c>
      <c r="I1744" s="592">
        <v>11358.75</v>
      </c>
      <c r="J1744" s="592">
        <v>11358.75</v>
      </c>
      <c r="K1744" s="590" t="s">
        <v>28</v>
      </c>
      <c r="L1744" s="590" t="s">
        <v>2821</v>
      </c>
      <c r="M1744" s="591" t="s">
        <v>2788</v>
      </c>
      <c r="O1744" s="554" t="str">
        <f t="shared" si="143"/>
        <v>B2/08/04-L</v>
      </c>
    </row>
    <row r="1746" spans="1:18" ht="14.5">
      <c r="P1746" s="555"/>
      <c r="Q1746" s="555"/>
      <c r="R1746" s="555"/>
    </row>
    <row r="1747" spans="1:18" ht="14.5">
      <c r="A1747" s="587">
        <v>3</v>
      </c>
      <c r="B1747" s="588" t="s">
        <v>2822</v>
      </c>
      <c r="C1747" s="588" t="s">
        <v>36</v>
      </c>
      <c r="D1747" s="588" t="s">
        <v>36</v>
      </c>
      <c r="E1747" s="588" t="s">
        <v>36</v>
      </c>
      <c r="F1747" s="587" t="s">
        <v>2823</v>
      </c>
      <c r="G1747" s="588" t="s">
        <v>36</v>
      </c>
      <c r="H1747" s="587"/>
      <c r="I1747" s="587"/>
      <c r="J1747" s="583">
        <v>481572</v>
      </c>
      <c r="K1747" s="588"/>
      <c r="L1747" s="588"/>
      <c r="M1747" s="587"/>
      <c r="N1747" s="587"/>
      <c r="O1747" s="587"/>
      <c r="P1747" s="555"/>
      <c r="Q1747" s="555"/>
      <c r="R1747" s="555"/>
    </row>
    <row r="1748" spans="1:18" ht="116">
      <c r="A1748" s="587">
        <v>4</v>
      </c>
      <c r="B1748" s="588" t="s">
        <v>2822</v>
      </c>
      <c r="C1748" s="588" t="s">
        <v>36</v>
      </c>
      <c r="D1748" s="588" t="s">
        <v>36</v>
      </c>
      <c r="E1748" s="588" t="s">
        <v>36</v>
      </c>
      <c r="F1748" s="587" t="s">
        <v>2824</v>
      </c>
      <c r="G1748" s="588" t="s">
        <v>36</v>
      </c>
      <c r="H1748" s="587"/>
      <c r="I1748" s="587"/>
      <c r="J1748" s="583">
        <v>481572</v>
      </c>
      <c r="K1748" s="588"/>
      <c r="L1748" s="588"/>
      <c r="M1748" s="587"/>
      <c r="N1748" s="587"/>
      <c r="O1748" s="587"/>
    </row>
    <row r="1749" spans="1:18">
      <c r="B1749" s="590" t="s">
        <v>2822</v>
      </c>
      <c r="C1749" s="590" t="s">
        <v>36</v>
      </c>
      <c r="D1749" s="590" t="s">
        <v>2825</v>
      </c>
      <c r="E1749" s="590" t="s">
        <v>5</v>
      </c>
      <c r="F1749" s="591" t="s">
        <v>2826</v>
      </c>
      <c r="G1749" s="590" t="s">
        <v>219</v>
      </c>
      <c r="H1749" s="589">
        <v>294</v>
      </c>
      <c r="I1749" s="592">
        <v>1638</v>
      </c>
      <c r="J1749" s="592">
        <v>481572</v>
      </c>
      <c r="K1749" s="590" t="s">
        <v>28</v>
      </c>
      <c r="L1749" s="590" t="s">
        <v>2827</v>
      </c>
      <c r="M1749" s="591" t="s">
        <v>2826</v>
      </c>
      <c r="O1749" s="554" t="str">
        <f>+_xlfn.CONCAT(B1749,"-",E1749)</f>
        <v>B2/08/05-A</v>
      </c>
    </row>
    <row r="1750" spans="1:18" ht="14.5">
      <c r="P1750" s="555"/>
      <c r="Q1750" s="555"/>
      <c r="R1750" s="555"/>
    </row>
    <row r="1751" spans="1:18" ht="14.5">
      <c r="A1751" s="587">
        <v>3</v>
      </c>
      <c r="B1751" s="588" t="s">
        <v>2822</v>
      </c>
      <c r="C1751" s="588" t="s">
        <v>36</v>
      </c>
      <c r="D1751" s="588" t="s">
        <v>36</v>
      </c>
      <c r="E1751" s="588" t="s">
        <v>36</v>
      </c>
      <c r="F1751" s="587" t="s">
        <v>2828</v>
      </c>
      <c r="G1751" s="588" t="s">
        <v>36</v>
      </c>
      <c r="H1751" s="587"/>
      <c r="I1751" s="587"/>
      <c r="J1751" s="583">
        <v>40950</v>
      </c>
      <c r="K1751" s="588"/>
      <c r="L1751" s="588"/>
      <c r="M1751" s="587"/>
      <c r="N1751" s="587"/>
      <c r="O1751" s="587"/>
      <c r="P1751" s="555"/>
      <c r="Q1751" s="555"/>
      <c r="R1751" s="555"/>
    </row>
    <row r="1752" spans="1:18" ht="72.5">
      <c r="A1752" s="587">
        <v>4</v>
      </c>
      <c r="B1752" s="588" t="s">
        <v>2822</v>
      </c>
      <c r="C1752" s="588" t="s">
        <v>36</v>
      </c>
      <c r="D1752" s="588" t="s">
        <v>36</v>
      </c>
      <c r="E1752" s="588" t="s">
        <v>36</v>
      </c>
      <c r="F1752" s="587" t="s">
        <v>2829</v>
      </c>
      <c r="G1752" s="588" t="s">
        <v>36</v>
      </c>
      <c r="H1752" s="587"/>
      <c r="I1752" s="587"/>
      <c r="J1752" s="583">
        <v>40950</v>
      </c>
      <c r="K1752" s="588"/>
      <c r="L1752" s="588"/>
      <c r="M1752" s="587"/>
      <c r="N1752" s="587"/>
      <c r="O1752" s="587"/>
    </row>
    <row r="1753" spans="1:18">
      <c r="B1753" s="590" t="s">
        <v>2822</v>
      </c>
      <c r="C1753" s="590" t="s">
        <v>36</v>
      </c>
      <c r="D1753" s="590" t="s">
        <v>2830</v>
      </c>
      <c r="E1753" s="590" t="s">
        <v>6</v>
      </c>
      <c r="F1753" s="591" t="s">
        <v>2831</v>
      </c>
      <c r="G1753" s="590" t="s">
        <v>311</v>
      </c>
      <c r="H1753" s="589">
        <v>3</v>
      </c>
      <c r="I1753" s="592">
        <v>3276</v>
      </c>
      <c r="J1753" s="592">
        <v>9828</v>
      </c>
      <c r="K1753" s="590" t="s">
        <v>28</v>
      </c>
      <c r="L1753" s="590" t="s">
        <v>2832</v>
      </c>
      <c r="M1753" s="591" t="s">
        <v>2831</v>
      </c>
      <c r="O1753" s="554" t="str">
        <f t="shared" ref="O1753:O1755" si="144">+_xlfn.CONCAT(B1753,"-",E1753)</f>
        <v>B2/08/05-B</v>
      </c>
    </row>
    <row r="1754" spans="1:18">
      <c r="B1754" s="590" t="s">
        <v>2822</v>
      </c>
      <c r="C1754" s="590" t="s">
        <v>36</v>
      </c>
      <c r="D1754" s="590" t="s">
        <v>2830</v>
      </c>
      <c r="E1754" s="590" t="s">
        <v>7</v>
      </c>
      <c r="F1754" s="591" t="s">
        <v>2833</v>
      </c>
      <c r="G1754" s="590" t="s">
        <v>311</v>
      </c>
      <c r="H1754" s="589">
        <v>1</v>
      </c>
      <c r="I1754" s="592">
        <v>4914</v>
      </c>
      <c r="J1754" s="592">
        <v>4914</v>
      </c>
      <c r="K1754" s="590" t="s">
        <v>28</v>
      </c>
      <c r="L1754" s="590" t="s">
        <v>2834</v>
      </c>
      <c r="M1754" s="591" t="s">
        <v>2833</v>
      </c>
      <c r="O1754" s="554" t="str">
        <f t="shared" si="144"/>
        <v>B2/08/05-C</v>
      </c>
    </row>
    <row r="1755" spans="1:18">
      <c r="B1755" s="590" t="s">
        <v>2822</v>
      </c>
      <c r="C1755" s="590" t="s">
        <v>36</v>
      </c>
      <c r="D1755" s="590" t="s">
        <v>2830</v>
      </c>
      <c r="E1755" s="590" t="s">
        <v>8</v>
      </c>
      <c r="F1755" s="591" t="s">
        <v>2835</v>
      </c>
      <c r="G1755" s="590" t="s">
        <v>311</v>
      </c>
      <c r="H1755" s="589">
        <v>2</v>
      </c>
      <c r="I1755" s="592">
        <v>13104</v>
      </c>
      <c r="J1755" s="592">
        <v>26208</v>
      </c>
      <c r="K1755" s="590" t="s">
        <v>28</v>
      </c>
      <c r="L1755" s="590" t="s">
        <v>2836</v>
      </c>
      <c r="M1755" s="591" t="s">
        <v>2835</v>
      </c>
      <c r="O1755" s="554" t="str">
        <f t="shared" si="144"/>
        <v>B2/08/05-D</v>
      </c>
    </row>
    <row r="1757" spans="1:18" ht="14.5">
      <c r="P1757" s="555"/>
      <c r="Q1757" s="555"/>
      <c r="R1757" s="555"/>
    </row>
    <row r="1758" spans="1:18" ht="14.5">
      <c r="A1758" s="587">
        <v>3</v>
      </c>
      <c r="B1758" s="588" t="s">
        <v>2837</v>
      </c>
      <c r="C1758" s="588" t="s">
        <v>36</v>
      </c>
      <c r="D1758" s="588" t="s">
        <v>36</v>
      </c>
      <c r="E1758" s="588" t="s">
        <v>36</v>
      </c>
      <c r="F1758" s="587" t="s">
        <v>333</v>
      </c>
      <c r="G1758" s="588" t="s">
        <v>36</v>
      </c>
      <c r="H1758" s="587"/>
      <c r="I1758" s="587"/>
      <c r="J1758" s="583">
        <v>1290800</v>
      </c>
      <c r="K1758" s="588"/>
      <c r="L1758" s="588"/>
      <c r="M1758" s="587"/>
      <c r="N1758" s="587"/>
      <c r="O1758" s="587"/>
      <c r="P1758" s="555"/>
      <c r="Q1758" s="555"/>
      <c r="R1758" s="555"/>
    </row>
    <row r="1759" spans="1:18" ht="72.5">
      <c r="A1759" s="587">
        <v>4</v>
      </c>
      <c r="B1759" s="588" t="s">
        <v>2837</v>
      </c>
      <c r="C1759" s="588" t="s">
        <v>36</v>
      </c>
      <c r="D1759" s="588" t="s">
        <v>36</v>
      </c>
      <c r="E1759" s="588" t="s">
        <v>36</v>
      </c>
      <c r="F1759" s="587" t="s">
        <v>334</v>
      </c>
      <c r="G1759" s="588" t="s">
        <v>36</v>
      </c>
      <c r="H1759" s="587"/>
      <c r="I1759" s="587"/>
      <c r="J1759" s="583">
        <v>1290800</v>
      </c>
      <c r="K1759" s="588"/>
      <c r="L1759" s="588"/>
      <c r="M1759" s="587"/>
      <c r="N1759" s="587"/>
      <c r="O1759" s="587"/>
    </row>
    <row r="1760" spans="1:18">
      <c r="B1760" s="590" t="s">
        <v>2837</v>
      </c>
      <c r="C1760" s="590" t="s">
        <v>36</v>
      </c>
      <c r="D1760" s="590" t="s">
        <v>1797</v>
      </c>
      <c r="E1760" s="590" t="s">
        <v>5</v>
      </c>
      <c r="F1760" s="591" t="s">
        <v>335</v>
      </c>
      <c r="G1760" s="590" t="s">
        <v>219</v>
      </c>
      <c r="H1760" s="589">
        <v>392</v>
      </c>
      <c r="I1760" s="592">
        <v>1400</v>
      </c>
      <c r="J1760" s="592">
        <v>548800</v>
      </c>
      <c r="K1760" s="590" t="s">
        <v>28</v>
      </c>
      <c r="L1760" s="590" t="s">
        <v>1798</v>
      </c>
      <c r="M1760" s="591" t="s">
        <v>335</v>
      </c>
      <c r="O1760" s="554" t="str">
        <f t="shared" ref="O1760:O1762" si="145">+_xlfn.CONCAT(B1760,"-",E1760)</f>
        <v>B2/08/06-A</v>
      </c>
    </row>
    <row r="1761" spans="1:18">
      <c r="B1761" s="590" t="s">
        <v>2837</v>
      </c>
      <c r="C1761" s="590" t="s">
        <v>36</v>
      </c>
      <c r="D1761" s="590" t="s">
        <v>1797</v>
      </c>
      <c r="E1761" s="590" t="s">
        <v>6</v>
      </c>
      <c r="F1761" s="591" t="s">
        <v>2838</v>
      </c>
      <c r="G1761" s="590" t="s">
        <v>219</v>
      </c>
      <c r="H1761" s="589">
        <v>58</v>
      </c>
      <c r="I1761" s="592">
        <v>1400</v>
      </c>
      <c r="J1761" s="592">
        <v>81200</v>
      </c>
      <c r="K1761" s="590" t="s">
        <v>28</v>
      </c>
      <c r="L1761" s="590" t="s">
        <v>1798</v>
      </c>
      <c r="M1761" s="591" t="s">
        <v>335</v>
      </c>
      <c r="O1761" s="554" t="str">
        <f t="shared" si="145"/>
        <v>B2/08/06-B</v>
      </c>
    </row>
    <row r="1762" spans="1:18">
      <c r="B1762" s="590" t="s">
        <v>2837</v>
      </c>
      <c r="C1762" s="590" t="s">
        <v>36</v>
      </c>
      <c r="D1762" s="590" t="s">
        <v>1797</v>
      </c>
      <c r="E1762" s="590" t="s">
        <v>7</v>
      </c>
      <c r="F1762" s="591" t="s">
        <v>2839</v>
      </c>
      <c r="G1762" s="590" t="s">
        <v>219</v>
      </c>
      <c r="H1762" s="589">
        <v>472</v>
      </c>
      <c r="I1762" s="592">
        <v>1400</v>
      </c>
      <c r="J1762" s="592">
        <v>660800</v>
      </c>
      <c r="K1762" s="590" t="s">
        <v>28</v>
      </c>
      <c r="L1762" s="590" t="s">
        <v>1798</v>
      </c>
      <c r="M1762" s="591" t="s">
        <v>335</v>
      </c>
      <c r="O1762" s="554" t="str">
        <f t="shared" si="145"/>
        <v>B2/08/06-C</v>
      </c>
    </row>
    <row r="1763" spans="1:18" ht="14.5">
      <c r="P1763" s="555"/>
      <c r="Q1763" s="555"/>
      <c r="R1763" s="555"/>
    </row>
    <row r="1764" spans="1:18" ht="14.5">
      <c r="A1764" s="587" t="s">
        <v>1633</v>
      </c>
      <c r="B1764" s="588" t="s">
        <v>2837</v>
      </c>
      <c r="C1764" s="588" t="s">
        <v>36</v>
      </c>
      <c r="D1764" s="588" t="s">
        <v>36</v>
      </c>
      <c r="E1764" s="588" t="s">
        <v>36</v>
      </c>
      <c r="F1764" s="587" t="s">
        <v>16</v>
      </c>
      <c r="G1764" s="588"/>
      <c r="H1764" s="587"/>
      <c r="I1764" s="587"/>
      <c r="J1764" s="587"/>
      <c r="K1764" s="588"/>
      <c r="L1764" s="588"/>
      <c r="M1764" s="587"/>
      <c r="N1764" s="587"/>
      <c r="O1764" s="587"/>
      <c r="P1764" s="555"/>
      <c r="Q1764" s="555"/>
      <c r="R1764" s="555"/>
    </row>
    <row r="1765" spans="1:18" ht="14.5">
      <c r="A1765" s="587" t="s">
        <v>1633</v>
      </c>
      <c r="B1765" s="588" t="s">
        <v>2837</v>
      </c>
      <c r="C1765" s="588" t="s">
        <v>36</v>
      </c>
      <c r="D1765" s="588" t="s">
        <v>36</v>
      </c>
      <c r="E1765" s="588" t="s">
        <v>36</v>
      </c>
      <c r="F1765" s="587" t="s">
        <v>9</v>
      </c>
      <c r="G1765" s="588"/>
      <c r="H1765" s="587"/>
      <c r="I1765" s="587"/>
      <c r="J1765" s="587"/>
      <c r="K1765" s="588"/>
      <c r="L1765" s="588"/>
      <c r="M1765" s="587"/>
      <c r="N1765" s="587"/>
      <c r="O1765" s="587"/>
    </row>
    <row r="1767" spans="1:18" ht="14.5">
      <c r="P1767" s="555"/>
      <c r="Q1767" s="555"/>
      <c r="R1767" s="555"/>
    </row>
    <row r="1768" spans="1:18" ht="14.5">
      <c r="A1768" s="587">
        <v>2</v>
      </c>
      <c r="B1768" s="588" t="s">
        <v>2840</v>
      </c>
      <c r="C1768" s="588" t="s">
        <v>36</v>
      </c>
      <c r="D1768" s="588" t="s">
        <v>36</v>
      </c>
      <c r="E1768" s="588" t="s">
        <v>36</v>
      </c>
      <c r="F1768" s="587" t="s">
        <v>6451</v>
      </c>
      <c r="G1768" s="588" t="s">
        <v>36</v>
      </c>
      <c r="H1768" s="587"/>
      <c r="I1768" s="587"/>
      <c r="J1768" s="583">
        <v>10807193.98</v>
      </c>
      <c r="K1768" s="588"/>
      <c r="L1768" s="588"/>
      <c r="M1768" s="587"/>
      <c r="N1768" s="587"/>
      <c r="O1768" s="587"/>
      <c r="P1768" s="555"/>
      <c r="Q1768" s="555"/>
      <c r="R1768" s="555"/>
    </row>
    <row r="1769" spans="1:18" ht="14.5">
      <c r="A1769" s="587">
        <v>3</v>
      </c>
      <c r="B1769" s="588" t="s">
        <v>2840</v>
      </c>
      <c r="C1769" s="588" t="s">
        <v>36</v>
      </c>
      <c r="D1769" s="588" t="s">
        <v>36</v>
      </c>
      <c r="E1769" s="588" t="s">
        <v>36</v>
      </c>
      <c r="F1769" s="587" t="s">
        <v>338</v>
      </c>
      <c r="G1769" s="588" t="s">
        <v>36</v>
      </c>
      <c r="H1769" s="587"/>
      <c r="I1769" s="587"/>
      <c r="J1769" s="583">
        <v>3472497</v>
      </c>
      <c r="K1769" s="588"/>
      <c r="L1769" s="588"/>
      <c r="M1769" s="587"/>
      <c r="N1769" s="587"/>
      <c r="O1769" s="587"/>
      <c r="P1769" s="555"/>
      <c r="Q1769" s="555"/>
      <c r="R1769" s="555"/>
    </row>
    <row r="1770" spans="1:18" ht="14.5">
      <c r="A1770" s="587">
        <v>4</v>
      </c>
      <c r="B1770" s="588" t="s">
        <v>2840</v>
      </c>
      <c r="C1770" s="588" t="s">
        <v>36</v>
      </c>
      <c r="D1770" s="588" t="s">
        <v>36</v>
      </c>
      <c r="E1770" s="588" t="s">
        <v>36</v>
      </c>
      <c r="F1770" s="587" t="s">
        <v>339</v>
      </c>
      <c r="G1770" s="588" t="s">
        <v>36</v>
      </c>
      <c r="H1770" s="587"/>
      <c r="I1770" s="587"/>
      <c r="J1770" s="583">
        <v>3472497</v>
      </c>
      <c r="K1770" s="588"/>
      <c r="L1770" s="588"/>
      <c r="M1770" s="587"/>
      <c r="N1770" s="587"/>
      <c r="O1770" s="587"/>
    </row>
    <row r="1771" spans="1:18">
      <c r="B1771" s="590" t="s">
        <v>2840</v>
      </c>
      <c r="C1771" s="590" t="s">
        <v>36</v>
      </c>
      <c r="D1771" s="590" t="s">
        <v>1801</v>
      </c>
      <c r="E1771" s="590" t="s">
        <v>5</v>
      </c>
      <c r="F1771" s="591" t="s">
        <v>340</v>
      </c>
      <c r="G1771" s="590" t="s">
        <v>219</v>
      </c>
      <c r="H1771" s="593">
        <v>36260</v>
      </c>
      <c r="I1771" s="589">
        <v>89.49</v>
      </c>
      <c r="J1771" s="592">
        <v>3244907.4</v>
      </c>
      <c r="K1771" s="590" t="s">
        <v>1328</v>
      </c>
      <c r="L1771" s="590" t="s">
        <v>1802</v>
      </c>
      <c r="M1771" s="591" t="s">
        <v>340</v>
      </c>
      <c r="O1771" s="554" t="str">
        <f t="shared" ref="O1771:O1772" si="146">+_xlfn.CONCAT(B1771,"-",E1771)</f>
        <v>B2/09/01-A</v>
      </c>
    </row>
    <row r="1772" spans="1:18">
      <c r="B1772" s="590" t="s">
        <v>2840</v>
      </c>
      <c r="C1772" s="590" t="s">
        <v>36</v>
      </c>
      <c r="D1772" s="590" t="s">
        <v>1801</v>
      </c>
      <c r="E1772" s="590" t="s">
        <v>6</v>
      </c>
      <c r="F1772" s="591" t="s">
        <v>341</v>
      </c>
      <c r="G1772" s="590" t="s">
        <v>219</v>
      </c>
      <c r="H1772" s="593">
        <v>2170</v>
      </c>
      <c r="I1772" s="589">
        <v>104.88</v>
      </c>
      <c r="J1772" s="592">
        <v>227589.6</v>
      </c>
      <c r="K1772" s="590" t="s">
        <v>1328</v>
      </c>
      <c r="L1772" s="590" t="s">
        <v>1803</v>
      </c>
      <c r="M1772" s="591" t="s">
        <v>341</v>
      </c>
      <c r="O1772" s="554" t="str">
        <f t="shared" si="146"/>
        <v>B2/09/01-B</v>
      </c>
    </row>
    <row r="1773" spans="1:18" ht="14.5">
      <c r="P1773" s="555"/>
      <c r="Q1773" s="555"/>
      <c r="R1773" s="555"/>
    </row>
    <row r="1774" spans="1:18" ht="14.5">
      <c r="A1774" s="587">
        <v>3</v>
      </c>
      <c r="B1774" s="588" t="s">
        <v>2840</v>
      </c>
      <c r="C1774" s="588" t="s">
        <v>36</v>
      </c>
      <c r="D1774" s="588" t="s">
        <v>36</v>
      </c>
      <c r="E1774" s="588" t="s">
        <v>36</v>
      </c>
      <c r="F1774" s="587" t="s">
        <v>342</v>
      </c>
      <c r="G1774" s="588" t="s">
        <v>36</v>
      </c>
      <c r="H1774" s="587"/>
      <c r="I1774" s="587"/>
      <c r="J1774" s="583">
        <v>1035962.22</v>
      </c>
      <c r="K1774" s="588"/>
      <c r="L1774" s="588"/>
      <c r="M1774" s="587"/>
      <c r="N1774" s="587"/>
      <c r="O1774" s="587"/>
      <c r="P1774" s="555"/>
      <c r="Q1774" s="555"/>
      <c r="R1774" s="555"/>
    </row>
    <row r="1775" spans="1:18" ht="72.5">
      <c r="A1775" s="587">
        <v>4</v>
      </c>
      <c r="B1775" s="588" t="s">
        <v>2840</v>
      </c>
      <c r="C1775" s="588" t="s">
        <v>36</v>
      </c>
      <c r="D1775" s="588" t="s">
        <v>36</v>
      </c>
      <c r="E1775" s="588" t="s">
        <v>36</v>
      </c>
      <c r="F1775" s="587" t="s">
        <v>343</v>
      </c>
      <c r="G1775" s="588" t="s">
        <v>36</v>
      </c>
      <c r="H1775" s="587"/>
      <c r="I1775" s="587"/>
      <c r="J1775" s="583">
        <v>323941.84000000003</v>
      </c>
      <c r="K1775" s="588"/>
      <c r="L1775" s="588"/>
      <c r="M1775" s="587"/>
      <c r="N1775" s="587"/>
      <c r="O1775" s="587"/>
    </row>
    <row r="1776" spans="1:18">
      <c r="B1776" s="590" t="s">
        <v>2840</v>
      </c>
      <c r="C1776" s="590" t="s">
        <v>36</v>
      </c>
      <c r="D1776" s="590" t="s">
        <v>1804</v>
      </c>
      <c r="E1776" s="590" t="s">
        <v>7</v>
      </c>
      <c r="F1776" s="591" t="s">
        <v>344</v>
      </c>
      <c r="G1776" s="590" t="s">
        <v>219</v>
      </c>
      <c r="H1776" s="593">
        <v>1807</v>
      </c>
      <c r="I1776" s="589">
        <v>135.06</v>
      </c>
      <c r="J1776" s="592">
        <v>244053.42</v>
      </c>
      <c r="K1776" s="590" t="s">
        <v>1328</v>
      </c>
      <c r="L1776" s="590" t="s">
        <v>1805</v>
      </c>
      <c r="M1776" s="591" t="s">
        <v>344</v>
      </c>
      <c r="O1776" s="554" t="str">
        <f t="shared" ref="O1776:O1779" si="147">+_xlfn.CONCAT(B1776,"-",E1776)</f>
        <v>B2/09/01-C</v>
      </c>
    </row>
    <row r="1777" spans="1:18">
      <c r="B1777" s="590" t="s">
        <v>2840</v>
      </c>
      <c r="C1777" s="590" t="s">
        <v>36</v>
      </c>
      <c r="D1777" s="590" t="s">
        <v>1804</v>
      </c>
      <c r="E1777" s="590" t="s">
        <v>8</v>
      </c>
      <c r="F1777" s="591" t="s">
        <v>1806</v>
      </c>
      <c r="G1777" s="590" t="s">
        <v>219</v>
      </c>
      <c r="H1777" s="589">
        <v>175</v>
      </c>
      <c r="I1777" s="589">
        <v>143.22</v>
      </c>
      <c r="J1777" s="592">
        <v>25063.5</v>
      </c>
      <c r="K1777" s="590" t="s">
        <v>1328</v>
      </c>
      <c r="L1777" s="590" t="s">
        <v>1807</v>
      </c>
      <c r="M1777" s="591" t="s">
        <v>1806</v>
      </c>
      <c r="O1777" s="554" t="str">
        <f t="shared" si="147"/>
        <v>B2/09/01-D</v>
      </c>
    </row>
    <row r="1778" spans="1:18">
      <c r="B1778" s="590" t="s">
        <v>2840</v>
      </c>
      <c r="C1778" s="590" t="s">
        <v>36</v>
      </c>
      <c r="D1778" s="590" t="s">
        <v>1804</v>
      </c>
      <c r="E1778" s="590" t="s">
        <v>10</v>
      </c>
      <c r="F1778" s="591" t="s">
        <v>345</v>
      </c>
      <c r="G1778" s="590" t="s">
        <v>219</v>
      </c>
      <c r="H1778" s="589">
        <v>322</v>
      </c>
      <c r="I1778" s="589">
        <v>143.22</v>
      </c>
      <c r="J1778" s="592">
        <v>46116.84</v>
      </c>
      <c r="K1778" s="590" t="s">
        <v>1328</v>
      </c>
      <c r="L1778" s="590" t="s">
        <v>1808</v>
      </c>
      <c r="M1778" s="591" t="s">
        <v>345</v>
      </c>
      <c r="O1778" s="554" t="str">
        <f t="shared" si="147"/>
        <v>B2/09/01-E</v>
      </c>
    </row>
    <row r="1779" spans="1:18">
      <c r="B1779" s="590" t="s">
        <v>2840</v>
      </c>
      <c r="C1779" s="590" t="s">
        <v>36</v>
      </c>
      <c r="D1779" s="590" t="s">
        <v>1804</v>
      </c>
      <c r="E1779" s="590" t="s">
        <v>11</v>
      </c>
      <c r="F1779" s="591" t="s">
        <v>2841</v>
      </c>
      <c r="G1779" s="590" t="s">
        <v>219</v>
      </c>
      <c r="H1779" s="589">
        <v>76</v>
      </c>
      <c r="I1779" s="589">
        <v>114.58</v>
      </c>
      <c r="J1779" s="592">
        <v>8708.08</v>
      </c>
      <c r="K1779" s="590" t="s">
        <v>1328</v>
      </c>
      <c r="L1779" s="590" t="s">
        <v>2842</v>
      </c>
      <c r="M1779" s="591" t="s">
        <v>2841</v>
      </c>
      <c r="O1779" s="554" t="str">
        <f t="shared" si="147"/>
        <v>B2/09/01-F</v>
      </c>
    </row>
    <row r="1780" spans="1:18" ht="14.5">
      <c r="P1780" s="555"/>
      <c r="Q1780" s="555"/>
      <c r="R1780" s="555"/>
    </row>
    <row r="1781" spans="1:18" ht="72.5">
      <c r="A1781" s="587">
        <v>4</v>
      </c>
      <c r="B1781" s="588" t="s">
        <v>2840</v>
      </c>
      <c r="C1781" s="588" t="s">
        <v>36</v>
      </c>
      <c r="D1781" s="588" t="s">
        <v>36</v>
      </c>
      <c r="E1781" s="588" t="s">
        <v>36</v>
      </c>
      <c r="F1781" s="587" t="s">
        <v>2843</v>
      </c>
      <c r="G1781" s="588" t="s">
        <v>36</v>
      </c>
      <c r="H1781" s="587"/>
      <c r="I1781" s="587"/>
      <c r="J1781" s="583">
        <v>712020.38</v>
      </c>
      <c r="K1781" s="588"/>
      <c r="L1781" s="588"/>
      <c r="M1781" s="587"/>
      <c r="N1781" s="587"/>
      <c r="O1781" s="587"/>
    </row>
    <row r="1782" spans="1:18">
      <c r="B1782" s="590" t="s">
        <v>2840</v>
      </c>
      <c r="C1782" s="590" t="s">
        <v>36</v>
      </c>
      <c r="D1782" s="590" t="s">
        <v>1804</v>
      </c>
      <c r="E1782" s="590" t="s">
        <v>27</v>
      </c>
      <c r="F1782" s="591" t="s">
        <v>2844</v>
      </c>
      <c r="G1782" s="590" t="s">
        <v>219</v>
      </c>
      <c r="H1782" s="593">
        <v>3466</v>
      </c>
      <c r="I1782" s="589">
        <v>205.43</v>
      </c>
      <c r="J1782" s="592">
        <v>712020.38</v>
      </c>
      <c r="K1782" s="590" t="s">
        <v>1328</v>
      </c>
      <c r="L1782" s="590" t="s">
        <v>2845</v>
      </c>
      <c r="M1782" s="591" t="s">
        <v>2844</v>
      </c>
      <c r="O1782" s="554" t="str">
        <f>+_xlfn.CONCAT(B1782,"-",E1782)</f>
        <v>B2/09/01-G</v>
      </c>
    </row>
    <row r="1784" spans="1:18" ht="14.5">
      <c r="P1784" s="555"/>
      <c r="Q1784" s="555"/>
      <c r="R1784" s="555"/>
    </row>
    <row r="1785" spans="1:18" ht="14.5">
      <c r="A1785" s="587">
        <v>3</v>
      </c>
      <c r="B1785" s="588" t="s">
        <v>2846</v>
      </c>
      <c r="C1785" s="588" t="s">
        <v>36</v>
      </c>
      <c r="D1785" s="588" t="s">
        <v>36</v>
      </c>
      <c r="E1785" s="588" t="s">
        <v>36</v>
      </c>
      <c r="F1785" s="587" t="s">
        <v>346</v>
      </c>
      <c r="G1785" s="588" t="s">
        <v>36</v>
      </c>
      <c r="H1785" s="587"/>
      <c r="I1785" s="587"/>
      <c r="J1785" s="583">
        <v>1213333.57</v>
      </c>
      <c r="K1785" s="588"/>
      <c r="L1785" s="588"/>
      <c r="M1785" s="587"/>
      <c r="N1785" s="587"/>
      <c r="O1785" s="587"/>
      <c r="P1785" s="555"/>
      <c r="Q1785" s="555"/>
      <c r="R1785" s="555"/>
    </row>
    <row r="1786" spans="1:18" ht="29">
      <c r="A1786" s="587">
        <v>4</v>
      </c>
      <c r="B1786" s="588" t="s">
        <v>2846</v>
      </c>
      <c r="C1786" s="588" t="s">
        <v>36</v>
      </c>
      <c r="D1786" s="588" t="s">
        <v>36</v>
      </c>
      <c r="E1786" s="588" t="s">
        <v>36</v>
      </c>
      <c r="F1786" s="587" t="s">
        <v>347</v>
      </c>
      <c r="G1786" s="588" t="s">
        <v>36</v>
      </c>
      <c r="H1786" s="587"/>
      <c r="I1786" s="587"/>
      <c r="J1786" s="583">
        <v>1029848.32</v>
      </c>
      <c r="K1786" s="588"/>
      <c r="L1786" s="588"/>
      <c r="M1786" s="587"/>
      <c r="N1786" s="587"/>
      <c r="O1786" s="587"/>
    </row>
    <row r="1787" spans="1:18">
      <c r="B1787" s="590" t="s">
        <v>2846</v>
      </c>
      <c r="C1787" s="590" t="s">
        <v>36</v>
      </c>
      <c r="D1787" s="590" t="s">
        <v>1809</v>
      </c>
      <c r="E1787" s="590" t="s">
        <v>5</v>
      </c>
      <c r="F1787" s="591" t="s">
        <v>348</v>
      </c>
      <c r="G1787" s="590" t="s">
        <v>219</v>
      </c>
      <c r="H1787" s="593">
        <v>1460</v>
      </c>
      <c r="I1787" s="589">
        <v>352.34</v>
      </c>
      <c r="J1787" s="592">
        <v>514416.4</v>
      </c>
      <c r="K1787" s="590" t="s">
        <v>1328</v>
      </c>
      <c r="L1787" s="590" t="s">
        <v>1810</v>
      </c>
      <c r="M1787" s="591" t="s">
        <v>348</v>
      </c>
      <c r="O1787" s="554" t="str">
        <f t="shared" ref="O1787:O1794" si="148">+_xlfn.CONCAT(B1787,"-",E1787)</f>
        <v>B2/09/02-A</v>
      </c>
    </row>
    <row r="1788" spans="1:18">
      <c r="B1788" s="590" t="s">
        <v>2846</v>
      </c>
      <c r="C1788" s="590" t="s">
        <v>36</v>
      </c>
      <c r="D1788" s="590" t="s">
        <v>1809</v>
      </c>
      <c r="E1788" s="590" t="s">
        <v>6</v>
      </c>
      <c r="F1788" s="591" t="s">
        <v>349</v>
      </c>
      <c r="G1788" s="590" t="s">
        <v>219</v>
      </c>
      <c r="H1788" s="589">
        <v>458</v>
      </c>
      <c r="I1788" s="589">
        <v>283.58999999999997</v>
      </c>
      <c r="J1788" s="592">
        <v>129884.22</v>
      </c>
      <c r="K1788" s="590" t="s">
        <v>1328</v>
      </c>
      <c r="L1788" s="590" t="s">
        <v>1811</v>
      </c>
      <c r="M1788" s="591" t="s">
        <v>349</v>
      </c>
      <c r="O1788" s="554" t="str">
        <f t="shared" si="148"/>
        <v>B2/09/02-B</v>
      </c>
    </row>
    <row r="1789" spans="1:18">
      <c r="B1789" s="590" t="s">
        <v>2846</v>
      </c>
      <c r="C1789" s="590" t="s">
        <v>36</v>
      </c>
      <c r="D1789" s="590" t="s">
        <v>1809</v>
      </c>
      <c r="E1789" s="590" t="s">
        <v>7</v>
      </c>
      <c r="F1789" s="591" t="s">
        <v>350</v>
      </c>
      <c r="G1789" s="590" t="s">
        <v>219</v>
      </c>
      <c r="H1789" s="589">
        <v>446</v>
      </c>
      <c r="I1789" s="589">
        <v>352.34</v>
      </c>
      <c r="J1789" s="592">
        <v>157143.64000000001</v>
      </c>
      <c r="K1789" s="590" t="s">
        <v>1328</v>
      </c>
      <c r="L1789" s="590" t="s">
        <v>1812</v>
      </c>
      <c r="M1789" s="591" t="s">
        <v>350</v>
      </c>
      <c r="O1789" s="554" t="str">
        <f t="shared" si="148"/>
        <v>B2/09/02-C</v>
      </c>
    </row>
    <row r="1790" spans="1:18">
      <c r="B1790" s="590" t="s">
        <v>2846</v>
      </c>
      <c r="C1790" s="590" t="s">
        <v>36</v>
      </c>
      <c r="D1790" s="590" t="s">
        <v>1809</v>
      </c>
      <c r="E1790" s="590" t="s">
        <v>8</v>
      </c>
      <c r="F1790" s="591" t="s">
        <v>2847</v>
      </c>
      <c r="G1790" s="590" t="s">
        <v>219</v>
      </c>
      <c r="H1790" s="589">
        <v>148</v>
      </c>
      <c r="I1790" s="589">
        <v>226.87</v>
      </c>
      <c r="J1790" s="592">
        <v>33576.76</v>
      </c>
      <c r="K1790" s="590" t="s">
        <v>1328</v>
      </c>
      <c r="L1790" s="590" t="s">
        <v>2848</v>
      </c>
      <c r="M1790" s="591" t="s">
        <v>2847</v>
      </c>
      <c r="O1790" s="554" t="str">
        <f t="shared" si="148"/>
        <v>B2/09/02-D</v>
      </c>
    </row>
    <row r="1791" spans="1:18">
      <c r="B1791" s="590" t="s">
        <v>2846</v>
      </c>
      <c r="C1791" s="590" t="s">
        <v>36</v>
      </c>
      <c r="D1791" s="590" t="s">
        <v>1809</v>
      </c>
      <c r="E1791" s="590" t="s">
        <v>10</v>
      </c>
      <c r="F1791" s="591" t="s">
        <v>351</v>
      </c>
      <c r="G1791" s="590" t="s">
        <v>179</v>
      </c>
      <c r="H1791" s="593">
        <v>1422</v>
      </c>
      <c r="I1791" s="589">
        <v>90.16</v>
      </c>
      <c r="J1791" s="592">
        <v>128207.52</v>
      </c>
      <c r="K1791" s="590" t="s">
        <v>1328</v>
      </c>
      <c r="L1791" s="590" t="s">
        <v>2849</v>
      </c>
      <c r="M1791" s="591" t="s">
        <v>351</v>
      </c>
      <c r="O1791" s="554" t="str">
        <f t="shared" si="148"/>
        <v>B2/09/02-E</v>
      </c>
    </row>
    <row r="1792" spans="1:18">
      <c r="B1792" s="590" t="s">
        <v>2846</v>
      </c>
      <c r="C1792" s="590" t="s">
        <v>36</v>
      </c>
      <c r="D1792" s="590" t="s">
        <v>1809</v>
      </c>
      <c r="E1792" s="590" t="s">
        <v>11</v>
      </c>
      <c r="F1792" s="591" t="s">
        <v>352</v>
      </c>
      <c r="G1792" s="590" t="s">
        <v>179</v>
      </c>
      <c r="H1792" s="589">
        <v>381</v>
      </c>
      <c r="I1792" s="589">
        <v>87.7</v>
      </c>
      <c r="J1792" s="592">
        <v>33413.699999999997</v>
      </c>
      <c r="K1792" s="590" t="s">
        <v>1328</v>
      </c>
      <c r="L1792" s="590" t="s">
        <v>1813</v>
      </c>
      <c r="M1792" s="591" t="s">
        <v>352</v>
      </c>
      <c r="O1792" s="554" t="str">
        <f t="shared" si="148"/>
        <v>B2/09/02-F</v>
      </c>
    </row>
    <row r="1793" spans="1:18">
      <c r="B1793" s="590" t="s">
        <v>2846</v>
      </c>
      <c r="C1793" s="590" t="s">
        <v>36</v>
      </c>
      <c r="D1793" s="590" t="s">
        <v>1809</v>
      </c>
      <c r="E1793" s="590" t="s">
        <v>27</v>
      </c>
      <c r="F1793" s="591" t="s">
        <v>353</v>
      </c>
      <c r="G1793" s="590" t="s">
        <v>179</v>
      </c>
      <c r="H1793" s="589">
        <v>260</v>
      </c>
      <c r="I1793" s="589">
        <v>120.16</v>
      </c>
      <c r="J1793" s="592">
        <v>31241.599999999999</v>
      </c>
      <c r="K1793" s="590" t="s">
        <v>1328</v>
      </c>
      <c r="L1793" s="590" t="s">
        <v>2850</v>
      </c>
      <c r="M1793" s="591" t="s">
        <v>353</v>
      </c>
      <c r="O1793" s="554" t="str">
        <f t="shared" si="148"/>
        <v>B2/09/02-G</v>
      </c>
    </row>
    <row r="1794" spans="1:18">
      <c r="B1794" s="590" t="s">
        <v>2846</v>
      </c>
      <c r="C1794" s="590" t="s">
        <v>36</v>
      </c>
      <c r="D1794" s="590" t="s">
        <v>1809</v>
      </c>
      <c r="E1794" s="590" t="s">
        <v>28</v>
      </c>
      <c r="F1794" s="591" t="s">
        <v>2851</v>
      </c>
      <c r="G1794" s="590" t="s">
        <v>179</v>
      </c>
      <c r="H1794" s="589">
        <v>28</v>
      </c>
      <c r="I1794" s="589">
        <v>70.16</v>
      </c>
      <c r="J1794" s="592">
        <v>1964.48</v>
      </c>
      <c r="K1794" s="590" t="s">
        <v>1328</v>
      </c>
      <c r="L1794" s="590" t="s">
        <v>2852</v>
      </c>
      <c r="M1794" s="591" t="s">
        <v>2851</v>
      </c>
      <c r="O1794" s="554" t="str">
        <f t="shared" si="148"/>
        <v>B2/09/02-H</v>
      </c>
    </row>
    <row r="1795" spans="1:18" ht="14.5">
      <c r="P1795" s="555"/>
      <c r="Q1795" s="555"/>
      <c r="R1795" s="555"/>
    </row>
    <row r="1796" spans="1:18" ht="29">
      <c r="A1796" s="587">
        <v>4</v>
      </c>
      <c r="B1796" s="588" t="s">
        <v>2846</v>
      </c>
      <c r="C1796" s="588" t="s">
        <v>36</v>
      </c>
      <c r="D1796" s="588" t="s">
        <v>36</v>
      </c>
      <c r="E1796" s="588" t="s">
        <v>36</v>
      </c>
      <c r="F1796" s="587" t="s">
        <v>2853</v>
      </c>
      <c r="G1796" s="588" t="s">
        <v>36</v>
      </c>
      <c r="H1796" s="587"/>
      <c r="I1796" s="587"/>
      <c r="J1796" s="583">
        <v>183485.25</v>
      </c>
      <c r="K1796" s="588"/>
      <c r="L1796" s="588"/>
      <c r="M1796" s="587"/>
      <c r="N1796" s="587"/>
      <c r="O1796" s="587"/>
    </row>
    <row r="1797" spans="1:18">
      <c r="B1797" s="590" t="s">
        <v>2846</v>
      </c>
      <c r="C1797" s="590" t="s">
        <v>36</v>
      </c>
      <c r="D1797" s="590" t="s">
        <v>1809</v>
      </c>
      <c r="E1797" s="590" t="s">
        <v>33</v>
      </c>
      <c r="F1797" s="591" t="s">
        <v>2854</v>
      </c>
      <c r="G1797" s="590" t="s">
        <v>219</v>
      </c>
      <c r="H1797" s="589">
        <v>765</v>
      </c>
      <c r="I1797" s="589">
        <v>239.85</v>
      </c>
      <c r="J1797" s="592">
        <v>183485.25</v>
      </c>
      <c r="K1797" s="590" t="s">
        <v>1328</v>
      </c>
      <c r="L1797" s="590" t="s">
        <v>2855</v>
      </c>
      <c r="M1797" s="591" t="s">
        <v>2854</v>
      </c>
      <c r="O1797" s="554" t="str">
        <f>+_xlfn.CONCAT(B1797,"-",E1797)</f>
        <v>B2/09/02-J</v>
      </c>
    </row>
    <row r="1798" spans="1:18" ht="14.5">
      <c r="P1798" s="555"/>
      <c r="Q1798" s="555"/>
      <c r="R1798" s="555"/>
    </row>
    <row r="1799" spans="1:18" ht="14.5">
      <c r="A1799" s="587">
        <v>3</v>
      </c>
      <c r="B1799" s="588" t="s">
        <v>2846</v>
      </c>
      <c r="C1799" s="588" t="s">
        <v>36</v>
      </c>
      <c r="D1799" s="588" t="s">
        <v>36</v>
      </c>
      <c r="E1799" s="588" t="s">
        <v>36</v>
      </c>
      <c r="F1799" s="587" t="s">
        <v>354</v>
      </c>
      <c r="G1799" s="588" t="s">
        <v>36</v>
      </c>
      <c r="H1799" s="587"/>
      <c r="I1799" s="587"/>
      <c r="J1799" s="583">
        <v>312000</v>
      </c>
      <c r="K1799" s="588"/>
      <c r="L1799" s="588"/>
      <c r="M1799" s="587"/>
      <c r="N1799" s="587"/>
      <c r="O1799" s="587"/>
      <c r="P1799" s="555"/>
      <c r="Q1799" s="555"/>
      <c r="R1799" s="555"/>
    </row>
    <row r="1800" spans="1:18" ht="87">
      <c r="A1800" s="587">
        <v>4</v>
      </c>
      <c r="B1800" s="588" t="s">
        <v>2846</v>
      </c>
      <c r="C1800" s="588" t="s">
        <v>36</v>
      </c>
      <c r="D1800" s="588" t="s">
        <v>36</v>
      </c>
      <c r="E1800" s="588" t="s">
        <v>36</v>
      </c>
      <c r="F1800" s="587" t="s">
        <v>355</v>
      </c>
      <c r="G1800" s="588" t="s">
        <v>36</v>
      </c>
      <c r="H1800" s="587"/>
      <c r="I1800" s="587"/>
      <c r="J1800" s="583">
        <v>162825</v>
      </c>
      <c r="K1800" s="588"/>
      <c r="L1800" s="588"/>
      <c r="M1800" s="587"/>
      <c r="N1800" s="587"/>
      <c r="O1800" s="587"/>
    </row>
    <row r="1801" spans="1:18">
      <c r="B1801" s="590" t="s">
        <v>2846</v>
      </c>
      <c r="C1801" s="590" t="s">
        <v>36</v>
      </c>
      <c r="D1801" s="590" t="s">
        <v>1815</v>
      </c>
      <c r="E1801" s="590" t="s">
        <v>34</v>
      </c>
      <c r="F1801" s="591" t="s">
        <v>356</v>
      </c>
      <c r="G1801" s="590" t="s">
        <v>219</v>
      </c>
      <c r="H1801" s="589">
        <v>835</v>
      </c>
      <c r="I1801" s="589">
        <v>195</v>
      </c>
      <c r="J1801" s="592">
        <v>162825</v>
      </c>
      <c r="K1801" s="590" t="s">
        <v>1328</v>
      </c>
      <c r="L1801" s="590" t="s">
        <v>1816</v>
      </c>
      <c r="M1801" s="591" t="s">
        <v>1817</v>
      </c>
      <c r="O1801" s="554" t="str">
        <f>+_xlfn.CONCAT(B1801,"-",E1801)</f>
        <v>B2/09/02-K</v>
      </c>
    </row>
    <row r="1803" spans="1:18" ht="14.5">
      <c r="P1803" s="555"/>
      <c r="Q1803" s="555"/>
      <c r="R1803" s="555"/>
    </row>
    <row r="1804" spans="1:18" ht="72.5">
      <c r="A1804" s="587">
        <v>4</v>
      </c>
      <c r="B1804" s="588" t="s">
        <v>2856</v>
      </c>
      <c r="C1804" s="588" t="s">
        <v>36</v>
      </c>
      <c r="D1804" s="588" t="s">
        <v>36</v>
      </c>
      <c r="E1804" s="588" t="s">
        <v>36</v>
      </c>
      <c r="F1804" s="587" t="s">
        <v>1818</v>
      </c>
      <c r="G1804" s="588" t="s">
        <v>36</v>
      </c>
      <c r="H1804" s="587"/>
      <c r="I1804" s="587"/>
      <c r="J1804" s="583">
        <v>149175</v>
      </c>
      <c r="K1804" s="588"/>
      <c r="L1804" s="588"/>
      <c r="M1804" s="587"/>
      <c r="N1804" s="587"/>
      <c r="O1804" s="587"/>
    </row>
    <row r="1805" spans="1:18" ht="25">
      <c r="B1805" s="590" t="s">
        <v>2856</v>
      </c>
      <c r="C1805" s="590" t="s">
        <v>36</v>
      </c>
      <c r="D1805" s="590" t="s">
        <v>1815</v>
      </c>
      <c r="E1805" s="590" t="s">
        <v>5</v>
      </c>
      <c r="F1805" s="591" t="s">
        <v>1819</v>
      </c>
      <c r="G1805" s="590" t="s">
        <v>219</v>
      </c>
      <c r="H1805" s="589">
        <v>765</v>
      </c>
      <c r="I1805" s="589">
        <v>195</v>
      </c>
      <c r="J1805" s="592">
        <v>149175</v>
      </c>
      <c r="K1805" s="590" t="s">
        <v>1328</v>
      </c>
      <c r="L1805" s="590" t="s">
        <v>1816</v>
      </c>
      <c r="M1805" s="591" t="s">
        <v>1817</v>
      </c>
      <c r="O1805" s="554" t="str">
        <f>+_xlfn.CONCAT(B1805,"-",E1805)</f>
        <v>B2/09/03-A</v>
      </c>
    </row>
    <row r="1806" spans="1:18" ht="14.5">
      <c r="P1806" s="555"/>
      <c r="Q1806" s="555"/>
      <c r="R1806" s="555"/>
    </row>
    <row r="1807" spans="1:18" ht="14.5">
      <c r="A1807" s="587">
        <v>3</v>
      </c>
      <c r="B1807" s="588" t="s">
        <v>2856</v>
      </c>
      <c r="C1807" s="588" t="s">
        <v>36</v>
      </c>
      <c r="D1807" s="588" t="s">
        <v>36</v>
      </c>
      <c r="E1807" s="588" t="s">
        <v>36</v>
      </c>
      <c r="F1807" s="587" t="s">
        <v>1820</v>
      </c>
      <c r="G1807" s="588" t="s">
        <v>36</v>
      </c>
      <c r="H1807" s="587"/>
      <c r="I1807" s="587"/>
      <c r="J1807" s="583">
        <v>457195.08</v>
      </c>
      <c r="K1807" s="588"/>
      <c r="L1807" s="588"/>
      <c r="M1807" s="587"/>
      <c r="N1807" s="587"/>
      <c r="O1807" s="587"/>
      <c r="P1807" s="555"/>
      <c r="Q1807" s="555"/>
      <c r="R1807" s="555"/>
    </row>
    <row r="1808" spans="1:18" ht="43.5">
      <c r="A1808" s="587">
        <v>4</v>
      </c>
      <c r="B1808" s="588" t="s">
        <v>2856</v>
      </c>
      <c r="C1808" s="588" t="s">
        <v>36</v>
      </c>
      <c r="D1808" s="588" t="s">
        <v>36</v>
      </c>
      <c r="E1808" s="588" t="s">
        <v>36</v>
      </c>
      <c r="F1808" s="587" t="s">
        <v>1821</v>
      </c>
      <c r="G1808" s="588" t="s">
        <v>36</v>
      </c>
      <c r="H1808" s="587"/>
      <c r="I1808" s="587"/>
      <c r="J1808" s="583">
        <v>457195.08</v>
      </c>
      <c r="K1808" s="588"/>
      <c r="L1808" s="588"/>
      <c r="M1808" s="587"/>
      <c r="N1808" s="587"/>
      <c r="O1808" s="587"/>
    </row>
    <row r="1809" spans="1:18">
      <c r="B1809" s="590" t="s">
        <v>2856</v>
      </c>
      <c r="C1809" s="590" t="s">
        <v>36</v>
      </c>
      <c r="D1809" s="590" t="s">
        <v>1822</v>
      </c>
      <c r="E1809" s="590" t="s">
        <v>6</v>
      </c>
      <c r="F1809" s="591" t="s">
        <v>1823</v>
      </c>
      <c r="G1809" s="590" t="s">
        <v>219</v>
      </c>
      <c r="H1809" s="589">
        <v>242</v>
      </c>
      <c r="I1809" s="589">
        <v>583.64</v>
      </c>
      <c r="J1809" s="592">
        <v>141240.88</v>
      </c>
      <c r="K1809" s="590" t="s">
        <v>1328</v>
      </c>
      <c r="L1809" s="590" t="s">
        <v>1824</v>
      </c>
      <c r="M1809" s="591" t="s">
        <v>1825</v>
      </c>
      <c r="O1809" s="554" t="str">
        <f t="shared" ref="O1809:O1812" si="149">+_xlfn.CONCAT(B1809,"-",E1809)</f>
        <v>B2/09/03-B</v>
      </c>
    </row>
    <row r="1810" spans="1:18">
      <c r="B1810" s="590" t="s">
        <v>2856</v>
      </c>
      <c r="C1810" s="590" t="s">
        <v>36</v>
      </c>
      <c r="D1810" s="590" t="s">
        <v>1822</v>
      </c>
      <c r="E1810" s="590" t="s">
        <v>7</v>
      </c>
      <c r="F1810" s="591" t="s">
        <v>1826</v>
      </c>
      <c r="G1810" s="590" t="s">
        <v>219</v>
      </c>
      <c r="H1810" s="589">
        <v>484</v>
      </c>
      <c r="I1810" s="589">
        <v>427.39</v>
      </c>
      <c r="J1810" s="592">
        <v>206856.76</v>
      </c>
      <c r="K1810" s="590" t="s">
        <v>1328</v>
      </c>
      <c r="L1810" s="590" t="s">
        <v>1827</v>
      </c>
      <c r="M1810" s="591" t="s">
        <v>1828</v>
      </c>
      <c r="O1810" s="554" t="str">
        <f t="shared" si="149"/>
        <v>B2/09/03-C</v>
      </c>
    </row>
    <row r="1811" spans="1:18">
      <c r="B1811" s="590" t="s">
        <v>2856</v>
      </c>
      <c r="C1811" s="590" t="s">
        <v>36</v>
      </c>
      <c r="D1811" s="590" t="s">
        <v>1822</v>
      </c>
      <c r="E1811" s="590" t="s">
        <v>8</v>
      </c>
      <c r="F1811" s="591" t="s">
        <v>2857</v>
      </c>
      <c r="G1811" s="590" t="s">
        <v>219</v>
      </c>
      <c r="H1811" s="589">
        <v>59</v>
      </c>
      <c r="I1811" s="589">
        <v>466.92</v>
      </c>
      <c r="J1811" s="592">
        <v>27548.28</v>
      </c>
      <c r="K1811" s="590" t="s">
        <v>1328</v>
      </c>
      <c r="L1811" s="590" t="s">
        <v>2858</v>
      </c>
      <c r="M1811" s="591" t="s">
        <v>2859</v>
      </c>
      <c r="O1811" s="554" t="str">
        <f t="shared" si="149"/>
        <v>B2/09/03-D</v>
      </c>
    </row>
    <row r="1812" spans="1:18">
      <c r="B1812" s="590" t="s">
        <v>2856</v>
      </c>
      <c r="C1812" s="590" t="s">
        <v>36</v>
      </c>
      <c r="D1812" s="590" t="s">
        <v>1829</v>
      </c>
      <c r="E1812" s="590" t="s">
        <v>10</v>
      </c>
      <c r="F1812" s="591" t="s">
        <v>1830</v>
      </c>
      <c r="G1812" s="590" t="s">
        <v>179</v>
      </c>
      <c r="H1812" s="589">
        <v>812</v>
      </c>
      <c r="I1812" s="589">
        <v>100.43</v>
      </c>
      <c r="J1812" s="592">
        <v>81549.16</v>
      </c>
      <c r="K1812" s="590" t="s">
        <v>1328</v>
      </c>
      <c r="L1812" s="590" t="s">
        <v>1831</v>
      </c>
      <c r="M1812" s="591" t="s">
        <v>1832</v>
      </c>
      <c r="O1812" s="554" t="str">
        <f t="shared" si="149"/>
        <v>B2/09/03-E</v>
      </c>
    </row>
    <row r="1813" spans="1:18" ht="14.5">
      <c r="P1813" s="555"/>
      <c r="Q1813" s="555"/>
      <c r="R1813" s="555"/>
    </row>
    <row r="1814" spans="1:18" ht="14.5">
      <c r="A1814" s="587">
        <v>3</v>
      </c>
      <c r="B1814" s="588" t="s">
        <v>2856</v>
      </c>
      <c r="C1814" s="588" t="s">
        <v>36</v>
      </c>
      <c r="D1814" s="588" t="s">
        <v>36</v>
      </c>
      <c r="E1814" s="588" t="s">
        <v>36</v>
      </c>
      <c r="F1814" s="587" t="s">
        <v>1834</v>
      </c>
      <c r="G1814" s="588" t="s">
        <v>36</v>
      </c>
      <c r="H1814" s="587"/>
      <c r="I1814" s="587"/>
      <c r="J1814" s="583">
        <v>581108.11</v>
      </c>
      <c r="K1814" s="588"/>
      <c r="L1814" s="588"/>
      <c r="M1814" s="587"/>
      <c r="N1814" s="587"/>
      <c r="O1814" s="587"/>
      <c r="P1814" s="555"/>
      <c r="Q1814" s="555"/>
      <c r="R1814" s="555"/>
    </row>
    <row r="1815" spans="1:18" ht="58">
      <c r="A1815" s="587">
        <v>4</v>
      </c>
      <c r="B1815" s="588" t="s">
        <v>2856</v>
      </c>
      <c r="C1815" s="588" t="s">
        <v>36</v>
      </c>
      <c r="D1815" s="588" t="s">
        <v>36</v>
      </c>
      <c r="E1815" s="588" t="s">
        <v>36</v>
      </c>
      <c r="F1815" s="587" t="s">
        <v>1835</v>
      </c>
      <c r="G1815" s="588" t="s">
        <v>36</v>
      </c>
      <c r="H1815" s="587"/>
      <c r="I1815" s="587"/>
      <c r="J1815" s="583">
        <v>581108.11</v>
      </c>
      <c r="K1815" s="588"/>
      <c r="L1815" s="588"/>
      <c r="M1815" s="587"/>
      <c r="N1815" s="587"/>
      <c r="O1815" s="587"/>
    </row>
    <row r="1816" spans="1:18" ht="25">
      <c r="B1816" s="590" t="s">
        <v>2856</v>
      </c>
      <c r="C1816" s="590" t="s">
        <v>36</v>
      </c>
      <c r="D1816" s="590" t="s">
        <v>1836</v>
      </c>
      <c r="E1816" s="590" t="s">
        <v>11</v>
      </c>
      <c r="F1816" s="591" t="s">
        <v>1837</v>
      </c>
      <c r="G1816" s="590" t="s">
        <v>219</v>
      </c>
      <c r="H1816" s="589">
        <v>649</v>
      </c>
      <c r="I1816" s="589">
        <v>895.39</v>
      </c>
      <c r="J1816" s="592">
        <v>581108.11</v>
      </c>
      <c r="K1816" s="590" t="s">
        <v>1328</v>
      </c>
      <c r="L1816" s="590" t="s">
        <v>1838</v>
      </c>
      <c r="M1816" s="591" t="s">
        <v>1839</v>
      </c>
      <c r="O1816" s="554" t="str">
        <f>+_xlfn.CONCAT(B1816,"-",E1816)</f>
        <v>B2/09/03-F</v>
      </c>
    </row>
    <row r="1817" spans="1:18" ht="14.5">
      <c r="P1817" s="555"/>
      <c r="Q1817" s="555"/>
      <c r="R1817" s="555"/>
    </row>
    <row r="1818" spans="1:18" ht="14.5">
      <c r="A1818" s="587">
        <v>3</v>
      </c>
      <c r="B1818" s="588" t="s">
        <v>2856</v>
      </c>
      <c r="C1818" s="588" t="s">
        <v>36</v>
      </c>
      <c r="D1818" s="588" t="s">
        <v>36</v>
      </c>
      <c r="E1818" s="588" t="s">
        <v>36</v>
      </c>
      <c r="F1818" s="587" t="s">
        <v>357</v>
      </c>
      <c r="G1818" s="588" t="s">
        <v>36</v>
      </c>
      <c r="H1818" s="587"/>
      <c r="I1818" s="587"/>
      <c r="J1818" s="583">
        <v>158410</v>
      </c>
      <c r="K1818" s="588"/>
      <c r="L1818" s="588"/>
      <c r="M1818" s="587"/>
      <c r="N1818" s="587"/>
      <c r="O1818" s="587"/>
      <c r="P1818" s="555"/>
      <c r="Q1818" s="555"/>
      <c r="R1818" s="555"/>
    </row>
    <row r="1819" spans="1:18" ht="58">
      <c r="A1819" s="587">
        <v>4</v>
      </c>
      <c r="B1819" s="588" t="s">
        <v>2856</v>
      </c>
      <c r="C1819" s="588" t="s">
        <v>36</v>
      </c>
      <c r="D1819" s="588" t="s">
        <v>36</v>
      </c>
      <c r="E1819" s="588" t="s">
        <v>36</v>
      </c>
      <c r="F1819" s="587" t="s">
        <v>358</v>
      </c>
      <c r="G1819" s="588" t="s">
        <v>36</v>
      </c>
      <c r="H1819" s="587"/>
      <c r="I1819" s="587"/>
      <c r="J1819" s="583">
        <v>158410</v>
      </c>
      <c r="K1819" s="588"/>
      <c r="L1819" s="588"/>
      <c r="M1819" s="587"/>
      <c r="N1819" s="587"/>
      <c r="O1819" s="587"/>
    </row>
    <row r="1820" spans="1:18">
      <c r="B1820" s="590" t="s">
        <v>2856</v>
      </c>
      <c r="C1820" s="590" t="s">
        <v>36</v>
      </c>
      <c r="D1820" s="590" t="s">
        <v>1840</v>
      </c>
      <c r="E1820" s="590" t="s">
        <v>27</v>
      </c>
      <c r="F1820" s="591" t="s">
        <v>209</v>
      </c>
      <c r="G1820" s="590" t="s">
        <v>219</v>
      </c>
      <c r="H1820" s="593">
        <v>2170</v>
      </c>
      <c r="I1820" s="589">
        <v>73</v>
      </c>
      <c r="J1820" s="592">
        <v>158410</v>
      </c>
      <c r="K1820" s="590" t="s">
        <v>1328</v>
      </c>
      <c r="L1820" s="590" t="s">
        <v>1841</v>
      </c>
      <c r="M1820" s="591" t="s">
        <v>1842</v>
      </c>
      <c r="O1820" s="554" t="str">
        <f>+_xlfn.CONCAT(B1820,"-",E1820)</f>
        <v>B2/09/03-G</v>
      </c>
    </row>
    <row r="1822" spans="1:18" ht="14.5">
      <c r="P1822" s="555"/>
      <c r="Q1822" s="555"/>
      <c r="R1822" s="555"/>
    </row>
    <row r="1823" spans="1:18" ht="14.5">
      <c r="A1823" s="587">
        <v>3</v>
      </c>
      <c r="B1823" s="588" t="s">
        <v>2860</v>
      </c>
      <c r="C1823" s="588" t="s">
        <v>36</v>
      </c>
      <c r="D1823" s="588" t="s">
        <v>36</v>
      </c>
      <c r="E1823" s="588" t="s">
        <v>36</v>
      </c>
      <c r="F1823" s="587" t="s">
        <v>1843</v>
      </c>
      <c r="G1823" s="588" t="s">
        <v>36</v>
      </c>
      <c r="H1823" s="587"/>
      <c r="I1823" s="587"/>
      <c r="J1823" s="583">
        <v>2752920</v>
      </c>
      <c r="K1823" s="588"/>
      <c r="L1823" s="588"/>
      <c r="M1823" s="587"/>
      <c r="N1823" s="587"/>
      <c r="O1823" s="587"/>
      <c r="P1823" s="555"/>
      <c r="Q1823" s="555"/>
      <c r="R1823" s="555"/>
    </row>
    <row r="1824" spans="1:18" ht="58">
      <c r="A1824" s="587">
        <v>4</v>
      </c>
      <c r="B1824" s="588" t="s">
        <v>2860</v>
      </c>
      <c r="C1824" s="588" t="s">
        <v>36</v>
      </c>
      <c r="D1824" s="588" t="s">
        <v>36</v>
      </c>
      <c r="E1824" s="588" t="s">
        <v>36</v>
      </c>
      <c r="F1824" s="587" t="s">
        <v>360</v>
      </c>
      <c r="G1824" s="588" t="s">
        <v>36</v>
      </c>
      <c r="H1824" s="587"/>
      <c r="I1824" s="587"/>
      <c r="J1824" s="583">
        <v>2752920</v>
      </c>
      <c r="K1824" s="588"/>
      <c r="L1824" s="588"/>
      <c r="M1824" s="587"/>
      <c r="N1824" s="587"/>
      <c r="O1824" s="587"/>
    </row>
    <row r="1825" spans="1:18" ht="25">
      <c r="B1825" s="590" t="s">
        <v>2860</v>
      </c>
      <c r="C1825" s="590" t="s">
        <v>36</v>
      </c>
      <c r="D1825" s="590" t="s">
        <v>1840</v>
      </c>
      <c r="E1825" s="590" t="s">
        <v>5</v>
      </c>
      <c r="F1825" s="591" t="s">
        <v>361</v>
      </c>
      <c r="G1825" s="590" t="s">
        <v>219</v>
      </c>
      <c r="H1825" s="593">
        <v>7982</v>
      </c>
      <c r="I1825" s="589">
        <v>49</v>
      </c>
      <c r="J1825" s="592">
        <v>391118</v>
      </c>
      <c r="K1825" s="590" t="s">
        <v>1328</v>
      </c>
      <c r="L1825" s="590" t="s">
        <v>1844</v>
      </c>
      <c r="M1825" s="591" t="s">
        <v>1845</v>
      </c>
      <c r="O1825" s="554" t="str">
        <f t="shared" ref="O1825:O1831" si="150">+_xlfn.CONCAT(B1825,"-",E1825)</f>
        <v>B2/09/04-A</v>
      </c>
    </row>
    <row r="1826" spans="1:18" ht="25">
      <c r="B1826" s="590" t="s">
        <v>2860</v>
      </c>
      <c r="C1826" s="590" t="s">
        <v>36</v>
      </c>
      <c r="D1826" s="590" t="s">
        <v>1840</v>
      </c>
      <c r="E1826" s="590" t="s">
        <v>6</v>
      </c>
      <c r="F1826" s="591" t="s">
        <v>1846</v>
      </c>
      <c r="G1826" s="590" t="s">
        <v>219</v>
      </c>
      <c r="H1826" s="589">
        <v>414</v>
      </c>
      <c r="I1826" s="589">
        <v>49</v>
      </c>
      <c r="J1826" s="592">
        <v>20286</v>
      </c>
      <c r="K1826" s="590" t="s">
        <v>1328</v>
      </c>
      <c r="L1826" s="590" t="s">
        <v>1844</v>
      </c>
      <c r="M1826" s="591" t="s">
        <v>1845</v>
      </c>
      <c r="O1826" s="554" t="str">
        <f t="shared" si="150"/>
        <v>B2/09/04-B</v>
      </c>
    </row>
    <row r="1827" spans="1:18" ht="25">
      <c r="B1827" s="590" t="s">
        <v>2860</v>
      </c>
      <c r="C1827" s="590" t="s">
        <v>36</v>
      </c>
      <c r="D1827" s="590" t="s">
        <v>1840</v>
      </c>
      <c r="E1827" s="590" t="s">
        <v>7</v>
      </c>
      <c r="F1827" s="591" t="s">
        <v>2861</v>
      </c>
      <c r="G1827" s="590" t="s">
        <v>219</v>
      </c>
      <c r="H1827" s="589">
        <v>196</v>
      </c>
      <c r="I1827" s="589">
        <v>49</v>
      </c>
      <c r="J1827" s="592">
        <v>9604</v>
      </c>
      <c r="K1827" s="590" t="s">
        <v>1328</v>
      </c>
      <c r="L1827" s="590" t="s">
        <v>1844</v>
      </c>
      <c r="M1827" s="591" t="s">
        <v>1845</v>
      </c>
      <c r="O1827" s="554" t="str">
        <f t="shared" si="150"/>
        <v>B2/09/04-C</v>
      </c>
    </row>
    <row r="1828" spans="1:18">
      <c r="B1828" s="590" t="s">
        <v>2860</v>
      </c>
      <c r="C1828" s="590" t="s">
        <v>36</v>
      </c>
      <c r="D1828" s="590" t="s">
        <v>1840</v>
      </c>
      <c r="E1828" s="590" t="s">
        <v>8</v>
      </c>
      <c r="F1828" s="591" t="s">
        <v>362</v>
      </c>
      <c r="G1828" s="590" t="s">
        <v>219</v>
      </c>
      <c r="H1828" s="593">
        <v>1098</v>
      </c>
      <c r="I1828" s="589">
        <v>250</v>
      </c>
      <c r="J1828" s="592">
        <v>274500</v>
      </c>
      <c r="K1828" s="590" t="s">
        <v>1328</v>
      </c>
      <c r="L1828" s="590" t="s">
        <v>1847</v>
      </c>
      <c r="M1828" s="591" t="s">
        <v>1848</v>
      </c>
      <c r="O1828" s="554" t="str">
        <f t="shared" si="150"/>
        <v>B2/09/04-D</v>
      </c>
    </row>
    <row r="1829" spans="1:18" ht="25">
      <c r="B1829" s="590" t="s">
        <v>2860</v>
      </c>
      <c r="C1829" s="590" t="s">
        <v>36</v>
      </c>
      <c r="D1829" s="590" t="s">
        <v>1840</v>
      </c>
      <c r="E1829" s="590" t="s">
        <v>10</v>
      </c>
      <c r="F1829" s="591" t="s">
        <v>2862</v>
      </c>
      <c r="G1829" s="590" t="s">
        <v>219</v>
      </c>
      <c r="H1829" s="589">
        <v>98</v>
      </c>
      <c r="I1829" s="589">
        <v>49</v>
      </c>
      <c r="J1829" s="592">
        <v>4802</v>
      </c>
      <c r="K1829" s="590" t="s">
        <v>1328</v>
      </c>
      <c r="L1829" s="590" t="s">
        <v>1844</v>
      </c>
      <c r="M1829" s="591" t="s">
        <v>1845</v>
      </c>
      <c r="O1829" s="554" t="str">
        <f t="shared" si="150"/>
        <v>B2/09/04-E</v>
      </c>
    </row>
    <row r="1830" spans="1:18" ht="25">
      <c r="B1830" s="590" t="s">
        <v>2860</v>
      </c>
      <c r="C1830" s="590" t="s">
        <v>36</v>
      </c>
      <c r="D1830" s="590" t="s">
        <v>1840</v>
      </c>
      <c r="E1830" s="590" t="s">
        <v>11</v>
      </c>
      <c r="F1830" s="591" t="s">
        <v>209</v>
      </c>
      <c r="G1830" s="590" t="s">
        <v>219</v>
      </c>
      <c r="H1830" s="593">
        <v>30563</v>
      </c>
      <c r="I1830" s="589">
        <v>49</v>
      </c>
      <c r="J1830" s="592">
        <v>1497587</v>
      </c>
      <c r="K1830" s="590" t="s">
        <v>1328</v>
      </c>
      <c r="L1830" s="590" t="s">
        <v>1844</v>
      </c>
      <c r="M1830" s="591" t="s">
        <v>1845</v>
      </c>
      <c r="O1830" s="554" t="str">
        <f t="shared" si="150"/>
        <v>B2/09/04-F</v>
      </c>
    </row>
    <row r="1831" spans="1:18" ht="25">
      <c r="B1831" s="590" t="s">
        <v>2860</v>
      </c>
      <c r="C1831" s="590" t="s">
        <v>36</v>
      </c>
      <c r="D1831" s="590" t="s">
        <v>1840</v>
      </c>
      <c r="E1831" s="590" t="s">
        <v>27</v>
      </c>
      <c r="F1831" s="591" t="s">
        <v>363</v>
      </c>
      <c r="G1831" s="590" t="s">
        <v>219</v>
      </c>
      <c r="H1831" s="593">
        <v>11327</v>
      </c>
      <c r="I1831" s="589">
        <v>49</v>
      </c>
      <c r="J1831" s="592">
        <v>555023</v>
      </c>
      <c r="K1831" s="590" t="s">
        <v>1328</v>
      </c>
      <c r="L1831" s="590" t="s">
        <v>1844</v>
      </c>
      <c r="M1831" s="591" t="s">
        <v>1845</v>
      </c>
      <c r="O1831" s="554" t="str">
        <f t="shared" si="150"/>
        <v>B2/09/04-G</v>
      </c>
    </row>
    <row r="1832" spans="1:18" ht="14.5">
      <c r="P1832" s="555"/>
      <c r="Q1832" s="555"/>
      <c r="R1832" s="555"/>
    </row>
    <row r="1833" spans="1:18" ht="14.5">
      <c r="A1833" s="587">
        <v>3</v>
      </c>
      <c r="B1833" s="588" t="s">
        <v>2860</v>
      </c>
      <c r="C1833" s="588" t="s">
        <v>36</v>
      </c>
      <c r="D1833" s="588" t="s">
        <v>36</v>
      </c>
      <c r="E1833" s="588" t="s">
        <v>36</v>
      </c>
      <c r="F1833" s="587" t="s">
        <v>364</v>
      </c>
      <c r="G1833" s="588" t="s">
        <v>36</v>
      </c>
      <c r="H1833" s="587"/>
      <c r="I1833" s="587"/>
      <c r="J1833" s="583">
        <v>823768</v>
      </c>
      <c r="K1833" s="588"/>
      <c r="L1833" s="588"/>
      <c r="M1833" s="587"/>
      <c r="N1833" s="587"/>
      <c r="O1833" s="587"/>
      <c r="P1833" s="555"/>
      <c r="Q1833" s="555"/>
      <c r="R1833" s="555"/>
    </row>
    <row r="1834" spans="1:18" ht="43.5">
      <c r="A1834" s="587">
        <v>4</v>
      </c>
      <c r="B1834" s="588" t="s">
        <v>2860</v>
      </c>
      <c r="C1834" s="588" t="s">
        <v>36</v>
      </c>
      <c r="D1834" s="588" t="s">
        <v>36</v>
      </c>
      <c r="E1834" s="588" t="s">
        <v>36</v>
      </c>
      <c r="F1834" s="587" t="s">
        <v>365</v>
      </c>
      <c r="G1834" s="588" t="s">
        <v>36</v>
      </c>
      <c r="H1834" s="587"/>
      <c r="I1834" s="587"/>
      <c r="J1834" s="583">
        <v>823768</v>
      </c>
      <c r="K1834" s="588"/>
      <c r="L1834" s="588"/>
      <c r="M1834" s="587"/>
      <c r="N1834" s="587"/>
      <c r="O1834" s="587"/>
    </row>
    <row r="1835" spans="1:18">
      <c r="B1835" s="590" t="s">
        <v>2860</v>
      </c>
      <c r="C1835" s="590" t="s">
        <v>36</v>
      </c>
      <c r="D1835" s="590" t="s">
        <v>1850</v>
      </c>
      <c r="E1835" s="590" t="s">
        <v>28</v>
      </c>
      <c r="F1835" s="591" t="s">
        <v>366</v>
      </c>
      <c r="G1835" s="590" t="s">
        <v>219</v>
      </c>
      <c r="H1835" s="593">
        <v>8954</v>
      </c>
      <c r="I1835" s="589">
        <v>92</v>
      </c>
      <c r="J1835" s="592">
        <v>823768</v>
      </c>
      <c r="K1835" s="590" t="s">
        <v>1328</v>
      </c>
      <c r="L1835" s="590" t="s">
        <v>1851</v>
      </c>
      <c r="M1835" s="591" t="s">
        <v>366</v>
      </c>
      <c r="O1835" s="554" t="str">
        <f>+_xlfn.CONCAT(B1835,"-",E1835)</f>
        <v>B2/09/04-H</v>
      </c>
    </row>
    <row r="1836" spans="1:18" ht="14.5">
      <c r="P1836" s="555"/>
      <c r="Q1836" s="555"/>
      <c r="R1836" s="555"/>
    </row>
    <row r="1837" spans="1:18" ht="14.5">
      <c r="A1837" s="587" t="s">
        <v>1633</v>
      </c>
      <c r="B1837" s="588" t="s">
        <v>2860</v>
      </c>
      <c r="C1837" s="588" t="s">
        <v>36</v>
      </c>
      <c r="D1837" s="588" t="s">
        <v>36</v>
      </c>
      <c r="E1837" s="588" t="s">
        <v>36</v>
      </c>
      <c r="F1837" s="587" t="s">
        <v>14</v>
      </c>
      <c r="G1837" s="588"/>
      <c r="H1837" s="587"/>
      <c r="I1837" s="587"/>
      <c r="J1837" s="587"/>
      <c r="K1837" s="588"/>
      <c r="L1837" s="588"/>
      <c r="M1837" s="587"/>
      <c r="N1837" s="587"/>
      <c r="O1837" s="587"/>
      <c r="P1837" s="555"/>
      <c r="Q1837" s="555"/>
      <c r="R1837" s="555"/>
    </row>
    <row r="1838" spans="1:18" ht="14.5">
      <c r="A1838" s="587" t="s">
        <v>1633</v>
      </c>
      <c r="B1838" s="588" t="s">
        <v>2860</v>
      </c>
      <c r="C1838" s="588" t="s">
        <v>36</v>
      </c>
      <c r="D1838" s="588" t="s">
        <v>36</v>
      </c>
      <c r="E1838" s="588" t="s">
        <v>36</v>
      </c>
      <c r="F1838" s="587" t="s">
        <v>9</v>
      </c>
      <c r="G1838" s="588"/>
      <c r="H1838" s="587"/>
      <c r="I1838" s="587"/>
      <c r="J1838" s="587"/>
      <c r="K1838" s="588"/>
      <c r="L1838" s="588"/>
      <c r="M1838" s="587"/>
      <c r="N1838" s="587"/>
      <c r="O1838" s="587"/>
    </row>
    <row r="1840" spans="1:18" ht="14.5">
      <c r="P1840" s="555"/>
      <c r="Q1840" s="555"/>
      <c r="R1840" s="555"/>
    </row>
    <row r="1841" spans="1:18" ht="14.5">
      <c r="A1841" s="587">
        <v>2</v>
      </c>
      <c r="B1841" s="588" t="s">
        <v>2863</v>
      </c>
      <c r="C1841" s="588" t="s">
        <v>36</v>
      </c>
      <c r="D1841" s="588" t="s">
        <v>36</v>
      </c>
      <c r="E1841" s="588" t="s">
        <v>36</v>
      </c>
      <c r="F1841" s="587" t="s">
        <v>17</v>
      </c>
      <c r="G1841" s="588" t="s">
        <v>36</v>
      </c>
      <c r="H1841" s="587"/>
      <c r="I1841" s="587"/>
      <c r="J1841" s="583">
        <v>1620344.75</v>
      </c>
      <c r="K1841" s="588"/>
      <c r="L1841" s="588"/>
      <c r="M1841" s="587"/>
      <c r="N1841" s="587"/>
      <c r="O1841" s="587"/>
      <c r="P1841" s="555"/>
      <c r="Q1841" s="555"/>
      <c r="R1841" s="555"/>
    </row>
    <row r="1842" spans="1:18" ht="14.5">
      <c r="A1842" s="587">
        <v>3</v>
      </c>
      <c r="B1842" s="588" t="s">
        <v>2863</v>
      </c>
      <c r="C1842" s="588" t="s">
        <v>36</v>
      </c>
      <c r="D1842" s="588" t="s">
        <v>36</v>
      </c>
      <c r="E1842" s="588" t="s">
        <v>36</v>
      </c>
      <c r="F1842" s="587" t="s">
        <v>369</v>
      </c>
      <c r="G1842" s="588" t="s">
        <v>36</v>
      </c>
      <c r="H1842" s="587"/>
      <c r="I1842" s="587"/>
      <c r="J1842" s="583">
        <v>92500</v>
      </c>
      <c r="K1842" s="588"/>
      <c r="L1842" s="588"/>
      <c r="M1842" s="587"/>
      <c r="N1842" s="587"/>
      <c r="O1842" s="587"/>
      <c r="P1842" s="555"/>
      <c r="Q1842" s="555"/>
      <c r="R1842" s="555"/>
    </row>
    <row r="1843" spans="1:18" ht="87">
      <c r="A1843" s="587">
        <v>4</v>
      </c>
      <c r="B1843" s="588" t="s">
        <v>2863</v>
      </c>
      <c r="C1843" s="588" t="s">
        <v>36</v>
      </c>
      <c r="D1843" s="588" t="s">
        <v>36</v>
      </c>
      <c r="E1843" s="588" t="s">
        <v>36</v>
      </c>
      <c r="F1843" s="587" t="s">
        <v>1856</v>
      </c>
      <c r="G1843" s="588" t="s">
        <v>36</v>
      </c>
      <c r="H1843" s="587"/>
      <c r="I1843" s="587"/>
      <c r="J1843" s="583">
        <v>92500</v>
      </c>
      <c r="K1843" s="588"/>
      <c r="L1843" s="588"/>
      <c r="M1843" s="587"/>
      <c r="N1843" s="587"/>
      <c r="O1843" s="587"/>
    </row>
    <row r="1844" spans="1:18">
      <c r="B1844" s="590" t="s">
        <v>2863</v>
      </c>
      <c r="C1844" s="590" t="s">
        <v>36</v>
      </c>
      <c r="D1844" s="590" t="s">
        <v>1857</v>
      </c>
      <c r="E1844" s="590" t="s">
        <v>5</v>
      </c>
      <c r="F1844" s="591" t="s">
        <v>371</v>
      </c>
      <c r="G1844" s="590" t="s">
        <v>311</v>
      </c>
      <c r="H1844" s="589">
        <v>8</v>
      </c>
      <c r="I1844" s="592">
        <v>7500</v>
      </c>
      <c r="J1844" s="592">
        <v>60000</v>
      </c>
      <c r="K1844" s="590" t="s">
        <v>33</v>
      </c>
      <c r="L1844" s="590" t="s">
        <v>1858</v>
      </c>
      <c r="M1844" s="591" t="s">
        <v>371</v>
      </c>
      <c r="N1844" s="591" t="s">
        <v>1859</v>
      </c>
      <c r="O1844" s="554" t="str">
        <f t="shared" ref="O1844:O1847" si="151">+_xlfn.CONCAT(B1844,"-",E1844)</f>
        <v>B2/10/01-A</v>
      </c>
    </row>
    <row r="1845" spans="1:18">
      <c r="B1845" s="590" t="s">
        <v>2863</v>
      </c>
      <c r="C1845" s="590" t="s">
        <v>36</v>
      </c>
      <c r="D1845" s="590" t="s">
        <v>1857</v>
      </c>
      <c r="E1845" s="590" t="s">
        <v>6</v>
      </c>
      <c r="F1845" s="591" t="s">
        <v>372</v>
      </c>
      <c r="G1845" s="590" t="s">
        <v>311</v>
      </c>
      <c r="H1845" s="589">
        <v>4</v>
      </c>
      <c r="I1845" s="592">
        <v>2500</v>
      </c>
      <c r="J1845" s="592">
        <v>10000</v>
      </c>
      <c r="K1845" s="590" t="s">
        <v>33</v>
      </c>
      <c r="L1845" s="590" t="s">
        <v>1860</v>
      </c>
      <c r="M1845" s="591" t="s">
        <v>372</v>
      </c>
      <c r="N1845" s="591" t="s">
        <v>1859</v>
      </c>
      <c r="O1845" s="554" t="str">
        <f t="shared" si="151"/>
        <v>B2/10/01-B</v>
      </c>
    </row>
    <row r="1846" spans="1:18">
      <c r="B1846" s="590" t="s">
        <v>2863</v>
      </c>
      <c r="C1846" s="590" t="s">
        <v>36</v>
      </c>
      <c r="D1846" s="590" t="s">
        <v>1857</v>
      </c>
      <c r="E1846" s="590" t="s">
        <v>7</v>
      </c>
      <c r="F1846" s="591" t="s">
        <v>2864</v>
      </c>
      <c r="G1846" s="590" t="s">
        <v>311</v>
      </c>
      <c r="H1846" s="589">
        <v>1</v>
      </c>
      <c r="I1846" s="592">
        <v>2500</v>
      </c>
      <c r="J1846" s="592">
        <v>2500</v>
      </c>
      <c r="K1846" s="590" t="s">
        <v>33</v>
      </c>
      <c r="L1846" s="590" t="s">
        <v>2865</v>
      </c>
      <c r="M1846" s="591" t="s">
        <v>2864</v>
      </c>
      <c r="N1846" s="591" t="s">
        <v>1859</v>
      </c>
      <c r="O1846" s="554" t="str">
        <f t="shared" si="151"/>
        <v>B2/10/01-C</v>
      </c>
    </row>
    <row r="1847" spans="1:18">
      <c r="B1847" s="590" t="s">
        <v>2863</v>
      </c>
      <c r="C1847" s="590" t="s">
        <v>36</v>
      </c>
      <c r="D1847" s="590" t="s">
        <v>1857</v>
      </c>
      <c r="E1847" s="590" t="s">
        <v>8</v>
      </c>
      <c r="F1847" s="591" t="s">
        <v>374</v>
      </c>
      <c r="G1847" s="590" t="s">
        <v>311</v>
      </c>
      <c r="H1847" s="589">
        <v>8</v>
      </c>
      <c r="I1847" s="592">
        <v>2500</v>
      </c>
      <c r="J1847" s="592">
        <v>20000</v>
      </c>
      <c r="K1847" s="590" t="s">
        <v>33</v>
      </c>
      <c r="L1847" s="590" t="s">
        <v>1861</v>
      </c>
      <c r="M1847" s="591" t="s">
        <v>374</v>
      </c>
      <c r="N1847" s="591" t="s">
        <v>1859</v>
      </c>
      <c r="O1847" s="554" t="str">
        <f t="shared" si="151"/>
        <v>B2/10/01-D</v>
      </c>
    </row>
    <row r="1848" spans="1:18" ht="14.5">
      <c r="P1848" s="555"/>
      <c r="Q1848" s="555"/>
      <c r="R1848" s="555"/>
    </row>
    <row r="1849" spans="1:18" ht="14.5">
      <c r="A1849" s="587">
        <v>3</v>
      </c>
      <c r="B1849" s="588" t="s">
        <v>2863</v>
      </c>
      <c r="C1849" s="588" t="s">
        <v>36</v>
      </c>
      <c r="D1849" s="588" t="s">
        <v>36</v>
      </c>
      <c r="E1849" s="588" t="s">
        <v>36</v>
      </c>
      <c r="F1849" s="587" t="s">
        <v>2866</v>
      </c>
      <c r="G1849" s="588" t="s">
        <v>36</v>
      </c>
      <c r="H1849" s="587"/>
      <c r="I1849" s="587"/>
      <c r="J1849" s="583">
        <v>62901</v>
      </c>
      <c r="K1849" s="588"/>
      <c r="L1849" s="588"/>
      <c r="M1849" s="587"/>
      <c r="N1849" s="587"/>
      <c r="O1849" s="587"/>
      <c r="P1849" s="555"/>
      <c r="Q1849" s="555"/>
      <c r="R1849" s="555"/>
    </row>
    <row r="1850" spans="1:18" ht="101.5">
      <c r="A1850" s="587">
        <v>4</v>
      </c>
      <c r="B1850" s="588" t="s">
        <v>2863</v>
      </c>
      <c r="C1850" s="588" t="s">
        <v>36</v>
      </c>
      <c r="D1850" s="588" t="s">
        <v>36</v>
      </c>
      <c r="E1850" s="588" t="s">
        <v>36</v>
      </c>
      <c r="F1850" s="587" t="s">
        <v>2867</v>
      </c>
      <c r="G1850" s="588" t="s">
        <v>36</v>
      </c>
      <c r="H1850" s="587"/>
      <c r="I1850" s="587"/>
      <c r="J1850" s="583">
        <v>62901</v>
      </c>
      <c r="K1850" s="588"/>
      <c r="L1850" s="588"/>
      <c r="M1850" s="587"/>
      <c r="N1850" s="587"/>
      <c r="O1850" s="587"/>
    </row>
    <row r="1851" spans="1:18">
      <c r="B1851" s="590" t="s">
        <v>2863</v>
      </c>
      <c r="C1851" s="590" t="s">
        <v>36</v>
      </c>
      <c r="D1851" s="590" t="s">
        <v>2868</v>
      </c>
      <c r="E1851" s="590" t="s">
        <v>10</v>
      </c>
      <c r="F1851" s="591" t="s">
        <v>2869</v>
      </c>
      <c r="G1851" s="590" t="s">
        <v>219</v>
      </c>
      <c r="H1851" s="589">
        <v>123</v>
      </c>
      <c r="I1851" s="589">
        <v>472</v>
      </c>
      <c r="J1851" s="592">
        <v>58056</v>
      </c>
      <c r="K1851" s="590" t="s">
        <v>33</v>
      </c>
      <c r="L1851" s="590" t="s">
        <v>2870</v>
      </c>
      <c r="M1851" s="591" t="s">
        <v>2869</v>
      </c>
      <c r="O1851" s="554" t="str">
        <f t="shared" ref="O1851:O1852" si="152">+_xlfn.CONCAT(B1851,"-",E1851)</f>
        <v>B2/10/01-E</v>
      </c>
    </row>
    <row r="1852" spans="1:18">
      <c r="B1852" s="590" t="s">
        <v>2863</v>
      </c>
      <c r="C1852" s="590" t="s">
        <v>36</v>
      </c>
      <c r="D1852" s="590" t="s">
        <v>2868</v>
      </c>
      <c r="E1852" s="590" t="s">
        <v>11</v>
      </c>
      <c r="F1852" s="591" t="s">
        <v>2871</v>
      </c>
      <c r="G1852" s="590" t="s">
        <v>311</v>
      </c>
      <c r="H1852" s="589">
        <v>5</v>
      </c>
      <c r="I1852" s="589">
        <v>969</v>
      </c>
      <c r="J1852" s="592">
        <v>4845</v>
      </c>
      <c r="K1852" s="590" t="s">
        <v>33</v>
      </c>
      <c r="L1852" s="590" t="s">
        <v>2872</v>
      </c>
      <c r="M1852" s="591" t="s">
        <v>2871</v>
      </c>
      <c r="O1852" s="554" t="str">
        <f t="shared" si="152"/>
        <v>B2/10/01-F</v>
      </c>
    </row>
    <row r="1853" spans="1:18" ht="14.5">
      <c r="P1853" s="555"/>
      <c r="Q1853" s="555"/>
      <c r="R1853" s="555"/>
    </row>
    <row r="1854" spans="1:18" ht="14.5">
      <c r="A1854" s="587">
        <v>3</v>
      </c>
      <c r="B1854" s="588" t="s">
        <v>2863</v>
      </c>
      <c r="C1854" s="588" t="s">
        <v>36</v>
      </c>
      <c r="D1854" s="588" t="s">
        <v>36</v>
      </c>
      <c r="E1854" s="588" t="s">
        <v>36</v>
      </c>
      <c r="F1854" s="587" t="s">
        <v>376</v>
      </c>
      <c r="G1854" s="588" t="s">
        <v>36</v>
      </c>
      <c r="H1854" s="587"/>
      <c r="I1854" s="587"/>
      <c r="J1854" s="583">
        <v>950443.75</v>
      </c>
      <c r="K1854" s="588"/>
      <c r="L1854" s="588"/>
      <c r="M1854" s="587"/>
      <c r="N1854" s="587"/>
      <c r="O1854" s="587"/>
      <c r="P1854" s="555"/>
      <c r="Q1854" s="555"/>
      <c r="R1854" s="555"/>
    </row>
    <row r="1855" spans="1:18" ht="58">
      <c r="A1855" s="587">
        <v>4</v>
      </c>
      <c r="B1855" s="588" t="s">
        <v>2863</v>
      </c>
      <c r="C1855" s="588" t="s">
        <v>36</v>
      </c>
      <c r="D1855" s="588" t="s">
        <v>36</v>
      </c>
      <c r="E1855" s="588" t="s">
        <v>36</v>
      </c>
      <c r="F1855" s="587" t="s">
        <v>377</v>
      </c>
      <c r="G1855" s="588" t="s">
        <v>36</v>
      </c>
      <c r="H1855" s="587"/>
      <c r="I1855" s="587"/>
      <c r="J1855" s="583">
        <v>950443.75</v>
      </c>
      <c r="K1855" s="588"/>
      <c r="L1855" s="588"/>
      <c r="M1855" s="587"/>
      <c r="N1855" s="587"/>
      <c r="O1855" s="587"/>
    </row>
    <row r="1856" spans="1:18">
      <c r="B1856" s="590" t="s">
        <v>2863</v>
      </c>
      <c r="C1856" s="590" t="s">
        <v>36</v>
      </c>
      <c r="D1856" s="590" t="s">
        <v>2873</v>
      </c>
      <c r="E1856" s="590" t="s">
        <v>27</v>
      </c>
      <c r="F1856" s="591" t="s">
        <v>378</v>
      </c>
      <c r="G1856" s="590" t="s">
        <v>219</v>
      </c>
      <c r="H1856" s="589">
        <v>631</v>
      </c>
      <c r="I1856" s="592">
        <v>1506.25</v>
      </c>
      <c r="J1856" s="592">
        <v>950443.75</v>
      </c>
      <c r="K1856" s="590" t="s">
        <v>33</v>
      </c>
      <c r="L1856" s="590" t="s">
        <v>2874</v>
      </c>
      <c r="M1856" s="591" t="s">
        <v>378</v>
      </c>
      <c r="O1856" s="554" t="str">
        <f>+_xlfn.CONCAT(B1856,"-",E1856)</f>
        <v>B2/10/01-G</v>
      </c>
    </row>
    <row r="1859" spans="1:18">
      <c r="B1859" s="590" t="s">
        <v>2875</v>
      </c>
      <c r="C1859" s="590" t="s">
        <v>36</v>
      </c>
      <c r="D1859" s="590" t="s">
        <v>2873</v>
      </c>
      <c r="E1859" s="590" t="s">
        <v>5</v>
      </c>
      <c r="F1859" s="591" t="s">
        <v>2876</v>
      </c>
      <c r="G1859" s="590" t="s">
        <v>311</v>
      </c>
      <c r="H1859" s="589">
        <v>42</v>
      </c>
      <c r="J1859" s="589" t="s">
        <v>1777</v>
      </c>
      <c r="K1859" s="590" t="s">
        <v>33</v>
      </c>
      <c r="L1859" s="590" t="s">
        <v>2877</v>
      </c>
      <c r="M1859" s="591" t="s">
        <v>2876</v>
      </c>
      <c r="O1859" s="554" t="str">
        <f>+_xlfn.CONCAT(B1859,"-",E1859)</f>
        <v>B2/10/02-A</v>
      </c>
    </row>
    <row r="1860" spans="1:18" ht="14.5">
      <c r="P1860" s="555"/>
      <c r="Q1860" s="555"/>
      <c r="R1860" s="555"/>
    </row>
    <row r="1861" spans="1:18" ht="29">
      <c r="A1861" s="587">
        <v>3</v>
      </c>
      <c r="B1861" s="588" t="s">
        <v>2875</v>
      </c>
      <c r="C1861" s="588" t="s">
        <v>36</v>
      </c>
      <c r="D1861" s="588" t="s">
        <v>36</v>
      </c>
      <c r="E1861" s="588" t="s">
        <v>36</v>
      </c>
      <c r="F1861" s="587" t="s">
        <v>379</v>
      </c>
      <c r="G1861" s="588" t="s">
        <v>36</v>
      </c>
      <c r="H1861" s="587"/>
      <c r="I1861" s="587"/>
      <c r="J1861" s="583">
        <v>290000</v>
      </c>
      <c r="K1861" s="588"/>
      <c r="L1861" s="588"/>
      <c r="M1861" s="587"/>
      <c r="N1861" s="587"/>
      <c r="O1861" s="587"/>
      <c r="P1861" s="555"/>
      <c r="Q1861" s="555"/>
      <c r="R1861" s="555"/>
    </row>
    <row r="1862" spans="1:18" ht="29">
      <c r="A1862" s="587">
        <v>4</v>
      </c>
      <c r="B1862" s="588" t="s">
        <v>2875</v>
      </c>
      <c r="C1862" s="588" t="s">
        <v>36</v>
      </c>
      <c r="D1862" s="588" t="s">
        <v>36</v>
      </c>
      <c r="E1862" s="588" t="s">
        <v>36</v>
      </c>
      <c r="F1862" s="587" t="s">
        <v>380</v>
      </c>
      <c r="G1862" s="588" t="s">
        <v>36</v>
      </c>
      <c r="H1862" s="587"/>
      <c r="I1862" s="587"/>
      <c r="J1862" s="583">
        <v>290000</v>
      </c>
      <c r="K1862" s="588"/>
      <c r="L1862" s="588"/>
      <c r="M1862" s="587"/>
      <c r="N1862" s="587"/>
      <c r="O1862" s="587"/>
    </row>
    <row r="1863" spans="1:18">
      <c r="B1863" s="590" t="s">
        <v>2875</v>
      </c>
      <c r="C1863" s="590" t="s">
        <v>36</v>
      </c>
      <c r="D1863" s="590" t="s">
        <v>1863</v>
      </c>
      <c r="E1863" s="590" t="s">
        <v>6</v>
      </c>
      <c r="F1863" s="591" t="s">
        <v>2878</v>
      </c>
      <c r="G1863" s="590" t="s">
        <v>231</v>
      </c>
      <c r="H1863" s="589">
        <v>1</v>
      </c>
      <c r="I1863" s="592">
        <v>240000</v>
      </c>
      <c r="J1863" s="592">
        <v>240000</v>
      </c>
      <c r="K1863" s="590" t="s">
        <v>33</v>
      </c>
      <c r="L1863" s="590" t="s">
        <v>2879</v>
      </c>
      <c r="M1863" s="591" t="s">
        <v>2878</v>
      </c>
      <c r="N1863" s="591" t="s">
        <v>1866</v>
      </c>
      <c r="O1863" s="554" t="str">
        <f t="shared" ref="O1863:O1864" si="153">+_xlfn.CONCAT(B1863,"-",E1863)</f>
        <v>B2/10/02-B</v>
      </c>
    </row>
    <row r="1864" spans="1:18">
      <c r="B1864" s="590" t="s">
        <v>2875</v>
      </c>
      <c r="C1864" s="590" t="s">
        <v>36</v>
      </c>
      <c r="D1864" s="590" t="s">
        <v>1863</v>
      </c>
      <c r="E1864" s="590" t="s">
        <v>7</v>
      </c>
      <c r="F1864" s="591" t="s">
        <v>2880</v>
      </c>
      <c r="G1864" s="590" t="s">
        <v>231</v>
      </c>
      <c r="H1864" s="589">
        <v>1</v>
      </c>
      <c r="I1864" s="592">
        <v>50000</v>
      </c>
      <c r="J1864" s="592">
        <v>50000</v>
      </c>
      <c r="K1864" s="590" t="s">
        <v>33</v>
      </c>
      <c r="L1864" s="590" t="s">
        <v>2881</v>
      </c>
      <c r="M1864" s="591" t="s">
        <v>2880</v>
      </c>
      <c r="N1864" s="591" t="s">
        <v>1866</v>
      </c>
      <c r="O1864" s="554" t="str">
        <f t="shared" si="153"/>
        <v>B2/10/02-C</v>
      </c>
    </row>
    <row r="1865" spans="1:18" ht="14.5">
      <c r="P1865" s="555"/>
      <c r="Q1865" s="555"/>
      <c r="R1865" s="555"/>
    </row>
    <row r="1866" spans="1:18" ht="14.5">
      <c r="A1866" s="587">
        <v>3</v>
      </c>
      <c r="B1866" s="588" t="s">
        <v>2875</v>
      </c>
      <c r="C1866" s="588" t="s">
        <v>36</v>
      </c>
      <c r="D1866" s="588" t="s">
        <v>36</v>
      </c>
      <c r="E1866" s="588" t="s">
        <v>36</v>
      </c>
      <c r="F1866" s="587" t="s">
        <v>1184</v>
      </c>
      <c r="G1866" s="588" t="s">
        <v>36</v>
      </c>
      <c r="H1866" s="587"/>
      <c r="I1866" s="587"/>
      <c r="J1866" s="583">
        <v>224500</v>
      </c>
      <c r="K1866" s="588"/>
      <c r="L1866" s="588"/>
      <c r="M1866" s="587"/>
      <c r="N1866" s="587"/>
      <c r="O1866" s="587"/>
      <c r="P1866" s="555"/>
      <c r="Q1866" s="555"/>
      <c r="R1866" s="555"/>
    </row>
    <row r="1867" spans="1:18" ht="29">
      <c r="A1867" s="587">
        <v>4</v>
      </c>
      <c r="B1867" s="588" t="s">
        <v>2875</v>
      </c>
      <c r="C1867" s="588" t="s">
        <v>36</v>
      </c>
      <c r="D1867" s="588" t="s">
        <v>36</v>
      </c>
      <c r="E1867" s="588" t="s">
        <v>36</v>
      </c>
      <c r="F1867" s="587" t="s">
        <v>1872</v>
      </c>
      <c r="G1867" s="588" t="s">
        <v>36</v>
      </c>
      <c r="H1867" s="587"/>
      <c r="I1867" s="587"/>
      <c r="J1867" s="583">
        <v>224000</v>
      </c>
      <c r="K1867" s="588"/>
      <c r="L1867" s="588"/>
      <c r="M1867" s="587"/>
      <c r="N1867" s="587"/>
      <c r="O1867" s="587"/>
    </row>
    <row r="1868" spans="1:18">
      <c r="B1868" s="590" t="s">
        <v>2875</v>
      </c>
      <c r="C1868" s="590" t="s">
        <v>36</v>
      </c>
      <c r="D1868" s="590" t="s">
        <v>1873</v>
      </c>
      <c r="E1868" s="590" t="s">
        <v>8</v>
      </c>
      <c r="F1868" s="591" t="s">
        <v>1186</v>
      </c>
      <c r="G1868" s="590" t="s">
        <v>311</v>
      </c>
      <c r="H1868" s="589">
        <v>205</v>
      </c>
      <c r="I1868" s="589">
        <v>750</v>
      </c>
      <c r="J1868" s="592">
        <v>153750</v>
      </c>
      <c r="K1868" s="590" t="s">
        <v>33</v>
      </c>
      <c r="L1868" s="590" t="s">
        <v>1874</v>
      </c>
      <c r="M1868" s="591" t="s">
        <v>1875</v>
      </c>
      <c r="O1868" s="554" t="str">
        <f t="shared" ref="O1868:O1871" si="154">+_xlfn.CONCAT(B1868,"-",E1868)</f>
        <v>B2/10/02-D</v>
      </c>
    </row>
    <row r="1869" spans="1:18">
      <c r="B1869" s="590" t="s">
        <v>2875</v>
      </c>
      <c r="C1869" s="590" t="s">
        <v>36</v>
      </c>
      <c r="D1869" s="590" t="s">
        <v>1873</v>
      </c>
      <c r="E1869" s="590" t="s">
        <v>10</v>
      </c>
      <c r="F1869" s="591" t="s">
        <v>1187</v>
      </c>
      <c r="G1869" s="590" t="s">
        <v>311</v>
      </c>
      <c r="H1869" s="589">
        <v>76</v>
      </c>
      <c r="I1869" s="589">
        <v>875</v>
      </c>
      <c r="J1869" s="592">
        <v>66500</v>
      </c>
      <c r="K1869" s="590" t="s">
        <v>33</v>
      </c>
      <c r="L1869" s="590" t="s">
        <v>1876</v>
      </c>
      <c r="M1869" s="591" t="s">
        <v>1877</v>
      </c>
      <c r="O1869" s="554" t="str">
        <f t="shared" si="154"/>
        <v>B2/10/02-E</v>
      </c>
    </row>
    <row r="1870" spans="1:18">
      <c r="B1870" s="590" t="s">
        <v>2875</v>
      </c>
      <c r="C1870" s="590" t="s">
        <v>36</v>
      </c>
      <c r="D1870" s="590" t="s">
        <v>1873</v>
      </c>
      <c r="E1870" s="590" t="s">
        <v>11</v>
      </c>
      <c r="F1870" s="591" t="s">
        <v>1188</v>
      </c>
      <c r="G1870" s="590" t="s">
        <v>311</v>
      </c>
      <c r="H1870" s="589">
        <v>1</v>
      </c>
      <c r="I1870" s="592">
        <v>1875</v>
      </c>
      <c r="J1870" s="592">
        <v>1875</v>
      </c>
      <c r="K1870" s="590" t="s">
        <v>33</v>
      </c>
      <c r="L1870" s="590" t="s">
        <v>2882</v>
      </c>
      <c r="M1870" s="591" t="s">
        <v>1188</v>
      </c>
      <c r="O1870" s="554" t="str">
        <f t="shared" si="154"/>
        <v>B2/10/02-F</v>
      </c>
    </row>
    <row r="1871" spans="1:18">
      <c r="B1871" s="590" t="s">
        <v>2875</v>
      </c>
      <c r="C1871" s="590" t="s">
        <v>36</v>
      </c>
      <c r="D1871" s="590" t="s">
        <v>1873</v>
      </c>
      <c r="E1871" s="590" t="s">
        <v>27</v>
      </c>
      <c r="F1871" s="591" t="s">
        <v>1189</v>
      </c>
      <c r="G1871" s="590" t="s">
        <v>311</v>
      </c>
      <c r="H1871" s="589">
        <v>1</v>
      </c>
      <c r="I1871" s="592">
        <v>1875</v>
      </c>
      <c r="J1871" s="592">
        <v>1875</v>
      </c>
      <c r="K1871" s="590" t="s">
        <v>33</v>
      </c>
      <c r="L1871" s="590" t="s">
        <v>2883</v>
      </c>
      <c r="M1871" s="591" t="s">
        <v>1189</v>
      </c>
      <c r="O1871" s="554" t="str">
        <f t="shared" si="154"/>
        <v>B2/10/02-G</v>
      </c>
    </row>
    <row r="1872" spans="1:18" ht="14.5">
      <c r="P1872" s="555"/>
      <c r="Q1872" s="555"/>
      <c r="R1872" s="555"/>
    </row>
    <row r="1873" spans="1:18" ht="14.5">
      <c r="A1873" s="587">
        <v>4</v>
      </c>
      <c r="B1873" s="588" t="s">
        <v>2875</v>
      </c>
      <c r="C1873" s="588" t="s">
        <v>36</v>
      </c>
      <c r="D1873" s="588" t="s">
        <v>36</v>
      </c>
      <c r="E1873" s="588" t="s">
        <v>36</v>
      </c>
      <c r="F1873" s="587" t="s">
        <v>1190</v>
      </c>
      <c r="G1873" s="588" t="s">
        <v>36</v>
      </c>
      <c r="H1873" s="587"/>
      <c r="I1873" s="587"/>
      <c r="J1873" s="587">
        <v>500</v>
      </c>
      <c r="K1873" s="588"/>
      <c r="L1873" s="588"/>
      <c r="M1873" s="587"/>
      <c r="N1873" s="587"/>
      <c r="O1873" s="587"/>
    </row>
    <row r="1874" spans="1:18">
      <c r="B1874" s="590" t="s">
        <v>2875</v>
      </c>
      <c r="C1874" s="590" t="s">
        <v>36</v>
      </c>
      <c r="D1874" s="590" t="s">
        <v>1873</v>
      </c>
      <c r="E1874" s="590" t="s">
        <v>28</v>
      </c>
      <c r="F1874" s="591" t="s">
        <v>1191</v>
      </c>
      <c r="G1874" s="590" t="s">
        <v>311</v>
      </c>
      <c r="H1874" s="589">
        <v>2</v>
      </c>
      <c r="I1874" s="589">
        <v>250</v>
      </c>
      <c r="J1874" s="589">
        <v>500</v>
      </c>
      <c r="K1874" s="590" t="s">
        <v>33</v>
      </c>
      <c r="L1874" s="590" t="s">
        <v>2884</v>
      </c>
      <c r="M1874" s="591" t="s">
        <v>1191</v>
      </c>
      <c r="O1874" s="554" t="str">
        <f>+_xlfn.CONCAT(B1874,"-",E1874)</f>
        <v>B2/10/02-H</v>
      </c>
    </row>
    <row r="1875" spans="1:18" ht="14.5">
      <c r="P1875" s="555"/>
      <c r="Q1875" s="555"/>
      <c r="R1875" s="555"/>
    </row>
    <row r="1876" spans="1:18" ht="14.5">
      <c r="A1876" s="587" t="s">
        <v>1633</v>
      </c>
      <c r="B1876" s="588" t="s">
        <v>2875</v>
      </c>
      <c r="C1876" s="588" t="s">
        <v>36</v>
      </c>
      <c r="D1876" s="588" t="s">
        <v>36</v>
      </c>
      <c r="E1876" s="588" t="s">
        <v>36</v>
      </c>
      <c r="F1876" s="587" t="s">
        <v>17</v>
      </c>
      <c r="G1876" s="588"/>
      <c r="H1876" s="587"/>
      <c r="I1876" s="587"/>
      <c r="J1876" s="587"/>
      <c r="K1876" s="588"/>
      <c r="L1876" s="588"/>
      <c r="M1876" s="587"/>
      <c r="N1876" s="587"/>
      <c r="O1876" s="587"/>
      <c r="P1876" s="555"/>
      <c r="Q1876" s="555"/>
      <c r="R1876" s="555"/>
    </row>
    <row r="1877" spans="1:18" ht="14.5">
      <c r="A1877" s="587" t="s">
        <v>1633</v>
      </c>
      <c r="B1877" s="588" t="s">
        <v>2875</v>
      </c>
      <c r="C1877" s="588" t="s">
        <v>36</v>
      </c>
      <c r="D1877" s="588" t="s">
        <v>36</v>
      </c>
      <c r="E1877" s="588" t="s">
        <v>36</v>
      </c>
      <c r="F1877" s="587" t="s">
        <v>9</v>
      </c>
      <c r="G1877" s="588"/>
      <c r="H1877" s="587"/>
      <c r="I1877" s="587"/>
      <c r="J1877" s="587"/>
      <c r="K1877" s="588"/>
      <c r="L1877" s="588"/>
      <c r="M1877" s="587"/>
      <c r="N1877" s="587"/>
      <c r="O1877" s="587"/>
    </row>
    <row r="1879" spans="1:18" ht="14.5">
      <c r="P1879" s="555"/>
      <c r="Q1879" s="555"/>
      <c r="R1879" s="555"/>
    </row>
    <row r="1880" spans="1:18" ht="14.5">
      <c r="A1880" s="587">
        <v>2</v>
      </c>
      <c r="B1880" s="588" t="s">
        <v>2885</v>
      </c>
      <c r="C1880" s="588" t="s">
        <v>36</v>
      </c>
      <c r="D1880" s="588" t="s">
        <v>36</v>
      </c>
      <c r="E1880" s="588" t="s">
        <v>36</v>
      </c>
      <c r="F1880" s="587" t="s">
        <v>20</v>
      </c>
      <c r="G1880" s="588" t="s">
        <v>36</v>
      </c>
      <c r="H1880" s="587"/>
      <c r="I1880" s="587"/>
      <c r="J1880" s="583">
        <v>7195375</v>
      </c>
      <c r="K1880" s="588"/>
      <c r="L1880" s="588"/>
      <c r="M1880" s="587"/>
      <c r="N1880" s="587"/>
      <c r="O1880" s="587"/>
      <c r="P1880" s="555"/>
      <c r="Q1880" s="555"/>
      <c r="R1880" s="555"/>
    </row>
    <row r="1881" spans="1:18" ht="14.5">
      <c r="A1881" s="587">
        <v>3</v>
      </c>
      <c r="B1881" s="588" t="s">
        <v>2885</v>
      </c>
      <c r="C1881" s="588" t="s">
        <v>36</v>
      </c>
      <c r="D1881" s="588" t="s">
        <v>36</v>
      </c>
      <c r="E1881" s="588" t="s">
        <v>36</v>
      </c>
      <c r="F1881" s="587" t="s">
        <v>976</v>
      </c>
      <c r="G1881" s="588" t="s">
        <v>36</v>
      </c>
      <c r="H1881" s="587"/>
      <c r="I1881" s="587"/>
      <c r="J1881" s="583">
        <v>250000</v>
      </c>
      <c r="K1881" s="588"/>
      <c r="L1881" s="588"/>
      <c r="M1881" s="587"/>
      <c r="N1881" s="587"/>
      <c r="O1881" s="587"/>
      <c r="P1881" s="555"/>
      <c r="Q1881" s="555"/>
      <c r="R1881" s="555"/>
    </row>
    <row r="1882" spans="1:18" ht="14.5">
      <c r="A1882" s="587">
        <v>4</v>
      </c>
      <c r="B1882" s="588" t="s">
        <v>2885</v>
      </c>
      <c r="C1882" s="588" t="s">
        <v>36</v>
      </c>
      <c r="D1882" s="588" t="s">
        <v>36</v>
      </c>
      <c r="E1882" s="588" t="s">
        <v>36</v>
      </c>
      <c r="F1882" s="587" t="s">
        <v>977</v>
      </c>
      <c r="G1882" s="588" t="s">
        <v>36</v>
      </c>
      <c r="H1882" s="587"/>
      <c r="I1882" s="587"/>
      <c r="J1882" s="583">
        <v>250000</v>
      </c>
      <c r="K1882" s="588"/>
      <c r="L1882" s="588"/>
      <c r="M1882" s="587"/>
      <c r="N1882" s="587"/>
      <c r="O1882" s="587"/>
    </row>
    <row r="1883" spans="1:18">
      <c r="B1883" s="590" t="s">
        <v>2885</v>
      </c>
      <c r="C1883" s="590" t="s">
        <v>36</v>
      </c>
      <c r="D1883" s="590" t="s">
        <v>1879</v>
      </c>
      <c r="E1883" s="590" t="s">
        <v>5</v>
      </c>
      <c r="F1883" s="591" t="s">
        <v>978</v>
      </c>
      <c r="G1883" s="590" t="s">
        <v>311</v>
      </c>
      <c r="H1883" s="589">
        <v>4</v>
      </c>
      <c r="I1883" s="592">
        <v>62500</v>
      </c>
      <c r="J1883" s="592">
        <v>250000</v>
      </c>
      <c r="K1883" s="590" t="s">
        <v>34</v>
      </c>
      <c r="L1883" s="590" t="s">
        <v>1880</v>
      </c>
      <c r="M1883" s="591" t="s">
        <v>978</v>
      </c>
      <c r="N1883" s="591" t="s">
        <v>1866</v>
      </c>
      <c r="O1883" s="554" t="str">
        <f t="shared" ref="O1883:O1886" si="155">+_xlfn.CONCAT(B1883,"-",E1883)</f>
        <v>B2/11/01-A</v>
      </c>
    </row>
    <row r="1884" spans="1:18" ht="25">
      <c r="B1884" s="590" t="s">
        <v>2885</v>
      </c>
      <c r="C1884" s="590" t="s">
        <v>36</v>
      </c>
      <c r="D1884" s="590" t="s">
        <v>1879</v>
      </c>
      <c r="E1884" s="590" t="s">
        <v>6</v>
      </c>
      <c r="F1884" s="591" t="s">
        <v>979</v>
      </c>
      <c r="G1884" s="590" t="s">
        <v>311</v>
      </c>
      <c r="H1884" s="589">
        <v>4</v>
      </c>
      <c r="J1884" s="589" t="s">
        <v>1777</v>
      </c>
      <c r="K1884" s="590" t="s">
        <v>34</v>
      </c>
      <c r="L1884" s="590" t="s">
        <v>1881</v>
      </c>
      <c r="M1884" s="591" t="s">
        <v>1882</v>
      </c>
      <c r="O1884" s="554" t="str">
        <f t="shared" si="155"/>
        <v>B2/11/01-B</v>
      </c>
    </row>
    <row r="1885" spans="1:18">
      <c r="B1885" s="590" t="s">
        <v>2885</v>
      </c>
      <c r="C1885" s="590" t="s">
        <v>36</v>
      </c>
      <c r="D1885" s="590" t="s">
        <v>1879</v>
      </c>
      <c r="E1885" s="590" t="s">
        <v>7</v>
      </c>
      <c r="F1885" s="591" t="s">
        <v>980</v>
      </c>
      <c r="G1885" s="590" t="s">
        <v>311</v>
      </c>
      <c r="H1885" s="589">
        <v>4</v>
      </c>
      <c r="J1885" s="589" t="s">
        <v>1777</v>
      </c>
      <c r="K1885" s="590" t="s">
        <v>34</v>
      </c>
      <c r="L1885" s="590" t="s">
        <v>1881</v>
      </c>
      <c r="M1885" s="591" t="s">
        <v>1882</v>
      </c>
      <c r="O1885" s="554" t="str">
        <f t="shared" si="155"/>
        <v>B2/11/01-C</v>
      </c>
    </row>
    <row r="1886" spans="1:18">
      <c r="B1886" s="590" t="s">
        <v>2885</v>
      </c>
      <c r="C1886" s="590" t="s">
        <v>36</v>
      </c>
      <c r="D1886" s="590" t="s">
        <v>1879</v>
      </c>
      <c r="E1886" s="590" t="s">
        <v>8</v>
      </c>
      <c r="F1886" s="591" t="s">
        <v>981</v>
      </c>
      <c r="G1886" s="590" t="s">
        <v>311</v>
      </c>
      <c r="H1886" s="589">
        <v>4</v>
      </c>
      <c r="J1886" s="589" t="s">
        <v>1777</v>
      </c>
      <c r="K1886" s="590" t="s">
        <v>34</v>
      </c>
      <c r="L1886" s="590" t="s">
        <v>1881</v>
      </c>
      <c r="M1886" s="591" t="s">
        <v>1882</v>
      </c>
      <c r="O1886" s="554" t="str">
        <f t="shared" si="155"/>
        <v>B2/11/01-D</v>
      </c>
    </row>
    <row r="1887" spans="1:18" ht="14.5">
      <c r="P1887" s="555"/>
      <c r="Q1887" s="555"/>
      <c r="R1887" s="555"/>
    </row>
    <row r="1888" spans="1:18" ht="14.5">
      <c r="A1888" s="587">
        <v>4</v>
      </c>
      <c r="B1888" s="588" t="s">
        <v>2885</v>
      </c>
      <c r="C1888" s="588" t="s">
        <v>36</v>
      </c>
      <c r="D1888" s="588" t="s">
        <v>36</v>
      </c>
      <c r="E1888" s="588" t="s">
        <v>36</v>
      </c>
      <c r="F1888" s="587" t="s">
        <v>982</v>
      </c>
      <c r="G1888" s="588" t="s">
        <v>36</v>
      </c>
      <c r="H1888" s="587"/>
      <c r="I1888" s="587"/>
      <c r="J1888" s="587">
        <v>0</v>
      </c>
      <c r="K1888" s="588"/>
      <c r="L1888" s="588"/>
      <c r="M1888" s="587"/>
      <c r="N1888" s="587"/>
      <c r="O1888" s="587"/>
    </row>
    <row r="1889" spans="1:18">
      <c r="B1889" s="590" t="s">
        <v>2885</v>
      </c>
      <c r="C1889" s="590" t="s">
        <v>36</v>
      </c>
      <c r="D1889" s="590" t="s">
        <v>1879</v>
      </c>
      <c r="E1889" s="590" t="s">
        <v>10</v>
      </c>
      <c r="F1889" s="591" t="s">
        <v>983</v>
      </c>
      <c r="G1889" s="590" t="s">
        <v>0</v>
      </c>
      <c r="H1889" s="589">
        <v>1</v>
      </c>
      <c r="J1889" s="589" t="s">
        <v>1777</v>
      </c>
      <c r="K1889" s="590" t="s">
        <v>34</v>
      </c>
      <c r="L1889" s="590" t="s">
        <v>1881</v>
      </c>
      <c r="M1889" s="591" t="s">
        <v>1882</v>
      </c>
      <c r="O1889" s="554" t="str">
        <f t="shared" ref="O1889:O1890" si="156">+_xlfn.CONCAT(B1889,"-",E1889)</f>
        <v>B2/11/01-E</v>
      </c>
    </row>
    <row r="1890" spans="1:18">
      <c r="B1890" s="590" t="s">
        <v>2885</v>
      </c>
      <c r="C1890" s="590" t="s">
        <v>36</v>
      </c>
      <c r="D1890" s="590" t="s">
        <v>1879</v>
      </c>
      <c r="E1890" s="590" t="s">
        <v>11</v>
      </c>
      <c r="F1890" s="591" t="s">
        <v>984</v>
      </c>
      <c r="G1890" s="590" t="s">
        <v>0</v>
      </c>
      <c r="H1890" s="589">
        <v>1</v>
      </c>
      <c r="J1890" s="589" t="s">
        <v>1777</v>
      </c>
      <c r="K1890" s="590" t="s">
        <v>34</v>
      </c>
      <c r="L1890" s="590" t="s">
        <v>1881</v>
      </c>
      <c r="M1890" s="591" t="s">
        <v>1882</v>
      </c>
      <c r="O1890" s="554" t="str">
        <f t="shared" si="156"/>
        <v>B2/11/01-F</v>
      </c>
    </row>
    <row r="1891" spans="1:18" ht="14.5">
      <c r="P1891" s="555"/>
      <c r="Q1891" s="555"/>
      <c r="R1891" s="555"/>
    </row>
    <row r="1892" spans="1:18" ht="14.5">
      <c r="A1892" s="587">
        <v>3</v>
      </c>
      <c r="B1892" s="588" t="s">
        <v>2885</v>
      </c>
      <c r="C1892" s="588" t="s">
        <v>36</v>
      </c>
      <c r="D1892" s="588" t="s">
        <v>36</v>
      </c>
      <c r="E1892" s="588" t="s">
        <v>36</v>
      </c>
      <c r="F1892" s="587" t="s">
        <v>385</v>
      </c>
      <c r="G1892" s="588" t="s">
        <v>36</v>
      </c>
      <c r="H1892" s="587"/>
      <c r="I1892" s="587"/>
      <c r="J1892" s="583">
        <v>6945375</v>
      </c>
      <c r="K1892" s="588"/>
      <c r="L1892" s="588"/>
      <c r="M1892" s="587"/>
      <c r="N1892" s="587"/>
      <c r="O1892" s="587"/>
      <c r="P1892" s="555"/>
      <c r="Q1892" s="555"/>
      <c r="R1892" s="555"/>
    </row>
    <row r="1893" spans="1:18" ht="43.5">
      <c r="A1893" s="587">
        <v>4</v>
      </c>
      <c r="B1893" s="588" t="s">
        <v>2885</v>
      </c>
      <c r="C1893" s="588" t="s">
        <v>36</v>
      </c>
      <c r="D1893" s="588" t="s">
        <v>36</v>
      </c>
      <c r="E1893" s="588" t="s">
        <v>36</v>
      </c>
      <c r="F1893" s="587" t="s">
        <v>386</v>
      </c>
      <c r="G1893" s="588" t="s">
        <v>36</v>
      </c>
      <c r="H1893" s="587"/>
      <c r="I1893" s="587"/>
      <c r="J1893" s="583">
        <v>31625</v>
      </c>
      <c r="K1893" s="588"/>
      <c r="L1893" s="588"/>
      <c r="M1893" s="587"/>
      <c r="N1893" s="587"/>
      <c r="O1893" s="587"/>
    </row>
    <row r="1894" spans="1:18">
      <c r="B1894" s="590" t="s">
        <v>2885</v>
      </c>
      <c r="C1894" s="590" t="s">
        <v>36</v>
      </c>
      <c r="D1894" s="590" t="s">
        <v>1883</v>
      </c>
      <c r="E1894" s="590" t="s">
        <v>27</v>
      </c>
      <c r="F1894" s="591" t="s">
        <v>387</v>
      </c>
      <c r="G1894" s="590" t="s">
        <v>0</v>
      </c>
      <c r="H1894" s="589">
        <v>1</v>
      </c>
      <c r="I1894" s="592">
        <v>31625</v>
      </c>
      <c r="J1894" s="592">
        <v>31625</v>
      </c>
      <c r="K1894" s="590" t="s">
        <v>34</v>
      </c>
      <c r="L1894" s="590" t="s">
        <v>2886</v>
      </c>
      <c r="M1894" s="591" t="s">
        <v>2887</v>
      </c>
      <c r="N1894" s="591" t="s">
        <v>1886</v>
      </c>
      <c r="O1894" s="554" t="str">
        <f>+_xlfn.CONCAT(B1894,"-",E1894)</f>
        <v>B2/11/01-G</v>
      </c>
    </row>
    <row r="1895" spans="1:18" ht="14.5">
      <c r="P1895" s="555"/>
      <c r="Q1895" s="555"/>
      <c r="R1895" s="555"/>
    </row>
    <row r="1896" spans="1:18" ht="14.5">
      <c r="A1896" s="587">
        <v>4</v>
      </c>
      <c r="B1896" s="588" t="s">
        <v>2885</v>
      </c>
      <c r="C1896" s="588" t="s">
        <v>36</v>
      </c>
      <c r="D1896" s="588" t="s">
        <v>36</v>
      </c>
      <c r="E1896" s="588" t="s">
        <v>36</v>
      </c>
      <c r="F1896" s="587" t="s">
        <v>971</v>
      </c>
      <c r="G1896" s="588" t="s">
        <v>36</v>
      </c>
      <c r="H1896" s="587"/>
      <c r="I1896" s="587"/>
      <c r="J1896" s="583">
        <v>663750</v>
      </c>
      <c r="K1896" s="588"/>
      <c r="L1896" s="588"/>
      <c r="M1896" s="587"/>
      <c r="N1896" s="587"/>
      <c r="O1896" s="587"/>
    </row>
    <row r="1897" spans="1:18" ht="25">
      <c r="B1897" s="590" t="s">
        <v>2885</v>
      </c>
      <c r="C1897" s="590" t="s">
        <v>36</v>
      </c>
      <c r="D1897" s="590" t="s">
        <v>1887</v>
      </c>
      <c r="E1897" s="590" t="s">
        <v>28</v>
      </c>
      <c r="F1897" s="591" t="s">
        <v>972</v>
      </c>
      <c r="G1897" s="590" t="s">
        <v>311</v>
      </c>
      <c r="H1897" s="589">
        <v>10</v>
      </c>
      <c r="I1897" s="592">
        <v>6250</v>
      </c>
      <c r="J1897" s="592">
        <v>62500</v>
      </c>
      <c r="K1897" s="590" t="s">
        <v>34</v>
      </c>
      <c r="L1897" s="590" t="s">
        <v>2888</v>
      </c>
      <c r="M1897" s="591" t="s">
        <v>972</v>
      </c>
      <c r="O1897" s="554" t="str">
        <f t="shared" ref="O1897:O1898" si="157">+_xlfn.CONCAT(B1897,"-",E1897)</f>
        <v>B2/11/01-H</v>
      </c>
    </row>
    <row r="1898" spans="1:18">
      <c r="B1898" s="590" t="s">
        <v>2885</v>
      </c>
      <c r="C1898" s="590" t="s">
        <v>36</v>
      </c>
      <c r="D1898" s="590" t="s">
        <v>1887</v>
      </c>
      <c r="E1898" s="590" t="s">
        <v>33</v>
      </c>
      <c r="F1898" s="591" t="s">
        <v>973</v>
      </c>
      <c r="G1898" s="590" t="s">
        <v>311</v>
      </c>
      <c r="H1898" s="589">
        <v>33</v>
      </c>
      <c r="I1898" s="592">
        <v>12500</v>
      </c>
      <c r="J1898" s="592">
        <v>412500</v>
      </c>
      <c r="K1898" s="590" t="s">
        <v>34</v>
      </c>
      <c r="L1898" s="590" t="s">
        <v>2889</v>
      </c>
      <c r="M1898" s="591" t="s">
        <v>973</v>
      </c>
      <c r="O1898" s="554" t="str">
        <f t="shared" si="157"/>
        <v>B2/11/01-J</v>
      </c>
    </row>
    <row r="1901" spans="1:18" ht="25">
      <c r="B1901" s="590" t="s">
        <v>2890</v>
      </c>
      <c r="C1901" s="590" t="s">
        <v>36</v>
      </c>
      <c r="D1901" s="590" t="s">
        <v>1887</v>
      </c>
      <c r="E1901" s="590" t="s">
        <v>5</v>
      </c>
      <c r="F1901" s="591" t="s">
        <v>1888</v>
      </c>
      <c r="G1901" s="590" t="s">
        <v>311</v>
      </c>
      <c r="H1901" s="589">
        <v>99</v>
      </c>
      <c r="I1901" s="592">
        <v>1875</v>
      </c>
      <c r="J1901" s="592">
        <v>185625</v>
      </c>
      <c r="K1901" s="590" t="s">
        <v>34</v>
      </c>
      <c r="L1901" s="590" t="s">
        <v>1889</v>
      </c>
      <c r="M1901" s="591" t="s">
        <v>1888</v>
      </c>
      <c r="O1901" s="554" t="str">
        <f t="shared" ref="O1901:O1902" si="158">+_xlfn.CONCAT(B1901,"-",E1901)</f>
        <v>B2/11/02-A</v>
      </c>
    </row>
    <row r="1902" spans="1:18">
      <c r="B1902" s="590" t="s">
        <v>2890</v>
      </c>
      <c r="C1902" s="590" t="s">
        <v>36</v>
      </c>
      <c r="D1902" s="590" t="s">
        <v>1887</v>
      </c>
      <c r="E1902" s="590" t="s">
        <v>6</v>
      </c>
      <c r="F1902" s="591" t="s">
        <v>2891</v>
      </c>
      <c r="G1902" s="590" t="s">
        <v>311</v>
      </c>
      <c r="H1902" s="589">
        <v>1</v>
      </c>
      <c r="I1902" s="592">
        <v>3125</v>
      </c>
      <c r="J1902" s="592">
        <v>3125</v>
      </c>
      <c r="K1902" s="590" t="s">
        <v>34</v>
      </c>
      <c r="L1902" s="590" t="s">
        <v>2892</v>
      </c>
      <c r="M1902" s="591" t="s">
        <v>2891</v>
      </c>
      <c r="O1902" s="554" t="str">
        <f t="shared" si="158"/>
        <v>B2/11/02-B</v>
      </c>
    </row>
    <row r="1903" spans="1:18" ht="14.5">
      <c r="P1903" s="555"/>
      <c r="Q1903" s="555"/>
      <c r="R1903" s="555"/>
    </row>
    <row r="1904" spans="1:18" ht="14.5">
      <c r="A1904" s="587">
        <v>4</v>
      </c>
      <c r="B1904" s="588" t="s">
        <v>2890</v>
      </c>
      <c r="C1904" s="588" t="s">
        <v>36</v>
      </c>
      <c r="D1904" s="588" t="s">
        <v>36</v>
      </c>
      <c r="E1904" s="588" t="s">
        <v>36</v>
      </c>
      <c r="F1904" s="587" t="s">
        <v>1313</v>
      </c>
      <c r="G1904" s="588" t="s">
        <v>36</v>
      </c>
      <c r="H1904" s="587"/>
      <c r="I1904" s="587"/>
      <c r="J1904" s="583">
        <v>6250000</v>
      </c>
      <c r="K1904" s="588"/>
      <c r="L1904" s="588"/>
      <c r="M1904" s="587"/>
      <c r="N1904" s="587"/>
      <c r="O1904" s="587"/>
      <c r="P1904" s="555"/>
      <c r="Q1904" s="555"/>
      <c r="R1904" s="555"/>
    </row>
    <row r="1905" spans="1:18" ht="43.5">
      <c r="A1905" s="587">
        <v>5</v>
      </c>
      <c r="B1905" s="588" t="s">
        <v>2890</v>
      </c>
      <c r="C1905" s="588" t="s">
        <v>36</v>
      </c>
      <c r="D1905" s="588" t="s">
        <v>36</v>
      </c>
      <c r="E1905" s="588" t="s">
        <v>36</v>
      </c>
      <c r="F1905" s="587" t="s">
        <v>2893</v>
      </c>
      <c r="G1905" s="588" t="s">
        <v>36</v>
      </c>
      <c r="H1905" s="587"/>
      <c r="I1905" s="587"/>
      <c r="J1905" s="587">
        <v>0</v>
      </c>
      <c r="K1905" s="588"/>
      <c r="L1905" s="588"/>
      <c r="M1905" s="587"/>
      <c r="N1905" s="587"/>
      <c r="O1905" s="587"/>
      <c r="P1905" s="555"/>
      <c r="Q1905" s="555"/>
      <c r="R1905" s="555"/>
    </row>
    <row r="1906" spans="1:18" ht="58">
      <c r="A1906" s="587">
        <v>5</v>
      </c>
      <c r="B1906" s="588" t="s">
        <v>2890</v>
      </c>
      <c r="C1906" s="588" t="s">
        <v>36</v>
      </c>
      <c r="D1906" s="588" t="s">
        <v>36</v>
      </c>
      <c r="E1906" s="588" t="s">
        <v>36</v>
      </c>
      <c r="F1906" s="587" t="s">
        <v>2894</v>
      </c>
      <c r="G1906" s="588" t="s">
        <v>36</v>
      </c>
      <c r="H1906" s="587"/>
      <c r="I1906" s="587"/>
      <c r="J1906" s="587">
        <v>0</v>
      </c>
      <c r="K1906" s="588"/>
      <c r="L1906" s="588"/>
      <c r="M1906" s="587"/>
      <c r="N1906" s="587"/>
      <c r="O1906" s="587"/>
      <c r="P1906" s="555"/>
      <c r="Q1906" s="555"/>
      <c r="R1906" s="555"/>
    </row>
    <row r="1907" spans="1:18" ht="72.5">
      <c r="A1907" s="587">
        <v>5</v>
      </c>
      <c r="B1907" s="588" t="s">
        <v>2890</v>
      </c>
      <c r="C1907" s="588" t="s">
        <v>36</v>
      </c>
      <c r="D1907" s="588" t="s">
        <v>36</v>
      </c>
      <c r="E1907" s="588" t="s">
        <v>36</v>
      </c>
      <c r="F1907" s="587" t="s">
        <v>2895</v>
      </c>
      <c r="G1907" s="588" t="s">
        <v>36</v>
      </c>
      <c r="H1907" s="587"/>
      <c r="I1907" s="587"/>
      <c r="J1907" s="587">
        <v>0</v>
      </c>
      <c r="K1907" s="588"/>
      <c r="L1907" s="588"/>
      <c r="M1907" s="587"/>
      <c r="N1907" s="587"/>
      <c r="O1907" s="587"/>
      <c r="P1907" s="555"/>
      <c r="Q1907" s="555"/>
      <c r="R1907" s="555"/>
    </row>
    <row r="1908" spans="1:18" ht="72.5">
      <c r="A1908" s="587">
        <v>5</v>
      </c>
      <c r="B1908" s="588" t="s">
        <v>2890</v>
      </c>
      <c r="C1908" s="588" t="s">
        <v>36</v>
      </c>
      <c r="D1908" s="588" t="s">
        <v>36</v>
      </c>
      <c r="E1908" s="588" t="s">
        <v>36</v>
      </c>
      <c r="F1908" s="587" t="s">
        <v>2896</v>
      </c>
      <c r="G1908" s="588" t="s">
        <v>36</v>
      </c>
      <c r="H1908" s="587"/>
      <c r="I1908" s="587"/>
      <c r="J1908" s="583">
        <v>6250000</v>
      </c>
      <c r="K1908" s="588"/>
      <c r="L1908" s="588"/>
      <c r="M1908" s="587"/>
      <c r="N1908" s="587"/>
      <c r="O1908" s="587"/>
    </row>
    <row r="1909" spans="1:18" ht="62.5">
      <c r="B1909" s="590" t="s">
        <v>2890</v>
      </c>
      <c r="C1909" s="590" t="s">
        <v>36</v>
      </c>
      <c r="D1909" s="590" t="s">
        <v>1891</v>
      </c>
      <c r="E1909" s="590" t="s">
        <v>7</v>
      </c>
      <c r="F1909" s="591" t="s">
        <v>1311</v>
      </c>
      <c r="G1909" s="590" t="s">
        <v>0</v>
      </c>
      <c r="H1909" s="589">
        <v>1</v>
      </c>
      <c r="I1909" s="592">
        <v>6250000</v>
      </c>
      <c r="J1909" s="592">
        <v>6250000</v>
      </c>
      <c r="K1909" s="590" t="s">
        <v>34</v>
      </c>
      <c r="L1909" s="590" t="s">
        <v>1893</v>
      </c>
      <c r="M1909" s="591" t="s">
        <v>1894</v>
      </c>
      <c r="N1909" s="591" t="s">
        <v>1895</v>
      </c>
      <c r="O1909" s="554" t="str">
        <f>+_xlfn.CONCAT(B1909,"-",E1909)</f>
        <v>B2/11/02-C</v>
      </c>
    </row>
    <row r="1910" spans="1:18" ht="14.5">
      <c r="P1910" s="555"/>
      <c r="Q1910" s="555"/>
      <c r="R1910" s="555"/>
    </row>
    <row r="1911" spans="1:18" ht="14.5">
      <c r="A1911" s="587" t="s">
        <v>1633</v>
      </c>
      <c r="B1911" s="588" t="s">
        <v>2890</v>
      </c>
      <c r="C1911" s="588" t="s">
        <v>36</v>
      </c>
      <c r="D1911" s="588" t="s">
        <v>36</v>
      </c>
      <c r="E1911" s="588" t="s">
        <v>36</v>
      </c>
      <c r="F1911" s="587" t="s">
        <v>20</v>
      </c>
      <c r="G1911" s="588"/>
      <c r="H1911" s="587"/>
      <c r="I1911" s="587"/>
      <c r="J1911" s="587"/>
      <c r="K1911" s="588"/>
      <c r="L1911" s="588"/>
      <c r="M1911" s="587"/>
      <c r="N1911" s="587"/>
      <c r="O1911" s="587"/>
      <c r="P1911" s="555"/>
      <c r="Q1911" s="555"/>
      <c r="R1911" s="555"/>
    </row>
    <row r="1912" spans="1:18" ht="14.5">
      <c r="A1912" s="587" t="s">
        <v>1633</v>
      </c>
      <c r="B1912" s="588" t="s">
        <v>2890</v>
      </c>
      <c r="C1912" s="588" t="s">
        <v>36</v>
      </c>
      <c r="D1912" s="588" t="s">
        <v>36</v>
      </c>
      <c r="E1912" s="588" t="s">
        <v>36</v>
      </c>
      <c r="F1912" s="587" t="s">
        <v>9</v>
      </c>
      <c r="G1912" s="588"/>
      <c r="H1912" s="587"/>
      <c r="I1912" s="587"/>
      <c r="J1912" s="587"/>
      <c r="K1912" s="588"/>
      <c r="L1912" s="588"/>
      <c r="M1912" s="587"/>
      <c r="N1912" s="587"/>
      <c r="O1912" s="587"/>
    </row>
    <row r="1914" spans="1:18" ht="14.5">
      <c r="P1914" s="555"/>
      <c r="Q1914" s="555"/>
      <c r="R1914" s="555"/>
    </row>
    <row r="1915" spans="1:18" ht="14.5">
      <c r="A1915" s="587">
        <v>2</v>
      </c>
      <c r="B1915" s="588" t="s">
        <v>2897</v>
      </c>
      <c r="C1915" s="588" t="s">
        <v>36</v>
      </c>
      <c r="D1915" s="588" t="s">
        <v>36</v>
      </c>
      <c r="E1915" s="588" t="s">
        <v>36</v>
      </c>
      <c r="F1915" s="587" t="s">
        <v>6452</v>
      </c>
      <c r="G1915" s="588" t="s">
        <v>36</v>
      </c>
      <c r="H1915" s="587"/>
      <c r="I1915" s="587"/>
      <c r="J1915" s="583">
        <v>1239735.82</v>
      </c>
      <c r="K1915" s="588"/>
      <c r="L1915" s="588"/>
      <c r="M1915" s="587"/>
      <c r="N1915" s="587"/>
      <c r="O1915" s="587"/>
      <c r="P1915" s="555"/>
      <c r="Q1915" s="555"/>
      <c r="R1915" s="555"/>
    </row>
    <row r="1916" spans="1:18" ht="14.5">
      <c r="A1916" s="587">
        <v>3</v>
      </c>
      <c r="B1916" s="588" t="s">
        <v>2897</v>
      </c>
      <c r="C1916" s="588" t="s">
        <v>36</v>
      </c>
      <c r="D1916" s="588" t="s">
        <v>36</v>
      </c>
      <c r="E1916" s="588" t="s">
        <v>36</v>
      </c>
      <c r="F1916" s="587" t="s">
        <v>388</v>
      </c>
      <c r="G1916" s="588" t="s">
        <v>36</v>
      </c>
      <c r="H1916" s="587"/>
      <c r="I1916" s="587"/>
      <c r="J1916" s="583">
        <v>600000</v>
      </c>
      <c r="K1916" s="588"/>
      <c r="L1916" s="588"/>
      <c r="M1916" s="587"/>
      <c r="N1916" s="587"/>
      <c r="O1916" s="587"/>
      <c r="P1916" s="555"/>
      <c r="Q1916" s="555"/>
      <c r="R1916" s="555"/>
    </row>
    <row r="1917" spans="1:18" ht="72.5">
      <c r="A1917" s="587">
        <v>4</v>
      </c>
      <c r="B1917" s="588" t="s">
        <v>2897</v>
      </c>
      <c r="C1917" s="588" t="s">
        <v>36</v>
      </c>
      <c r="D1917" s="588" t="s">
        <v>36</v>
      </c>
      <c r="E1917" s="588" t="s">
        <v>36</v>
      </c>
      <c r="F1917" s="587" t="s">
        <v>389</v>
      </c>
      <c r="G1917" s="588" t="s">
        <v>36</v>
      </c>
      <c r="H1917" s="587"/>
      <c r="I1917" s="587"/>
      <c r="J1917" s="583">
        <v>600000</v>
      </c>
      <c r="K1917" s="588"/>
      <c r="L1917" s="588"/>
      <c r="M1917" s="587"/>
      <c r="N1917" s="587"/>
      <c r="O1917" s="587"/>
    </row>
    <row r="1918" spans="1:18" ht="25">
      <c r="B1918" s="590" t="s">
        <v>2897</v>
      </c>
      <c r="C1918" s="590" t="s">
        <v>36</v>
      </c>
      <c r="D1918" s="590" t="s">
        <v>1897</v>
      </c>
      <c r="E1918" s="590" t="s">
        <v>5</v>
      </c>
      <c r="F1918" s="591" t="s">
        <v>390</v>
      </c>
      <c r="G1918" s="590" t="s">
        <v>0</v>
      </c>
      <c r="H1918" s="589">
        <v>1</v>
      </c>
      <c r="I1918" s="592">
        <v>600000</v>
      </c>
      <c r="J1918" s="592">
        <v>600000</v>
      </c>
      <c r="K1918" s="590" t="s">
        <v>39</v>
      </c>
      <c r="L1918" s="590" t="s">
        <v>2898</v>
      </c>
      <c r="M1918" s="591" t="s">
        <v>6455</v>
      </c>
      <c r="N1918" s="591" t="s">
        <v>6454</v>
      </c>
      <c r="O1918" s="554" t="str">
        <f>+_xlfn.CONCAT(B1918,"-",E1918)</f>
        <v>B2/12/01-A</v>
      </c>
    </row>
    <row r="1919" spans="1:18" ht="14.5">
      <c r="P1919" s="555"/>
      <c r="Q1919" s="555"/>
      <c r="R1919" s="555"/>
    </row>
    <row r="1920" spans="1:18" ht="14.5">
      <c r="A1920" s="587">
        <v>3</v>
      </c>
      <c r="B1920" s="588" t="s">
        <v>2897</v>
      </c>
      <c r="C1920" s="588" t="s">
        <v>36</v>
      </c>
      <c r="D1920" s="588" t="s">
        <v>36</v>
      </c>
      <c r="E1920" s="588" t="s">
        <v>36</v>
      </c>
      <c r="F1920" s="587" t="s">
        <v>391</v>
      </c>
      <c r="G1920" s="588" t="s">
        <v>36</v>
      </c>
      <c r="H1920" s="587"/>
      <c r="I1920" s="587"/>
      <c r="J1920" s="583">
        <v>559403.81999999995</v>
      </c>
      <c r="K1920" s="588"/>
      <c r="L1920" s="588"/>
      <c r="M1920" s="587"/>
      <c r="N1920" s="587"/>
      <c r="O1920" s="587"/>
      <c r="P1920" s="555"/>
      <c r="Q1920" s="555"/>
      <c r="R1920" s="555"/>
    </row>
    <row r="1921" spans="1:18" ht="116">
      <c r="A1921" s="587">
        <v>4</v>
      </c>
      <c r="B1921" s="588" t="s">
        <v>2897</v>
      </c>
      <c r="C1921" s="588" t="s">
        <v>36</v>
      </c>
      <c r="D1921" s="588" t="s">
        <v>36</v>
      </c>
      <c r="E1921" s="588" t="s">
        <v>36</v>
      </c>
      <c r="F1921" s="587" t="s">
        <v>392</v>
      </c>
      <c r="G1921" s="588" t="s">
        <v>36</v>
      </c>
      <c r="H1921" s="587"/>
      <c r="I1921" s="587"/>
      <c r="J1921" s="583">
        <v>492757.02</v>
      </c>
      <c r="K1921" s="588"/>
      <c r="L1921" s="588"/>
      <c r="M1921" s="587"/>
      <c r="N1921" s="587"/>
      <c r="O1921" s="587"/>
    </row>
    <row r="1922" spans="1:18">
      <c r="B1922" s="590" t="s">
        <v>2897</v>
      </c>
      <c r="C1922" s="590" t="s">
        <v>36</v>
      </c>
      <c r="D1922" s="590" t="s">
        <v>1900</v>
      </c>
      <c r="E1922" s="590" t="s">
        <v>6</v>
      </c>
      <c r="F1922" s="591" t="s">
        <v>393</v>
      </c>
      <c r="G1922" s="590" t="s">
        <v>311</v>
      </c>
      <c r="H1922" s="589">
        <v>14</v>
      </c>
      <c r="I1922" s="592">
        <v>35196.93</v>
      </c>
      <c r="J1922" s="592">
        <v>492757.02</v>
      </c>
      <c r="K1922" s="590" t="s">
        <v>39</v>
      </c>
      <c r="L1922" s="590" t="s">
        <v>2899</v>
      </c>
      <c r="M1922" s="591" t="s">
        <v>2900</v>
      </c>
      <c r="N1922" s="591" t="s">
        <v>1903</v>
      </c>
      <c r="O1922" s="554" t="str">
        <f>+_xlfn.CONCAT(B1922,"-",E1922)</f>
        <v>B2/12/01-B</v>
      </c>
    </row>
    <row r="1923" spans="1:18" ht="14.5">
      <c r="P1923" s="555"/>
      <c r="Q1923" s="555"/>
      <c r="R1923" s="555"/>
    </row>
    <row r="1924" spans="1:18" ht="58">
      <c r="A1924" s="587">
        <v>4</v>
      </c>
      <c r="B1924" s="588" t="s">
        <v>2897</v>
      </c>
      <c r="C1924" s="588" t="s">
        <v>36</v>
      </c>
      <c r="D1924" s="588" t="s">
        <v>36</v>
      </c>
      <c r="E1924" s="588" t="s">
        <v>36</v>
      </c>
      <c r="F1924" s="587" t="s">
        <v>394</v>
      </c>
      <c r="G1924" s="588" t="s">
        <v>36</v>
      </c>
      <c r="H1924" s="587"/>
      <c r="I1924" s="587"/>
      <c r="J1924" s="583">
        <v>66646.8</v>
      </c>
      <c r="K1924" s="588"/>
      <c r="L1924" s="588"/>
      <c r="M1924" s="587"/>
      <c r="N1924" s="587"/>
      <c r="O1924" s="587"/>
    </row>
    <row r="1925" spans="1:18">
      <c r="B1925" s="590" t="s">
        <v>2897</v>
      </c>
      <c r="C1925" s="590" t="s">
        <v>36</v>
      </c>
      <c r="D1925" s="590" t="s">
        <v>1904</v>
      </c>
      <c r="E1925" s="590" t="s">
        <v>7</v>
      </c>
      <c r="F1925" s="591" t="s">
        <v>395</v>
      </c>
      <c r="G1925" s="590" t="s">
        <v>231</v>
      </c>
      <c r="H1925" s="589">
        <v>1</v>
      </c>
      <c r="I1925" s="592">
        <v>66646.8</v>
      </c>
      <c r="J1925" s="592">
        <v>66646.8</v>
      </c>
      <c r="K1925" s="590" t="s">
        <v>39</v>
      </c>
      <c r="L1925" s="590" t="s">
        <v>2901</v>
      </c>
      <c r="M1925" s="591" t="s">
        <v>2902</v>
      </c>
      <c r="N1925" s="591" t="s">
        <v>1903</v>
      </c>
      <c r="O1925" s="554" t="str">
        <f>+_xlfn.CONCAT(B1925,"-",E1925)</f>
        <v>B2/12/01-C</v>
      </c>
    </row>
    <row r="1926" spans="1:18" ht="14.5">
      <c r="P1926" s="555"/>
      <c r="Q1926" s="555"/>
      <c r="R1926" s="555"/>
    </row>
    <row r="1927" spans="1:18" ht="43.5">
      <c r="A1927" s="587">
        <v>3</v>
      </c>
      <c r="B1927" s="588" t="s">
        <v>2897</v>
      </c>
      <c r="C1927" s="588" t="s">
        <v>36</v>
      </c>
      <c r="D1927" s="588" t="s">
        <v>36</v>
      </c>
      <c r="E1927" s="588" t="s">
        <v>36</v>
      </c>
      <c r="F1927" s="587" t="s">
        <v>1907</v>
      </c>
      <c r="G1927" s="588" t="s">
        <v>36</v>
      </c>
      <c r="H1927" s="587"/>
      <c r="I1927" s="587"/>
      <c r="J1927" s="583">
        <v>80332</v>
      </c>
      <c r="K1927" s="588"/>
      <c r="L1927" s="588"/>
      <c r="M1927" s="587"/>
      <c r="N1927" s="587"/>
      <c r="O1927" s="587"/>
    </row>
    <row r="1928" spans="1:18">
      <c r="B1928" s="590" t="s">
        <v>2897</v>
      </c>
      <c r="C1928" s="590" t="s">
        <v>36</v>
      </c>
      <c r="D1928" s="590" t="s">
        <v>1908</v>
      </c>
      <c r="E1928" s="590" t="s">
        <v>8</v>
      </c>
      <c r="F1928" s="591" t="s">
        <v>1909</v>
      </c>
      <c r="G1928" s="590" t="s">
        <v>311</v>
      </c>
      <c r="H1928" s="589">
        <v>14</v>
      </c>
      <c r="I1928" s="592">
        <v>5738</v>
      </c>
      <c r="J1928" s="592">
        <v>80332</v>
      </c>
      <c r="K1928" s="590" t="s">
        <v>39</v>
      </c>
      <c r="L1928" s="590" t="s">
        <v>1910</v>
      </c>
      <c r="M1928" s="591" t="s">
        <v>1911</v>
      </c>
      <c r="O1928" s="554" t="str">
        <f>+_xlfn.CONCAT(B1928,"-",E1928)</f>
        <v>B2/12/01-D</v>
      </c>
    </row>
    <row r="1929" spans="1:18" ht="14.5">
      <c r="P1929" s="555"/>
      <c r="Q1929" s="555"/>
      <c r="R1929" s="555"/>
    </row>
    <row r="1930" spans="1:18" ht="14.5">
      <c r="A1930" s="587" t="s">
        <v>1633</v>
      </c>
      <c r="B1930" s="588" t="s">
        <v>2897</v>
      </c>
      <c r="C1930" s="588" t="s">
        <v>36</v>
      </c>
      <c r="D1930" s="588" t="s">
        <v>36</v>
      </c>
      <c r="E1930" s="588" t="s">
        <v>36</v>
      </c>
      <c r="F1930" s="587" t="s">
        <v>21</v>
      </c>
      <c r="G1930" s="588"/>
      <c r="H1930" s="587"/>
      <c r="I1930" s="587"/>
      <c r="J1930" s="587"/>
      <c r="K1930" s="588"/>
      <c r="L1930" s="588"/>
      <c r="M1930" s="587"/>
      <c r="N1930" s="587"/>
      <c r="O1930" s="587"/>
      <c r="P1930" s="555"/>
      <c r="Q1930" s="555"/>
      <c r="R1930" s="555"/>
    </row>
    <row r="1931" spans="1:18" ht="14.5">
      <c r="A1931" s="587" t="s">
        <v>1633</v>
      </c>
      <c r="B1931" s="588" t="s">
        <v>2897</v>
      </c>
      <c r="C1931" s="588" t="s">
        <v>36</v>
      </c>
      <c r="D1931" s="588" t="s">
        <v>36</v>
      </c>
      <c r="E1931" s="588" t="s">
        <v>36</v>
      </c>
      <c r="F1931" s="587" t="s">
        <v>9</v>
      </c>
      <c r="G1931" s="588"/>
      <c r="H1931" s="587"/>
      <c r="I1931" s="587"/>
      <c r="J1931" s="587"/>
      <c r="K1931" s="588"/>
      <c r="L1931" s="588"/>
      <c r="M1931" s="587"/>
      <c r="N1931" s="587"/>
      <c r="O1931" s="587"/>
    </row>
    <row r="1933" spans="1:18" ht="14.5">
      <c r="P1933" s="555"/>
      <c r="Q1933" s="555"/>
      <c r="R1933" s="555"/>
    </row>
    <row r="1934" spans="1:18" ht="14.5">
      <c r="A1934" s="587">
        <v>2</v>
      </c>
      <c r="B1934" s="588" t="s">
        <v>2903</v>
      </c>
      <c r="C1934" s="588" t="s">
        <v>36</v>
      </c>
      <c r="D1934" s="588" t="s">
        <v>36</v>
      </c>
      <c r="E1934" s="588" t="s">
        <v>36</v>
      </c>
      <c r="F1934" s="587" t="s">
        <v>26</v>
      </c>
      <c r="G1934" s="588" t="s">
        <v>36</v>
      </c>
      <c r="H1934" s="587"/>
      <c r="I1934" s="587"/>
      <c r="J1934" s="583">
        <v>6100000</v>
      </c>
      <c r="K1934" s="588"/>
      <c r="L1934" s="588"/>
      <c r="M1934" s="587"/>
      <c r="N1934" s="587"/>
      <c r="O1934" s="587"/>
      <c r="P1934" s="555"/>
      <c r="Q1934" s="555"/>
      <c r="R1934" s="555"/>
    </row>
    <row r="1935" spans="1:18" ht="14.5">
      <c r="A1935" s="587">
        <v>3</v>
      </c>
      <c r="B1935" s="588" t="s">
        <v>2903</v>
      </c>
      <c r="C1935" s="588" t="s">
        <v>36</v>
      </c>
      <c r="D1935" s="588" t="s">
        <v>36</v>
      </c>
      <c r="E1935" s="588" t="s">
        <v>36</v>
      </c>
      <c r="F1935" s="587" t="s">
        <v>2904</v>
      </c>
      <c r="G1935" s="588" t="s">
        <v>36</v>
      </c>
      <c r="H1935" s="587"/>
      <c r="I1935" s="587"/>
      <c r="J1935" s="583">
        <v>6100000</v>
      </c>
      <c r="K1935" s="588"/>
      <c r="L1935" s="588"/>
      <c r="M1935" s="587"/>
      <c r="N1935" s="587"/>
      <c r="O1935" s="587"/>
      <c r="P1935" s="555"/>
      <c r="Q1935" s="555"/>
      <c r="R1935" s="555"/>
    </row>
    <row r="1936" spans="1:18" ht="72.5">
      <c r="A1936" s="587">
        <v>4</v>
      </c>
      <c r="B1936" s="588" t="s">
        <v>2903</v>
      </c>
      <c r="C1936" s="588" t="s">
        <v>36</v>
      </c>
      <c r="D1936" s="588" t="s">
        <v>36</v>
      </c>
      <c r="E1936" s="588" t="s">
        <v>36</v>
      </c>
      <c r="F1936" s="587" t="s">
        <v>2905</v>
      </c>
      <c r="G1936" s="588" t="s">
        <v>36</v>
      </c>
      <c r="H1936" s="587"/>
      <c r="I1936" s="587"/>
      <c r="J1936" s="587">
        <v>0</v>
      </c>
      <c r="K1936" s="588"/>
      <c r="L1936" s="588"/>
      <c r="M1936" s="587"/>
      <c r="N1936" s="587"/>
      <c r="O1936" s="587"/>
    </row>
    <row r="1937" spans="1:18">
      <c r="B1937" s="590" t="s">
        <v>2903</v>
      </c>
      <c r="C1937" s="590" t="s">
        <v>36</v>
      </c>
      <c r="D1937" s="590" t="s">
        <v>2906</v>
      </c>
      <c r="E1937" s="590" t="s">
        <v>5</v>
      </c>
      <c r="F1937" s="591" t="s">
        <v>2907</v>
      </c>
      <c r="G1937" s="590" t="s">
        <v>0</v>
      </c>
      <c r="H1937" s="589">
        <v>1</v>
      </c>
      <c r="J1937" s="589" t="s">
        <v>2908</v>
      </c>
      <c r="K1937" s="590" t="s">
        <v>205</v>
      </c>
      <c r="L1937" s="590" t="s">
        <v>2909</v>
      </c>
      <c r="M1937" s="591" t="s">
        <v>2907</v>
      </c>
      <c r="O1937" s="554" t="str">
        <f>+_xlfn.CONCAT(B1937,"-",E1937)</f>
        <v>B2/14/01-A</v>
      </c>
    </row>
    <row r="1938" spans="1:18" ht="14.5">
      <c r="P1938" s="555"/>
      <c r="Q1938" s="555"/>
      <c r="R1938" s="555"/>
    </row>
    <row r="1939" spans="1:18" ht="58">
      <c r="A1939" s="587">
        <v>4</v>
      </c>
      <c r="B1939" s="588" t="s">
        <v>2903</v>
      </c>
      <c r="C1939" s="588" t="s">
        <v>36</v>
      </c>
      <c r="D1939" s="588" t="s">
        <v>36</v>
      </c>
      <c r="E1939" s="588" t="s">
        <v>36</v>
      </c>
      <c r="F1939" s="587" t="s">
        <v>2910</v>
      </c>
      <c r="G1939" s="588" t="s">
        <v>36</v>
      </c>
      <c r="H1939" s="587"/>
      <c r="I1939" s="587"/>
      <c r="J1939" s="583">
        <v>6100000</v>
      </c>
      <c r="K1939" s="588"/>
      <c r="L1939" s="588"/>
      <c r="M1939" s="587"/>
      <c r="N1939" s="587"/>
      <c r="O1939" s="587"/>
    </row>
    <row r="1940" spans="1:18">
      <c r="B1940" s="590" t="s">
        <v>2903</v>
      </c>
      <c r="C1940" s="590" t="s">
        <v>36</v>
      </c>
      <c r="D1940" s="590" t="s">
        <v>2906</v>
      </c>
      <c r="E1940" s="590" t="s">
        <v>6</v>
      </c>
      <c r="F1940" s="591" t="s">
        <v>2911</v>
      </c>
      <c r="G1940" s="590" t="s">
        <v>311</v>
      </c>
      <c r="H1940" s="589">
        <v>20</v>
      </c>
      <c r="I1940" s="592">
        <v>305000</v>
      </c>
      <c r="J1940" s="592">
        <v>6100000</v>
      </c>
      <c r="K1940" s="590" t="s">
        <v>205</v>
      </c>
      <c r="L1940" s="590" t="s">
        <v>2912</v>
      </c>
      <c r="M1940" s="591" t="s">
        <v>2913</v>
      </c>
      <c r="O1940" s="554" t="str">
        <f>+_xlfn.CONCAT(B1940,"-",E1940)</f>
        <v>B2/14/01-B</v>
      </c>
    </row>
    <row r="1942" spans="1:18" ht="14.5">
      <c r="P1942" s="555"/>
      <c r="Q1942" s="555"/>
      <c r="R1942" s="555"/>
    </row>
    <row r="1943" spans="1:18" ht="14.5">
      <c r="A1943" s="587">
        <v>2</v>
      </c>
      <c r="B1943" s="588" t="s">
        <v>2914</v>
      </c>
      <c r="C1943" s="588" t="s">
        <v>36</v>
      </c>
      <c r="D1943" s="588" t="s">
        <v>36</v>
      </c>
      <c r="E1943" s="588" t="s">
        <v>36</v>
      </c>
      <c r="F1943" s="587" t="s">
        <v>41</v>
      </c>
      <c r="G1943" s="588" t="s">
        <v>36</v>
      </c>
      <c r="H1943" s="587"/>
      <c r="I1943" s="587"/>
      <c r="J1943" s="583">
        <v>6604209.2699999996</v>
      </c>
      <c r="K1943" s="588"/>
      <c r="L1943" s="588"/>
      <c r="M1943" s="587"/>
      <c r="N1943" s="587"/>
      <c r="O1943" s="587"/>
      <c r="P1943" s="555"/>
      <c r="Q1943" s="555"/>
      <c r="R1943" s="555"/>
    </row>
    <row r="1944" spans="1:18" ht="14.5">
      <c r="A1944" s="587">
        <v>3</v>
      </c>
      <c r="B1944" s="588" t="s">
        <v>2914</v>
      </c>
      <c r="C1944" s="588" t="s">
        <v>36</v>
      </c>
      <c r="D1944" s="588" t="s">
        <v>36</v>
      </c>
      <c r="E1944" s="588" t="s">
        <v>36</v>
      </c>
      <c r="F1944" s="587" t="s">
        <v>1913</v>
      </c>
      <c r="G1944" s="588" t="s">
        <v>36</v>
      </c>
      <c r="H1944" s="587"/>
      <c r="I1944" s="587"/>
      <c r="J1944" s="583">
        <v>122239.25</v>
      </c>
      <c r="K1944" s="588"/>
      <c r="L1944" s="588"/>
      <c r="M1944" s="587"/>
      <c r="N1944" s="587"/>
      <c r="O1944" s="587"/>
    </row>
    <row r="1945" spans="1:18">
      <c r="B1945" s="590" t="s">
        <v>2914</v>
      </c>
      <c r="C1945" s="590" t="s">
        <v>1914</v>
      </c>
      <c r="D1945" s="590" t="s">
        <v>1915</v>
      </c>
      <c r="E1945" s="590" t="s">
        <v>5</v>
      </c>
      <c r="F1945" s="591" t="s">
        <v>1193</v>
      </c>
      <c r="G1945" s="590" t="s">
        <v>311</v>
      </c>
      <c r="H1945" s="589">
        <v>903</v>
      </c>
      <c r="I1945" s="589">
        <v>47.75</v>
      </c>
      <c r="J1945" s="592">
        <v>43118.25</v>
      </c>
      <c r="K1945" s="590" t="s">
        <v>1362</v>
      </c>
      <c r="L1945" s="590" t="s">
        <v>2915</v>
      </c>
      <c r="M1945" s="591" t="s">
        <v>1193</v>
      </c>
      <c r="O1945" s="554" t="str">
        <f t="shared" ref="O1945:O1947" si="159">+_xlfn.CONCAT(B1945,"-",E1945)</f>
        <v>B2/21/01-A</v>
      </c>
    </row>
    <row r="1946" spans="1:18">
      <c r="B1946" s="590" t="s">
        <v>2914</v>
      </c>
      <c r="C1946" s="590" t="s">
        <v>1914</v>
      </c>
      <c r="D1946" s="590" t="s">
        <v>1915</v>
      </c>
      <c r="E1946" s="590" t="s">
        <v>6</v>
      </c>
      <c r="F1946" s="591" t="s">
        <v>1194</v>
      </c>
      <c r="G1946" s="590" t="s">
        <v>311</v>
      </c>
      <c r="H1946" s="589">
        <v>454</v>
      </c>
      <c r="I1946" s="589">
        <v>63.5</v>
      </c>
      <c r="J1946" s="592">
        <v>28829</v>
      </c>
      <c r="K1946" s="590" t="s">
        <v>1362</v>
      </c>
      <c r="L1946" s="590" t="s">
        <v>2916</v>
      </c>
      <c r="M1946" s="591" t="s">
        <v>1194</v>
      </c>
      <c r="O1946" s="554" t="str">
        <f t="shared" si="159"/>
        <v>B2/21/01-B</v>
      </c>
    </row>
    <row r="1947" spans="1:18">
      <c r="B1947" s="590" t="s">
        <v>2914</v>
      </c>
      <c r="C1947" s="590" t="s">
        <v>1914</v>
      </c>
      <c r="D1947" s="590" t="s">
        <v>1915</v>
      </c>
      <c r="E1947" s="590" t="s">
        <v>7</v>
      </c>
      <c r="F1947" s="591" t="s">
        <v>1197</v>
      </c>
      <c r="G1947" s="590" t="s">
        <v>311</v>
      </c>
      <c r="H1947" s="589">
        <v>792</v>
      </c>
      <c r="I1947" s="589">
        <v>63.5</v>
      </c>
      <c r="J1947" s="592">
        <v>50292</v>
      </c>
      <c r="K1947" s="590" t="s">
        <v>1362</v>
      </c>
      <c r="L1947" s="590" t="s">
        <v>2917</v>
      </c>
      <c r="M1947" s="591" t="s">
        <v>1197</v>
      </c>
      <c r="O1947" s="554" t="str">
        <f t="shared" si="159"/>
        <v>B2/21/01-C</v>
      </c>
    </row>
    <row r="1948" spans="1:18" ht="14.5">
      <c r="P1948" s="555"/>
      <c r="Q1948" s="555"/>
      <c r="R1948" s="555"/>
    </row>
    <row r="1949" spans="1:18" ht="14.5">
      <c r="A1949" s="587">
        <v>3</v>
      </c>
      <c r="B1949" s="588" t="s">
        <v>2914</v>
      </c>
      <c r="C1949" s="588" t="s">
        <v>36</v>
      </c>
      <c r="D1949" s="588" t="s">
        <v>36</v>
      </c>
      <c r="E1949" s="588" t="s">
        <v>36</v>
      </c>
      <c r="F1949" s="587" t="s">
        <v>1919</v>
      </c>
      <c r="G1949" s="588" t="s">
        <v>36</v>
      </c>
      <c r="H1949" s="587"/>
      <c r="I1949" s="587"/>
      <c r="J1949" s="583">
        <v>86908.47</v>
      </c>
      <c r="K1949" s="588"/>
      <c r="L1949" s="588"/>
      <c r="M1949" s="587"/>
      <c r="N1949" s="587"/>
      <c r="O1949" s="587"/>
    </row>
    <row r="1950" spans="1:18">
      <c r="B1950" s="590" t="s">
        <v>2914</v>
      </c>
      <c r="C1950" s="590" t="s">
        <v>1914</v>
      </c>
      <c r="D1950" s="590" t="s">
        <v>1915</v>
      </c>
      <c r="E1950" s="590" t="s">
        <v>8</v>
      </c>
      <c r="F1950" s="591" t="s">
        <v>1423</v>
      </c>
      <c r="G1950" s="590" t="s">
        <v>311</v>
      </c>
      <c r="H1950" s="589">
        <v>19</v>
      </c>
      <c r="I1950" s="592">
        <v>4574.13</v>
      </c>
      <c r="J1950" s="592">
        <v>86908.47</v>
      </c>
      <c r="K1950" s="590" t="s">
        <v>1362</v>
      </c>
      <c r="L1950" s="590" t="s">
        <v>2918</v>
      </c>
      <c r="M1950" s="591" t="s">
        <v>1423</v>
      </c>
      <c r="O1950" s="554" t="str">
        <f>+_xlfn.CONCAT(B1950,"-",E1950)</f>
        <v>B2/21/01-D</v>
      </c>
    </row>
    <row r="1951" spans="1:18" ht="14.5">
      <c r="P1951" s="555"/>
      <c r="Q1951" s="555"/>
      <c r="R1951" s="555"/>
    </row>
    <row r="1952" spans="1:18" ht="14.5">
      <c r="A1952" s="587">
        <v>3</v>
      </c>
      <c r="B1952" s="588" t="s">
        <v>2914</v>
      </c>
      <c r="C1952" s="588" t="s">
        <v>36</v>
      </c>
      <c r="D1952" s="588" t="s">
        <v>36</v>
      </c>
      <c r="E1952" s="588" t="s">
        <v>36</v>
      </c>
      <c r="F1952" s="587" t="s">
        <v>1200</v>
      </c>
      <c r="G1952" s="588" t="s">
        <v>36</v>
      </c>
      <c r="H1952" s="587"/>
      <c r="I1952" s="587"/>
      <c r="J1952" s="583">
        <v>12348</v>
      </c>
      <c r="K1952" s="588"/>
      <c r="L1952" s="588"/>
      <c r="M1952" s="587"/>
      <c r="N1952" s="587"/>
      <c r="O1952" s="587"/>
    </row>
    <row r="1953" spans="1:18">
      <c r="B1953" s="590" t="s">
        <v>2914</v>
      </c>
      <c r="C1953" s="590" t="s">
        <v>1914</v>
      </c>
      <c r="D1953" s="590" t="s">
        <v>1915</v>
      </c>
      <c r="E1953" s="590" t="s">
        <v>10</v>
      </c>
      <c r="F1953" s="591" t="s">
        <v>1422</v>
      </c>
      <c r="G1953" s="590" t="s">
        <v>311</v>
      </c>
      <c r="H1953" s="589">
        <v>18</v>
      </c>
      <c r="I1953" s="589">
        <v>686</v>
      </c>
      <c r="J1953" s="592">
        <v>12348</v>
      </c>
      <c r="K1953" s="590" t="s">
        <v>1362</v>
      </c>
      <c r="L1953" s="590" t="s">
        <v>2919</v>
      </c>
      <c r="M1953" s="591" t="s">
        <v>1422</v>
      </c>
      <c r="O1953" s="554" t="str">
        <f>+_xlfn.CONCAT(B1953,"-",E1953)</f>
        <v>B2/21/01-E</v>
      </c>
    </row>
    <row r="1954" spans="1:18" ht="14.5">
      <c r="P1954" s="555"/>
      <c r="Q1954" s="555"/>
      <c r="R1954" s="555"/>
    </row>
    <row r="1955" spans="1:18" ht="14.5">
      <c r="A1955" s="587">
        <v>3</v>
      </c>
      <c r="B1955" s="588" t="s">
        <v>2914</v>
      </c>
      <c r="C1955" s="588" t="s">
        <v>36</v>
      </c>
      <c r="D1955" s="588" t="s">
        <v>36</v>
      </c>
      <c r="E1955" s="588" t="s">
        <v>36</v>
      </c>
      <c r="F1955" s="587" t="s">
        <v>1922</v>
      </c>
      <c r="G1955" s="588" t="s">
        <v>36</v>
      </c>
      <c r="H1955" s="587"/>
      <c r="I1955" s="587"/>
      <c r="J1955" s="583">
        <v>232132.5</v>
      </c>
      <c r="K1955" s="588"/>
      <c r="L1955" s="588"/>
      <c r="M1955" s="587"/>
      <c r="N1955" s="587"/>
      <c r="O1955" s="587"/>
    </row>
    <row r="1956" spans="1:18">
      <c r="B1956" s="590" t="s">
        <v>2914</v>
      </c>
      <c r="C1956" s="590" t="s">
        <v>1914</v>
      </c>
      <c r="D1956" s="590" t="s">
        <v>1915</v>
      </c>
      <c r="E1956" s="590" t="s">
        <v>11</v>
      </c>
      <c r="F1956" s="591" t="s">
        <v>1423</v>
      </c>
      <c r="G1956" s="590" t="s">
        <v>311</v>
      </c>
      <c r="H1956" s="589">
        <v>18</v>
      </c>
      <c r="I1956" s="592">
        <v>12896.25</v>
      </c>
      <c r="J1956" s="592">
        <v>232132.5</v>
      </c>
      <c r="K1956" s="590" t="s">
        <v>1362</v>
      </c>
      <c r="L1956" s="590" t="s">
        <v>2920</v>
      </c>
      <c r="M1956" s="591" t="s">
        <v>1423</v>
      </c>
      <c r="O1956" s="554" t="str">
        <f>+_xlfn.CONCAT(B1956,"-",E1956)</f>
        <v>B2/21/01-F</v>
      </c>
    </row>
    <row r="1957" spans="1:18" ht="14.5">
      <c r="P1957" s="555"/>
      <c r="Q1957" s="555"/>
      <c r="R1957" s="555"/>
    </row>
    <row r="1958" spans="1:18" ht="14.5">
      <c r="A1958" s="587">
        <v>3</v>
      </c>
      <c r="B1958" s="588" t="s">
        <v>2914</v>
      </c>
      <c r="C1958" s="588" t="s">
        <v>36</v>
      </c>
      <c r="D1958" s="588" t="s">
        <v>36</v>
      </c>
      <c r="E1958" s="588" t="s">
        <v>36</v>
      </c>
      <c r="F1958" s="587" t="s">
        <v>1202</v>
      </c>
      <c r="G1958" s="588" t="s">
        <v>36</v>
      </c>
      <c r="H1958" s="587"/>
      <c r="I1958" s="587"/>
      <c r="J1958" s="583">
        <v>15023.34</v>
      </c>
      <c r="K1958" s="588"/>
      <c r="L1958" s="588"/>
      <c r="M1958" s="587"/>
      <c r="N1958" s="587"/>
      <c r="O1958" s="587"/>
    </row>
    <row r="1959" spans="1:18">
      <c r="B1959" s="590" t="s">
        <v>2914</v>
      </c>
      <c r="C1959" s="590" t="s">
        <v>1914</v>
      </c>
      <c r="D1959" s="590" t="s">
        <v>1915</v>
      </c>
      <c r="E1959" s="590" t="s">
        <v>27</v>
      </c>
      <c r="F1959" s="591" t="s">
        <v>1423</v>
      </c>
      <c r="G1959" s="590" t="s">
        <v>311</v>
      </c>
      <c r="H1959" s="589">
        <v>18</v>
      </c>
      <c r="I1959" s="589">
        <v>834.63</v>
      </c>
      <c r="J1959" s="592">
        <v>15023.34</v>
      </c>
      <c r="K1959" s="590" t="s">
        <v>1362</v>
      </c>
      <c r="L1959" s="590" t="s">
        <v>2921</v>
      </c>
      <c r="M1959" s="591" t="s">
        <v>1423</v>
      </c>
      <c r="O1959" s="554" t="str">
        <f>+_xlfn.CONCAT(B1959,"-",E1959)</f>
        <v>B2/21/01-G</v>
      </c>
    </row>
    <row r="1960" spans="1:18" ht="14.5">
      <c r="P1960" s="555"/>
      <c r="Q1960" s="555"/>
      <c r="R1960" s="555"/>
    </row>
    <row r="1961" spans="1:18" ht="14.5">
      <c r="A1961" s="587">
        <v>3</v>
      </c>
      <c r="B1961" s="588" t="s">
        <v>2914</v>
      </c>
      <c r="C1961" s="588" t="s">
        <v>36</v>
      </c>
      <c r="D1961" s="588" t="s">
        <v>36</v>
      </c>
      <c r="E1961" s="588" t="s">
        <v>36</v>
      </c>
      <c r="F1961" s="587" t="s">
        <v>1203</v>
      </c>
      <c r="G1961" s="588" t="s">
        <v>36</v>
      </c>
      <c r="H1961" s="587"/>
      <c r="I1961" s="587"/>
      <c r="J1961" s="583">
        <v>27150.84</v>
      </c>
      <c r="K1961" s="588"/>
      <c r="L1961" s="588"/>
      <c r="M1961" s="587"/>
      <c r="N1961" s="587"/>
      <c r="O1961" s="587"/>
    </row>
    <row r="1962" spans="1:18">
      <c r="B1962" s="590" t="s">
        <v>2914</v>
      </c>
      <c r="C1962" s="590" t="s">
        <v>1914</v>
      </c>
      <c r="D1962" s="590" t="s">
        <v>1915</v>
      </c>
      <c r="E1962" s="590" t="s">
        <v>28</v>
      </c>
      <c r="F1962" s="591" t="s">
        <v>1423</v>
      </c>
      <c r="G1962" s="590" t="s">
        <v>311</v>
      </c>
      <c r="H1962" s="589">
        <v>18</v>
      </c>
      <c r="I1962" s="592">
        <v>1508.38</v>
      </c>
      <c r="J1962" s="592">
        <v>27150.84</v>
      </c>
      <c r="K1962" s="590" t="s">
        <v>1362</v>
      </c>
      <c r="L1962" s="590" t="s">
        <v>2922</v>
      </c>
      <c r="M1962" s="591" t="s">
        <v>1423</v>
      </c>
      <c r="O1962" s="554" t="str">
        <f>+_xlfn.CONCAT(B1962,"-",E1962)</f>
        <v>B2/21/01-H</v>
      </c>
    </row>
    <row r="1963" spans="1:18" ht="14.5">
      <c r="P1963" s="555"/>
      <c r="Q1963" s="555"/>
      <c r="R1963" s="555"/>
    </row>
    <row r="1964" spans="1:18" ht="29">
      <c r="A1964" s="587">
        <v>3</v>
      </c>
      <c r="B1964" s="588" t="s">
        <v>2914</v>
      </c>
      <c r="C1964" s="588" t="s">
        <v>36</v>
      </c>
      <c r="D1964" s="588" t="s">
        <v>36</v>
      </c>
      <c r="E1964" s="588" t="s">
        <v>36</v>
      </c>
      <c r="F1964" s="587" t="s">
        <v>1926</v>
      </c>
      <c r="G1964" s="588" t="s">
        <v>36</v>
      </c>
      <c r="H1964" s="587"/>
      <c r="I1964" s="587"/>
      <c r="J1964" s="583">
        <v>32737.5</v>
      </c>
      <c r="K1964" s="588"/>
      <c r="L1964" s="588"/>
      <c r="M1964" s="587"/>
      <c r="N1964" s="587"/>
      <c r="O1964" s="587"/>
    </row>
    <row r="1965" spans="1:18">
      <c r="B1965" s="590" t="s">
        <v>2914</v>
      </c>
      <c r="C1965" s="590" t="s">
        <v>1914</v>
      </c>
      <c r="D1965" s="590" t="s">
        <v>1915</v>
      </c>
      <c r="E1965" s="590" t="s">
        <v>33</v>
      </c>
      <c r="F1965" s="591" t="s">
        <v>1205</v>
      </c>
      <c r="G1965" s="590" t="s">
        <v>311</v>
      </c>
      <c r="H1965" s="589">
        <v>18</v>
      </c>
      <c r="I1965" s="592">
        <v>1818.75</v>
      </c>
      <c r="J1965" s="592">
        <v>32737.5</v>
      </c>
      <c r="K1965" s="590" t="s">
        <v>1362</v>
      </c>
      <c r="L1965" s="590" t="s">
        <v>2923</v>
      </c>
      <c r="M1965" s="591" t="s">
        <v>1205</v>
      </c>
      <c r="O1965" s="554" t="str">
        <f>+_xlfn.CONCAT(B1965,"-",E1965)</f>
        <v>B2/21/01-J</v>
      </c>
    </row>
    <row r="1966" spans="1:18" ht="14.5">
      <c r="P1966" s="555"/>
      <c r="Q1966" s="555"/>
      <c r="R1966" s="555"/>
    </row>
    <row r="1967" spans="1:18" ht="14.5">
      <c r="A1967" s="587">
        <v>3</v>
      </c>
      <c r="B1967" s="588" t="s">
        <v>2914</v>
      </c>
      <c r="C1967" s="588" t="s">
        <v>36</v>
      </c>
      <c r="D1967" s="588" t="s">
        <v>36</v>
      </c>
      <c r="E1967" s="588" t="s">
        <v>36</v>
      </c>
      <c r="F1967" s="587" t="s">
        <v>1928</v>
      </c>
      <c r="G1967" s="588" t="s">
        <v>36</v>
      </c>
      <c r="H1967" s="587"/>
      <c r="I1967" s="587"/>
      <c r="J1967" s="583">
        <v>14285.34</v>
      </c>
      <c r="K1967" s="588"/>
      <c r="L1967" s="588"/>
      <c r="M1967" s="587"/>
      <c r="N1967" s="587"/>
      <c r="O1967" s="587"/>
    </row>
    <row r="1968" spans="1:18">
      <c r="B1968" s="590" t="s">
        <v>2914</v>
      </c>
      <c r="C1968" s="590" t="s">
        <v>1914</v>
      </c>
      <c r="D1968" s="590" t="s">
        <v>1915</v>
      </c>
      <c r="E1968" s="590" t="s">
        <v>34</v>
      </c>
      <c r="F1968" s="591" t="s">
        <v>1424</v>
      </c>
      <c r="G1968" s="590" t="s">
        <v>311</v>
      </c>
      <c r="H1968" s="589">
        <v>18</v>
      </c>
      <c r="I1968" s="589">
        <v>793.63</v>
      </c>
      <c r="J1968" s="592">
        <v>14285.34</v>
      </c>
      <c r="K1968" s="590" t="s">
        <v>1362</v>
      </c>
      <c r="L1968" s="590" t="s">
        <v>2924</v>
      </c>
      <c r="M1968" s="591" t="s">
        <v>1424</v>
      </c>
      <c r="O1968" s="554" t="str">
        <f>+_xlfn.CONCAT(B1968,"-",E1968)</f>
        <v>B2/21/01-K</v>
      </c>
    </row>
    <row r="1969" spans="1:18" ht="14.5">
      <c r="P1969" s="555"/>
      <c r="Q1969" s="555"/>
      <c r="R1969" s="555"/>
    </row>
    <row r="1970" spans="1:18" ht="14.5">
      <c r="A1970" s="587">
        <v>3</v>
      </c>
      <c r="B1970" s="588" t="s">
        <v>2914</v>
      </c>
      <c r="C1970" s="588" t="s">
        <v>36</v>
      </c>
      <c r="D1970" s="588" t="s">
        <v>36</v>
      </c>
      <c r="E1970" s="588" t="s">
        <v>36</v>
      </c>
      <c r="F1970" s="587" t="s">
        <v>1207</v>
      </c>
      <c r="G1970" s="588" t="s">
        <v>36</v>
      </c>
      <c r="H1970" s="587"/>
      <c r="I1970" s="587"/>
      <c r="J1970" s="583">
        <v>12080.34</v>
      </c>
      <c r="K1970" s="588"/>
      <c r="L1970" s="588"/>
      <c r="M1970" s="587"/>
      <c r="N1970" s="587"/>
      <c r="O1970" s="587"/>
    </row>
    <row r="1971" spans="1:18">
      <c r="B1971" s="590" t="s">
        <v>2914</v>
      </c>
      <c r="C1971" s="590" t="s">
        <v>1914</v>
      </c>
      <c r="D1971" s="590" t="s">
        <v>1915</v>
      </c>
      <c r="E1971" s="590" t="s">
        <v>39</v>
      </c>
      <c r="F1971" s="591" t="s">
        <v>1425</v>
      </c>
      <c r="G1971" s="590" t="s">
        <v>311</v>
      </c>
      <c r="H1971" s="589">
        <v>18</v>
      </c>
      <c r="I1971" s="589">
        <v>671.13</v>
      </c>
      <c r="J1971" s="592">
        <v>12080.34</v>
      </c>
      <c r="K1971" s="590" t="s">
        <v>1362</v>
      </c>
      <c r="L1971" s="590" t="s">
        <v>2925</v>
      </c>
      <c r="M1971" s="591" t="s">
        <v>1425</v>
      </c>
      <c r="O1971" s="554" t="str">
        <f>+_xlfn.CONCAT(B1971,"-",E1971)</f>
        <v>B2/21/01-L</v>
      </c>
    </row>
    <row r="1973" spans="1:18" ht="14.5">
      <c r="P1973" s="555"/>
      <c r="Q1973" s="555"/>
      <c r="R1973" s="555"/>
    </row>
    <row r="1974" spans="1:18" ht="14.5">
      <c r="A1974" s="587">
        <v>3</v>
      </c>
      <c r="B1974" s="588" t="s">
        <v>2926</v>
      </c>
      <c r="C1974" s="588" t="s">
        <v>36</v>
      </c>
      <c r="D1974" s="588" t="s">
        <v>36</v>
      </c>
      <c r="E1974" s="588" t="s">
        <v>36</v>
      </c>
      <c r="F1974" s="587" t="s">
        <v>1208</v>
      </c>
      <c r="G1974" s="588" t="s">
        <v>36</v>
      </c>
      <c r="H1974" s="587"/>
      <c r="I1974" s="587"/>
      <c r="J1974" s="583">
        <v>1016.5</v>
      </c>
      <c r="K1974" s="588"/>
      <c r="L1974" s="588"/>
      <c r="M1974" s="587"/>
      <c r="N1974" s="587"/>
      <c r="O1974" s="587"/>
    </row>
    <row r="1975" spans="1:18">
      <c r="B1975" s="590" t="s">
        <v>2926</v>
      </c>
      <c r="C1975" s="590" t="s">
        <v>1914</v>
      </c>
      <c r="D1975" s="590" t="s">
        <v>1915</v>
      </c>
      <c r="E1975" s="590" t="s">
        <v>5</v>
      </c>
      <c r="F1975" s="591" t="s">
        <v>1424</v>
      </c>
      <c r="G1975" s="590" t="s">
        <v>311</v>
      </c>
      <c r="H1975" s="589">
        <v>19</v>
      </c>
      <c r="I1975" s="589">
        <v>53.5</v>
      </c>
      <c r="J1975" s="592">
        <v>1016.5</v>
      </c>
      <c r="K1975" s="590" t="s">
        <v>1362</v>
      </c>
      <c r="L1975" s="590" t="s">
        <v>2927</v>
      </c>
      <c r="M1975" s="591" t="s">
        <v>1424</v>
      </c>
      <c r="O1975" s="554" t="str">
        <f>+_xlfn.CONCAT(B1975,"-",E1975)</f>
        <v>B2/21/02-A</v>
      </c>
    </row>
    <row r="1976" spans="1:18" ht="14.5">
      <c r="P1976" s="555"/>
      <c r="Q1976" s="555"/>
      <c r="R1976" s="555"/>
    </row>
    <row r="1977" spans="1:18" ht="14.5">
      <c r="A1977" s="587">
        <v>3</v>
      </c>
      <c r="B1977" s="588" t="s">
        <v>2926</v>
      </c>
      <c r="C1977" s="588" t="s">
        <v>36</v>
      </c>
      <c r="D1977" s="588" t="s">
        <v>36</v>
      </c>
      <c r="E1977" s="588" t="s">
        <v>36</v>
      </c>
      <c r="F1977" s="587" t="s">
        <v>1933</v>
      </c>
      <c r="G1977" s="588" t="s">
        <v>36</v>
      </c>
      <c r="H1977" s="587"/>
      <c r="I1977" s="587"/>
      <c r="J1977" s="587">
        <v>0</v>
      </c>
      <c r="K1977" s="588"/>
      <c r="L1977" s="588"/>
      <c r="M1977" s="587"/>
      <c r="N1977" s="587"/>
      <c r="O1977" s="587"/>
      <c r="P1977" s="555"/>
      <c r="Q1977" s="555"/>
      <c r="R1977" s="555"/>
    </row>
    <row r="1978" spans="1:18" ht="14.5">
      <c r="A1978" s="587">
        <v>3</v>
      </c>
      <c r="B1978" s="588" t="s">
        <v>2926</v>
      </c>
      <c r="C1978" s="588" t="s">
        <v>36</v>
      </c>
      <c r="D1978" s="588" t="s">
        <v>36</v>
      </c>
      <c r="E1978" s="588" t="s">
        <v>36</v>
      </c>
      <c r="F1978" s="587" t="s">
        <v>1934</v>
      </c>
      <c r="G1978" s="588" t="s">
        <v>36</v>
      </c>
      <c r="H1978" s="587"/>
      <c r="I1978" s="587"/>
      <c r="J1978" s="583">
        <v>10323</v>
      </c>
      <c r="K1978" s="588"/>
      <c r="L1978" s="588"/>
      <c r="M1978" s="587"/>
      <c r="N1978" s="587"/>
      <c r="O1978" s="587"/>
    </row>
    <row r="1979" spans="1:18">
      <c r="B1979" s="590" t="s">
        <v>2926</v>
      </c>
      <c r="C1979" s="590" t="s">
        <v>1914</v>
      </c>
      <c r="D1979" s="590" t="s">
        <v>1915</v>
      </c>
      <c r="E1979" s="590" t="s">
        <v>6</v>
      </c>
      <c r="F1979" s="591" t="s">
        <v>1426</v>
      </c>
      <c r="G1979" s="590" t="s">
        <v>179</v>
      </c>
      <c r="H1979" s="589">
        <v>186</v>
      </c>
      <c r="I1979" s="589">
        <v>55.5</v>
      </c>
      <c r="J1979" s="592">
        <v>10323</v>
      </c>
      <c r="K1979" s="590" t="s">
        <v>1362</v>
      </c>
      <c r="L1979" s="590" t="s">
        <v>2928</v>
      </c>
      <c r="M1979" s="591" t="s">
        <v>1426</v>
      </c>
      <c r="O1979" s="554" t="str">
        <f>+_xlfn.CONCAT(B1979,"-",E1979)</f>
        <v>B2/21/02-B</v>
      </c>
    </row>
    <row r="1980" spans="1:18" ht="14.5">
      <c r="P1980" s="555"/>
      <c r="Q1980" s="555"/>
      <c r="R1980" s="555"/>
    </row>
    <row r="1981" spans="1:18" ht="43.5">
      <c r="A1981" s="587">
        <v>3</v>
      </c>
      <c r="B1981" s="588" t="s">
        <v>2926</v>
      </c>
      <c r="C1981" s="588" t="s">
        <v>36</v>
      </c>
      <c r="D1981" s="588" t="s">
        <v>36</v>
      </c>
      <c r="E1981" s="588" t="s">
        <v>36</v>
      </c>
      <c r="F1981" s="587" t="s">
        <v>1211</v>
      </c>
      <c r="G1981" s="588" t="s">
        <v>36</v>
      </c>
      <c r="H1981" s="587"/>
      <c r="I1981" s="587"/>
      <c r="J1981" s="583">
        <v>862026.69</v>
      </c>
      <c r="K1981" s="588"/>
      <c r="L1981" s="588"/>
      <c r="M1981" s="587"/>
      <c r="N1981" s="587"/>
      <c r="O1981" s="587"/>
    </row>
    <row r="1982" spans="1:18">
      <c r="B1982" s="590" t="s">
        <v>2926</v>
      </c>
      <c r="C1982" s="590" t="s">
        <v>1914</v>
      </c>
      <c r="D1982" s="590" t="s">
        <v>1915</v>
      </c>
      <c r="E1982" s="590" t="s">
        <v>7</v>
      </c>
      <c r="F1982" s="591" t="s">
        <v>1424</v>
      </c>
      <c r="G1982" s="590" t="s">
        <v>179</v>
      </c>
      <c r="H1982" s="593">
        <v>2700</v>
      </c>
      <c r="I1982" s="589">
        <v>46.25</v>
      </c>
      <c r="J1982" s="592">
        <v>124875</v>
      </c>
      <c r="K1982" s="590" t="s">
        <v>1362</v>
      </c>
      <c r="L1982" s="590" t="s">
        <v>2929</v>
      </c>
      <c r="M1982" s="591" t="s">
        <v>1424</v>
      </c>
      <c r="O1982" s="554" t="str">
        <f t="shared" ref="O1982:O1989" si="160">+_xlfn.CONCAT(B1982,"-",E1982)</f>
        <v>B2/21/02-C</v>
      </c>
    </row>
    <row r="1983" spans="1:18">
      <c r="B1983" s="590" t="s">
        <v>2926</v>
      </c>
      <c r="C1983" s="590" t="s">
        <v>1914</v>
      </c>
      <c r="D1983" s="590" t="s">
        <v>1915</v>
      </c>
      <c r="E1983" s="590" t="s">
        <v>8</v>
      </c>
      <c r="F1983" s="591" t="s">
        <v>1426</v>
      </c>
      <c r="G1983" s="590" t="s">
        <v>179</v>
      </c>
      <c r="H1983" s="593">
        <v>3565</v>
      </c>
      <c r="I1983" s="589">
        <v>55.5</v>
      </c>
      <c r="J1983" s="592">
        <v>197857.5</v>
      </c>
      <c r="K1983" s="590" t="s">
        <v>1362</v>
      </c>
      <c r="L1983" s="590" t="s">
        <v>2930</v>
      </c>
      <c r="M1983" s="591" t="s">
        <v>1426</v>
      </c>
      <c r="O1983" s="554" t="str">
        <f t="shared" si="160"/>
        <v>B2/21/02-D</v>
      </c>
    </row>
    <row r="1984" spans="1:18">
      <c r="B1984" s="590" t="s">
        <v>2926</v>
      </c>
      <c r="C1984" s="590" t="s">
        <v>1914</v>
      </c>
      <c r="D1984" s="590" t="s">
        <v>1915</v>
      </c>
      <c r="E1984" s="590" t="s">
        <v>10</v>
      </c>
      <c r="F1984" s="591" t="s">
        <v>1425</v>
      </c>
      <c r="G1984" s="590" t="s">
        <v>179</v>
      </c>
      <c r="H1984" s="593">
        <v>2150</v>
      </c>
      <c r="I1984" s="589">
        <v>82.13</v>
      </c>
      <c r="J1984" s="592">
        <v>176579.5</v>
      </c>
      <c r="K1984" s="590" t="s">
        <v>1362</v>
      </c>
      <c r="L1984" s="590" t="s">
        <v>2931</v>
      </c>
      <c r="M1984" s="591" t="s">
        <v>1425</v>
      </c>
      <c r="O1984" s="554" t="str">
        <f t="shared" si="160"/>
        <v>B2/21/02-E</v>
      </c>
    </row>
    <row r="1985" spans="1:18">
      <c r="B1985" s="590" t="s">
        <v>2926</v>
      </c>
      <c r="C1985" s="590" t="s">
        <v>1914</v>
      </c>
      <c r="D1985" s="590" t="s">
        <v>1915</v>
      </c>
      <c r="E1985" s="590" t="s">
        <v>11</v>
      </c>
      <c r="F1985" s="591" t="s">
        <v>1427</v>
      </c>
      <c r="G1985" s="590" t="s">
        <v>179</v>
      </c>
      <c r="H1985" s="589">
        <v>421</v>
      </c>
      <c r="I1985" s="589">
        <v>96.5</v>
      </c>
      <c r="J1985" s="592">
        <v>40626.5</v>
      </c>
      <c r="K1985" s="590" t="s">
        <v>1362</v>
      </c>
      <c r="L1985" s="590" t="s">
        <v>2932</v>
      </c>
      <c r="M1985" s="591" t="s">
        <v>1427</v>
      </c>
      <c r="O1985" s="554" t="str">
        <f t="shared" si="160"/>
        <v>B2/21/02-F</v>
      </c>
    </row>
    <row r="1986" spans="1:18">
      <c r="B1986" s="590" t="s">
        <v>2926</v>
      </c>
      <c r="C1986" s="590" t="s">
        <v>1914</v>
      </c>
      <c r="D1986" s="590" t="s">
        <v>1915</v>
      </c>
      <c r="E1986" s="590" t="s">
        <v>27</v>
      </c>
      <c r="F1986" s="591" t="s">
        <v>1428</v>
      </c>
      <c r="G1986" s="590" t="s">
        <v>179</v>
      </c>
      <c r="H1986" s="589">
        <v>388</v>
      </c>
      <c r="I1986" s="589">
        <v>128.88</v>
      </c>
      <c r="J1986" s="592">
        <v>50005.440000000002</v>
      </c>
      <c r="K1986" s="590" t="s">
        <v>1362</v>
      </c>
      <c r="L1986" s="590" t="s">
        <v>2933</v>
      </c>
      <c r="M1986" s="591" t="s">
        <v>1428</v>
      </c>
      <c r="O1986" s="554" t="str">
        <f t="shared" si="160"/>
        <v>B2/21/02-G</v>
      </c>
    </row>
    <row r="1987" spans="1:18">
      <c r="B1987" s="590" t="s">
        <v>2926</v>
      </c>
      <c r="C1987" s="590" t="s">
        <v>1914</v>
      </c>
      <c r="D1987" s="590" t="s">
        <v>1915</v>
      </c>
      <c r="E1987" s="590" t="s">
        <v>28</v>
      </c>
      <c r="F1987" s="591" t="s">
        <v>1429</v>
      </c>
      <c r="G1987" s="590" t="s">
        <v>179</v>
      </c>
      <c r="H1987" s="589">
        <v>452</v>
      </c>
      <c r="I1987" s="589">
        <v>176.25</v>
      </c>
      <c r="J1987" s="592">
        <v>79665</v>
      </c>
      <c r="K1987" s="590" t="s">
        <v>1362</v>
      </c>
      <c r="L1987" s="590" t="s">
        <v>2934</v>
      </c>
      <c r="M1987" s="591" t="s">
        <v>1429</v>
      </c>
      <c r="O1987" s="554" t="str">
        <f t="shared" si="160"/>
        <v>B2/21/02-H</v>
      </c>
    </row>
    <row r="1988" spans="1:18">
      <c r="B1988" s="590" t="s">
        <v>2926</v>
      </c>
      <c r="C1988" s="590" t="s">
        <v>1914</v>
      </c>
      <c r="D1988" s="590" t="s">
        <v>1915</v>
      </c>
      <c r="E1988" s="590" t="s">
        <v>33</v>
      </c>
      <c r="F1988" s="591" t="s">
        <v>1420</v>
      </c>
      <c r="G1988" s="590" t="s">
        <v>179</v>
      </c>
      <c r="H1988" s="589">
        <v>285</v>
      </c>
      <c r="I1988" s="589">
        <v>244.75</v>
      </c>
      <c r="J1988" s="592">
        <v>69753.75</v>
      </c>
      <c r="K1988" s="590" t="s">
        <v>1362</v>
      </c>
      <c r="L1988" s="590" t="s">
        <v>2935</v>
      </c>
      <c r="M1988" s="591" t="s">
        <v>1420</v>
      </c>
      <c r="O1988" s="554" t="str">
        <f t="shared" si="160"/>
        <v>B2/21/02-J</v>
      </c>
    </row>
    <row r="1989" spans="1:18">
      <c r="B1989" s="590" t="s">
        <v>2926</v>
      </c>
      <c r="C1989" s="590" t="s">
        <v>1914</v>
      </c>
      <c r="D1989" s="590" t="s">
        <v>1915</v>
      </c>
      <c r="E1989" s="590" t="s">
        <v>34</v>
      </c>
      <c r="F1989" s="591" t="s">
        <v>1423</v>
      </c>
      <c r="G1989" s="590" t="s">
        <v>179</v>
      </c>
      <c r="H1989" s="589">
        <v>300</v>
      </c>
      <c r="I1989" s="589">
        <v>408.88</v>
      </c>
      <c r="J1989" s="592">
        <v>122664</v>
      </c>
      <c r="K1989" s="590" t="s">
        <v>1362</v>
      </c>
      <c r="L1989" s="590" t="s">
        <v>2936</v>
      </c>
      <c r="M1989" s="591" t="s">
        <v>1423</v>
      </c>
      <c r="O1989" s="554" t="str">
        <f t="shared" si="160"/>
        <v>B2/21/02-K</v>
      </c>
    </row>
    <row r="1990" spans="1:18" ht="14.5">
      <c r="P1990" s="555"/>
      <c r="Q1990" s="555"/>
      <c r="R1990" s="555"/>
    </row>
    <row r="1991" spans="1:18" ht="14.5">
      <c r="A1991" s="587">
        <v>3</v>
      </c>
      <c r="B1991" s="588" t="s">
        <v>2926</v>
      </c>
      <c r="C1991" s="588" t="s">
        <v>36</v>
      </c>
      <c r="D1991" s="588" t="s">
        <v>36</v>
      </c>
      <c r="E1991" s="588" t="s">
        <v>36</v>
      </c>
      <c r="F1991" s="587" t="s">
        <v>1213</v>
      </c>
      <c r="G1991" s="588" t="s">
        <v>36</v>
      </c>
      <c r="H1991" s="587"/>
      <c r="I1991" s="587"/>
      <c r="J1991" s="583">
        <v>5175937.5</v>
      </c>
      <c r="K1991" s="588"/>
      <c r="L1991" s="588"/>
      <c r="M1991" s="587"/>
      <c r="N1991" s="587"/>
      <c r="O1991" s="587"/>
    </row>
    <row r="1992" spans="1:18" ht="62.5">
      <c r="B1992" s="590" t="s">
        <v>2926</v>
      </c>
      <c r="C1992" s="590" t="s">
        <v>1914</v>
      </c>
      <c r="D1992" s="590" t="s">
        <v>1915</v>
      </c>
      <c r="E1992" s="590" t="s">
        <v>39</v>
      </c>
      <c r="F1992" s="591" t="s">
        <v>1944</v>
      </c>
      <c r="G1992" s="590" t="s">
        <v>0</v>
      </c>
      <c r="H1992" s="589">
        <v>1</v>
      </c>
      <c r="I1992" s="592">
        <v>112500</v>
      </c>
      <c r="J1992" s="592">
        <v>112500</v>
      </c>
      <c r="K1992" s="590" t="s">
        <v>1362</v>
      </c>
      <c r="L1992" s="590" t="s">
        <v>2937</v>
      </c>
      <c r="M1992" s="591" t="s">
        <v>1944</v>
      </c>
      <c r="O1992" s="554" t="str">
        <f>+_xlfn.CONCAT(B1992,"-",E1992)</f>
        <v>B2/21/02-L</v>
      </c>
    </row>
    <row r="1995" spans="1:18" ht="75">
      <c r="B1995" s="590" t="s">
        <v>2938</v>
      </c>
      <c r="C1995" s="590" t="s">
        <v>1914</v>
      </c>
      <c r="D1995" s="590" t="s">
        <v>1915</v>
      </c>
      <c r="E1995" s="590" t="s">
        <v>5</v>
      </c>
      <c r="F1995" s="591" t="s">
        <v>2939</v>
      </c>
      <c r="G1995" s="590" t="s">
        <v>0</v>
      </c>
      <c r="H1995" s="589">
        <v>1</v>
      </c>
      <c r="I1995" s="592">
        <v>94687.5</v>
      </c>
      <c r="J1995" s="592">
        <v>94687.5</v>
      </c>
      <c r="K1995" s="590" t="s">
        <v>1362</v>
      </c>
      <c r="L1995" s="590" t="s">
        <v>2940</v>
      </c>
      <c r="M1995" s="591" t="s">
        <v>2939</v>
      </c>
      <c r="O1995" s="554" t="str">
        <f t="shared" ref="O1995:O1999" si="161">+_xlfn.CONCAT(B1995,"-",E1995)</f>
        <v>B2/21/03-A</v>
      </c>
    </row>
    <row r="1996" spans="1:18" ht="75">
      <c r="B1996" s="590" t="s">
        <v>2938</v>
      </c>
      <c r="C1996" s="590" t="s">
        <v>1914</v>
      </c>
      <c r="D1996" s="590" t="s">
        <v>1915</v>
      </c>
      <c r="E1996" s="590" t="s">
        <v>6</v>
      </c>
      <c r="F1996" s="591" t="s">
        <v>2941</v>
      </c>
      <c r="G1996" s="590" t="s">
        <v>0</v>
      </c>
      <c r="H1996" s="589">
        <v>1</v>
      </c>
      <c r="I1996" s="592">
        <v>93750</v>
      </c>
      <c r="J1996" s="592">
        <v>93750</v>
      </c>
      <c r="K1996" s="590" t="s">
        <v>1362</v>
      </c>
      <c r="L1996" s="590" t="s">
        <v>2942</v>
      </c>
      <c r="M1996" s="591" t="s">
        <v>2941</v>
      </c>
      <c r="O1996" s="554" t="str">
        <f t="shared" si="161"/>
        <v>B2/21/03-B</v>
      </c>
    </row>
    <row r="1997" spans="1:18" ht="75">
      <c r="B1997" s="590" t="s">
        <v>2938</v>
      </c>
      <c r="C1997" s="590" t="s">
        <v>1914</v>
      </c>
      <c r="D1997" s="590" t="s">
        <v>1915</v>
      </c>
      <c r="E1997" s="590" t="s">
        <v>7</v>
      </c>
      <c r="F1997" s="591" t="s">
        <v>2939</v>
      </c>
      <c r="G1997" s="590" t="s">
        <v>0</v>
      </c>
      <c r="H1997" s="589">
        <v>1</v>
      </c>
      <c r="I1997" s="592">
        <v>93750</v>
      </c>
      <c r="J1997" s="592">
        <v>93750</v>
      </c>
      <c r="K1997" s="590" t="s">
        <v>1362</v>
      </c>
      <c r="L1997" s="590" t="s">
        <v>2943</v>
      </c>
      <c r="M1997" s="591" t="s">
        <v>2939</v>
      </c>
      <c r="O1997" s="554" t="str">
        <f t="shared" si="161"/>
        <v>B2/21/03-C</v>
      </c>
    </row>
    <row r="1998" spans="1:18" ht="75">
      <c r="B1998" s="590" t="s">
        <v>2938</v>
      </c>
      <c r="C1998" s="590" t="s">
        <v>1914</v>
      </c>
      <c r="D1998" s="590" t="s">
        <v>1915</v>
      </c>
      <c r="E1998" s="590" t="s">
        <v>8</v>
      </c>
      <c r="F1998" s="591" t="s">
        <v>2941</v>
      </c>
      <c r="G1998" s="590" t="s">
        <v>0</v>
      </c>
      <c r="H1998" s="589">
        <v>1</v>
      </c>
      <c r="I1998" s="592">
        <v>93750</v>
      </c>
      <c r="J1998" s="592">
        <v>93750</v>
      </c>
      <c r="K1998" s="590" t="s">
        <v>1362</v>
      </c>
      <c r="L1998" s="590" t="s">
        <v>2944</v>
      </c>
      <c r="M1998" s="591" t="s">
        <v>2941</v>
      </c>
      <c r="O1998" s="554" t="str">
        <f t="shared" si="161"/>
        <v>B2/21/03-D</v>
      </c>
    </row>
    <row r="1999" spans="1:18" ht="75">
      <c r="B1999" s="590" t="s">
        <v>2938</v>
      </c>
      <c r="C1999" s="590" t="s">
        <v>1914</v>
      </c>
      <c r="D1999" s="590" t="s">
        <v>1915</v>
      </c>
      <c r="E1999" s="590" t="s">
        <v>10</v>
      </c>
      <c r="F1999" s="591" t="s">
        <v>2939</v>
      </c>
      <c r="G1999" s="590" t="s">
        <v>0</v>
      </c>
      <c r="H1999" s="589">
        <v>1</v>
      </c>
      <c r="I1999" s="592">
        <v>93750</v>
      </c>
      <c r="J1999" s="592">
        <v>93750</v>
      </c>
      <c r="K1999" s="590" t="s">
        <v>1362</v>
      </c>
      <c r="L1999" s="590" t="s">
        <v>2945</v>
      </c>
      <c r="M1999" s="591" t="s">
        <v>2939</v>
      </c>
      <c r="O1999" s="554" t="str">
        <f t="shared" si="161"/>
        <v>B2/21/03-E</v>
      </c>
    </row>
    <row r="2002" spans="2:15" ht="75">
      <c r="B2002" s="590" t="s">
        <v>2946</v>
      </c>
      <c r="C2002" s="590" t="s">
        <v>1914</v>
      </c>
      <c r="D2002" s="590" t="s">
        <v>1915</v>
      </c>
      <c r="E2002" s="590" t="s">
        <v>5</v>
      </c>
      <c r="F2002" s="591" t="s">
        <v>2941</v>
      </c>
      <c r="G2002" s="590" t="s">
        <v>0</v>
      </c>
      <c r="H2002" s="589">
        <v>1</v>
      </c>
      <c r="I2002" s="592">
        <v>93750</v>
      </c>
      <c r="J2002" s="592">
        <v>93750</v>
      </c>
      <c r="K2002" s="590" t="s">
        <v>1362</v>
      </c>
      <c r="L2002" s="590" t="s">
        <v>2947</v>
      </c>
      <c r="M2002" s="591" t="s">
        <v>2941</v>
      </c>
      <c r="O2002" s="554" t="str">
        <f t="shared" ref="O2002:O2006" si="162">+_xlfn.CONCAT(B2002,"-",E2002)</f>
        <v>B2/21/04-A</v>
      </c>
    </row>
    <row r="2003" spans="2:15" ht="75">
      <c r="B2003" s="590" t="s">
        <v>2946</v>
      </c>
      <c r="C2003" s="590" t="s">
        <v>1914</v>
      </c>
      <c r="D2003" s="590" t="s">
        <v>1915</v>
      </c>
      <c r="E2003" s="590" t="s">
        <v>6</v>
      </c>
      <c r="F2003" s="591" t="s">
        <v>2939</v>
      </c>
      <c r="G2003" s="590" t="s">
        <v>0</v>
      </c>
      <c r="H2003" s="589">
        <v>1</v>
      </c>
      <c r="I2003" s="592">
        <v>93750</v>
      </c>
      <c r="J2003" s="592">
        <v>93750</v>
      </c>
      <c r="K2003" s="590" t="s">
        <v>1362</v>
      </c>
      <c r="L2003" s="590" t="s">
        <v>2948</v>
      </c>
      <c r="M2003" s="591" t="s">
        <v>2939</v>
      </c>
      <c r="O2003" s="554" t="str">
        <f t="shared" si="162"/>
        <v>B2/21/04-B</v>
      </c>
    </row>
    <row r="2004" spans="2:15" ht="75">
      <c r="B2004" s="590" t="s">
        <v>2946</v>
      </c>
      <c r="C2004" s="590" t="s">
        <v>1914</v>
      </c>
      <c r="D2004" s="590" t="s">
        <v>1915</v>
      </c>
      <c r="E2004" s="590" t="s">
        <v>7</v>
      </c>
      <c r="F2004" s="591" t="s">
        <v>2941</v>
      </c>
      <c r="G2004" s="590" t="s">
        <v>0</v>
      </c>
      <c r="H2004" s="589">
        <v>1</v>
      </c>
      <c r="I2004" s="592">
        <v>93750</v>
      </c>
      <c r="J2004" s="592">
        <v>93750</v>
      </c>
      <c r="K2004" s="590" t="s">
        <v>1362</v>
      </c>
      <c r="L2004" s="590" t="s">
        <v>2949</v>
      </c>
      <c r="M2004" s="591" t="s">
        <v>2941</v>
      </c>
      <c r="O2004" s="554" t="str">
        <f t="shared" si="162"/>
        <v>B2/21/04-C</v>
      </c>
    </row>
    <row r="2005" spans="2:15" ht="75">
      <c r="B2005" s="590" t="s">
        <v>2946</v>
      </c>
      <c r="C2005" s="590" t="s">
        <v>1914</v>
      </c>
      <c r="D2005" s="590" t="s">
        <v>1915</v>
      </c>
      <c r="E2005" s="590" t="s">
        <v>8</v>
      </c>
      <c r="F2005" s="591" t="s">
        <v>2939</v>
      </c>
      <c r="G2005" s="590" t="s">
        <v>0</v>
      </c>
      <c r="H2005" s="589">
        <v>1</v>
      </c>
      <c r="I2005" s="592">
        <v>93750</v>
      </c>
      <c r="J2005" s="592">
        <v>93750</v>
      </c>
      <c r="K2005" s="590" t="s">
        <v>1362</v>
      </c>
      <c r="L2005" s="590" t="s">
        <v>2950</v>
      </c>
      <c r="M2005" s="591" t="s">
        <v>2939</v>
      </c>
      <c r="O2005" s="554" t="str">
        <f t="shared" si="162"/>
        <v>B2/21/04-D</v>
      </c>
    </row>
    <row r="2006" spans="2:15" ht="75">
      <c r="B2006" s="590" t="s">
        <v>2946</v>
      </c>
      <c r="C2006" s="590" t="s">
        <v>1914</v>
      </c>
      <c r="D2006" s="590" t="s">
        <v>1915</v>
      </c>
      <c r="E2006" s="590" t="s">
        <v>10</v>
      </c>
      <c r="F2006" s="591" t="s">
        <v>2941</v>
      </c>
      <c r="G2006" s="590" t="s">
        <v>0</v>
      </c>
      <c r="H2006" s="589">
        <v>1</v>
      </c>
      <c r="I2006" s="592">
        <v>93750</v>
      </c>
      <c r="J2006" s="592">
        <v>93750</v>
      </c>
      <c r="K2006" s="590" t="s">
        <v>1362</v>
      </c>
      <c r="L2006" s="590" t="s">
        <v>2951</v>
      </c>
      <c r="M2006" s="591" t="s">
        <v>2941</v>
      </c>
      <c r="O2006" s="554" t="str">
        <f t="shared" si="162"/>
        <v>B2/21/04-E</v>
      </c>
    </row>
    <row r="2009" spans="2:15" ht="62.5">
      <c r="B2009" s="590" t="s">
        <v>2952</v>
      </c>
      <c r="C2009" s="590" t="s">
        <v>1914</v>
      </c>
      <c r="D2009" s="590" t="s">
        <v>1915</v>
      </c>
      <c r="E2009" s="590" t="s">
        <v>5</v>
      </c>
      <c r="F2009" s="591" t="s">
        <v>1944</v>
      </c>
      <c r="G2009" s="590" t="s">
        <v>0</v>
      </c>
      <c r="H2009" s="589">
        <v>1</v>
      </c>
      <c r="I2009" s="592">
        <v>93750</v>
      </c>
      <c r="J2009" s="592">
        <v>93750</v>
      </c>
      <c r="K2009" s="590" t="s">
        <v>1362</v>
      </c>
      <c r="L2009" s="590" t="s">
        <v>2953</v>
      </c>
      <c r="M2009" s="591" t="s">
        <v>1944</v>
      </c>
      <c r="O2009" s="554" t="str">
        <f t="shared" ref="O2009:O2013" si="163">+_xlfn.CONCAT(B2009,"-",E2009)</f>
        <v>B2/21/05-A</v>
      </c>
    </row>
    <row r="2010" spans="2:15" ht="75">
      <c r="B2010" s="590" t="s">
        <v>2952</v>
      </c>
      <c r="C2010" s="590" t="s">
        <v>1914</v>
      </c>
      <c r="D2010" s="590" t="s">
        <v>1915</v>
      </c>
      <c r="E2010" s="590" t="s">
        <v>6</v>
      </c>
      <c r="F2010" s="591" t="s">
        <v>2939</v>
      </c>
      <c r="G2010" s="590" t="s">
        <v>0</v>
      </c>
      <c r="H2010" s="589">
        <v>1</v>
      </c>
      <c r="I2010" s="592">
        <v>93750</v>
      </c>
      <c r="J2010" s="592">
        <v>93750</v>
      </c>
      <c r="K2010" s="590" t="s">
        <v>1362</v>
      </c>
      <c r="L2010" s="590" t="s">
        <v>2954</v>
      </c>
      <c r="M2010" s="591" t="s">
        <v>2939</v>
      </c>
      <c r="O2010" s="554" t="str">
        <f t="shared" si="163"/>
        <v>B2/21/05-B</v>
      </c>
    </row>
    <row r="2011" spans="2:15" ht="75">
      <c r="B2011" s="590" t="s">
        <v>2952</v>
      </c>
      <c r="C2011" s="590" t="s">
        <v>1914</v>
      </c>
      <c r="D2011" s="590" t="s">
        <v>1915</v>
      </c>
      <c r="E2011" s="590" t="s">
        <v>7</v>
      </c>
      <c r="F2011" s="591" t="s">
        <v>2941</v>
      </c>
      <c r="G2011" s="590" t="s">
        <v>0</v>
      </c>
      <c r="H2011" s="589">
        <v>1</v>
      </c>
      <c r="I2011" s="592">
        <v>93750</v>
      </c>
      <c r="J2011" s="592">
        <v>93750</v>
      </c>
      <c r="K2011" s="590" t="s">
        <v>1362</v>
      </c>
      <c r="L2011" s="590" t="s">
        <v>2955</v>
      </c>
      <c r="M2011" s="591" t="s">
        <v>2941</v>
      </c>
      <c r="O2011" s="554" t="str">
        <f t="shared" si="163"/>
        <v>B2/21/05-C</v>
      </c>
    </row>
    <row r="2012" spans="2:15" ht="62.5">
      <c r="B2012" s="590" t="s">
        <v>2952</v>
      </c>
      <c r="C2012" s="590" t="s">
        <v>1914</v>
      </c>
      <c r="D2012" s="590" t="s">
        <v>1915</v>
      </c>
      <c r="E2012" s="590" t="s">
        <v>8</v>
      </c>
      <c r="F2012" s="591" t="s">
        <v>2956</v>
      </c>
      <c r="G2012" s="590" t="s">
        <v>0</v>
      </c>
      <c r="H2012" s="589">
        <v>1</v>
      </c>
      <c r="I2012" s="592">
        <v>93750</v>
      </c>
      <c r="J2012" s="592">
        <v>93750</v>
      </c>
      <c r="K2012" s="590" t="s">
        <v>1362</v>
      </c>
      <c r="L2012" s="590" t="s">
        <v>2957</v>
      </c>
      <c r="M2012" s="591" t="s">
        <v>2956</v>
      </c>
      <c r="O2012" s="554" t="str">
        <f t="shared" si="163"/>
        <v>B2/21/05-D</v>
      </c>
    </row>
    <row r="2013" spans="2:15" ht="62.5">
      <c r="B2013" s="590" t="s">
        <v>2952</v>
      </c>
      <c r="C2013" s="590" t="s">
        <v>1914</v>
      </c>
      <c r="D2013" s="590" t="s">
        <v>1915</v>
      </c>
      <c r="E2013" s="590" t="s">
        <v>10</v>
      </c>
      <c r="F2013" s="591" t="s">
        <v>2958</v>
      </c>
      <c r="G2013" s="590" t="s">
        <v>0</v>
      </c>
      <c r="H2013" s="589">
        <v>1</v>
      </c>
      <c r="I2013" s="592">
        <v>93750</v>
      </c>
      <c r="J2013" s="592">
        <v>93750</v>
      </c>
      <c r="K2013" s="590" t="s">
        <v>1362</v>
      </c>
      <c r="L2013" s="590" t="s">
        <v>2959</v>
      </c>
      <c r="M2013" s="591" t="s">
        <v>2958</v>
      </c>
      <c r="O2013" s="554" t="str">
        <f t="shared" si="163"/>
        <v>B2/21/05-E</v>
      </c>
    </row>
    <row r="2016" spans="2:15" ht="62.5">
      <c r="B2016" s="590" t="s">
        <v>2960</v>
      </c>
      <c r="C2016" s="590" t="s">
        <v>1914</v>
      </c>
      <c r="D2016" s="590" t="s">
        <v>1915</v>
      </c>
      <c r="E2016" s="590" t="s">
        <v>5</v>
      </c>
      <c r="F2016" s="591" t="s">
        <v>1944</v>
      </c>
      <c r="G2016" s="590" t="s">
        <v>0</v>
      </c>
      <c r="H2016" s="589">
        <v>1</v>
      </c>
      <c r="I2016" s="592">
        <v>93750</v>
      </c>
      <c r="J2016" s="592">
        <v>93750</v>
      </c>
      <c r="K2016" s="590" t="s">
        <v>1362</v>
      </c>
      <c r="L2016" s="590" t="s">
        <v>2961</v>
      </c>
      <c r="M2016" s="591" t="s">
        <v>1944</v>
      </c>
      <c r="O2016" s="554" t="str">
        <f t="shared" ref="O2016:O2020" si="164">+_xlfn.CONCAT(B2016,"-",E2016)</f>
        <v>B2/21/06-A</v>
      </c>
    </row>
    <row r="2017" spans="2:15" ht="75">
      <c r="B2017" s="590" t="s">
        <v>2960</v>
      </c>
      <c r="C2017" s="590" t="s">
        <v>1914</v>
      </c>
      <c r="D2017" s="590" t="s">
        <v>1915</v>
      </c>
      <c r="E2017" s="590" t="s">
        <v>6</v>
      </c>
      <c r="F2017" s="591" t="s">
        <v>2939</v>
      </c>
      <c r="G2017" s="590" t="s">
        <v>0</v>
      </c>
      <c r="H2017" s="589">
        <v>1</v>
      </c>
      <c r="I2017" s="592">
        <v>93750</v>
      </c>
      <c r="J2017" s="592">
        <v>93750</v>
      </c>
      <c r="K2017" s="590" t="s">
        <v>1362</v>
      </c>
      <c r="L2017" s="590" t="s">
        <v>2962</v>
      </c>
      <c r="M2017" s="591" t="s">
        <v>2939</v>
      </c>
      <c r="O2017" s="554" t="str">
        <f t="shared" si="164"/>
        <v>B2/21/06-B</v>
      </c>
    </row>
    <row r="2018" spans="2:15" ht="75">
      <c r="B2018" s="590" t="s">
        <v>2960</v>
      </c>
      <c r="C2018" s="590" t="s">
        <v>1914</v>
      </c>
      <c r="D2018" s="590" t="s">
        <v>1915</v>
      </c>
      <c r="E2018" s="590" t="s">
        <v>7</v>
      </c>
      <c r="F2018" s="591" t="s">
        <v>2941</v>
      </c>
      <c r="G2018" s="590" t="s">
        <v>0</v>
      </c>
      <c r="H2018" s="589">
        <v>1</v>
      </c>
      <c r="I2018" s="592">
        <v>93750</v>
      </c>
      <c r="J2018" s="592">
        <v>93750</v>
      </c>
      <c r="K2018" s="590" t="s">
        <v>1362</v>
      </c>
      <c r="L2018" s="590" t="s">
        <v>2963</v>
      </c>
      <c r="M2018" s="591" t="s">
        <v>2941</v>
      </c>
      <c r="O2018" s="554" t="str">
        <f t="shared" si="164"/>
        <v>B2/21/06-C</v>
      </c>
    </row>
    <row r="2019" spans="2:15" ht="75">
      <c r="B2019" s="590" t="s">
        <v>2960</v>
      </c>
      <c r="C2019" s="590" t="s">
        <v>1914</v>
      </c>
      <c r="D2019" s="590" t="s">
        <v>1915</v>
      </c>
      <c r="E2019" s="590" t="s">
        <v>8</v>
      </c>
      <c r="F2019" s="591" t="s">
        <v>2939</v>
      </c>
      <c r="G2019" s="590" t="s">
        <v>0</v>
      </c>
      <c r="H2019" s="589">
        <v>1</v>
      </c>
      <c r="I2019" s="592">
        <v>93750</v>
      </c>
      <c r="J2019" s="592">
        <v>93750</v>
      </c>
      <c r="K2019" s="590" t="s">
        <v>1362</v>
      </c>
      <c r="L2019" s="590" t="s">
        <v>2964</v>
      </c>
      <c r="M2019" s="591" t="s">
        <v>2939</v>
      </c>
      <c r="O2019" s="554" t="str">
        <f t="shared" si="164"/>
        <v>B2/21/06-D</v>
      </c>
    </row>
    <row r="2020" spans="2:15" ht="75">
      <c r="B2020" s="590" t="s">
        <v>2960</v>
      </c>
      <c r="C2020" s="590" t="s">
        <v>1914</v>
      </c>
      <c r="D2020" s="590" t="s">
        <v>1915</v>
      </c>
      <c r="E2020" s="590" t="s">
        <v>10</v>
      </c>
      <c r="F2020" s="591" t="s">
        <v>2941</v>
      </c>
      <c r="G2020" s="590" t="s">
        <v>0</v>
      </c>
      <c r="H2020" s="589">
        <v>1</v>
      </c>
      <c r="I2020" s="592">
        <v>93750</v>
      </c>
      <c r="J2020" s="592">
        <v>93750</v>
      </c>
      <c r="K2020" s="590" t="s">
        <v>1362</v>
      </c>
      <c r="L2020" s="590" t="s">
        <v>2965</v>
      </c>
      <c r="M2020" s="591" t="s">
        <v>2941</v>
      </c>
      <c r="O2020" s="554" t="str">
        <f t="shared" si="164"/>
        <v>B2/21/06-E</v>
      </c>
    </row>
    <row r="2023" spans="2:15" ht="75">
      <c r="B2023" s="590" t="s">
        <v>2966</v>
      </c>
      <c r="C2023" s="590" t="s">
        <v>1914</v>
      </c>
      <c r="D2023" s="590" t="s">
        <v>1915</v>
      </c>
      <c r="E2023" s="590" t="s">
        <v>5</v>
      </c>
      <c r="F2023" s="591" t="s">
        <v>2939</v>
      </c>
      <c r="G2023" s="590" t="s">
        <v>0</v>
      </c>
      <c r="H2023" s="589">
        <v>1</v>
      </c>
      <c r="I2023" s="592">
        <v>93750</v>
      </c>
      <c r="J2023" s="592">
        <v>93750</v>
      </c>
      <c r="K2023" s="590" t="s">
        <v>1362</v>
      </c>
      <c r="L2023" s="590" t="s">
        <v>2967</v>
      </c>
      <c r="M2023" s="591" t="s">
        <v>2939</v>
      </c>
      <c r="O2023" s="554" t="str">
        <f t="shared" ref="O2023:O2027" si="165">+_xlfn.CONCAT(B2023,"-",E2023)</f>
        <v>B2/21/07-A</v>
      </c>
    </row>
    <row r="2024" spans="2:15" ht="75">
      <c r="B2024" s="590" t="s">
        <v>2966</v>
      </c>
      <c r="C2024" s="590" t="s">
        <v>1914</v>
      </c>
      <c r="D2024" s="590" t="s">
        <v>1915</v>
      </c>
      <c r="E2024" s="590" t="s">
        <v>6</v>
      </c>
      <c r="F2024" s="591" t="s">
        <v>2941</v>
      </c>
      <c r="G2024" s="590" t="s">
        <v>0</v>
      </c>
      <c r="H2024" s="589">
        <v>1</v>
      </c>
      <c r="I2024" s="592">
        <v>93750</v>
      </c>
      <c r="J2024" s="592">
        <v>93750</v>
      </c>
      <c r="K2024" s="590" t="s">
        <v>1362</v>
      </c>
      <c r="L2024" s="590" t="s">
        <v>2968</v>
      </c>
      <c r="M2024" s="591" t="s">
        <v>2941</v>
      </c>
      <c r="O2024" s="554" t="str">
        <f t="shared" si="165"/>
        <v>B2/21/07-B</v>
      </c>
    </row>
    <row r="2025" spans="2:15" ht="75">
      <c r="B2025" s="590" t="s">
        <v>2966</v>
      </c>
      <c r="C2025" s="590" t="s">
        <v>1914</v>
      </c>
      <c r="D2025" s="590" t="s">
        <v>1915</v>
      </c>
      <c r="E2025" s="590" t="s">
        <v>7</v>
      </c>
      <c r="F2025" s="591" t="s">
        <v>2939</v>
      </c>
      <c r="G2025" s="590" t="s">
        <v>0</v>
      </c>
      <c r="H2025" s="589">
        <v>1</v>
      </c>
      <c r="I2025" s="592">
        <v>93750</v>
      </c>
      <c r="J2025" s="592">
        <v>93750</v>
      </c>
      <c r="K2025" s="590" t="s">
        <v>1362</v>
      </c>
      <c r="L2025" s="590" t="s">
        <v>2969</v>
      </c>
      <c r="M2025" s="591" t="s">
        <v>2939</v>
      </c>
      <c r="O2025" s="554" t="str">
        <f t="shared" si="165"/>
        <v>B2/21/07-C</v>
      </c>
    </row>
    <row r="2026" spans="2:15" ht="75">
      <c r="B2026" s="590" t="s">
        <v>2966</v>
      </c>
      <c r="C2026" s="590" t="s">
        <v>1914</v>
      </c>
      <c r="D2026" s="590" t="s">
        <v>1915</v>
      </c>
      <c r="E2026" s="590" t="s">
        <v>8</v>
      </c>
      <c r="F2026" s="591" t="s">
        <v>2941</v>
      </c>
      <c r="G2026" s="590" t="s">
        <v>0</v>
      </c>
      <c r="H2026" s="589">
        <v>1</v>
      </c>
      <c r="I2026" s="592">
        <v>93750</v>
      </c>
      <c r="J2026" s="592">
        <v>93750</v>
      </c>
      <c r="K2026" s="590" t="s">
        <v>1362</v>
      </c>
      <c r="L2026" s="590" t="s">
        <v>2970</v>
      </c>
      <c r="M2026" s="591" t="s">
        <v>2941</v>
      </c>
      <c r="O2026" s="554" t="str">
        <f t="shared" si="165"/>
        <v>B2/21/07-D</v>
      </c>
    </row>
    <row r="2027" spans="2:15" ht="75">
      <c r="B2027" s="590" t="s">
        <v>2966</v>
      </c>
      <c r="C2027" s="590" t="s">
        <v>1914</v>
      </c>
      <c r="D2027" s="590" t="s">
        <v>1915</v>
      </c>
      <c r="E2027" s="590" t="s">
        <v>10</v>
      </c>
      <c r="F2027" s="591" t="s">
        <v>2939</v>
      </c>
      <c r="G2027" s="590" t="s">
        <v>0</v>
      </c>
      <c r="H2027" s="589">
        <v>1</v>
      </c>
      <c r="I2027" s="592">
        <v>93750</v>
      </c>
      <c r="J2027" s="592">
        <v>93750</v>
      </c>
      <c r="K2027" s="590" t="s">
        <v>1362</v>
      </c>
      <c r="L2027" s="590" t="s">
        <v>2971</v>
      </c>
      <c r="M2027" s="591" t="s">
        <v>2939</v>
      </c>
      <c r="O2027" s="554" t="str">
        <f t="shared" si="165"/>
        <v>B2/21/07-E</v>
      </c>
    </row>
    <row r="2030" spans="2:15" ht="75">
      <c r="B2030" s="590" t="s">
        <v>2972</v>
      </c>
      <c r="C2030" s="590" t="s">
        <v>1914</v>
      </c>
      <c r="D2030" s="590" t="s">
        <v>1915</v>
      </c>
      <c r="E2030" s="590" t="s">
        <v>5</v>
      </c>
      <c r="F2030" s="591" t="s">
        <v>2941</v>
      </c>
      <c r="G2030" s="590" t="s">
        <v>0</v>
      </c>
      <c r="H2030" s="589">
        <v>1</v>
      </c>
      <c r="I2030" s="592">
        <v>93750</v>
      </c>
      <c r="J2030" s="592">
        <v>93750</v>
      </c>
      <c r="K2030" s="590" t="s">
        <v>1362</v>
      </c>
      <c r="L2030" s="590" t="s">
        <v>2973</v>
      </c>
      <c r="M2030" s="591" t="s">
        <v>2941</v>
      </c>
      <c r="O2030" s="554" t="str">
        <f t="shared" ref="O2030:O2034" si="166">+_xlfn.CONCAT(B2030,"-",E2030)</f>
        <v>B2/21/08-A</v>
      </c>
    </row>
    <row r="2031" spans="2:15" ht="62.5">
      <c r="B2031" s="590" t="s">
        <v>2972</v>
      </c>
      <c r="C2031" s="590" t="s">
        <v>1914</v>
      </c>
      <c r="D2031" s="590" t="s">
        <v>1915</v>
      </c>
      <c r="E2031" s="590" t="s">
        <v>6</v>
      </c>
      <c r="F2031" s="591" t="s">
        <v>1944</v>
      </c>
      <c r="G2031" s="590" t="s">
        <v>0</v>
      </c>
      <c r="H2031" s="589">
        <v>1</v>
      </c>
      <c r="I2031" s="592">
        <v>93750</v>
      </c>
      <c r="J2031" s="592">
        <v>93750</v>
      </c>
      <c r="K2031" s="590" t="s">
        <v>1362</v>
      </c>
      <c r="L2031" s="590" t="s">
        <v>2974</v>
      </c>
      <c r="M2031" s="591" t="s">
        <v>1944</v>
      </c>
      <c r="O2031" s="554" t="str">
        <f t="shared" si="166"/>
        <v>B2/21/08-B</v>
      </c>
    </row>
    <row r="2032" spans="2:15" ht="75">
      <c r="B2032" s="590" t="s">
        <v>2972</v>
      </c>
      <c r="C2032" s="590" t="s">
        <v>1914</v>
      </c>
      <c r="D2032" s="590" t="s">
        <v>1915</v>
      </c>
      <c r="E2032" s="590" t="s">
        <v>7</v>
      </c>
      <c r="F2032" s="591" t="s">
        <v>2939</v>
      </c>
      <c r="G2032" s="590" t="s">
        <v>0</v>
      </c>
      <c r="H2032" s="589">
        <v>1</v>
      </c>
      <c r="I2032" s="592">
        <v>93750</v>
      </c>
      <c r="J2032" s="592">
        <v>93750</v>
      </c>
      <c r="K2032" s="590" t="s">
        <v>1362</v>
      </c>
      <c r="L2032" s="590" t="s">
        <v>2975</v>
      </c>
      <c r="M2032" s="591" t="s">
        <v>2939</v>
      </c>
      <c r="O2032" s="554" t="str">
        <f t="shared" si="166"/>
        <v>B2/21/08-C</v>
      </c>
    </row>
    <row r="2033" spans="2:15" ht="75">
      <c r="B2033" s="590" t="s">
        <v>2972</v>
      </c>
      <c r="C2033" s="590" t="s">
        <v>1914</v>
      </c>
      <c r="D2033" s="590" t="s">
        <v>1915</v>
      </c>
      <c r="E2033" s="590" t="s">
        <v>8</v>
      </c>
      <c r="F2033" s="591" t="s">
        <v>2941</v>
      </c>
      <c r="G2033" s="590" t="s">
        <v>0</v>
      </c>
      <c r="H2033" s="589">
        <v>1</v>
      </c>
      <c r="I2033" s="592">
        <v>93750</v>
      </c>
      <c r="J2033" s="592">
        <v>93750</v>
      </c>
      <c r="K2033" s="590" t="s">
        <v>1362</v>
      </c>
      <c r="L2033" s="590" t="s">
        <v>2976</v>
      </c>
      <c r="M2033" s="591" t="s">
        <v>2941</v>
      </c>
      <c r="O2033" s="554" t="str">
        <f t="shared" si="166"/>
        <v>B2/21/08-D</v>
      </c>
    </row>
    <row r="2034" spans="2:15" ht="62.5">
      <c r="B2034" s="590" t="s">
        <v>2972</v>
      </c>
      <c r="C2034" s="590" t="s">
        <v>1914</v>
      </c>
      <c r="D2034" s="590" t="s">
        <v>1915</v>
      </c>
      <c r="E2034" s="590" t="s">
        <v>10</v>
      </c>
      <c r="F2034" s="591" t="s">
        <v>1944</v>
      </c>
      <c r="G2034" s="590" t="s">
        <v>0</v>
      </c>
      <c r="H2034" s="589">
        <v>1</v>
      </c>
      <c r="I2034" s="592">
        <v>93750</v>
      </c>
      <c r="J2034" s="592">
        <v>93750</v>
      </c>
      <c r="K2034" s="590" t="s">
        <v>1362</v>
      </c>
      <c r="L2034" s="590" t="s">
        <v>2977</v>
      </c>
      <c r="M2034" s="591" t="s">
        <v>1944</v>
      </c>
      <c r="O2034" s="554" t="str">
        <f t="shared" si="166"/>
        <v>B2/21/08-E</v>
      </c>
    </row>
    <row r="2037" spans="2:15" ht="75">
      <c r="B2037" s="590" t="s">
        <v>2978</v>
      </c>
      <c r="C2037" s="590" t="s">
        <v>1914</v>
      </c>
      <c r="D2037" s="590" t="s">
        <v>1915</v>
      </c>
      <c r="E2037" s="590" t="s">
        <v>5</v>
      </c>
      <c r="F2037" s="591" t="s">
        <v>2939</v>
      </c>
      <c r="G2037" s="590" t="s">
        <v>0</v>
      </c>
      <c r="H2037" s="589">
        <v>1</v>
      </c>
      <c r="I2037" s="592">
        <v>93750</v>
      </c>
      <c r="J2037" s="592">
        <v>93750</v>
      </c>
      <c r="K2037" s="590" t="s">
        <v>1362</v>
      </c>
      <c r="L2037" s="590" t="s">
        <v>2979</v>
      </c>
      <c r="M2037" s="591" t="s">
        <v>2939</v>
      </c>
      <c r="O2037" s="554" t="str">
        <f t="shared" ref="O2037:O2041" si="167">+_xlfn.CONCAT(B2037,"-",E2037)</f>
        <v>B2/21/09-A</v>
      </c>
    </row>
    <row r="2038" spans="2:15" ht="75">
      <c r="B2038" s="590" t="s">
        <v>2978</v>
      </c>
      <c r="C2038" s="590" t="s">
        <v>1914</v>
      </c>
      <c r="D2038" s="590" t="s">
        <v>1915</v>
      </c>
      <c r="E2038" s="590" t="s">
        <v>6</v>
      </c>
      <c r="F2038" s="591" t="s">
        <v>2941</v>
      </c>
      <c r="G2038" s="590" t="s">
        <v>0</v>
      </c>
      <c r="H2038" s="589">
        <v>1</v>
      </c>
      <c r="I2038" s="592">
        <v>93750</v>
      </c>
      <c r="J2038" s="592">
        <v>93750</v>
      </c>
      <c r="K2038" s="590" t="s">
        <v>1362</v>
      </c>
      <c r="L2038" s="590" t="s">
        <v>2980</v>
      </c>
      <c r="M2038" s="591" t="s">
        <v>2941</v>
      </c>
      <c r="O2038" s="554" t="str">
        <f t="shared" si="167"/>
        <v>B2/21/09-B</v>
      </c>
    </row>
    <row r="2039" spans="2:15" ht="75">
      <c r="B2039" s="590" t="s">
        <v>2978</v>
      </c>
      <c r="C2039" s="590" t="s">
        <v>1914</v>
      </c>
      <c r="D2039" s="590" t="s">
        <v>1915</v>
      </c>
      <c r="E2039" s="590" t="s">
        <v>7</v>
      </c>
      <c r="F2039" s="591" t="s">
        <v>2939</v>
      </c>
      <c r="G2039" s="590" t="s">
        <v>0</v>
      </c>
      <c r="H2039" s="589">
        <v>1</v>
      </c>
      <c r="I2039" s="592">
        <v>93750</v>
      </c>
      <c r="J2039" s="592">
        <v>93750</v>
      </c>
      <c r="K2039" s="590" t="s">
        <v>1362</v>
      </c>
      <c r="L2039" s="590" t="s">
        <v>2981</v>
      </c>
      <c r="M2039" s="591" t="s">
        <v>2939</v>
      </c>
      <c r="O2039" s="554" t="str">
        <f t="shared" si="167"/>
        <v>B2/21/09-C</v>
      </c>
    </row>
    <row r="2040" spans="2:15" ht="75">
      <c r="B2040" s="590" t="s">
        <v>2978</v>
      </c>
      <c r="C2040" s="590" t="s">
        <v>1914</v>
      </c>
      <c r="D2040" s="590" t="s">
        <v>1915</v>
      </c>
      <c r="E2040" s="590" t="s">
        <v>8</v>
      </c>
      <c r="F2040" s="591" t="s">
        <v>2941</v>
      </c>
      <c r="G2040" s="590" t="s">
        <v>0</v>
      </c>
      <c r="H2040" s="589">
        <v>1</v>
      </c>
      <c r="I2040" s="592">
        <v>93750</v>
      </c>
      <c r="J2040" s="592">
        <v>93750</v>
      </c>
      <c r="K2040" s="590" t="s">
        <v>1362</v>
      </c>
      <c r="L2040" s="590" t="s">
        <v>2982</v>
      </c>
      <c r="M2040" s="591" t="s">
        <v>2941</v>
      </c>
      <c r="O2040" s="554" t="str">
        <f t="shared" si="167"/>
        <v>B2/21/09-D</v>
      </c>
    </row>
    <row r="2041" spans="2:15" ht="75">
      <c r="B2041" s="590" t="s">
        <v>2978</v>
      </c>
      <c r="C2041" s="590" t="s">
        <v>1914</v>
      </c>
      <c r="D2041" s="590" t="s">
        <v>1915</v>
      </c>
      <c r="E2041" s="590" t="s">
        <v>10</v>
      </c>
      <c r="F2041" s="591" t="s">
        <v>2939</v>
      </c>
      <c r="G2041" s="590" t="s">
        <v>0</v>
      </c>
      <c r="H2041" s="589">
        <v>1</v>
      </c>
      <c r="I2041" s="592">
        <v>93750</v>
      </c>
      <c r="J2041" s="592">
        <v>93750</v>
      </c>
      <c r="K2041" s="590" t="s">
        <v>1362</v>
      </c>
      <c r="L2041" s="590" t="s">
        <v>2983</v>
      </c>
      <c r="M2041" s="591" t="s">
        <v>2939</v>
      </c>
      <c r="O2041" s="554" t="str">
        <f t="shared" si="167"/>
        <v>B2/21/09-E</v>
      </c>
    </row>
    <row r="2044" spans="2:15" ht="75">
      <c r="B2044" s="590" t="s">
        <v>2984</v>
      </c>
      <c r="C2044" s="590" t="s">
        <v>1914</v>
      </c>
      <c r="D2044" s="590" t="s">
        <v>1915</v>
      </c>
      <c r="E2044" s="590" t="s">
        <v>5</v>
      </c>
      <c r="F2044" s="591" t="s">
        <v>2941</v>
      </c>
      <c r="G2044" s="590" t="s">
        <v>0</v>
      </c>
      <c r="H2044" s="589">
        <v>1</v>
      </c>
      <c r="I2044" s="592">
        <v>93750</v>
      </c>
      <c r="J2044" s="592">
        <v>93750</v>
      </c>
      <c r="K2044" s="590" t="s">
        <v>1362</v>
      </c>
      <c r="L2044" s="590" t="s">
        <v>2985</v>
      </c>
      <c r="M2044" s="591" t="s">
        <v>2941</v>
      </c>
      <c r="O2044" s="554" t="str">
        <f t="shared" ref="O2044:O2048" si="168">+_xlfn.CONCAT(B2044,"-",E2044)</f>
        <v>B2/21/10-A</v>
      </c>
    </row>
    <row r="2045" spans="2:15" ht="75">
      <c r="B2045" s="590" t="s">
        <v>2984</v>
      </c>
      <c r="C2045" s="590" t="s">
        <v>1914</v>
      </c>
      <c r="D2045" s="590" t="s">
        <v>1915</v>
      </c>
      <c r="E2045" s="590" t="s">
        <v>6</v>
      </c>
      <c r="F2045" s="591" t="s">
        <v>2939</v>
      </c>
      <c r="G2045" s="590" t="s">
        <v>0</v>
      </c>
      <c r="H2045" s="589">
        <v>1</v>
      </c>
      <c r="I2045" s="592">
        <v>93750</v>
      </c>
      <c r="J2045" s="592">
        <v>93750</v>
      </c>
      <c r="K2045" s="590" t="s">
        <v>1362</v>
      </c>
      <c r="L2045" s="590" t="s">
        <v>2986</v>
      </c>
      <c r="M2045" s="591" t="s">
        <v>2939</v>
      </c>
      <c r="O2045" s="554" t="str">
        <f t="shared" si="168"/>
        <v>B2/21/10-B</v>
      </c>
    </row>
    <row r="2046" spans="2:15" ht="75">
      <c r="B2046" s="590" t="s">
        <v>2984</v>
      </c>
      <c r="C2046" s="590" t="s">
        <v>1914</v>
      </c>
      <c r="D2046" s="590" t="s">
        <v>1915</v>
      </c>
      <c r="E2046" s="590" t="s">
        <v>7</v>
      </c>
      <c r="F2046" s="591" t="s">
        <v>2941</v>
      </c>
      <c r="G2046" s="590" t="s">
        <v>0</v>
      </c>
      <c r="H2046" s="589">
        <v>1</v>
      </c>
      <c r="I2046" s="592">
        <v>93750</v>
      </c>
      <c r="J2046" s="592">
        <v>93750</v>
      </c>
      <c r="K2046" s="590" t="s">
        <v>1362</v>
      </c>
      <c r="L2046" s="590" t="s">
        <v>2987</v>
      </c>
      <c r="M2046" s="591" t="s">
        <v>2941</v>
      </c>
      <c r="O2046" s="554" t="str">
        <f t="shared" si="168"/>
        <v>B2/21/10-C</v>
      </c>
    </row>
    <row r="2047" spans="2:15" ht="75">
      <c r="B2047" s="590" t="s">
        <v>2984</v>
      </c>
      <c r="C2047" s="590" t="s">
        <v>1914</v>
      </c>
      <c r="D2047" s="590" t="s">
        <v>1915</v>
      </c>
      <c r="E2047" s="590" t="s">
        <v>8</v>
      </c>
      <c r="F2047" s="591" t="s">
        <v>2939</v>
      </c>
      <c r="G2047" s="590" t="s">
        <v>0</v>
      </c>
      <c r="H2047" s="589">
        <v>1</v>
      </c>
      <c r="I2047" s="592">
        <v>93750</v>
      </c>
      <c r="J2047" s="592">
        <v>93750</v>
      </c>
      <c r="K2047" s="590" t="s">
        <v>1362</v>
      </c>
      <c r="L2047" s="590" t="s">
        <v>2988</v>
      </c>
      <c r="M2047" s="591" t="s">
        <v>2939</v>
      </c>
      <c r="O2047" s="554" t="str">
        <f t="shared" si="168"/>
        <v>B2/21/10-D</v>
      </c>
    </row>
    <row r="2048" spans="2:15" ht="75">
      <c r="B2048" s="590" t="s">
        <v>2984</v>
      </c>
      <c r="C2048" s="590" t="s">
        <v>1914</v>
      </c>
      <c r="D2048" s="590" t="s">
        <v>1915</v>
      </c>
      <c r="E2048" s="590" t="s">
        <v>10</v>
      </c>
      <c r="F2048" s="591" t="s">
        <v>2941</v>
      </c>
      <c r="G2048" s="590" t="s">
        <v>0</v>
      </c>
      <c r="H2048" s="589">
        <v>1</v>
      </c>
      <c r="I2048" s="592">
        <v>93750</v>
      </c>
      <c r="J2048" s="592">
        <v>93750</v>
      </c>
      <c r="K2048" s="590" t="s">
        <v>1362</v>
      </c>
      <c r="L2048" s="590" t="s">
        <v>2989</v>
      </c>
      <c r="M2048" s="591" t="s">
        <v>2941</v>
      </c>
      <c r="O2048" s="554" t="str">
        <f t="shared" si="168"/>
        <v>B2/21/10-E</v>
      </c>
    </row>
    <row r="2051" spans="2:15" ht="62.5">
      <c r="B2051" s="590" t="s">
        <v>2990</v>
      </c>
      <c r="C2051" s="590" t="s">
        <v>1914</v>
      </c>
      <c r="D2051" s="590" t="s">
        <v>1915</v>
      </c>
      <c r="E2051" s="590" t="s">
        <v>5</v>
      </c>
      <c r="F2051" s="591" t="s">
        <v>1944</v>
      </c>
      <c r="G2051" s="590" t="s">
        <v>0</v>
      </c>
      <c r="H2051" s="589">
        <v>1</v>
      </c>
      <c r="I2051" s="592">
        <v>93750</v>
      </c>
      <c r="J2051" s="592">
        <v>93750</v>
      </c>
      <c r="K2051" s="590" t="s">
        <v>1362</v>
      </c>
      <c r="L2051" s="590" t="s">
        <v>2991</v>
      </c>
      <c r="M2051" s="591" t="s">
        <v>1944</v>
      </c>
      <c r="O2051" s="554" t="str">
        <f t="shared" ref="O2051:O2055" si="169">+_xlfn.CONCAT(B2051,"-",E2051)</f>
        <v>B2/21/11-A</v>
      </c>
    </row>
    <row r="2052" spans="2:15" ht="75">
      <c r="B2052" s="590" t="s">
        <v>2990</v>
      </c>
      <c r="C2052" s="590" t="s">
        <v>1914</v>
      </c>
      <c r="D2052" s="590" t="s">
        <v>1915</v>
      </c>
      <c r="E2052" s="590" t="s">
        <v>6</v>
      </c>
      <c r="F2052" s="591" t="s">
        <v>2939</v>
      </c>
      <c r="G2052" s="590" t="s">
        <v>0</v>
      </c>
      <c r="H2052" s="589">
        <v>1</v>
      </c>
      <c r="I2052" s="592">
        <v>93750</v>
      </c>
      <c r="J2052" s="592">
        <v>93750</v>
      </c>
      <c r="K2052" s="590" t="s">
        <v>1362</v>
      </c>
      <c r="L2052" s="590" t="s">
        <v>2992</v>
      </c>
      <c r="M2052" s="591" t="s">
        <v>2939</v>
      </c>
      <c r="O2052" s="554" t="str">
        <f t="shared" si="169"/>
        <v>B2/21/11-B</v>
      </c>
    </row>
    <row r="2053" spans="2:15" ht="75">
      <c r="B2053" s="590" t="s">
        <v>2990</v>
      </c>
      <c r="C2053" s="590" t="s">
        <v>1914</v>
      </c>
      <c r="D2053" s="590" t="s">
        <v>1915</v>
      </c>
      <c r="E2053" s="590" t="s">
        <v>7</v>
      </c>
      <c r="F2053" s="591" t="s">
        <v>2941</v>
      </c>
      <c r="G2053" s="590" t="s">
        <v>0</v>
      </c>
      <c r="H2053" s="589">
        <v>1</v>
      </c>
      <c r="I2053" s="592">
        <v>93750</v>
      </c>
      <c r="J2053" s="592">
        <v>93750</v>
      </c>
      <c r="K2053" s="590" t="s">
        <v>1362</v>
      </c>
      <c r="L2053" s="590" t="s">
        <v>2993</v>
      </c>
      <c r="M2053" s="591" t="s">
        <v>2941</v>
      </c>
      <c r="O2053" s="554" t="str">
        <f t="shared" si="169"/>
        <v>B2/21/11-C</v>
      </c>
    </row>
    <row r="2054" spans="2:15" ht="62.5">
      <c r="B2054" s="590" t="s">
        <v>2990</v>
      </c>
      <c r="C2054" s="590" t="s">
        <v>1914</v>
      </c>
      <c r="D2054" s="590" t="s">
        <v>1915</v>
      </c>
      <c r="E2054" s="590" t="s">
        <v>8</v>
      </c>
      <c r="F2054" s="591" t="s">
        <v>2994</v>
      </c>
      <c r="G2054" s="590" t="s">
        <v>0</v>
      </c>
      <c r="H2054" s="589">
        <v>1</v>
      </c>
      <c r="I2054" s="592">
        <v>93750</v>
      </c>
      <c r="J2054" s="592">
        <v>93750</v>
      </c>
      <c r="K2054" s="590" t="s">
        <v>1362</v>
      </c>
      <c r="L2054" s="590" t="s">
        <v>2995</v>
      </c>
      <c r="M2054" s="591" t="s">
        <v>2994</v>
      </c>
      <c r="O2054" s="554" t="str">
        <f t="shared" si="169"/>
        <v>B2/21/11-D</v>
      </c>
    </row>
    <row r="2055" spans="2:15" ht="62.5">
      <c r="B2055" s="590" t="s">
        <v>2990</v>
      </c>
      <c r="C2055" s="590" t="s">
        <v>1914</v>
      </c>
      <c r="D2055" s="590" t="s">
        <v>1915</v>
      </c>
      <c r="E2055" s="590" t="s">
        <v>10</v>
      </c>
      <c r="F2055" s="591" t="s">
        <v>2996</v>
      </c>
      <c r="G2055" s="590" t="s">
        <v>0</v>
      </c>
      <c r="H2055" s="589">
        <v>1</v>
      </c>
      <c r="I2055" s="592">
        <v>93750</v>
      </c>
      <c r="J2055" s="592">
        <v>93750</v>
      </c>
      <c r="K2055" s="590" t="s">
        <v>1362</v>
      </c>
      <c r="L2055" s="590" t="s">
        <v>2997</v>
      </c>
      <c r="M2055" s="591" t="s">
        <v>2996</v>
      </c>
      <c r="O2055" s="554" t="str">
        <f t="shared" si="169"/>
        <v>B2/21/11-E</v>
      </c>
    </row>
    <row r="2058" spans="2:15" ht="62.5">
      <c r="B2058" s="590" t="s">
        <v>2998</v>
      </c>
      <c r="C2058" s="590" t="s">
        <v>1914</v>
      </c>
      <c r="D2058" s="590" t="s">
        <v>1915</v>
      </c>
      <c r="E2058" s="590" t="s">
        <v>5</v>
      </c>
      <c r="F2058" s="591" t="s">
        <v>2958</v>
      </c>
      <c r="G2058" s="590" t="s">
        <v>0</v>
      </c>
      <c r="H2058" s="589">
        <v>1</v>
      </c>
      <c r="I2058" s="592">
        <v>93750</v>
      </c>
      <c r="J2058" s="592">
        <v>93750</v>
      </c>
      <c r="K2058" s="590" t="s">
        <v>1362</v>
      </c>
      <c r="L2058" s="590" t="s">
        <v>2999</v>
      </c>
      <c r="M2058" s="591" t="s">
        <v>2958</v>
      </c>
      <c r="O2058" s="554" t="str">
        <f t="shared" ref="O2058:O2062" si="170">+_xlfn.CONCAT(B2058,"-",E2058)</f>
        <v>B2/21/12-A</v>
      </c>
    </row>
    <row r="2059" spans="2:15" ht="62.5">
      <c r="B2059" s="590" t="s">
        <v>2998</v>
      </c>
      <c r="C2059" s="590" t="s">
        <v>1914</v>
      </c>
      <c r="D2059" s="590" t="s">
        <v>1915</v>
      </c>
      <c r="E2059" s="590" t="s">
        <v>6</v>
      </c>
      <c r="F2059" s="591" t="s">
        <v>2994</v>
      </c>
      <c r="G2059" s="590" t="s">
        <v>0</v>
      </c>
      <c r="H2059" s="589">
        <v>1</v>
      </c>
      <c r="I2059" s="592">
        <v>93750</v>
      </c>
      <c r="J2059" s="592">
        <v>93750</v>
      </c>
      <c r="K2059" s="590" t="s">
        <v>1362</v>
      </c>
      <c r="L2059" s="590" t="s">
        <v>3000</v>
      </c>
      <c r="M2059" s="591" t="s">
        <v>2994</v>
      </c>
      <c r="O2059" s="554" t="str">
        <f t="shared" si="170"/>
        <v>B2/21/12-B</v>
      </c>
    </row>
    <row r="2060" spans="2:15" ht="75">
      <c r="B2060" s="590" t="s">
        <v>2998</v>
      </c>
      <c r="C2060" s="590" t="s">
        <v>1914</v>
      </c>
      <c r="D2060" s="590" t="s">
        <v>1915</v>
      </c>
      <c r="E2060" s="590" t="s">
        <v>7</v>
      </c>
      <c r="F2060" s="591" t="s">
        <v>1949</v>
      </c>
      <c r="G2060" s="590" t="s">
        <v>0</v>
      </c>
      <c r="H2060" s="589">
        <v>1</v>
      </c>
      <c r="I2060" s="592">
        <v>93750</v>
      </c>
      <c r="J2060" s="592">
        <v>93750</v>
      </c>
      <c r="K2060" s="590" t="s">
        <v>1362</v>
      </c>
      <c r="L2060" s="590" t="s">
        <v>3001</v>
      </c>
      <c r="M2060" s="591" t="s">
        <v>1949</v>
      </c>
      <c r="O2060" s="554" t="str">
        <f t="shared" si="170"/>
        <v>B2/21/12-C</v>
      </c>
    </row>
    <row r="2061" spans="2:15" ht="75">
      <c r="B2061" s="590" t="s">
        <v>2998</v>
      </c>
      <c r="C2061" s="590" t="s">
        <v>1914</v>
      </c>
      <c r="D2061" s="590" t="s">
        <v>1915</v>
      </c>
      <c r="E2061" s="590" t="s">
        <v>8</v>
      </c>
      <c r="F2061" s="591" t="s">
        <v>3002</v>
      </c>
      <c r="G2061" s="590" t="s">
        <v>0</v>
      </c>
      <c r="H2061" s="589">
        <v>1</v>
      </c>
      <c r="I2061" s="592">
        <v>93750</v>
      </c>
      <c r="J2061" s="592">
        <v>93750</v>
      </c>
      <c r="K2061" s="590" t="s">
        <v>1362</v>
      </c>
      <c r="L2061" s="590" t="s">
        <v>3003</v>
      </c>
      <c r="M2061" s="591" t="s">
        <v>3002</v>
      </c>
      <c r="O2061" s="554" t="str">
        <f t="shared" si="170"/>
        <v>B2/21/12-D</v>
      </c>
    </row>
    <row r="2062" spans="2:15" ht="75">
      <c r="B2062" s="590" t="s">
        <v>2998</v>
      </c>
      <c r="C2062" s="590" t="s">
        <v>1914</v>
      </c>
      <c r="D2062" s="590" t="s">
        <v>1915</v>
      </c>
      <c r="E2062" s="590" t="s">
        <v>10</v>
      </c>
      <c r="F2062" s="591" t="s">
        <v>3002</v>
      </c>
      <c r="G2062" s="590" t="s">
        <v>0</v>
      </c>
      <c r="H2062" s="589">
        <v>1</v>
      </c>
      <c r="I2062" s="592">
        <v>93750</v>
      </c>
      <c r="J2062" s="592">
        <v>93750</v>
      </c>
      <c r="K2062" s="590" t="s">
        <v>1362</v>
      </c>
      <c r="L2062" s="590" t="s">
        <v>3004</v>
      </c>
      <c r="M2062" s="591" t="s">
        <v>3002</v>
      </c>
      <c r="O2062" s="554" t="str">
        <f t="shared" si="170"/>
        <v>B2/21/12-E</v>
      </c>
    </row>
    <row r="2065" spans="1:18" ht="62.5">
      <c r="B2065" s="590" t="s">
        <v>3005</v>
      </c>
      <c r="C2065" s="590" t="s">
        <v>1914</v>
      </c>
      <c r="D2065" s="590" t="s">
        <v>1915</v>
      </c>
      <c r="E2065" s="590" t="s">
        <v>5</v>
      </c>
      <c r="F2065" s="591" t="s">
        <v>1944</v>
      </c>
      <c r="G2065" s="590" t="s">
        <v>0</v>
      </c>
      <c r="H2065" s="589">
        <v>1</v>
      </c>
      <c r="I2065" s="592">
        <v>93750</v>
      </c>
      <c r="J2065" s="592">
        <v>93750</v>
      </c>
      <c r="K2065" s="590" t="s">
        <v>1362</v>
      </c>
      <c r="L2065" s="590" t="s">
        <v>3006</v>
      </c>
      <c r="M2065" s="591" t="s">
        <v>1944</v>
      </c>
      <c r="O2065" s="554" t="str">
        <f t="shared" ref="O2065:O2068" si="171">+_xlfn.CONCAT(B2065,"-",E2065)</f>
        <v>B2/21/13-A</v>
      </c>
    </row>
    <row r="2066" spans="1:18" ht="75">
      <c r="B2066" s="590" t="s">
        <v>3005</v>
      </c>
      <c r="C2066" s="590" t="s">
        <v>1914</v>
      </c>
      <c r="D2066" s="590" t="s">
        <v>1915</v>
      </c>
      <c r="E2066" s="590" t="s">
        <v>6</v>
      </c>
      <c r="F2066" s="591" t="s">
        <v>3007</v>
      </c>
      <c r="G2066" s="590" t="s">
        <v>0</v>
      </c>
      <c r="H2066" s="589">
        <v>1</v>
      </c>
      <c r="I2066" s="592">
        <v>93750</v>
      </c>
      <c r="J2066" s="592">
        <v>93750</v>
      </c>
      <c r="K2066" s="590" t="s">
        <v>1362</v>
      </c>
      <c r="L2066" s="590" t="s">
        <v>3008</v>
      </c>
      <c r="M2066" s="591" t="s">
        <v>3007</v>
      </c>
      <c r="O2066" s="554" t="str">
        <f t="shared" si="171"/>
        <v>B2/21/13-B</v>
      </c>
    </row>
    <row r="2067" spans="1:18" ht="75">
      <c r="B2067" s="590" t="s">
        <v>3005</v>
      </c>
      <c r="C2067" s="590" t="s">
        <v>1914</v>
      </c>
      <c r="D2067" s="590" t="s">
        <v>1915</v>
      </c>
      <c r="E2067" s="590" t="s">
        <v>7</v>
      </c>
      <c r="F2067" s="591" t="s">
        <v>3009</v>
      </c>
      <c r="G2067" s="590" t="s">
        <v>0</v>
      </c>
      <c r="H2067" s="589">
        <v>1</v>
      </c>
      <c r="I2067" s="592">
        <v>93750</v>
      </c>
      <c r="J2067" s="592">
        <v>93750</v>
      </c>
      <c r="K2067" s="590" t="s">
        <v>1362</v>
      </c>
      <c r="L2067" s="590" t="s">
        <v>3010</v>
      </c>
      <c r="M2067" s="591" t="s">
        <v>3009</v>
      </c>
      <c r="O2067" s="554" t="str">
        <f t="shared" si="171"/>
        <v>B2/21/13-C</v>
      </c>
    </row>
    <row r="2068" spans="1:18" ht="62.5">
      <c r="B2068" s="590" t="s">
        <v>3005</v>
      </c>
      <c r="C2068" s="590" t="s">
        <v>1914</v>
      </c>
      <c r="D2068" s="590" t="s">
        <v>1915</v>
      </c>
      <c r="E2068" s="590" t="s">
        <v>8</v>
      </c>
      <c r="F2068" s="591" t="s">
        <v>3011</v>
      </c>
      <c r="G2068" s="590" t="s">
        <v>0</v>
      </c>
      <c r="H2068" s="589">
        <v>1</v>
      </c>
      <c r="I2068" s="592">
        <v>93750</v>
      </c>
      <c r="J2068" s="592">
        <v>93750</v>
      </c>
      <c r="K2068" s="590" t="s">
        <v>1362</v>
      </c>
      <c r="L2068" s="590" t="s">
        <v>3012</v>
      </c>
      <c r="M2068" s="591" t="s">
        <v>3011</v>
      </c>
      <c r="O2068" s="554" t="str">
        <f t="shared" si="171"/>
        <v>B2/21/13-D</v>
      </c>
    </row>
    <row r="2069" spans="1:18" ht="14.5">
      <c r="P2069" s="555"/>
      <c r="Q2069" s="555"/>
      <c r="R2069" s="555"/>
    </row>
    <row r="2070" spans="1:18" ht="14.5">
      <c r="A2070" s="587" t="s">
        <v>1633</v>
      </c>
      <c r="B2070" s="588" t="s">
        <v>3005</v>
      </c>
      <c r="C2070" s="588" t="s">
        <v>36</v>
      </c>
      <c r="D2070" s="588" t="s">
        <v>36</v>
      </c>
      <c r="E2070" s="588" t="s">
        <v>36</v>
      </c>
      <c r="F2070" s="587" t="s">
        <v>41</v>
      </c>
      <c r="G2070" s="588"/>
      <c r="H2070" s="587"/>
      <c r="I2070" s="587"/>
      <c r="J2070" s="587"/>
      <c r="K2070" s="588"/>
      <c r="L2070" s="588"/>
      <c r="M2070" s="587"/>
      <c r="N2070" s="587"/>
      <c r="O2070" s="587"/>
      <c r="P2070" s="555"/>
      <c r="Q2070" s="555"/>
      <c r="R2070" s="555"/>
    </row>
    <row r="2071" spans="1:18" ht="14.5">
      <c r="A2071" s="587" t="s">
        <v>1633</v>
      </c>
      <c r="B2071" s="588" t="s">
        <v>3005</v>
      </c>
      <c r="C2071" s="588" t="s">
        <v>36</v>
      </c>
      <c r="D2071" s="588" t="s">
        <v>36</v>
      </c>
      <c r="E2071" s="588" t="s">
        <v>36</v>
      </c>
      <c r="F2071" s="587" t="s">
        <v>9</v>
      </c>
      <c r="G2071" s="588"/>
      <c r="H2071" s="587"/>
      <c r="I2071" s="587"/>
      <c r="J2071" s="587"/>
      <c r="K2071" s="588"/>
      <c r="L2071" s="588"/>
      <c r="M2071" s="587"/>
      <c r="N2071" s="587"/>
      <c r="O2071" s="587"/>
    </row>
    <row r="2073" spans="1:18" ht="14.5">
      <c r="P2073" s="555"/>
      <c r="Q2073" s="555"/>
      <c r="R2073" s="555"/>
    </row>
    <row r="2074" spans="1:18" ht="14.5">
      <c r="A2074" s="587">
        <v>2</v>
      </c>
      <c r="B2074" s="588" t="s">
        <v>3013</v>
      </c>
      <c r="C2074" s="588" t="s">
        <v>36</v>
      </c>
      <c r="D2074" s="588" t="s">
        <v>36</v>
      </c>
      <c r="E2074" s="588" t="s">
        <v>36</v>
      </c>
      <c r="F2074" s="587" t="s">
        <v>42</v>
      </c>
      <c r="G2074" s="588" t="s">
        <v>36</v>
      </c>
      <c r="H2074" s="587"/>
      <c r="I2074" s="587"/>
      <c r="J2074" s="583">
        <v>7190873.6399999997</v>
      </c>
      <c r="K2074" s="588"/>
      <c r="L2074" s="588"/>
      <c r="M2074" s="587"/>
      <c r="N2074" s="587"/>
      <c r="O2074" s="587"/>
      <c r="P2074" s="555"/>
      <c r="Q2074" s="555"/>
      <c r="R2074" s="555"/>
    </row>
    <row r="2075" spans="1:18" ht="29">
      <c r="A2075" s="587">
        <v>3</v>
      </c>
      <c r="B2075" s="588" t="s">
        <v>3013</v>
      </c>
      <c r="C2075" s="588" t="s">
        <v>36</v>
      </c>
      <c r="D2075" s="588" t="s">
        <v>36</v>
      </c>
      <c r="E2075" s="588" t="s">
        <v>36</v>
      </c>
      <c r="F2075" s="587" t="s">
        <v>1220</v>
      </c>
      <c r="G2075" s="588" t="s">
        <v>36</v>
      </c>
      <c r="H2075" s="587"/>
      <c r="I2075" s="587"/>
      <c r="J2075" s="583">
        <v>58832.71</v>
      </c>
      <c r="K2075" s="588"/>
      <c r="L2075" s="588"/>
      <c r="M2075" s="587"/>
      <c r="N2075" s="587"/>
      <c r="O2075" s="587"/>
      <c r="P2075" s="555"/>
      <c r="Q2075" s="555"/>
      <c r="R2075" s="555"/>
    </row>
    <row r="2076" spans="1:18" ht="14.5">
      <c r="A2076" s="587">
        <v>4</v>
      </c>
      <c r="B2076" s="588" t="s">
        <v>3013</v>
      </c>
      <c r="C2076" s="588" t="s">
        <v>36</v>
      </c>
      <c r="D2076" s="588" t="s">
        <v>36</v>
      </c>
      <c r="E2076" s="588" t="s">
        <v>36</v>
      </c>
      <c r="F2076" s="587" t="s">
        <v>1221</v>
      </c>
      <c r="G2076" s="588" t="s">
        <v>36</v>
      </c>
      <c r="H2076" s="587"/>
      <c r="I2076" s="587"/>
      <c r="J2076" s="583">
        <v>32525</v>
      </c>
      <c r="K2076" s="588"/>
      <c r="L2076" s="588"/>
      <c r="M2076" s="587"/>
      <c r="N2076" s="587"/>
      <c r="O2076" s="587"/>
    </row>
    <row r="2077" spans="1:18" ht="25">
      <c r="B2077" s="590" t="s">
        <v>3013</v>
      </c>
      <c r="C2077" s="590" t="s">
        <v>1914</v>
      </c>
      <c r="D2077" s="590" t="s">
        <v>1954</v>
      </c>
      <c r="E2077" s="590" t="s">
        <v>5</v>
      </c>
      <c r="F2077" s="591" t="s">
        <v>1222</v>
      </c>
      <c r="G2077" s="590" t="s">
        <v>0</v>
      </c>
      <c r="H2077" s="589">
        <v>1</v>
      </c>
      <c r="I2077" s="592">
        <v>32525</v>
      </c>
      <c r="J2077" s="592">
        <v>32525</v>
      </c>
      <c r="K2077" s="590" t="s">
        <v>1363</v>
      </c>
      <c r="L2077" s="590" t="s">
        <v>3014</v>
      </c>
      <c r="M2077" s="591" t="s">
        <v>1222</v>
      </c>
      <c r="O2077" s="554" t="str">
        <f>+_xlfn.CONCAT(B2077,"-",E2077)</f>
        <v>B2/22/01-A</v>
      </c>
    </row>
    <row r="2078" spans="1:18" ht="14.5">
      <c r="P2078" s="555"/>
      <c r="Q2078" s="555"/>
      <c r="R2078" s="555"/>
    </row>
    <row r="2079" spans="1:18" ht="14.5">
      <c r="A2079" s="587">
        <v>4</v>
      </c>
      <c r="B2079" s="588" t="s">
        <v>3013</v>
      </c>
      <c r="C2079" s="588" t="s">
        <v>36</v>
      </c>
      <c r="D2079" s="588" t="s">
        <v>36</v>
      </c>
      <c r="E2079" s="588" t="s">
        <v>36</v>
      </c>
      <c r="F2079" s="587" t="s">
        <v>759</v>
      </c>
      <c r="G2079" s="588" t="s">
        <v>36</v>
      </c>
      <c r="H2079" s="587"/>
      <c r="I2079" s="587"/>
      <c r="J2079" s="583">
        <v>9390.02</v>
      </c>
      <c r="K2079" s="588"/>
      <c r="L2079" s="588"/>
      <c r="M2079" s="587"/>
      <c r="N2079" s="587"/>
      <c r="O2079" s="587"/>
    </row>
    <row r="2080" spans="1:18">
      <c r="B2080" s="590" t="s">
        <v>3013</v>
      </c>
      <c r="C2080" s="590" t="s">
        <v>1914</v>
      </c>
      <c r="D2080" s="590" t="s">
        <v>1954</v>
      </c>
      <c r="E2080" s="590" t="s">
        <v>6</v>
      </c>
      <c r="F2080" s="591" t="s">
        <v>1956</v>
      </c>
      <c r="G2080" s="590" t="s">
        <v>311</v>
      </c>
      <c r="H2080" s="589">
        <v>46</v>
      </c>
      <c r="I2080" s="589">
        <v>186.25</v>
      </c>
      <c r="J2080" s="592">
        <v>8567.5</v>
      </c>
      <c r="K2080" s="590" t="s">
        <v>1363</v>
      </c>
      <c r="L2080" s="590" t="s">
        <v>3015</v>
      </c>
      <c r="M2080" s="591" t="s">
        <v>1956</v>
      </c>
      <c r="O2080" s="554" t="str">
        <f t="shared" ref="O2080:O2081" si="172">+_xlfn.CONCAT(B2080,"-",E2080)</f>
        <v>B2/22/01-B</v>
      </c>
    </row>
    <row r="2081" spans="1:18">
      <c r="B2081" s="590" t="s">
        <v>3013</v>
      </c>
      <c r="C2081" s="590" t="s">
        <v>1914</v>
      </c>
      <c r="D2081" s="590" t="s">
        <v>1954</v>
      </c>
      <c r="E2081" s="590" t="s">
        <v>7</v>
      </c>
      <c r="F2081" s="591" t="s">
        <v>1431</v>
      </c>
      <c r="G2081" s="590" t="s">
        <v>311</v>
      </c>
      <c r="H2081" s="589">
        <v>4</v>
      </c>
      <c r="I2081" s="589">
        <v>205.63</v>
      </c>
      <c r="J2081" s="589">
        <v>822.52</v>
      </c>
      <c r="K2081" s="590" t="s">
        <v>1363</v>
      </c>
      <c r="L2081" s="590" t="s">
        <v>3016</v>
      </c>
      <c r="M2081" s="591" t="s">
        <v>1431</v>
      </c>
      <c r="O2081" s="554" t="str">
        <f t="shared" si="172"/>
        <v>B2/22/01-C</v>
      </c>
    </row>
    <row r="2082" spans="1:18" ht="14.5">
      <c r="P2082" s="555"/>
      <c r="Q2082" s="555"/>
      <c r="R2082" s="555"/>
    </row>
    <row r="2083" spans="1:18" ht="14.5">
      <c r="A2083" s="587">
        <v>4</v>
      </c>
      <c r="B2083" s="588" t="s">
        <v>3013</v>
      </c>
      <c r="C2083" s="588" t="s">
        <v>36</v>
      </c>
      <c r="D2083" s="588" t="s">
        <v>36</v>
      </c>
      <c r="E2083" s="588" t="s">
        <v>36</v>
      </c>
      <c r="F2083" s="587" t="s">
        <v>760</v>
      </c>
      <c r="G2083" s="588" t="s">
        <v>36</v>
      </c>
      <c r="H2083" s="587"/>
      <c r="I2083" s="587"/>
      <c r="J2083" s="583">
        <v>16917.689999999999</v>
      </c>
      <c r="K2083" s="588"/>
      <c r="L2083" s="588"/>
      <c r="M2083" s="587"/>
      <c r="N2083" s="587"/>
      <c r="O2083" s="587"/>
    </row>
    <row r="2084" spans="1:18">
      <c r="B2084" s="590" t="s">
        <v>3013</v>
      </c>
      <c r="C2084" s="590" t="s">
        <v>1914</v>
      </c>
      <c r="D2084" s="590" t="s">
        <v>1954</v>
      </c>
      <c r="E2084" s="590" t="s">
        <v>8</v>
      </c>
      <c r="F2084" s="591" t="s">
        <v>1432</v>
      </c>
      <c r="G2084" s="590" t="s">
        <v>311</v>
      </c>
      <c r="H2084" s="589">
        <v>2</v>
      </c>
      <c r="I2084" s="589">
        <v>94.63</v>
      </c>
      <c r="J2084" s="589">
        <v>189.26</v>
      </c>
      <c r="K2084" s="590" t="s">
        <v>1363</v>
      </c>
      <c r="L2084" s="590" t="s">
        <v>3017</v>
      </c>
      <c r="M2084" s="591" t="s">
        <v>1432</v>
      </c>
      <c r="O2084" s="554" t="str">
        <f t="shared" ref="O2084:O2087" si="173">+_xlfn.CONCAT(B2084,"-",E2084)</f>
        <v>B2/22/01-D</v>
      </c>
    </row>
    <row r="2085" spans="1:18">
      <c r="B2085" s="590" t="s">
        <v>3013</v>
      </c>
      <c r="C2085" s="590" t="s">
        <v>1914</v>
      </c>
      <c r="D2085" s="590" t="s">
        <v>1954</v>
      </c>
      <c r="E2085" s="590" t="s">
        <v>10</v>
      </c>
      <c r="F2085" s="591" t="s">
        <v>1434</v>
      </c>
      <c r="G2085" s="590" t="s">
        <v>311</v>
      </c>
      <c r="H2085" s="589">
        <v>111</v>
      </c>
      <c r="I2085" s="589">
        <v>98.38</v>
      </c>
      <c r="J2085" s="592">
        <v>10920.18</v>
      </c>
      <c r="K2085" s="590" t="s">
        <v>1363</v>
      </c>
      <c r="L2085" s="590" t="s">
        <v>3018</v>
      </c>
      <c r="M2085" s="591" t="s">
        <v>1434</v>
      </c>
      <c r="O2085" s="554" t="str">
        <f t="shared" si="173"/>
        <v>B2/22/01-E</v>
      </c>
    </row>
    <row r="2086" spans="1:18">
      <c r="B2086" s="590" t="s">
        <v>3013</v>
      </c>
      <c r="C2086" s="590" t="s">
        <v>1914</v>
      </c>
      <c r="D2086" s="590" t="s">
        <v>1954</v>
      </c>
      <c r="E2086" s="590" t="s">
        <v>11</v>
      </c>
      <c r="F2086" s="591" t="s">
        <v>1435</v>
      </c>
      <c r="G2086" s="590" t="s">
        <v>311</v>
      </c>
      <c r="H2086" s="589">
        <v>37</v>
      </c>
      <c r="I2086" s="589">
        <v>139.25</v>
      </c>
      <c r="J2086" s="592">
        <v>5152.25</v>
      </c>
      <c r="K2086" s="590" t="s">
        <v>1363</v>
      </c>
      <c r="L2086" s="590" t="s">
        <v>3019</v>
      </c>
      <c r="M2086" s="591" t="s">
        <v>1435</v>
      </c>
      <c r="O2086" s="554" t="str">
        <f t="shared" si="173"/>
        <v>B2/22/01-F</v>
      </c>
    </row>
    <row r="2087" spans="1:18">
      <c r="B2087" s="590" t="s">
        <v>3013</v>
      </c>
      <c r="C2087" s="590" t="s">
        <v>1914</v>
      </c>
      <c r="D2087" s="590" t="s">
        <v>1954</v>
      </c>
      <c r="E2087" s="590" t="s">
        <v>27</v>
      </c>
      <c r="F2087" s="591" t="s">
        <v>1436</v>
      </c>
      <c r="G2087" s="590" t="s">
        <v>311</v>
      </c>
      <c r="H2087" s="589">
        <v>4</v>
      </c>
      <c r="I2087" s="589">
        <v>164</v>
      </c>
      <c r="J2087" s="589">
        <v>656</v>
      </c>
      <c r="K2087" s="590" t="s">
        <v>1363</v>
      </c>
      <c r="L2087" s="590" t="s">
        <v>3020</v>
      </c>
      <c r="M2087" s="591" t="s">
        <v>1436</v>
      </c>
      <c r="O2087" s="554" t="str">
        <f t="shared" si="173"/>
        <v>B2/22/01-G</v>
      </c>
    </row>
    <row r="2088" spans="1:18" ht="14.5">
      <c r="P2088" s="555"/>
      <c r="Q2088" s="555"/>
      <c r="R2088" s="555"/>
    </row>
    <row r="2089" spans="1:18" ht="14.5">
      <c r="A2089" s="587">
        <v>3</v>
      </c>
      <c r="B2089" s="588" t="s">
        <v>3013</v>
      </c>
      <c r="C2089" s="588" t="s">
        <v>36</v>
      </c>
      <c r="D2089" s="588" t="s">
        <v>36</v>
      </c>
      <c r="E2089" s="588" t="s">
        <v>36</v>
      </c>
      <c r="F2089" s="587" t="s">
        <v>1223</v>
      </c>
      <c r="G2089" s="588" t="s">
        <v>36</v>
      </c>
      <c r="H2089" s="587"/>
      <c r="I2089" s="587"/>
      <c r="J2089" s="583">
        <v>263143.8</v>
      </c>
      <c r="K2089" s="588"/>
      <c r="L2089" s="588"/>
      <c r="M2089" s="587"/>
      <c r="N2089" s="587"/>
      <c r="O2089" s="587"/>
      <c r="P2089" s="555"/>
      <c r="Q2089" s="555"/>
      <c r="R2089" s="555"/>
    </row>
    <row r="2090" spans="1:18" ht="43.5">
      <c r="A2090" s="587">
        <v>4</v>
      </c>
      <c r="B2090" s="588" t="s">
        <v>3013</v>
      </c>
      <c r="C2090" s="588" t="s">
        <v>36</v>
      </c>
      <c r="D2090" s="588" t="s">
        <v>36</v>
      </c>
      <c r="E2090" s="588" t="s">
        <v>36</v>
      </c>
      <c r="F2090" s="587" t="s">
        <v>1224</v>
      </c>
      <c r="G2090" s="588" t="s">
        <v>36</v>
      </c>
      <c r="H2090" s="587"/>
      <c r="I2090" s="587"/>
      <c r="J2090" s="583">
        <v>7801.25</v>
      </c>
      <c r="K2090" s="588"/>
      <c r="L2090" s="588"/>
      <c r="M2090" s="587"/>
      <c r="N2090" s="587"/>
      <c r="O2090" s="587"/>
      <c r="P2090" s="555"/>
      <c r="Q2090" s="555"/>
      <c r="R2090" s="555"/>
    </row>
    <row r="2091" spans="1:18" ht="29">
      <c r="A2091" s="587">
        <v>5</v>
      </c>
      <c r="B2091" s="588" t="s">
        <v>3013</v>
      </c>
      <c r="C2091" s="588" t="s">
        <v>36</v>
      </c>
      <c r="D2091" s="588" t="s">
        <v>36</v>
      </c>
      <c r="E2091" s="588" t="s">
        <v>36</v>
      </c>
      <c r="F2091" s="587" t="s">
        <v>1437</v>
      </c>
      <c r="G2091" s="588" t="s">
        <v>36</v>
      </c>
      <c r="H2091" s="587"/>
      <c r="I2091" s="587"/>
      <c r="J2091" s="583">
        <v>1302.5</v>
      </c>
      <c r="K2091" s="588"/>
      <c r="L2091" s="588"/>
      <c r="M2091" s="587"/>
      <c r="N2091" s="587"/>
      <c r="O2091" s="587"/>
    </row>
    <row r="2092" spans="1:18">
      <c r="B2092" s="590" t="s">
        <v>3013</v>
      </c>
      <c r="C2092" s="590" t="s">
        <v>1914</v>
      </c>
      <c r="D2092" s="590" t="s">
        <v>1960</v>
      </c>
      <c r="E2092" s="590" t="s">
        <v>28</v>
      </c>
      <c r="F2092" s="591" t="s">
        <v>1432</v>
      </c>
      <c r="G2092" s="590" t="s">
        <v>179</v>
      </c>
      <c r="H2092" s="589">
        <v>15</v>
      </c>
      <c r="I2092" s="589">
        <v>32.5</v>
      </c>
      <c r="J2092" s="589">
        <v>487.5</v>
      </c>
      <c r="K2092" s="590" t="s">
        <v>1363</v>
      </c>
      <c r="L2092" s="590" t="s">
        <v>3021</v>
      </c>
      <c r="M2092" s="591" t="s">
        <v>1432</v>
      </c>
      <c r="O2092" s="554" t="str">
        <f t="shared" ref="O2092:O2093" si="174">+_xlfn.CONCAT(B2092,"-",E2092)</f>
        <v>B2/22/01-H</v>
      </c>
    </row>
    <row r="2093" spans="1:18">
      <c r="B2093" s="590" t="s">
        <v>3013</v>
      </c>
      <c r="C2093" s="590" t="s">
        <v>1914</v>
      </c>
      <c r="D2093" s="590" t="s">
        <v>1960</v>
      </c>
      <c r="E2093" s="590" t="s">
        <v>33</v>
      </c>
      <c r="F2093" s="591" t="s">
        <v>1433</v>
      </c>
      <c r="G2093" s="590" t="s">
        <v>179</v>
      </c>
      <c r="H2093" s="589">
        <v>20</v>
      </c>
      <c r="I2093" s="589">
        <v>40.75</v>
      </c>
      <c r="J2093" s="589">
        <v>815</v>
      </c>
      <c r="K2093" s="590" t="s">
        <v>1363</v>
      </c>
      <c r="L2093" s="590" t="s">
        <v>3022</v>
      </c>
      <c r="M2093" s="591" t="s">
        <v>1433</v>
      </c>
      <c r="O2093" s="554" t="str">
        <f t="shared" si="174"/>
        <v>B2/22/01-J</v>
      </c>
    </row>
    <row r="2095" spans="1:18" ht="14.5">
      <c r="P2095" s="555"/>
      <c r="Q2095" s="555"/>
      <c r="R2095" s="555"/>
    </row>
    <row r="2096" spans="1:18" ht="29">
      <c r="A2096" s="587">
        <v>5</v>
      </c>
      <c r="B2096" s="588" t="s">
        <v>3023</v>
      </c>
      <c r="C2096" s="588" t="s">
        <v>36</v>
      </c>
      <c r="D2096" s="588" t="s">
        <v>36</v>
      </c>
      <c r="E2096" s="588" t="s">
        <v>36</v>
      </c>
      <c r="F2096" s="587" t="s">
        <v>1438</v>
      </c>
      <c r="G2096" s="588" t="s">
        <v>36</v>
      </c>
      <c r="H2096" s="587"/>
      <c r="I2096" s="587"/>
      <c r="J2096" s="583">
        <v>1142.5</v>
      </c>
      <c r="K2096" s="588"/>
      <c r="L2096" s="588"/>
      <c r="M2096" s="587"/>
      <c r="N2096" s="587"/>
      <c r="O2096" s="587"/>
    </row>
    <row r="2097" spans="1:18">
      <c r="B2097" s="590" t="s">
        <v>3023</v>
      </c>
      <c r="C2097" s="590" t="s">
        <v>1914</v>
      </c>
      <c r="D2097" s="590" t="s">
        <v>1960</v>
      </c>
      <c r="E2097" s="590" t="s">
        <v>5</v>
      </c>
      <c r="F2097" s="591" t="s">
        <v>1435</v>
      </c>
      <c r="G2097" s="590" t="s">
        <v>179</v>
      </c>
      <c r="H2097" s="589">
        <v>10</v>
      </c>
      <c r="I2097" s="589">
        <v>114.25</v>
      </c>
      <c r="J2097" s="592">
        <v>1142.5</v>
      </c>
      <c r="K2097" s="590" t="s">
        <v>1363</v>
      </c>
      <c r="L2097" s="590" t="s">
        <v>3024</v>
      </c>
      <c r="M2097" s="591" t="s">
        <v>1435</v>
      </c>
      <c r="O2097" s="554" t="str">
        <f>+_xlfn.CONCAT(B2097,"-",E2097)</f>
        <v>B2/22/02-A</v>
      </c>
    </row>
    <row r="2098" spans="1:18" ht="14.5">
      <c r="P2098" s="555"/>
      <c r="Q2098" s="555"/>
      <c r="R2098" s="555"/>
    </row>
    <row r="2099" spans="1:18" ht="29">
      <c r="A2099" s="587">
        <v>5</v>
      </c>
      <c r="B2099" s="588" t="s">
        <v>3023</v>
      </c>
      <c r="C2099" s="588" t="s">
        <v>36</v>
      </c>
      <c r="D2099" s="588" t="s">
        <v>36</v>
      </c>
      <c r="E2099" s="588" t="s">
        <v>36</v>
      </c>
      <c r="F2099" s="587" t="s">
        <v>1439</v>
      </c>
      <c r="G2099" s="588" t="s">
        <v>36</v>
      </c>
      <c r="H2099" s="587"/>
      <c r="I2099" s="587"/>
      <c r="J2099" s="583">
        <v>5356.25</v>
      </c>
      <c r="K2099" s="588"/>
      <c r="L2099" s="588"/>
      <c r="M2099" s="587"/>
      <c r="N2099" s="587"/>
      <c r="O2099" s="587"/>
    </row>
    <row r="2100" spans="1:18">
      <c r="B2100" s="590" t="s">
        <v>3023</v>
      </c>
      <c r="C2100" s="590" t="s">
        <v>1914</v>
      </c>
      <c r="D2100" s="590" t="s">
        <v>1960</v>
      </c>
      <c r="E2100" s="590" t="s">
        <v>6</v>
      </c>
      <c r="F2100" s="591" t="s">
        <v>1431</v>
      </c>
      <c r="G2100" s="590" t="s">
        <v>179</v>
      </c>
      <c r="H2100" s="589">
        <v>25</v>
      </c>
      <c r="I2100" s="589">
        <v>214.25</v>
      </c>
      <c r="J2100" s="592">
        <v>5356.25</v>
      </c>
      <c r="K2100" s="590" t="s">
        <v>1363</v>
      </c>
      <c r="L2100" s="590" t="s">
        <v>3025</v>
      </c>
      <c r="M2100" s="591" t="s">
        <v>1431</v>
      </c>
      <c r="O2100" s="554" t="str">
        <f>+_xlfn.CONCAT(B2100,"-",E2100)</f>
        <v>B2/22/02-B</v>
      </c>
    </row>
    <row r="2101" spans="1:18" ht="14.5">
      <c r="P2101" s="555"/>
      <c r="Q2101" s="555"/>
      <c r="R2101" s="555"/>
    </row>
    <row r="2102" spans="1:18" ht="43.5">
      <c r="A2102" s="587">
        <v>4</v>
      </c>
      <c r="B2102" s="588" t="s">
        <v>3023</v>
      </c>
      <c r="C2102" s="588" t="s">
        <v>36</v>
      </c>
      <c r="D2102" s="588" t="s">
        <v>36</v>
      </c>
      <c r="E2102" s="588" t="s">
        <v>36</v>
      </c>
      <c r="F2102" s="587" t="s">
        <v>1225</v>
      </c>
      <c r="G2102" s="588" t="s">
        <v>36</v>
      </c>
      <c r="H2102" s="587"/>
      <c r="I2102" s="587"/>
      <c r="J2102" s="583">
        <v>34556.1</v>
      </c>
      <c r="K2102" s="588"/>
      <c r="L2102" s="588"/>
      <c r="M2102" s="587"/>
      <c r="N2102" s="587"/>
      <c r="O2102" s="587"/>
      <c r="P2102" s="555"/>
      <c r="Q2102" s="555"/>
      <c r="R2102" s="555"/>
    </row>
    <row r="2103" spans="1:18" ht="29">
      <c r="A2103" s="587">
        <v>5</v>
      </c>
      <c r="B2103" s="588" t="s">
        <v>3023</v>
      </c>
      <c r="C2103" s="588" t="s">
        <v>36</v>
      </c>
      <c r="D2103" s="588" t="s">
        <v>36</v>
      </c>
      <c r="E2103" s="588" t="s">
        <v>36</v>
      </c>
      <c r="F2103" s="587" t="s">
        <v>1440</v>
      </c>
      <c r="G2103" s="588" t="s">
        <v>36</v>
      </c>
      <c r="H2103" s="587"/>
      <c r="I2103" s="587"/>
      <c r="J2103" s="583">
        <v>30056.1</v>
      </c>
      <c r="K2103" s="588"/>
      <c r="L2103" s="588"/>
      <c r="M2103" s="587"/>
      <c r="N2103" s="587"/>
      <c r="O2103" s="587"/>
    </row>
    <row r="2104" spans="1:18">
      <c r="B2104" s="590" t="s">
        <v>3023</v>
      </c>
      <c r="C2104" s="590" t="s">
        <v>1914</v>
      </c>
      <c r="D2104" s="590" t="s">
        <v>1960</v>
      </c>
      <c r="E2104" s="590" t="s">
        <v>7</v>
      </c>
      <c r="F2104" s="591" t="s">
        <v>1432</v>
      </c>
      <c r="G2104" s="590" t="s">
        <v>179</v>
      </c>
      <c r="H2104" s="589">
        <v>240</v>
      </c>
      <c r="I2104" s="589">
        <v>25.63</v>
      </c>
      <c r="J2104" s="592">
        <v>6151.2</v>
      </c>
      <c r="K2104" s="590" t="s">
        <v>1363</v>
      </c>
      <c r="L2104" s="590" t="s">
        <v>3026</v>
      </c>
      <c r="M2104" s="591" t="s">
        <v>1432</v>
      </c>
      <c r="O2104" s="554" t="str">
        <f t="shared" ref="O2104:O2108" si="175">+_xlfn.CONCAT(B2104,"-",E2104)</f>
        <v>B2/22/02-C</v>
      </c>
    </row>
    <row r="2105" spans="1:18">
      <c r="B2105" s="590" t="s">
        <v>3023</v>
      </c>
      <c r="C2105" s="590" t="s">
        <v>1914</v>
      </c>
      <c r="D2105" s="590" t="s">
        <v>1960</v>
      </c>
      <c r="E2105" s="590" t="s">
        <v>8</v>
      </c>
      <c r="F2105" s="591" t="s">
        <v>1433</v>
      </c>
      <c r="G2105" s="590" t="s">
        <v>179</v>
      </c>
      <c r="H2105" s="589">
        <v>30</v>
      </c>
      <c r="I2105" s="589">
        <v>32.25</v>
      </c>
      <c r="J2105" s="589">
        <v>967.5</v>
      </c>
      <c r="K2105" s="590" t="s">
        <v>1363</v>
      </c>
      <c r="L2105" s="590" t="s">
        <v>3027</v>
      </c>
      <c r="M2105" s="591" t="s">
        <v>1433</v>
      </c>
      <c r="O2105" s="554" t="str">
        <f t="shared" si="175"/>
        <v>B2/22/02-D</v>
      </c>
    </row>
    <row r="2106" spans="1:18">
      <c r="B2106" s="590" t="s">
        <v>3023</v>
      </c>
      <c r="C2106" s="590" t="s">
        <v>1914</v>
      </c>
      <c r="D2106" s="590" t="s">
        <v>1960</v>
      </c>
      <c r="E2106" s="590" t="s">
        <v>10</v>
      </c>
      <c r="F2106" s="591" t="s">
        <v>1434</v>
      </c>
      <c r="G2106" s="590" t="s">
        <v>179</v>
      </c>
      <c r="H2106" s="589">
        <v>285</v>
      </c>
      <c r="I2106" s="589">
        <v>32</v>
      </c>
      <c r="J2106" s="592">
        <v>9120</v>
      </c>
      <c r="K2106" s="590" t="s">
        <v>1363</v>
      </c>
      <c r="L2106" s="590" t="s">
        <v>3028</v>
      </c>
      <c r="M2106" s="591" t="s">
        <v>1434</v>
      </c>
      <c r="O2106" s="554" t="str">
        <f t="shared" si="175"/>
        <v>B2/22/02-E</v>
      </c>
    </row>
    <row r="2107" spans="1:18">
      <c r="B2107" s="590" t="s">
        <v>3023</v>
      </c>
      <c r="C2107" s="590" t="s">
        <v>1914</v>
      </c>
      <c r="D2107" s="590" t="s">
        <v>1960</v>
      </c>
      <c r="E2107" s="590" t="s">
        <v>11</v>
      </c>
      <c r="F2107" s="591" t="s">
        <v>1435</v>
      </c>
      <c r="G2107" s="590" t="s">
        <v>179</v>
      </c>
      <c r="H2107" s="589">
        <v>150</v>
      </c>
      <c r="I2107" s="589">
        <v>53</v>
      </c>
      <c r="J2107" s="592">
        <v>7950</v>
      </c>
      <c r="K2107" s="590" t="s">
        <v>1363</v>
      </c>
      <c r="L2107" s="590" t="s">
        <v>3029</v>
      </c>
      <c r="M2107" s="591" t="s">
        <v>1435</v>
      </c>
      <c r="O2107" s="554" t="str">
        <f t="shared" si="175"/>
        <v>B2/22/02-F</v>
      </c>
    </row>
    <row r="2108" spans="1:18">
      <c r="B2108" s="590" t="s">
        <v>3023</v>
      </c>
      <c r="C2108" s="590" t="s">
        <v>1914</v>
      </c>
      <c r="D2108" s="590" t="s">
        <v>1960</v>
      </c>
      <c r="E2108" s="590" t="s">
        <v>27</v>
      </c>
      <c r="F2108" s="591" t="s">
        <v>1436</v>
      </c>
      <c r="G2108" s="590" t="s">
        <v>179</v>
      </c>
      <c r="H2108" s="589">
        <v>105</v>
      </c>
      <c r="I2108" s="589">
        <v>55.88</v>
      </c>
      <c r="J2108" s="592">
        <v>5867.4</v>
      </c>
      <c r="K2108" s="590" t="s">
        <v>1363</v>
      </c>
      <c r="L2108" s="590" t="s">
        <v>3030</v>
      </c>
      <c r="M2108" s="591" t="s">
        <v>1436</v>
      </c>
      <c r="O2108" s="554" t="str">
        <f t="shared" si="175"/>
        <v>B2/22/02-G</v>
      </c>
    </row>
    <row r="2109" spans="1:18" ht="14.5">
      <c r="P2109" s="555"/>
      <c r="Q2109" s="555"/>
      <c r="R2109" s="555"/>
    </row>
    <row r="2110" spans="1:18" ht="29">
      <c r="A2110" s="587">
        <v>5</v>
      </c>
      <c r="B2110" s="588" t="s">
        <v>3023</v>
      </c>
      <c r="C2110" s="588" t="s">
        <v>36</v>
      </c>
      <c r="D2110" s="588" t="s">
        <v>36</v>
      </c>
      <c r="E2110" s="588" t="s">
        <v>36</v>
      </c>
      <c r="F2110" s="587" t="s">
        <v>1441</v>
      </c>
      <c r="G2110" s="588" t="s">
        <v>36</v>
      </c>
      <c r="H2110" s="587"/>
      <c r="I2110" s="587"/>
      <c r="J2110" s="583">
        <v>4500</v>
      </c>
      <c r="K2110" s="588"/>
      <c r="L2110" s="588"/>
      <c r="M2110" s="587"/>
      <c r="N2110" s="587"/>
      <c r="O2110" s="587"/>
    </row>
    <row r="2111" spans="1:18">
      <c r="B2111" s="590" t="s">
        <v>3023</v>
      </c>
      <c r="C2111" s="590" t="s">
        <v>1914</v>
      </c>
      <c r="D2111" s="590" t="s">
        <v>1960</v>
      </c>
      <c r="E2111" s="590" t="s">
        <v>28</v>
      </c>
      <c r="F2111" s="591" t="s">
        <v>1431</v>
      </c>
      <c r="G2111" s="590" t="s">
        <v>179</v>
      </c>
      <c r="H2111" s="589">
        <v>50</v>
      </c>
      <c r="I2111" s="589">
        <v>90</v>
      </c>
      <c r="J2111" s="592">
        <v>4500</v>
      </c>
      <c r="K2111" s="590" t="s">
        <v>1363</v>
      </c>
      <c r="L2111" s="590" t="s">
        <v>3031</v>
      </c>
      <c r="M2111" s="591" t="s">
        <v>1431</v>
      </c>
      <c r="O2111" s="554" t="str">
        <f>+_xlfn.CONCAT(B2111,"-",E2111)</f>
        <v>B2/22/02-H</v>
      </c>
    </row>
    <row r="2112" spans="1:18" ht="14.5">
      <c r="P2112" s="555"/>
      <c r="Q2112" s="555"/>
      <c r="R2112" s="555"/>
    </row>
    <row r="2113" spans="1:18" ht="43.5">
      <c r="A2113" s="587">
        <v>4</v>
      </c>
      <c r="B2113" s="588" t="s">
        <v>3023</v>
      </c>
      <c r="C2113" s="588" t="s">
        <v>36</v>
      </c>
      <c r="D2113" s="588" t="s">
        <v>36</v>
      </c>
      <c r="E2113" s="588" t="s">
        <v>36</v>
      </c>
      <c r="F2113" s="587" t="s">
        <v>1226</v>
      </c>
      <c r="G2113" s="588" t="s">
        <v>36</v>
      </c>
      <c r="H2113" s="587"/>
      <c r="I2113" s="587"/>
      <c r="J2113" s="583">
        <v>15176.25</v>
      </c>
      <c r="K2113" s="588"/>
      <c r="L2113" s="588"/>
      <c r="M2113" s="587"/>
      <c r="N2113" s="587"/>
      <c r="O2113" s="587"/>
      <c r="P2113" s="555"/>
      <c r="Q2113" s="555"/>
      <c r="R2113" s="555"/>
    </row>
    <row r="2114" spans="1:18" ht="29">
      <c r="A2114" s="587">
        <v>5</v>
      </c>
      <c r="B2114" s="588" t="s">
        <v>3023</v>
      </c>
      <c r="C2114" s="588" t="s">
        <v>36</v>
      </c>
      <c r="D2114" s="588" t="s">
        <v>36</v>
      </c>
      <c r="E2114" s="588" t="s">
        <v>36</v>
      </c>
      <c r="F2114" s="587" t="s">
        <v>1440</v>
      </c>
      <c r="G2114" s="588" t="s">
        <v>36</v>
      </c>
      <c r="H2114" s="587"/>
      <c r="I2114" s="587"/>
      <c r="J2114" s="583">
        <v>15176.25</v>
      </c>
      <c r="K2114" s="588"/>
      <c r="L2114" s="588"/>
      <c r="M2114" s="587"/>
      <c r="N2114" s="587"/>
      <c r="O2114" s="587"/>
    </row>
    <row r="2115" spans="1:18">
      <c r="B2115" s="590" t="s">
        <v>3023</v>
      </c>
      <c r="C2115" s="590" t="s">
        <v>1914</v>
      </c>
      <c r="D2115" s="590" t="s">
        <v>1960</v>
      </c>
      <c r="E2115" s="590" t="s">
        <v>33</v>
      </c>
      <c r="F2115" s="591" t="s">
        <v>1442</v>
      </c>
      <c r="G2115" s="590" t="s">
        <v>179</v>
      </c>
      <c r="H2115" s="589">
        <v>855</v>
      </c>
      <c r="I2115" s="589">
        <v>17.75</v>
      </c>
      <c r="J2115" s="592">
        <v>15176.25</v>
      </c>
      <c r="K2115" s="590" t="s">
        <v>1363</v>
      </c>
      <c r="L2115" s="590" t="s">
        <v>3032</v>
      </c>
      <c r="M2115" s="591" t="s">
        <v>1442</v>
      </c>
      <c r="O2115" s="554" t="str">
        <f>+_xlfn.CONCAT(B2115,"-",E2115)</f>
        <v>B2/22/02-J</v>
      </c>
    </row>
    <row r="2117" spans="1:18" ht="14.5">
      <c r="P2117" s="555"/>
      <c r="Q2117" s="555"/>
      <c r="R2117" s="555"/>
    </row>
    <row r="2118" spans="1:18" ht="29">
      <c r="A2118" s="587">
        <v>4</v>
      </c>
      <c r="B2118" s="588" t="s">
        <v>3033</v>
      </c>
      <c r="C2118" s="588" t="s">
        <v>36</v>
      </c>
      <c r="D2118" s="588" t="s">
        <v>36</v>
      </c>
      <c r="E2118" s="588" t="s">
        <v>36</v>
      </c>
      <c r="F2118" s="587" t="s">
        <v>1966</v>
      </c>
      <c r="G2118" s="588" t="s">
        <v>36</v>
      </c>
      <c r="H2118" s="587"/>
      <c r="I2118" s="587"/>
      <c r="J2118" s="583">
        <v>137563.95000000001</v>
      </c>
      <c r="K2118" s="588"/>
      <c r="L2118" s="588"/>
      <c r="M2118" s="587"/>
      <c r="N2118" s="587"/>
      <c r="O2118" s="587"/>
      <c r="P2118" s="555"/>
      <c r="Q2118" s="555"/>
      <c r="R2118" s="555"/>
    </row>
    <row r="2119" spans="1:18" ht="29">
      <c r="A2119" s="587">
        <v>5</v>
      </c>
      <c r="B2119" s="588" t="s">
        <v>3033</v>
      </c>
      <c r="C2119" s="588" t="s">
        <v>36</v>
      </c>
      <c r="D2119" s="588" t="s">
        <v>36</v>
      </c>
      <c r="E2119" s="588" t="s">
        <v>36</v>
      </c>
      <c r="F2119" s="587" t="s">
        <v>1440</v>
      </c>
      <c r="G2119" s="588" t="s">
        <v>36</v>
      </c>
      <c r="H2119" s="587"/>
      <c r="I2119" s="587"/>
      <c r="J2119" s="583">
        <v>71228.649999999994</v>
      </c>
      <c r="K2119" s="588"/>
      <c r="L2119" s="588"/>
      <c r="M2119" s="587"/>
      <c r="N2119" s="587"/>
      <c r="O2119" s="587"/>
    </row>
    <row r="2120" spans="1:18">
      <c r="B2120" s="590" t="s">
        <v>3033</v>
      </c>
      <c r="C2120" s="590" t="s">
        <v>1914</v>
      </c>
      <c r="D2120" s="590" t="s">
        <v>1960</v>
      </c>
      <c r="E2120" s="590" t="s">
        <v>5</v>
      </c>
      <c r="F2120" s="591" t="s">
        <v>1432</v>
      </c>
      <c r="G2120" s="590" t="s">
        <v>179</v>
      </c>
      <c r="H2120" s="589">
        <v>15</v>
      </c>
      <c r="I2120" s="589">
        <v>25.63</v>
      </c>
      <c r="J2120" s="589">
        <v>384.45</v>
      </c>
      <c r="K2120" s="590" t="s">
        <v>1363</v>
      </c>
      <c r="L2120" s="590" t="s">
        <v>3034</v>
      </c>
      <c r="M2120" s="591" t="s">
        <v>1432</v>
      </c>
      <c r="O2120" s="554" t="str">
        <f t="shared" ref="O2120:O2123" si="176">+_xlfn.CONCAT(B2120,"-",E2120)</f>
        <v>B2/22/03-A</v>
      </c>
    </row>
    <row r="2121" spans="1:18">
      <c r="B2121" s="590" t="s">
        <v>3033</v>
      </c>
      <c r="C2121" s="590" t="s">
        <v>1914</v>
      </c>
      <c r="D2121" s="590" t="s">
        <v>1960</v>
      </c>
      <c r="E2121" s="590" t="s">
        <v>6</v>
      </c>
      <c r="F2121" s="591" t="s">
        <v>1434</v>
      </c>
      <c r="G2121" s="590" t="s">
        <v>179</v>
      </c>
      <c r="H2121" s="593">
        <v>1270</v>
      </c>
      <c r="I2121" s="589">
        <v>32</v>
      </c>
      <c r="J2121" s="592">
        <v>40640</v>
      </c>
      <c r="K2121" s="590" t="s">
        <v>1363</v>
      </c>
      <c r="L2121" s="590" t="s">
        <v>3035</v>
      </c>
      <c r="M2121" s="591" t="s">
        <v>1434</v>
      </c>
      <c r="O2121" s="554" t="str">
        <f t="shared" si="176"/>
        <v>B2/22/03-B</v>
      </c>
    </row>
    <row r="2122" spans="1:18">
      <c r="B2122" s="590" t="s">
        <v>3033</v>
      </c>
      <c r="C2122" s="590" t="s">
        <v>1914</v>
      </c>
      <c r="D2122" s="590" t="s">
        <v>1960</v>
      </c>
      <c r="E2122" s="590" t="s">
        <v>7</v>
      </c>
      <c r="F2122" s="591" t="s">
        <v>1435</v>
      </c>
      <c r="G2122" s="590" t="s">
        <v>179</v>
      </c>
      <c r="H2122" s="589">
        <v>475</v>
      </c>
      <c r="I2122" s="589">
        <v>53</v>
      </c>
      <c r="J2122" s="592">
        <v>25175</v>
      </c>
      <c r="K2122" s="590" t="s">
        <v>1363</v>
      </c>
      <c r="L2122" s="590" t="s">
        <v>3036</v>
      </c>
      <c r="M2122" s="591" t="s">
        <v>1435</v>
      </c>
      <c r="O2122" s="554" t="str">
        <f t="shared" si="176"/>
        <v>B2/22/03-C</v>
      </c>
    </row>
    <row r="2123" spans="1:18">
      <c r="B2123" s="590" t="s">
        <v>3033</v>
      </c>
      <c r="C2123" s="590" t="s">
        <v>1914</v>
      </c>
      <c r="D2123" s="590" t="s">
        <v>1960</v>
      </c>
      <c r="E2123" s="590" t="s">
        <v>8</v>
      </c>
      <c r="F2123" s="591" t="s">
        <v>1436</v>
      </c>
      <c r="G2123" s="590" t="s">
        <v>179</v>
      </c>
      <c r="H2123" s="589">
        <v>90</v>
      </c>
      <c r="I2123" s="589">
        <v>55.88</v>
      </c>
      <c r="J2123" s="592">
        <v>5029.2</v>
      </c>
      <c r="K2123" s="590" t="s">
        <v>1363</v>
      </c>
      <c r="L2123" s="590" t="s">
        <v>3037</v>
      </c>
      <c r="M2123" s="591" t="s">
        <v>1436</v>
      </c>
      <c r="O2123" s="554" t="str">
        <f t="shared" si="176"/>
        <v>B2/22/03-D</v>
      </c>
    </row>
    <row r="2124" spans="1:18" ht="14.5">
      <c r="P2124" s="555"/>
      <c r="Q2124" s="555"/>
      <c r="R2124" s="555"/>
    </row>
    <row r="2125" spans="1:18" ht="29">
      <c r="A2125" s="587">
        <v>5</v>
      </c>
      <c r="B2125" s="588" t="s">
        <v>3033</v>
      </c>
      <c r="C2125" s="588" t="s">
        <v>36</v>
      </c>
      <c r="D2125" s="588" t="s">
        <v>36</v>
      </c>
      <c r="E2125" s="588" t="s">
        <v>36</v>
      </c>
      <c r="F2125" s="587" t="s">
        <v>1441</v>
      </c>
      <c r="G2125" s="588" t="s">
        <v>36</v>
      </c>
      <c r="H2125" s="587"/>
      <c r="I2125" s="587"/>
      <c r="J2125" s="583">
        <v>66335.3</v>
      </c>
      <c r="K2125" s="588"/>
      <c r="L2125" s="588"/>
      <c r="M2125" s="587"/>
      <c r="N2125" s="587"/>
      <c r="O2125" s="587"/>
    </row>
    <row r="2126" spans="1:18">
      <c r="B2126" s="590" t="s">
        <v>3033</v>
      </c>
      <c r="C2126" s="590" t="s">
        <v>1914</v>
      </c>
      <c r="D2126" s="590" t="s">
        <v>1960</v>
      </c>
      <c r="E2126" s="590" t="s">
        <v>10</v>
      </c>
      <c r="F2126" s="591" t="s">
        <v>1430</v>
      </c>
      <c r="G2126" s="590" t="s">
        <v>179</v>
      </c>
      <c r="H2126" s="589">
        <v>240</v>
      </c>
      <c r="I2126" s="589">
        <v>94.13</v>
      </c>
      <c r="J2126" s="592">
        <v>22591.200000000001</v>
      </c>
      <c r="K2126" s="590" t="s">
        <v>1363</v>
      </c>
      <c r="L2126" s="590" t="s">
        <v>3038</v>
      </c>
      <c r="M2126" s="591" t="s">
        <v>1430</v>
      </c>
      <c r="O2126" s="554" t="str">
        <f t="shared" ref="O2126:O2129" si="177">+_xlfn.CONCAT(B2126,"-",E2126)</f>
        <v>B2/22/03-E</v>
      </c>
    </row>
    <row r="2127" spans="1:18">
      <c r="B2127" s="590" t="s">
        <v>3033</v>
      </c>
      <c r="C2127" s="590" t="s">
        <v>1914</v>
      </c>
      <c r="D2127" s="590" t="s">
        <v>1960</v>
      </c>
      <c r="E2127" s="590" t="s">
        <v>11</v>
      </c>
      <c r="F2127" s="591" t="s">
        <v>1431</v>
      </c>
      <c r="G2127" s="590" t="s">
        <v>179</v>
      </c>
      <c r="H2127" s="589">
        <v>180</v>
      </c>
      <c r="I2127" s="589">
        <v>124.5</v>
      </c>
      <c r="J2127" s="592">
        <v>22410</v>
      </c>
      <c r="K2127" s="590" t="s">
        <v>1363</v>
      </c>
      <c r="L2127" s="590" t="s">
        <v>3039</v>
      </c>
      <c r="M2127" s="591" t="s">
        <v>1431</v>
      </c>
      <c r="O2127" s="554" t="str">
        <f t="shared" si="177"/>
        <v>B2/22/03-F</v>
      </c>
    </row>
    <row r="2128" spans="1:18">
      <c r="B2128" s="590" t="s">
        <v>3033</v>
      </c>
      <c r="C2128" s="590" t="s">
        <v>1914</v>
      </c>
      <c r="D2128" s="590" t="s">
        <v>1960</v>
      </c>
      <c r="E2128" s="590" t="s">
        <v>27</v>
      </c>
      <c r="F2128" s="591" t="s">
        <v>1443</v>
      </c>
      <c r="G2128" s="590" t="s">
        <v>179</v>
      </c>
      <c r="H2128" s="589">
        <v>60</v>
      </c>
      <c r="I2128" s="589">
        <v>303.63</v>
      </c>
      <c r="J2128" s="592">
        <v>18217.8</v>
      </c>
      <c r="K2128" s="590" t="s">
        <v>1363</v>
      </c>
      <c r="L2128" s="590" t="s">
        <v>3040</v>
      </c>
      <c r="M2128" s="591" t="s">
        <v>1443</v>
      </c>
      <c r="O2128" s="554" t="str">
        <f t="shared" si="177"/>
        <v>B2/22/03-G</v>
      </c>
    </row>
    <row r="2129" spans="1:18">
      <c r="B2129" s="590" t="s">
        <v>3033</v>
      </c>
      <c r="C2129" s="590" t="s">
        <v>1914</v>
      </c>
      <c r="D2129" s="590" t="s">
        <v>1960</v>
      </c>
      <c r="E2129" s="590" t="s">
        <v>28</v>
      </c>
      <c r="F2129" s="591" t="s">
        <v>1444</v>
      </c>
      <c r="G2129" s="590" t="s">
        <v>179</v>
      </c>
      <c r="H2129" s="589">
        <v>10</v>
      </c>
      <c r="I2129" s="589">
        <v>311.63</v>
      </c>
      <c r="J2129" s="592">
        <v>3116.3</v>
      </c>
      <c r="K2129" s="590" t="s">
        <v>1363</v>
      </c>
      <c r="L2129" s="590" t="s">
        <v>3041</v>
      </c>
      <c r="M2129" s="591" t="s">
        <v>1444</v>
      </c>
      <c r="O2129" s="554" t="str">
        <f t="shared" si="177"/>
        <v>B2/22/03-H</v>
      </c>
    </row>
    <row r="2130" spans="1:18" ht="14.5">
      <c r="P2130" s="555"/>
      <c r="Q2130" s="555"/>
      <c r="R2130" s="555"/>
    </row>
    <row r="2131" spans="1:18" ht="29">
      <c r="A2131" s="587">
        <v>4</v>
      </c>
      <c r="B2131" s="588" t="s">
        <v>3033</v>
      </c>
      <c r="C2131" s="588" t="s">
        <v>36</v>
      </c>
      <c r="D2131" s="588" t="s">
        <v>36</v>
      </c>
      <c r="E2131" s="588" t="s">
        <v>36</v>
      </c>
      <c r="F2131" s="587" t="s">
        <v>1228</v>
      </c>
      <c r="G2131" s="588" t="s">
        <v>36</v>
      </c>
      <c r="H2131" s="587"/>
      <c r="I2131" s="587"/>
      <c r="J2131" s="583">
        <v>34910</v>
      </c>
      <c r="K2131" s="588"/>
      <c r="L2131" s="588"/>
      <c r="M2131" s="587"/>
      <c r="N2131" s="587"/>
      <c r="O2131" s="587"/>
      <c r="P2131" s="555"/>
      <c r="Q2131" s="555"/>
      <c r="R2131" s="555"/>
    </row>
    <row r="2132" spans="1:18" ht="29">
      <c r="A2132" s="587">
        <v>5</v>
      </c>
      <c r="B2132" s="588" t="s">
        <v>3033</v>
      </c>
      <c r="C2132" s="588" t="s">
        <v>36</v>
      </c>
      <c r="D2132" s="588" t="s">
        <v>36</v>
      </c>
      <c r="E2132" s="588" t="s">
        <v>36</v>
      </c>
      <c r="F2132" s="587" t="s">
        <v>1440</v>
      </c>
      <c r="G2132" s="588" t="s">
        <v>36</v>
      </c>
      <c r="H2132" s="587"/>
      <c r="I2132" s="587"/>
      <c r="J2132" s="583">
        <v>34910</v>
      </c>
      <c r="K2132" s="588"/>
      <c r="L2132" s="588"/>
      <c r="M2132" s="587"/>
      <c r="N2132" s="587"/>
      <c r="O2132" s="587"/>
    </row>
    <row r="2133" spans="1:18">
      <c r="B2133" s="590" t="s">
        <v>3033</v>
      </c>
      <c r="C2133" s="590" t="s">
        <v>1914</v>
      </c>
      <c r="D2133" s="590" t="s">
        <v>1960</v>
      </c>
      <c r="E2133" s="590" t="s">
        <v>33</v>
      </c>
      <c r="F2133" s="591" t="s">
        <v>1442</v>
      </c>
      <c r="G2133" s="590" t="s">
        <v>179</v>
      </c>
      <c r="H2133" s="593">
        <v>1200</v>
      </c>
      <c r="I2133" s="589">
        <v>17.75</v>
      </c>
      <c r="J2133" s="592">
        <v>21300</v>
      </c>
      <c r="K2133" s="590" t="s">
        <v>1363</v>
      </c>
      <c r="L2133" s="590" t="s">
        <v>3042</v>
      </c>
      <c r="M2133" s="591" t="s">
        <v>1442</v>
      </c>
      <c r="O2133" s="554" t="str">
        <f t="shared" ref="O2133:O2135" si="178">+_xlfn.CONCAT(B2133,"-",E2133)</f>
        <v>B2/22/03-J</v>
      </c>
    </row>
    <row r="2134" spans="1:18">
      <c r="B2134" s="590" t="s">
        <v>3033</v>
      </c>
      <c r="C2134" s="590" t="s">
        <v>1914</v>
      </c>
      <c r="D2134" s="590" t="s">
        <v>1960</v>
      </c>
      <c r="E2134" s="590" t="s">
        <v>34</v>
      </c>
      <c r="F2134" s="591" t="s">
        <v>1433</v>
      </c>
      <c r="G2134" s="590" t="s">
        <v>179</v>
      </c>
      <c r="H2134" s="589">
        <v>40</v>
      </c>
      <c r="I2134" s="589">
        <v>32.25</v>
      </c>
      <c r="J2134" s="592">
        <v>1290</v>
      </c>
      <c r="K2134" s="590" t="s">
        <v>1363</v>
      </c>
      <c r="L2134" s="590" t="s">
        <v>3043</v>
      </c>
      <c r="M2134" s="591" t="s">
        <v>1433</v>
      </c>
      <c r="O2134" s="554" t="str">
        <f t="shared" si="178"/>
        <v>B2/22/03-K</v>
      </c>
    </row>
    <row r="2135" spans="1:18">
      <c r="B2135" s="590" t="s">
        <v>3033</v>
      </c>
      <c r="C2135" s="590" t="s">
        <v>1914</v>
      </c>
      <c r="D2135" s="590" t="s">
        <v>1960</v>
      </c>
      <c r="E2135" s="590" t="s">
        <v>39</v>
      </c>
      <c r="F2135" s="591" t="s">
        <v>1434</v>
      </c>
      <c r="G2135" s="590" t="s">
        <v>179</v>
      </c>
      <c r="H2135" s="589">
        <v>385</v>
      </c>
      <c r="I2135" s="589">
        <v>32</v>
      </c>
      <c r="J2135" s="592">
        <v>12320</v>
      </c>
      <c r="K2135" s="590" t="s">
        <v>1363</v>
      </c>
      <c r="L2135" s="590" t="s">
        <v>3044</v>
      </c>
      <c r="M2135" s="591" t="s">
        <v>1434</v>
      </c>
      <c r="O2135" s="554" t="str">
        <f t="shared" si="178"/>
        <v>B2/22/03-L</v>
      </c>
    </row>
    <row r="2137" spans="1:18" ht="14.5">
      <c r="P2137" s="555"/>
      <c r="Q2137" s="555"/>
      <c r="R2137" s="555"/>
    </row>
    <row r="2138" spans="1:18" ht="14.5">
      <c r="A2138" s="587">
        <v>4</v>
      </c>
      <c r="B2138" s="588" t="s">
        <v>3045</v>
      </c>
      <c r="C2138" s="588" t="s">
        <v>36</v>
      </c>
      <c r="D2138" s="588" t="s">
        <v>36</v>
      </c>
      <c r="E2138" s="588" t="s">
        <v>36</v>
      </c>
      <c r="F2138" s="587" t="s">
        <v>1229</v>
      </c>
      <c r="G2138" s="588" t="s">
        <v>36</v>
      </c>
      <c r="H2138" s="587"/>
      <c r="I2138" s="587"/>
      <c r="J2138" s="583">
        <v>33136.25</v>
      </c>
      <c r="K2138" s="588"/>
      <c r="L2138" s="588"/>
      <c r="M2138" s="587"/>
      <c r="N2138" s="587"/>
      <c r="O2138" s="587"/>
      <c r="P2138" s="555"/>
      <c r="Q2138" s="555"/>
      <c r="R2138" s="555"/>
    </row>
    <row r="2139" spans="1:18" ht="29">
      <c r="A2139" s="587">
        <v>5</v>
      </c>
      <c r="B2139" s="588" t="s">
        <v>3045</v>
      </c>
      <c r="C2139" s="588" t="s">
        <v>36</v>
      </c>
      <c r="D2139" s="588" t="s">
        <v>36</v>
      </c>
      <c r="E2139" s="588" t="s">
        <v>36</v>
      </c>
      <c r="F2139" s="587" t="s">
        <v>1437</v>
      </c>
      <c r="G2139" s="588" t="s">
        <v>36</v>
      </c>
      <c r="H2139" s="587"/>
      <c r="I2139" s="587"/>
      <c r="J2139" s="583">
        <v>33136.25</v>
      </c>
      <c r="K2139" s="588"/>
      <c r="L2139" s="588"/>
      <c r="M2139" s="587"/>
      <c r="N2139" s="587"/>
      <c r="O2139" s="587"/>
    </row>
    <row r="2140" spans="1:18">
      <c r="B2140" s="590" t="s">
        <v>3045</v>
      </c>
      <c r="C2140" s="590" t="s">
        <v>1914</v>
      </c>
      <c r="D2140" s="590" t="s">
        <v>1960</v>
      </c>
      <c r="E2140" s="590" t="s">
        <v>5</v>
      </c>
      <c r="F2140" s="591" t="s">
        <v>1433</v>
      </c>
      <c r="G2140" s="590" t="s">
        <v>179</v>
      </c>
      <c r="H2140" s="589">
        <v>15</v>
      </c>
      <c r="I2140" s="589">
        <v>40.75</v>
      </c>
      <c r="J2140" s="589">
        <v>611.25</v>
      </c>
      <c r="K2140" s="590" t="s">
        <v>1363</v>
      </c>
      <c r="L2140" s="590" t="s">
        <v>3046</v>
      </c>
      <c r="M2140" s="591" t="s">
        <v>1433</v>
      </c>
      <c r="O2140" s="554" t="str">
        <f t="shared" ref="O2140:O2141" si="179">+_xlfn.CONCAT(B2140,"-",E2140)</f>
        <v>B2/22/04-A</v>
      </c>
    </row>
    <row r="2141" spans="1:18">
      <c r="B2141" s="590" t="s">
        <v>3045</v>
      </c>
      <c r="C2141" s="590" t="s">
        <v>1914</v>
      </c>
      <c r="D2141" s="590" t="s">
        <v>1960</v>
      </c>
      <c r="E2141" s="590" t="s">
        <v>6</v>
      </c>
      <c r="F2141" s="591" t="s">
        <v>1230</v>
      </c>
      <c r="G2141" s="590" t="s">
        <v>0</v>
      </c>
      <c r="H2141" s="589">
        <v>1</v>
      </c>
      <c r="I2141" s="592">
        <v>32525</v>
      </c>
      <c r="J2141" s="592">
        <v>32525</v>
      </c>
      <c r="K2141" s="590" t="s">
        <v>1363</v>
      </c>
      <c r="L2141" s="590" t="s">
        <v>3047</v>
      </c>
      <c r="M2141" s="591" t="s">
        <v>1230</v>
      </c>
      <c r="O2141" s="554" t="str">
        <f t="shared" si="179"/>
        <v>B2/22/04-B</v>
      </c>
    </row>
    <row r="2142" spans="1:18" ht="14.5">
      <c r="P2142" s="555"/>
      <c r="Q2142" s="555"/>
      <c r="R2142" s="555"/>
    </row>
    <row r="2143" spans="1:18" ht="14.5">
      <c r="A2143" s="587">
        <v>3</v>
      </c>
      <c r="B2143" s="588" t="s">
        <v>3045</v>
      </c>
      <c r="C2143" s="588" t="s">
        <v>36</v>
      </c>
      <c r="D2143" s="588" t="s">
        <v>36</v>
      </c>
      <c r="E2143" s="588" t="s">
        <v>36</v>
      </c>
      <c r="F2143" s="587" t="s">
        <v>1231</v>
      </c>
      <c r="G2143" s="588" t="s">
        <v>36</v>
      </c>
      <c r="H2143" s="587"/>
      <c r="I2143" s="587"/>
      <c r="J2143" s="583">
        <v>255046.05</v>
      </c>
      <c r="K2143" s="588"/>
      <c r="L2143" s="588"/>
      <c r="M2143" s="587"/>
      <c r="N2143" s="587"/>
      <c r="O2143" s="587"/>
      <c r="P2143" s="555"/>
      <c r="Q2143" s="555"/>
      <c r="R2143" s="555"/>
    </row>
    <row r="2144" spans="1:18" ht="14.5">
      <c r="A2144" s="587">
        <v>4</v>
      </c>
      <c r="B2144" s="588" t="s">
        <v>3045</v>
      </c>
      <c r="C2144" s="588" t="s">
        <v>36</v>
      </c>
      <c r="D2144" s="588" t="s">
        <v>36</v>
      </c>
      <c r="E2144" s="588" t="s">
        <v>36</v>
      </c>
      <c r="F2144" s="587" t="s">
        <v>1232</v>
      </c>
      <c r="G2144" s="588" t="s">
        <v>36</v>
      </c>
      <c r="H2144" s="587"/>
      <c r="I2144" s="587"/>
      <c r="J2144" s="583">
        <v>19173.900000000001</v>
      </c>
      <c r="K2144" s="588"/>
      <c r="L2144" s="588"/>
      <c r="M2144" s="587"/>
      <c r="N2144" s="587"/>
      <c r="O2144" s="587"/>
    </row>
    <row r="2145" spans="1:18">
      <c r="B2145" s="590" t="s">
        <v>3045</v>
      </c>
      <c r="C2145" s="590" t="s">
        <v>1914</v>
      </c>
      <c r="D2145" s="590" t="s">
        <v>1979</v>
      </c>
      <c r="E2145" s="590" t="s">
        <v>7</v>
      </c>
      <c r="F2145" s="591" t="s">
        <v>1448</v>
      </c>
      <c r="G2145" s="590" t="s">
        <v>179</v>
      </c>
      <c r="H2145" s="589">
        <v>15</v>
      </c>
      <c r="I2145" s="589">
        <v>32.5</v>
      </c>
      <c r="J2145" s="589">
        <v>487.5</v>
      </c>
      <c r="K2145" s="590" t="s">
        <v>1363</v>
      </c>
      <c r="L2145" s="590" t="s">
        <v>3048</v>
      </c>
      <c r="M2145" s="591" t="s">
        <v>1448</v>
      </c>
      <c r="O2145" s="554" t="str">
        <f t="shared" ref="O2145:O2147" si="180">+_xlfn.CONCAT(B2145,"-",E2145)</f>
        <v>B2/22/04-C</v>
      </c>
    </row>
    <row r="2146" spans="1:18">
      <c r="B2146" s="590" t="s">
        <v>3045</v>
      </c>
      <c r="C2146" s="590" t="s">
        <v>1914</v>
      </c>
      <c r="D2146" s="590" t="s">
        <v>1979</v>
      </c>
      <c r="E2146" s="590" t="s">
        <v>8</v>
      </c>
      <c r="F2146" s="591" t="s">
        <v>1450</v>
      </c>
      <c r="G2146" s="590" t="s">
        <v>179</v>
      </c>
      <c r="H2146" s="589">
        <v>75</v>
      </c>
      <c r="I2146" s="589">
        <v>124.5</v>
      </c>
      <c r="J2146" s="592">
        <v>9337.5</v>
      </c>
      <c r="K2146" s="590" t="s">
        <v>1363</v>
      </c>
      <c r="L2146" s="590" t="s">
        <v>3049</v>
      </c>
      <c r="M2146" s="591" t="s">
        <v>1450</v>
      </c>
      <c r="O2146" s="554" t="str">
        <f t="shared" si="180"/>
        <v>B2/22/04-D</v>
      </c>
    </row>
    <row r="2147" spans="1:18">
      <c r="B2147" s="590" t="s">
        <v>3045</v>
      </c>
      <c r="C2147" s="590" t="s">
        <v>1914</v>
      </c>
      <c r="D2147" s="590" t="s">
        <v>1979</v>
      </c>
      <c r="E2147" s="590" t="s">
        <v>10</v>
      </c>
      <c r="F2147" s="591" t="s">
        <v>1447</v>
      </c>
      <c r="G2147" s="590" t="s">
        <v>179</v>
      </c>
      <c r="H2147" s="589">
        <v>30</v>
      </c>
      <c r="I2147" s="589">
        <v>311.63</v>
      </c>
      <c r="J2147" s="592">
        <v>9348.9</v>
      </c>
      <c r="K2147" s="590" t="s">
        <v>1363</v>
      </c>
      <c r="L2147" s="590" t="s">
        <v>3050</v>
      </c>
      <c r="M2147" s="591" t="s">
        <v>1447</v>
      </c>
      <c r="O2147" s="554" t="str">
        <f t="shared" si="180"/>
        <v>B2/22/04-E</v>
      </c>
    </row>
    <row r="2148" spans="1:18" ht="14.5">
      <c r="P2148" s="555"/>
      <c r="Q2148" s="555"/>
      <c r="R2148" s="555"/>
    </row>
    <row r="2149" spans="1:18" ht="29">
      <c r="A2149" s="587">
        <v>4</v>
      </c>
      <c r="B2149" s="588" t="s">
        <v>3045</v>
      </c>
      <c r="C2149" s="588" t="s">
        <v>36</v>
      </c>
      <c r="D2149" s="588" t="s">
        <v>36</v>
      </c>
      <c r="E2149" s="588" t="s">
        <v>36</v>
      </c>
      <c r="F2149" s="587" t="s">
        <v>1233</v>
      </c>
      <c r="G2149" s="588" t="s">
        <v>36</v>
      </c>
      <c r="H2149" s="587"/>
      <c r="I2149" s="587"/>
      <c r="J2149" s="583">
        <v>135182</v>
      </c>
      <c r="K2149" s="588"/>
      <c r="L2149" s="588"/>
      <c r="M2149" s="587"/>
      <c r="N2149" s="587"/>
      <c r="O2149" s="587"/>
    </row>
    <row r="2150" spans="1:18">
      <c r="B2150" s="590" t="s">
        <v>3045</v>
      </c>
      <c r="C2150" s="590" t="s">
        <v>1914</v>
      </c>
      <c r="D2150" s="590" t="s">
        <v>1979</v>
      </c>
      <c r="E2150" s="590" t="s">
        <v>11</v>
      </c>
      <c r="F2150" s="591" t="s">
        <v>1454</v>
      </c>
      <c r="G2150" s="590" t="s">
        <v>179</v>
      </c>
      <c r="H2150" s="589">
        <v>15</v>
      </c>
      <c r="I2150" s="589">
        <v>21.25</v>
      </c>
      <c r="J2150" s="589">
        <v>318.75</v>
      </c>
      <c r="K2150" s="590" t="s">
        <v>1363</v>
      </c>
      <c r="L2150" s="590" t="s">
        <v>3051</v>
      </c>
      <c r="M2150" s="591" t="s">
        <v>1454</v>
      </c>
      <c r="O2150" s="554" t="str">
        <f t="shared" ref="O2150:O2157" si="181">+_xlfn.CONCAT(B2150,"-",E2150)</f>
        <v>B2/22/04-F</v>
      </c>
    </row>
    <row r="2151" spans="1:18">
      <c r="B2151" s="590" t="s">
        <v>3045</v>
      </c>
      <c r="C2151" s="590" t="s">
        <v>1914</v>
      </c>
      <c r="D2151" s="590" t="s">
        <v>1979</v>
      </c>
      <c r="E2151" s="590" t="s">
        <v>27</v>
      </c>
      <c r="F2151" s="591" t="s">
        <v>1448</v>
      </c>
      <c r="G2151" s="590" t="s">
        <v>179</v>
      </c>
      <c r="H2151" s="593">
        <v>1270</v>
      </c>
      <c r="I2151" s="589">
        <v>32.5</v>
      </c>
      <c r="J2151" s="592">
        <v>41275</v>
      </c>
      <c r="K2151" s="590" t="s">
        <v>1363</v>
      </c>
      <c r="L2151" s="590" t="s">
        <v>3052</v>
      </c>
      <c r="M2151" s="591" t="s">
        <v>1448</v>
      </c>
      <c r="O2151" s="554" t="str">
        <f t="shared" si="181"/>
        <v>B2/22/04-G</v>
      </c>
    </row>
    <row r="2152" spans="1:18">
      <c r="B2152" s="590" t="s">
        <v>3045</v>
      </c>
      <c r="C2152" s="590" t="s">
        <v>1914</v>
      </c>
      <c r="D2152" s="590" t="s">
        <v>1979</v>
      </c>
      <c r="E2152" s="590" t="s">
        <v>28</v>
      </c>
      <c r="F2152" s="591" t="s">
        <v>1445</v>
      </c>
      <c r="G2152" s="590" t="s">
        <v>179</v>
      </c>
      <c r="H2152" s="589">
        <v>475</v>
      </c>
      <c r="I2152" s="589">
        <v>41.75</v>
      </c>
      <c r="J2152" s="592">
        <v>19831.25</v>
      </c>
      <c r="K2152" s="590" t="s">
        <v>1363</v>
      </c>
      <c r="L2152" s="590" t="s">
        <v>3053</v>
      </c>
      <c r="M2152" s="591" t="s">
        <v>1445</v>
      </c>
      <c r="O2152" s="554" t="str">
        <f t="shared" si="181"/>
        <v>B2/22/04-H</v>
      </c>
    </row>
    <row r="2153" spans="1:18">
      <c r="B2153" s="590" t="s">
        <v>3045</v>
      </c>
      <c r="C2153" s="590" t="s">
        <v>1914</v>
      </c>
      <c r="D2153" s="590" t="s">
        <v>1979</v>
      </c>
      <c r="E2153" s="590" t="s">
        <v>33</v>
      </c>
      <c r="F2153" s="591" t="s">
        <v>1449</v>
      </c>
      <c r="G2153" s="590" t="s">
        <v>179</v>
      </c>
      <c r="H2153" s="589">
        <v>90</v>
      </c>
      <c r="I2153" s="589">
        <v>77.13</v>
      </c>
      <c r="J2153" s="592">
        <v>6941.7</v>
      </c>
      <c r="K2153" s="590" t="s">
        <v>1363</v>
      </c>
      <c r="L2153" s="590" t="s">
        <v>3054</v>
      </c>
      <c r="M2153" s="591" t="s">
        <v>1449</v>
      </c>
      <c r="O2153" s="554" t="str">
        <f t="shared" si="181"/>
        <v>B2/22/04-J</v>
      </c>
    </row>
    <row r="2154" spans="1:18">
      <c r="B2154" s="590" t="s">
        <v>3045</v>
      </c>
      <c r="C2154" s="590" t="s">
        <v>1914</v>
      </c>
      <c r="D2154" s="590" t="s">
        <v>1979</v>
      </c>
      <c r="E2154" s="590" t="s">
        <v>34</v>
      </c>
      <c r="F2154" s="591" t="s">
        <v>1446</v>
      </c>
      <c r="G2154" s="590" t="s">
        <v>179</v>
      </c>
      <c r="H2154" s="589">
        <v>240</v>
      </c>
      <c r="I2154" s="589">
        <v>94.13</v>
      </c>
      <c r="J2154" s="592">
        <v>22591.200000000001</v>
      </c>
      <c r="K2154" s="590" t="s">
        <v>1363</v>
      </c>
      <c r="L2154" s="590" t="s">
        <v>3055</v>
      </c>
      <c r="M2154" s="591" t="s">
        <v>1446</v>
      </c>
      <c r="O2154" s="554" t="str">
        <f t="shared" si="181"/>
        <v>B2/22/04-K</v>
      </c>
    </row>
    <row r="2155" spans="1:18">
      <c r="B2155" s="590" t="s">
        <v>3045</v>
      </c>
      <c r="C2155" s="590" t="s">
        <v>1914</v>
      </c>
      <c r="D2155" s="590" t="s">
        <v>1979</v>
      </c>
      <c r="E2155" s="590" t="s">
        <v>39</v>
      </c>
      <c r="F2155" s="591" t="s">
        <v>1450</v>
      </c>
      <c r="G2155" s="590" t="s">
        <v>179</v>
      </c>
      <c r="H2155" s="589">
        <v>180</v>
      </c>
      <c r="I2155" s="589">
        <v>124.5</v>
      </c>
      <c r="J2155" s="592">
        <v>22410</v>
      </c>
      <c r="K2155" s="590" t="s">
        <v>1363</v>
      </c>
      <c r="L2155" s="590" t="s">
        <v>3056</v>
      </c>
      <c r="M2155" s="591" t="s">
        <v>1450</v>
      </c>
      <c r="O2155" s="554" t="str">
        <f t="shared" si="181"/>
        <v>B2/22/04-L</v>
      </c>
    </row>
    <row r="2156" spans="1:18">
      <c r="B2156" s="590" t="s">
        <v>3045</v>
      </c>
      <c r="C2156" s="590" t="s">
        <v>1914</v>
      </c>
      <c r="D2156" s="590" t="s">
        <v>1979</v>
      </c>
      <c r="E2156" s="590" t="s">
        <v>38</v>
      </c>
      <c r="F2156" s="591" t="s">
        <v>1451</v>
      </c>
      <c r="G2156" s="590" t="s">
        <v>179</v>
      </c>
      <c r="H2156" s="589">
        <v>60</v>
      </c>
      <c r="I2156" s="589">
        <v>311.63</v>
      </c>
      <c r="J2156" s="592">
        <v>18697.8</v>
      </c>
      <c r="K2156" s="590" t="s">
        <v>1363</v>
      </c>
      <c r="L2156" s="590" t="s">
        <v>3057</v>
      </c>
      <c r="M2156" s="591" t="s">
        <v>1451</v>
      </c>
      <c r="O2156" s="554" t="str">
        <f t="shared" si="181"/>
        <v>B2/22/04-M</v>
      </c>
    </row>
    <row r="2157" spans="1:18">
      <c r="B2157" s="590" t="s">
        <v>3045</v>
      </c>
      <c r="C2157" s="590" t="s">
        <v>1914</v>
      </c>
      <c r="D2157" s="590" t="s">
        <v>1979</v>
      </c>
      <c r="E2157" s="590" t="s">
        <v>205</v>
      </c>
      <c r="F2157" s="591" t="s">
        <v>1447</v>
      </c>
      <c r="G2157" s="590" t="s">
        <v>179</v>
      </c>
      <c r="H2157" s="589">
        <v>10</v>
      </c>
      <c r="I2157" s="589">
        <v>311.63</v>
      </c>
      <c r="J2157" s="592">
        <v>3116.3</v>
      </c>
      <c r="K2157" s="590" t="s">
        <v>1363</v>
      </c>
      <c r="L2157" s="590" t="s">
        <v>3058</v>
      </c>
      <c r="M2157" s="591" t="s">
        <v>1447</v>
      </c>
      <c r="O2157" s="554" t="str">
        <f t="shared" si="181"/>
        <v>B2/22/04-N</v>
      </c>
    </row>
    <row r="2159" spans="1:18" ht="14.5">
      <c r="P2159" s="555"/>
      <c r="Q2159" s="555"/>
      <c r="R2159" s="555"/>
    </row>
    <row r="2160" spans="1:18" ht="43.5">
      <c r="A2160" s="587">
        <v>4</v>
      </c>
      <c r="B2160" s="588" t="s">
        <v>3059</v>
      </c>
      <c r="C2160" s="588" t="s">
        <v>36</v>
      </c>
      <c r="D2160" s="588" t="s">
        <v>36</v>
      </c>
      <c r="E2160" s="588" t="s">
        <v>36</v>
      </c>
      <c r="F2160" s="587" t="s">
        <v>1234</v>
      </c>
      <c r="G2160" s="588" t="s">
        <v>36</v>
      </c>
      <c r="H2160" s="587"/>
      <c r="I2160" s="587"/>
      <c r="J2160" s="583">
        <v>42392.5</v>
      </c>
      <c r="K2160" s="588"/>
      <c r="L2160" s="588"/>
      <c r="M2160" s="587"/>
      <c r="N2160" s="587"/>
      <c r="O2160" s="587"/>
    </row>
    <row r="2161" spans="1:18">
      <c r="B2161" s="590" t="s">
        <v>3059</v>
      </c>
      <c r="C2161" s="590" t="s">
        <v>1914</v>
      </c>
      <c r="D2161" s="590" t="s">
        <v>1979</v>
      </c>
      <c r="E2161" s="590" t="s">
        <v>5</v>
      </c>
      <c r="F2161" s="591" t="s">
        <v>1452</v>
      </c>
      <c r="G2161" s="590" t="s">
        <v>179</v>
      </c>
      <c r="H2161" s="593">
        <v>1200</v>
      </c>
      <c r="I2161" s="589">
        <v>21.25</v>
      </c>
      <c r="J2161" s="592">
        <v>25500</v>
      </c>
      <c r="K2161" s="590" t="s">
        <v>1363</v>
      </c>
      <c r="L2161" s="590" t="s">
        <v>3060</v>
      </c>
      <c r="M2161" s="591" t="s">
        <v>1452</v>
      </c>
      <c r="O2161" s="554" t="str">
        <f t="shared" ref="O2161:O2163" si="182">+_xlfn.CONCAT(B2161,"-",E2161)</f>
        <v>B2/22/05-A</v>
      </c>
    </row>
    <row r="2162" spans="1:18">
      <c r="B2162" s="590" t="s">
        <v>3059</v>
      </c>
      <c r="C2162" s="590" t="s">
        <v>1914</v>
      </c>
      <c r="D2162" s="590" t="s">
        <v>1979</v>
      </c>
      <c r="E2162" s="590" t="s">
        <v>6</v>
      </c>
      <c r="F2162" s="591" t="s">
        <v>1453</v>
      </c>
      <c r="G2162" s="590" t="s">
        <v>179</v>
      </c>
      <c r="H2162" s="589">
        <v>40</v>
      </c>
      <c r="I2162" s="589">
        <v>32.5</v>
      </c>
      <c r="J2162" s="592">
        <v>1300</v>
      </c>
      <c r="K2162" s="590" t="s">
        <v>1363</v>
      </c>
      <c r="L2162" s="590" t="s">
        <v>3061</v>
      </c>
      <c r="M2162" s="591" t="s">
        <v>1453</v>
      </c>
      <c r="O2162" s="554" t="str">
        <f t="shared" si="182"/>
        <v>B2/22/05-B</v>
      </c>
    </row>
    <row r="2163" spans="1:18">
      <c r="B2163" s="590" t="s">
        <v>3059</v>
      </c>
      <c r="C2163" s="590" t="s">
        <v>1914</v>
      </c>
      <c r="D2163" s="590" t="s">
        <v>1979</v>
      </c>
      <c r="E2163" s="590" t="s">
        <v>7</v>
      </c>
      <c r="F2163" s="591" t="s">
        <v>1448</v>
      </c>
      <c r="G2163" s="590" t="s">
        <v>179</v>
      </c>
      <c r="H2163" s="589">
        <v>385</v>
      </c>
      <c r="I2163" s="589">
        <v>40.5</v>
      </c>
      <c r="J2163" s="592">
        <v>15592.5</v>
      </c>
      <c r="K2163" s="590" t="s">
        <v>1363</v>
      </c>
      <c r="L2163" s="590" t="s">
        <v>3062</v>
      </c>
      <c r="M2163" s="591" t="s">
        <v>1448</v>
      </c>
      <c r="O2163" s="554" t="str">
        <f t="shared" si="182"/>
        <v>B2/22/05-C</v>
      </c>
    </row>
    <row r="2164" spans="1:18" ht="14.5">
      <c r="P2164" s="555"/>
      <c r="Q2164" s="555"/>
      <c r="R2164" s="555"/>
    </row>
    <row r="2165" spans="1:18" ht="29">
      <c r="A2165" s="587">
        <v>4</v>
      </c>
      <c r="B2165" s="588" t="s">
        <v>3059</v>
      </c>
      <c r="C2165" s="588" t="s">
        <v>36</v>
      </c>
      <c r="D2165" s="588" t="s">
        <v>36</v>
      </c>
      <c r="E2165" s="588" t="s">
        <v>36</v>
      </c>
      <c r="F2165" s="587" t="s">
        <v>1235</v>
      </c>
      <c r="G2165" s="588" t="s">
        <v>36</v>
      </c>
      <c r="H2165" s="587"/>
      <c r="I2165" s="587"/>
      <c r="J2165" s="583">
        <v>40128.9</v>
      </c>
      <c r="K2165" s="588"/>
      <c r="L2165" s="588"/>
      <c r="M2165" s="587"/>
      <c r="N2165" s="587"/>
      <c r="O2165" s="587"/>
    </row>
    <row r="2166" spans="1:18">
      <c r="B2166" s="590" t="s">
        <v>3059</v>
      </c>
      <c r="C2166" s="590" t="s">
        <v>1914</v>
      </c>
      <c r="D2166" s="590" t="s">
        <v>1979</v>
      </c>
      <c r="E2166" s="590" t="s">
        <v>8</v>
      </c>
      <c r="F2166" s="591" t="s">
        <v>1454</v>
      </c>
      <c r="G2166" s="590" t="s">
        <v>179</v>
      </c>
      <c r="H2166" s="589">
        <v>255</v>
      </c>
      <c r="I2166" s="589">
        <v>21.25</v>
      </c>
      <c r="J2166" s="592">
        <v>5418.75</v>
      </c>
      <c r="K2166" s="590" t="s">
        <v>1363</v>
      </c>
      <c r="L2166" s="590" t="s">
        <v>3063</v>
      </c>
      <c r="M2166" s="591" t="s">
        <v>1454</v>
      </c>
      <c r="O2166" s="554" t="str">
        <f t="shared" ref="O2166:O2171" si="183">+_xlfn.CONCAT(B2166,"-",E2166)</f>
        <v>B2/22/05-D</v>
      </c>
    </row>
    <row r="2167" spans="1:18">
      <c r="B2167" s="590" t="s">
        <v>3059</v>
      </c>
      <c r="C2167" s="590" t="s">
        <v>1914</v>
      </c>
      <c r="D2167" s="590" t="s">
        <v>1979</v>
      </c>
      <c r="E2167" s="590" t="s">
        <v>10</v>
      </c>
      <c r="F2167" s="591" t="s">
        <v>1453</v>
      </c>
      <c r="G2167" s="590" t="s">
        <v>179</v>
      </c>
      <c r="H2167" s="589">
        <v>50</v>
      </c>
      <c r="I2167" s="589">
        <v>26.63</v>
      </c>
      <c r="J2167" s="592">
        <v>1331.5</v>
      </c>
      <c r="K2167" s="590" t="s">
        <v>1363</v>
      </c>
      <c r="L2167" s="590" t="s">
        <v>3064</v>
      </c>
      <c r="M2167" s="591" t="s">
        <v>1453</v>
      </c>
      <c r="O2167" s="554" t="str">
        <f t="shared" si="183"/>
        <v>B2/22/05-E</v>
      </c>
    </row>
    <row r="2168" spans="1:18">
      <c r="B2168" s="590" t="s">
        <v>3059</v>
      </c>
      <c r="C2168" s="590" t="s">
        <v>1914</v>
      </c>
      <c r="D2168" s="590" t="s">
        <v>1979</v>
      </c>
      <c r="E2168" s="590" t="s">
        <v>11</v>
      </c>
      <c r="F2168" s="591" t="s">
        <v>1448</v>
      </c>
      <c r="G2168" s="590" t="s">
        <v>179</v>
      </c>
      <c r="H2168" s="589">
        <v>285</v>
      </c>
      <c r="I2168" s="589">
        <v>32.5</v>
      </c>
      <c r="J2168" s="592">
        <v>9262.5</v>
      </c>
      <c r="K2168" s="590" t="s">
        <v>1363</v>
      </c>
      <c r="L2168" s="590" t="s">
        <v>3065</v>
      </c>
      <c r="M2168" s="591" t="s">
        <v>1448</v>
      </c>
      <c r="O2168" s="554" t="str">
        <f t="shared" si="183"/>
        <v>B2/22/05-F</v>
      </c>
    </row>
    <row r="2169" spans="1:18">
      <c r="B2169" s="590" t="s">
        <v>3059</v>
      </c>
      <c r="C2169" s="590" t="s">
        <v>1914</v>
      </c>
      <c r="D2169" s="590" t="s">
        <v>1979</v>
      </c>
      <c r="E2169" s="590" t="s">
        <v>27</v>
      </c>
      <c r="F2169" s="591" t="s">
        <v>1445</v>
      </c>
      <c r="G2169" s="590" t="s">
        <v>179</v>
      </c>
      <c r="H2169" s="589">
        <v>160</v>
      </c>
      <c r="I2169" s="589">
        <v>41.75</v>
      </c>
      <c r="J2169" s="592">
        <v>6680</v>
      </c>
      <c r="K2169" s="590" t="s">
        <v>1363</v>
      </c>
      <c r="L2169" s="590" t="s">
        <v>3066</v>
      </c>
      <c r="M2169" s="591" t="s">
        <v>1445</v>
      </c>
      <c r="O2169" s="554" t="str">
        <f t="shared" si="183"/>
        <v>B2/22/05-G</v>
      </c>
    </row>
    <row r="2170" spans="1:18">
      <c r="B2170" s="590" t="s">
        <v>3059</v>
      </c>
      <c r="C2170" s="590" t="s">
        <v>1914</v>
      </c>
      <c r="D2170" s="590" t="s">
        <v>1979</v>
      </c>
      <c r="E2170" s="590" t="s">
        <v>28</v>
      </c>
      <c r="F2170" s="591" t="s">
        <v>1449</v>
      </c>
      <c r="G2170" s="590" t="s">
        <v>179</v>
      </c>
      <c r="H2170" s="589">
        <v>105</v>
      </c>
      <c r="I2170" s="589">
        <v>77.13</v>
      </c>
      <c r="J2170" s="592">
        <v>8098.65</v>
      </c>
      <c r="K2170" s="590" t="s">
        <v>1363</v>
      </c>
      <c r="L2170" s="590" t="s">
        <v>3067</v>
      </c>
      <c r="M2170" s="591" t="s">
        <v>1449</v>
      </c>
      <c r="O2170" s="554" t="str">
        <f t="shared" si="183"/>
        <v>B2/22/05-H</v>
      </c>
    </row>
    <row r="2171" spans="1:18">
      <c r="B2171" s="590" t="s">
        <v>3059</v>
      </c>
      <c r="C2171" s="590" t="s">
        <v>1914</v>
      </c>
      <c r="D2171" s="590" t="s">
        <v>1979</v>
      </c>
      <c r="E2171" s="590" t="s">
        <v>33</v>
      </c>
      <c r="F2171" s="591" t="s">
        <v>1450</v>
      </c>
      <c r="G2171" s="590" t="s">
        <v>179</v>
      </c>
      <c r="H2171" s="589">
        <v>75</v>
      </c>
      <c r="I2171" s="589">
        <v>124.5</v>
      </c>
      <c r="J2171" s="592">
        <v>9337.5</v>
      </c>
      <c r="K2171" s="590" t="s">
        <v>1363</v>
      </c>
      <c r="L2171" s="590" t="s">
        <v>3068</v>
      </c>
      <c r="M2171" s="591" t="s">
        <v>1450</v>
      </c>
      <c r="O2171" s="554" t="str">
        <f t="shared" si="183"/>
        <v>B2/22/05-J</v>
      </c>
    </row>
    <row r="2172" spans="1:18" ht="14.5">
      <c r="P2172" s="555"/>
      <c r="Q2172" s="555"/>
      <c r="R2172" s="555"/>
    </row>
    <row r="2173" spans="1:18" ht="43.5">
      <c r="A2173" s="587">
        <v>4</v>
      </c>
      <c r="B2173" s="588" t="s">
        <v>3059</v>
      </c>
      <c r="C2173" s="588" t="s">
        <v>36</v>
      </c>
      <c r="D2173" s="588" t="s">
        <v>36</v>
      </c>
      <c r="E2173" s="588" t="s">
        <v>36</v>
      </c>
      <c r="F2173" s="587" t="s">
        <v>1236</v>
      </c>
      <c r="G2173" s="588" t="s">
        <v>36</v>
      </c>
      <c r="H2173" s="587"/>
      <c r="I2173" s="587"/>
      <c r="J2173" s="583">
        <v>18168.75</v>
      </c>
      <c r="K2173" s="588"/>
      <c r="L2173" s="588"/>
      <c r="M2173" s="587"/>
      <c r="N2173" s="587"/>
      <c r="O2173" s="587"/>
    </row>
    <row r="2174" spans="1:18">
      <c r="B2174" s="590" t="s">
        <v>3059</v>
      </c>
      <c r="C2174" s="590" t="s">
        <v>1914</v>
      </c>
      <c r="D2174" s="590" t="s">
        <v>1979</v>
      </c>
      <c r="E2174" s="590" t="s">
        <v>34</v>
      </c>
      <c r="F2174" s="591" t="s">
        <v>1452</v>
      </c>
      <c r="G2174" s="590" t="s">
        <v>179</v>
      </c>
      <c r="H2174" s="589">
        <v>855</v>
      </c>
      <c r="I2174" s="589">
        <v>21.25</v>
      </c>
      <c r="J2174" s="592">
        <v>18168.75</v>
      </c>
      <c r="K2174" s="590" t="s">
        <v>1363</v>
      </c>
      <c r="L2174" s="590" t="s">
        <v>3069</v>
      </c>
      <c r="M2174" s="591" t="s">
        <v>1452</v>
      </c>
      <c r="O2174" s="554" t="str">
        <f>+_xlfn.CONCAT(B2174,"-",E2174)</f>
        <v>B2/22/05-K</v>
      </c>
    </row>
    <row r="2175" spans="1:18" ht="14.5">
      <c r="P2175" s="555"/>
      <c r="Q2175" s="555"/>
      <c r="R2175" s="555"/>
    </row>
    <row r="2176" spans="1:18" ht="29">
      <c r="A2176" s="587">
        <v>3</v>
      </c>
      <c r="B2176" s="588" t="s">
        <v>3059</v>
      </c>
      <c r="C2176" s="588" t="s">
        <v>36</v>
      </c>
      <c r="D2176" s="588" t="s">
        <v>36</v>
      </c>
      <c r="E2176" s="588" t="s">
        <v>36</v>
      </c>
      <c r="F2176" s="587" t="s">
        <v>1237</v>
      </c>
      <c r="G2176" s="588" t="s">
        <v>36</v>
      </c>
      <c r="H2176" s="587"/>
      <c r="I2176" s="587"/>
      <c r="J2176" s="583">
        <v>484055.65</v>
      </c>
      <c r="K2176" s="588"/>
      <c r="L2176" s="588"/>
      <c r="M2176" s="587"/>
      <c r="N2176" s="587"/>
      <c r="O2176" s="587"/>
      <c r="P2176" s="555"/>
      <c r="Q2176" s="555"/>
      <c r="R2176" s="555"/>
    </row>
    <row r="2177" spans="1:18" ht="14.5">
      <c r="A2177" s="587">
        <v>4</v>
      </c>
      <c r="B2177" s="588" t="s">
        <v>3059</v>
      </c>
      <c r="C2177" s="588" t="s">
        <v>36</v>
      </c>
      <c r="D2177" s="588" t="s">
        <v>36</v>
      </c>
      <c r="E2177" s="588" t="s">
        <v>36</v>
      </c>
      <c r="F2177" s="587" t="s">
        <v>1238</v>
      </c>
      <c r="G2177" s="588" t="s">
        <v>36</v>
      </c>
      <c r="H2177" s="587"/>
      <c r="I2177" s="587"/>
      <c r="J2177" s="583">
        <v>1936</v>
      </c>
      <c r="K2177" s="588"/>
      <c r="L2177" s="588"/>
      <c r="M2177" s="587"/>
      <c r="N2177" s="587"/>
      <c r="O2177" s="587"/>
    </row>
    <row r="2178" spans="1:18">
      <c r="B2178" s="590" t="s">
        <v>3059</v>
      </c>
      <c r="C2178" s="590" t="s">
        <v>1914</v>
      </c>
      <c r="D2178" s="590" t="s">
        <v>1979</v>
      </c>
      <c r="E2178" s="590" t="s">
        <v>39</v>
      </c>
      <c r="F2178" s="591" t="s">
        <v>1239</v>
      </c>
      <c r="G2178" s="590" t="s">
        <v>311</v>
      </c>
      <c r="H2178" s="589">
        <v>44</v>
      </c>
      <c r="I2178" s="589">
        <v>44</v>
      </c>
      <c r="J2178" s="592">
        <v>1936</v>
      </c>
      <c r="K2178" s="590" t="s">
        <v>1363</v>
      </c>
      <c r="L2178" s="590" t="s">
        <v>3070</v>
      </c>
      <c r="M2178" s="591" t="s">
        <v>1239</v>
      </c>
      <c r="O2178" s="554" t="str">
        <f>+_xlfn.CONCAT(B2178,"-",E2178)</f>
        <v>B2/22/05-L</v>
      </c>
    </row>
    <row r="2180" spans="1:18" ht="14.5">
      <c r="P2180" s="555"/>
      <c r="Q2180" s="555"/>
      <c r="R2180" s="555"/>
    </row>
    <row r="2181" spans="1:18" ht="14.5">
      <c r="A2181" s="587">
        <v>4</v>
      </c>
      <c r="B2181" s="588" t="s">
        <v>3071</v>
      </c>
      <c r="C2181" s="588" t="s">
        <v>36</v>
      </c>
      <c r="D2181" s="588" t="s">
        <v>36</v>
      </c>
      <c r="E2181" s="588" t="s">
        <v>36</v>
      </c>
      <c r="F2181" s="587" t="s">
        <v>1240</v>
      </c>
      <c r="G2181" s="588" t="s">
        <v>36</v>
      </c>
      <c r="H2181" s="587"/>
      <c r="I2181" s="587"/>
      <c r="J2181" s="583">
        <v>405245.84</v>
      </c>
      <c r="K2181" s="588"/>
      <c r="L2181" s="588"/>
      <c r="M2181" s="587"/>
      <c r="N2181" s="587"/>
      <c r="O2181" s="587"/>
    </row>
    <row r="2182" spans="1:18">
      <c r="B2182" s="590" t="s">
        <v>3071</v>
      </c>
      <c r="C2182" s="590" t="s">
        <v>1914</v>
      </c>
      <c r="D2182" s="590" t="s">
        <v>1979</v>
      </c>
      <c r="E2182" s="590" t="s">
        <v>5</v>
      </c>
      <c r="F2182" s="591" t="s">
        <v>1445</v>
      </c>
      <c r="G2182" s="590" t="s">
        <v>311</v>
      </c>
      <c r="H2182" s="589">
        <v>2</v>
      </c>
      <c r="I2182" s="592">
        <v>3340.5</v>
      </c>
      <c r="J2182" s="592">
        <v>6681</v>
      </c>
      <c r="K2182" s="590" t="s">
        <v>1363</v>
      </c>
      <c r="L2182" s="590" t="s">
        <v>3072</v>
      </c>
      <c r="M2182" s="591" t="s">
        <v>1445</v>
      </c>
      <c r="O2182" s="554" t="str">
        <f t="shared" ref="O2182:O2186" si="184">+_xlfn.CONCAT(B2182,"-",E2182)</f>
        <v>B2/22/06-A</v>
      </c>
    </row>
    <row r="2183" spans="1:18">
      <c r="B2183" s="590" t="s">
        <v>3071</v>
      </c>
      <c r="C2183" s="590" t="s">
        <v>1914</v>
      </c>
      <c r="D2183" s="590" t="s">
        <v>1979</v>
      </c>
      <c r="E2183" s="590" t="s">
        <v>6</v>
      </c>
      <c r="F2183" s="591" t="s">
        <v>1455</v>
      </c>
      <c r="G2183" s="590" t="s">
        <v>311</v>
      </c>
      <c r="H2183" s="589">
        <v>15</v>
      </c>
      <c r="I2183" s="592">
        <v>5328.63</v>
      </c>
      <c r="J2183" s="592">
        <v>79929.45</v>
      </c>
      <c r="K2183" s="590" t="s">
        <v>1363</v>
      </c>
      <c r="L2183" s="590" t="s">
        <v>3073</v>
      </c>
      <c r="M2183" s="591" t="s">
        <v>1455</v>
      </c>
      <c r="O2183" s="554" t="str">
        <f t="shared" si="184"/>
        <v>B2/22/06-B</v>
      </c>
    </row>
    <row r="2184" spans="1:18">
      <c r="B2184" s="590" t="s">
        <v>3071</v>
      </c>
      <c r="C2184" s="590" t="s">
        <v>1914</v>
      </c>
      <c r="D2184" s="590" t="s">
        <v>1979</v>
      </c>
      <c r="E2184" s="590" t="s">
        <v>7</v>
      </c>
      <c r="F2184" s="591" t="s">
        <v>1450</v>
      </c>
      <c r="G2184" s="590" t="s">
        <v>311</v>
      </c>
      <c r="H2184" s="589">
        <v>25</v>
      </c>
      <c r="I2184" s="592">
        <v>10600</v>
      </c>
      <c r="J2184" s="592">
        <v>265000</v>
      </c>
      <c r="K2184" s="590" t="s">
        <v>1363</v>
      </c>
      <c r="L2184" s="590" t="s">
        <v>3074</v>
      </c>
      <c r="M2184" s="591" t="s">
        <v>1450</v>
      </c>
      <c r="O2184" s="554" t="str">
        <f t="shared" si="184"/>
        <v>B2/22/06-C</v>
      </c>
    </row>
    <row r="2185" spans="1:18">
      <c r="B2185" s="590" t="s">
        <v>3071</v>
      </c>
      <c r="C2185" s="590" t="s">
        <v>1914</v>
      </c>
      <c r="D2185" s="590" t="s">
        <v>1979</v>
      </c>
      <c r="E2185" s="590" t="s">
        <v>8</v>
      </c>
      <c r="F2185" s="591" t="s">
        <v>1451</v>
      </c>
      <c r="G2185" s="590" t="s">
        <v>311</v>
      </c>
      <c r="H2185" s="589">
        <v>2</v>
      </c>
      <c r="I2185" s="592">
        <v>15514.63</v>
      </c>
      <c r="J2185" s="592">
        <v>31029.26</v>
      </c>
      <c r="K2185" s="590" t="s">
        <v>1363</v>
      </c>
      <c r="L2185" s="590" t="s">
        <v>3075</v>
      </c>
      <c r="M2185" s="591" t="s">
        <v>1451</v>
      </c>
      <c r="O2185" s="554" t="str">
        <f t="shared" si="184"/>
        <v>B2/22/06-D</v>
      </c>
    </row>
    <row r="2186" spans="1:18">
      <c r="B2186" s="590" t="s">
        <v>3071</v>
      </c>
      <c r="C2186" s="590" t="s">
        <v>1914</v>
      </c>
      <c r="D2186" s="590" t="s">
        <v>1979</v>
      </c>
      <c r="E2186" s="590" t="s">
        <v>10</v>
      </c>
      <c r="F2186" s="591" t="s">
        <v>1447</v>
      </c>
      <c r="G2186" s="590" t="s">
        <v>311</v>
      </c>
      <c r="H2186" s="589">
        <v>1</v>
      </c>
      <c r="I2186" s="592">
        <v>22606.13</v>
      </c>
      <c r="J2186" s="592">
        <v>22606.13</v>
      </c>
      <c r="K2186" s="590" t="s">
        <v>1363</v>
      </c>
      <c r="L2186" s="590" t="s">
        <v>3076</v>
      </c>
      <c r="M2186" s="591" t="s">
        <v>1447</v>
      </c>
      <c r="O2186" s="554" t="str">
        <f t="shared" si="184"/>
        <v>B2/22/06-E</v>
      </c>
    </row>
    <row r="2187" spans="1:18" ht="14.5">
      <c r="P2187" s="555"/>
      <c r="Q2187" s="555"/>
      <c r="R2187" s="555"/>
    </row>
    <row r="2188" spans="1:18" ht="14.5">
      <c r="A2188" s="587">
        <v>4</v>
      </c>
      <c r="B2188" s="588" t="s">
        <v>3071</v>
      </c>
      <c r="C2188" s="588" t="s">
        <v>36</v>
      </c>
      <c r="D2188" s="588" t="s">
        <v>36</v>
      </c>
      <c r="E2188" s="588" t="s">
        <v>36</v>
      </c>
      <c r="F2188" s="587" t="s">
        <v>1241</v>
      </c>
      <c r="G2188" s="588" t="s">
        <v>36</v>
      </c>
      <c r="H2188" s="587"/>
      <c r="I2188" s="587"/>
      <c r="J2188" s="583">
        <v>69481.47</v>
      </c>
      <c r="K2188" s="588"/>
      <c r="L2188" s="588"/>
      <c r="M2188" s="587"/>
      <c r="N2188" s="587"/>
      <c r="O2188" s="587"/>
    </row>
    <row r="2189" spans="1:18">
      <c r="B2189" s="590" t="s">
        <v>3071</v>
      </c>
      <c r="C2189" s="590" t="s">
        <v>1914</v>
      </c>
      <c r="D2189" s="590" t="s">
        <v>1979</v>
      </c>
      <c r="E2189" s="590" t="s">
        <v>11</v>
      </c>
      <c r="F2189" s="591" t="s">
        <v>1456</v>
      </c>
      <c r="G2189" s="590" t="s">
        <v>311</v>
      </c>
      <c r="H2189" s="589">
        <v>17</v>
      </c>
      <c r="I2189" s="589">
        <v>471.88</v>
      </c>
      <c r="J2189" s="592">
        <v>8021.96</v>
      </c>
      <c r="K2189" s="590" t="s">
        <v>1363</v>
      </c>
      <c r="L2189" s="590" t="s">
        <v>3077</v>
      </c>
      <c r="M2189" s="591" t="s">
        <v>1456</v>
      </c>
      <c r="O2189" s="554" t="str">
        <f t="shared" ref="O2189:O2192" si="185">+_xlfn.CONCAT(B2189,"-",E2189)</f>
        <v>B2/22/06-F</v>
      </c>
    </row>
    <row r="2190" spans="1:18">
      <c r="B2190" s="590" t="s">
        <v>3071</v>
      </c>
      <c r="C2190" s="590" t="s">
        <v>1914</v>
      </c>
      <c r="D2190" s="590" t="s">
        <v>1979</v>
      </c>
      <c r="E2190" s="590" t="s">
        <v>27</v>
      </c>
      <c r="F2190" s="591" t="s">
        <v>1457</v>
      </c>
      <c r="G2190" s="590" t="s">
        <v>311</v>
      </c>
      <c r="H2190" s="589">
        <v>2</v>
      </c>
      <c r="I2190" s="589">
        <v>596.88</v>
      </c>
      <c r="J2190" s="592">
        <v>1193.76</v>
      </c>
      <c r="K2190" s="590" t="s">
        <v>1363</v>
      </c>
      <c r="L2190" s="590" t="s">
        <v>3078</v>
      </c>
      <c r="M2190" s="591" t="s">
        <v>1457</v>
      </c>
      <c r="O2190" s="554" t="str">
        <f t="shared" si="185"/>
        <v>B2/22/06-G</v>
      </c>
    </row>
    <row r="2191" spans="1:18">
      <c r="B2191" s="590" t="s">
        <v>3071</v>
      </c>
      <c r="C2191" s="590" t="s">
        <v>1914</v>
      </c>
      <c r="D2191" s="590" t="s">
        <v>1979</v>
      </c>
      <c r="E2191" s="590" t="s">
        <v>28</v>
      </c>
      <c r="F2191" s="591" t="s">
        <v>1242</v>
      </c>
      <c r="G2191" s="590" t="s">
        <v>311</v>
      </c>
      <c r="H2191" s="589">
        <v>50</v>
      </c>
      <c r="I2191" s="592">
        <v>1192.25</v>
      </c>
      <c r="J2191" s="592">
        <v>59612.5</v>
      </c>
      <c r="K2191" s="590" t="s">
        <v>1363</v>
      </c>
      <c r="L2191" s="590" t="s">
        <v>3079</v>
      </c>
      <c r="M2191" s="591" t="s">
        <v>1242</v>
      </c>
      <c r="O2191" s="554" t="str">
        <f t="shared" si="185"/>
        <v>B2/22/06-H</v>
      </c>
    </row>
    <row r="2192" spans="1:18">
      <c r="B2192" s="590" t="s">
        <v>3071</v>
      </c>
      <c r="C2192" s="590" t="s">
        <v>1914</v>
      </c>
      <c r="D2192" s="590" t="s">
        <v>1979</v>
      </c>
      <c r="E2192" s="590" t="s">
        <v>33</v>
      </c>
      <c r="F2192" s="591" t="s">
        <v>1243</v>
      </c>
      <c r="G2192" s="590" t="s">
        <v>311</v>
      </c>
      <c r="H2192" s="589">
        <v>25</v>
      </c>
      <c r="I2192" s="589">
        <v>26.13</v>
      </c>
      <c r="J2192" s="589">
        <v>653.25</v>
      </c>
      <c r="K2192" s="590" t="s">
        <v>1363</v>
      </c>
      <c r="L2192" s="590" t="s">
        <v>3080</v>
      </c>
      <c r="M2192" s="591" t="s">
        <v>1243</v>
      </c>
      <c r="O2192" s="554" t="str">
        <f t="shared" si="185"/>
        <v>B2/22/06-J</v>
      </c>
    </row>
    <row r="2193" spans="1:18" ht="14.5">
      <c r="P2193" s="555"/>
      <c r="Q2193" s="555"/>
      <c r="R2193" s="555"/>
    </row>
    <row r="2194" spans="1:18" ht="29">
      <c r="A2194" s="587">
        <v>4</v>
      </c>
      <c r="B2194" s="588" t="s">
        <v>3071</v>
      </c>
      <c r="C2194" s="588" t="s">
        <v>36</v>
      </c>
      <c r="D2194" s="588" t="s">
        <v>36</v>
      </c>
      <c r="E2194" s="588" t="s">
        <v>36</v>
      </c>
      <c r="F2194" s="587" t="s">
        <v>1244</v>
      </c>
      <c r="G2194" s="588" t="s">
        <v>36</v>
      </c>
      <c r="H2194" s="587"/>
      <c r="I2194" s="587"/>
      <c r="J2194" s="583">
        <v>7392.34</v>
      </c>
      <c r="K2194" s="588"/>
      <c r="L2194" s="588"/>
      <c r="M2194" s="587"/>
      <c r="N2194" s="587"/>
      <c r="O2194" s="587"/>
    </row>
    <row r="2195" spans="1:18">
      <c r="B2195" s="590" t="s">
        <v>3071</v>
      </c>
      <c r="C2195" s="590" t="s">
        <v>1914</v>
      </c>
      <c r="D2195" s="590" t="s">
        <v>1979</v>
      </c>
      <c r="E2195" s="590" t="s">
        <v>34</v>
      </c>
      <c r="F2195" s="591" t="s">
        <v>1454</v>
      </c>
      <c r="G2195" s="590" t="s">
        <v>311</v>
      </c>
      <c r="H2195" s="589">
        <v>1</v>
      </c>
      <c r="I2195" s="589">
        <v>227.38</v>
      </c>
      <c r="J2195" s="589">
        <v>227.38</v>
      </c>
      <c r="K2195" s="590" t="s">
        <v>1363</v>
      </c>
      <c r="L2195" s="590" t="s">
        <v>3081</v>
      </c>
      <c r="M2195" s="591" t="s">
        <v>1454</v>
      </c>
      <c r="O2195" s="554" t="str">
        <f t="shared" ref="O2195:O2196" si="186">+_xlfn.CONCAT(B2195,"-",E2195)</f>
        <v>B2/22/06-K</v>
      </c>
    </row>
    <row r="2196" spans="1:18">
      <c r="B2196" s="590" t="s">
        <v>3071</v>
      </c>
      <c r="C2196" s="590" t="s">
        <v>1914</v>
      </c>
      <c r="D2196" s="590" t="s">
        <v>1979</v>
      </c>
      <c r="E2196" s="590" t="s">
        <v>39</v>
      </c>
      <c r="F2196" s="591" t="s">
        <v>1448</v>
      </c>
      <c r="G2196" s="590" t="s">
        <v>311</v>
      </c>
      <c r="H2196" s="589">
        <v>92</v>
      </c>
      <c r="I2196" s="589">
        <v>77.88</v>
      </c>
      <c r="J2196" s="592">
        <v>7164.96</v>
      </c>
      <c r="K2196" s="590" t="s">
        <v>1363</v>
      </c>
      <c r="L2196" s="590" t="s">
        <v>3082</v>
      </c>
      <c r="M2196" s="591" t="s">
        <v>1448</v>
      </c>
      <c r="O2196" s="554" t="str">
        <f t="shared" si="186"/>
        <v>B2/22/06-L</v>
      </c>
    </row>
    <row r="2197" spans="1:18" ht="14.5">
      <c r="P2197" s="555"/>
      <c r="Q2197" s="555"/>
      <c r="R2197" s="555"/>
    </row>
    <row r="2198" spans="1:18" ht="14.5">
      <c r="A2198" s="587">
        <v>3</v>
      </c>
      <c r="B2198" s="588" t="s">
        <v>3071</v>
      </c>
      <c r="C2198" s="588" t="s">
        <v>36</v>
      </c>
      <c r="D2198" s="588" t="s">
        <v>36</v>
      </c>
      <c r="E2198" s="588" t="s">
        <v>36</v>
      </c>
      <c r="F2198" s="587" t="s">
        <v>1245</v>
      </c>
      <c r="G2198" s="588" t="s">
        <v>36</v>
      </c>
      <c r="H2198" s="587"/>
      <c r="I2198" s="587"/>
      <c r="J2198" s="583">
        <v>269555</v>
      </c>
      <c r="K2198" s="588"/>
      <c r="L2198" s="588"/>
      <c r="M2198" s="587"/>
      <c r="N2198" s="587"/>
      <c r="O2198" s="587"/>
      <c r="P2198" s="555"/>
      <c r="Q2198" s="555"/>
      <c r="R2198" s="555"/>
    </row>
    <row r="2199" spans="1:18" ht="87">
      <c r="A2199" s="587">
        <v>4</v>
      </c>
      <c r="B2199" s="588" t="s">
        <v>3071</v>
      </c>
      <c r="C2199" s="588" t="s">
        <v>36</v>
      </c>
      <c r="D2199" s="588" t="s">
        <v>36</v>
      </c>
      <c r="E2199" s="588" t="s">
        <v>36</v>
      </c>
      <c r="F2199" s="587" t="s">
        <v>1246</v>
      </c>
      <c r="G2199" s="588" t="s">
        <v>36</v>
      </c>
      <c r="H2199" s="587"/>
      <c r="I2199" s="587"/>
      <c r="J2199" s="583">
        <v>138325</v>
      </c>
      <c r="K2199" s="588"/>
      <c r="L2199" s="588"/>
      <c r="M2199" s="587"/>
      <c r="N2199" s="587"/>
      <c r="O2199" s="587"/>
    </row>
    <row r="2200" spans="1:18">
      <c r="B2200" s="590" t="s">
        <v>3071</v>
      </c>
      <c r="C2200" s="590" t="s">
        <v>1914</v>
      </c>
      <c r="D2200" s="590" t="s">
        <v>3083</v>
      </c>
      <c r="E2200" s="590" t="s">
        <v>38</v>
      </c>
      <c r="F2200" s="591" t="s">
        <v>3084</v>
      </c>
      <c r="G2200" s="590" t="s">
        <v>311</v>
      </c>
      <c r="H2200" s="589">
        <v>2</v>
      </c>
      <c r="I2200" s="592">
        <v>34581.25</v>
      </c>
      <c r="J2200" s="592">
        <v>69162.5</v>
      </c>
      <c r="K2200" s="590" t="s">
        <v>1363</v>
      </c>
      <c r="L2200" s="590" t="s">
        <v>3085</v>
      </c>
      <c r="M2200" s="591" t="s">
        <v>3084</v>
      </c>
      <c r="O2200" s="554" t="str">
        <f t="shared" ref="O2200:O2201" si="187">+_xlfn.CONCAT(B2200,"-",E2200)</f>
        <v>B2/22/06-M</v>
      </c>
    </row>
    <row r="2201" spans="1:18">
      <c r="B2201" s="590" t="s">
        <v>3071</v>
      </c>
      <c r="C2201" s="590" t="s">
        <v>1914</v>
      </c>
      <c r="D2201" s="590" t="s">
        <v>3083</v>
      </c>
      <c r="E2201" s="590" t="s">
        <v>205</v>
      </c>
      <c r="F2201" s="591" t="s">
        <v>3086</v>
      </c>
      <c r="G2201" s="590" t="s">
        <v>311</v>
      </c>
      <c r="H2201" s="589">
        <v>2</v>
      </c>
      <c r="I2201" s="592">
        <v>34581.25</v>
      </c>
      <c r="J2201" s="592">
        <v>69162.5</v>
      </c>
      <c r="K2201" s="590" t="s">
        <v>1363</v>
      </c>
      <c r="L2201" s="590" t="s">
        <v>3087</v>
      </c>
      <c r="M2201" s="591" t="s">
        <v>3086</v>
      </c>
      <c r="O2201" s="554" t="str">
        <f t="shared" si="187"/>
        <v>B2/22/06-N</v>
      </c>
    </row>
    <row r="2203" spans="1:18" ht="14.5">
      <c r="P2203" s="555"/>
      <c r="Q2203" s="555"/>
      <c r="R2203" s="555"/>
    </row>
    <row r="2204" spans="1:18" ht="29">
      <c r="A2204" s="587">
        <v>4</v>
      </c>
      <c r="B2204" s="588" t="s">
        <v>3088</v>
      </c>
      <c r="C2204" s="588" t="s">
        <v>36</v>
      </c>
      <c r="D2204" s="588" t="s">
        <v>36</v>
      </c>
      <c r="E2204" s="588" t="s">
        <v>36</v>
      </c>
      <c r="F2204" s="587" t="s">
        <v>1249</v>
      </c>
      <c r="G2204" s="588" t="s">
        <v>36</v>
      </c>
      <c r="H2204" s="587"/>
      <c r="I2204" s="587"/>
      <c r="J2204" s="583">
        <v>131230</v>
      </c>
      <c r="K2204" s="588"/>
      <c r="L2204" s="588"/>
      <c r="M2204" s="587"/>
      <c r="N2204" s="587"/>
      <c r="O2204" s="587"/>
      <c r="P2204" s="555"/>
      <c r="Q2204" s="555"/>
      <c r="R2204" s="555"/>
    </row>
    <row r="2205" spans="1:18" ht="101.5">
      <c r="A2205" s="587">
        <v>5</v>
      </c>
      <c r="B2205" s="588" t="s">
        <v>3088</v>
      </c>
      <c r="C2205" s="588" t="s">
        <v>36</v>
      </c>
      <c r="D2205" s="588" t="s">
        <v>36</v>
      </c>
      <c r="E2205" s="588" t="s">
        <v>36</v>
      </c>
      <c r="F2205" s="587" t="s">
        <v>1250</v>
      </c>
      <c r="G2205" s="588" t="s">
        <v>36</v>
      </c>
      <c r="H2205" s="587"/>
      <c r="I2205" s="587"/>
      <c r="J2205" s="583">
        <v>131230</v>
      </c>
      <c r="K2205" s="588"/>
      <c r="L2205" s="588"/>
      <c r="M2205" s="587"/>
      <c r="N2205" s="587"/>
      <c r="O2205" s="587"/>
    </row>
    <row r="2206" spans="1:18">
      <c r="B2206" s="590" t="s">
        <v>3088</v>
      </c>
      <c r="C2206" s="590" t="s">
        <v>1914</v>
      </c>
      <c r="D2206" s="590" t="s">
        <v>3083</v>
      </c>
      <c r="E2206" s="590" t="s">
        <v>5</v>
      </c>
      <c r="F2206" s="591" t="s">
        <v>3089</v>
      </c>
      <c r="G2206" s="590" t="s">
        <v>1252</v>
      </c>
      <c r="H2206" s="589">
        <v>1</v>
      </c>
      <c r="I2206" s="592">
        <v>65615</v>
      </c>
      <c r="J2206" s="592">
        <v>65615</v>
      </c>
      <c r="K2206" s="590" t="s">
        <v>1363</v>
      </c>
      <c r="L2206" s="590" t="s">
        <v>3090</v>
      </c>
      <c r="M2206" s="591" t="s">
        <v>3089</v>
      </c>
      <c r="O2206" s="554" t="str">
        <f t="shared" ref="O2206:O2207" si="188">+_xlfn.CONCAT(B2206,"-",E2206)</f>
        <v>B2/22/07-A</v>
      </c>
    </row>
    <row r="2207" spans="1:18">
      <c r="B2207" s="590" t="s">
        <v>3088</v>
      </c>
      <c r="C2207" s="590" t="s">
        <v>1914</v>
      </c>
      <c r="D2207" s="590" t="s">
        <v>3083</v>
      </c>
      <c r="E2207" s="590" t="s">
        <v>6</v>
      </c>
      <c r="F2207" s="591" t="s">
        <v>3091</v>
      </c>
      <c r="G2207" s="590" t="s">
        <v>1252</v>
      </c>
      <c r="H2207" s="589">
        <v>1</v>
      </c>
      <c r="I2207" s="592">
        <v>65615</v>
      </c>
      <c r="J2207" s="592">
        <v>65615</v>
      </c>
      <c r="K2207" s="590" t="s">
        <v>1363</v>
      </c>
      <c r="L2207" s="590" t="s">
        <v>3092</v>
      </c>
      <c r="M2207" s="591" t="s">
        <v>3091</v>
      </c>
      <c r="O2207" s="554" t="str">
        <f t="shared" si="188"/>
        <v>B2/22/07-B</v>
      </c>
    </row>
    <row r="2208" spans="1:18" ht="14.5">
      <c r="P2208" s="555"/>
      <c r="Q2208" s="555"/>
      <c r="R2208" s="555"/>
    </row>
    <row r="2209" spans="1:18" ht="87">
      <c r="A2209" s="587">
        <v>5</v>
      </c>
      <c r="B2209" s="588" t="s">
        <v>3088</v>
      </c>
      <c r="C2209" s="588" t="s">
        <v>36</v>
      </c>
      <c r="D2209" s="588" t="s">
        <v>36</v>
      </c>
      <c r="E2209" s="588" t="s">
        <v>36</v>
      </c>
      <c r="F2209" s="587" t="s">
        <v>1254</v>
      </c>
      <c r="G2209" s="588" t="s">
        <v>36</v>
      </c>
      <c r="H2209" s="587"/>
      <c r="I2209" s="587"/>
      <c r="J2209" s="587">
        <v>0</v>
      </c>
      <c r="K2209" s="588"/>
      <c r="L2209" s="588"/>
      <c r="M2209" s="587"/>
      <c r="N2209" s="587"/>
      <c r="O2209" s="587"/>
    </row>
    <row r="2210" spans="1:18">
      <c r="B2210" s="590" t="s">
        <v>3088</v>
      </c>
      <c r="C2210" s="590" t="s">
        <v>1914</v>
      </c>
      <c r="D2210" s="590" t="s">
        <v>3083</v>
      </c>
      <c r="E2210" s="590" t="s">
        <v>7</v>
      </c>
      <c r="F2210" s="591" t="s">
        <v>3093</v>
      </c>
      <c r="G2210" s="590" t="s">
        <v>1252</v>
      </c>
      <c r="H2210" s="589">
        <v>1</v>
      </c>
      <c r="J2210" s="589" t="s">
        <v>1777</v>
      </c>
      <c r="K2210" s="590" t="s">
        <v>1363</v>
      </c>
      <c r="L2210" s="590" t="s">
        <v>3094</v>
      </c>
      <c r="M2210" s="591" t="s">
        <v>3093</v>
      </c>
      <c r="O2210" s="554" t="str">
        <f>+_xlfn.CONCAT(B2210,"-",E2210)</f>
        <v>B2/22/07-C</v>
      </c>
    </row>
    <row r="2211" spans="1:18" ht="14.5">
      <c r="P2211" s="555"/>
      <c r="Q2211" s="555"/>
      <c r="R2211" s="555"/>
    </row>
    <row r="2212" spans="1:18" ht="29">
      <c r="A2212" s="587">
        <v>3</v>
      </c>
      <c r="B2212" s="588" t="s">
        <v>3088</v>
      </c>
      <c r="C2212" s="588" t="s">
        <v>36</v>
      </c>
      <c r="D2212" s="588" t="s">
        <v>36</v>
      </c>
      <c r="E2212" s="588" t="s">
        <v>36</v>
      </c>
      <c r="F2212" s="587" t="s">
        <v>1256</v>
      </c>
      <c r="G2212" s="588" t="s">
        <v>36</v>
      </c>
      <c r="H2212" s="587"/>
      <c r="I2212" s="587"/>
      <c r="J2212" s="583">
        <v>9559.3799999999992</v>
      </c>
      <c r="K2212" s="588"/>
      <c r="L2212" s="588"/>
      <c r="M2212" s="587"/>
      <c r="N2212" s="587"/>
      <c r="O2212" s="587"/>
    </row>
    <row r="2213" spans="1:18">
      <c r="B2213" s="590" t="s">
        <v>3088</v>
      </c>
      <c r="C2213" s="590" t="s">
        <v>1914</v>
      </c>
      <c r="D2213" s="590" t="s">
        <v>3083</v>
      </c>
      <c r="E2213" s="590" t="s">
        <v>8</v>
      </c>
      <c r="F2213" s="591" t="s">
        <v>3095</v>
      </c>
      <c r="G2213" s="590" t="s">
        <v>311</v>
      </c>
      <c r="H2213" s="589">
        <v>1</v>
      </c>
      <c r="I2213" s="592">
        <v>9559.3799999999992</v>
      </c>
      <c r="J2213" s="592">
        <v>9559.3799999999992</v>
      </c>
      <c r="K2213" s="590" t="s">
        <v>1363</v>
      </c>
      <c r="L2213" s="590" t="s">
        <v>3096</v>
      </c>
      <c r="M2213" s="591" t="s">
        <v>3095</v>
      </c>
      <c r="O2213" s="554" t="str">
        <f>+_xlfn.CONCAT(B2213,"-",E2213)</f>
        <v>B2/22/07-D</v>
      </c>
    </row>
    <row r="2214" spans="1:18" ht="14.5">
      <c r="P2214" s="555"/>
      <c r="Q2214" s="555"/>
      <c r="R2214" s="555"/>
    </row>
    <row r="2215" spans="1:18" ht="14.5">
      <c r="A2215" s="587">
        <v>3</v>
      </c>
      <c r="B2215" s="588" t="s">
        <v>3088</v>
      </c>
      <c r="C2215" s="588" t="s">
        <v>36</v>
      </c>
      <c r="D2215" s="588" t="s">
        <v>36</v>
      </c>
      <c r="E2215" s="588" t="s">
        <v>36</v>
      </c>
      <c r="F2215" s="587" t="s">
        <v>1258</v>
      </c>
      <c r="G2215" s="588" t="s">
        <v>36</v>
      </c>
      <c r="H2215" s="587"/>
      <c r="I2215" s="587"/>
      <c r="J2215" s="583">
        <v>1319152.25</v>
      </c>
      <c r="K2215" s="588"/>
      <c r="L2215" s="588"/>
      <c r="M2215" s="587"/>
      <c r="N2215" s="587"/>
      <c r="O2215" s="587"/>
      <c r="P2215" s="555"/>
      <c r="Q2215" s="555"/>
      <c r="R2215" s="555"/>
    </row>
    <row r="2216" spans="1:18" ht="43.5">
      <c r="A2216" s="587">
        <v>4</v>
      </c>
      <c r="B2216" s="588" t="s">
        <v>3088</v>
      </c>
      <c r="C2216" s="588" t="s">
        <v>36</v>
      </c>
      <c r="D2216" s="588" t="s">
        <v>36</v>
      </c>
      <c r="E2216" s="588" t="s">
        <v>36</v>
      </c>
      <c r="F2216" s="587" t="s">
        <v>1259</v>
      </c>
      <c r="G2216" s="588" t="s">
        <v>36</v>
      </c>
      <c r="H2216" s="587"/>
      <c r="I2216" s="587"/>
      <c r="J2216" s="583">
        <v>489398.4</v>
      </c>
      <c r="K2216" s="588"/>
      <c r="L2216" s="588"/>
      <c r="M2216" s="587"/>
      <c r="N2216" s="587"/>
      <c r="O2216" s="587"/>
    </row>
    <row r="2217" spans="1:18">
      <c r="B2217" s="590" t="s">
        <v>3088</v>
      </c>
      <c r="C2217" s="590" t="s">
        <v>1914</v>
      </c>
      <c r="D2217" s="590" t="s">
        <v>2005</v>
      </c>
      <c r="E2217" s="590" t="s">
        <v>10</v>
      </c>
      <c r="F2217" s="591" t="s">
        <v>1449</v>
      </c>
      <c r="G2217" s="590" t="s">
        <v>179</v>
      </c>
      <c r="H2217" s="593">
        <v>1480</v>
      </c>
      <c r="I2217" s="589">
        <v>73.5</v>
      </c>
      <c r="J2217" s="592">
        <v>108780</v>
      </c>
      <c r="K2217" s="590" t="s">
        <v>1363</v>
      </c>
      <c r="L2217" s="590" t="s">
        <v>3097</v>
      </c>
      <c r="M2217" s="591" t="s">
        <v>1449</v>
      </c>
      <c r="O2217" s="554" t="str">
        <f t="shared" ref="O2217:O2218" si="189">+_xlfn.CONCAT(B2217,"-",E2217)</f>
        <v>B2/22/07-E</v>
      </c>
    </row>
    <row r="2218" spans="1:18">
      <c r="B2218" s="590" t="s">
        <v>3088</v>
      </c>
      <c r="C2218" s="590" t="s">
        <v>1914</v>
      </c>
      <c r="D2218" s="590" t="s">
        <v>2005</v>
      </c>
      <c r="E2218" s="590" t="s">
        <v>11</v>
      </c>
      <c r="F2218" s="591" t="s">
        <v>1455</v>
      </c>
      <c r="G2218" s="590" t="s">
        <v>179</v>
      </c>
      <c r="H2218" s="589">
        <v>180</v>
      </c>
      <c r="I2218" s="589">
        <v>79.13</v>
      </c>
      <c r="J2218" s="592">
        <v>14243.4</v>
      </c>
      <c r="K2218" s="590" t="s">
        <v>1363</v>
      </c>
      <c r="L2218" s="590" t="s">
        <v>3098</v>
      </c>
      <c r="M2218" s="591" t="s">
        <v>1455</v>
      </c>
      <c r="O2218" s="554" t="str">
        <f t="shared" si="189"/>
        <v>B2/22/07-F</v>
      </c>
    </row>
    <row r="2221" spans="1:18">
      <c r="B2221" s="590" t="s">
        <v>3099</v>
      </c>
      <c r="C2221" s="590" t="s">
        <v>1914</v>
      </c>
      <c r="D2221" s="590" t="s">
        <v>2005</v>
      </c>
      <c r="E2221" s="590" t="s">
        <v>5</v>
      </c>
      <c r="F2221" s="591" t="s">
        <v>1456</v>
      </c>
      <c r="G2221" s="590" t="s">
        <v>179</v>
      </c>
      <c r="H2221" s="589">
        <v>750</v>
      </c>
      <c r="I2221" s="589">
        <v>87</v>
      </c>
      <c r="J2221" s="592">
        <v>65250</v>
      </c>
      <c r="K2221" s="590" t="s">
        <v>1363</v>
      </c>
      <c r="L2221" s="590" t="s">
        <v>3100</v>
      </c>
      <c r="M2221" s="591" t="s">
        <v>1456</v>
      </c>
      <c r="O2221" s="554" t="str">
        <f t="shared" ref="O2221:O2222" si="190">+_xlfn.CONCAT(B2221,"-",E2221)</f>
        <v>B2/22/08-A</v>
      </c>
    </row>
    <row r="2222" spans="1:18">
      <c r="B2222" s="590" t="s">
        <v>3099</v>
      </c>
      <c r="C2222" s="590" t="s">
        <v>1914</v>
      </c>
      <c r="D2222" s="590" t="s">
        <v>2005</v>
      </c>
      <c r="E2222" s="590" t="s">
        <v>6</v>
      </c>
      <c r="F2222" s="591" t="s">
        <v>1447</v>
      </c>
      <c r="G2222" s="590" t="s">
        <v>179</v>
      </c>
      <c r="H2222" s="593">
        <v>2190</v>
      </c>
      <c r="I2222" s="589">
        <v>137.5</v>
      </c>
      <c r="J2222" s="592">
        <v>301125</v>
      </c>
      <c r="K2222" s="590" t="s">
        <v>1363</v>
      </c>
      <c r="L2222" s="590" t="s">
        <v>3101</v>
      </c>
      <c r="M2222" s="591" t="s">
        <v>1447</v>
      </c>
      <c r="O2222" s="554" t="str">
        <f t="shared" si="190"/>
        <v>B2/22/08-B</v>
      </c>
    </row>
    <row r="2223" spans="1:18" ht="14.5">
      <c r="P2223" s="555"/>
      <c r="Q2223" s="555"/>
      <c r="R2223" s="555"/>
    </row>
    <row r="2224" spans="1:18" ht="43.5">
      <c r="A2224" s="587">
        <v>4</v>
      </c>
      <c r="B2224" s="588" t="s">
        <v>3099</v>
      </c>
      <c r="C2224" s="588" t="s">
        <v>36</v>
      </c>
      <c r="D2224" s="588" t="s">
        <v>36</v>
      </c>
      <c r="E2224" s="588" t="s">
        <v>36</v>
      </c>
      <c r="F2224" s="587" t="s">
        <v>3102</v>
      </c>
      <c r="G2224" s="588" t="s">
        <v>36</v>
      </c>
      <c r="H2224" s="587"/>
      <c r="I2224" s="587"/>
      <c r="J2224" s="583">
        <v>313558.55</v>
      </c>
      <c r="K2224" s="588"/>
      <c r="L2224" s="588"/>
      <c r="M2224" s="587"/>
      <c r="N2224" s="587"/>
      <c r="O2224" s="587"/>
    </row>
    <row r="2225" spans="1:18">
      <c r="B2225" s="590" t="s">
        <v>3099</v>
      </c>
      <c r="C2225" s="590" t="s">
        <v>1914</v>
      </c>
      <c r="D2225" s="590" t="s">
        <v>2005</v>
      </c>
      <c r="E2225" s="590" t="s">
        <v>7</v>
      </c>
      <c r="F2225" s="591" t="s">
        <v>1449</v>
      </c>
      <c r="G2225" s="590" t="s">
        <v>179</v>
      </c>
      <c r="H2225" s="589">
        <v>85</v>
      </c>
      <c r="I2225" s="589">
        <v>52.13</v>
      </c>
      <c r="J2225" s="592">
        <v>4431.05</v>
      </c>
      <c r="K2225" s="590" t="s">
        <v>1363</v>
      </c>
      <c r="L2225" s="590" t="s">
        <v>3103</v>
      </c>
      <c r="M2225" s="591" t="s">
        <v>1449</v>
      </c>
      <c r="O2225" s="554" t="str">
        <f t="shared" ref="O2225:O2227" si="191">+_xlfn.CONCAT(B2225,"-",E2225)</f>
        <v>B2/22/08-C</v>
      </c>
    </row>
    <row r="2226" spans="1:18">
      <c r="B2226" s="590" t="s">
        <v>3099</v>
      </c>
      <c r="C2226" s="590" t="s">
        <v>1914</v>
      </c>
      <c r="D2226" s="590" t="s">
        <v>2005</v>
      </c>
      <c r="E2226" s="590" t="s">
        <v>8</v>
      </c>
      <c r="F2226" s="591" t="s">
        <v>1450</v>
      </c>
      <c r="G2226" s="590" t="s">
        <v>179</v>
      </c>
      <c r="H2226" s="589">
        <v>495</v>
      </c>
      <c r="I2226" s="589">
        <v>87</v>
      </c>
      <c r="J2226" s="592">
        <v>43065</v>
      </c>
      <c r="K2226" s="590" t="s">
        <v>1363</v>
      </c>
      <c r="L2226" s="590" t="s">
        <v>3104</v>
      </c>
      <c r="M2226" s="591" t="s">
        <v>1450</v>
      </c>
      <c r="O2226" s="554" t="str">
        <f t="shared" si="191"/>
        <v>B2/22/08-D</v>
      </c>
    </row>
    <row r="2227" spans="1:18">
      <c r="B2227" s="590" t="s">
        <v>3099</v>
      </c>
      <c r="C2227" s="590" t="s">
        <v>1914</v>
      </c>
      <c r="D2227" s="590" t="s">
        <v>2005</v>
      </c>
      <c r="E2227" s="590" t="s">
        <v>10</v>
      </c>
      <c r="F2227" s="591" t="s">
        <v>1447</v>
      </c>
      <c r="G2227" s="590" t="s">
        <v>179</v>
      </c>
      <c r="H2227" s="593">
        <v>1935</v>
      </c>
      <c r="I2227" s="589">
        <v>137.5</v>
      </c>
      <c r="J2227" s="592">
        <v>266062.5</v>
      </c>
      <c r="K2227" s="590" t="s">
        <v>1363</v>
      </c>
      <c r="L2227" s="590" t="s">
        <v>3105</v>
      </c>
      <c r="M2227" s="591" t="s">
        <v>1447</v>
      </c>
      <c r="O2227" s="554" t="str">
        <f t="shared" si="191"/>
        <v>B2/22/08-E</v>
      </c>
    </row>
    <row r="2228" spans="1:18" ht="14.5">
      <c r="P2228" s="555"/>
      <c r="Q2228" s="555"/>
      <c r="R2228" s="555"/>
    </row>
    <row r="2229" spans="1:18" ht="43.5">
      <c r="A2229" s="587">
        <v>4</v>
      </c>
      <c r="B2229" s="588" t="s">
        <v>3099</v>
      </c>
      <c r="C2229" s="588" t="s">
        <v>36</v>
      </c>
      <c r="D2229" s="588" t="s">
        <v>36</v>
      </c>
      <c r="E2229" s="588" t="s">
        <v>36</v>
      </c>
      <c r="F2229" s="587" t="s">
        <v>1261</v>
      </c>
      <c r="G2229" s="588" t="s">
        <v>36</v>
      </c>
      <c r="H2229" s="587"/>
      <c r="I2229" s="587"/>
      <c r="J2229" s="583">
        <v>140130</v>
      </c>
      <c r="K2229" s="588"/>
      <c r="L2229" s="588"/>
      <c r="M2229" s="587"/>
      <c r="N2229" s="587"/>
      <c r="O2229" s="587"/>
    </row>
    <row r="2230" spans="1:18">
      <c r="B2230" s="590" t="s">
        <v>3099</v>
      </c>
      <c r="C2230" s="590" t="s">
        <v>1914</v>
      </c>
      <c r="D2230" s="590" t="s">
        <v>2005</v>
      </c>
      <c r="E2230" s="590" t="s">
        <v>11</v>
      </c>
      <c r="F2230" s="591" t="s">
        <v>1459</v>
      </c>
      <c r="G2230" s="590" t="s">
        <v>179</v>
      </c>
      <c r="H2230" s="589">
        <v>180</v>
      </c>
      <c r="I2230" s="589">
        <v>778.5</v>
      </c>
      <c r="J2230" s="592">
        <v>140130</v>
      </c>
      <c r="K2230" s="590" t="s">
        <v>1363</v>
      </c>
      <c r="L2230" s="590" t="s">
        <v>3106</v>
      </c>
      <c r="M2230" s="591" t="s">
        <v>1459</v>
      </c>
      <c r="O2230" s="554" t="str">
        <f>+_xlfn.CONCAT(B2230,"-",E2230)</f>
        <v>B2/22/08-F</v>
      </c>
    </row>
    <row r="2231" spans="1:18" ht="14.5">
      <c r="P2231" s="555"/>
      <c r="Q2231" s="555"/>
      <c r="R2231" s="555"/>
    </row>
    <row r="2232" spans="1:18" ht="58">
      <c r="A2232" s="587">
        <v>4</v>
      </c>
      <c r="B2232" s="588" t="s">
        <v>3099</v>
      </c>
      <c r="C2232" s="588" t="s">
        <v>36</v>
      </c>
      <c r="D2232" s="588" t="s">
        <v>36</v>
      </c>
      <c r="E2232" s="588" t="s">
        <v>36</v>
      </c>
      <c r="F2232" s="587" t="s">
        <v>1262</v>
      </c>
      <c r="G2232" s="588" t="s">
        <v>36</v>
      </c>
      <c r="H2232" s="587"/>
      <c r="I2232" s="587"/>
      <c r="J2232" s="583">
        <v>375283.35</v>
      </c>
      <c r="K2232" s="588"/>
      <c r="L2232" s="588"/>
      <c r="M2232" s="587"/>
      <c r="N2232" s="587"/>
      <c r="O2232" s="587"/>
    </row>
    <row r="2233" spans="1:18">
      <c r="B2233" s="590" t="s">
        <v>3099</v>
      </c>
      <c r="C2233" s="590" t="s">
        <v>1914</v>
      </c>
      <c r="D2233" s="590" t="s">
        <v>2005</v>
      </c>
      <c r="E2233" s="590" t="s">
        <v>27</v>
      </c>
      <c r="F2233" s="591" t="s">
        <v>1457</v>
      </c>
      <c r="G2233" s="590" t="s">
        <v>179</v>
      </c>
      <c r="H2233" s="589">
        <v>45</v>
      </c>
      <c r="I2233" s="589">
        <v>137.5</v>
      </c>
      <c r="J2233" s="592">
        <v>6187.5</v>
      </c>
      <c r="K2233" s="590" t="s">
        <v>1363</v>
      </c>
      <c r="L2233" s="590" t="s">
        <v>3107</v>
      </c>
      <c r="M2233" s="591" t="s">
        <v>1457</v>
      </c>
      <c r="O2233" s="554" t="str">
        <f t="shared" ref="O2233:O2235" si="192">+_xlfn.CONCAT(B2233,"-",E2233)</f>
        <v>B2/22/08-G</v>
      </c>
    </row>
    <row r="2234" spans="1:18">
      <c r="B2234" s="590" t="s">
        <v>3099</v>
      </c>
      <c r="C2234" s="590" t="s">
        <v>1914</v>
      </c>
      <c r="D2234" s="590" t="s">
        <v>2005</v>
      </c>
      <c r="E2234" s="590" t="s">
        <v>28</v>
      </c>
      <c r="F2234" s="591" t="s">
        <v>1461</v>
      </c>
      <c r="G2234" s="590" t="s">
        <v>179</v>
      </c>
      <c r="H2234" s="589">
        <v>45</v>
      </c>
      <c r="I2234" s="589">
        <v>676.63</v>
      </c>
      <c r="J2234" s="592">
        <v>30448.35</v>
      </c>
      <c r="K2234" s="590" t="s">
        <v>1363</v>
      </c>
      <c r="L2234" s="590" t="s">
        <v>3108</v>
      </c>
      <c r="M2234" s="591" t="s">
        <v>1461</v>
      </c>
      <c r="O2234" s="554" t="str">
        <f t="shared" si="192"/>
        <v>B2/22/08-H</v>
      </c>
    </row>
    <row r="2235" spans="1:18">
      <c r="B2235" s="590" t="s">
        <v>3099</v>
      </c>
      <c r="C2235" s="590" t="s">
        <v>1914</v>
      </c>
      <c r="D2235" s="590" t="s">
        <v>2005</v>
      </c>
      <c r="E2235" s="590" t="s">
        <v>33</v>
      </c>
      <c r="F2235" s="591" t="s">
        <v>1459</v>
      </c>
      <c r="G2235" s="590" t="s">
        <v>179</v>
      </c>
      <c r="H2235" s="589">
        <v>435</v>
      </c>
      <c r="I2235" s="589">
        <v>778.5</v>
      </c>
      <c r="J2235" s="592">
        <v>338647.5</v>
      </c>
      <c r="K2235" s="590" t="s">
        <v>1363</v>
      </c>
      <c r="L2235" s="590" t="s">
        <v>3109</v>
      </c>
      <c r="M2235" s="591" t="s">
        <v>1459</v>
      </c>
      <c r="O2235" s="554" t="str">
        <f t="shared" si="192"/>
        <v>B2/22/08-J</v>
      </c>
    </row>
    <row r="2236" spans="1:18" ht="14.5">
      <c r="P2236" s="555"/>
      <c r="Q2236" s="555"/>
      <c r="R2236" s="555"/>
    </row>
    <row r="2237" spans="1:18" ht="43.5">
      <c r="A2237" s="587">
        <v>4</v>
      </c>
      <c r="B2237" s="588" t="s">
        <v>3099</v>
      </c>
      <c r="C2237" s="588" t="s">
        <v>36</v>
      </c>
      <c r="D2237" s="588" t="s">
        <v>36</v>
      </c>
      <c r="E2237" s="588" t="s">
        <v>36</v>
      </c>
      <c r="F2237" s="587" t="s">
        <v>1263</v>
      </c>
      <c r="G2237" s="588" t="s">
        <v>36</v>
      </c>
      <c r="H2237" s="587"/>
      <c r="I2237" s="587"/>
      <c r="J2237" s="587">
        <v>781.95</v>
      </c>
      <c r="K2237" s="588"/>
      <c r="L2237" s="588"/>
      <c r="M2237" s="587"/>
      <c r="N2237" s="587"/>
      <c r="O2237" s="587"/>
    </row>
    <row r="2238" spans="1:18">
      <c r="B2238" s="590" t="s">
        <v>3099</v>
      </c>
      <c r="C2238" s="590" t="s">
        <v>1914</v>
      </c>
      <c r="D2238" s="590" t="s">
        <v>2005</v>
      </c>
      <c r="E2238" s="590" t="s">
        <v>34</v>
      </c>
      <c r="F2238" s="591" t="s">
        <v>1449</v>
      </c>
      <c r="G2238" s="590" t="s">
        <v>179</v>
      </c>
      <c r="H2238" s="589">
        <v>15</v>
      </c>
      <c r="I2238" s="589">
        <v>52.13</v>
      </c>
      <c r="J2238" s="589">
        <v>781.95</v>
      </c>
      <c r="K2238" s="590" t="s">
        <v>1363</v>
      </c>
      <c r="L2238" s="590" t="s">
        <v>3110</v>
      </c>
      <c r="M2238" s="591" t="s">
        <v>1449</v>
      </c>
      <c r="O2238" s="554" t="str">
        <f>+_xlfn.CONCAT(B2238,"-",E2238)</f>
        <v>B2/22/08-K</v>
      </c>
    </row>
    <row r="2240" spans="1:18" ht="14.5">
      <c r="P2240" s="555"/>
      <c r="Q2240" s="555"/>
      <c r="R2240" s="555"/>
    </row>
    <row r="2241" spans="1:18" ht="14.5">
      <c r="A2241" s="587">
        <v>3</v>
      </c>
      <c r="B2241" s="588" t="s">
        <v>3111</v>
      </c>
      <c r="C2241" s="588" t="s">
        <v>36</v>
      </c>
      <c r="D2241" s="588" t="s">
        <v>36</v>
      </c>
      <c r="E2241" s="588" t="s">
        <v>36</v>
      </c>
      <c r="F2241" s="587" t="s">
        <v>1264</v>
      </c>
      <c r="G2241" s="588" t="s">
        <v>36</v>
      </c>
      <c r="H2241" s="587"/>
      <c r="I2241" s="587"/>
      <c r="J2241" s="583">
        <v>1603216.23</v>
      </c>
      <c r="K2241" s="588"/>
      <c r="L2241" s="588"/>
      <c r="M2241" s="587"/>
      <c r="N2241" s="587"/>
      <c r="O2241" s="587"/>
      <c r="P2241" s="555"/>
      <c r="Q2241" s="555"/>
      <c r="R2241" s="555"/>
    </row>
    <row r="2242" spans="1:18" ht="14.5">
      <c r="A2242" s="587">
        <v>4</v>
      </c>
      <c r="B2242" s="588" t="s">
        <v>3111</v>
      </c>
      <c r="C2242" s="588" t="s">
        <v>36</v>
      </c>
      <c r="D2242" s="588" t="s">
        <v>36</v>
      </c>
      <c r="E2242" s="588" t="s">
        <v>36</v>
      </c>
      <c r="F2242" s="587" t="s">
        <v>1265</v>
      </c>
      <c r="G2242" s="588" t="s">
        <v>36</v>
      </c>
      <c r="H2242" s="587"/>
      <c r="I2242" s="587"/>
      <c r="J2242" s="583">
        <v>86988.02</v>
      </c>
      <c r="K2242" s="588"/>
      <c r="L2242" s="588"/>
      <c r="M2242" s="587"/>
      <c r="N2242" s="587"/>
      <c r="O2242" s="587"/>
    </row>
    <row r="2243" spans="1:18">
      <c r="B2243" s="590" t="s">
        <v>3111</v>
      </c>
      <c r="C2243" s="590" t="s">
        <v>1914</v>
      </c>
      <c r="D2243" s="590" t="s">
        <v>2005</v>
      </c>
      <c r="E2243" s="590" t="s">
        <v>5</v>
      </c>
      <c r="F2243" s="591" t="s">
        <v>1266</v>
      </c>
      <c r="G2243" s="590" t="s">
        <v>311</v>
      </c>
      <c r="H2243" s="589">
        <v>150</v>
      </c>
      <c r="I2243" s="589">
        <v>471.88</v>
      </c>
      <c r="J2243" s="592">
        <v>70782</v>
      </c>
      <c r="K2243" s="590" t="s">
        <v>1363</v>
      </c>
      <c r="L2243" s="590" t="s">
        <v>3112</v>
      </c>
      <c r="M2243" s="591" t="s">
        <v>1266</v>
      </c>
      <c r="O2243" s="554" t="str">
        <f t="shared" ref="O2243:O2247" si="193">+_xlfn.CONCAT(B2243,"-",E2243)</f>
        <v>B2/22/09-A</v>
      </c>
    </row>
    <row r="2244" spans="1:18">
      <c r="B2244" s="590" t="s">
        <v>3111</v>
      </c>
      <c r="C2244" s="590" t="s">
        <v>1914</v>
      </c>
      <c r="D2244" s="590" t="s">
        <v>2005</v>
      </c>
      <c r="E2244" s="590" t="s">
        <v>6</v>
      </c>
      <c r="F2244" s="591" t="s">
        <v>3113</v>
      </c>
      <c r="G2244" s="590" t="s">
        <v>311</v>
      </c>
      <c r="H2244" s="589">
        <v>2</v>
      </c>
      <c r="I2244" s="589">
        <v>676.63</v>
      </c>
      <c r="J2244" s="592">
        <v>1353.26</v>
      </c>
      <c r="K2244" s="590" t="s">
        <v>1363</v>
      </c>
      <c r="L2244" s="590" t="s">
        <v>3114</v>
      </c>
      <c r="M2244" s="591" t="s">
        <v>3113</v>
      </c>
      <c r="O2244" s="554" t="str">
        <f t="shared" si="193"/>
        <v>B2/22/09-B</v>
      </c>
    </row>
    <row r="2245" spans="1:18">
      <c r="B2245" s="590" t="s">
        <v>3111</v>
      </c>
      <c r="C2245" s="590" t="s">
        <v>1914</v>
      </c>
      <c r="D2245" s="590" t="s">
        <v>2005</v>
      </c>
      <c r="E2245" s="590" t="s">
        <v>7</v>
      </c>
      <c r="F2245" s="591" t="s">
        <v>1267</v>
      </c>
      <c r="G2245" s="590" t="s">
        <v>311</v>
      </c>
      <c r="H2245" s="589">
        <v>26</v>
      </c>
      <c r="I2245" s="589">
        <v>217.25</v>
      </c>
      <c r="J2245" s="592">
        <v>5648.5</v>
      </c>
      <c r="K2245" s="590" t="s">
        <v>1363</v>
      </c>
      <c r="L2245" s="590" t="s">
        <v>3115</v>
      </c>
      <c r="M2245" s="591" t="s">
        <v>1267</v>
      </c>
      <c r="O2245" s="554" t="str">
        <f t="shared" si="193"/>
        <v>B2/22/09-C</v>
      </c>
    </row>
    <row r="2246" spans="1:18">
      <c r="B2246" s="590" t="s">
        <v>3111</v>
      </c>
      <c r="C2246" s="590" t="s">
        <v>1914</v>
      </c>
      <c r="D2246" s="590" t="s">
        <v>2005</v>
      </c>
      <c r="E2246" s="590" t="s">
        <v>8</v>
      </c>
      <c r="F2246" s="591" t="s">
        <v>3116</v>
      </c>
      <c r="G2246" s="590" t="s">
        <v>311</v>
      </c>
      <c r="H2246" s="589">
        <v>2</v>
      </c>
      <c r="I2246" s="589">
        <v>257.13</v>
      </c>
      <c r="J2246" s="589">
        <v>514.26</v>
      </c>
      <c r="K2246" s="590" t="s">
        <v>1363</v>
      </c>
      <c r="L2246" s="590" t="s">
        <v>3117</v>
      </c>
      <c r="M2246" s="591" t="s">
        <v>3116</v>
      </c>
      <c r="O2246" s="554" t="str">
        <f t="shared" si="193"/>
        <v>B2/22/09-D</v>
      </c>
    </row>
    <row r="2247" spans="1:18">
      <c r="B2247" s="590" t="s">
        <v>3111</v>
      </c>
      <c r="C2247" s="590" t="s">
        <v>1914</v>
      </c>
      <c r="D2247" s="590" t="s">
        <v>2005</v>
      </c>
      <c r="E2247" s="590" t="s">
        <v>10</v>
      </c>
      <c r="F2247" s="591" t="s">
        <v>1268</v>
      </c>
      <c r="G2247" s="590" t="s">
        <v>311</v>
      </c>
      <c r="H2247" s="589">
        <v>40</v>
      </c>
      <c r="I2247" s="589">
        <v>217.25</v>
      </c>
      <c r="J2247" s="592">
        <v>8690</v>
      </c>
      <c r="K2247" s="590" t="s">
        <v>1363</v>
      </c>
      <c r="L2247" s="590" t="s">
        <v>3118</v>
      </c>
      <c r="M2247" s="591" t="s">
        <v>1268</v>
      </c>
      <c r="O2247" s="554" t="str">
        <f t="shared" si="193"/>
        <v>B2/22/09-E</v>
      </c>
    </row>
    <row r="2248" spans="1:18" ht="14.5">
      <c r="P2248" s="555"/>
      <c r="Q2248" s="555"/>
      <c r="R2248" s="555"/>
    </row>
    <row r="2249" spans="1:18" ht="14.5">
      <c r="A2249" s="587">
        <v>4</v>
      </c>
      <c r="B2249" s="588" t="s">
        <v>3111</v>
      </c>
      <c r="C2249" s="588" t="s">
        <v>36</v>
      </c>
      <c r="D2249" s="588" t="s">
        <v>36</v>
      </c>
      <c r="E2249" s="588" t="s">
        <v>36</v>
      </c>
      <c r="F2249" s="587" t="s">
        <v>1269</v>
      </c>
      <c r="G2249" s="588" t="s">
        <v>36</v>
      </c>
      <c r="H2249" s="587"/>
      <c r="I2249" s="587"/>
      <c r="J2249" s="583">
        <v>122218.75</v>
      </c>
      <c r="K2249" s="588"/>
      <c r="L2249" s="588"/>
      <c r="M2249" s="587"/>
      <c r="N2249" s="587"/>
      <c r="O2249" s="587"/>
    </row>
    <row r="2250" spans="1:18">
      <c r="B2250" s="590" t="s">
        <v>3111</v>
      </c>
      <c r="C2250" s="590" t="s">
        <v>1914</v>
      </c>
      <c r="D2250" s="590" t="s">
        <v>2005</v>
      </c>
      <c r="E2250" s="590" t="s">
        <v>11</v>
      </c>
      <c r="F2250" s="591" t="s">
        <v>1270</v>
      </c>
      <c r="G2250" s="590" t="s">
        <v>311</v>
      </c>
      <c r="H2250" s="589">
        <v>80</v>
      </c>
      <c r="I2250" s="589">
        <v>756.25</v>
      </c>
      <c r="J2250" s="592">
        <v>60500</v>
      </c>
      <c r="K2250" s="590" t="s">
        <v>1363</v>
      </c>
      <c r="L2250" s="590" t="s">
        <v>3119</v>
      </c>
      <c r="M2250" s="591" t="s">
        <v>1270</v>
      </c>
      <c r="O2250" s="554" t="str">
        <f t="shared" ref="O2250:O2252" si="194">+_xlfn.CONCAT(B2250,"-",E2250)</f>
        <v>B2/22/09-F</v>
      </c>
    </row>
    <row r="2251" spans="1:18">
      <c r="B2251" s="590" t="s">
        <v>3111</v>
      </c>
      <c r="C2251" s="590" t="s">
        <v>1914</v>
      </c>
      <c r="D2251" s="590" t="s">
        <v>2005</v>
      </c>
      <c r="E2251" s="590" t="s">
        <v>27</v>
      </c>
      <c r="F2251" s="591" t="s">
        <v>1271</v>
      </c>
      <c r="G2251" s="590" t="s">
        <v>311</v>
      </c>
      <c r="H2251" s="589">
        <v>40</v>
      </c>
      <c r="I2251" s="589">
        <v>881.25</v>
      </c>
      <c r="J2251" s="592">
        <v>35250</v>
      </c>
      <c r="K2251" s="590" t="s">
        <v>1363</v>
      </c>
      <c r="L2251" s="590" t="s">
        <v>3120</v>
      </c>
      <c r="M2251" s="591" t="s">
        <v>1271</v>
      </c>
      <c r="O2251" s="554" t="str">
        <f t="shared" si="194"/>
        <v>B2/22/09-G</v>
      </c>
    </row>
    <row r="2252" spans="1:18">
      <c r="B2252" s="590" t="s">
        <v>3111</v>
      </c>
      <c r="C2252" s="590" t="s">
        <v>1914</v>
      </c>
      <c r="D2252" s="590" t="s">
        <v>2005</v>
      </c>
      <c r="E2252" s="590" t="s">
        <v>28</v>
      </c>
      <c r="F2252" s="591" t="s">
        <v>1272</v>
      </c>
      <c r="G2252" s="590" t="s">
        <v>311</v>
      </c>
      <c r="H2252" s="589">
        <v>35</v>
      </c>
      <c r="I2252" s="589">
        <v>756.25</v>
      </c>
      <c r="J2252" s="592">
        <v>26468.75</v>
      </c>
      <c r="K2252" s="590" t="s">
        <v>1363</v>
      </c>
      <c r="L2252" s="590" t="s">
        <v>3121</v>
      </c>
      <c r="M2252" s="591" t="s">
        <v>1272</v>
      </c>
      <c r="O2252" s="554" t="str">
        <f t="shared" si="194"/>
        <v>B2/22/09-H</v>
      </c>
    </row>
    <row r="2253" spans="1:18" ht="14.5">
      <c r="P2253" s="555"/>
      <c r="Q2253" s="555"/>
      <c r="R2253" s="555"/>
    </row>
    <row r="2254" spans="1:18" ht="14.5">
      <c r="A2254" s="587">
        <v>4</v>
      </c>
      <c r="B2254" s="588" t="s">
        <v>3111</v>
      </c>
      <c r="C2254" s="588" t="s">
        <v>36</v>
      </c>
      <c r="D2254" s="588" t="s">
        <v>36</v>
      </c>
      <c r="E2254" s="588" t="s">
        <v>36</v>
      </c>
      <c r="F2254" s="587" t="s">
        <v>1273</v>
      </c>
      <c r="G2254" s="588" t="s">
        <v>36</v>
      </c>
      <c r="H2254" s="587"/>
      <c r="I2254" s="587"/>
      <c r="J2254" s="583">
        <v>279171.96000000002</v>
      </c>
      <c r="K2254" s="588"/>
      <c r="L2254" s="588"/>
      <c r="M2254" s="587"/>
      <c r="N2254" s="587"/>
      <c r="O2254" s="587"/>
    </row>
    <row r="2255" spans="1:18">
      <c r="B2255" s="590" t="s">
        <v>3111</v>
      </c>
      <c r="C2255" s="590" t="s">
        <v>1914</v>
      </c>
      <c r="D2255" s="590" t="s">
        <v>2005</v>
      </c>
      <c r="E2255" s="590" t="s">
        <v>33</v>
      </c>
      <c r="F2255" s="591" t="s">
        <v>3122</v>
      </c>
      <c r="G2255" s="590" t="s">
        <v>311</v>
      </c>
      <c r="H2255" s="589">
        <v>17</v>
      </c>
      <c r="I2255" s="592">
        <v>16421.88</v>
      </c>
      <c r="J2255" s="592">
        <v>279171.96000000002</v>
      </c>
      <c r="K2255" s="590" t="s">
        <v>1363</v>
      </c>
      <c r="L2255" s="590" t="s">
        <v>3123</v>
      </c>
      <c r="M2255" s="591" t="s">
        <v>3122</v>
      </c>
      <c r="O2255" s="554" t="str">
        <f>+_xlfn.CONCAT(B2255,"-",E2255)</f>
        <v>B2/22/09-J</v>
      </c>
    </row>
    <row r="2256" spans="1:18" ht="14.5">
      <c r="P2256" s="555"/>
      <c r="Q2256" s="555"/>
      <c r="R2256" s="555"/>
    </row>
    <row r="2257" spans="1:18" ht="14.5">
      <c r="A2257" s="587">
        <v>4</v>
      </c>
      <c r="B2257" s="588" t="s">
        <v>3111</v>
      </c>
      <c r="C2257" s="588" t="s">
        <v>36</v>
      </c>
      <c r="D2257" s="588" t="s">
        <v>36</v>
      </c>
      <c r="E2257" s="588" t="s">
        <v>36</v>
      </c>
      <c r="F2257" s="587" t="s">
        <v>2024</v>
      </c>
      <c r="G2257" s="588" t="s">
        <v>36</v>
      </c>
      <c r="H2257" s="587"/>
      <c r="I2257" s="587"/>
      <c r="J2257" s="583">
        <v>247775</v>
      </c>
      <c r="K2257" s="588"/>
      <c r="L2257" s="588"/>
      <c r="M2257" s="587"/>
      <c r="N2257" s="587"/>
      <c r="O2257" s="587"/>
    </row>
    <row r="2258" spans="1:18">
      <c r="B2258" s="590" t="s">
        <v>3111</v>
      </c>
      <c r="C2258" s="590" t="s">
        <v>1914</v>
      </c>
      <c r="D2258" s="590" t="s">
        <v>2005</v>
      </c>
      <c r="E2258" s="590" t="s">
        <v>34</v>
      </c>
      <c r="F2258" s="591" t="s">
        <v>3124</v>
      </c>
      <c r="G2258" s="590" t="s">
        <v>311</v>
      </c>
      <c r="H2258" s="589">
        <v>2</v>
      </c>
      <c r="I2258" s="592">
        <v>11262.5</v>
      </c>
      <c r="J2258" s="592">
        <v>22525</v>
      </c>
      <c r="K2258" s="590" t="s">
        <v>1363</v>
      </c>
      <c r="L2258" s="590" t="s">
        <v>3125</v>
      </c>
      <c r="M2258" s="591" t="s">
        <v>3124</v>
      </c>
      <c r="O2258" s="554" t="str">
        <f t="shared" ref="O2258:O2260" si="195">+_xlfn.CONCAT(B2258,"-",E2258)</f>
        <v>B2/22/09-K</v>
      </c>
    </row>
    <row r="2259" spans="1:18">
      <c r="B2259" s="590" t="s">
        <v>3111</v>
      </c>
      <c r="C2259" s="590" t="s">
        <v>1914</v>
      </c>
      <c r="D2259" s="590" t="s">
        <v>2005</v>
      </c>
      <c r="E2259" s="590" t="s">
        <v>39</v>
      </c>
      <c r="F2259" s="591" t="s">
        <v>3126</v>
      </c>
      <c r="G2259" s="590" t="s">
        <v>311</v>
      </c>
      <c r="H2259" s="589">
        <v>14</v>
      </c>
      <c r="I2259" s="592">
        <v>11262.5</v>
      </c>
      <c r="J2259" s="592">
        <v>157675</v>
      </c>
      <c r="K2259" s="590" t="s">
        <v>1363</v>
      </c>
      <c r="L2259" s="590" t="s">
        <v>3127</v>
      </c>
      <c r="M2259" s="591" t="s">
        <v>3126</v>
      </c>
      <c r="O2259" s="554" t="str">
        <f t="shared" si="195"/>
        <v>B2/22/09-L</v>
      </c>
    </row>
    <row r="2260" spans="1:18">
      <c r="B2260" s="590" t="s">
        <v>3111</v>
      </c>
      <c r="C2260" s="590" t="s">
        <v>1914</v>
      </c>
      <c r="D2260" s="590" t="s">
        <v>2005</v>
      </c>
      <c r="E2260" s="590" t="s">
        <v>38</v>
      </c>
      <c r="F2260" s="591" t="s">
        <v>3128</v>
      </c>
      <c r="G2260" s="590" t="s">
        <v>311</v>
      </c>
      <c r="H2260" s="589">
        <v>6</v>
      </c>
      <c r="I2260" s="592">
        <v>11262.5</v>
      </c>
      <c r="J2260" s="592">
        <v>67575</v>
      </c>
      <c r="K2260" s="590" t="s">
        <v>1363</v>
      </c>
      <c r="L2260" s="590" t="s">
        <v>3129</v>
      </c>
      <c r="M2260" s="591" t="s">
        <v>3128</v>
      </c>
      <c r="O2260" s="554" t="str">
        <f t="shared" si="195"/>
        <v>B2/22/09-M</v>
      </c>
    </row>
    <row r="2261" spans="1:18" ht="14.5">
      <c r="P2261" s="555"/>
      <c r="Q2261" s="555"/>
      <c r="R2261" s="555"/>
    </row>
    <row r="2262" spans="1:18" ht="14.5">
      <c r="A2262" s="587">
        <v>4</v>
      </c>
      <c r="B2262" s="588" t="s">
        <v>3111</v>
      </c>
      <c r="C2262" s="588" t="s">
        <v>36</v>
      </c>
      <c r="D2262" s="588" t="s">
        <v>36</v>
      </c>
      <c r="E2262" s="588" t="s">
        <v>36</v>
      </c>
      <c r="F2262" s="587" t="s">
        <v>1275</v>
      </c>
      <c r="G2262" s="588" t="s">
        <v>36</v>
      </c>
      <c r="H2262" s="587"/>
      <c r="I2262" s="587"/>
      <c r="J2262" s="583">
        <v>867062.5</v>
      </c>
      <c r="K2262" s="588"/>
      <c r="L2262" s="588"/>
      <c r="M2262" s="587"/>
      <c r="N2262" s="587"/>
      <c r="O2262" s="587"/>
    </row>
    <row r="2263" spans="1:18">
      <c r="B2263" s="590" t="s">
        <v>3111</v>
      </c>
      <c r="C2263" s="590" t="s">
        <v>1914</v>
      </c>
      <c r="D2263" s="590" t="s">
        <v>2005</v>
      </c>
      <c r="E2263" s="590" t="s">
        <v>205</v>
      </c>
      <c r="F2263" s="591" t="s">
        <v>3130</v>
      </c>
      <c r="G2263" s="590" t="s">
        <v>311</v>
      </c>
      <c r="H2263" s="589">
        <v>1</v>
      </c>
      <c r="I2263" s="592">
        <v>11900</v>
      </c>
      <c r="J2263" s="592">
        <v>11900</v>
      </c>
      <c r="K2263" s="590" t="s">
        <v>1363</v>
      </c>
      <c r="L2263" s="590" t="s">
        <v>3131</v>
      </c>
      <c r="M2263" s="591" t="s">
        <v>3130</v>
      </c>
      <c r="O2263" s="554" t="str">
        <f t="shared" ref="O2263:O2265" si="196">+_xlfn.CONCAT(B2263,"-",E2263)</f>
        <v>B2/22/09-N</v>
      </c>
    </row>
    <row r="2264" spans="1:18">
      <c r="B2264" s="590" t="s">
        <v>3111</v>
      </c>
      <c r="C2264" s="590" t="s">
        <v>1914</v>
      </c>
      <c r="D2264" s="590" t="s">
        <v>2005</v>
      </c>
      <c r="E2264" s="590" t="s">
        <v>414</v>
      </c>
      <c r="F2264" s="591" t="s">
        <v>1277</v>
      </c>
      <c r="G2264" s="590" t="s">
        <v>311</v>
      </c>
      <c r="H2264" s="589">
        <v>30</v>
      </c>
      <c r="I2264" s="592">
        <v>1381.25</v>
      </c>
      <c r="J2264" s="592">
        <v>41437.5</v>
      </c>
      <c r="K2264" s="590" t="s">
        <v>1363</v>
      </c>
      <c r="L2264" s="590" t="s">
        <v>3132</v>
      </c>
      <c r="M2264" s="591" t="s">
        <v>1277</v>
      </c>
      <c r="O2264" s="554" t="str">
        <f t="shared" si="196"/>
        <v>B2/22/09-P</v>
      </c>
    </row>
    <row r="2265" spans="1:18">
      <c r="B2265" s="590" t="s">
        <v>3111</v>
      </c>
      <c r="C2265" s="590" t="s">
        <v>1914</v>
      </c>
      <c r="D2265" s="590" t="s">
        <v>2005</v>
      </c>
      <c r="E2265" s="590" t="s">
        <v>416</v>
      </c>
      <c r="F2265" s="591" t="s">
        <v>1278</v>
      </c>
      <c r="G2265" s="590" t="s">
        <v>311</v>
      </c>
      <c r="H2265" s="589">
        <v>55</v>
      </c>
      <c r="I2265" s="592">
        <v>14795</v>
      </c>
      <c r="J2265" s="592">
        <v>813725</v>
      </c>
      <c r="K2265" s="590" t="s">
        <v>1363</v>
      </c>
      <c r="L2265" s="590" t="s">
        <v>3133</v>
      </c>
      <c r="M2265" s="591" t="s">
        <v>1278</v>
      </c>
      <c r="O2265" s="554" t="str">
        <f t="shared" si="196"/>
        <v>B2/22/09-Q</v>
      </c>
    </row>
    <row r="2267" spans="1:18" ht="14.5">
      <c r="P2267" s="555"/>
      <c r="Q2267" s="555"/>
      <c r="R2267" s="555"/>
    </row>
    <row r="2268" spans="1:18" ht="29">
      <c r="A2268" s="587">
        <v>3</v>
      </c>
      <c r="B2268" s="588" t="s">
        <v>3134</v>
      </c>
      <c r="C2268" s="588" t="s">
        <v>36</v>
      </c>
      <c r="D2268" s="588" t="s">
        <v>36</v>
      </c>
      <c r="E2268" s="588" t="s">
        <v>36</v>
      </c>
      <c r="F2268" s="587" t="s">
        <v>1279</v>
      </c>
      <c r="G2268" s="588" t="s">
        <v>36</v>
      </c>
      <c r="H2268" s="587"/>
      <c r="I2268" s="587"/>
      <c r="J2268" s="583">
        <v>570312.5</v>
      </c>
      <c r="K2268" s="588"/>
      <c r="L2268" s="588"/>
      <c r="M2268" s="587"/>
      <c r="N2268" s="587"/>
      <c r="O2268" s="587"/>
      <c r="P2268" s="555"/>
      <c r="Q2268" s="555"/>
      <c r="R2268" s="555"/>
    </row>
    <row r="2269" spans="1:18" ht="14.5">
      <c r="A2269" s="587">
        <v>4</v>
      </c>
      <c r="B2269" s="588" t="s">
        <v>3134</v>
      </c>
      <c r="C2269" s="588" t="s">
        <v>36</v>
      </c>
      <c r="D2269" s="588" t="s">
        <v>36</v>
      </c>
      <c r="E2269" s="588" t="s">
        <v>36</v>
      </c>
      <c r="F2269" s="587" t="s">
        <v>1280</v>
      </c>
      <c r="G2269" s="588" t="s">
        <v>36</v>
      </c>
      <c r="H2269" s="587"/>
      <c r="I2269" s="587"/>
      <c r="J2269" s="583">
        <v>570312.5</v>
      </c>
      <c r="K2269" s="588"/>
      <c r="L2269" s="588"/>
      <c r="M2269" s="587"/>
      <c r="N2269" s="587"/>
      <c r="O2269" s="587"/>
      <c r="P2269" s="555"/>
      <c r="Q2269" s="555"/>
      <c r="R2269" s="555"/>
    </row>
    <row r="2270" spans="1:18" ht="14.5">
      <c r="A2270" s="587">
        <v>5</v>
      </c>
      <c r="B2270" s="588" t="s">
        <v>3134</v>
      </c>
      <c r="C2270" s="588" t="s">
        <v>36</v>
      </c>
      <c r="D2270" s="588" t="s">
        <v>36</v>
      </c>
      <c r="E2270" s="588" t="s">
        <v>36</v>
      </c>
      <c r="F2270" s="587" t="s">
        <v>1281</v>
      </c>
      <c r="G2270" s="588" t="s">
        <v>36</v>
      </c>
      <c r="H2270" s="587"/>
      <c r="I2270" s="587"/>
      <c r="J2270" s="583">
        <v>6906.25</v>
      </c>
      <c r="K2270" s="588"/>
      <c r="L2270" s="588"/>
      <c r="M2270" s="587"/>
      <c r="N2270" s="587"/>
      <c r="O2270" s="587"/>
    </row>
    <row r="2271" spans="1:18">
      <c r="B2271" s="590" t="s">
        <v>3134</v>
      </c>
      <c r="C2271" s="590" t="s">
        <v>1914</v>
      </c>
      <c r="D2271" s="590" t="s">
        <v>2030</v>
      </c>
      <c r="E2271" s="590" t="s">
        <v>5</v>
      </c>
      <c r="F2271" s="591" t="s">
        <v>1462</v>
      </c>
      <c r="G2271" s="590" t="s">
        <v>311</v>
      </c>
      <c r="H2271" s="589">
        <v>5</v>
      </c>
      <c r="I2271" s="592">
        <v>1381.25</v>
      </c>
      <c r="J2271" s="592">
        <v>6906.25</v>
      </c>
      <c r="K2271" s="590" t="s">
        <v>1363</v>
      </c>
      <c r="L2271" s="590" t="s">
        <v>3135</v>
      </c>
      <c r="M2271" s="591" t="s">
        <v>1462</v>
      </c>
      <c r="O2271" s="554" t="str">
        <f>+_xlfn.CONCAT(B2271,"-",E2271)</f>
        <v>B2/22/10-A</v>
      </c>
    </row>
    <row r="2272" spans="1:18" ht="14.5">
      <c r="P2272" s="555"/>
      <c r="Q2272" s="555"/>
      <c r="R2272" s="555"/>
    </row>
    <row r="2273" spans="1:18" ht="14.5">
      <c r="A2273" s="587">
        <v>5</v>
      </c>
      <c r="B2273" s="588" t="s">
        <v>3134</v>
      </c>
      <c r="C2273" s="588" t="s">
        <v>36</v>
      </c>
      <c r="D2273" s="588" t="s">
        <v>36</v>
      </c>
      <c r="E2273" s="588" t="s">
        <v>36</v>
      </c>
      <c r="F2273" s="587" t="s">
        <v>3136</v>
      </c>
      <c r="G2273" s="588" t="s">
        <v>36</v>
      </c>
      <c r="H2273" s="587"/>
      <c r="I2273" s="587"/>
      <c r="J2273" s="583">
        <v>6906.25</v>
      </c>
      <c r="K2273" s="588"/>
      <c r="L2273" s="588"/>
      <c r="M2273" s="587"/>
      <c r="N2273" s="587"/>
      <c r="O2273" s="587"/>
    </row>
    <row r="2274" spans="1:18">
      <c r="B2274" s="590" t="s">
        <v>3134</v>
      </c>
      <c r="C2274" s="590" t="s">
        <v>1914</v>
      </c>
      <c r="D2274" s="590" t="s">
        <v>2030</v>
      </c>
      <c r="E2274" s="590" t="s">
        <v>6</v>
      </c>
      <c r="F2274" s="591" t="s">
        <v>3137</v>
      </c>
      <c r="G2274" s="590" t="s">
        <v>311</v>
      </c>
      <c r="H2274" s="589">
        <v>5</v>
      </c>
      <c r="I2274" s="592">
        <v>1381.25</v>
      </c>
      <c r="J2274" s="592">
        <v>6906.25</v>
      </c>
      <c r="K2274" s="590" t="s">
        <v>1363</v>
      </c>
      <c r="L2274" s="590" t="s">
        <v>3138</v>
      </c>
      <c r="M2274" s="591" t="s">
        <v>3137</v>
      </c>
      <c r="O2274" s="554" t="str">
        <f>+_xlfn.CONCAT(B2274,"-",E2274)</f>
        <v>B2/22/10-B</v>
      </c>
    </row>
    <row r="2275" spans="1:18" ht="14.5">
      <c r="P2275" s="555"/>
      <c r="Q2275" s="555"/>
      <c r="R2275" s="555"/>
    </row>
    <row r="2276" spans="1:18" ht="14.5">
      <c r="A2276" s="587">
        <v>5</v>
      </c>
      <c r="B2276" s="588" t="s">
        <v>3134</v>
      </c>
      <c r="C2276" s="588" t="s">
        <v>36</v>
      </c>
      <c r="D2276" s="588" t="s">
        <v>36</v>
      </c>
      <c r="E2276" s="588" t="s">
        <v>36</v>
      </c>
      <c r="F2276" s="587" t="s">
        <v>1283</v>
      </c>
      <c r="G2276" s="588" t="s">
        <v>36</v>
      </c>
      <c r="H2276" s="587"/>
      <c r="I2276" s="587"/>
      <c r="J2276" s="583">
        <v>38675</v>
      </c>
      <c r="K2276" s="588"/>
      <c r="L2276" s="588"/>
      <c r="M2276" s="587"/>
      <c r="N2276" s="587"/>
      <c r="O2276" s="587"/>
    </row>
    <row r="2277" spans="1:18">
      <c r="B2277" s="590" t="s">
        <v>3134</v>
      </c>
      <c r="C2277" s="590" t="s">
        <v>1914</v>
      </c>
      <c r="D2277" s="590" t="s">
        <v>2030</v>
      </c>
      <c r="E2277" s="590" t="s">
        <v>7</v>
      </c>
      <c r="F2277" s="591" t="s">
        <v>1466</v>
      </c>
      <c r="G2277" s="590" t="s">
        <v>311</v>
      </c>
      <c r="H2277" s="589">
        <v>28</v>
      </c>
      <c r="I2277" s="592">
        <v>1381.25</v>
      </c>
      <c r="J2277" s="592">
        <v>38675</v>
      </c>
      <c r="K2277" s="590" t="s">
        <v>1363</v>
      </c>
      <c r="L2277" s="590" t="s">
        <v>3139</v>
      </c>
      <c r="M2277" s="591" t="s">
        <v>1466</v>
      </c>
      <c r="O2277" s="554" t="str">
        <f>+_xlfn.CONCAT(B2277,"-",E2277)</f>
        <v>B2/22/10-C</v>
      </c>
    </row>
    <row r="2278" spans="1:18" ht="14.5">
      <c r="P2278" s="555"/>
      <c r="Q2278" s="555"/>
      <c r="R2278" s="555"/>
    </row>
    <row r="2279" spans="1:18" ht="14.5">
      <c r="A2279" s="587">
        <v>5</v>
      </c>
      <c r="B2279" s="588" t="s">
        <v>3134</v>
      </c>
      <c r="C2279" s="588" t="s">
        <v>36</v>
      </c>
      <c r="D2279" s="588" t="s">
        <v>36</v>
      </c>
      <c r="E2279" s="588" t="s">
        <v>36</v>
      </c>
      <c r="F2279" s="587" t="s">
        <v>3140</v>
      </c>
      <c r="G2279" s="588" t="s">
        <v>36</v>
      </c>
      <c r="H2279" s="587"/>
      <c r="I2279" s="587"/>
      <c r="J2279" s="583">
        <v>517825</v>
      </c>
      <c r="K2279" s="588"/>
      <c r="L2279" s="588"/>
      <c r="M2279" s="587"/>
      <c r="N2279" s="587"/>
      <c r="O2279" s="587"/>
    </row>
    <row r="2280" spans="1:18">
      <c r="B2280" s="590" t="s">
        <v>3134</v>
      </c>
      <c r="C2280" s="590" t="s">
        <v>1914</v>
      </c>
      <c r="D2280" s="590" t="s">
        <v>2030</v>
      </c>
      <c r="E2280" s="590" t="s">
        <v>8</v>
      </c>
      <c r="F2280" s="591" t="s">
        <v>2033</v>
      </c>
      <c r="G2280" s="590" t="s">
        <v>311</v>
      </c>
      <c r="H2280" s="589">
        <v>35</v>
      </c>
      <c r="I2280" s="592">
        <v>14795</v>
      </c>
      <c r="J2280" s="592">
        <v>517825</v>
      </c>
      <c r="K2280" s="590" t="s">
        <v>1363</v>
      </c>
      <c r="L2280" s="590" t="s">
        <v>3141</v>
      </c>
      <c r="M2280" s="591" t="s">
        <v>2033</v>
      </c>
      <c r="O2280" s="554" t="str">
        <f>+_xlfn.CONCAT(B2280,"-",E2280)</f>
        <v>B2/22/10-D</v>
      </c>
    </row>
    <row r="2281" spans="1:18" ht="14.5">
      <c r="P2281" s="555"/>
      <c r="Q2281" s="555"/>
      <c r="R2281" s="555"/>
    </row>
    <row r="2282" spans="1:18" ht="14.5">
      <c r="A2282" s="587">
        <v>3</v>
      </c>
      <c r="B2282" s="588" t="s">
        <v>3134</v>
      </c>
      <c r="C2282" s="588" t="s">
        <v>36</v>
      </c>
      <c r="D2282" s="588" t="s">
        <v>36</v>
      </c>
      <c r="E2282" s="588" t="s">
        <v>36</v>
      </c>
      <c r="F2282" s="587" t="s">
        <v>1286</v>
      </c>
      <c r="G2282" s="588" t="s">
        <v>36</v>
      </c>
      <c r="H2282" s="587"/>
      <c r="I2282" s="587"/>
      <c r="J2282" s="583">
        <v>12537.5</v>
      </c>
      <c r="K2282" s="588"/>
      <c r="L2282" s="588"/>
      <c r="M2282" s="587"/>
      <c r="N2282" s="587"/>
      <c r="O2282" s="587"/>
      <c r="P2282" s="555"/>
      <c r="Q2282" s="555"/>
      <c r="R2282" s="555"/>
    </row>
    <row r="2283" spans="1:18" ht="87">
      <c r="A2283" s="587">
        <v>4</v>
      </c>
      <c r="B2283" s="588" t="s">
        <v>3134</v>
      </c>
      <c r="C2283" s="588" t="s">
        <v>36</v>
      </c>
      <c r="D2283" s="588" t="s">
        <v>36</v>
      </c>
      <c r="E2283" s="588" t="s">
        <v>36</v>
      </c>
      <c r="F2283" s="587" t="s">
        <v>2035</v>
      </c>
      <c r="G2283" s="588" t="s">
        <v>36</v>
      </c>
      <c r="H2283" s="587"/>
      <c r="I2283" s="587"/>
      <c r="J2283" s="583">
        <v>12537.5</v>
      </c>
      <c r="K2283" s="588"/>
      <c r="L2283" s="588"/>
      <c r="M2283" s="587"/>
      <c r="N2283" s="587"/>
      <c r="O2283" s="587"/>
    </row>
    <row r="2284" spans="1:18">
      <c r="B2284" s="590" t="s">
        <v>3134</v>
      </c>
      <c r="C2284" s="590" t="s">
        <v>1914</v>
      </c>
      <c r="D2284" s="590" t="s">
        <v>2005</v>
      </c>
      <c r="E2284" s="590" t="s">
        <v>10</v>
      </c>
      <c r="F2284" s="591" t="s">
        <v>3142</v>
      </c>
      <c r="G2284" s="590" t="s">
        <v>1252</v>
      </c>
      <c r="H2284" s="589">
        <v>1</v>
      </c>
      <c r="I2284" s="592">
        <v>12537.5</v>
      </c>
      <c r="J2284" s="592">
        <v>12537.5</v>
      </c>
      <c r="K2284" s="590" t="s">
        <v>1363</v>
      </c>
      <c r="L2284" s="590" t="s">
        <v>3143</v>
      </c>
      <c r="M2284" s="591" t="s">
        <v>3142</v>
      </c>
      <c r="O2284" s="554" t="str">
        <f>+_xlfn.CONCAT(B2284,"-",E2284)</f>
        <v>B2/22/10-E</v>
      </c>
    </row>
    <row r="2286" spans="1:18" ht="14.5">
      <c r="P2286" s="555"/>
      <c r="Q2286" s="555"/>
      <c r="R2286" s="555"/>
    </row>
    <row r="2287" spans="1:18" ht="14.5">
      <c r="A2287" s="587">
        <v>3</v>
      </c>
      <c r="B2287" s="588" t="s">
        <v>3144</v>
      </c>
      <c r="C2287" s="588" t="s">
        <v>36</v>
      </c>
      <c r="D2287" s="588" t="s">
        <v>36</v>
      </c>
      <c r="E2287" s="588" t="s">
        <v>36</v>
      </c>
      <c r="F2287" s="587" t="s">
        <v>1289</v>
      </c>
      <c r="G2287" s="588" t="s">
        <v>36</v>
      </c>
      <c r="H2287" s="587"/>
      <c r="I2287" s="587"/>
      <c r="J2287" s="583">
        <v>1090650</v>
      </c>
      <c r="K2287" s="588"/>
      <c r="L2287" s="588"/>
      <c r="M2287" s="587"/>
      <c r="N2287" s="587"/>
      <c r="O2287" s="587"/>
      <c r="P2287" s="555"/>
      <c r="Q2287" s="555"/>
      <c r="R2287" s="555"/>
    </row>
    <row r="2288" spans="1:18" ht="87">
      <c r="A2288" s="587">
        <v>4</v>
      </c>
      <c r="B2288" s="588" t="s">
        <v>3144</v>
      </c>
      <c r="C2288" s="588" t="s">
        <v>36</v>
      </c>
      <c r="D2288" s="588" t="s">
        <v>36</v>
      </c>
      <c r="E2288" s="588" t="s">
        <v>36</v>
      </c>
      <c r="F2288" s="587" t="s">
        <v>908</v>
      </c>
      <c r="G2288" s="588" t="s">
        <v>36</v>
      </c>
      <c r="H2288" s="587"/>
      <c r="I2288" s="587"/>
      <c r="J2288" s="583">
        <v>46300</v>
      </c>
      <c r="K2288" s="588"/>
      <c r="L2288" s="588"/>
      <c r="M2288" s="587"/>
      <c r="N2288" s="587"/>
      <c r="O2288" s="587"/>
    </row>
    <row r="2289" spans="1:18">
      <c r="B2289" s="590" t="s">
        <v>3144</v>
      </c>
      <c r="C2289" s="590" t="s">
        <v>1914</v>
      </c>
      <c r="D2289" s="590" t="s">
        <v>2005</v>
      </c>
      <c r="E2289" s="590" t="s">
        <v>5</v>
      </c>
      <c r="F2289" s="591" t="s">
        <v>909</v>
      </c>
      <c r="G2289" s="590" t="s">
        <v>311</v>
      </c>
      <c r="H2289" s="589">
        <v>1</v>
      </c>
      <c r="I2289" s="592">
        <v>46300</v>
      </c>
      <c r="J2289" s="592">
        <v>46300</v>
      </c>
      <c r="K2289" s="590" t="s">
        <v>1363</v>
      </c>
      <c r="L2289" s="590" t="s">
        <v>3145</v>
      </c>
      <c r="M2289" s="591" t="s">
        <v>909</v>
      </c>
      <c r="O2289" s="554" t="str">
        <f>+_xlfn.CONCAT(B2289,"-",E2289)</f>
        <v>B2/22/11-A</v>
      </c>
    </row>
    <row r="2290" spans="1:18" ht="14.5">
      <c r="P2290" s="555"/>
      <c r="Q2290" s="555"/>
      <c r="R2290" s="555"/>
    </row>
    <row r="2291" spans="1:18" ht="14.5">
      <c r="A2291" s="587">
        <v>4</v>
      </c>
      <c r="B2291" s="588" t="s">
        <v>3144</v>
      </c>
      <c r="C2291" s="588" t="s">
        <v>36</v>
      </c>
      <c r="D2291" s="588" t="s">
        <v>36</v>
      </c>
      <c r="E2291" s="588" t="s">
        <v>36</v>
      </c>
      <c r="F2291" s="587" t="s">
        <v>2041</v>
      </c>
      <c r="G2291" s="588" t="s">
        <v>36</v>
      </c>
      <c r="H2291" s="587"/>
      <c r="I2291" s="587"/>
      <c r="J2291" s="583">
        <v>32525</v>
      </c>
      <c r="K2291" s="588"/>
      <c r="L2291" s="588"/>
      <c r="M2291" s="587"/>
      <c r="N2291" s="587"/>
      <c r="O2291" s="587"/>
    </row>
    <row r="2292" spans="1:18">
      <c r="B2292" s="590" t="s">
        <v>3144</v>
      </c>
      <c r="C2292" s="590" t="s">
        <v>1914</v>
      </c>
      <c r="D2292" s="590" t="s">
        <v>2005</v>
      </c>
      <c r="E2292" s="590" t="s">
        <v>6</v>
      </c>
      <c r="F2292" s="591" t="s">
        <v>912</v>
      </c>
      <c r="G2292" s="590" t="s">
        <v>311</v>
      </c>
      <c r="H2292" s="589">
        <v>1</v>
      </c>
      <c r="I2292" s="592">
        <v>32525</v>
      </c>
      <c r="J2292" s="592">
        <v>32525</v>
      </c>
      <c r="K2292" s="590" t="s">
        <v>1363</v>
      </c>
      <c r="L2292" s="590" t="s">
        <v>3146</v>
      </c>
      <c r="M2292" s="591" t="s">
        <v>912</v>
      </c>
      <c r="O2292" s="554" t="str">
        <f>+_xlfn.CONCAT(B2292,"-",E2292)</f>
        <v>B2/22/11-B</v>
      </c>
    </row>
    <row r="2293" spans="1:18" ht="14.5">
      <c r="P2293" s="555"/>
      <c r="Q2293" s="555"/>
      <c r="R2293" s="555"/>
    </row>
    <row r="2294" spans="1:18" ht="29">
      <c r="A2294" s="587">
        <v>4</v>
      </c>
      <c r="B2294" s="588" t="s">
        <v>3144</v>
      </c>
      <c r="C2294" s="588" t="s">
        <v>36</v>
      </c>
      <c r="D2294" s="588" t="s">
        <v>36</v>
      </c>
      <c r="E2294" s="588" t="s">
        <v>36</v>
      </c>
      <c r="F2294" s="587" t="s">
        <v>1290</v>
      </c>
      <c r="G2294" s="588" t="s">
        <v>36</v>
      </c>
      <c r="H2294" s="587"/>
      <c r="I2294" s="587"/>
      <c r="J2294" s="583">
        <v>939075</v>
      </c>
      <c r="K2294" s="588"/>
      <c r="L2294" s="588"/>
      <c r="M2294" s="587"/>
      <c r="N2294" s="587"/>
      <c r="O2294" s="587"/>
    </row>
    <row r="2295" spans="1:18">
      <c r="B2295" s="590" t="s">
        <v>3144</v>
      </c>
      <c r="C2295" s="590" t="s">
        <v>1914</v>
      </c>
      <c r="D2295" s="590" t="s">
        <v>2038</v>
      </c>
      <c r="E2295" s="590" t="s">
        <v>7</v>
      </c>
      <c r="F2295" s="591" t="s">
        <v>1291</v>
      </c>
      <c r="G2295" s="590" t="s">
        <v>311</v>
      </c>
      <c r="H2295" s="589">
        <v>19</v>
      </c>
      <c r="I2295" s="592">
        <v>16900</v>
      </c>
      <c r="J2295" s="592">
        <v>321100</v>
      </c>
      <c r="K2295" s="590" t="s">
        <v>1363</v>
      </c>
      <c r="L2295" s="590" t="s">
        <v>3147</v>
      </c>
      <c r="M2295" s="591" t="s">
        <v>1291</v>
      </c>
      <c r="O2295" s="554" t="str">
        <f t="shared" ref="O2295:O2296" si="197">+_xlfn.CONCAT(B2295,"-",E2295)</f>
        <v>B2/22/11-C</v>
      </c>
    </row>
    <row r="2296" spans="1:18">
      <c r="B2296" s="590" t="s">
        <v>3144</v>
      </c>
      <c r="C2296" s="590" t="s">
        <v>1914</v>
      </c>
      <c r="D2296" s="590" t="s">
        <v>2038</v>
      </c>
      <c r="E2296" s="590" t="s">
        <v>8</v>
      </c>
      <c r="F2296" s="591" t="s">
        <v>1292</v>
      </c>
      <c r="G2296" s="590" t="s">
        <v>311</v>
      </c>
      <c r="H2296" s="589">
        <v>19</v>
      </c>
      <c r="I2296" s="592">
        <v>32525</v>
      </c>
      <c r="J2296" s="592">
        <v>617975</v>
      </c>
      <c r="K2296" s="590" t="s">
        <v>1363</v>
      </c>
      <c r="L2296" s="590" t="s">
        <v>3148</v>
      </c>
      <c r="M2296" s="591" t="s">
        <v>1292</v>
      </c>
      <c r="O2296" s="554" t="str">
        <f t="shared" si="197"/>
        <v>B2/22/11-D</v>
      </c>
    </row>
    <row r="2297" spans="1:18" ht="14.5">
      <c r="P2297" s="555"/>
      <c r="Q2297" s="555"/>
      <c r="R2297" s="555"/>
    </row>
    <row r="2298" spans="1:18" ht="29">
      <c r="A2298" s="587">
        <v>4</v>
      </c>
      <c r="B2298" s="588" t="s">
        <v>3144</v>
      </c>
      <c r="C2298" s="588" t="s">
        <v>36</v>
      </c>
      <c r="D2298" s="588" t="s">
        <v>36</v>
      </c>
      <c r="E2298" s="588" t="s">
        <v>36</v>
      </c>
      <c r="F2298" s="587" t="s">
        <v>1293</v>
      </c>
      <c r="G2298" s="588" t="s">
        <v>36</v>
      </c>
      <c r="H2298" s="587"/>
      <c r="I2298" s="587"/>
      <c r="J2298" s="583">
        <v>72750</v>
      </c>
      <c r="K2298" s="588"/>
      <c r="L2298" s="588"/>
      <c r="M2298" s="587"/>
      <c r="N2298" s="587"/>
      <c r="O2298" s="587"/>
    </row>
    <row r="2299" spans="1:18">
      <c r="B2299" s="590" t="s">
        <v>3144</v>
      </c>
      <c r="C2299" s="590" t="s">
        <v>1914</v>
      </c>
      <c r="D2299" s="590" t="s">
        <v>2038</v>
      </c>
      <c r="E2299" s="590" t="s">
        <v>10</v>
      </c>
      <c r="F2299" s="591" t="s">
        <v>3149</v>
      </c>
      <c r="G2299" s="590" t="s">
        <v>311</v>
      </c>
      <c r="H2299" s="589">
        <v>1</v>
      </c>
      <c r="I2299" s="592">
        <v>1818.75</v>
      </c>
      <c r="J2299" s="592">
        <v>1818.75</v>
      </c>
      <c r="K2299" s="590" t="s">
        <v>1363</v>
      </c>
      <c r="L2299" s="590" t="s">
        <v>3150</v>
      </c>
      <c r="M2299" s="591" t="s">
        <v>3149</v>
      </c>
      <c r="O2299" s="554" t="str">
        <f t="shared" ref="O2299:O2304" si="198">+_xlfn.CONCAT(B2299,"-",E2299)</f>
        <v>B2/22/11-E</v>
      </c>
    </row>
    <row r="2300" spans="1:18">
      <c r="B2300" s="590" t="s">
        <v>3144</v>
      </c>
      <c r="C2300" s="590" t="s">
        <v>1914</v>
      </c>
      <c r="D2300" s="590" t="s">
        <v>2038</v>
      </c>
      <c r="E2300" s="590" t="s">
        <v>11</v>
      </c>
      <c r="F2300" s="591" t="s">
        <v>3151</v>
      </c>
      <c r="G2300" s="590" t="s">
        <v>311</v>
      </c>
      <c r="H2300" s="589">
        <v>12</v>
      </c>
      <c r="I2300" s="592">
        <v>1818.75</v>
      </c>
      <c r="J2300" s="592">
        <v>21825</v>
      </c>
      <c r="K2300" s="590" t="s">
        <v>1363</v>
      </c>
      <c r="L2300" s="590" t="s">
        <v>3152</v>
      </c>
      <c r="M2300" s="591" t="s">
        <v>3151</v>
      </c>
      <c r="O2300" s="554" t="str">
        <f t="shared" si="198"/>
        <v>B2/22/11-F</v>
      </c>
    </row>
    <row r="2301" spans="1:18">
      <c r="B2301" s="590" t="s">
        <v>3144</v>
      </c>
      <c r="C2301" s="590" t="s">
        <v>1914</v>
      </c>
      <c r="D2301" s="590" t="s">
        <v>2038</v>
      </c>
      <c r="E2301" s="590" t="s">
        <v>27</v>
      </c>
      <c r="F2301" s="591" t="s">
        <v>3153</v>
      </c>
      <c r="G2301" s="590" t="s">
        <v>311</v>
      </c>
      <c r="H2301" s="589">
        <v>12</v>
      </c>
      <c r="I2301" s="592">
        <v>1818.75</v>
      </c>
      <c r="J2301" s="592">
        <v>21825</v>
      </c>
      <c r="K2301" s="590" t="s">
        <v>1363</v>
      </c>
      <c r="L2301" s="590" t="s">
        <v>3154</v>
      </c>
      <c r="M2301" s="591" t="s">
        <v>3153</v>
      </c>
      <c r="O2301" s="554" t="str">
        <f t="shared" si="198"/>
        <v>B2/22/11-G</v>
      </c>
    </row>
    <row r="2302" spans="1:18">
      <c r="B2302" s="590" t="s">
        <v>3144</v>
      </c>
      <c r="C2302" s="590" t="s">
        <v>1914</v>
      </c>
      <c r="D2302" s="590" t="s">
        <v>2038</v>
      </c>
      <c r="E2302" s="590" t="s">
        <v>28</v>
      </c>
      <c r="F2302" s="591" t="s">
        <v>3155</v>
      </c>
      <c r="G2302" s="590" t="s">
        <v>311</v>
      </c>
      <c r="H2302" s="589">
        <v>5</v>
      </c>
      <c r="I2302" s="592">
        <v>1818.75</v>
      </c>
      <c r="J2302" s="592">
        <v>9093.75</v>
      </c>
      <c r="K2302" s="590" t="s">
        <v>1363</v>
      </c>
      <c r="L2302" s="590" t="s">
        <v>3156</v>
      </c>
      <c r="M2302" s="591" t="s">
        <v>3155</v>
      </c>
      <c r="O2302" s="554" t="str">
        <f t="shared" si="198"/>
        <v>B2/22/11-H</v>
      </c>
    </row>
    <row r="2303" spans="1:18">
      <c r="B2303" s="590" t="s">
        <v>3144</v>
      </c>
      <c r="C2303" s="590" t="s">
        <v>1914</v>
      </c>
      <c r="D2303" s="590" t="s">
        <v>2038</v>
      </c>
      <c r="E2303" s="590" t="s">
        <v>33</v>
      </c>
      <c r="F2303" s="591" t="s">
        <v>3157</v>
      </c>
      <c r="G2303" s="590" t="s">
        <v>311</v>
      </c>
      <c r="H2303" s="589">
        <v>5</v>
      </c>
      <c r="I2303" s="592">
        <v>1818.75</v>
      </c>
      <c r="J2303" s="592">
        <v>9093.75</v>
      </c>
      <c r="K2303" s="590" t="s">
        <v>1363</v>
      </c>
      <c r="L2303" s="590" t="s">
        <v>3158</v>
      </c>
      <c r="M2303" s="591" t="s">
        <v>3157</v>
      </c>
      <c r="O2303" s="554" t="str">
        <f t="shared" si="198"/>
        <v>B2/22/11-J</v>
      </c>
    </row>
    <row r="2304" spans="1:18">
      <c r="B2304" s="590" t="s">
        <v>3144</v>
      </c>
      <c r="C2304" s="590" t="s">
        <v>1914</v>
      </c>
      <c r="D2304" s="590" t="s">
        <v>2038</v>
      </c>
      <c r="E2304" s="590" t="s">
        <v>34</v>
      </c>
      <c r="F2304" s="591" t="s">
        <v>3159</v>
      </c>
      <c r="G2304" s="590" t="s">
        <v>311</v>
      </c>
      <c r="H2304" s="589">
        <v>5</v>
      </c>
      <c r="I2304" s="592">
        <v>1818.75</v>
      </c>
      <c r="J2304" s="592">
        <v>9093.75</v>
      </c>
      <c r="K2304" s="590" t="s">
        <v>1363</v>
      </c>
      <c r="L2304" s="590" t="s">
        <v>3160</v>
      </c>
      <c r="M2304" s="591" t="s">
        <v>3159</v>
      </c>
      <c r="O2304" s="554" t="str">
        <f t="shared" si="198"/>
        <v>B2/22/11-K</v>
      </c>
    </row>
    <row r="2306" spans="1:18" ht="14.5">
      <c r="P2306" s="555"/>
      <c r="Q2306" s="555"/>
      <c r="R2306" s="555"/>
    </row>
    <row r="2307" spans="1:18" ht="14.5">
      <c r="A2307" s="587">
        <v>3</v>
      </c>
      <c r="B2307" s="588" t="s">
        <v>3161</v>
      </c>
      <c r="C2307" s="588" t="s">
        <v>36</v>
      </c>
      <c r="D2307" s="588" t="s">
        <v>36</v>
      </c>
      <c r="E2307" s="588" t="s">
        <v>36</v>
      </c>
      <c r="F2307" s="587" t="s">
        <v>1297</v>
      </c>
      <c r="G2307" s="588" t="s">
        <v>36</v>
      </c>
      <c r="H2307" s="587"/>
      <c r="I2307" s="587"/>
      <c r="J2307" s="583">
        <v>1254812.57</v>
      </c>
      <c r="K2307" s="588"/>
      <c r="L2307" s="588"/>
      <c r="M2307" s="587"/>
      <c r="N2307" s="587"/>
      <c r="O2307" s="587"/>
    </row>
    <row r="2308" spans="1:18" ht="37.5">
      <c r="B2308" s="590" t="s">
        <v>3161</v>
      </c>
      <c r="C2308" s="590" t="s">
        <v>1914</v>
      </c>
      <c r="D2308" s="590" t="s">
        <v>2051</v>
      </c>
      <c r="E2308" s="590" t="s">
        <v>5</v>
      </c>
      <c r="F2308" s="591" t="s">
        <v>1298</v>
      </c>
      <c r="G2308" s="590" t="s">
        <v>311</v>
      </c>
      <c r="H2308" s="589">
        <v>98</v>
      </c>
      <c r="I2308" s="592">
        <v>4712.5</v>
      </c>
      <c r="J2308" s="592">
        <v>461825</v>
      </c>
      <c r="K2308" s="590" t="s">
        <v>1363</v>
      </c>
      <c r="L2308" s="590" t="s">
        <v>3162</v>
      </c>
      <c r="M2308" s="591" t="s">
        <v>1298</v>
      </c>
      <c r="O2308" s="554" t="str">
        <f t="shared" ref="O2308:O2317" si="199">+_xlfn.CONCAT(B2308,"-",E2308)</f>
        <v>B2/22/12-A</v>
      </c>
    </row>
    <row r="2309" spans="1:18" ht="37.5">
      <c r="B2309" s="590" t="s">
        <v>3161</v>
      </c>
      <c r="C2309" s="590" t="s">
        <v>1914</v>
      </c>
      <c r="D2309" s="590" t="s">
        <v>2051</v>
      </c>
      <c r="E2309" s="590" t="s">
        <v>6</v>
      </c>
      <c r="F2309" s="591" t="s">
        <v>1299</v>
      </c>
      <c r="G2309" s="590" t="s">
        <v>311</v>
      </c>
      <c r="H2309" s="589">
        <v>19</v>
      </c>
      <c r="I2309" s="592">
        <v>6087.5</v>
      </c>
      <c r="J2309" s="592">
        <v>115662.5</v>
      </c>
      <c r="K2309" s="590" t="s">
        <v>1363</v>
      </c>
      <c r="L2309" s="590" t="s">
        <v>3163</v>
      </c>
      <c r="M2309" s="591" t="s">
        <v>1299</v>
      </c>
      <c r="O2309" s="554" t="str">
        <f t="shared" si="199"/>
        <v>B2/22/12-B</v>
      </c>
    </row>
    <row r="2310" spans="1:18" ht="37.5">
      <c r="B2310" s="590" t="s">
        <v>3161</v>
      </c>
      <c r="C2310" s="590" t="s">
        <v>1914</v>
      </c>
      <c r="D2310" s="590" t="s">
        <v>2051</v>
      </c>
      <c r="E2310" s="590" t="s">
        <v>7</v>
      </c>
      <c r="F2310" s="591" t="s">
        <v>1301</v>
      </c>
      <c r="G2310" s="590" t="s">
        <v>311</v>
      </c>
      <c r="H2310" s="589">
        <v>59</v>
      </c>
      <c r="I2310" s="592">
        <v>3750</v>
      </c>
      <c r="J2310" s="592">
        <v>221250</v>
      </c>
      <c r="K2310" s="590" t="s">
        <v>1363</v>
      </c>
      <c r="L2310" s="590" t="s">
        <v>3164</v>
      </c>
      <c r="M2310" s="591" t="s">
        <v>1301</v>
      </c>
      <c r="O2310" s="554" t="str">
        <f t="shared" si="199"/>
        <v>B2/22/12-C</v>
      </c>
    </row>
    <row r="2311" spans="1:18" ht="37.5">
      <c r="B2311" s="590" t="s">
        <v>3161</v>
      </c>
      <c r="C2311" s="590" t="s">
        <v>1914</v>
      </c>
      <c r="D2311" s="590" t="s">
        <v>2051</v>
      </c>
      <c r="E2311" s="590" t="s">
        <v>8</v>
      </c>
      <c r="F2311" s="591" t="s">
        <v>1302</v>
      </c>
      <c r="G2311" s="590" t="s">
        <v>311</v>
      </c>
      <c r="H2311" s="589">
        <v>19</v>
      </c>
      <c r="I2311" s="592">
        <v>4712.5</v>
      </c>
      <c r="J2311" s="592">
        <v>89537.5</v>
      </c>
      <c r="K2311" s="590" t="s">
        <v>1363</v>
      </c>
      <c r="L2311" s="590" t="s">
        <v>3165</v>
      </c>
      <c r="M2311" s="591" t="s">
        <v>1302</v>
      </c>
      <c r="O2311" s="554" t="str">
        <f t="shared" si="199"/>
        <v>B2/22/12-D</v>
      </c>
    </row>
    <row r="2312" spans="1:18" ht="37.5">
      <c r="B2312" s="590" t="s">
        <v>3161</v>
      </c>
      <c r="C2312" s="590" t="s">
        <v>1914</v>
      </c>
      <c r="D2312" s="590" t="s">
        <v>2051</v>
      </c>
      <c r="E2312" s="590" t="s">
        <v>10</v>
      </c>
      <c r="F2312" s="591" t="s">
        <v>1303</v>
      </c>
      <c r="G2312" s="590" t="s">
        <v>311</v>
      </c>
      <c r="H2312" s="589">
        <v>78</v>
      </c>
      <c r="I2312" s="592">
        <v>1531.25</v>
      </c>
      <c r="J2312" s="592">
        <v>119437.5</v>
      </c>
      <c r="K2312" s="590" t="s">
        <v>1363</v>
      </c>
      <c r="L2312" s="590" t="s">
        <v>3166</v>
      </c>
      <c r="M2312" s="591" t="s">
        <v>1303</v>
      </c>
      <c r="O2312" s="554" t="str">
        <f t="shared" si="199"/>
        <v>B2/22/12-E</v>
      </c>
    </row>
    <row r="2313" spans="1:18" ht="50">
      <c r="B2313" s="590" t="s">
        <v>3161</v>
      </c>
      <c r="C2313" s="590" t="s">
        <v>1914</v>
      </c>
      <c r="D2313" s="590" t="s">
        <v>2051</v>
      </c>
      <c r="E2313" s="590" t="s">
        <v>11</v>
      </c>
      <c r="F2313" s="591" t="s">
        <v>1304</v>
      </c>
      <c r="G2313" s="590" t="s">
        <v>311</v>
      </c>
      <c r="H2313" s="589">
        <v>78</v>
      </c>
      <c r="I2313" s="589">
        <v>937.5</v>
      </c>
      <c r="J2313" s="592">
        <v>73125</v>
      </c>
      <c r="K2313" s="590" t="s">
        <v>1363</v>
      </c>
      <c r="L2313" s="590" t="s">
        <v>3167</v>
      </c>
      <c r="M2313" s="591" t="s">
        <v>1304</v>
      </c>
      <c r="O2313" s="554" t="str">
        <f t="shared" si="199"/>
        <v>B2/22/12-F</v>
      </c>
    </row>
    <row r="2314" spans="1:18" ht="37.5">
      <c r="B2314" s="590" t="s">
        <v>3161</v>
      </c>
      <c r="C2314" s="590" t="s">
        <v>1914</v>
      </c>
      <c r="D2314" s="590" t="s">
        <v>2051</v>
      </c>
      <c r="E2314" s="590" t="s">
        <v>27</v>
      </c>
      <c r="F2314" s="591" t="s">
        <v>1305</v>
      </c>
      <c r="G2314" s="590" t="s">
        <v>311</v>
      </c>
      <c r="H2314" s="589">
        <v>7</v>
      </c>
      <c r="I2314" s="592">
        <v>1371.88</v>
      </c>
      <c r="J2314" s="592">
        <v>9603.16</v>
      </c>
      <c r="K2314" s="590" t="s">
        <v>1363</v>
      </c>
      <c r="L2314" s="590" t="s">
        <v>3168</v>
      </c>
      <c r="M2314" s="591" t="s">
        <v>1305</v>
      </c>
      <c r="O2314" s="554" t="str">
        <f t="shared" si="199"/>
        <v>B2/22/12-G</v>
      </c>
    </row>
    <row r="2315" spans="1:18">
      <c r="B2315" s="590" t="s">
        <v>3161</v>
      </c>
      <c r="C2315" s="590" t="s">
        <v>1914</v>
      </c>
      <c r="D2315" s="590" t="s">
        <v>2051</v>
      </c>
      <c r="E2315" s="590" t="s">
        <v>28</v>
      </c>
      <c r="F2315" s="591" t="s">
        <v>1306</v>
      </c>
      <c r="G2315" s="590" t="s">
        <v>311</v>
      </c>
      <c r="H2315" s="589">
        <v>7</v>
      </c>
      <c r="I2315" s="589">
        <v>778.13</v>
      </c>
      <c r="J2315" s="592">
        <v>5446.91</v>
      </c>
      <c r="K2315" s="590" t="s">
        <v>1363</v>
      </c>
      <c r="L2315" s="590" t="s">
        <v>3169</v>
      </c>
      <c r="M2315" s="591" t="s">
        <v>1306</v>
      </c>
      <c r="O2315" s="554" t="str">
        <f t="shared" si="199"/>
        <v>B2/22/12-H</v>
      </c>
    </row>
    <row r="2316" spans="1:18" ht="25">
      <c r="B2316" s="590" t="s">
        <v>3161</v>
      </c>
      <c r="C2316" s="590" t="s">
        <v>1914</v>
      </c>
      <c r="D2316" s="590" t="s">
        <v>2051</v>
      </c>
      <c r="E2316" s="590" t="s">
        <v>33</v>
      </c>
      <c r="F2316" s="591" t="s">
        <v>1307</v>
      </c>
      <c r="G2316" s="590" t="s">
        <v>311</v>
      </c>
      <c r="H2316" s="589">
        <v>38</v>
      </c>
      <c r="I2316" s="592">
        <v>2287.5</v>
      </c>
      <c r="J2316" s="592">
        <v>86925</v>
      </c>
      <c r="K2316" s="590" t="s">
        <v>1363</v>
      </c>
      <c r="L2316" s="590" t="s">
        <v>3170</v>
      </c>
      <c r="M2316" s="591" t="s">
        <v>1307</v>
      </c>
      <c r="O2316" s="554" t="str">
        <f t="shared" si="199"/>
        <v>B2/22/12-J</v>
      </c>
    </row>
    <row r="2317" spans="1:18" ht="25">
      <c r="B2317" s="590" t="s">
        <v>3161</v>
      </c>
      <c r="C2317" s="590" t="s">
        <v>1914</v>
      </c>
      <c r="D2317" s="590" t="s">
        <v>2051</v>
      </c>
      <c r="E2317" s="590" t="s">
        <v>34</v>
      </c>
      <c r="F2317" s="591" t="s">
        <v>2060</v>
      </c>
      <c r="G2317" s="590" t="s">
        <v>311</v>
      </c>
      <c r="H2317" s="589">
        <v>14</v>
      </c>
      <c r="I2317" s="592">
        <v>2700</v>
      </c>
      <c r="J2317" s="592">
        <v>37800</v>
      </c>
      <c r="K2317" s="590" t="s">
        <v>1363</v>
      </c>
      <c r="L2317" s="590" t="s">
        <v>3171</v>
      </c>
      <c r="M2317" s="591" t="s">
        <v>2060</v>
      </c>
      <c r="O2317" s="554" t="str">
        <f t="shared" si="199"/>
        <v>B2/22/12-K</v>
      </c>
    </row>
    <row r="2320" spans="1:18" ht="25">
      <c r="B2320" s="590" t="s">
        <v>3172</v>
      </c>
      <c r="C2320" s="590" t="s">
        <v>1914</v>
      </c>
      <c r="D2320" s="590" t="s">
        <v>2051</v>
      </c>
      <c r="E2320" s="590" t="s">
        <v>5</v>
      </c>
      <c r="F2320" s="591" t="s">
        <v>1308</v>
      </c>
      <c r="G2320" s="590" t="s">
        <v>311</v>
      </c>
      <c r="H2320" s="589">
        <v>7</v>
      </c>
      <c r="I2320" s="592">
        <v>1531.25</v>
      </c>
      <c r="J2320" s="592">
        <v>10718.75</v>
      </c>
      <c r="K2320" s="590" t="s">
        <v>1363</v>
      </c>
      <c r="L2320" s="590" t="s">
        <v>3173</v>
      </c>
      <c r="M2320" s="591" t="s">
        <v>1308</v>
      </c>
      <c r="O2320" s="554" t="str">
        <f t="shared" ref="O2320:O2321" si="200">+_xlfn.CONCAT(B2320,"-",E2320)</f>
        <v>B2/22/13-A</v>
      </c>
    </row>
    <row r="2321" spans="1:18" ht="25">
      <c r="B2321" s="590" t="s">
        <v>3172</v>
      </c>
      <c r="C2321" s="590" t="s">
        <v>1914</v>
      </c>
      <c r="D2321" s="590" t="s">
        <v>2051</v>
      </c>
      <c r="E2321" s="590" t="s">
        <v>6</v>
      </c>
      <c r="F2321" s="591" t="s">
        <v>1309</v>
      </c>
      <c r="G2321" s="590" t="s">
        <v>311</v>
      </c>
      <c r="H2321" s="589">
        <v>13</v>
      </c>
      <c r="I2321" s="592">
        <v>1806.25</v>
      </c>
      <c r="J2321" s="592">
        <v>23481.25</v>
      </c>
      <c r="K2321" s="590" t="s">
        <v>1363</v>
      </c>
      <c r="L2321" s="590" t="s">
        <v>3174</v>
      </c>
      <c r="M2321" s="591" t="s">
        <v>1309</v>
      </c>
      <c r="O2321" s="554" t="str">
        <f t="shared" si="200"/>
        <v>B2/22/13-B</v>
      </c>
    </row>
    <row r="2322" spans="1:18" ht="14.5">
      <c r="P2322" s="555"/>
      <c r="Q2322" s="555"/>
      <c r="R2322" s="555"/>
    </row>
    <row r="2323" spans="1:18" ht="14.5">
      <c r="A2323" s="587" t="s">
        <v>1633</v>
      </c>
      <c r="B2323" s="588" t="s">
        <v>3172</v>
      </c>
      <c r="C2323" s="588" t="s">
        <v>36</v>
      </c>
      <c r="D2323" s="588" t="s">
        <v>36</v>
      </c>
      <c r="E2323" s="588" t="s">
        <v>36</v>
      </c>
      <c r="F2323" s="587" t="s">
        <v>42</v>
      </c>
      <c r="G2323" s="588"/>
      <c r="H2323" s="587"/>
      <c r="I2323" s="587"/>
      <c r="J2323" s="587"/>
      <c r="K2323" s="588"/>
      <c r="L2323" s="588"/>
      <c r="M2323" s="587"/>
      <c r="N2323" s="587"/>
      <c r="O2323" s="587"/>
      <c r="P2323" s="555"/>
      <c r="Q2323" s="555"/>
      <c r="R2323" s="555"/>
    </row>
    <row r="2324" spans="1:18" ht="14.5">
      <c r="A2324" s="587" t="s">
        <v>1633</v>
      </c>
      <c r="B2324" s="588" t="s">
        <v>3172</v>
      </c>
      <c r="C2324" s="588" t="s">
        <v>36</v>
      </c>
      <c r="D2324" s="588" t="s">
        <v>36</v>
      </c>
      <c r="E2324" s="588" t="s">
        <v>36</v>
      </c>
      <c r="F2324" s="587" t="s">
        <v>9</v>
      </c>
      <c r="G2324" s="588"/>
      <c r="H2324" s="587"/>
      <c r="I2324" s="587"/>
      <c r="J2324" s="587"/>
      <c r="K2324" s="588"/>
      <c r="L2324" s="588"/>
      <c r="M2324" s="587"/>
      <c r="N2324" s="587"/>
      <c r="O2324" s="587"/>
    </row>
    <row r="2326" spans="1:18" ht="14.5">
      <c r="P2326" s="555"/>
      <c r="Q2326" s="555"/>
      <c r="R2326" s="555"/>
    </row>
    <row r="2327" spans="1:18" ht="29">
      <c r="A2327" s="587">
        <v>2</v>
      </c>
      <c r="B2327" s="588" t="s">
        <v>3175</v>
      </c>
      <c r="C2327" s="588" t="s">
        <v>36</v>
      </c>
      <c r="D2327" s="588" t="s">
        <v>36</v>
      </c>
      <c r="E2327" s="588" t="s">
        <v>36</v>
      </c>
      <c r="F2327" s="587" t="s">
        <v>43</v>
      </c>
      <c r="G2327" s="588" t="s">
        <v>36</v>
      </c>
      <c r="H2327" s="587"/>
      <c r="I2327" s="587"/>
      <c r="J2327" s="583">
        <v>25557753.719999999</v>
      </c>
      <c r="K2327" s="588"/>
      <c r="L2327" s="588"/>
      <c r="M2327" s="587"/>
      <c r="N2327" s="587"/>
      <c r="O2327" s="587"/>
      <c r="P2327" s="555"/>
      <c r="Q2327" s="555"/>
      <c r="R2327" s="555"/>
    </row>
    <row r="2328" spans="1:18" ht="29">
      <c r="A2328" s="587">
        <v>3</v>
      </c>
      <c r="B2328" s="588" t="s">
        <v>3175</v>
      </c>
      <c r="C2328" s="588" t="s">
        <v>36</v>
      </c>
      <c r="D2328" s="588" t="s">
        <v>36</v>
      </c>
      <c r="E2328" s="588" t="s">
        <v>36</v>
      </c>
      <c r="F2328" s="587" t="s">
        <v>755</v>
      </c>
      <c r="G2328" s="588" t="s">
        <v>36</v>
      </c>
      <c r="H2328" s="587"/>
      <c r="I2328" s="587"/>
      <c r="J2328" s="583">
        <v>195150</v>
      </c>
      <c r="K2328" s="588"/>
      <c r="L2328" s="588"/>
      <c r="M2328" s="587"/>
      <c r="N2328" s="587"/>
      <c r="O2328" s="587"/>
      <c r="P2328" s="555"/>
      <c r="Q2328" s="555"/>
      <c r="R2328" s="555"/>
    </row>
    <row r="2329" spans="1:18" ht="14.5">
      <c r="A2329" s="587">
        <v>4</v>
      </c>
      <c r="B2329" s="588" t="s">
        <v>3175</v>
      </c>
      <c r="C2329" s="588" t="s">
        <v>36</v>
      </c>
      <c r="D2329" s="588" t="s">
        <v>36</v>
      </c>
      <c r="E2329" s="588" t="s">
        <v>36</v>
      </c>
      <c r="F2329" s="587" t="s">
        <v>756</v>
      </c>
      <c r="G2329" s="588" t="s">
        <v>36</v>
      </c>
      <c r="H2329" s="587"/>
      <c r="I2329" s="587"/>
      <c r="J2329" s="583">
        <v>32525</v>
      </c>
      <c r="K2329" s="588"/>
      <c r="L2329" s="588"/>
      <c r="M2329" s="587"/>
      <c r="N2329" s="587"/>
      <c r="O2329" s="587"/>
    </row>
    <row r="2330" spans="1:18" ht="25">
      <c r="B2330" s="590" t="s">
        <v>3175</v>
      </c>
      <c r="C2330" s="590" t="s">
        <v>1914</v>
      </c>
      <c r="D2330" s="590" t="s">
        <v>2064</v>
      </c>
      <c r="E2330" s="590" t="s">
        <v>5</v>
      </c>
      <c r="F2330" s="591" t="s">
        <v>757</v>
      </c>
      <c r="G2330" s="590" t="s">
        <v>0</v>
      </c>
      <c r="H2330" s="589">
        <v>1</v>
      </c>
      <c r="I2330" s="592">
        <v>32525</v>
      </c>
      <c r="J2330" s="592">
        <v>32525</v>
      </c>
      <c r="K2330" s="590" t="s">
        <v>1365</v>
      </c>
      <c r="L2330" s="590" t="s">
        <v>3176</v>
      </c>
      <c r="M2330" s="591" t="s">
        <v>757</v>
      </c>
      <c r="O2330" s="554" t="str">
        <f>+_xlfn.CONCAT(B2330,"-",E2330)</f>
        <v>B2/23/01-A</v>
      </c>
    </row>
    <row r="2331" spans="1:18" ht="14.5">
      <c r="P2331" s="555"/>
      <c r="Q2331" s="555"/>
      <c r="R2331" s="555"/>
    </row>
    <row r="2332" spans="1:18" ht="29">
      <c r="A2332" s="587">
        <v>4</v>
      </c>
      <c r="B2332" s="588" t="s">
        <v>3175</v>
      </c>
      <c r="C2332" s="588" t="s">
        <v>36</v>
      </c>
      <c r="D2332" s="588" t="s">
        <v>36</v>
      </c>
      <c r="E2332" s="588" t="s">
        <v>36</v>
      </c>
      <c r="F2332" s="587" t="s">
        <v>758</v>
      </c>
      <c r="G2332" s="588" t="s">
        <v>36</v>
      </c>
      <c r="H2332" s="587"/>
      <c r="I2332" s="587"/>
      <c r="J2332" s="583">
        <v>162625</v>
      </c>
      <c r="K2332" s="588"/>
      <c r="L2332" s="588"/>
      <c r="M2332" s="587"/>
      <c r="N2332" s="587"/>
      <c r="O2332" s="587"/>
    </row>
    <row r="2333" spans="1:18">
      <c r="B2333" s="590" t="s">
        <v>3175</v>
      </c>
      <c r="C2333" s="590" t="s">
        <v>1914</v>
      </c>
      <c r="D2333" s="590" t="s">
        <v>2064</v>
      </c>
      <c r="E2333" s="590" t="s">
        <v>6</v>
      </c>
      <c r="F2333" s="591" t="s">
        <v>759</v>
      </c>
      <c r="G2333" s="590" t="s">
        <v>0</v>
      </c>
      <c r="H2333" s="589">
        <v>1</v>
      </c>
      <c r="I2333" s="592">
        <v>32525</v>
      </c>
      <c r="J2333" s="592">
        <v>32525</v>
      </c>
      <c r="K2333" s="590" t="s">
        <v>1365</v>
      </c>
      <c r="L2333" s="590" t="s">
        <v>3177</v>
      </c>
      <c r="M2333" s="591" t="s">
        <v>759</v>
      </c>
      <c r="O2333" s="554" t="str">
        <f t="shared" ref="O2333:O2337" si="201">+_xlfn.CONCAT(B2333,"-",E2333)</f>
        <v>B2/23/01-B</v>
      </c>
    </row>
    <row r="2334" spans="1:18">
      <c r="B2334" s="590" t="s">
        <v>3175</v>
      </c>
      <c r="C2334" s="590" t="s">
        <v>1914</v>
      </c>
      <c r="D2334" s="590" t="s">
        <v>2064</v>
      </c>
      <c r="E2334" s="590" t="s">
        <v>7</v>
      </c>
      <c r="F2334" s="591" t="s">
        <v>760</v>
      </c>
      <c r="G2334" s="590" t="s">
        <v>0</v>
      </c>
      <c r="H2334" s="589">
        <v>1</v>
      </c>
      <c r="I2334" s="592">
        <v>32525</v>
      </c>
      <c r="J2334" s="592">
        <v>32525</v>
      </c>
      <c r="K2334" s="590" t="s">
        <v>1365</v>
      </c>
      <c r="L2334" s="590" t="s">
        <v>3178</v>
      </c>
      <c r="M2334" s="591" t="s">
        <v>760</v>
      </c>
      <c r="O2334" s="554" t="str">
        <f t="shared" si="201"/>
        <v>B2/23/01-C</v>
      </c>
    </row>
    <row r="2335" spans="1:18">
      <c r="B2335" s="590" t="s">
        <v>3175</v>
      </c>
      <c r="C2335" s="590" t="s">
        <v>1914</v>
      </c>
      <c r="D2335" s="590" t="s">
        <v>2064</v>
      </c>
      <c r="E2335" s="590" t="s">
        <v>8</v>
      </c>
      <c r="F2335" s="591" t="s">
        <v>761</v>
      </c>
      <c r="G2335" s="590" t="s">
        <v>0</v>
      </c>
      <c r="H2335" s="589">
        <v>1</v>
      </c>
      <c r="I2335" s="592">
        <v>32525</v>
      </c>
      <c r="J2335" s="592">
        <v>32525</v>
      </c>
      <c r="K2335" s="590" t="s">
        <v>1365</v>
      </c>
      <c r="L2335" s="590" t="s">
        <v>3179</v>
      </c>
      <c r="M2335" s="591" t="s">
        <v>761</v>
      </c>
      <c r="O2335" s="554" t="str">
        <f t="shared" si="201"/>
        <v>B2/23/01-D</v>
      </c>
    </row>
    <row r="2336" spans="1:18">
      <c r="B2336" s="590" t="s">
        <v>3175</v>
      </c>
      <c r="C2336" s="590" t="s">
        <v>1914</v>
      </c>
      <c r="D2336" s="590" t="s">
        <v>2064</v>
      </c>
      <c r="E2336" s="590" t="s">
        <v>10</v>
      </c>
      <c r="F2336" s="591" t="s">
        <v>762</v>
      </c>
      <c r="G2336" s="590" t="s">
        <v>0</v>
      </c>
      <c r="H2336" s="589">
        <v>1</v>
      </c>
      <c r="I2336" s="592">
        <v>32525</v>
      </c>
      <c r="J2336" s="592">
        <v>32525</v>
      </c>
      <c r="K2336" s="590" t="s">
        <v>1365</v>
      </c>
      <c r="L2336" s="590" t="s">
        <v>3180</v>
      </c>
      <c r="M2336" s="591" t="s">
        <v>762</v>
      </c>
      <c r="O2336" s="554" t="str">
        <f t="shared" si="201"/>
        <v>B2/23/01-E</v>
      </c>
    </row>
    <row r="2337" spans="1:18">
      <c r="B2337" s="590" t="s">
        <v>3175</v>
      </c>
      <c r="C2337" s="590" t="s">
        <v>1914</v>
      </c>
      <c r="D2337" s="590" t="s">
        <v>2064</v>
      </c>
      <c r="E2337" s="590" t="s">
        <v>11</v>
      </c>
      <c r="F2337" s="591" t="s">
        <v>763</v>
      </c>
      <c r="G2337" s="590" t="s">
        <v>0</v>
      </c>
      <c r="H2337" s="589">
        <v>1</v>
      </c>
      <c r="I2337" s="592">
        <v>32525</v>
      </c>
      <c r="J2337" s="592">
        <v>32525</v>
      </c>
      <c r="K2337" s="590" t="s">
        <v>1365</v>
      </c>
      <c r="L2337" s="590" t="s">
        <v>3181</v>
      </c>
      <c r="M2337" s="591" t="s">
        <v>763</v>
      </c>
      <c r="O2337" s="554" t="str">
        <f t="shared" si="201"/>
        <v>B2/23/01-F</v>
      </c>
    </row>
    <row r="2338" spans="1:18" ht="14.5">
      <c r="P2338" s="555"/>
      <c r="Q2338" s="555"/>
      <c r="R2338" s="555"/>
    </row>
    <row r="2339" spans="1:18" ht="14.5">
      <c r="A2339" s="587">
        <v>3</v>
      </c>
      <c r="B2339" s="588" t="s">
        <v>3175</v>
      </c>
      <c r="C2339" s="588" t="s">
        <v>36</v>
      </c>
      <c r="D2339" s="588" t="s">
        <v>36</v>
      </c>
      <c r="E2339" s="588" t="s">
        <v>36</v>
      </c>
      <c r="F2339" s="587" t="s">
        <v>764</v>
      </c>
      <c r="G2339" s="588" t="s">
        <v>36</v>
      </c>
      <c r="H2339" s="587"/>
      <c r="I2339" s="587"/>
      <c r="J2339" s="583">
        <v>828832.23</v>
      </c>
      <c r="K2339" s="588"/>
      <c r="L2339" s="588"/>
      <c r="M2339" s="587"/>
      <c r="N2339" s="587"/>
      <c r="O2339" s="587"/>
      <c r="P2339" s="555"/>
      <c r="Q2339" s="555"/>
      <c r="R2339" s="555"/>
    </row>
    <row r="2340" spans="1:18" ht="14.5">
      <c r="A2340" s="587">
        <v>4</v>
      </c>
      <c r="B2340" s="588" t="s">
        <v>3175</v>
      </c>
      <c r="C2340" s="588" t="s">
        <v>36</v>
      </c>
      <c r="D2340" s="588" t="s">
        <v>36</v>
      </c>
      <c r="E2340" s="588" t="s">
        <v>36</v>
      </c>
      <c r="F2340" s="587" t="s">
        <v>765</v>
      </c>
      <c r="G2340" s="588" t="s">
        <v>36</v>
      </c>
      <c r="H2340" s="587"/>
      <c r="I2340" s="587"/>
      <c r="J2340" s="583">
        <v>382957</v>
      </c>
      <c r="K2340" s="588"/>
      <c r="L2340" s="588"/>
      <c r="M2340" s="587"/>
      <c r="N2340" s="587"/>
      <c r="O2340" s="587"/>
      <c r="P2340" s="555"/>
      <c r="Q2340" s="555"/>
      <c r="R2340" s="555"/>
    </row>
    <row r="2341" spans="1:18" ht="14.5">
      <c r="A2341" s="587">
        <v>5</v>
      </c>
      <c r="B2341" s="588" t="s">
        <v>3175</v>
      </c>
      <c r="C2341" s="588" t="s">
        <v>36</v>
      </c>
      <c r="D2341" s="588" t="s">
        <v>36</v>
      </c>
      <c r="E2341" s="588" t="s">
        <v>36</v>
      </c>
      <c r="F2341" s="587" t="s">
        <v>3182</v>
      </c>
      <c r="G2341" s="588" t="s">
        <v>36</v>
      </c>
      <c r="H2341" s="587"/>
      <c r="I2341" s="587"/>
      <c r="J2341" s="583">
        <v>121815</v>
      </c>
      <c r="K2341" s="588"/>
      <c r="L2341" s="588"/>
      <c r="M2341" s="587"/>
      <c r="N2341" s="587"/>
      <c r="O2341" s="587"/>
    </row>
    <row r="2342" spans="1:18" ht="25">
      <c r="B2342" s="590" t="s">
        <v>3175</v>
      </c>
      <c r="C2342" s="590" t="s">
        <v>1914</v>
      </c>
      <c r="D2342" s="590" t="s">
        <v>2071</v>
      </c>
      <c r="E2342" s="590" t="s">
        <v>27</v>
      </c>
      <c r="F2342" s="591" t="s">
        <v>766</v>
      </c>
      <c r="G2342" s="590" t="s">
        <v>168</v>
      </c>
      <c r="H2342" s="593">
        <v>1575</v>
      </c>
      <c r="I2342" s="589">
        <v>29</v>
      </c>
      <c r="J2342" s="592">
        <v>45675</v>
      </c>
      <c r="K2342" s="590" t="s">
        <v>1365</v>
      </c>
      <c r="L2342" s="590" t="s">
        <v>3183</v>
      </c>
      <c r="M2342" s="591" t="s">
        <v>766</v>
      </c>
      <c r="O2342" s="554" t="str">
        <f t="shared" ref="O2342:O2343" si="202">+_xlfn.CONCAT(B2342,"-",E2342)</f>
        <v>B2/23/01-G</v>
      </c>
    </row>
    <row r="2343" spans="1:18" ht="25">
      <c r="B2343" s="590" t="s">
        <v>3175</v>
      </c>
      <c r="C2343" s="590" t="s">
        <v>1914</v>
      </c>
      <c r="D2343" s="590" t="s">
        <v>2071</v>
      </c>
      <c r="E2343" s="590" t="s">
        <v>28</v>
      </c>
      <c r="F2343" s="591" t="s">
        <v>768</v>
      </c>
      <c r="G2343" s="590" t="s">
        <v>168</v>
      </c>
      <c r="H2343" s="593">
        <v>1269</v>
      </c>
      <c r="I2343" s="589">
        <v>60</v>
      </c>
      <c r="J2343" s="592">
        <v>76140</v>
      </c>
      <c r="K2343" s="590" t="s">
        <v>1365</v>
      </c>
      <c r="L2343" s="590" t="s">
        <v>3184</v>
      </c>
      <c r="M2343" s="591" t="s">
        <v>768</v>
      </c>
      <c r="O2343" s="554" t="str">
        <f t="shared" si="202"/>
        <v>B2/23/01-H</v>
      </c>
    </row>
    <row r="2344" spans="1:18" ht="14.5">
      <c r="P2344" s="555"/>
      <c r="Q2344" s="555"/>
      <c r="R2344" s="555"/>
    </row>
    <row r="2345" spans="1:18" ht="14.5">
      <c r="A2345" s="587">
        <v>5</v>
      </c>
      <c r="B2345" s="588" t="s">
        <v>3175</v>
      </c>
      <c r="C2345" s="588" t="s">
        <v>36</v>
      </c>
      <c r="D2345" s="588" t="s">
        <v>36</v>
      </c>
      <c r="E2345" s="588" t="s">
        <v>36</v>
      </c>
      <c r="F2345" s="587" t="s">
        <v>3185</v>
      </c>
      <c r="G2345" s="588" t="s">
        <v>36</v>
      </c>
      <c r="H2345" s="587"/>
      <c r="I2345" s="587"/>
      <c r="J2345" s="583">
        <v>87742</v>
      </c>
      <c r="K2345" s="588"/>
      <c r="L2345" s="588"/>
      <c r="M2345" s="587"/>
      <c r="N2345" s="587"/>
      <c r="O2345" s="587"/>
    </row>
    <row r="2346" spans="1:18" ht="25">
      <c r="B2346" s="590" t="s">
        <v>3175</v>
      </c>
      <c r="C2346" s="590" t="s">
        <v>1914</v>
      </c>
      <c r="D2346" s="590" t="s">
        <v>2071</v>
      </c>
      <c r="E2346" s="590" t="s">
        <v>33</v>
      </c>
      <c r="F2346" s="591" t="s">
        <v>766</v>
      </c>
      <c r="G2346" s="590" t="s">
        <v>168</v>
      </c>
      <c r="H2346" s="593">
        <v>2858</v>
      </c>
      <c r="I2346" s="589">
        <v>29</v>
      </c>
      <c r="J2346" s="592">
        <v>82882</v>
      </c>
      <c r="K2346" s="590" t="s">
        <v>1365</v>
      </c>
      <c r="L2346" s="590" t="s">
        <v>3186</v>
      </c>
      <c r="M2346" s="591" t="s">
        <v>766</v>
      </c>
      <c r="O2346" s="554" t="str">
        <f>+_xlfn.CONCAT(B2346,"-",E2346)</f>
        <v>B2/23/01-J</v>
      </c>
    </row>
    <row r="2349" spans="1:18" ht="25">
      <c r="B2349" s="590" t="s">
        <v>3187</v>
      </c>
      <c r="C2349" s="590" t="s">
        <v>1914</v>
      </c>
      <c r="D2349" s="590" t="s">
        <v>2071</v>
      </c>
      <c r="E2349" s="590" t="s">
        <v>5</v>
      </c>
      <c r="F2349" s="591" t="s">
        <v>768</v>
      </c>
      <c r="G2349" s="590" t="s">
        <v>168</v>
      </c>
      <c r="H2349" s="589">
        <v>81</v>
      </c>
      <c r="I2349" s="589">
        <v>60</v>
      </c>
      <c r="J2349" s="592">
        <v>4860</v>
      </c>
      <c r="K2349" s="590" t="s">
        <v>1365</v>
      </c>
      <c r="L2349" s="590" t="s">
        <v>3188</v>
      </c>
      <c r="M2349" s="591" t="s">
        <v>768</v>
      </c>
      <c r="O2349" s="554" t="str">
        <f>+_xlfn.CONCAT(B2349,"-",E2349)</f>
        <v>B2/23/02-A</v>
      </c>
    </row>
    <row r="2350" spans="1:18" ht="14.5">
      <c r="P2350" s="555"/>
      <c r="Q2350" s="555"/>
      <c r="R2350" s="555"/>
    </row>
    <row r="2351" spans="1:18" ht="14.5">
      <c r="A2351" s="587">
        <v>5</v>
      </c>
      <c r="B2351" s="588" t="s">
        <v>3187</v>
      </c>
      <c r="C2351" s="588" t="s">
        <v>36</v>
      </c>
      <c r="D2351" s="588" t="s">
        <v>36</v>
      </c>
      <c r="E2351" s="588" t="s">
        <v>36</v>
      </c>
      <c r="F2351" s="587" t="s">
        <v>3189</v>
      </c>
      <c r="G2351" s="588" t="s">
        <v>36</v>
      </c>
      <c r="H2351" s="587"/>
      <c r="I2351" s="587"/>
      <c r="J2351" s="583">
        <v>87742</v>
      </c>
      <c r="K2351" s="588"/>
      <c r="L2351" s="588"/>
      <c r="M2351" s="587"/>
      <c r="N2351" s="587"/>
      <c r="O2351" s="587"/>
    </row>
    <row r="2352" spans="1:18" ht="25">
      <c r="B2352" s="590" t="s">
        <v>3187</v>
      </c>
      <c r="C2352" s="590" t="s">
        <v>1914</v>
      </c>
      <c r="D2352" s="590" t="s">
        <v>2071</v>
      </c>
      <c r="E2352" s="590" t="s">
        <v>6</v>
      </c>
      <c r="F2352" s="591" t="s">
        <v>766</v>
      </c>
      <c r="G2352" s="590" t="s">
        <v>168</v>
      </c>
      <c r="H2352" s="593">
        <v>2858</v>
      </c>
      <c r="I2352" s="589">
        <v>29</v>
      </c>
      <c r="J2352" s="592">
        <v>82882</v>
      </c>
      <c r="K2352" s="590" t="s">
        <v>1365</v>
      </c>
      <c r="L2352" s="590" t="s">
        <v>3190</v>
      </c>
      <c r="M2352" s="591" t="s">
        <v>766</v>
      </c>
      <c r="O2352" s="554" t="str">
        <f t="shared" ref="O2352:O2353" si="203">+_xlfn.CONCAT(B2352,"-",E2352)</f>
        <v>B2/23/02-B</v>
      </c>
    </row>
    <row r="2353" spans="1:18" ht="25">
      <c r="B2353" s="590" t="s">
        <v>3187</v>
      </c>
      <c r="C2353" s="590" t="s">
        <v>1914</v>
      </c>
      <c r="D2353" s="590" t="s">
        <v>2071</v>
      </c>
      <c r="E2353" s="590" t="s">
        <v>7</v>
      </c>
      <c r="F2353" s="591" t="s">
        <v>768</v>
      </c>
      <c r="G2353" s="590" t="s">
        <v>168</v>
      </c>
      <c r="H2353" s="589">
        <v>81</v>
      </c>
      <c r="I2353" s="589">
        <v>60</v>
      </c>
      <c r="J2353" s="592">
        <v>4860</v>
      </c>
      <c r="K2353" s="590" t="s">
        <v>1365</v>
      </c>
      <c r="L2353" s="590" t="s">
        <v>3191</v>
      </c>
      <c r="M2353" s="591" t="s">
        <v>768</v>
      </c>
      <c r="O2353" s="554" t="str">
        <f t="shared" si="203"/>
        <v>B2/23/02-C</v>
      </c>
    </row>
    <row r="2354" spans="1:18" ht="14.5">
      <c r="P2354" s="555"/>
      <c r="Q2354" s="555"/>
      <c r="R2354" s="555"/>
    </row>
    <row r="2355" spans="1:18" ht="14.5">
      <c r="A2355" s="587">
        <v>5</v>
      </c>
      <c r="B2355" s="588" t="s">
        <v>3187</v>
      </c>
      <c r="C2355" s="588" t="s">
        <v>36</v>
      </c>
      <c r="D2355" s="588" t="s">
        <v>36</v>
      </c>
      <c r="E2355" s="588" t="s">
        <v>36</v>
      </c>
      <c r="F2355" s="587" t="s">
        <v>3192</v>
      </c>
      <c r="G2355" s="588" t="s">
        <v>36</v>
      </c>
      <c r="H2355" s="587"/>
      <c r="I2355" s="587"/>
      <c r="J2355" s="583">
        <v>73158</v>
      </c>
      <c r="K2355" s="588"/>
      <c r="L2355" s="588"/>
      <c r="M2355" s="587"/>
      <c r="N2355" s="587"/>
      <c r="O2355" s="587"/>
    </row>
    <row r="2356" spans="1:18" ht="25">
      <c r="B2356" s="590" t="s">
        <v>3187</v>
      </c>
      <c r="C2356" s="590" t="s">
        <v>1914</v>
      </c>
      <c r="D2356" s="590" t="s">
        <v>2071</v>
      </c>
      <c r="E2356" s="590" t="s">
        <v>8</v>
      </c>
      <c r="F2356" s="591" t="s">
        <v>766</v>
      </c>
      <c r="G2356" s="590" t="s">
        <v>168</v>
      </c>
      <c r="H2356" s="593">
        <v>2382</v>
      </c>
      <c r="I2356" s="589">
        <v>29</v>
      </c>
      <c r="J2356" s="592">
        <v>69078</v>
      </c>
      <c r="K2356" s="590" t="s">
        <v>1365</v>
      </c>
      <c r="L2356" s="590" t="s">
        <v>3193</v>
      </c>
      <c r="M2356" s="591" t="s">
        <v>766</v>
      </c>
      <c r="O2356" s="554" t="str">
        <f t="shared" ref="O2356:O2357" si="204">+_xlfn.CONCAT(B2356,"-",E2356)</f>
        <v>B2/23/02-D</v>
      </c>
    </row>
    <row r="2357" spans="1:18" ht="25">
      <c r="B2357" s="590" t="s">
        <v>3187</v>
      </c>
      <c r="C2357" s="590" t="s">
        <v>1914</v>
      </c>
      <c r="D2357" s="590" t="s">
        <v>2071</v>
      </c>
      <c r="E2357" s="590" t="s">
        <v>10</v>
      </c>
      <c r="F2357" s="591" t="s">
        <v>768</v>
      </c>
      <c r="G2357" s="590" t="s">
        <v>168</v>
      </c>
      <c r="H2357" s="589">
        <v>68</v>
      </c>
      <c r="I2357" s="589">
        <v>60</v>
      </c>
      <c r="J2357" s="592">
        <v>4080</v>
      </c>
      <c r="K2357" s="590" t="s">
        <v>1365</v>
      </c>
      <c r="L2357" s="590" t="s">
        <v>3194</v>
      </c>
      <c r="M2357" s="591" t="s">
        <v>768</v>
      </c>
      <c r="O2357" s="554" t="str">
        <f t="shared" si="204"/>
        <v>B2/23/02-E</v>
      </c>
    </row>
    <row r="2358" spans="1:18" ht="14.5">
      <c r="P2358" s="555"/>
      <c r="Q2358" s="555"/>
      <c r="R2358" s="555"/>
    </row>
    <row r="2359" spans="1:18" ht="14.5">
      <c r="A2359" s="587">
        <v>5</v>
      </c>
      <c r="B2359" s="588" t="s">
        <v>3187</v>
      </c>
      <c r="C2359" s="588" t="s">
        <v>36</v>
      </c>
      <c r="D2359" s="588" t="s">
        <v>36</v>
      </c>
      <c r="E2359" s="588" t="s">
        <v>36</v>
      </c>
      <c r="F2359" s="587" t="s">
        <v>767</v>
      </c>
      <c r="G2359" s="588" t="s">
        <v>36</v>
      </c>
      <c r="H2359" s="587"/>
      <c r="I2359" s="587"/>
      <c r="J2359" s="583">
        <v>12500</v>
      </c>
      <c r="K2359" s="588"/>
      <c r="L2359" s="588"/>
      <c r="M2359" s="587"/>
      <c r="N2359" s="587"/>
      <c r="O2359" s="587"/>
    </row>
    <row r="2360" spans="1:18">
      <c r="B2360" s="590" t="s">
        <v>3187</v>
      </c>
      <c r="C2360" s="590" t="s">
        <v>1914</v>
      </c>
      <c r="D2360" s="590" t="s">
        <v>2071</v>
      </c>
      <c r="E2360" s="590" t="s">
        <v>11</v>
      </c>
      <c r="F2360" s="591" t="s">
        <v>769</v>
      </c>
      <c r="G2360" s="590" t="s">
        <v>0</v>
      </c>
      <c r="H2360" s="589">
        <v>1</v>
      </c>
      <c r="I2360" s="592">
        <v>12500</v>
      </c>
      <c r="J2360" s="592">
        <v>12500</v>
      </c>
      <c r="K2360" s="590" t="s">
        <v>1365</v>
      </c>
      <c r="L2360" s="590" t="s">
        <v>3195</v>
      </c>
      <c r="M2360" s="591" t="s">
        <v>769</v>
      </c>
      <c r="O2360" s="554" t="str">
        <f>+_xlfn.CONCAT(B2360,"-",E2360)</f>
        <v>B2/23/02-F</v>
      </c>
    </row>
    <row r="2361" spans="1:18" ht="14.5">
      <c r="P2361" s="555"/>
      <c r="Q2361" s="555"/>
      <c r="R2361" s="555"/>
    </row>
    <row r="2362" spans="1:18" ht="14.5">
      <c r="A2362" s="587">
        <v>4</v>
      </c>
      <c r="B2362" s="588" t="s">
        <v>3187</v>
      </c>
      <c r="C2362" s="588" t="s">
        <v>36</v>
      </c>
      <c r="D2362" s="588" t="s">
        <v>36</v>
      </c>
      <c r="E2362" s="588" t="s">
        <v>36</v>
      </c>
      <c r="F2362" s="587" t="s">
        <v>770</v>
      </c>
      <c r="G2362" s="588" t="s">
        <v>36</v>
      </c>
      <c r="H2362" s="587"/>
      <c r="I2362" s="587"/>
      <c r="J2362" s="583">
        <v>445875.23</v>
      </c>
      <c r="K2362" s="588"/>
      <c r="L2362" s="588"/>
      <c r="M2362" s="587"/>
      <c r="N2362" s="587"/>
      <c r="O2362" s="587"/>
      <c r="P2362" s="555"/>
      <c r="Q2362" s="555"/>
      <c r="R2362" s="555"/>
    </row>
    <row r="2363" spans="1:18" ht="43.5">
      <c r="A2363" s="587">
        <v>5</v>
      </c>
      <c r="B2363" s="588" t="s">
        <v>3187</v>
      </c>
      <c r="C2363" s="588" t="s">
        <v>36</v>
      </c>
      <c r="D2363" s="588" t="s">
        <v>36</v>
      </c>
      <c r="E2363" s="588" t="s">
        <v>36</v>
      </c>
      <c r="F2363" s="587" t="s">
        <v>771</v>
      </c>
      <c r="G2363" s="588" t="s">
        <v>36</v>
      </c>
      <c r="H2363" s="587"/>
      <c r="I2363" s="587"/>
      <c r="J2363" s="583">
        <v>128207.4</v>
      </c>
      <c r="K2363" s="588"/>
      <c r="L2363" s="588"/>
      <c r="M2363" s="587"/>
      <c r="N2363" s="587"/>
      <c r="O2363" s="587"/>
      <c r="P2363" s="555"/>
      <c r="Q2363" s="555"/>
      <c r="R2363" s="555"/>
    </row>
    <row r="2364" spans="1:18" ht="14.5">
      <c r="A2364" s="587">
        <v>6</v>
      </c>
      <c r="B2364" s="588" t="s">
        <v>3187</v>
      </c>
      <c r="C2364" s="588" t="s">
        <v>36</v>
      </c>
      <c r="D2364" s="588" t="s">
        <v>36</v>
      </c>
      <c r="E2364" s="588" t="s">
        <v>36</v>
      </c>
      <c r="F2364" s="587" t="s">
        <v>3182</v>
      </c>
      <c r="G2364" s="588" t="s">
        <v>36</v>
      </c>
      <c r="H2364" s="587"/>
      <c r="I2364" s="587"/>
      <c r="J2364" s="583">
        <v>14566.3</v>
      </c>
      <c r="K2364" s="588"/>
      <c r="L2364" s="588"/>
      <c r="M2364" s="587"/>
      <c r="N2364" s="587"/>
      <c r="O2364" s="587"/>
    </row>
    <row r="2365" spans="1:18">
      <c r="B2365" s="590" t="s">
        <v>3187</v>
      </c>
      <c r="C2365" s="590" t="s">
        <v>1914</v>
      </c>
      <c r="D2365" s="590" t="s">
        <v>2071</v>
      </c>
      <c r="E2365" s="590" t="s">
        <v>27</v>
      </c>
      <c r="F2365" s="591" t="s">
        <v>1454</v>
      </c>
      <c r="G2365" s="590" t="s">
        <v>179</v>
      </c>
      <c r="H2365" s="589">
        <v>510</v>
      </c>
      <c r="I2365" s="589">
        <v>25.63</v>
      </c>
      <c r="J2365" s="592">
        <v>13071.3</v>
      </c>
      <c r="K2365" s="590" t="s">
        <v>1365</v>
      </c>
      <c r="L2365" s="590" t="s">
        <v>3196</v>
      </c>
      <c r="M2365" s="591" t="s">
        <v>1454</v>
      </c>
      <c r="O2365" s="554" t="str">
        <f t="shared" ref="O2365:O2368" si="205">+_xlfn.CONCAT(B2365,"-",E2365)</f>
        <v>B2/23/02-G</v>
      </c>
    </row>
    <row r="2366" spans="1:18">
      <c r="B2366" s="590" t="s">
        <v>3187</v>
      </c>
      <c r="C2366" s="590" t="s">
        <v>1914</v>
      </c>
      <c r="D2366" s="590" t="s">
        <v>2071</v>
      </c>
      <c r="E2366" s="590" t="s">
        <v>28</v>
      </c>
      <c r="F2366" s="591" t="s">
        <v>1453</v>
      </c>
      <c r="G2366" s="590" t="s">
        <v>179</v>
      </c>
      <c r="H2366" s="589">
        <v>20</v>
      </c>
      <c r="I2366" s="589">
        <v>32.25</v>
      </c>
      <c r="J2366" s="589">
        <v>645</v>
      </c>
      <c r="K2366" s="590" t="s">
        <v>1365</v>
      </c>
      <c r="L2366" s="590" t="s">
        <v>3197</v>
      </c>
      <c r="M2366" s="591" t="s">
        <v>1453</v>
      </c>
      <c r="O2366" s="554" t="str">
        <f t="shared" si="205"/>
        <v>B2/23/02-H</v>
      </c>
    </row>
    <row r="2367" spans="1:18">
      <c r="B2367" s="590" t="s">
        <v>3187</v>
      </c>
      <c r="C2367" s="590" t="s">
        <v>1914</v>
      </c>
      <c r="D2367" s="590" t="s">
        <v>2071</v>
      </c>
      <c r="E2367" s="590" t="s">
        <v>33</v>
      </c>
      <c r="F2367" s="591" t="s">
        <v>1448</v>
      </c>
      <c r="G2367" s="590" t="s">
        <v>179</v>
      </c>
      <c r="H2367" s="589">
        <v>10</v>
      </c>
      <c r="I2367" s="589">
        <v>32</v>
      </c>
      <c r="J2367" s="589">
        <v>320</v>
      </c>
      <c r="K2367" s="590" t="s">
        <v>1365</v>
      </c>
      <c r="L2367" s="590" t="s">
        <v>3198</v>
      </c>
      <c r="M2367" s="591" t="s">
        <v>1448</v>
      </c>
      <c r="O2367" s="554" t="str">
        <f t="shared" si="205"/>
        <v>B2/23/02-J</v>
      </c>
    </row>
    <row r="2368" spans="1:18">
      <c r="B2368" s="590" t="s">
        <v>3187</v>
      </c>
      <c r="C2368" s="590" t="s">
        <v>1914</v>
      </c>
      <c r="D2368" s="590" t="s">
        <v>2071</v>
      </c>
      <c r="E2368" s="590" t="s">
        <v>34</v>
      </c>
      <c r="F2368" s="591" t="s">
        <v>1445</v>
      </c>
      <c r="G2368" s="590" t="s">
        <v>179</v>
      </c>
      <c r="H2368" s="589">
        <v>10</v>
      </c>
      <c r="I2368" s="589">
        <v>53</v>
      </c>
      <c r="J2368" s="589">
        <v>530</v>
      </c>
      <c r="K2368" s="590" t="s">
        <v>1365</v>
      </c>
      <c r="L2368" s="590" t="s">
        <v>3199</v>
      </c>
      <c r="M2368" s="591" t="s">
        <v>1445</v>
      </c>
      <c r="O2368" s="554" t="str">
        <f t="shared" si="205"/>
        <v>B2/23/02-K</v>
      </c>
    </row>
    <row r="2370" spans="1:18" ht="14.5">
      <c r="P2370" s="555"/>
      <c r="Q2370" s="555"/>
      <c r="R2370" s="555"/>
    </row>
    <row r="2371" spans="1:18" ht="14.5">
      <c r="A2371" s="587">
        <v>6</v>
      </c>
      <c r="B2371" s="588" t="s">
        <v>3200</v>
      </c>
      <c r="C2371" s="588" t="s">
        <v>36</v>
      </c>
      <c r="D2371" s="588" t="s">
        <v>36</v>
      </c>
      <c r="E2371" s="588" t="s">
        <v>36</v>
      </c>
      <c r="F2371" s="587" t="s">
        <v>3185</v>
      </c>
      <c r="G2371" s="588" t="s">
        <v>36</v>
      </c>
      <c r="H2371" s="587"/>
      <c r="I2371" s="587"/>
      <c r="J2371" s="583">
        <v>39867.4</v>
      </c>
      <c r="K2371" s="588"/>
      <c r="L2371" s="588"/>
      <c r="M2371" s="587"/>
      <c r="N2371" s="587"/>
      <c r="O2371" s="587"/>
    </row>
    <row r="2372" spans="1:18">
      <c r="B2372" s="590" t="s">
        <v>3200</v>
      </c>
      <c r="C2372" s="590" t="s">
        <v>1914</v>
      </c>
      <c r="D2372" s="590" t="s">
        <v>2071</v>
      </c>
      <c r="E2372" s="590" t="s">
        <v>5</v>
      </c>
      <c r="F2372" s="591" t="s">
        <v>1454</v>
      </c>
      <c r="G2372" s="590" t="s">
        <v>179</v>
      </c>
      <c r="H2372" s="593">
        <v>1480</v>
      </c>
      <c r="I2372" s="589">
        <v>25.63</v>
      </c>
      <c r="J2372" s="592">
        <v>37932.400000000001</v>
      </c>
      <c r="K2372" s="590" t="s">
        <v>1365</v>
      </c>
      <c r="L2372" s="590" t="s">
        <v>3201</v>
      </c>
      <c r="M2372" s="591" t="s">
        <v>1454</v>
      </c>
      <c r="O2372" s="554" t="str">
        <f t="shared" ref="O2372:O2373" si="206">+_xlfn.CONCAT(B2372,"-",E2372)</f>
        <v>B2/23/03-A</v>
      </c>
    </row>
    <row r="2373" spans="1:18">
      <c r="B2373" s="590" t="s">
        <v>3200</v>
      </c>
      <c r="C2373" s="590" t="s">
        <v>1914</v>
      </c>
      <c r="D2373" s="590" t="s">
        <v>2071</v>
      </c>
      <c r="E2373" s="590" t="s">
        <v>6</v>
      </c>
      <c r="F2373" s="591" t="s">
        <v>1453</v>
      </c>
      <c r="G2373" s="590" t="s">
        <v>179</v>
      </c>
      <c r="H2373" s="589">
        <v>60</v>
      </c>
      <c r="I2373" s="589">
        <v>32.25</v>
      </c>
      <c r="J2373" s="592">
        <v>1935</v>
      </c>
      <c r="K2373" s="590" t="s">
        <v>1365</v>
      </c>
      <c r="L2373" s="590" t="s">
        <v>3202</v>
      </c>
      <c r="M2373" s="591" t="s">
        <v>1453</v>
      </c>
      <c r="O2373" s="554" t="str">
        <f t="shared" si="206"/>
        <v>B2/23/03-B</v>
      </c>
    </row>
    <row r="2374" spans="1:18" ht="14.5">
      <c r="P2374" s="555"/>
      <c r="Q2374" s="555"/>
      <c r="R2374" s="555"/>
    </row>
    <row r="2375" spans="1:18" ht="14.5">
      <c r="A2375" s="587">
        <v>6</v>
      </c>
      <c r="B2375" s="588" t="s">
        <v>3200</v>
      </c>
      <c r="C2375" s="588" t="s">
        <v>36</v>
      </c>
      <c r="D2375" s="588" t="s">
        <v>36</v>
      </c>
      <c r="E2375" s="588" t="s">
        <v>36</v>
      </c>
      <c r="F2375" s="587" t="s">
        <v>3189</v>
      </c>
      <c r="G2375" s="588" t="s">
        <v>36</v>
      </c>
      <c r="H2375" s="587"/>
      <c r="I2375" s="587"/>
      <c r="J2375" s="583">
        <v>39867.4</v>
      </c>
      <c r="K2375" s="588"/>
      <c r="L2375" s="588"/>
      <c r="M2375" s="587"/>
      <c r="N2375" s="587"/>
      <c r="O2375" s="587"/>
    </row>
    <row r="2376" spans="1:18">
      <c r="B2376" s="590" t="s">
        <v>3200</v>
      </c>
      <c r="C2376" s="590" t="s">
        <v>1914</v>
      </c>
      <c r="D2376" s="590" t="s">
        <v>2071</v>
      </c>
      <c r="E2376" s="590" t="s">
        <v>7</v>
      </c>
      <c r="F2376" s="591" t="s">
        <v>1454</v>
      </c>
      <c r="G2376" s="590" t="s">
        <v>179</v>
      </c>
      <c r="H2376" s="593">
        <v>1480</v>
      </c>
      <c r="I2376" s="589">
        <v>25.63</v>
      </c>
      <c r="J2376" s="592">
        <v>37932.400000000001</v>
      </c>
      <c r="K2376" s="590" t="s">
        <v>1365</v>
      </c>
      <c r="L2376" s="590" t="s">
        <v>3203</v>
      </c>
      <c r="M2376" s="591" t="s">
        <v>1454</v>
      </c>
      <c r="O2376" s="554" t="str">
        <f t="shared" ref="O2376:O2377" si="207">+_xlfn.CONCAT(B2376,"-",E2376)</f>
        <v>B2/23/03-C</v>
      </c>
    </row>
    <row r="2377" spans="1:18">
      <c r="B2377" s="590" t="s">
        <v>3200</v>
      </c>
      <c r="C2377" s="590" t="s">
        <v>1914</v>
      </c>
      <c r="D2377" s="590" t="s">
        <v>2071</v>
      </c>
      <c r="E2377" s="590" t="s">
        <v>8</v>
      </c>
      <c r="F2377" s="591" t="s">
        <v>1453</v>
      </c>
      <c r="G2377" s="590" t="s">
        <v>179</v>
      </c>
      <c r="H2377" s="589">
        <v>60</v>
      </c>
      <c r="I2377" s="589">
        <v>32.25</v>
      </c>
      <c r="J2377" s="592">
        <v>1935</v>
      </c>
      <c r="K2377" s="590" t="s">
        <v>1365</v>
      </c>
      <c r="L2377" s="590" t="s">
        <v>3204</v>
      </c>
      <c r="M2377" s="591" t="s">
        <v>1453</v>
      </c>
      <c r="O2377" s="554" t="str">
        <f t="shared" si="207"/>
        <v>B2/23/03-D</v>
      </c>
    </row>
    <row r="2378" spans="1:18" ht="14.5">
      <c r="P2378" s="555"/>
      <c r="Q2378" s="555"/>
      <c r="R2378" s="555"/>
    </row>
    <row r="2379" spans="1:18" ht="14.5">
      <c r="A2379" s="587">
        <v>6</v>
      </c>
      <c r="B2379" s="588" t="s">
        <v>3200</v>
      </c>
      <c r="C2379" s="588" t="s">
        <v>36</v>
      </c>
      <c r="D2379" s="588" t="s">
        <v>36</v>
      </c>
      <c r="E2379" s="588" t="s">
        <v>36</v>
      </c>
      <c r="F2379" s="587" t="s">
        <v>3192</v>
      </c>
      <c r="G2379" s="588" t="s">
        <v>36</v>
      </c>
      <c r="H2379" s="587"/>
      <c r="I2379" s="587"/>
      <c r="J2379" s="583">
        <v>33906.300000000003</v>
      </c>
      <c r="K2379" s="588"/>
      <c r="L2379" s="588"/>
      <c r="M2379" s="587"/>
      <c r="N2379" s="587"/>
      <c r="O2379" s="587"/>
    </row>
    <row r="2380" spans="1:18">
      <c r="B2380" s="590" t="s">
        <v>3200</v>
      </c>
      <c r="C2380" s="590" t="s">
        <v>1914</v>
      </c>
      <c r="D2380" s="590" t="s">
        <v>2071</v>
      </c>
      <c r="E2380" s="590" t="s">
        <v>10</v>
      </c>
      <c r="F2380" s="591" t="s">
        <v>1454</v>
      </c>
      <c r="G2380" s="590" t="s">
        <v>179</v>
      </c>
      <c r="H2380" s="593">
        <v>1260</v>
      </c>
      <c r="I2380" s="589">
        <v>25.63</v>
      </c>
      <c r="J2380" s="592">
        <v>32293.8</v>
      </c>
      <c r="K2380" s="590" t="s">
        <v>1365</v>
      </c>
      <c r="L2380" s="590" t="s">
        <v>3205</v>
      </c>
      <c r="M2380" s="591" t="s">
        <v>1454</v>
      </c>
      <c r="O2380" s="554" t="str">
        <f t="shared" ref="O2380:O2381" si="208">+_xlfn.CONCAT(B2380,"-",E2380)</f>
        <v>B2/23/03-E</v>
      </c>
    </row>
    <row r="2381" spans="1:18">
      <c r="B2381" s="590" t="s">
        <v>3200</v>
      </c>
      <c r="C2381" s="590" t="s">
        <v>1914</v>
      </c>
      <c r="D2381" s="590" t="s">
        <v>2071</v>
      </c>
      <c r="E2381" s="590" t="s">
        <v>11</v>
      </c>
      <c r="F2381" s="591" t="s">
        <v>1453</v>
      </c>
      <c r="G2381" s="590" t="s">
        <v>179</v>
      </c>
      <c r="H2381" s="589">
        <v>50</v>
      </c>
      <c r="I2381" s="589">
        <v>32.25</v>
      </c>
      <c r="J2381" s="592">
        <v>1612.5</v>
      </c>
      <c r="K2381" s="590" t="s">
        <v>1365</v>
      </c>
      <c r="L2381" s="590" t="s">
        <v>3206</v>
      </c>
      <c r="M2381" s="591" t="s">
        <v>1453</v>
      </c>
      <c r="O2381" s="554" t="str">
        <f t="shared" si="208"/>
        <v>B2/23/03-F</v>
      </c>
    </row>
    <row r="2382" spans="1:18" ht="14.5">
      <c r="P2382" s="555"/>
      <c r="Q2382" s="555"/>
      <c r="R2382" s="555"/>
    </row>
    <row r="2383" spans="1:18" ht="58">
      <c r="A2383" s="587">
        <v>5</v>
      </c>
      <c r="B2383" s="588" t="s">
        <v>3200</v>
      </c>
      <c r="C2383" s="588" t="s">
        <v>36</v>
      </c>
      <c r="D2383" s="588" t="s">
        <v>36</v>
      </c>
      <c r="E2383" s="588" t="s">
        <v>36</v>
      </c>
      <c r="F2383" s="587" t="s">
        <v>772</v>
      </c>
      <c r="G2383" s="588" t="s">
        <v>36</v>
      </c>
      <c r="H2383" s="587"/>
      <c r="I2383" s="587"/>
      <c r="J2383" s="583">
        <v>73678.25</v>
      </c>
      <c r="K2383" s="588"/>
      <c r="L2383" s="588"/>
      <c r="M2383" s="587"/>
      <c r="N2383" s="587"/>
      <c r="O2383" s="587"/>
      <c r="P2383" s="555"/>
      <c r="Q2383" s="555"/>
      <c r="R2383" s="555"/>
    </row>
    <row r="2384" spans="1:18" ht="14.5">
      <c r="A2384" s="587">
        <v>6</v>
      </c>
      <c r="B2384" s="588" t="s">
        <v>3200</v>
      </c>
      <c r="C2384" s="588" t="s">
        <v>36</v>
      </c>
      <c r="D2384" s="588" t="s">
        <v>36</v>
      </c>
      <c r="E2384" s="588" t="s">
        <v>36</v>
      </c>
      <c r="F2384" s="587" t="s">
        <v>3182</v>
      </c>
      <c r="G2384" s="588" t="s">
        <v>36</v>
      </c>
      <c r="H2384" s="587"/>
      <c r="I2384" s="587"/>
      <c r="J2384" s="583">
        <v>44851.54</v>
      </c>
      <c r="K2384" s="588"/>
      <c r="L2384" s="588"/>
      <c r="M2384" s="587"/>
      <c r="N2384" s="587"/>
      <c r="O2384" s="587"/>
    </row>
    <row r="2385" spans="1:18">
      <c r="B2385" s="590" t="s">
        <v>3200</v>
      </c>
      <c r="C2385" s="590" t="s">
        <v>1914</v>
      </c>
      <c r="D2385" s="590" t="s">
        <v>2071</v>
      </c>
      <c r="E2385" s="590" t="s">
        <v>27</v>
      </c>
      <c r="F2385" s="591" t="s">
        <v>1454</v>
      </c>
      <c r="G2385" s="590" t="s">
        <v>179</v>
      </c>
      <c r="H2385" s="589">
        <v>414</v>
      </c>
      <c r="I2385" s="589">
        <v>25.63</v>
      </c>
      <c r="J2385" s="592">
        <v>10610.82</v>
      </c>
      <c r="K2385" s="590" t="s">
        <v>1365</v>
      </c>
      <c r="L2385" s="590" t="s">
        <v>3207</v>
      </c>
      <c r="M2385" s="591" t="s">
        <v>1454</v>
      </c>
      <c r="O2385" s="554" t="str">
        <f t="shared" ref="O2385:O2392" si="209">+_xlfn.CONCAT(B2385,"-",E2385)</f>
        <v>B2/23/03-G</v>
      </c>
    </row>
    <row r="2386" spans="1:18">
      <c r="B2386" s="590" t="s">
        <v>3200</v>
      </c>
      <c r="C2386" s="590" t="s">
        <v>1914</v>
      </c>
      <c r="D2386" s="590" t="s">
        <v>2071</v>
      </c>
      <c r="E2386" s="590" t="s">
        <v>28</v>
      </c>
      <c r="F2386" s="591" t="s">
        <v>1453</v>
      </c>
      <c r="G2386" s="590" t="s">
        <v>179</v>
      </c>
      <c r="H2386" s="589">
        <v>286</v>
      </c>
      <c r="I2386" s="589">
        <v>32.25</v>
      </c>
      <c r="J2386" s="592">
        <v>9223.5</v>
      </c>
      <c r="K2386" s="590" t="s">
        <v>1365</v>
      </c>
      <c r="L2386" s="590" t="s">
        <v>3208</v>
      </c>
      <c r="M2386" s="591" t="s">
        <v>1453</v>
      </c>
      <c r="O2386" s="554" t="str">
        <f t="shared" si="209"/>
        <v>B2/23/03-H</v>
      </c>
    </row>
    <row r="2387" spans="1:18">
      <c r="B2387" s="590" t="s">
        <v>3200</v>
      </c>
      <c r="C2387" s="590" t="s">
        <v>1914</v>
      </c>
      <c r="D2387" s="590" t="s">
        <v>2071</v>
      </c>
      <c r="E2387" s="590" t="s">
        <v>33</v>
      </c>
      <c r="F2387" s="591" t="s">
        <v>1448</v>
      </c>
      <c r="G2387" s="590" t="s">
        <v>179</v>
      </c>
      <c r="H2387" s="589">
        <v>112</v>
      </c>
      <c r="I2387" s="589">
        <v>32</v>
      </c>
      <c r="J2387" s="592">
        <v>3584</v>
      </c>
      <c r="K2387" s="590" t="s">
        <v>1365</v>
      </c>
      <c r="L2387" s="590" t="s">
        <v>3209</v>
      </c>
      <c r="M2387" s="591" t="s">
        <v>1448</v>
      </c>
      <c r="O2387" s="554" t="str">
        <f t="shared" si="209"/>
        <v>B2/23/03-J</v>
      </c>
    </row>
    <row r="2388" spans="1:18">
      <c r="B2388" s="590" t="s">
        <v>3200</v>
      </c>
      <c r="C2388" s="590" t="s">
        <v>1914</v>
      </c>
      <c r="D2388" s="590" t="s">
        <v>2071</v>
      </c>
      <c r="E2388" s="590" t="s">
        <v>34</v>
      </c>
      <c r="F2388" s="591" t="s">
        <v>1445</v>
      </c>
      <c r="G2388" s="590" t="s">
        <v>179</v>
      </c>
      <c r="H2388" s="589">
        <v>164</v>
      </c>
      <c r="I2388" s="589">
        <v>53</v>
      </c>
      <c r="J2388" s="592">
        <v>8692</v>
      </c>
      <c r="K2388" s="590" t="s">
        <v>1365</v>
      </c>
      <c r="L2388" s="590" t="s">
        <v>3210</v>
      </c>
      <c r="M2388" s="591" t="s">
        <v>1445</v>
      </c>
      <c r="O2388" s="554" t="str">
        <f t="shared" si="209"/>
        <v>B2/23/03-K</v>
      </c>
    </row>
    <row r="2389" spans="1:18">
      <c r="B2389" s="590" t="s">
        <v>3200</v>
      </c>
      <c r="C2389" s="590" t="s">
        <v>1914</v>
      </c>
      <c r="D2389" s="590" t="s">
        <v>2071</v>
      </c>
      <c r="E2389" s="590" t="s">
        <v>39</v>
      </c>
      <c r="F2389" s="591" t="s">
        <v>1449</v>
      </c>
      <c r="G2389" s="590" t="s">
        <v>179</v>
      </c>
      <c r="H2389" s="589">
        <v>119</v>
      </c>
      <c r="I2389" s="589">
        <v>55.88</v>
      </c>
      <c r="J2389" s="592">
        <v>6649.72</v>
      </c>
      <c r="K2389" s="590" t="s">
        <v>1365</v>
      </c>
      <c r="L2389" s="590" t="s">
        <v>3211</v>
      </c>
      <c r="M2389" s="591" t="s">
        <v>1449</v>
      </c>
      <c r="O2389" s="554" t="str">
        <f t="shared" si="209"/>
        <v>B2/23/03-L</v>
      </c>
    </row>
    <row r="2390" spans="1:18">
      <c r="B2390" s="590" t="s">
        <v>3200</v>
      </c>
      <c r="C2390" s="590" t="s">
        <v>1914</v>
      </c>
      <c r="D2390" s="590" t="s">
        <v>2071</v>
      </c>
      <c r="E2390" s="590" t="s">
        <v>38</v>
      </c>
      <c r="F2390" s="591" t="s">
        <v>1455</v>
      </c>
      <c r="G2390" s="590" t="s">
        <v>179</v>
      </c>
      <c r="H2390" s="589">
        <v>10</v>
      </c>
      <c r="I2390" s="589">
        <v>60.75</v>
      </c>
      <c r="J2390" s="589">
        <v>607.5</v>
      </c>
      <c r="K2390" s="590" t="s">
        <v>1365</v>
      </c>
      <c r="L2390" s="590" t="s">
        <v>3212</v>
      </c>
      <c r="M2390" s="591" t="s">
        <v>1455</v>
      </c>
      <c r="O2390" s="554" t="str">
        <f t="shared" si="209"/>
        <v>B2/23/03-M</v>
      </c>
    </row>
    <row r="2391" spans="1:18">
      <c r="B2391" s="590" t="s">
        <v>3200</v>
      </c>
      <c r="C2391" s="590" t="s">
        <v>1914</v>
      </c>
      <c r="D2391" s="590" t="s">
        <v>2071</v>
      </c>
      <c r="E2391" s="590" t="s">
        <v>205</v>
      </c>
      <c r="F2391" s="591" t="s">
        <v>1457</v>
      </c>
      <c r="G2391" s="590" t="s">
        <v>179</v>
      </c>
      <c r="H2391" s="589">
        <v>10</v>
      </c>
      <c r="I2391" s="589">
        <v>84</v>
      </c>
      <c r="J2391" s="589">
        <v>840</v>
      </c>
      <c r="K2391" s="590" t="s">
        <v>1365</v>
      </c>
      <c r="L2391" s="590" t="s">
        <v>3213</v>
      </c>
      <c r="M2391" s="591" t="s">
        <v>1457</v>
      </c>
      <c r="O2391" s="554" t="str">
        <f t="shared" si="209"/>
        <v>B2/23/03-N</v>
      </c>
    </row>
    <row r="2392" spans="1:18">
      <c r="B2392" s="590" t="s">
        <v>3200</v>
      </c>
      <c r="C2392" s="590" t="s">
        <v>1914</v>
      </c>
      <c r="D2392" s="590" t="s">
        <v>2071</v>
      </c>
      <c r="E2392" s="590" t="s">
        <v>414</v>
      </c>
      <c r="F2392" s="591" t="s">
        <v>1461</v>
      </c>
      <c r="G2392" s="590" t="s">
        <v>179</v>
      </c>
      <c r="H2392" s="589">
        <v>43</v>
      </c>
      <c r="I2392" s="589">
        <v>108</v>
      </c>
      <c r="J2392" s="592">
        <v>4644</v>
      </c>
      <c r="K2392" s="590" t="s">
        <v>1365</v>
      </c>
      <c r="L2392" s="590" t="s">
        <v>3214</v>
      </c>
      <c r="M2392" s="591" t="s">
        <v>1461</v>
      </c>
      <c r="O2392" s="554" t="str">
        <f t="shared" si="209"/>
        <v>B2/23/03-P</v>
      </c>
    </row>
    <row r="2394" spans="1:18" ht="14.5">
      <c r="P2394" s="555"/>
      <c r="Q2394" s="555"/>
      <c r="R2394" s="555"/>
    </row>
    <row r="2395" spans="1:18" ht="14.5">
      <c r="A2395" s="587">
        <v>6</v>
      </c>
      <c r="B2395" s="588" t="s">
        <v>3215</v>
      </c>
      <c r="C2395" s="588" t="s">
        <v>36</v>
      </c>
      <c r="D2395" s="588" t="s">
        <v>36</v>
      </c>
      <c r="E2395" s="588" t="s">
        <v>36</v>
      </c>
      <c r="F2395" s="587" t="s">
        <v>3216</v>
      </c>
      <c r="G2395" s="588" t="s">
        <v>36</v>
      </c>
      <c r="H2395" s="587"/>
      <c r="I2395" s="587"/>
      <c r="J2395" s="583">
        <v>10162.780000000001</v>
      </c>
      <c r="K2395" s="588"/>
      <c r="L2395" s="588"/>
      <c r="M2395" s="587"/>
      <c r="N2395" s="587"/>
      <c r="O2395" s="587"/>
    </row>
    <row r="2396" spans="1:18">
      <c r="B2396" s="590" t="s">
        <v>3215</v>
      </c>
      <c r="C2396" s="590" t="s">
        <v>1914</v>
      </c>
      <c r="D2396" s="590" t="s">
        <v>2071</v>
      </c>
      <c r="E2396" s="590" t="s">
        <v>5</v>
      </c>
      <c r="F2396" s="591" t="s">
        <v>1454</v>
      </c>
      <c r="G2396" s="590" t="s">
        <v>179</v>
      </c>
      <c r="H2396" s="589">
        <v>156</v>
      </c>
      <c r="I2396" s="589">
        <v>25.63</v>
      </c>
      <c r="J2396" s="592">
        <v>3998.28</v>
      </c>
      <c r="K2396" s="590" t="s">
        <v>1365</v>
      </c>
      <c r="L2396" s="590" t="s">
        <v>3217</v>
      </c>
      <c r="M2396" s="591" t="s">
        <v>1454</v>
      </c>
      <c r="O2396" s="554" t="str">
        <f t="shared" ref="O2396:O2398" si="210">+_xlfn.CONCAT(B2396,"-",E2396)</f>
        <v>B2/23/04-A</v>
      </c>
    </row>
    <row r="2397" spans="1:18">
      <c r="B2397" s="590" t="s">
        <v>3215</v>
      </c>
      <c r="C2397" s="590" t="s">
        <v>1914</v>
      </c>
      <c r="D2397" s="590" t="s">
        <v>2071</v>
      </c>
      <c r="E2397" s="590" t="s">
        <v>6</v>
      </c>
      <c r="F2397" s="591" t="s">
        <v>1453</v>
      </c>
      <c r="G2397" s="590" t="s">
        <v>179</v>
      </c>
      <c r="H2397" s="589">
        <v>82</v>
      </c>
      <c r="I2397" s="589">
        <v>32.25</v>
      </c>
      <c r="J2397" s="592">
        <v>2644.5</v>
      </c>
      <c r="K2397" s="590" t="s">
        <v>1365</v>
      </c>
      <c r="L2397" s="590" t="s">
        <v>3218</v>
      </c>
      <c r="M2397" s="591" t="s">
        <v>1453</v>
      </c>
      <c r="O2397" s="554" t="str">
        <f t="shared" si="210"/>
        <v>B2/23/04-B</v>
      </c>
    </row>
    <row r="2398" spans="1:18">
      <c r="B2398" s="590" t="s">
        <v>3215</v>
      </c>
      <c r="C2398" s="590" t="s">
        <v>1914</v>
      </c>
      <c r="D2398" s="590" t="s">
        <v>2071</v>
      </c>
      <c r="E2398" s="590" t="s">
        <v>7</v>
      </c>
      <c r="F2398" s="591" t="s">
        <v>1448</v>
      </c>
      <c r="G2398" s="590" t="s">
        <v>179</v>
      </c>
      <c r="H2398" s="589">
        <v>110</v>
      </c>
      <c r="I2398" s="589">
        <v>32</v>
      </c>
      <c r="J2398" s="592">
        <v>3520</v>
      </c>
      <c r="K2398" s="590" t="s">
        <v>1365</v>
      </c>
      <c r="L2398" s="590" t="s">
        <v>3219</v>
      </c>
      <c r="M2398" s="591" t="s">
        <v>1448</v>
      </c>
      <c r="O2398" s="554" t="str">
        <f t="shared" si="210"/>
        <v>B2/23/04-C</v>
      </c>
    </row>
    <row r="2399" spans="1:18" ht="14.5">
      <c r="P2399" s="555"/>
      <c r="Q2399" s="555"/>
      <c r="R2399" s="555"/>
    </row>
    <row r="2400" spans="1:18" ht="14.5">
      <c r="A2400" s="587">
        <v>6</v>
      </c>
      <c r="B2400" s="588" t="s">
        <v>3215</v>
      </c>
      <c r="C2400" s="588" t="s">
        <v>36</v>
      </c>
      <c r="D2400" s="588" t="s">
        <v>36</v>
      </c>
      <c r="E2400" s="588" t="s">
        <v>36</v>
      </c>
      <c r="F2400" s="587" t="s">
        <v>3220</v>
      </c>
      <c r="G2400" s="588" t="s">
        <v>36</v>
      </c>
      <c r="H2400" s="587"/>
      <c r="I2400" s="587"/>
      <c r="J2400" s="583">
        <v>10162.780000000001</v>
      </c>
      <c r="K2400" s="588"/>
      <c r="L2400" s="588"/>
      <c r="M2400" s="587"/>
      <c r="N2400" s="587"/>
      <c r="O2400" s="587"/>
    </row>
    <row r="2401" spans="1:18">
      <c r="B2401" s="590" t="s">
        <v>3215</v>
      </c>
      <c r="C2401" s="590" t="s">
        <v>1914</v>
      </c>
      <c r="D2401" s="590" t="s">
        <v>2071</v>
      </c>
      <c r="E2401" s="590" t="s">
        <v>8</v>
      </c>
      <c r="F2401" s="591" t="s">
        <v>1454</v>
      </c>
      <c r="G2401" s="590" t="s">
        <v>179</v>
      </c>
      <c r="H2401" s="589">
        <v>156</v>
      </c>
      <c r="I2401" s="589">
        <v>25.63</v>
      </c>
      <c r="J2401" s="592">
        <v>3998.28</v>
      </c>
      <c r="K2401" s="590" t="s">
        <v>1365</v>
      </c>
      <c r="L2401" s="590" t="s">
        <v>3221</v>
      </c>
      <c r="M2401" s="591" t="s">
        <v>1454</v>
      </c>
      <c r="O2401" s="554" t="str">
        <f t="shared" ref="O2401:O2403" si="211">+_xlfn.CONCAT(B2401,"-",E2401)</f>
        <v>B2/23/04-D</v>
      </c>
    </row>
    <row r="2402" spans="1:18">
      <c r="B2402" s="590" t="s">
        <v>3215</v>
      </c>
      <c r="C2402" s="590" t="s">
        <v>1914</v>
      </c>
      <c r="D2402" s="590" t="s">
        <v>2071</v>
      </c>
      <c r="E2402" s="590" t="s">
        <v>10</v>
      </c>
      <c r="F2402" s="591" t="s">
        <v>1453</v>
      </c>
      <c r="G2402" s="590" t="s">
        <v>179</v>
      </c>
      <c r="H2402" s="589">
        <v>82</v>
      </c>
      <c r="I2402" s="589">
        <v>32.25</v>
      </c>
      <c r="J2402" s="592">
        <v>2644.5</v>
      </c>
      <c r="K2402" s="590" t="s">
        <v>1365</v>
      </c>
      <c r="L2402" s="590" t="s">
        <v>3222</v>
      </c>
      <c r="M2402" s="591" t="s">
        <v>1453</v>
      </c>
      <c r="O2402" s="554" t="str">
        <f t="shared" si="211"/>
        <v>B2/23/04-E</v>
      </c>
    </row>
    <row r="2403" spans="1:18">
      <c r="B2403" s="590" t="s">
        <v>3215</v>
      </c>
      <c r="C2403" s="590" t="s">
        <v>1914</v>
      </c>
      <c r="D2403" s="590" t="s">
        <v>2071</v>
      </c>
      <c r="E2403" s="590" t="s">
        <v>11</v>
      </c>
      <c r="F2403" s="591" t="s">
        <v>1448</v>
      </c>
      <c r="G2403" s="590" t="s">
        <v>179</v>
      </c>
      <c r="H2403" s="589">
        <v>110</v>
      </c>
      <c r="I2403" s="589">
        <v>32</v>
      </c>
      <c r="J2403" s="592">
        <v>3520</v>
      </c>
      <c r="K2403" s="590" t="s">
        <v>1365</v>
      </c>
      <c r="L2403" s="590" t="s">
        <v>3223</v>
      </c>
      <c r="M2403" s="591" t="s">
        <v>1448</v>
      </c>
      <c r="O2403" s="554" t="str">
        <f t="shared" si="211"/>
        <v>B2/23/04-F</v>
      </c>
    </row>
    <row r="2404" spans="1:18" ht="14.5">
      <c r="P2404" s="555"/>
      <c r="Q2404" s="555"/>
      <c r="R2404" s="555"/>
    </row>
    <row r="2405" spans="1:18" ht="14.5">
      <c r="A2405" s="587">
        <v>6</v>
      </c>
      <c r="B2405" s="588" t="s">
        <v>3215</v>
      </c>
      <c r="C2405" s="588" t="s">
        <v>36</v>
      </c>
      <c r="D2405" s="588" t="s">
        <v>36</v>
      </c>
      <c r="E2405" s="588" t="s">
        <v>36</v>
      </c>
      <c r="F2405" s="587" t="s">
        <v>3224</v>
      </c>
      <c r="G2405" s="588" t="s">
        <v>36</v>
      </c>
      <c r="H2405" s="587"/>
      <c r="I2405" s="587"/>
      <c r="J2405" s="583">
        <v>8501.15</v>
      </c>
      <c r="K2405" s="588"/>
      <c r="L2405" s="588"/>
      <c r="M2405" s="587"/>
      <c r="N2405" s="587"/>
      <c r="O2405" s="587"/>
    </row>
    <row r="2406" spans="1:18">
      <c r="B2406" s="590" t="s">
        <v>3215</v>
      </c>
      <c r="C2406" s="590" t="s">
        <v>1914</v>
      </c>
      <c r="D2406" s="590" t="s">
        <v>2071</v>
      </c>
      <c r="E2406" s="590" t="s">
        <v>27</v>
      </c>
      <c r="F2406" s="591" t="s">
        <v>1454</v>
      </c>
      <c r="G2406" s="590" t="s">
        <v>179</v>
      </c>
      <c r="H2406" s="589">
        <v>130</v>
      </c>
      <c r="I2406" s="589">
        <v>25.63</v>
      </c>
      <c r="J2406" s="592">
        <v>3331.9</v>
      </c>
      <c r="K2406" s="590" t="s">
        <v>1365</v>
      </c>
      <c r="L2406" s="590" t="s">
        <v>3225</v>
      </c>
      <c r="M2406" s="591" t="s">
        <v>1454</v>
      </c>
      <c r="O2406" s="554" t="str">
        <f t="shared" ref="O2406:O2408" si="212">+_xlfn.CONCAT(B2406,"-",E2406)</f>
        <v>B2/23/04-G</v>
      </c>
    </row>
    <row r="2407" spans="1:18">
      <c r="B2407" s="590" t="s">
        <v>3215</v>
      </c>
      <c r="C2407" s="590" t="s">
        <v>1914</v>
      </c>
      <c r="D2407" s="590" t="s">
        <v>2071</v>
      </c>
      <c r="E2407" s="590" t="s">
        <v>28</v>
      </c>
      <c r="F2407" s="591" t="s">
        <v>1453</v>
      </c>
      <c r="G2407" s="590" t="s">
        <v>179</v>
      </c>
      <c r="H2407" s="589">
        <v>69</v>
      </c>
      <c r="I2407" s="589">
        <v>32.25</v>
      </c>
      <c r="J2407" s="592">
        <v>2225.25</v>
      </c>
      <c r="K2407" s="590" t="s">
        <v>1365</v>
      </c>
      <c r="L2407" s="590" t="s">
        <v>3226</v>
      </c>
      <c r="M2407" s="591" t="s">
        <v>1453</v>
      </c>
      <c r="O2407" s="554" t="str">
        <f t="shared" si="212"/>
        <v>B2/23/04-H</v>
      </c>
    </row>
    <row r="2408" spans="1:18">
      <c r="B2408" s="590" t="s">
        <v>3215</v>
      </c>
      <c r="C2408" s="590" t="s">
        <v>1914</v>
      </c>
      <c r="D2408" s="590" t="s">
        <v>2071</v>
      </c>
      <c r="E2408" s="590" t="s">
        <v>33</v>
      </c>
      <c r="F2408" s="591" t="s">
        <v>1448</v>
      </c>
      <c r="G2408" s="590" t="s">
        <v>179</v>
      </c>
      <c r="H2408" s="589">
        <v>92</v>
      </c>
      <c r="I2408" s="589">
        <v>32</v>
      </c>
      <c r="J2408" s="592">
        <v>2944</v>
      </c>
      <c r="K2408" s="590" t="s">
        <v>1365</v>
      </c>
      <c r="L2408" s="590" t="s">
        <v>3227</v>
      </c>
      <c r="M2408" s="591" t="s">
        <v>1448</v>
      </c>
      <c r="O2408" s="554" t="str">
        <f t="shared" si="212"/>
        <v>B2/23/04-J</v>
      </c>
    </row>
    <row r="2409" spans="1:18" ht="14.5">
      <c r="P2409" s="555"/>
      <c r="Q2409" s="555"/>
      <c r="R2409" s="555"/>
    </row>
    <row r="2410" spans="1:18" ht="72.5">
      <c r="A2410" s="587">
        <v>5</v>
      </c>
      <c r="B2410" s="588" t="s">
        <v>3215</v>
      </c>
      <c r="C2410" s="588" t="s">
        <v>36</v>
      </c>
      <c r="D2410" s="588" t="s">
        <v>36</v>
      </c>
      <c r="E2410" s="588" t="s">
        <v>36</v>
      </c>
      <c r="F2410" s="587" t="s">
        <v>773</v>
      </c>
      <c r="G2410" s="588" t="s">
        <v>36</v>
      </c>
      <c r="H2410" s="587"/>
      <c r="I2410" s="587"/>
      <c r="J2410" s="583">
        <v>243989.58</v>
      </c>
      <c r="K2410" s="588"/>
      <c r="L2410" s="588"/>
      <c r="M2410" s="587"/>
      <c r="N2410" s="587"/>
      <c r="O2410" s="587"/>
      <c r="P2410" s="555"/>
      <c r="Q2410" s="555"/>
      <c r="R2410" s="555"/>
    </row>
    <row r="2411" spans="1:18" ht="14.5">
      <c r="A2411" s="587">
        <v>6</v>
      </c>
      <c r="B2411" s="588" t="s">
        <v>3215</v>
      </c>
      <c r="C2411" s="588" t="s">
        <v>36</v>
      </c>
      <c r="D2411" s="588" t="s">
        <v>36</v>
      </c>
      <c r="E2411" s="588" t="s">
        <v>36</v>
      </c>
      <c r="F2411" s="587" t="s">
        <v>3182</v>
      </c>
      <c r="G2411" s="588" t="s">
        <v>36</v>
      </c>
      <c r="H2411" s="587"/>
      <c r="I2411" s="587"/>
      <c r="J2411" s="583">
        <v>17528.62</v>
      </c>
      <c r="K2411" s="588"/>
      <c r="L2411" s="588"/>
      <c r="M2411" s="587"/>
      <c r="N2411" s="587"/>
      <c r="O2411" s="587"/>
    </row>
    <row r="2412" spans="1:18">
      <c r="B2412" s="590" t="s">
        <v>3215</v>
      </c>
      <c r="C2412" s="590" t="s">
        <v>1914</v>
      </c>
      <c r="D2412" s="590" t="s">
        <v>2071</v>
      </c>
      <c r="E2412" s="590" t="s">
        <v>34</v>
      </c>
      <c r="F2412" s="591" t="s">
        <v>1448</v>
      </c>
      <c r="G2412" s="590" t="s">
        <v>179</v>
      </c>
      <c r="H2412" s="589">
        <v>31</v>
      </c>
      <c r="I2412" s="589">
        <v>32</v>
      </c>
      <c r="J2412" s="589">
        <v>992</v>
      </c>
      <c r="K2412" s="590" t="s">
        <v>1365</v>
      </c>
      <c r="L2412" s="590" t="s">
        <v>3228</v>
      </c>
      <c r="M2412" s="591" t="s">
        <v>1448</v>
      </c>
      <c r="O2412" s="554" t="str">
        <f t="shared" ref="O2412:O2416" si="213">+_xlfn.CONCAT(B2412,"-",E2412)</f>
        <v>B2/23/04-K</v>
      </c>
    </row>
    <row r="2413" spans="1:18">
      <c r="B2413" s="590" t="s">
        <v>3215</v>
      </c>
      <c r="C2413" s="590" t="s">
        <v>1914</v>
      </c>
      <c r="D2413" s="590" t="s">
        <v>2071</v>
      </c>
      <c r="E2413" s="590" t="s">
        <v>39</v>
      </c>
      <c r="F2413" s="591" t="s">
        <v>1445</v>
      </c>
      <c r="G2413" s="590" t="s">
        <v>179</v>
      </c>
      <c r="H2413" s="589">
        <v>41</v>
      </c>
      <c r="I2413" s="589">
        <v>53</v>
      </c>
      <c r="J2413" s="592">
        <v>2173</v>
      </c>
      <c r="K2413" s="590" t="s">
        <v>1365</v>
      </c>
      <c r="L2413" s="590" t="s">
        <v>3229</v>
      </c>
      <c r="M2413" s="591" t="s">
        <v>1445</v>
      </c>
      <c r="O2413" s="554" t="str">
        <f t="shared" si="213"/>
        <v>B2/23/04-L</v>
      </c>
    </row>
    <row r="2414" spans="1:18">
      <c r="B2414" s="590" t="s">
        <v>3215</v>
      </c>
      <c r="C2414" s="590" t="s">
        <v>1914</v>
      </c>
      <c r="D2414" s="590" t="s">
        <v>2071</v>
      </c>
      <c r="E2414" s="590" t="s">
        <v>38</v>
      </c>
      <c r="F2414" s="591" t="s">
        <v>1449</v>
      </c>
      <c r="G2414" s="590" t="s">
        <v>179</v>
      </c>
      <c r="H2414" s="589">
        <v>74</v>
      </c>
      <c r="I2414" s="589">
        <v>55.88</v>
      </c>
      <c r="J2414" s="592">
        <v>4135.12</v>
      </c>
      <c r="K2414" s="590" t="s">
        <v>1365</v>
      </c>
      <c r="L2414" s="590" t="s">
        <v>3230</v>
      </c>
      <c r="M2414" s="591" t="s">
        <v>1449</v>
      </c>
      <c r="O2414" s="554" t="str">
        <f t="shared" si="213"/>
        <v>B2/23/04-M</v>
      </c>
    </row>
    <row r="2415" spans="1:18">
      <c r="B2415" s="590" t="s">
        <v>3215</v>
      </c>
      <c r="C2415" s="590" t="s">
        <v>1914</v>
      </c>
      <c r="D2415" s="590" t="s">
        <v>2071</v>
      </c>
      <c r="E2415" s="590" t="s">
        <v>205</v>
      </c>
      <c r="F2415" s="591" t="s">
        <v>1455</v>
      </c>
      <c r="G2415" s="590" t="s">
        <v>179</v>
      </c>
      <c r="H2415" s="589">
        <v>14</v>
      </c>
      <c r="I2415" s="589">
        <v>60.75</v>
      </c>
      <c r="J2415" s="589">
        <v>850.5</v>
      </c>
      <c r="K2415" s="590" t="s">
        <v>1365</v>
      </c>
      <c r="L2415" s="590" t="s">
        <v>3231</v>
      </c>
      <c r="M2415" s="591" t="s">
        <v>1455</v>
      </c>
      <c r="O2415" s="554" t="str">
        <f t="shared" si="213"/>
        <v>B2/23/04-N</v>
      </c>
    </row>
    <row r="2416" spans="1:18">
      <c r="B2416" s="590" t="s">
        <v>3215</v>
      </c>
      <c r="C2416" s="590" t="s">
        <v>1914</v>
      </c>
      <c r="D2416" s="590" t="s">
        <v>2071</v>
      </c>
      <c r="E2416" s="590" t="s">
        <v>414</v>
      </c>
      <c r="F2416" s="591" t="s">
        <v>1467</v>
      </c>
      <c r="G2416" s="590" t="s">
        <v>179</v>
      </c>
      <c r="H2416" s="589">
        <v>12</v>
      </c>
      <c r="I2416" s="589">
        <v>65.5</v>
      </c>
      <c r="J2416" s="589">
        <v>786</v>
      </c>
      <c r="K2416" s="590" t="s">
        <v>1365</v>
      </c>
      <c r="L2416" s="590" t="s">
        <v>3232</v>
      </c>
      <c r="M2416" s="591" t="s">
        <v>1467</v>
      </c>
      <c r="O2416" s="554" t="str">
        <f t="shared" si="213"/>
        <v>B2/23/04-P</v>
      </c>
    </row>
    <row r="2419" spans="1:18">
      <c r="B2419" s="590" t="s">
        <v>3233</v>
      </c>
      <c r="C2419" s="590" t="s">
        <v>1914</v>
      </c>
      <c r="D2419" s="590" t="s">
        <v>2071</v>
      </c>
      <c r="E2419" s="590" t="s">
        <v>5</v>
      </c>
      <c r="F2419" s="591" t="s">
        <v>1457</v>
      </c>
      <c r="G2419" s="590" t="s">
        <v>179</v>
      </c>
      <c r="H2419" s="589">
        <v>74</v>
      </c>
      <c r="I2419" s="589">
        <v>84</v>
      </c>
      <c r="J2419" s="592">
        <v>6216</v>
      </c>
      <c r="K2419" s="590" t="s">
        <v>1365</v>
      </c>
      <c r="L2419" s="590" t="s">
        <v>3234</v>
      </c>
      <c r="M2419" s="591" t="s">
        <v>1457</v>
      </c>
      <c r="O2419" s="554" t="str">
        <f t="shared" ref="O2419:O2420" si="214">+_xlfn.CONCAT(B2419,"-",E2419)</f>
        <v>B2/23/05-A</v>
      </c>
    </row>
    <row r="2420" spans="1:18">
      <c r="B2420" s="590" t="s">
        <v>3233</v>
      </c>
      <c r="C2420" s="590" t="s">
        <v>1914</v>
      </c>
      <c r="D2420" s="590" t="s">
        <v>2071</v>
      </c>
      <c r="E2420" s="590" t="s">
        <v>6</v>
      </c>
      <c r="F2420" s="591" t="s">
        <v>1461</v>
      </c>
      <c r="G2420" s="590" t="s">
        <v>179</v>
      </c>
      <c r="H2420" s="589">
        <v>22</v>
      </c>
      <c r="I2420" s="589">
        <v>108</v>
      </c>
      <c r="J2420" s="592">
        <v>2376</v>
      </c>
      <c r="K2420" s="590" t="s">
        <v>1365</v>
      </c>
      <c r="L2420" s="590" t="s">
        <v>3235</v>
      </c>
      <c r="M2420" s="591" t="s">
        <v>1461</v>
      </c>
      <c r="O2420" s="554" t="str">
        <f t="shared" si="214"/>
        <v>B2/23/05-B</v>
      </c>
    </row>
    <row r="2421" spans="1:18" ht="14.5">
      <c r="P2421" s="555"/>
      <c r="Q2421" s="555"/>
      <c r="R2421" s="555"/>
    </row>
    <row r="2422" spans="1:18" ht="14.5">
      <c r="A2422" s="587">
        <v>6</v>
      </c>
      <c r="B2422" s="588" t="s">
        <v>3233</v>
      </c>
      <c r="C2422" s="588" t="s">
        <v>36</v>
      </c>
      <c r="D2422" s="588" t="s">
        <v>36</v>
      </c>
      <c r="E2422" s="588" t="s">
        <v>36</v>
      </c>
      <c r="F2422" s="587" t="s">
        <v>3216</v>
      </c>
      <c r="G2422" s="588" t="s">
        <v>36</v>
      </c>
      <c r="H2422" s="587"/>
      <c r="I2422" s="587"/>
      <c r="J2422" s="583">
        <v>79933.279999999999</v>
      </c>
      <c r="K2422" s="588"/>
      <c r="L2422" s="588"/>
      <c r="M2422" s="587"/>
      <c r="N2422" s="587"/>
      <c r="O2422" s="587"/>
    </row>
    <row r="2423" spans="1:18">
      <c r="B2423" s="590" t="s">
        <v>3233</v>
      </c>
      <c r="C2423" s="590" t="s">
        <v>1914</v>
      </c>
      <c r="D2423" s="590" t="s">
        <v>2071</v>
      </c>
      <c r="E2423" s="590" t="s">
        <v>7</v>
      </c>
      <c r="F2423" s="591" t="s">
        <v>1454</v>
      </c>
      <c r="G2423" s="590" t="s">
        <v>179</v>
      </c>
      <c r="H2423" s="589">
        <v>773</v>
      </c>
      <c r="I2423" s="589">
        <v>25.63</v>
      </c>
      <c r="J2423" s="592">
        <v>19811.990000000002</v>
      </c>
      <c r="K2423" s="590" t="s">
        <v>1365</v>
      </c>
      <c r="L2423" s="590" t="s">
        <v>3236</v>
      </c>
      <c r="M2423" s="591" t="s">
        <v>1454</v>
      </c>
      <c r="O2423" s="554" t="str">
        <f t="shared" ref="O2423:O2429" si="215">+_xlfn.CONCAT(B2423,"-",E2423)</f>
        <v>B2/23/05-C</v>
      </c>
    </row>
    <row r="2424" spans="1:18">
      <c r="B2424" s="590" t="s">
        <v>3233</v>
      </c>
      <c r="C2424" s="590" t="s">
        <v>1914</v>
      </c>
      <c r="D2424" s="590" t="s">
        <v>2071</v>
      </c>
      <c r="E2424" s="590" t="s">
        <v>8</v>
      </c>
      <c r="F2424" s="591" t="s">
        <v>1453</v>
      </c>
      <c r="G2424" s="590" t="s">
        <v>179</v>
      </c>
      <c r="H2424" s="589">
        <v>184</v>
      </c>
      <c r="I2424" s="589">
        <v>32.25</v>
      </c>
      <c r="J2424" s="592">
        <v>5934</v>
      </c>
      <c r="K2424" s="590" t="s">
        <v>1365</v>
      </c>
      <c r="L2424" s="590" t="s">
        <v>3237</v>
      </c>
      <c r="M2424" s="591" t="s">
        <v>1453</v>
      </c>
      <c r="O2424" s="554" t="str">
        <f t="shared" si="215"/>
        <v>B2/23/05-D</v>
      </c>
    </row>
    <row r="2425" spans="1:18">
      <c r="B2425" s="590" t="s">
        <v>3233</v>
      </c>
      <c r="C2425" s="590" t="s">
        <v>1914</v>
      </c>
      <c r="D2425" s="590" t="s">
        <v>2071</v>
      </c>
      <c r="E2425" s="590" t="s">
        <v>10</v>
      </c>
      <c r="F2425" s="591" t="s">
        <v>1448</v>
      </c>
      <c r="G2425" s="590" t="s">
        <v>179</v>
      </c>
      <c r="H2425" s="589">
        <v>436</v>
      </c>
      <c r="I2425" s="589">
        <v>32</v>
      </c>
      <c r="J2425" s="592">
        <v>13952</v>
      </c>
      <c r="K2425" s="590" t="s">
        <v>1365</v>
      </c>
      <c r="L2425" s="590" t="s">
        <v>3238</v>
      </c>
      <c r="M2425" s="591" t="s">
        <v>1448</v>
      </c>
      <c r="O2425" s="554" t="str">
        <f t="shared" si="215"/>
        <v>B2/23/05-E</v>
      </c>
    </row>
    <row r="2426" spans="1:18">
      <c r="B2426" s="590" t="s">
        <v>3233</v>
      </c>
      <c r="C2426" s="590" t="s">
        <v>1914</v>
      </c>
      <c r="D2426" s="590" t="s">
        <v>2071</v>
      </c>
      <c r="E2426" s="590" t="s">
        <v>11</v>
      </c>
      <c r="F2426" s="591" t="s">
        <v>1445</v>
      </c>
      <c r="G2426" s="590" t="s">
        <v>179</v>
      </c>
      <c r="H2426" s="589">
        <v>78</v>
      </c>
      <c r="I2426" s="589">
        <v>53</v>
      </c>
      <c r="J2426" s="592">
        <v>4134</v>
      </c>
      <c r="K2426" s="590" t="s">
        <v>1365</v>
      </c>
      <c r="L2426" s="590" t="s">
        <v>3239</v>
      </c>
      <c r="M2426" s="591" t="s">
        <v>1445</v>
      </c>
      <c r="O2426" s="554" t="str">
        <f t="shared" si="215"/>
        <v>B2/23/05-F</v>
      </c>
    </row>
    <row r="2427" spans="1:18">
      <c r="B2427" s="590" t="s">
        <v>3233</v>
      </c>
      <c r="C2427" s="590" t="s">
        <v>1914</v>
      </c>
      <c r="D2427" s="590" t="s">
        <v>2071</v>
      </c>
      <c r="E2427" s="590" t="s">
        <v>27</v>
      </c>
      <c r="F2427" s="591" t="s">
        <v>1449</v>
      </c>
      <c r="G2427" s="590" t="s">
        <v>179</v>
      </c>
      <c r="H2427" s="589">
        <v>133</v>
      </c>
      <c r="I2427" s="589">
        <v>55.88</v>
      </c>
      <c r="J2427" s="592">
        <v>7432.04</v>
      </c>
      <c r="K2427" s="590" t="s">
        <v>1365</v>
      </c>
      <c r="L2427" s="590" t="s">
        <v>3240</v>
      </c>
      <c r="M2427" s="591" t="s">
        <v>1449</v>
      </c>
      <c r="O2427" s="554" t="str">
        <f t="shared" si="215"/>
        <v>B2/23/05-G</v>
      </c>
    </row>
    <row r="2428" spans="1:18">
      <c r="B2428" s="590" t="s">
        <v>3233</v>
      </c>
      <c r="C2428" s="590" t="s">
        <v>1914</v>
      </c>
      <c r="D2428" s="590" t="s">
        <v>2071</v>
      </c>
      <c r="E2428" s="590" t="s">
        <v>28</v>
      </c>
      <c r="F2428" s="591" t="s">
        <v>1455</v>
      </c>
      <c r="G2428" s="590" t="s">
        <v>179</v>
      </c>
      <c r="H2428" s="589">
        <v>211</v>
      </c>
      <c r="I2428" s="589">
        <v>60.75</v>
      </c>
      <c r="J2428" s="592">
        <v>12818.25</v>
      </c>
      <c r="K2428" s="590" t="s">
        <v>1365</v>
      </c>
      <c r="L2428" s="590" t="s">
        <v>3241</v>
      </c>
      <c r="M2428" s="591" t="s">
        <v>1455</v>
      </c>
      <c r="O2428" s="554" t="str">
        <f t="shared" si="215"/>
        <v>B2/23/05-H</v>
      </c>
    </row>
    <row r="2429" spans="1:18">
      <c r="B2429" s="590" t="s">
        <v>3233</v>
      </c>
      <c r="C2429" s="590" t="s">
        <v>1914</v>
      </c>
      <c r="D2429" s="590" t="s">
        <v>2071</v>
      </c>
      <c r="E2429" s="590" t="s">
        <v>33</v>
      </c>
      <c r="F2429" s="591" t="s">
        <v>1467</v>
      </c>
      <c r="G2429" s="590" t="s">
        <v>179</v>
      </c>
      <c r="H2429" s="589">
        <v>242</v>
      </c>
      <c r="I2429" s="589">
        <v>65.5</v>
      </c>
      <c r="J2429" s="592">
        <v>15851</v>
      </c>
      <c r="K2429" s="590" t="s">
        <v>1365</v>
      </c>
      <c r="L2429" s="590" t="s">
        <v>3242</v>
      </c>
      <c r="M2429" s="591" t="s">
        <v>1467</v>
      </c>
      <c r="O2429" s="554" t="str">
        <f t="shared" si="215"/>
        <v>B2/23/05-J</v>
      </c>
    </row>
    <row r="2430" spans="1:18" ht="14.5">
      <c r="P2430" s="555"/>
      <c r="Q2430" s="555"/>
      <c r="R2430" s="555"/>
    </row>
    <row r="2431" spans="1:18" ht="14.5">
      <c r="A2431" s="587">
        <v>6</v>
      </c>
      <c r="B2431" s="588" t="s">
        <v>3233</v>
      </c>
      <c r="C2431" s="588" t="s">
        <v>36</v>
      </c>
      <c r="D2431" s="588" t="s">
        <v>36</v>
      </c>
      <c r="E2431" s="588" t="s">
        <v>36</v>
      </c>
      <c r="F2431" s="587" t="s">
        <v>3220</v>
      </c>
      <c r="G2431" s="588" t="s">
        <v>36</v>
      </c>
      <c r="H2431" s="587"/>
      <c r="I2431" s="587"/>
      <c r="J2431" s="583">
        <v>79933.279999999999</v>
      </c>
      <c r="K2431" s="588"/>
      <c r="L2431" s="588"/>
      <c r="M2431" s="587"/>
      <c r="N2431" s="587"/>
      <c r="O2431" s="587"/>
    </row>
    <row r="2432" spans="1:18">
      <c r="B2432" s="590" t="s">
        <v>3233</v>
      </c>
      <c r="C2432" s="590" t="s">
        <v>1914</v>
      </c>
      <c r="D2432" s="590" t="s">
        <v>2071</v>
      </c>
      <c r="E2432" s="590" t="s">
        <v>34</v>
      </c>
      <c r="F2432" s="591" t="s">
        <v>1454</v>
      </c>
      <c r="G2432" s="590" t="s">
        <v>179</v>
      </c>
      <c r="H2432" s="589">
        <v>773</v>
      </c>
      <c r="I2432" s="589">
        <v>25.63</v>
      </c>
      <c r="J2432" s="592">
        <v>19811.990000000002</v>
      </c>
      <c r="K2432" s="590" t="s">
        <v>1365</v>
      </c>
      <c r="L2432" s="590" t="s">
        <v>3243</v>
      </c>
      <c r="M2432" s="591" t="s">
        <v>1454</v>
      </c>
      <c r="O2432" s="554" t="str">
        <f t="shared" ref="O2432:O2438" si="216">+_xlfn.CONCAT(B2432,"-",E2432)</f>
        <v>B2/23/05-K</v>
      </c>
    </row>
    <row r="2433" spans="1:18">
      <c r="B2433" s="590" t="s">
        <v>3233</v>
      </c>
      <c r="C2433" s="590" t="s">
        <v>1914</v>
      </c>
      <c r="D2433" s="590" t="s">
        <v>2071</v>
      </c>
      <c r="E2433" s="590" t="s">
        <v>39</v>
      </c>
      <c r="F2433" s="591" t="s">
        <v>1453</v>
      </c>
      <c r="G2433" s="590" t="s">
        <v>179</v>
      </c>
      <c r="H2433" s="589">
        <v>184</v>
      </c>
      <c r="I2433" s="589">
        <v>32.25</v>
      </c>
      <c r="J2433" s="592">
        <v>5934</v>
      </c>
      <c r="K2433" s="590" t="s">
        <v>1365</v>
      </c>
      <c r="L2433" s="590" t="s">
        <v>3244</v>
      </c>
      <c r="M2433" s="591" t="s">
        <v>1453</v>
      </c>
      <c r="O2433" s="554" t="str">
        <f t="shared" si="216"/>
        <v>B2/23/05-L</v>
      </c>
    </row>
    <row r="2434" spans="1:18">
      <c r="B2434" s="590" t="s">
        <v>3233</v>
      </c>
      <c r="C2434" s="590" t="s">
        <v>1914</v>
      </c>
      <c r="D2434" s="590" t="s">
        <v>2071</v>
      </c>
      <c r="E2434" s="590" t="s">
        <v>38</v>
      </c>
      <c r="F2434" s="591" t="s">
        <v>1448</v>
      </c>
      <c r="G2434" s="590" t="s">
        <v>179</v>
      </c>
      <c r="H2434" s="589">
        <v>436</v>
      </c>
      <c r="I2434" s="589">
        <v>32</v>
      </c>
      <c r="J2434" s="592">
        <v>13952</v>
      </c>
      <c r="K2434" s="590" t="s">
        <v>1365</v>
      </c>
      <c r="L2434" s="590" t="s">
        <v>3245</v>
      </c>
      <c r="M2434" s="591" t="s">
        <v>1448</v>
      </c>
      <c r="O2434" s="554" t="str">
        <f t="shared" si="216"/>
        <v>B2/23/05-M</v>
      </c>
    </row>
    <row r="2435" spans="1:18">
      <c r="B2435" s="590" t="s">
        <v>3233</v>
      </c>
      <c r="C2435" s="590" t="s">
        <v>1914</v>
      </c>
      <c r="D2435" s="590" t="s">
        <v>2071</v>
      </c>
      <c r="E2435" s="590" t="s">
        <v>205</v>
      </c>
      <c r="F2435" s="591" t="s">
        <v>1445</v>
      </c>
      <c r="G2435" s="590" t="s">
        <v>179</v>
      </c>
      <c r="H2435" s="589">
        <v>78</v>
      </c>
      <c r="I2435" s="589">
        <v>53</v>
      </c>
      <c r="J2435" s="592">
        <v>4134</v>
      </c>
      <c r="K2435" s="590" t="s">
        <v>1365</v>
      </c>
      <c r="L2435" s="590" t="s">
        <v>3246</v>
      </c>
      <c r="M2435" s="591" t="s">
        <v>1445</v>
      </c>
      <c r="O2435" s="554" t="str">
        <f t="shared" si="216"/>
        <v>B2/23/05-N</v>
      </c>
    </row>
    <row r="2436" spans="1:18">
      <c r="B2436" s="590" t="s">
        <v>3233</v>
      </c>
      <c r="C2436" s="590" t="s">
        <v>1914</v>
      </c>
      <c r="D2436" s="590" t="s">
        <v>2071</v>
      </c>
      <c r="E2436" s="590" t="s">
        <v>414</v>
      </c>
      <c r="F2436" s="591" t="s">
        <v>1449</v>
      </c>
      <c r="G2436" s="590" t="s">
        <v>179</v>
      </c>
      <c r="H2436" s="589">
        <v>133</v>
      </c>
      <c r="I2436" s="589">
        <v>55.88</v>
      </c>
      <c r="J2436" s="592">
        <v>7432.04</v>
      </c>
      <c r="K2436" s="590" t="s">
        <v>1365</v>
      </c>
      <c r="L2436" s="590" t="s">
        <v>3247</v>
      </c>
      <c r="M2436" s="591" t="s">
        <v>1449</v>
      </c>
      <c r="O2436" s="554" t="str">
        <f t="shared" si="216"/>
        <v>B2/23/05-P</v>
      </c>
    </row>
    <row r="2437" spans="1:18">
      <c r="B2437" s="590" t="s">
        <v>3233</v>
      </c>
      <c r="C2437" s="590" t="s">
        <v>1914</v>
      </c>
      <c r="D2437" s="590" t="s">
        <v>2071</v>
      </c>
      <c r="E2437" s="590" t="s">
        <v>416</v>
      </c>
      <c r="F2437" s="591" t="s">
        <v>1455</v>
      </c>
      <c r="G2437" s="590" t="s">
        <v>179</v>
      </c>
      <c r="H2437" s="589">
        <v>211</v>
      </c>
      <c r="I2437" s="589">
        <v>60.75</v>
      </c>
      <c r="J2437" s="592">
        <v>12818.25</v>
      </c>
      <c r="K2437" s="590" t="s">
        <v>1365</v>
      </c>
      <c r="L2437" s="590" t="s">
        <v>3248</v>
      </c>
      <c r="M2437" s="591" t="s">
        <v>1455</v>
      </c>
      <c r="O2437" s="554" t="str">
        <f t="shared" si="216"/>
        <v>B2/23/05-Q</v>
      </c>
    </row>
    <row r="2438" spans="1:18">
      <c r="B2438" s="590" t="s">
        <v>3233</v>
      </c>
      <c r="C2438" s="590" t="s">
        <v>1914</v>
      </c>
      <c r="D2438" s="590" t="s">
        <v>2071</v>
      </c>
      <c r="E2438" s="590" t="s">
        <v>419</v>
      </c>
      <c r="F2438" s="591" t="s">
        <v>1467</v>
      </c>
      <c r="G2438" s="590" t="s">
        <v>179</v>
      </c>
      <c r="H2438" s="589">
        <v>242</v>
      </c>
      <c r="I2438" s="589">
        <v>65.5</v>
      </c>
      <c r="J2438" s="592">
        <v>15851</v>
      </c>
      <c r="K2438" s="590" t="s">
        <v>1365</v>
      </c>
      <c r="L2438" s="590" t="s">
        <v>3249</v>
      </c>
      <c r="M2438" s="591" t="s">
        <v>1467</v>
      </c>
      <c r="O2438" s="554" t="str">
        <f t="shared" si="216"/>
        <v>B2/23/05-R</v>
      </c>
    </row>
    <row r="2439" spans="1:18" ht="14.5">
      <c r="P2439" s="555"/>
      <c r="Q2439" s="555"/>
      <c r="R2439" s="555"/>
    </row>
    <row r="2440" spans="1:18" ht="14.5">
      <c r="A2440" s="587">
        <v>6</v>
      </c>
      <c r="B2440" s="588" t="s">
        <v>3233</v>
      </c>
      <c r="C2440" s="588" t="s">
        <v>36</v>
      </c>
      <c r="D2440" s="588" t="s">
        <v>36</v>
      </c>
      <c r="E2440" s="588" t="s">
        <v>36</v>
      </c>
      <c r="F2440" s="587" t="s">
        <v>3224</v>
      </c>
      <c r="G2440" s="588" t="s">
        <v>36</v>
      </c>
      <c r="H2440" s="587"/>
      <c r="I2440" s="587"/>
      <c r="J2440" s="583">
        <v>66594.399999999994</v>
      </c>
      <c r="K2440" s="588"/>
      <c r="L2440" s="588"/>
      <c r="M2440" s="587"/>
      <c r="N2440" s="587"/>
      <c r="O2440" s="587"/>
    </row>
    <row r="2441" spans="1:18">
      <c r="B2441" s="590" t="s">
        <v>3233</v>
      </c>
      <c r="C2441" s="590" t="s">
        <v>1914</v>
      </c>
      <c r="D2441" s="590" t="s">
        <v>2071</v>
      </c>
      <c r="E2441" s="590" t="s">
        <v>422</v>
      </c>
      <c r="F2441" s="591" t="s">
        <v>1454</v>
      </c>
      <c r="G2441" s="590" t="s">
        <v>179</v>
      </c>
      <c r="H2441" s="589">
        <v>644</v>
      </c>
      <c r="I2441" s="589">
        <v>25.63</v>
      </c>
      <c r="J2441" s="592">
        <v>16505.72</v>
      </c>
      <c r="K2441" s="590" t="s">
        <v>1365</v>
      </c>
      <c r="L2441" s="590" t="s">
        <v>3250</v>
      </c>
      <c r="M2441" s="591" t="s">
        <v>1454</v>
      </c>
      <c r="O2441" s="554" t="str">
        <f t="shared" ref="O2441:O2442" si="217">+_xlfn.CONCAT(B2441,"-",E2441)</f>
        <v>B2/23/05-S</v>
      </c>
    </row>
    <row r="2442" spans="1:18">
      <c r="B2442" s="590" t="s">
        <v>3233</v>
      </c>
      <c r="C2442" s="590" t="s">
        <v>1914</v>
      </c>
      <c r="D2442" s="590" t="s">
        <v>2071</v>
      </c>
      <c r="E2442" s="590" t="s">
        <v>216</v>
      </c>
      <c r="F2442" s="591" t="s">
        <v>1453</v>
      </c>
      <c r="G2442" s="590" t="s">
        <v>179</v>
      </c>
      <c r="H2442" s="589">
        <v>152</v>
      </c>
      <c r="I2442" s="589">
        <v>32.25</v>
      </c>
      <c r="J2442" s="592">
        <v>4902</v>
      </c>
      <c r="K2442" s="590" t="s">
        <v>1365</v>
      </c>
      <c r="L2442" s="590" t="s">
        <v>3251</v>
      </c>
      <c r="M2442" s="591" t="s">
        <v>1453</v>
      </c>
      <c r="O2442" s="554" t="str">
        <f t="shared" si="217"/>
        <v>B2/23/05-T</v>
      </c>
    </row>
    <row r="2445" spans="1:18">
      <c r="B2445" s="590" t="s">
        <v>3252</v>
      </c>
      <c r="C2445" s="590" t="s">
        <v>1914</v>
      </c>
      <c r="D2445" s="590" t="s">
        <v>2071</v>
      </c>
      <c r="E2445" s="590" t="s">
        <v>5</v>
      </c>
      <c r="F2445" s="591" t="s">
        <v>1448</v>
      </c>
      <c r="G2445" s="590" t="s">
        <v>179</v>
      </c>
      <c r="H2445" s="589">
        <v>363</v>
      </c>
      <c r="I2445" s="589">
        <v>32</v>
      </c>
      <c r="J2445" s="592">
        <v>11616</v>
      </c>
      <c r="K2445" s="590" t="s">
        <v>1365</v>
      </c>
      <c r="L2445" s="590" t="s">
        <v>3253</v>
      </c>
      <c r="M2445" s="591" t="s">
        <v>1448</v>
      </c>
      <c r="O2445" s="554" t="str">
        <f t="shared" ref="O2445:O2449" si="218">+_xlfn.CONCAT(B2445,"-",E2445)</f>
        <v>B2/23/06-A</v>
      </c>
    </row>
    <row r="2446" spans="1:18">
      <c r="B2446" s="590" t="s">
        <v>3252</v>
      </c>
      <c r="C2446" s="590" t="s">
        <v>1914</v>
      </c>
      <c r="D2446" s="590" t="s">
        <v>2071</v>
      </c>
      <c r="E2446" s="590" t="s">
        <v>6</v>
      </c>
      <c r="F2446" s="591" t="s">
        <v>1445</v>
      </c>
      <c r="G2446" s="590" t="s">
        <v>179</v>
      </c>
      <c r="H2446" s="589">
        <v>65</v>
      </c>
      <c r="I2446" s="589">
        <v>53</v>
      </c>
      <c r="J2446" s="592">
        <v>3445</v>
      </c>
      <c r="K2446" s="590" t="s">
        <v>1365</v>
      </c>
      <c r="L2446" s="590" t="s">
        <v>3254</v>
      </c>
      <c r="M2446" s="591" t="s">
        <v>1445</v>
      </c>
      <c r="O2446" s="554" t="str">
        <f t="shared" si="218"/>
        <v>B2/23/06-B</v>
      </c>
    </row>
    <row r="2447" spans="1:18">
      <c r="B2447" s="590" t="s">
        <v>3252</v>
      </c>
      <c r="C2447" s="590" t="s">
        <v>1914</v>
      </c>
      <c r="D2447" s="590" t="s">
        <v>2071</v>
      </c>
      <c r="E2447" s="590" t="s">
        <v>7</v>
      </c>
      <c r="F2447" s="591" t="s">
        <v>1449</v>
      </c>
      <c r="G2447" s="590" t="s">
        <v>179</v>
      </c>
      <c r="H2447" s="589">
        <v>111</v>
      </c>
      <c r="I2447" s="589">
        <v>55.88</v>
      </c>
      <c r="J2447" s="592">
        <v>6202.68</v>
      </c>
      <c r="K2447" s="590" t="s">
        <v>1365</v>
      </c>
      <c r="L2447" s="590" t="s">
        <v>3255</v>
      </c>
      <c r="M2447" s="591" t="s">
        <v>1449</v>
      </c>
      <c r="O2447" s="554" t="str">
        <f t="shared" si="218"/>
        <v>B2/23/06-C</v>
      </c>
    </row>
    <row r="2448" spans="1:18">
      <c r="B2448" s="590" t="s">
        <v>3252</v>
      </c>
      <c r="C2448" s="590" t="s">
        <v>1914</v>
      </c>
      <c r="D2448" s="590" t="s">
        <v>2071</v>
      </c>
      <c r="E2448" s="590" t="s">
        <v>8</v>
      </c>
      <c r="F2448" s="591" t="s">
        <v>1455</v>
      </c>
      <c r="G2448" s="590" t="s">
        <v>179</v>
      </c>
      <c r="H2448" s="589">
        <v>176</v>
      </c>
      <c r="I2448" s="589">
        <v>60.75</v>
      </c>
      <c r="J2448" s="592">
        <v>10692</v>
      </c>
      <c r="K2448" s="590" t="s">
        <v>1365</v>
      </c>
      <c r="L2448" s="590" t="s">
        <v>3256</v>
      </c>
      <c r="M2448" s="591" t="s">
        <v>1455</v>
      </c>
      <c r="O2448" s="554" t="str">
        <f t="shared" si="218"/>
        <v>B2/23/06-D</v>
      </c>
    </row>
    <row r="2449" spans="1:18">
      <c r="B2449" s="590" t="s">
        <v>3252</v>
      </c>
      <c r="C2449" s="590" t="s">
        <v>1914</v>
      </c>
      <c r="D2449" s="590" t="s">
        <v>2071</v>
      </c>
      <c r="E2449" s="590" t="s">
        <v>10</v>
      </c>
      <c r="F2449" s="591" t="s">
        <v>1467</v>
      </c>
      <c r="G2449" s="590" t="s">
        <v>179</v>
      </c>
      <c r="H2449" s="589">
        <v>202</v>
      </c>
      <c r="I2449" s="589">
        <v>65.5</v>
      </c>
      <c r="J2449" s="592">
        <v>13231</v>
      </c>
      <c r="K2449" s="590" t="s">
        <v>1365</v>
      </c>
      <c r="L2449" s="590" t="s">
        <v>3257</v>
      </c>
      <c r="M2449" s="591" t="s">
        <v>1467</v>
      </c>
      <c r="O2449" s="554" t="str">
        <f t="shared" si="218"/>
        <v>B2/23/06-E</v>
      </c>
    </row>
    <row r="2450" spans="1:18" ht="14.5">
      <c r="P2450" s="555"/>
      <c r="Q2450" s="555"/>
      <c r="R2450" s="555"/>
    </row>
    <row r="2451" spans="1:18" ht="29">
      <c r="A2451" s="587">
        <v>3</v>
      </c>
      <c r="B2451" s="588" t="s">
        <v>3252</v>
      </c>
      <c r="C2451" s="588" t="s">
        <v>36</v>
      </c>
      <c r="D2451" s="588" t="s">
        <v>36</v>
      </c>
      <c r="E2451" s="588" t="s">
        <v>36</v>
      </c>
      <c r="F2451" s="587" t="s">
        <v>774</v>
      </c>
      <c r="G2451" s="588" t="s">
        <v>36</v>
      </c>
      <c r="H2451" s="587"/>
      <c r="I2451" s="587"/>
      <c r="J2451" s="583">
        <v>1100125</v>
      </c>
      <c r="K2451" s="588"/>
      <c r="L2451" s="588"/>
      <c r="M2451" s="587"/>
      <c r="N2451" s="587"/>
      <c r="O2451" s="587"/>
      <c r="P2451" s="555"/>
      <c r="Q2451" s="555"/>
      <c r="R2451" s="555"/>
    </row>
    <row r="2452" spans="1:18" ht="14.5">
      <c r="A2452" s="587">
        <v>4</v>
      </c>
      <c r="B2452" s="588" t="s">
        <v>3252</v>
      </c>
      <c r="C2452" s="588" t="s">
        <v>36</v>
      </c>
      <c r="D2452" s="588" t="s">
        <v>36</v>
      </c>
      <c r="E2452" s="588" t="s">
        <v>36</v>
      </c>
      <c r="F2452" s="587" t="s">
        <v>775</v>
      </c>
      <c r="G2452" s="588" t="s">
        <v>36</v>
      </c>
      <c r="H2452" s="587"/>
      <c r="I2452" s="587"/>
      <c r="J2452" s="583">
        <v>1100125</v>
      </c>
      <c r="K2452" s="588"/>
      <c r="L2452" s="588"/>
      <c r="M2452" s="587"/>
      <c r="N2452" s="587"/>
      <c r="O2452" s="587"/>
    </row>
    <row r="2453" spans="1:18" ht="50">
      <c r="B2453" s="590" t="s">
        <v>3252</v>
      </c>
      <c r="C2453" s="590" t="s">
        <v>1914</v>
      </c>
      <c r="D2453" s="590" t="s">
        <v>2093</v>
      </c>
      <c r="E2453" s="590" t="s">
        <v>11</v>
      </c>
      <c r="F2453" s="591" t="s">
        <v>776</v>
      </c>
      <c r="G2453" s="590" t="s">
        <v>0</v>
      </c>
      <c r="H2453" s="589">
        <v>1</v>
      </c>
      <c r="I2453" s="592">
        <v>1100125</v>
      </c>
      <c r="J2453" s="592">
        <v>1100125</v>
      </c>
      <c r="K2453" s="590" t="s">
        <v>1365</v>
      </c>
      <c r="L2453" s="590" t="s">
        <v>3258</v>
      </c>
      <c r="M2453" s="591" t="s">
        <v>776</v>
      </c>
      <c r="O2453" s="554" t="str">
        <f>+_xlfn.CONCAT(B2453,"-",E2453)</f>
        <v>B2/23/06-F</v>
      </c>
    </row>
    <row r="2454" spans="1:18" ht="14.5">
      <c r="P2454" s="555"/>
      <c r="Q2454" s="555"/>
      <c r="R2454" s="555"/>
    </row>
    <row r="2455" spans="1:18" ht="14.5">
      <c r="A2455" s="587">
        <v>3</v>
      </c>
      <c r="B2455" s="588" t="s">
        <v>3252</v>
      </c>
      <c r="C2455" s="588" t="s">
        <v>36</v>
      </c>
      <c r="D2455" s="588" t="s">
        <v>36</v>
      </c>
      <c r="E2455" s="588" t="s">
        <v>36</v>
      </c>
      <c r="F2455" s="587" t="s">
        <v>777</v>
      </c>
      <c r="G2455" s="588" t="s">
        <v>36</v>
      </c>
      <c r="H2455" s="587"/>
      <c r="I2455" s="587"/>
      <c r="J2455" s="583">
        <v>847366.88</v>
      </c>
      <c r="K2455" s="588"/>
      <c r="L2455" s="588"/>
      <c r="M2455" s="587"/>
      <c r="N2455" s="587"/>
      <c r="O2455" s="587"/>
      <c r="P2455" s="555"/>
      <c r="Q2455" s="555"/>
      <c r="R2455" s="555"/>
    </row>
    <row r="2456" spans="1:18" ht="58">
      <c r="A2456" s="587">
        <v>4</v>
      </c>
      <c r="B2456" s="588" t="s">
        <v>3252</v>
      </c>
      <c r="C2456" s="588" t="s">
        <v>36</v>
      </c>
      <c r="D2456" s="588" t="s">
        <v>36</v>
      </c>
      <c r="E2456" s="588" t="s">
        <v>36</v>
      </c>
      <c r="F2456" s="587" t="s">
        <v>778</v>
      </c>
      <c r="G2456" s="588" t="s">
        <v>36</v>
      </c>
      <c r="H2456" s="587"/>
      <c r="I2456" s="587"/>
      <c r="J2456" s="583">
        <v>18635.63</v>
      </c>
      <c r="K2456" s="588"/>
      <c r="L2456" s="588"/>
      <c r="M2456" s="587"/>
      <c r="N2456" s="587"/>
      <c r="O2456" s="587"/>
    </row>
    <row r="2457" spans="1:18">
      <c r="B2457" s="590" t="s">
        <v>3252</v>
      </c>
      <c r="C2457" s="590" t="s">
        <v>1914</v>
      </c>
      <c r="D2457" s="590" t="s">
        <v>2095</v>
      </c>
      <c r="E2457" s="590" t="s">
        <v>27</v>
      </c>
      <c r="F2457" s="591" t="s">
        <v>1449</v>
      </c>
      <c r="G2457" s="590" t="s">
        <v>179</v>
      </c>
      <c r="H2457" s="589">
        <v>50</v>
      </c>
      <c r="I2457" s="589">
        <v>126.63</v>
      </c>
      <c r="J2457" s="592">
        <v>6331.5</v>
      </c>
      <c r="K2457" s="590" t="s">
        <v>1365</v>
      </c>
      <c r="L2457" s="590" t="s">
        <v>3259</v>
      </c>
      <c r="M2457" s="591" t="s">
        <v>1449</v>
      </c>
      <c r="O2457" s="554" t="str">
        <f t="shared" ref="O2457:O2458" si="219">+_xlfn.CONCAT(B2457,"-",E2457)</f>
        <v>B2/23/06-G</v>
      </c>
    </row>
    <row r="2458" spans="1:18">
      <c r="B2458" s="590" t="s">
        <v>3252</v>
      </c>
      <c r="C2458" s="590" t="s">
        <v>1914</v>
      </c>
      <c r="D2458" s="590" t="s">
        <v>2095</v>
      </c>
      <c r="E2458" s="590" t="s">
        <v>28</v>
      </c>
      <c r="F2458" s="591" t="s">
        <v>2097</v>
      </c>
      <c r="G2458" s="590" t="s">
        <v>0</v>
      </c>
      <c r="H2458" s="589">
        <v>1</v>
      </c>
      <c r="I2458" s="592">
        <v>12304.13</v>
      </c>
      <c r="J2458" s="592">
        <v>12304.13</v>
      </c>
      <c r="K2458" s="590" t="s">
        <v>1365</v>
      </c>
      <c r="L2458" s="590" t="s">
        <v>3260</v>
      </c>
      <c r="M2458" s="591" t="s">
        <v>2097</v>
      </c>
      <c r="O2458" s="554" t="str">
        <f t="shared" si="219"/>
        <v>B2/23/06-H</v>
      </c>
    </row>
    <row r="2459" spans="1:18" ht="14.5">
      <c r="P2459" s="555"/>
      <c r="Q2459" s="555"/>
      <c r="R2459" s="555"/>
    </row>
    <row r="2460" spans="1:18" ht="14.5">
      <c r="A2460" s="587">
        <v>4</v>
      </c>
      <c r="B2460" s="588" t="s">
        <v>3252</v>
      </c>
      <c r="C2460" s="588" t="s">
        <v>36</v>
      </c>
      <c r="D2460" s="588" t="s">
        <v>36</v>
      </c>
      <c r="E2460" s="588" t="s">
        <v>36</v>
      </c>
      <c r="F2460" s="587" t="s">
        <v>780</v>
      </c>
      <c r="G2460" s="588" t="s">
        <v>36</v>
      </c>
      <c r="H2460" s="587"/>
      <c r="I2460" s="587"/>
      <c r="J2460" s="583">
        <v>119968.75</v>
      </c>
      <c r="K2460" s="588"/>
      <c r="L2460" s="588"/>
      <c r="M2460" s="587"/>
      <c r="N2460" s="587"/>
      <c r="O2460" s="587"/>
      <c r="P2460" s="555"/>
      <c r="Q2460" s="555"/>
      <c r="R2460" s="555"/>
    </row>
    <row r="2461" spans="1:18" ht="14.5">
      <c r="A2461" s="587">
        <v>5</v>
      </c>
      <c r="B2461" s="588" t="s">
        <v>3252</v>
      </c>
      <c r="C2461" s="588" t="s">
        <v>36</v>
      </c>
      <c r="D2461" s="588" t="s">
        <v>36</v>
      </c>
      <c r="E2461" s="588" t="s">
        <v>36</v>
      </c>
      <c r="F2461" s="587" t="s">
        <v>781</v>
      </c>
      <c r="G2461" s="588" t="s">
        <v>36</v>
      </c>
      <c r="H2461" s="587"/>
      <c r="I2461" s="587"/>
      <c r="J2461" s="583">
        <v>119968.75</v>
      </c>
      <c r="K2461" s="588"/>
      <c r="L2461" s="588"/>
      <c r="M2461" s="587"/>
      <c r="N2461" s="587"/>
      <c r="O2461" s="587"/>
    </row>
    <row r="2462" spans="1:18">
      <c r="B2462" s="590" t="s">
        <v>3252</v>
      </c>
      <c r="C2462" s="590" t="s">
        <v>1914</v>
      </c>
      <c r="D2462" s="590" t="s">
        <v>2095</v>
      </c>
      <c r="E2462" s="590" t="s">
        <v>33</v>
      </c>
      <c r="F2462" s="591" t="s">
        <v>782</v>
      </c>
      <c r="G2462" s="590" t="s">
        <v>0</v>
      </c>
      <c r="H2462" s="589">
        <v>1</v>
      </c>
      <c r="I2462" s="592">
        <v>10968.75</v>
      </c>
      <c r="J2462" s="592">
        <v>10968.75</v>
      </c>
      <c r="K2462" s="590" t="s">
        <v>1365</v>
      </c>
      <c r="L2462" s="590" t="s">
        <v>3261</v>
      </c>
      <c r="M2462" s="591" t="s">
        <v>782</v>
      </c>
      <c r="O2462" s="554" t="str">
        <f t="shared" ref="O2462:O2464" si="220">+_xlfn.CONCAT(B2462,"-",E2462)</f>
        <v>B2/23/06-J</v>
      </c>
    </row>
    <row r="2463" spans="1:18">
      <c r="B2463" s="590" t="s">
        <v>3252</v>
      </c>
      <c r="C2463" s="590" t="s">
        <v>1914</v>
      </c>
      <c r="D2463" s="590" t="s">
        <v>2095</v>
      </c>
      <c r="E2463" s="590" t="s">
        <v>34</v>
      </c>
      <c r="F2463" s="591" t="s">
        <v>783</v>
      </c>
      <c r="G2463" s="590" t="s">
        <v>0</v>
      </c>
      <c r="H2463" s="589">
        <v>1</v>
      </c>
      <c r="I2463" s="592">
        <v>9718.75</v>
      </c>
      <c r="J2463" s="592">
        <v>9718.75</v>
      </c>
      <c r="K2463" s="590" t="s">
        <v>1365</v>
      </c>
      <c r="L2463" s="590" t="s">
        <v>3262</v>
      </c>
      <c r="M2463" s="591" t="s">
        <v>783</v>
      </c>
      <c r="O2463" s="554" t="str">
        <f t="shared" si="220"/>
        <v>B2/23/06-K</v>
      </c>
    </row>
    <row r="2464" spans="1:18">
      <c r="B2464" s="590" t="s">
        <v>3252</v>
      </c>
      <c r="C2464" s="590" t="s">
        <v>1914</v>
      </c>
      <c r="D2464" s="590" t="s">
        <v>2095</v>
      </c>
      <c r="E2464" s="590" t="s">
        <v>39</v>
      </c>
      <c r="F2464" s="591" t="s">
        <v>761</v>
      </c>
      <c r="G2464" s="590" t="s">
        <v>0</v>
      </c>
      <c r="H2464" s="589">
        <v>1</v>
      </c>
      <c r="I2464" s="592">
        <v>5968.75</v>
      </c>
      <c r="J2464" s="592">
        <v>5968.75</v>
      </c>
      <c r="K2464" s="590" t="s">
        <v>1365</v>
      </c>
      <c r="L2464" s="590" t="s">
        <v>3263</v>
      </c>
      <c r="M2464" s="591" t="s">
        <v>761</v>
      </c>
      <c r="O2464" s="554" t="str">
        <f t="shared" si="220"/>
        <v>B2/23/06-L</v>
      </c>
    </row>
    <row r="2467" spans="1:18">
      <c r="B2467" s="590" t="s">
        <v>3264</v>
      </c>
      <c r="C2467" s="590" t="s">
        <v>1914</v>
      </c>
      <c r="D2467" s="590" t="s">
        <v>2095</v>
      </c>
      <c r="E2467" s="590" t="s">
        <v>5</v>
      </c>
      <c r="F2467" s="591" t="s">
        <v>784</v>
      </c>
      <c r="G2467" s="590" t="s">
        <v>0</v>
      </c>
      <c r="H2467" s="589">
        <v>1</v>
      </c>
      <c r="I2467" s="592">
        <v>9718.75</v>
      </c>
      <c r="J2467" s="592">
        <v>9718.75</v>
      </c>
      <c r="K2467" s="590" t="s">
        <v>1365</v>
      </c>
      <c r="L2467" s="590" t="s">
        <v>3265</v>
      </c>
      <c r="M2467" s="591" t="s">
        <v>784</v>
      </c>
      <c r="O2467" s="554" t="str">
        <f t="shared" ref="O2467:O2471" si="221">+_xlfn.CONCAT(B2467,"-",E2467)</f>
        <v>B2/23/07-A</v>
      </c>
    </row>
    <row r="2468" spans="1:18">
      <c r="B2468" s="590" t="s">
        <v>3264</v>
      </c>
      <c r="C2468" s="590" t="s">
        <v>1914</v>
      </c>
      <c r="D2468" s="590" t="s">
        <v>2095</v>
      </c>
      <c r="E2468" s="590" t="s">
        <v>6</v>
      </c>
      <c r="F2468" s="591" t="s">
        <v>785</v>
      </c>
      <c r="G2468" s="590" t="s">
        <v>0</v>
      </c>
      <c r="H2468" s="589">
        <v>1</v>
      </c>
      <c r="I2468" s="592">
        <v>17218.75</v>
      </c>
      <c r="J2468" s="592">
        <v>17218.75</v>
      </c>
      <c r="K2468" s="590" t="s">
        <v>1365</v>
      </c>
      <c r="L2468" s="590" t="s">
        <v>3266</v>
      </c>
      <c r="M2468" s="591" t="s">
        <v>785</v>
      </c>
      <c r="O2468" s="554" t="str">
        <f t="shared" si="221"/>
        <v>B2/23/07-B</v>
      </c>
    </row>
    <row r="2469" spans="1:18">
      <c r="B2469" s="590" t="s">
        <v>3264</v>
      </c>
      <c r="C2469" s="590" t="s">
        <v>1914</v>
      </c>
      <c r="D2469" s="590" t="s">
        <v>2095</v>
      </c>
      <c r="E2469" s="590" t="s">
        <v>7</v>
      </c>
      <c r="F2469" s="591" t="s">
        <v>786</v>
      </c>
      <c r="G2469" s="590" t="s">
        <v>0</v>
      </c>
      <c r="H2469" s="589">
        <v>1</v>
      </c>
      <c r="I2469" s="592">
        <v>46937.5</v>
      </c>
      <c r="J2469" s="592">
        <v>46937.5</v>
      </c>
      <c r="K2469" s="590" t="s">
        <v>1365</v>
      </c>
      <c r="L2469" s="590" t="s">
        <v>3267</v>
      </c>
      <c r="M2469" s="591" t="s">
        <v>786</v>
      </c>
      <c r="O2469" s="554" t="str">
        <f t="shared" si="221"/>
        <v>B2/23/07-C</v>
      </c>
    </row>
    <row r="2470" spans="1:18">
      <c r="B2470" s="590" t="s">
        <v>3264</v>
      </c>
      <c r="C2470" s="590" t="s">
        <v>1914</v>
      </c>
      <c r="D2470" s="590" t="s">
        <v>2095</v>
      </c>
      <c r="E2470" s="590" t="s">
        <v>8</v>
      </c>
      <c r="F2470" s="591" t="s">
        <v>787</v>
      </c>
      <c r="G2470" s="590" t="s">
        <v>0</v>
      </c>
      <c r="H2470" s="589">
        <v>1</v>
      </c>
      <c r="I2470" s="592">
        <v>9718.75</v>
      </c>
      <c r="J2470" s="592">
        <v>9718.75</v>
      </c>
      <c r="K2470" s="590" t="s">
        <v>1365</v>
      </c>
      <c r="L2470" s="590" t="s">
        <v>3268</v>
      </c>
      <c r="M2470" s="591" t="s">
        <v>787</v>
      </c>
      <c r="O2470" s="554" t="str">
        <f t="shared" si="221"/>
        <v>B2/23/07-D</v>
      </c>
    </row>
    <row r="2471" spans="1:18">
      <c r="B2471" s="590" t="s">
        <v>3264</v>
      </c>
      <c r="C2471" s="590" t="s">
        <v>1914</v>
      </c>
      <c r="D2471" s="590" t="s">
        <v>2095</v>
      </c>
      <c r="E2471" s="590" t="s">
        <v>10</v>
      </c>
      <c r="F2471" s="591" t="s">
        <v>788</v>
      </c>
      <c r="G2471" s="590" t="s">
        <v>0</v>
      </c>
      <c r="H2471" s="589">
        <v>1</v>
      </c>
      <c r="I2471" s="592">
        <v>9718.75</v>
      </c>
      <c r="J2471" s="592">
        <v>9718.75</v>
      </c>
      <c r="K2471" s="590" t="s">
        <v>1365</v>
      </c>
      <c r="L2471" s="590" t="s">
        <v>3269</v>
      </c>
      <c r="M2471" s="591" t="s">
        <v>788</v>
      </c>
      <c r="O2471" s="554" t="str">
        <f t="shared" si="221"/>
        <v>B2/23/07-E</v>
      </c>
    </row>
    <row r="2472" spans="1:18" ht="14.5">
      <c r="P2472" s="555"/>
      <c r="Q2472" s="555"/>
      <c r="R2472" s="555"/>
    </row>
    <row r="2473" spans="1:18" ht="58">
      <c r="A2473" s="587">
        <v>4</v>
      </c>
      <c r="B2473" s="588" t="s">
        <v>3264</v>
      </c>
      <c r="C2473" s="588" t="s">
        <v>36</v>
      </c>
      <c r="D2473" s="588" t="s">
        <v>36</v>
      </c>
      <c r="E2473" s="588" t="s">
        <v>36</v>
      </c>
      <c r="F2473" s="587" t="s">
        <v>789</v>
      </c>
      <c r="G2473" s="588" t="s">
        <v>36</v>
      </c>
      <c r="H2473" s="587"/>
      <c r="I2473" s="587"/>
      <c r="J2473" s="583">
        <v>650825</v>
      </c>
      <c r="K2473" s="588"/>
      <c r="L2473" s="588"/>
      <c r="M2473" s="587"/>
      <c r="N2473" s="587"/>
      <c r="O2473" s="587"/>
    </row>
    <row r="2474" spans="1:18">
      <c r="B2474" s="590" t="s">
        <v>3264</v>
      </c>
      <c r="C2474" s="590" t="s">
        <v>1914</v>
      </c>
      <c r="D2474" s="590" t="s">
        <v>2095</v>
      </c>
      <c r="E2474" s="590" t="s">
        <v>11</v>
      </c>
      <c r="F2474" s="591" t="s">
        <v>3270</v>
      </c>
      <c r="G2474" s="590" t="s">
        <v>311</v>
      </c>
      <c r="H2474" s="589">
        <v>2</v>
      </c>
      <c r="I2474" s="592">
        <v>325412.5</v>
      </c>
      <c r="J2474" s="592">
        <v>650825</v>
      </c>
      <c r="K2474" s="590" t="s">
        <v>1365</v>
      </c>
      <c r="L2474" s="590" t="s">
        <v>3271</v>
      </c>
      <c r="M2474" s="591" t="s">
        <v>3270</v>
      </c>
      <c r="O2474" s="554" t="str">
        <f>+_xlfn.CONCAT(B2474,"-",E2474)</f>
        <v>B2/23/07-F</v>
      </c>
    </row>
    <row r="2475" spans="1:18" ht="14.5">
      <c r="P2475" s="555"/>
      <c r="Q2475" s="555"/>
      <c r="R2475" s="555"/>
    </row>
    <row r="2476" spans="1:18" ht="29">
      <c r="A2476" s="587">
        <v>4</v>
      </c>
      <c r="B2476" s="588" t="s">
        <v>3264</v>
      </c>
      <c r="C2476" s="588" t="s">
        <v>36</v>
      </c>
      <c r="D2476" s="588" t="s">
        <v>36</v>
      </c>
      <c r="E2476" s="588" t="s">
        <v>36</v>
      </c>
      <c r="F2476" s="587" t="s">
        <v>791</v>
      </c>
      <c r="G2476" s="588" t="s">
        <v>36</v>
      </c>
      <c r="H2476" s="587"/>
      <c r="I2476" s="587"/>
      <c r="J2476" s="583">
        <v>11587.5</v>
      </c>
      <c r="K2476" s="588"/>
      <c r="L2476" s="588"/>
      <c r="M2476" s="587"/>
      <c r="N2476" s="587"/>
      <c r="O2476" s="587"/>
    </row>
    <row r="2477" spans="1:18">
      <c r="B2477" s="590" t="s">
        <v>3264</v>
      </c>
      <c r="C2477" s="590" t="s">
        <v>1914</v>
      </c>
      <c r="D2477" s="590" t="s">
        <v>2095</v>
      </c>
      <c r="E2477" s="590" t="s">
        <v>27</v>
      </c>
      <c r="F2477" s="591" t="s">
        <v>1449</v>
      </c>
      <c r="G2477" s="590" t="s">
        <v>311</v>
      </c>
      <c r="H2477" s="589">
        <v>1</v>
      </c>
      <c r="I2477" s="592">
        <v>11587.5</v>
      </c>
      <c r="J2477" s="592">
        <v>11587.5</v>
      </c>
      <c r="K2477" s="590" t="s">
        <v>1365</v>
      </c>
      <c r="L2477" s="590" t="s">
        <v>3272</v>
      </c>
      <c r="M2477" s="591" t="s">
        <v>1449</v>
      </c>
      <c r="O2477" s="554" t="str">
        <f>+_xlfn.CONCAT(B2477,"-",E2477)</f>
        <v>B2/23/07-G</v>
      </c>
    </row>
    <row r="2478" spans="1:18" ht="14.5">
      <c r="P2478" s="555"/>
      <c r="Q2478" s="555"/>
      <c r="R2478" s="555"/>
    </row>
    <row r="2479" spans="1:18" ht="14.5">
      <c r="A2479" s="587">
        <v>4</v>
      </c>
      <c r="B2479" s="588" t="s">
        <v>3264</v>
      </c>
      <c r="C2479" s="588" t="s">
        <v>36</v>
      </c>
      <c r="D2479" s="588" t="s">
        <v>36</v>
      </c>
      <c r="E2479" s="588" t="s">
        <v>36</v>
      </c>
      <c r="F2479" s="587" t="s">
        <v>792</v>
      </c>
      <c r="G2479" s="588" t="s">
        <v>36</v>
      </c>
      <c r="H2479" s="587"/>
      <c r="I2479" s="587"/>
      <c r="J2479" s="583">
        <v>46350</v>
      </c>
      <c r="K2479" s="588"/>
      <c r="L2479" s="588"/>
      <c r="M2479" s="587"/>
      <c r="N2479" s="587"/>
      <c r="O2479" s="587"/>
    </row>
    <row r="2480" spans="1:18">
      <c r="B2480" s="590" t="s">
        <v>3264</v>
      </c>
      <c r="C2480" s="590" t="s">
        <v>1914</v>
      </c>
      <c r="D2480" s="590" t="s">
        <v>2095</v>
      </c>
      <c r="E2480" s="590" t="s">
        <v>28</v>
      </c>
      <c r="F2480" s="591" t="s">
        <v>3273</v>
      </c>
      <c r="G2480" s="590" t="s">
        <v>311</v>
      </c>
      <c r="H2480" s="589">
        <v>4</v>
      </c>
      <c r="I2480" s="592">
        <v>11587.5</v>
      </c>
      <c r="J2480" s="592">
        <v>46350</v>
      </c>
      <c r="K2480" s="590" t="s">
        <v>1365</v>
      </c>
      <c r="L2480" s="590" t="s">
        <v>3274</v>
      </c>
      <c r="M2480" s="591" t="s">
        <v>3273</v>
      </c>
      <c r="O2480" s="554" t="str">
        <f>+_xlfn.CONCAT(B2480,"-",E2480)</f>
        <v>B2/23/07-H</v>
      </c>
    </row>
    <row r="2481" spans="1:18" ht="14.5">
      <c r="P2481" s="555"/>
      <c r="Q2481" s="555"/>
      <c r="R2481" s="555"/>
    </row>
    <row r="2482" spans="1:18" ht="14.5">
      <c r="A2482" s="587">
        <v>3</v>
      </c>
      <c r="B2482" s="588" t="s">
        <v>3264</v>
      </c>
      <c r="C2482" s="588" t="s">
        <v>36</v>
      </c>
      <c r="D2482" s="588" t="s">
        <v>36</v>
      </c>
      <c r="E2482" s="588" t="s">
        <v>36</v>
      </c>
      <c r="F2482" s="587" t="s">
        <v>794</v>
      </c>
      <c r="G2482" s="588" t="s">
        <v>36</v>
      </c>
      <c r="H2482" s="587"/>
      <c r="I2482" s="587"/>
      <c r="J2482" s="583">
        <v>2853720.12</v>
      </c>
      <c r="K2482" s="588"/>
      <c r="L2482" s="588"/>
      <c r="M2482" s="587"/>
      <c r="N2482" s="587"/>
      <c r="O2482" s="587"/>
      <c r="P2482" s="555"/>
      <c r="Q2482" s="555"/>
      <c r="R2482" s="555"/>
    </row>
    <row r="2483" spans="1:18" ht="43.5">
      <c r="A2483" s="587">
        <v>4</v>
      </c>
      <c r="B2483" s="588" t="s">
        <v>3264</v>
      </c>
      <c r="C2483" s="588" t="s">
        <v>36</v>
      </c>
      <c r="D2483" s="588" t="s">
        <v>36</v>
      </c>
      <c r="E2483" s="588" t="s">
        <v>36</v>
      </c>
      <c r="F2483" s="587" t="s">
        <v>795</v>
      </c>
      <c r="G2483" s="588" t="s">
        <v>36</v>
      </c>
      <c r="H2483" s="587"/>
      <c r="I2483" s="587"/>
      <c r="J2483" s="583">
        <v>1355366.71</v>
      </c>
      <c r="K2483" s="588"/>
      <c r="L2483" s="588"/>
      <c r="M2483" s="587"/>
      <c r="N2483" s="587"/>
      <c r="O2483" s="587"/>
      <c r="P2483" s="555"/>
      <c r="Q2483" s="555"/>
      <c r="R2483" s="555"/>
    </row>
    <row r="2484" spans="1:18" ht="14.5">
      <c r="A2484" s="587">
        <v>5</v>
      </c>
      <c r="B2484" s="588" t="s">
        <v>3264</v>
      </c>
      <c r="C2484" s="588" t="s">
        <v>36</v>
      </c>
      <c r="D2484" s="588" t="s">
        <v>36</v>
      </c>
      <c r="E2484" s="588" t="s">
        <v>36</v>
      </c>
      <c r="F2484" s="587" t="s">
        <v>3275</v>
      </c>
      <c r="G2484" s="588" t="s">
        <v>36</v>
      </c>
      <c r="H2484" s="587"/>
      <c r="I2484" s="587"/>
      <c r="J2484" s="583">
        <v>1355366.71</v>
      </c>
      <c r="K2484" s="588"/>
      <c r="L2484" s="588"/>
      <c r="M2484" s="587"/>
      <c r="N2484" s="587"/>
      <c r="O2484" s="587"/>
    </row>
    <row r="2485" spans="1:18">
      <c r="B2485" s="590" t="s">
        <v>3264</v>
      </c>
      <c r="C2485" s="590" t="s">
        <v>1914</v>
      </c>
      <c r="D2485" s="590" t="s">
        <v>2114</v>
      </c>
      <c r="E2485" s="590" t="s">
        <v>33</v>
      </c>
      <c r="F2485" s="591" t="s">
        <v>1455</v>
      </c>
      <c r="G2485" s="590" t="s">
        <v>179</v>
      </c>
      <c r="H2485" s="593">
        <v>1148</v>
      </c>
      <c r="I2485" s="589">
        <v>140.63</v>
      </c>
      <c r="J2485" s="592">
        <v>161443.24</v>
      </c>
      <c r="K2485" s="590" t="s">
        <v>1365</v>
      </c>
      <c r="L2485" s="590" t="s">
        <v>3276</v>
      </c>
      <c r="M2485" s="591" t="s">
        <v>1455</v>
      </c>
      <c r="O2485" s="554" t="str">
        <f t="shared" ref="O2485:O2488" si="222">+_xlfn.CONCAT(B2485,"-",E2485)</f>
        <v>B2/23/07-J</v>
      </c>
    </row>
    <row r="2486" spans="1:18">
      <c r="B2486" s="590" t="s">
        <v>3264</v>
      </c>
      <c r="C2486" s="590" t="s">
        <v>1914</v>
      </c>
      <c r="D2486" s="590" t="s">
        <v>2114</v>
      </c>
      <c r="E2486" s="590" t="s">
        <v>34</v>
      </c>
      <c r="F2486" s="591" t="s">
        <v>1457</v>
      </c>
      <c r="G2486" s="590" t="s">
        <v>179</v>
      </c>
      <c r="H2486" s="589">
        <v>291</v>
      </c>
      <c r="I2486" s="589">
        <v>329.88</v>
      </c>
      <c r="J2486" s="592">
        <v>95995.08</v>
      </c>
      <c r="K2486" s="590" t="s">
        <v>1365</v>
      </c>
      <c r="L2486" s="590" t="s">
        <v>3277</v>
      </c>
      <c r="M2486" s="591" t="s">
        <v>1457</v>
      </c>
      <c r="O2486" s="554" t="str">
        <f t="shared" si="222"/>
        <v>B2/23/07-K</v>
      </c>
    </row>
    <row r="2487" spans="1:18">
      <c r="B2487" s="590" t="s">
        <v>3264</v>
      </c>
      <c r="C2487" s="590" t="s">
        <v>1914</v>
      </c>
      <c r="D2487" s="590" t="s">
        <v>2114</v>
      </c>
      <c r="E2487" s="590" t="s">
        <v>39</v>
      </c>
      <c r="F2487" s="591" t="s">
        <v>1461</v>
      </c>
      <c r="G2487" s="590" t="s">
        <v>179</v>
      </c>
      <c r="H2487" s="589">
        <v>464</v>
      </c>
      <c r="I2487" s="589">
        <v>493</v>
      </c>
      <c r="J2487" s="592">
        <v>228752</v>
      </c>
      <c r="K2487" s="590" t="s">
        <v>1365</v>
      </c>
      <c r="L2487" s="590" t="s">
        <v>3278</v>
      </c>
      <c r="M2487" s="591" t="s">
        <v>1461</v>
      </c>
      <c r="O2487" s="554" t="str">
        <f t="shared" si="222"/>
        <v>B2/23/07-L</v>
      </c>
    </row>
    <row r="2488" spans="1:18">
      <c r="B2488" s="590" t="s">
        <v>3264</v>
      </c>
      <c r="C2488" s="590" t="s">
        <v>1914</v>
      </c>
      <c r="D2488" s="590" t="s">
        <v>2114</v>
      </c>
      <c r="E2488" s="590" t="s">
        <v>38</v>
      </c>
      <c r="F2488" s="591" t="s">
        <v>1459</v>
      </c>
      <c r="G2488" s="590" t="s">
        <v>179</v>
      </c>
      <c r="H2488" s="589">
        <v>413</v>
      </c>
      <c r="I2488" s="589">
        <v>726.75</v>
      </c>
      <c r="J2488" s="592">
        <v>300147.75</v>
      </c>
      <c r="K2488" s="590" t="s">
        <v>1365</v>
      </c>
      <c r="L2488" s="590" t="s">
        <v>3279</v>
      </c>
      <c r="M2488" s="591" t="s">
        <v>1459</v>
      </c>
      <c r="O2488" s="554" t="str">
        <f t="shared" si="222"/>
        <v>B2/23/07-M</v>
      </c>
    </row>
    <row r="2491" spans="1:18">
      <c r="B2491" s="590" t="s">
        <v>3280</v>
      </c>
      <c r="C2491" s="590" t="s">
        <v>1914</v>
      </c>
      <c r="D2491" s="590" t="s">
        <v>2114</v>
      </c>
      <c r="E2491" s="590" t="s">
        <v>5</v>
      </c>
      <c r="F2491" s="591" t="s">
        <v>1468</v>
      </c>
      <c r="G2491" s="590" t="s">
        <v>179</v>
      </c>
      <c r="H2491" s="589">
        <v>192</v>
      </c>
      <c r="I2491" s="589">
        <v>908.38</v>
      </c>
      <c r="J2491" s="592">
        <v>174408.95999999999</v>
      </c>
      <c r="K2491" s="590" t="s">
        <v>1365</v>
      </c>
      <c r="L2491" s="590" t="s">
        <v>3281</v>
      </c>
      <c r="M2491" s="591" t="s">
        <v>1468</v>
      </c>
      <c r="O2491" s="554" t="str">
        <f t="shared" ref="O2491:O2493" si="223">+_xlfn.CONCAT(B2491,"-",E2491)</f>
        <v>B2/23/08-A</v>
      </c>
    </row>
    <row r="2492" spans="1:18">
      <c r="B2492" s="590" t="s">
        <v>3280</v>
      </c>
      <c r="C2492" s="590" t="s">
        <v>1914</v>
      </c>
      <c r="D2492" s="590" t="s">
        <v>2114</v>
      </c>
      <c r="E2492" s="590" t="s">
        <v>6</v>
      </c>
      <c r="F2492" s="591" t="s">
        <v>1469</v>
      </c>
      <c r="G2492" s="590" t="s">
        <v>179</v>
      </c>
      <c r="H2492" s="589">
        <v>236</v>
      </c>
      <c r="I2492" s="592">
        <v>1090.1300000000001</v>
      </c>
      <c r="J2492" s="592">
        <v>257270.68</v>
      </c>
      <c r="K2492" s="590" t="s">
        <v>1365</v>
      </c>
      <c r="L2492" s="590" t="s">
        <v>3282</v>
      </c>
      <c r="M2492" s="591" t="s">
        <v>1469</v>
      </c>
      <c r="O2492" s="554" t="str">
        <f t="shared" si="223"/>
        <v>B2/23/08-B</v>
      </c>
    </row>
    <row r="2493" spans="1:18">
      <c r="B2493" s="590" t="s">
        <v>3280</v>
      </c>
      <c r="C2493" s="590" t="s">
        <v>1914</v>
      </c>
      <c r="D2493" s="590" t="s">
        <v>2114</v>
      </c>
      <c r="E2493" s="590" t="s">
        <v>7</v>
      </c>
      <c r="F2493" s="591" t="s">
        <v>3283</v>
      </c>
      <c r="G2493" s="590" t="s">
        <v>179</v>
      </c>
      <c r="H2493" s="589">
        <v>108</v>
      </c>
      <c r="I2493" s="592">
        <v>1271.75</v>
      </c>
      <c r="J2493" s="592">
        <v>137349</v>
      </c>
      <c r="K2493" s="590" t="s">
        <v>1365</v>
      </c>
      <c r="L2493" s="590" t="s">
        <v>3284</v>
      </c>
      <c r="M2493" s="591" t="s">
        <v>3283</v>
      </c>
      <c r="O2493" s="554" t="str">
        <f t="shared" si="223"/>
        <v>B2/23/08-C</v>
      </c>
    </row>
    <row r="2494" spans="1:18" ht="14.5">
      <c r="P2494" s="555"/>
      <c r="Q2494" s="555"/>
      <c r="R2494" s="555"/>
    </row>
    <row r="2495" spans="1:18" ht="43.5">
      <c r="A2495" s="587">
        <v>4</v>
      </c>
      <c r="B2495" s="588" t="s">
        <v>3280</v>
      </c>
      <c r="C2495" s="588" t="s">
        <v>36</v>
      </c>
      <c r="D2495" s="588" t="s">
        <v>36</v>
      </c>
      <c r="E2495" s="588" t="s">
        <v>36</v>
      </c>
      <c r="F2495" s="587" t="s">
        <v>2113</v>
      </c>
      <c r="G2495" s="588" t="s">
        <v>36</v>
      </c>
      <c r="H2495" s="587"/>
      <c r="I2495" s="587"/>
      <c r="J2495" s="583">
        <v>1008288.57</v>
      </c>
      <c r="K2495" s="588"/>
      <c r="L2495" s="588"/>
      <c r="M2495" s="587"/>
      <c r="N2495" s="587"/>
      <c r="O2495" s="587"/>
      <c r="P2495" s="555"/>
      <c r="Q2495" s="555"/>
      <c r="R2495" s="555"/>
    </row>
    <row r="2496" spans="1:18" ht="14.5">
      <c r="A2496" s="587">
        <v>5</v>
      </c>
      <c r="B2496" s="588" t="s">
        <v>3280</v>
      </c>
      <c r="C2496" s="588" t="s">
        <v>36</v>
      </c>
      <c r="D2496" s="588" t="s">
        <v>36</v>
      </c>
      <c r="E2496" s="588" t="s">
        <v>36</v>
      </c>
      <c r="F2496" s="587" t="s">
        <v>3182</v>
      </c>
      <c r="G2496" s="588" t="s">
        <v>36</v>
      </c>
      <c r="H2496" s="587"/>
      <c r="I2496" s="587"/>
      <c r="J2496" s="583">
        <v>198830.78</v>
      </c>
      <c r="K2496" s="588"/>
      <c r="L2496" s="588"/>
      <c r="M2496" s="587"/>
      <c r="N2496" s="587"/>
      <c r="O2496" s="587"/>
    </row>
    <row r="2497" spans="1:18">
      <c r="B2497" s="590" t="s">
        <v>3280</v>
      </c>
      <c r="C2497" s="590" t="s">
        <v>1914</v>
      </c>
      <c r="D2497" s="590" t="s">
        <v>2114</v>
      </c>
      <c r="E2497" s="590" t="s">
        <v>8</v>
      </c>
      <c r="F2497" s="591" t="s">
        <v>1454</v>
      </c>
      <c r="G2497" s="590" t="s">
        <v>179</v>
      </c>
      <c r="H2497" s="589">
        <v>414</v>
      </c>
      <c r="I2497" s="589">
        <v>82.5</v>
      </c>
      <c r="J2497" s="592">
        <v>34155</v>
      </c>
      <c r="K2497" s="590" t="s">
        <v>1365</v>
      </c>
      <c r="L2497" s="590" t="s">
        <v>3285</v>
      </c>
      <c r="M2497" s="591" t="s">
        <v>1454</v>
      </c>
      <c r="O2497" s="554" t="str">
        <f t="shared" ref="O2497:O2505" si="224">+_xlfn.CONCAT(B2497,"-",E2497)</f>
        <v>B2/23/08-D</v>
      </c>
    </row>
    <row r="2498" spans="1:18">
      <c r="B2498" s="590" t="s">
        <v>3280</v>
      </c>
      <c r="C2498" s="590" t="s">
        <v>1914</v>
      </c>
      <c r="D2498" s="590" t="s">
        <v>2114</v>
      </c>
      <c r="E2498" s="590" t="s">
        <v>10</v>
      </c>
      <c r="F2498" s="591" t="s">
        <v>1453</v>
      </c>
      <c r="G2498" s="590" t="s">
        <v>179</v>
      </c>
      <c r="H2498" s="589">
        <v>286</v>
      </c>
      <c r="I2498" s="589">
        <v>98</v>
      </c>
      <c r="J2498" s="592">
        <v>28028</v>
      </c>
      <c r="K2498" s="590" t="s">
        <v>1365</v>
      </c>
      <c r="L2498" s="590" t="s">
        <v>3286</v>
      </c>
      <c r="M2498" s="591" t="s">
        <v>1453</v>
      </c>
      <c r="O2498" s="554" t="str">
        <f t="shared" si="224"/>
        <v>B2/23/08-E</v>
      </c>
    </row>
    <row r="2499" spans="1:18">
      <c r="B2499" s="590" t="s">
        <v>3280</v>
      </c>
      <c r="C2499" s="590" t="s">
        <v>1914</v>
      </c>
      <c r="D2499" s="590" t="s">
        <v>2114</v>
      </c>
      <c r="E2499" s="590" t="s">
        <v>11</v>
      </c>
      <c r="F2499" s="591" t="s">
        <v>1448</v>
      </c>
      <c r="G2499" s="590" t="s">
        <v>179</v>
      </c>
      <c r="H2499" s="589">
        <v>143</v>
      </c>
      <c r="I2499" s="589">
        <v>119.88</v>
      </c>
      <c r="J2499" s="592">
        <v>17142.84</v>
      </c>
      <c r="K2499" s="590" t="s">
        <v>1365</v>
      </c>
      <c r="L2499" s="590" t="s">
        <v>3287</v>
      </c>
      <c r="M2499" s="591" t="s">
        <v>1448</v>
      </c>
      <c r="O2499" s="554" t="str">
        <f t="shared" si="224"/>
        <v>B2/23/08-F</v>
      </c>
    </row>
    <row r="2500" spans="1:18">
      <c r="B2500" s="590" t="s">
        <v>3280</v>
      </c>
      <c r="C2500" s="590" t="s">
        <v>1914</v>
      </c>
      <c r="D2500" s="590" t="s">
        <v>2114</v>
      </c>
      <c r="E2500" s="590" t="s">
        <v>27</v>
      </c>
      <c r="F2500" s="591" t="s">
        <v>1445</v>
      </c>
      <c r="G2500" s="590" t="s">
        <v>179</v>
      </c>
      <c r="H2500" s="589">
        <v>205</v>
      </c>
      <c r="I2500" s="589">
        <v>145</v>
      </c>
      <c r="J2500" s="592">
        <v>29725</v>
      </c>
      <c r="K2500" s="590" t="s">
        <v>1365</v>
      </c>
      <c r="L2500" s="590" t="s">
        <v>3288</v>
      </c>
      <c r="M2500" s="591" t="s">
        <v>1445</v>
      </c>
      <c r="O2500" s="554" t="str">
        <f t="shared" si="224"/>
        <v>B2/23/08-G</v>
      </c>
    </row>
    <row r="2501" spans="1:18">
      <c r="B2501" s="590" t="s">
        <v>3280</v>
      </c>
      <c r="C2501" s="590" t="s">
        <v>1914</v>
      </c>
      <c r="D2501" s="590" t="s">
        <v>2114</v>
      </c>
      <c r="E2501" s="590" t="s">
        <v>28</v>
      </c>
      <c r="F2501" s="591" t="s">
        <v>1449</v>
      </c>
      <c r="G2501" s="590" t="s">
        <v>179</v>
      </c>
      <c r="H2501" s="589">
        <v>193</v>
      </c>
      <c r="I2501" s="589">
        <v>126.63</v>
      </c>
      <c r="J2501" s="592">
        <v>24439.59</v>
      </c>
      <c r="K2501" s="590" t="s">
        <v>1365</v>
      </c>
      <c r="L2501" s="590" t="s">
        <v>3289</v>
      </c>
      <c r="M2501" s="591" t="s">
        <v>1449</v>
      </c>
      <c r="O2501" s="554" t="str">
        <f t="shared" si="224"/>
        <v>B2/23/08-H</v>
      </c>
    </row>
    <row r="2502" spans="1:18">
      <c r="B2502" s="590" t="s">
        <v>3280</v>
      </c>
      <c r="C2502" s="590" t="s">
        <v>1914</v>
      </c>
      <c r="D2502" s="590" t="s">
        <v>2114</v>
      </c>
      <c r="E2502" s="590" t="s">
        <v>33</v>
      </c>
      <c r="F2502" s="591" t="s">
        <v>1455</v>
      </c>
      <c r="G2502" s="590" t="s">
        <v>179</v>
      </c>
      <c r="H2502" s="589">
        <v>24</v>
      </c>
      <c r="I2502" s="589">
        <v>140.63</v>
      </c>
      <c r="J2502" s="592">
        <v>3375.12</v>
      </c>
      <c r="K2502" s="590" t="s">
        <v>1365</v>
      </c>
      <c r="L2502" s="590" t="s">
        <v>3290</v>
      </c>
      <c r="M2502" s="591" t="s">
        <v>1455</v>
      </c>
      <c r="O2502" s="554" t="str">
        <f t="shared" si="224"/>
        <v>B2/23/08-J</v>
      </c>
    </row>
    <row r="2503" spans="1:18">
      <c r="B2503" s="590" t="s">
        <v>3280</v>
      </c>
      <c r="C2503" s="590" t="s">
        <v>1914</v>
      </c>
      <c r="D2503" s="590" t="s">
        <v>2114</v>
      </c>
      <c r="E2503" s="590" t="s">
        <v>34</v>
      </c>
      <c r="F2503" s="591" t="s">
        <v>1467</v>
      </c>
      <c r="G2503" s="590" t="s">
        <v>179</v>
      </c>
      <c r="H2503" s="589">
        <v>21</v>
      </c>
      <c r="I2503" s="589">
        <v>246.63</v>
      </c>
      <c r="J2503" s="592">
        <v>5179.2299999999996</v>
      </c>
      <c r="K2503" s="590" t="s">
        <v>1365</v>
      </c>
      <c r="L2503" s="590" t="s">
        <v>3291</v>
      </c>
      <c r="M2503" s="591" t="s">
        <v>1467</v>
      </c>
      <c r="O2503" s="554" t="str">
        <f t="shared" si="224"/>
        <v>B2/23/08-K</v>
      </c>
    </row>
    <row r="2504" spans="1:18">
      <c r="B2504" s="590" t="s">
        <v>3280</v>
      </c>
      <c r="C2504" s="590" t="s">
        <v>1914</v>
      </c>
      <c r="D2504" s="590" t="s">
        <v>2114</v>
      </c>
      <c r="E2504" s="590" t="s">
        <v>39</v>
      </c>
      <c r="F2504" s="591" t="s">
        <v>1457</v>
      </c>
      <c r="G2504" s="590" t="s">
        <v>179</v>
      </c>
      <c r="H2504" s="589">
        <v>75</v>
      </c>
      <c r="I2504" s="589">
        <v>329.88</v>
      </c>
      <c r="J2504" s="592">
        <v>24741</v>
      </c>
      <c r="K2504" s="590" t="s">
        <v>1365</v>
      </c>
      <c r="L2504" s="590" t="s">
        <v>3292</v>
      </c>
      <c r="M2504" s="591" t="s">
        <v>1457</v>
      </c>
      <c r="O2504" s="554" t="str">
        <f t="shared" si="224"/>
        <v>B2/23/08-L</v>
      </c>
    </row>
    <row r="2505" spans="1:18">
      <c r="B2505" s="590" t="s">
        <v>3280</v>
      </c>
      <c r="C2505" s="590" t="s">
        <v>1914</v>
      </c>
      <c r="D2505" s="590" t="s">
        <v>2114</v>
      </c>
      <c r="E2505" s="590" t="s">
        <v>38</v>
      </c>
      <c r="F2505" s="591" t="s">
        <v>1461</v>
      </c>
      <c r="G2505" s="590" t="s">
        <v>179</v>
      </c>
      <c r="H2505" s="589">
        <v>65</v>
      </c>
      <c r="I2505" s="589">
        <v>493</v>
      </c>
      <c r="J2505" s="592">
        <v>32045</v>
      </c>
      <c r="K2505" s="590" t="s">
        <v>1365</v>
      </c>
      <c r="L2505" s="590" t="s">
        <v>3293</v>
      </c>
      <c r="M2505" s="591" t="s">
        <v>1461</v>
      </c>
      <c r="O2505" s="554" t="str">
        <f t="shared" si="224"/>
        <v>B2/23/08-M</v>
      </c>
    </row>
    <row r="2506" spans="1:18" ht="14.5">
      <c r="P2506" s="555"/>
      <c r="Q2506" s="555"/>
      <c r="R2506" s="555"/>
    </row>
    <row r="2507" spans="1:18" ht="14.5">
      <c r="A2507" s="587">
        <v>5</v>
      </c>
      <c r="B2507" s="588" t="s">
        <v>3280</v>
      </c>
      <c r="C2507" s="588" t="s">
        <v>36</v>
      </c>
      <c r="D2507" s="588" t="s">
        <v>36</v>
      </c>
      <c r="E2507" s="588" t="s">
        <v>36</v>
      </c>
      <c r="F2507" s="587" t="s">
        <v>3216</v>
      </c>
      <c r="G2507" s="588" t="s">
        <v>36</v>
      </c>
      <c r="H2507" s="587"/>
      <c r="I2507" s="587"/>
      <c r="J2507" s="583">
        <v>285674.15999999997</v>
      </c>
      <c r="K2507" s="588"/>
      <c r="L2507" s="588"/>
      <c r="M2507" s="587"/>
      <c r="N2507" s="587"/>
      <c r="O2507" s="587"/>
    </row>
    <row r="2508" spans="1:18">
      <c r="B2508" s="590" t="s">
        <v>3280</v>
      </c>
      <c r="C2508" s="590" t="s">
        <v>1914</v>
      </c>
      <c r="D2508" s="590" t="s">
        <v>2114</v>
      </c>
      <c r="E2508" s="590" t="s">
        <v>205</v>
      </c>
      <c r="F2508" s="591" t="s">
        <v>1454</v>
      </c>
      <c r="G2508" s="590" t="s">
        <v>179</v>
      </c>
      <c r="H2508" s="589">
        <v>929</v>
      </c>
      <c r="I2508" s="589">
        <v>82.5</v>
      </c>
      <c r="J2508" s="592">
        <v>76642.5</v>
      </c>
      <c r="K2508" s="590" t="s">
        <v>1365</v>
      </c>
      <c r="L2508" s="590" t="s">
        <v>3294</v>
      </c>
      <c r="M2508" s="591" t="s">
        <v>1454</v>
      </c>
      <c r="O2508" s="554" t="str">
        <f t="shared" ref="O2508:O2512" si="225">+_xlfn.CONCAT(B2508,"-",E2508)</f>
        <v>B2/23/08-N</v>
      </c>
    </row>
    <row r="2509" spans="1:18">
      <c r="B2509" s="590" t="s">
        <v>3280</v>
      </c>
      <c r="C2509" s="590" t="s">
        <v>1914</v>
      </c>
      <c r="D2509" s="590" t="s">
        <v>2114</v>
      </c>
      <c r="E2509" s="590" t="s">
        <v>414</v>
      </c>
      <c r="F2509" s="591" t="s">
        <v>1453</v>
      </c>
      <c r="G2509" s="590" t="s">
        <v>179</v>
      </c>
      <c r="H2509" s="589">
        <v>266</v>
      </c>
      <c r="I2509" s="589">
        <v>98</v>
      </c>
      <c r="J2509" s="592">
        <v>26068</v>
      </c>
      <c r="K2509" s="590" t="s">
        <v>1365</v>
      </c>
      <c r="L2509" s="590" t="s">
        <v>3295</v>
      </c>
      <c r="M2509" s="591" t="s">
        <v>1453</v>
      </c>
      <c r="O2509" s="554" t="str">
        <f t="shared" si="225"/>
        <v>B2/23/08-P</v>
      </c>
    </row>
    <row r="2510" spans="1:18">
      <c r="B2510" s="590" t="s">
        <v>3280</v>
      </c>
      <c r="C2510" s="590" t="s">
        <v>1914</v>
      </c>
      <c r="D2510" s="590" t="s">
        <v>2114</v>
      </c>
      <c r="E2510" s="590" t="s">
        <v>416</v>
      </c>
      <c r="F2510" s="591" t="s">
        <v>1448</v>
      </c>
      <c r="G2510" s="590" t="s">
        <v>179</v>
      </c>
      <c r="H2510" s="589">
        <v>546</v>
      </c>
      <c r="I2510" s="589">
        <v>119.88</v>
      </c>
      <c r="J2510" s="592">
        <v>65454.48</v>
      </c>
      <c r="K2510" s="590" t="s">
        <v>1365</v>
      </c>
      <c r="L2510" s="590" t="s">
        <v>3296</v>
      </c>
      <c r="M2510" s="591" t="s">
        <v>1448</v>
      </c>
      <c r="O2510" s="554" t="str">
        <f t="shared" si="225"/>
        <v>B2/23/08-Q</v>
      </c>
    </row>
    <row r="2511" spans="1:18">
      <c r="B2511" s="590" t="s">
        <v>3280</v>
      </c>
      <c r="C2511" s="590" t="s">
        <v>1914</v>
      </c>
      <c r="D2511" s="590" t="s">
        <v>2114</v>
      </c>
      <c r="E2511" s="590" t="s">
        <v>419</v>
      </c>
      <c r="F2511" s="591" t="s">
        <v>1445</v>
      </c>
      <c r="G2511" s="590" t="s">
        <v>179</v>
      </c>
      <c r="H2511" s="589">
        <v>78</v>
      </c>
      <c r="I2511" s="589">
        <v>145</v>
      </c>
      <c r="J2511" s="592">
        <v>11310</v>
      </c>
      <c r="K2511" s="590" t="s">
        <v>1365</v>
      </c>
      <c r="L2511" s="590" t="s">
        <v>3297</v>
      </c>
      <c r="M2511" s="591" t="s">
        <v>1445</v>
      </c>
      <c r="O2511" s="554" t="str">
        <f t="shared" si="225"/>
        <v>B2/23/08-R</v>
      </c>
    </row>
    <row r="2512" spans="1:18">
      <c r="B2512" s="590" t="s">
        <v>3280</v>
      </c>
      <c r="C2512" s="590" t="s">
        <v>1914</v>
      </c>
      <c r="D2512" s="590" t="s">
        <v>2114</v>
      </c>
      <c r="E2512" s="590" t="s">
        <v>422</v>
      </c>
      <c r="F2512" s="591" t="s">
        <v>1449</v>
      </c>
      <c r="G2512" s="590" t="s">
        <v>179</v>
      </c>
      <c r="H2512" s="589">
        <v>133</v>
      </c>
      <c r="I2512" s="589">
        <v>126.63</v>
      </c>
      <c r="J2512" s="592">
        <v>16841.79</v>
      </c>
      <c r="K2512" s="590" t="s">
        <v>1365</v>
      </c>
      <c r="L2512" s="590" t="s">
        <v>3298</v>
      </c>
      <c r="M2512" s="591" t="s">
        <v>1449</v>
      </c>
      <c r="O2512" s="554" t="str">
        <f t="shared" si="225"/>
        <v>B2/23/08-S</v>
      </c>
    </row>
    <row r="2515" spans="1:18">
      <c r="B2515" s="590" t="s">
        <v>3299</v>
      </c>
      <c r="C2515" s="590" t="s">
        <v>1914</v>
      </c>
      <c r="D2515" s="590" t="s">
        <v>2114</v>
      </c>
      <c r="E2515" s="590" t="s">
        <v>5</v>
      </c>
      <c r="F2515" s="591" t="s">
        <v>1455</v>
      </c>
      <c r="G2515" s="590" t="s">
        <v>179</v>
      </c>
      <c r="H2515" s="589">
        <v>211</v>
      </c>
      <c r="I2515" s="589">
        <v>140.63</v>
      </c>
      <c r="J2515" s="592">
        <v>29672.93</v>
      </c>
      <c r="K2515" s="590" t="s">
        <v>1365</v>
      </c>
      <c r="L2515" s="590" t="s">
        <v>3300</v>
      </c>
      <c r="M2515" s="591" t="s">
        <v>1455</v>
      </c>
      <c r="O2515" s="554" t="str">
        <f t="shared" ref="O2515:O2516" si="226">+_xlfn.CONCAT(B2515,"-",E2515)</f>
        <v>B2/23/09-A</v>
      </c>
    </row>
    <row r="2516" spans="1:18">
      <c r="B2516" s="590" t="s">
        <v>3299</v>
      </c>
      <c r="C2516" s="590" t="s">
        <v>1914</v>
      </c>
      <c r="D2516" s="590" t="s">
        <v>2114</v>
      </c>
      <c r="E2516" s="590" t="s">
        <v>6</v>
      </c>
      <c r="F2516" s="591" t="s">
        <v>1467</v>
      </c>
      <c r="G2516" s="590" t="s">
        <v>179</v>
      </c>
      <c r="H2516" s="589">
        <v>242</v>
      </c>
      <c r="I2516" s="589">
        <v>246.63</v>
      </c>
      <c r="J2516" s="592">
        <v>59684.46</v>
      </c>
      <c r="K2516" s="590" t="s">
        <v>1365</v>
      </c>
      <c r="L2516" s="590" t="s">
        <v>3301</v>
      </c>
      <c r="M2516" s="591" t="s">
        <v>1467</v>
      </c>
      <c r="O2516" s="554" t="str">
        <f t="shared" si="226"/>
        <v>B2/23/09-B</v>
      </c>
    </row>
    <row r="2517" spans="1:18" ht="14.5">
      <c r="P2517" s="555"/>
      <c r="Q2517" s="555"/>
      <c r="R2517" s="555"/>
    </row>
    <row r="2518" spans="1:18" ht="14.5">
      <c r="A2518" s="587">
        <v>5</v>
      </c>
      <c r="B2518" s="588" t="s">
        <v>3299</v>
      </c>
      <c r="C2518" s="588" t="s">
        <v>36</v>
      </c>
      <c r="D2518" s="588" t="s">
        <v>36</v>
      </c>
      <c r="E2518" s="588" t="s">
        <v>36</v>
      </c>
      <c r="F2518" s="587" t="s">
        <v>3220</v>
      </c>
      <c r="G2518" s="588" t="s">
        <v>36</v>
      </c>
      <c r="H2518" s="587"/>
      <c r="I2518" s="587"/>
      <c r="J2518" s="583">
        <v>285674.15999999997</v>
      </c>
      <c r="K2518" s="588"/>
      <c r="L2518" s="588"/>
      <c r="M2518" s="587"/>
      <c r="N2518" s="587"/>
      <c r="O2518" s="587"/>
    </row>
    <row r="2519" spans="1:18">
      <c r="B2519" s="590" t="s">
        <v>3299</v>
      </c>
      <c r="C2519" s="590" t="s">
        <v>1914</v>
      </c>
      <c r="D2519" s="590" t="s">
        <v>2114</v>
      </c>
      <c r="E2519" s="590" t="s">
        <v>7</v>
      </c>
      <c r="F2519" s="591" t="s">
        <v>1454</v>
      </c>
      <c r="G2519" s="590" t="s">
        <v>179</v>
      </c>
      <c r="H2519" s="589">
        <v>929</v>
      </c>
      <c r="I2519" s="589">
        <v>82.5</v>
      </c>
      <c r="J2519" s="592">
        <v>76642.5</v>
      </c>
      <c r="K2519" s="590" t="s">
        <v>1365</v>
      </c>
      <c r="L2519" s="590" t="s">
        <v>3302</v>
      </c>
      <c r="M2519" s="591" t="s">
        <v>1454</v>
      </c>
      <c r="O2519" s="554" t="str">
        <f t="shared" ref="O2519:O2525" si="227">+_xlfn.CONCAT(B2519,"-",E2519)</f>
        <v>B2/23/09-C</v>
      </c>
    </row>
    <row r="2520" spans="1:18">
      <c r="B2520" s="590" t="s">
        <v>3299</v>
      </c>
      <c r="C2520" s="590" t="s">
        <v>1914</v>
      </c>
      <c r="D2520" s="590" t="s">
        <v>2114</v>
      </c>
      <c r="E2520" s="590" t="s">
        <v>8</v>
      </c>
      <c r="F2520" s="591" t="s">
        <v>1453</v>
      </c>
      <c r="G2520" s="590" t="s">
        <v>179</v>
      </c>
      <c r="H2520" s="589">
        <v>266</v>
      </c>
      <c r="I2520" s="589">
        <v>98</v>
      </c>
      <c r="J2520" s="592">
        <v>26068</v>
      </c>
      <c r="K2520" s="590" t="s">
        <v>1365</v>
      </c>
      <c r="L2520" s="590" t="s">
        <v>3303</v>
      </c>
      <c r="M2520" s="591" t="s">
        <v>1453</v>
      </c>
      <c r="O2520" s="554" t="str">
        <f t="shared" si="227"/>
        <v>B2/23/09-D</v>
      </c>
    </row>
    <row r="2521" spans="1:18">
      <c r="B2521" s="590" t="s">
        <v>3299</v>
      </c>
      <c r="C2521" s="590" t="s">
        <v>1914</v>
      </c>
      <c r="D2521" s="590" t="s">
        <v>2114</v>
      </c>
      <c r="E2521" s="590" t="s">
        <v>10</v>
      </c>
      <c r="F2521" s="591" t="s">
        <v>1448</v>
      </c>
      <c r="G2521" s="590" t="s">
        <v>179</v>
      </c>
      <c r="H2521" s="589">
        <v>546</v>
      </c>
      <c r="I2521" s="589">
        <v>119.88</v>
      </c>
      <c r="J2521" s="592">
        <v>65454.48</v>
      </c>
      <c r="K2521" s="590" t="s">
        <v>1365</v>
      </c>
      <c r="L2521" s="590" t="s">
        <v>3304</v>
      </c>
      <c r="M2521" s="591" t="s">
        <v>1448</v>
      </c>
      <c r="O2521" s="554" t="str">
        <f t="shared" si="227"/>
        <v>B2/23/09-E</v>
      </c>
    </row>
    <row r="2522" spans="1:18">
      <c r="B2522" s="590" t="s">
        <v>3299</v>
      </c>
      <c r="C2522" s="590" t="s">
        <v>1914</v>
      </c>
      <c r="D2522" s="590" t="s">
        <v>2114</v>
      </c>
      <c r="E2522" s="590" t="s">
        <v>11</v>
      </c>
      <c r="F2522" s="591" t="s">
        <v>1445</v>
      </c>
      <c r="G2522" s="590" t="s">
        <v>179</v>
      </c>
      <c r="H2522" s="589">
        <v>78</v>
      </c>
      <c r="I2522" s="589">
        <v>145</v>
      </c>
      <c r="J2522" s="592">
        <v>11310</v>
      </c>
      <c r="K2522" s="590" t="s">
        <v>1365</v>
      </c>
      <c r="L2522" s="590" t="s">
        <v>3305</v>
      </c>
      <c r="M2522" s="591" t="s">
        <v>1445</v>
      </c>
      <c r="O2522" s="554" t="str">
        <f t="shared" si="227"/>
        <v>B2/23/09-F</v>
      </c>
    </row>
    <row r="2523" spans="1:18">
      <c r="B2523" s="590" t="s">
        <v>3299</v>
      </c>
      <c r="C2523" s="590" t="s">
        <v>1914</v>
      </c>
      <c r="D2523" s="590" t="s">
        <v>2114</v>
      </c>
      <c r="E2523" s="590" t="s">
        <v>27</v>
      </c>
      <c r="F2523" s="591" t="s">
        <v>1449</v>
      </c>
      <c r="G2523" s="590" t="s">
        <v>179</v>
      </c>
      <c r="H2523" s="589">
        <v>133</v>
      </c>
      <c r="I2523" s="589">
        <v>126.63</v>
      </c>
      <c r="J2523" s="592">
        <v>16841.79</v>
      </c>
      <c r="K2523" s="590" t="s">
        <v>1365</v>
      </c>
      <c r="L2523" s="590" t="s">
        <v>3306</v>
      </c>
      <c r="M2523" s="591" t="s">
        <v>1449</v>
      </c>
      <c r="O2523" s="554" t="str">
        <f t="shared" si="227"/>
        <v>B2/23/09-G</v>
      </c>
    </row>
    <row r="2524" spans="1:18">
      <c r="B2524" s="590" t="s">
        <v>3299</v>
      </c>
      <c r="C2524" s="590" t="s">
        <v>1914</v>
      </c>
      <c r="D2524" s="590" t="s">
        <v>2114</v>
      </c>
      <c r="E2524" s="590" t="s">
        <v>28</v>
      </c>
      <c r="F2524" s="591" t="s">
        <v>1455</v>
      </c>
      <c r="G2524" s="590" t="s">
        <v>179</v>
      </c>
      <c r="H2524" s="589">
        <v>211</v>
      </c>
      <c r="I2524" s="589">
        <v>140.63</v>
      </c>
      <c r="J2524" s="592">
        <v>29672.93</v>
      </c>
      <c r="K2524" s="590" t="s">
        <v>1365</v>
      </c>
      <c r="L2524" s="590" t="s">
        <v>3307</v>
      </c>
      <c r="M2524" s="591" t="s">
        <v>1455</v>
      </c>
      <c r="O2524" s="554" t="str">
        <f t="shared" si="227"/>
        <v>B2/23/09-H</v>
      </c>
    </row>
    <row r="2525" spans="1:18">
      <c r="B2525" s="590" t="s">
        <v>3299</v>
      </c>
      <c r="C2525" s="590" t="s">
        <v>1914</v>
      </c>
      <c r="D2525" s="590" t="s">
        <v>2114</v>
      </c>
      <c r="E2525" s="590" t="s">
        <v>33</v>
      </c>
      <c r="F2525" s="591" t="s">
        <v>1467</v>
      </c>
      <c r="G2525" s="590" t="s">
        <v>179</v>
      </c>
      <c r="H2525" s="589">
        <v>242</v>
      </c>
      <c r="I2525" s="589">
        <v>246.63</v>
      </c>
      <c r="J2525" s="592">
        <v>59684.46</v>
      </c>
      <c r="K2525" s="590" t="s">
        <v>1365</v>
      </c>
      <c r="L2525" s="590" t="s">
        <v>3308</v>
      </c>
      <c r="M2525" s="591" t="s">
        <v>1467</v>
      </c>
      <c r="O2525" s="554" t="str">
        <f t="shared" si="227"/>
        <v>B2/23/09-J</v>
      </c>
    </row>
    <row r="2526" spans="1:18" ht="14.5">
      <c r="P2526" s="555"/>
      <c r="Q2526" s="555"/>
      <c r="R2526" s="555"/>
    </row>
    <row r="2527" spans="1:18" ht="14.5">
      <c r="A2527" s="587">
        <v>5</v>
      </c>
      <c r="B2527" s="588" t="s">
        <v>3299</v>
      </c>
      <c r="C2527" s="588" t="s">
        <v>36</v>
      </c>
      <c r="D2527" s="588" t="s">
        <v>36</v>
      </c>
      <c r="E2527" s="588" t="s">
        <v>36</v>
      </c>
      <c r="F2527" s="587" t="s">
        <v>3224</v>
      </c>
      <c r="G2527" s="588" t="s">
        <v>36</v>
      </c>
      <c r="H2527" s="587"/>
      <c r="I2527" s="587"/>
      <c r="J2527" s="583">
        <v>238109.47</v>
      </c>
      <c r="K2527" s="588"/>
      <c r="L2527" s="588"/>
      <c r="M2527" s="587"/>
      <c r="N2527" s="587"/>
      <c r="O2527" s="587"/>
    </row>
    <row r="2528" spans="1:18">
      <c r="B2528" s="590" t="s">
        <v>3299</v>
      </c>
      <c r="C2528" s="590" t="s">
        <v>1914</v>
      </c>
      <c r="D2528" s="590" t="s">
        <v>2114</v>
      </c>
      <c r="E2528" s="590" t="s">
        <v>34</v>
      </c>
      <c r="F2528" s="591" t="s">
        <v>1454</v>
      </c>
      <c r="G2528" s="590" t="s">
        <v>179</v>
      </c>
      <c r="H2528" s="589">
        <v>774</v>
      </c>
      <c r="I2528" s="589">
        <v>82.5</v>
      </c>
      <c r="J2528" s="592">
        <v>63855</v>
      </c>
      <c r="K2528" s="590" t="s">
        <v>1365</v>
      </c>
      <c r="L2528" s="590" t="s">
        <v>3309</v>
      </c>
      <c r="M2528" s="591" t="s">
        <v>1454</v>
      </c>
      <c r="O2528" s="554" t="str">
        <f t="shared" ref="O2528:O2534" si="228">+_xlfn.CONCAT(B2528,"-",E2528)</f>
        <v>B2/23/09-K</v>
      </c>
    </row>
    <row r="2529" spans="1:18">
      <c r="B2529" s="590" t="s">
        <v>3299</v>
      </c>
      <c r="C2529" s="590" t="s">
        <v>1914</v>
      </c>
      <c r="D2529" s="590" t="s">
        <v>2114</v>
      </c>
      <c r="E2529" s="590" t="s">
        <v>39</v>
      </c>
      <c r="F2529" s="591" t="s">
        <v>1453</v>
      </c>
      <c r="G2529" s="590" t="s">
        <v>179</v>
      </c>
      <c r="H2529" s="589">
        <v>221</v>
      </c>
      <c r="I2529" s="589">
        <v>98</v>
      </c>
      <c r="J2529" s="592">
        <v>21658</v>
      </c>
      <c r="K2529" s="590" t="s">
        <v>1365</v>
      </c>
      <c r="L2529" s="590" t="s">
        <v>3310</v>
      </c>
      <c r="M2529" s="591" t="s">
        <v>1453</v>
      </c>
      <c r="O2529" s="554" t="str">
        <f t="shared" si="228"/>
        <v>B2/23/09-L</v>
      </c>
    </row>
    <row r="2530" spans="1:18">
      <c r="B2530" s="590" t="s">
        <v>3299</v>
      </c>
      <c r="C2530" s="590" t="s">
        <v>1914</v>
      </c>
      <c r="D2530" s="590" t="s">
        <v>2114</v>
      </c>
      <c r="E2530" s="590" t="s">
        <v>38</v>
      </c>
      <c r="F2530" s="591" t="s">
        <v>1448</v>
      </c>
      <c r="G2530" s="590" t="s">
        <v>179</v>
      </c>
      <c r="H2530" s="589">
        <v>455</v>
      </c>
      <c r="I2530" s="589">
        <v>119.88</v>
      </c>
      <c r="J2530" s="592">
        <v>54545.4</v>
      </c>
      <c r="K2530" s="590" t="s">
        <v>1365</v>
      </c>
      <c r="L2530" s="590" t="s">
        <v>3311</v>
      </c>
      <c r="M2530" s="591" t="s">
        <v>1448</v>
      </c>
      <c r="O2530" s="554" t="str">
        <f t="shared" si="228"/>
        <v>B2/23/09-M</v>
      </c>
    </row>
    <row r="2531" spans="1:18">
      <c r="B2531" s="590" t="s">
        <v>3299</v>
      </c>
      <c r="C2531" s="590" t="s">
        <v>1914</v>
      </c>
      <c r="D2531" s="590" t="s">
        <v>2114</v>
      </c>
      <c r="E2531" s="590" t="s">
        <v>205</v>
      </c>
      <c r="F2531" s="591" t="s">
        <v>1445</v>
      </c>
      <c r="G2531" s="590" t="s">
        <v>179</v>
      </c>
      <c r="H2531" s="589">
        <v>65</v>
      </c>
      <c r="I2531" s="589">
        <v>145</v>
      </c>
      <c r="J2531" s="592">
        <v>9425</v>
      </c>
      <c r="K2531" s="590" t="s">
        <v>1365</v>
      </c>
      <c r="L2531" s="590" t="s">
        <v>3312</v>
      </c>
      <c r="M2531" s="591" t="s">
        <v>1445</v>
      </c>
      <c r="O2531" s="554" t="str">
        <f t="shared" si="228"/>
        <v>B2/23/09-N</v>
      </c>
    </row>
    <row r="2532" spans="1:18">
      <c r="B2532" s="590" t="s">
        <v>3299</v>
      </c>
      <c r="C2532" s="590" t="s">
        <v>1914</v>
      </c>
      <c r="D2532" s="590" t="s">
        <v>2114</v>
      </c>
      <c r="E2532" s="590" t="s">
        <v>414</v>
      </c>
      <c r="F2532" s="591" t="s">
        <v>1449</v>
      </c>
      <c r="G2532" s="590" t="s">
        <v>179</v>
      </c>
      <c r="H2532" s="589">
        <v>111</v>
      </c>
      <c r="I2532" s="589">
        <v>126.63</v>
      </c>
      <c r="J2532" s="592">
        <v>14055.93</v>
      </c>
      <c r="K2532" s="590" t="s">
        <v>1365</v>
      </c>
      <c r="L2532" s="590" t="s">
        <v>3313</v>
      </c>
      <c r="M2532" s="591" t="s">
        <v>1449</v>
      </c>
      <c r="O2532" s="554" t="str">
        <f t="shared" si="228"/>
        <v>B2/23/09-P</v>
      </c>
    </row>
    <row r="2533" spans="1:18">
      <c r="B2533" s="590" t="s">
        <v>3299</v>
      </c>
      <c r="C2533" s="590" t="s">
        <v>1914</v>
      </c>
      <c r="D2533" s="590" t="s">
        <v>2114</v>
      </c>
      <c r="E2533" s="590" t="s">
        <v>416</v>
      </c>
      <c r="F2533" s="591" t="s">
        <v>1455</v>
      </c>
      <c r="G2533" s="590" t="s">
        <v>179</v>
      </c>
      <c r="H2533" s="589">
        <v>176</v>
      </c>
      <c r="I2533" s="589">
        <v>140.63</v>
      </c>
      <c r="J2533" s="592">
        <v>24750.880000000001</v>
      </c>
      <c r="K2533" s="590" t="s">
        <v>1365</v>
      </c>
      <c r="L2533" s="590" t="s">
        <v>3314</v>
      </c>
      <c r="M2533" s="591" t="s">
        <v>1455</v>
      </c>
      <c r="O2533" s="554" t="str">
        <f t="shared" si="228"/>
        <v>B2/23/09-Q</v>
      </c>
    </row>
    <row r="2534" spans="1:18">
      <c r="B2534" s="590" t="s">
        <v>3299</v>
      </c>
      <c r="C2534" s="590" t="s">
        <v>1914</v>
      </c>
      <c r="D2534" s="590" t="s">
        <v>2114</v>
      </c>
      <c r="E2534" s="590" t="s">
        <v>419</v>
      </c>
      <c r="F2534" s="591" t="s">
        <v>1467</v>
      </c>
      <c r="G2534" s="590" t="s">
        <v>179</v>
      </c>
      <c r="H2534" s="589">
        <v>202</v>
      </c>
      <c r="I2534" s="589">
        <v>246.63</v>
      </c>
      <c r="J2534" s="592">
        <v>49819.26</v>
      </c>
      <c r="K2534" s="590" t="s">
        <v>1365</v>
      </c>
      <c r="L2534" s="590" t="s">
        <v>3315</v>
      </c>
      <c r="M2534" s="591" t="s">
        <v>1467</v>
      </c>
      <c r="O2534" s="554" t="str">
        <f t="shared" si="228"/>
        <v>B2/23/09-R</v>
      </c>
    </row>
    <row r="2536" spans="1:18" ht="14.5">
      <c r="P2536" s="555"/>
      <c r="Q2536" s="555"/>
      <c r="R2536" s="555"/>
    </row>
    <row r="2537" spans="1:18" ht="43.5">
      <c r="A2537" s="587">
        <v>4</v>
      </c>
      <c r="B2537" s="588" t="s">
        <v>3316</v>
      </c>
      <c r="C2537" s="588" t="s">
        <v>36</v>
      </c>
      <c r="D2537" s="588" t="s">
        <v>36</v>
      </c>
      <c r="E2537" s="588" t="s">
        <v>36</v>
      </c>
      <c r="F2537" s="587" t="s">
        <v>796</v>
      </c>
      <c r="G2537" s="588" t="s">
        <v>36</v>
      </c>
      <c r="H2537" s="587"/>
      <c r="I2537" s="587"/>
      <c r="J2537" s="583">
        <v>458009.46</v>
      </c>
      <c r="K2537" s="588"/>
      <c r="L2537" s="588"/>
      <c r="M2537" s="587"/>
      <c r="N2537" s="587"/>
      <c r="O2537" s="587"/>
      <c r="P2537" s="555"/>
      <c r="Q2537" s="555"/>
      <c r="R2537" s="555"/>
    </row>
    <row r="2538" spans="1:18" ht="14.5">
      <c r="A2538" s="587">
        <v>5</v>
      </c>
      <c r="B2538" s="588" t="s">
        <v>3316</v>
      </c>
      <c r="C2538" s="588" t="s">
        <v>36</v>
      </c>
      <c r="D2538" s="588" t="s">
        <v>36</v>
      </c>
      <c r="E2538" s="588" t="s">
        <v>36</v>
      </c>
      <c r="F2538" s="587" t="s">
        <v>3182</v>
      </c>
      <c r="G2538" s="588" t="s">
        <v>36</v>
      </c>
      <c r="H2538" s="587"/>
      <c r="I2538" s="587"/>
      <c r="J2538" s="583">
        <v>46683.8</v>
      </c>
      <c r="K2538" s="588"/>
      <c r="L2538" s="588"/>
      <c r="M2538" s="587"/>
      <c r="N2538" s="587"/>
      <c r="O2538" s="587"/>
    </row>
    <row r="2539" spans="1:18">
      <c r="B2539" s="590" t="s">
        <v>3316</v>
      </c>
      <c r="C2539" s="590" t="s">
        <v>1914</v>
      </c>
      <c r="D2539" s="590" t="s">
        <v>2114</v>
      </c>
      <c r="E2539" s="590" t="s">
        <v>5</v>
      </c>
      <c r="F2539" s="591" t="s">
        <v>1454</v>
      </c>
      <c r="G2539" s="590" t="s">
        <v>179</v>
      </c>
      <c r="H2539" s="589">
        <v>510</v>
      </c>
      <c r="I2539" s="589">
        <v>82.5</v>
      </c>
      <c r="J2539" s="592">
        <v>42075</v>
      </c>
      <c r="K2539" s="590" t="s">
        <v>1365</v>
      </c>
      <c r="L2539" s="590" t="s">
        <v>3317</v>
      </c>
      <c r="M2539" s="591" t="s">
        <v>1454</v>
      </c>
      <c r="O2539" s="554" t="str">
        <f t="shared" ref="O2539:O2542" si="229">+_xlfn.CONCAT(B2539,"-",E2539)</f>
        <v>B2/23/10-A</v>
      </c>
    </row>
    <row r="2540" spans="1:18">
      <c r="B2540" s="590" t="s">
        <v>3316</v>
      </c>
      <c r="C2540" s="590" t="s">
        <v>1914</v>
      </c>
      <c r="D2540" s="590" t="s">
        <v>2114</v>
      </c>
      <c r="E2540" s="590" t="s">
        <v>6</v>
      </c>
      <c r="F2540" s="591" t="s">
        <v>1453</v>
      </c>
      <c r="G2540" s="590" t="s">
        <v>179</v>
      </c>
      <c r="H2540" s="589">
        <v>20</v>
      </c>
      <c r="I2540" s="589">
        <v>98</v>
      </c>
      <c r="J2540" s="592">
        <v>1960</v>
      </c>
      <c r="K2540" s="590" t="s">
        <v>1365</v>
      </c>
      <c r="L2540" s="590" t="s">
        <v>3318</v>
      </c>
      <c r="M2540" s="591" t="s">
        <v>1453</v>
      </c>
      <c r="O2540" s="554" t="str">
        <f t="shared" si="229"/>
        <v>B2/23/10-B</v>
      </c>
    </row>
    <row r="2541" spans="1:18">
      <c r="B2541" s="590" t="s">
        <v>3316</v>
      </c>
      <c r="C2541" s="590" t="s">
        <v>1914</v>
      </c>
      <c r="D2541" s="590" t="s">
        <v>2114</v>
      </c>
      <c r="E2541" s="590" t="s">
        <v>7</v>
      </c>
      <c r="F2541" s="591" t="s">
        <v>1448</v>
      </c>
      <c r="G2541" s="590" t="s">
        <v>179</v>
      </c>
      <c r="H2541" s="589">
        <v>10</v>
      </c>
      <c r="I2541" s="589">
        <v>119.88</v>
      </c>
      <c r="J2541" s="592">
        <v>1198.8</v>
      </c>
      <c r="K2541" s="590" t="s">
        <v>1365</v>
      </c>
      <c r="L2541" s="590" t="s">
        <v>3319</v>
      </c>
      <c r="M2541" s="591" t="s">
        <v>1448</v>
      </c>
      <c r="O2541" s="554" t="str">
        <f t="shared" si="229"/>
        <v>B2/23/10-C</v>
      </c>
    </row>
    <row r="2542" spans="1:18">
      <c r="B2542" s="590" t="s">
        <v>3316</v>
      </c>
      <c r="C2542" s="590" t="s">
        <v>1914</v>
      </c>
      <c r="D2542" s="590" t="s">
        <v>2114</v>
      </c>
      <c r="E2542" s="590" t="s">
        <v>8</v>
      </c>
      <c r="F2542" s="591" t="s">
        <v>1445</v>
      </c>
      <c r="G2542" s="590" t="s">
        <v>179</v>
      </c>
      <c r="H2542" s="589">
        <v>10</v>
      </c>
      <c r="I2542" s="589">
        <v>145</v>
      </c>
      <c r="J2542" s="592">
        <v>1450</v>
      </c>
      <c r="K2542" s="590" t="s">
        <v>1365</v>
      </c>
      <c r="L2542" s="590" t="s">
        <v>3320</v>
      </c>
      <c r="M2542" s="591" t="s">
        <v>1445</v>
      </c>
      <c r="O2542" s="554" t="str">
        <f t="shared" si="229"/>
        <v>B2/23/10-D</v>
      </c>
    </row>
    <row r="2543" spans="1:18" ht="14.5">
      <c r="P2543" s="555"/>
      <c r="Q2543" s="555"/>
      <c r="R2543" s="555"/>
    </row>
    <row r="2544" spans="1:18" ht="14.5">
      <c r="A2544" s="587">
        <v>5</v>
      </c>
      <c r="B2544" s="588" t="s">
        <v>3316</v>
      </c>
      <c r="C2544" s="588" t="s">
        <v>36</v>
      </c>
      <c r="D2544" s="588" t="s">
        <v>36</v>
      </c>
      <c r="E2544" s="588" t="s">
        <v>36</v>
      </c>
      <c r="F2544" s="587" t="s">
        <v>3185</v>
      </c>
      <c r="G2544" s="588" t="s">
        <v>36</v>
      </c>
      <c r="H2544" s="587"/>
      <c r="I2544" s="587"/>
      <c r="J2544" s="583">
        <v>127980</v>
      </c>
      <c r="K2544" s="588"/>
      <c r="L2544" s="588"/>
      <c r="M2544" s="587"/>
      <c r="N2544" s="587"/>
      <c r="O2544" s="587"/>
    </row>
    <row r="2545" spans="1:18">
      <c r="B2545" s="590" t="s">
        <v>3316</v>
      </c>
      <c r="C2545" s="590" t="s">
        <v>1914</v>
      </c>
      <c r="D2545" s="590" t="s">
        <v>2114</v>
      </c>
      <c r="E2545" s="590" t="s">
        <v>10</v>
      </c>
      <c r="F2545" s="591" t="s">
        <v>1454</v>
      </c>
      <c r="G2545" s="590" t="s">
        <v>179</v>
      </c>
      <c r="H2545" s="593">
        <v>1480</v>
      </c>
      <c r="I2545" s="589">
        <v>82.5</v>
      </c>
      <c r="J2545" s="592">
        <v>122100</v>
      </c>
      <c r="K2545" s="590" t="s">
        <v>1365</v>
      </c>
      <c r="L2545" s="590" t="s">
        <v>3321</v>
      </c>
      <c r="M2545" s="591" t="s">
        <v>1454</v>
      </c>
      <c r="O2545" s="554" t="str">
        <f t="shared" ref="O2545:O2546" si="230">+_xlfn.CONCAT(B2545,"-",E2545)</f>
        <v>B2/23/10-E</v>
      </c>
    </row>
    <row r="2546" spans="1:18">
      <c r="B2546" s="590" t="s">
        <v>3316</v>
      </c>
      <c r="C2546" s="590" t="s">
        <v>1914</v>
      </c>
      <c r="D2546" s="590" t="s">
        <v>2114</v>
      </c>
      <c r="E2546" s="590" t="s">
        <v>11</v>
      </c>
      <c r="F2546" s="591" t="s">
        <v>1453</v>
      </c>
      <c r="G2546" s="590" t="s">
        <v>179</v>
      </c>
      <c r="H2546" s="589">
        <v>60</v>
      </c>
      <c r="I2546" s="589">
        <v>98</v>
      </c>
      <c r="J2546" s="592">
        <v>5880</v>
      </c>
      <c r="K2546" s="590" t="s">
        <v>1365</v>
      </c>
      <c r="L2546" s="590" t="s">
        <v>3322</v>
      </c>
      <c r="M2546" s="591" t="s">
        <v>1453</v>
      </c>
      <c r="O2546" s="554" t="str">
        <f t="shared" si="230"/>
        <v>B2/23/10-F</v>
      </c>
    </row>
    <row r="2547" spans="1:18" ht="14.5">
      <c r="P2547" s="555"/>
      <c r="Q2547" s="555"/>
      <c r="R2547" s="555"/>
    </row>
    <row r="2548" spans="1:18" ht="14.5">
      <c r="A2548" s="587">
        <v>5</v>
      </c>
      <c r="B2548" s="588" t="s">
        <v>3316</v>
      </c>
      <c r="C2548" s="588" t="s">
        <v>36</v>
      </c>
      <c r="D2548" s="588" t="s">
        <v>36</v>
      </c>
      <c r="E2548" s="588" t="s">
        <v>36</v>
      </c>
      <c r="F2548" s="587" t="s">
        <v>3189</v>
      </c>
      <c r="G2548" s="588" t="s">
        <v>36</v>
      </c>
      <c r="H2548" s="587"/>
      <c r="I2548" s="587"/>
      <c r="J2548" s="583">
        <v>127980</v>
      </c>
      <c r="K2548" s="588"/>
      <c r="L2548" s="588"/>
      <c r="M2548" s="587"/>
      <c r="N2548" s="587"/>
      <c r="O2548" s="587"/>
    </row>
    <row r="2549" spans="1:18">
      <c r="B2549" s="590" t="s">
        <v>3316</v>
      </c>
      <c r="C2549" s="590" t="s">
        <v>1914</v>
      </c>
      <c r="D2549" s="590" t="s">
        <v>2114</v>
      </c>
      <c r="E2549" s="590" t="s">
        <v>27</v>
      </c>
      <c r="F2549" s="591" t="s">
        <v>1454</v>
      </c>
      <c r="G2549" s="590" t="s">
        <v>179</v>
      </c>
      <c r="H2549" s="593">
        <v>1480</v>
      </c>
      <c r="I2549" s="589">
        <v>82.5</v>
      </c>
      <c r="J2549" s="592">
        <v>122100</v>
      </c>
      <c r="K2549" s="590" t="s">
        <v>1365</v>
      </c>
      <c r="L2549" s="590" t="s">
        <v>3323</v>
      </c>
      <c r="M2549" s="591" t="s">
        <v>1454</v>
      </c>
      <c r="O2549" s="554" t="str">
        <f t="shared" ref="O2549:O2550" si="231">+_xlfn.CONCAT(B2549,"-",E2549)</f>
        <v>B2/23/10-G</v>
      </c>
    </row>
    <row r="2550" spans="1:18">
      <c r="B2550" s="590" t="s">
        <v>3316</v>
      </c>
      <c r="C2550" s="590" t="s">
        <v>1914</v>
      </c>
      <c r="D2550" s="590" t="s">
        <v>2114</v>
      </c>
      <c r="E2550" s="590" t="s">
        <v>28</v>
      </c>
      <c r="F2550" s="591" t="s">
        <v>1453</v>
      </c>
      <c r="G2550" s="590" t="s">
        <v>179</v>
      </c>
      <c r="H2550" s="589">
        <v>60</v>
      </c>
      <c r="I2550" s="589">
        <v>98</v>
      </c>
      <c r="J2550" s="592">
        <v>5880</v>
      </c>
      <c r="K2550" s="590" t="s">
        <v>1365</v>
      </c>
      <c r="L2550" s="590" t="s">
        <v>3324</v>
      </c>
      <c r="M2550" s="591" t="s">
        <v>1453</v>
      </c>
      <c r="O2550" s="554" t="str">
        <f t="shared" si="231"/>
        <v>B2/23/10-H</v>
      </c>
    </row>
    <row r="2551" spans="1:18" ht="14.5">
      <c r="P2551" s="555"/>
      <c r="Q2551" s="555"/>
      <c r="R2551" s="555"/>
    </row>
    <row r="2552" spans="1:18" ht="14.5">
      <c r="A2552" s="587">
        <v>5</v>
      </c>
      <c r="B2552" s="588" t="s">
        <v>3316</v>
      </c>
      <c r="C2552" s="588" t="s">
        <v>36</v>
      </c>
      <c r="D2552" s="588" t="s">
        <v>36</v>
      </c>
      <c r="E2552" s="588" t="s">
        <v>36</v>
      </c>
      <c r="F2552" s="587" t="s">
        <v>3192</v>
      </c>
      <c r="G2552" s="588" t="s">
        <v>36</v>
      </c>
      <c r="H2552" s="587"/>
      <c r="I2552" s="587"/>
      <c r="J2552" s="583">
        <v>155365.66</v>
      </c>
      <c r="K2552" s="588"/>
      <c r="L2552" s="588"/>
      <c r="M2552" s="587"/>
      <c r="N2552" s="587"/>
      <c r="O2552" s="587"/>
    </row>
    <row r="2553" spans="1:18">
      <c r="B2553" s="590" t="s">
        <v>3316</v>
      </c>
      <c r="C2553" s="590" t="s">
        <v>1914</v>
      </c>
      <c r="D2553" s="590" t="s">
        <v>2114</v>
      </c>
      <c r="E2553" s="590" t="s">
        <v>33</v>
      </c>
      <c r="F2553" s="591" t="s">
        <v>1454</v>
      </c>
      <c r="G2553" s="590" t="s">
        <v>179</v>
      </c>
      <c r="H2553" s="593">
        <v>1260</v>
      </c>
      <c r="I2553" s="589">
        <v>82.5</v>
      </c>
      <c r="J2553" s="592">
        <v>103950</v>
      </c>
      <c r="K2553" s="590" t="s">
        <v>1365</v>
      </c>
      <c r="L2553" s="590" t="s">
        <v>3325</v>
      </c>
      <c r="M2553" s="591" t="s">
        <v>1454</v>
      </c>
      <c r="O2553" s="554" t="str">
        <f t="shared" ref="O2553:O2559" si="232">+_xlfn.CONCAT(B2553,"-",E2553)</f>
        <v>B2/23/10-J</v>
      </c>
    </row>
    <row r="2554" spans="1:18">
      <c r="B2554" s="590" t="s">
        <v>3316</v>
      </c>
      <c r="C2554" s="590" t="s">
        <v>1914</v>
      </c>
      <c r="D2554" s="590" t="s">
        <v>2114</v>
      </c>
      <c r="E2554" s="590" t="s">
        <v>34</v>
      </c>
      <c r="F2554" s="591" t="s">
        <v>1453</v>
      </c>
      <c r="G2554" s="590" t="s">
        <v>179</v>
      </c>
      <c r="H2554" s="589">
        <v>50</v>
      </c>
      <c r="I2554" s="589">
        <v>98</v>
      </c>
      <c r="J2554" s="592">
        <v>4900</v>
      </c>
      <c r="K2554" s="590" t="s">
        <v>1365</v>
      </c>
      <c r="L2554" s="590" t="s">
        <v>3326</v>
      </c>
      <c r="M2554" s="591" t="s">
        <v>1453</v>
      </c>
      <c r="O2554" s="554" t="str">
        <f t="shared" si="232"/>
        <v>B2/23/10-K</v>
      </c>
    </row>
    <row r="2555" spans="1:18">
      <c r="B2555" s="590" t="s">
        <v>3316</v>
      </c>
      <c r="C2555" s="590" t="s">
        <v>1914</v>
      </c>
      <c r="D2555" s="590" t="s">
        <v>2114</v>
      </c>
      <c r="E2555" s="590" t="s">
        <v>39</v>
      </c>
      <c r="F2555" s="591" t="s">
        <v>797</v>
      </c>
      <c r="G2555" s="590" t="s">
        <v>0</v>
      </c>
      <c r="H2555" s="589">
        <v>1</v>
      </c>
      <c r="I2555" s="592">
        <v>5171.88</v>
      </c>
      <c r="J2555" s="592">
        <v>5171.88</v>
      </c>
      <c r="K2555" s="590" t="s">
        <v>1365</v>
      </c>
      <c r="L2555" s="590" t="s">
        <v>3327</v>
      </c>
      <c r="M2555" s="591" t="s">
        <v>797</v>
      </c>
      <c r="O2555" s="554" t="str">
        <f t="shared" si="232"/>
        <v>B2/23/10-L</v>
      </c>
    </row>
    <row r="2556" spans="1:18">
      <c r="B2556" s="590" t="s">
        <v>3316</v>
      </c>
      <c r="C2556" s="590" t="s">
        <v>1914</v>
      </c>
      <c r="D2556" s="590" t="s">
        <v>2114</v>
      </c>
      <c r="E2556" s="590" t="s">
        <v>38</v>
      </c>
      <c r="F2556" s="591" t="s">
        <v>798</v>
      </c>
      <c r="G2556" s="590" t="s">
        <v>0</v>
      </c>
      <c r="H2556" s="589">
        <v>1</v>
      </c>
      <c r="I2556" s="592">
        <v>5171.88</v>
      </c>
      <c r="J2556" s="592">
        <v>5171.88</v>
      </c>
      <c r="K2556" s="590" t="s">
        <v>1365</v>
      </c>
      <c r="L2556" s="590" t="s">
        <v>3328</v>
      </c>
      <c r="M2556" s="591" t="s">
        <v>798</v>
      </c>
      <c r="O2556" s="554" t="str">
        <f t="shared" si="232"/>
        <v>B2/23/10-M</v>
      </c>
    </row>
    <row r="2557" spans="1:18">
      <c r="B2557" s="590" t="s">
        <v>3316</v>
      </c>
      <c r="C2557" s="590" t="s">
        <v>1914</v>
      </c>
      <c r="D2557" s="590" t="s">
        <v>2114</v>
      </c>
      <c r="E2557" s="590" t="s">
        <v>205</v>
      </c>
      <c r="F2557" s="591" t="s">
        <v>799</v>
      </c>
      <c r="G2557" s="590" t="s">
        <v>0</v>
      </c>
      <c r="H2557" s="589">
        <v>1</v>
      </c>
      <c r="I2557" s="592">
        <v>5171.88</v>
      </c>
      <c r="J2557" s="592">
        <v>5171.88</v>
      </c>
      <c r="K2557" s="590" t="s">
        <v>1365</v>
      </c>
      <c r="L2557" s="590" t="s">
        <v>3329</v>
      </c>
      <c r="M2557" s="591" t="s">
        <v>799</v>
      </c>
      <c r="O2557" s="554" t="str">
        <f t="shared" si="232"/>
        <v>B2/23/10-N</v>
      </c>
    </row>
    <row r="2558" spans="1:18">
      <c r="B2558" s="590" t="s">
        <v>3316</v>
      </c>
      <c r="C2558" s="590" t="s">
        <v>1914</v>
      </c>
      <c r="D2558" s="590" t="s">
        <v>2114</v>
      </c>
      <c r="E2558" s="590" t="s">
        <v>414</v>
      </c>
      <c r="F2558" s="591" t="s">
        <v>800</v>
      </c>
      <c r="G2558" s="590" t="s">
        <v>0</v>
      </c>
      <c r="H2558" s="589">
        <v>1</v>
      </c>
      <c r="I2558" s="592">
        <v>8921.8799999999992</v>
      </c>
      <c r="J2558" s="592">
        <v>8921.8799999999992</v>
      </c>
      <c r="K2558" s="590" t="s">
        <v>1365</v>
      </c>
      <c r="L2558" s="590" t="s">
        <v>3330</v>
      </c>
      <c r="M2558" s="591" t="s">
        <v>800</v>
      </c>
      <c r="O2558" s="554" t="str">
        <f t="shared" si="232"/>
        <v>B2/23/10-P</v>
      </c>
    </row>
    <row r="2559" spans="1:18">
      <c r="B2559" s="590" t="s">
        <v>3316</v>
      </c>
      <c r="C2559" s="590" t="s">
        <v>1914</v>
      </c>
      <c r="D2559" s="590" t="s">
        <v>2114</v>
      </c>
      <c r="E2559" s="590" t="s">
        <v>416</v>
      </c>
      <c r="F2559" s="591" t="s">
        <v>801</v>
      </c>
      <c r="G2559" s="590" t="s">
        <v>0</v>
      </c>
      <c r="H2559" s="589">
        <v>1</v>
      </c>
      <c r="I2559" s="592">
        <v>11421.88</v>
      </c>
      <c r="J2559" s="592">
        <v>11421.88</v>
      </c>
      <c r="K2559" s="590" t="s">
        <v>1365</v>
      </c>
      <c r="L2559" s="590" t="s">
        <v>3331</v>
      </c>
      <c r="M2559" s="591" t="s">
        <v>801</v>
      </c>
      <c r="O2559" s="554" t="str">
        <f t="shared" si="232"/>
        <v>B2/23/10-Q</v>
      </c>
    </row>
    <row r="2562" spans="1:18">
      <c r="B2562" s="590" t="s">
        <v>3332</v>
      </c>
      <c r="C2562" s="590" t="s">
        <v>1914</v>
      </c>
      <c r="D2562" s="590" t="s">
        <v>2114</v>
      </c>
      <c r="E2562" s="590" t="s">
        <v>5</v>
      </c>
      <c r="F2562" s="591" t="s">
        <v>802</v>
      </c>
      <c r="G2562" s="590" t="s">
        <v>0</v>
      </c>
      <c r="H2562" s="589">
        <v>1</v>
      </c>
      <c r="I2562" s="592">
        <v>5171.88</v>
      </c>
      <c r="J2562" s="592">
        <v>5171.88</v>
      </c>
      <c r="K2562" s="590" t="s">
        <v>1365</v>
      </c>
      <c r="L2562" s="590" t="s">
        <v>3333</v>
      </c>
      <c r="M2562" s="591" t="s">
        <v>802</v>
      </c>
      <c r="O2562" s="554" t="str">
        <f t="shared" ref="O2562:O2563" si="233">+_xlfn.CONCAT(B2562,"-",E2562)</f>
        <v>B2/23/11-A</v>
      </c>
    </row>
    <row r="2563" spans="1:18">
      <c r="B2563" s="590" t="s">
        <v>3332</v>
      </c>
      <c r="C2563" s="590" t="s">
        <v>1914</v>
      </c>
      <c r="D2563" s="590" t="s">
        <v>2114</v>
      </c>
      <c r="E2563" s="590" t="s">
        <v>6</v>
      </c>
      <c r="F2563" s="591" t="s">
        <v>803</v>
      </c>
      <c r="G2563" s="590" t="s">
        <v>0</v>
      </c>
      <c r="H2563" s="589">
        <v>1</v>
      </c>
      <c r="I2563" s="592">
        <v>5484.38</v>
      </c>
      <c r="J2563" s="592">
        <v>5484.38</v>
      </c>
      <c r="K2563" s="590" t="s">
        <v>1365</v>
      </c>
      <c r="L2563" s="590" t="s">
        <v>3334</v>
      </c>
      <c r="M2563" s="591" t="s">
        <v>803</v>
      </c>
      <c r="O2563" s="554" t="str">
        <f t="shared" si="233"/>
        <v>B2/23/11-B</v>
      </c>
    </row>
    <row r="2564" spans="1:18" ht="14.5">
      <c r="P2564" s="555"/>
      <c r="Q2564" s="555"/>
      <c r="R2564" s="555"/>
    </row>
    <row r="2565" spans="1:18" ht="14.5">
      <c r="A2565" s="587">
        <v>4</v>
      </c>
      <c r="B2565" s="588" t="s">
        <v>3332</v>
      </c>
      <c r="C2565" s="588" t="s">
        <v>36</v>
      </c>
      <c r="D2565" s="588" t="s">
        <v>36</v>
      </c>
      <c r="E2565" s="588" t="s">
        <v>36</v>
      </c>
      <c r="F2565" s="587" t="s">
        <v>804</v>
      </c>
      <c r="G2565" s="588" t="s">
        <v>36</v>
      </c>
      <c r="H2565" s="587"/>
      <c r="I2565" s="587"/>
      <c r="J2565" s="583">
        <v>11537.5</v>
      </c>
      <c r="K2565" s="588"/>
      <c r="L2565" s="588"/>
      <c r="M2565" s="587"/>
      <c r="N2565" s="587"/>
      <c r="O2565" s="587"/>
    </row>
    <row r="2566" spans="1:18">
      <c r="B2566" s="590" t="s">
        <v>3332</v>
      </c>
      <c r="C2566" s="590" t="s">
        <v>1914</v>
      </c>
      <c r="D2566" s="590" t="s">
        <v>2114</v>
      </c>
      <c r="E2566" s="590" t="s">
        <v>7</v>
      </c>
      <c r="F2566" s="591" t="s">
        <v>805</v>
      </c>
      <c r="G2566" s="590" t="s">
        <v>311</v>
      </c>
      <c r="H2566" s="589">
        <v>2</v>
      </c>
      <c r="I2566" s="592">
        <v>5768.75</v>
      </c>
      <c r="J2566" s="592">
        <v>11537.5</v>
      </c>
      <c r="K2566" s="590" t="s">
        <v>1365</v>
      </c>
      <c r="L2566" s="590" t="s">
        <v>3335</v>
      </c>
      <c r="M2566" s="591" t="s">
        <v>805</v>
      </c>
      <c r="O2566" s="554" t="str">
        <f>+_xlfn.CONCAT(B2566,"-",E2566)</f>
        <v>B2/23/11-C</v>
      </c>
    </row>
    <row r="2567" spans="1:18" ht="14.5">
      <c r="P2567" s="555"/>
      <c r="Q2567" s="555"/>
      <c r="R2567" s="555"/>
    </row>
    <row r="2568" spans="1:18" ht="14.5">
      <c r="A2568" s="587">
        <v>4</v>
      </c>
      <c r="B2568" s="588" t="s">
        <v>3332</v>
      </c>
      <c r="C2568" s="588" t="s">
        <v>36</v>
      </c>
      <c r="D2568" s="588" t="s">
        <v>36</v>
      </c>
      <c r="E2568" s="588" t="s">
        <v>36</v>
      </c>
      <c r="F2568" s="587" t="s">
        <v>2135</v>
      </c>
      <c r="G2568" s="588" t="s">
        <v>36</v>
      </c>
      <c r="H2568" s="587"/>
      <c r="I2568" s="587"/>
      <c r="J2568" s="583">
        <v>18230.38</v>
      </c>
      <c r="K2568" s="588"/>
      <c r="L2568" s="588"/>
      <c r="M2568" s="587"/>
      <c r="N2568" s="587"/>
      <c r="O2568" s="587"/>
      <c r="P2568" s="555"/>
      <c r="Q2568" s="555"/>
      <c r="R2568" s="555"/>
    </row>
    <row r="2569" spans="1:18" ht="14.5">
      <c r="A2569" s="587">
        <v>5</v>
      </c>
      <c r="B2569" s="588" t="s">
        <v>3332</v>
      </c>
      <c r="C2569" s="588" t="s">
        <v>36</v>
      </c>
      <c r="D2569" s="588" t="s">
        <v>36</v>
      </c>
      <c r="E2569" s="588" t="s">
        <v>36</v>
      </c>
      <c r="F2569" s="587" t="s">
        <v>3336</v>
      </c>
      <c r="G2569" s="588" t="s">
        <v>36</v>
      </c>
      <c r="H2569" s="587"/>
      <c r="I2569" s="587"/>
      <c r="J2569" s="583">
        <v>18230.38</v>
      </c>
      <c r="K2569" s="588"/>
      <c r="L2569" s="588"/>
      <c r="M2569" s="587"/>
      <c r="N2569" s="587"/>
      <c r="O2569" s="587"/>
    </row>
    <row r="2570" spans="1:18">
      <c r="B2570" s="590" t="s">
        <v>3332</v>
      </c>
      <c r="C2570" s="590" t="s">
        <v>1914</v>
      </c>
      <c r="D2570" s="590" t="s">
        <v>2114</v>
      </c>
      <c r="E2570" s="590" t="s">
        <v>8</v>
      </c>
      <c r="F2570" s="591" t="s">
        <v>2136</v>
      </c>
      <c r="G2570" s="590" t="s">
        <v>311</v>
      </c>
      <c r="H2570" s="589">
        <v>1</v>
      </c>
      <c r="I2570" s="592">
        <v>18230.38</v>
      </c>
      <c r="J2570" s="592">
        <v>18230.38</v>
      </c>
      <c r="K2570" s="590" t="s">
        <v>1365</v>
      </c>
      <c r="L2570" s="590" t="s">
        <v>3337</v>
      </c>
      <c r="M2570" s="591" t="s">
        <v>2136</v>
      </c>
      <c r="O2570" s="554" t="str">
        <f>+_xlfn.CONCAT(B2570,"-",E2570)</f>
        <v>B2/23/11-D</v>
      </c>
    </row>
    <row r="2571" spans="1:18" ht="14.5">
      <c r="P2571" s="555"/>
      <c r="Q2571" s="555"/>
      <c r="R2571" s="555"/>
    </row>
    <row r="2572" spans="1:18" ht="14.5">
      <c r="A2572" s="587">
        <v>4</v>
      </c>
      <c r="B2572" s="588" t="s">
        <v>3332</v>
      </c>
      <c r="C2572" s="588" t="s">
        <v>36</v>
      </c>
      <c r="D2572" s="588" t="s">
        <v>36</v>
      </c>
      <c r="E2572" s="588" t="s">
        <v>36</v>
      </c>
      <c r="F2572" s="587" t="s">
        <v>3182</v>
      </c>
      <c r="G2572" s="588" t="s">
        <v>36</v>
      </c>
      <c r="H2572" s="587"/>
      <c r="I2572" s="587"/>
      <c r="J2572" s="583">
        <v>2287.5</v>
      </c>
      <c r="K2572" s="588"/>
      <c r="L2572" s="588"/>
      <c r="M2572" s="587"/>
      <c r="N2572" s="587"/>
      <c r="O2572" s="587"/>
    </row>
    <row r="2573" spans="1:18">
      <c r="B2573" s="590" t="s">
        <v>3332</v>
      </c>
      <c r="C2573" s="590" t="s">
        <v>1914</v>
      </c>
      <c r="D2573" s="590" t="s">
        <v>2114</v>
      </c>
      <c r="E2573" s="590" t="s">
        <v>10</v>
      </c>
      <c r="F2573" s="591" t="s">
        <v>3338</v>
      </c>
      <c r="G2573" s="590" t="s">
        <v>311</v>
      </c>
      <c r="H2573" s="589">
        <v>1</v>
      </c>
      <c r="I2573" s="592">
        <v>2287.5</v>
      </c>
      <c r="J2573" s="592">
        <v>2287.5</v>
      </c>
      <c r="K2573" s="590" t="s">
        <v>1365</v>
      </c>
      <c r="L2573" s="590" t="s">
        <v>3339</v>
      </c>
      <c r="M2573" s="591" t="s">
        <v>3338</v>
      </c>
      <c r="O2573" s="554" t="str">
        <f>+_xlfn.CONCAT(B2573,"-",E2573)</f>
        <v>B2/23/11-E</v>
      </c>
    </row>
    <row r="2574" spans="1:18" ht="14.5">
      <c r="P2574" s="555"/>
      <c r="Q2574" s="555"/>
      <c r="R2574" s="555"/>
    </row>
    <row r="2575" spans="1:18" ht="14.5">
      <c r="A2575" s="587">
        <v>3</v>
      </c>
      <c r="B2575" s="588" t="s">
        <v>3332</v>
      </c>
      <c r="C2575" s="588" t="s">
        <v>36</v>
      </c>
      <c r="D2575" s="588" t="s">
        <v>36</v>
      </c>
      <c r="E2575" s="588" t="s">
        <v>36</v>
      </c>
      <c r="F2575" s="587" t="s">
        <v>811</v>
      </c>
      <c r="G2575" s="588" t="s">
        <v>36</v>
      </c>
      <c r="H2575" s="587"/>
      <c r="I2575" s="587"/>
      <c r="J2575" s="583">
        <v>158112.5</v>
      </c>
      <c r="K2575" s="588"/>
      <c r="L2575" s="588"/>
      <c r="M2575" s="587"/>
      <c r="N2575" s="587"/>
      <c r="O2575" s="587"/>
      <c r="P2575" s="555"/>
      <c r="Q2575" s="555"/>
      <c r="R2575" s="555"/>
    </row>
    <row r="2576" spans="1:18" ht="72.5">
      <c r="A2576" s="587">
        <v>4</v>
      </c>
      <c r="B2576" s="588" t="s">
        <v>3332</v>
      </c>
      <c r="C2576" s="588" t="s">
        <v>36</v>
      </c>
      <c r="D2576" s="588" t="s">
        <v>36</v>
      </c>
      <c r="E2576" s="588" t="s">
        <v>36</v>
      </c>
      <c r="F2576" s="587" t="s">
        <v>812</v>
      </c>
      <c r="G2576" s="588" t="s">
        <v>36</v>
      </c>
      <c r="H2576" s="587"/>
      <c r="I2576" s="587"/>
      <c r="J2576" s="583">
        <v>158112.5</v>
      </c>
      <c r="K2576" s="588"/>
      <c r="L2576" s="588"/>
      <c r="M2576" s="587"/>
      <c r="N2576" s="587"/>
      <c r="O2576" s="587"/>
    </row>
    <row r="2577" spans="1:18">
      <c r="B2577" s="590" t="s">
        <v>3332</v>
      </c>
      <c r="C2577" s="590" t="s">
        <v>1914</v>
      </c>
      <c r="D2577" s="590" t="s">
        <v>2114</v>
      </c>
      <c r="E2577" s="590" t="s">
        <v>11</v>
      </c>
      <c r="F2577" s="591" t="s">
        <v>2139</v>
      </c>
      <c r="G2577" s="590" t="s">
        <v>311</v>
      </c>
      <c r="H2577" s="589">
        <v>4</v>
      </c>
      <c r="I2577" s="592">
        <v>36287.5</v>
      </c>
      <c r="J2577" s="592">
        <v>145150</v>
      </c>
      <c r="K2577" s="590" t="s">
        <v>1365</v>
      </c>
      <c r="L2577" s="590" t="s">
        <v>3340</v>
      </c>
      <c r="M2577" s="591" t="s">
        <v>2139</v>
      </c>
      <c r="O2577" s="554" t="str">
        <f t="shared" ref="O2577:O2578" si="234">+_xlfn.CONCAT(B2577,"-",E2577)</f>
        <v>B2/23/11-F</v>
      </c>
    </row>
    <row r="2578" spans="1:18">
      <c r="B2578" s="590" t="s">
        <v>3332</v>
      </c>
      <c r="C2578" s="590" t="s">
        <v>1914</v>
      </c>
      <c r="D2578" s="590" t="s">
        <v>2114</v>
      </c>
      <c r="E2578" s="590" t="s">
        <v>27</v>
      </c>
      <c r="F2578" s="591" t="s">
        <v>2141</v>
      </c>
      <c r="G2578" s="590" t="s">
        <v>1252</v>
      </c>
      <c r="H2578" s="589">
        <v>1</v>
      </c>
      <c r="I2578" s="592">
        <v>12962.5</v>
      </c>
      <c r="J2578" s="592">
        <v>12962.5</v>
      </c>
      <c r="K2578" s="590" t="s">
        <v>1365</v>
      </c>
      <c r="L2578" s="590" t="s">
        <v>3341</v>
      </c>
      <c r="M2578" s="591" t="s">
        <v>2141</v>
      </c>
      <c r="O2578" s="554" t="str">
        <f t="shared" si="234"/>
        <v>B2/23/11-G</v>
      </c>
    </row>
    <row r="2579" spans="1:18" ht="14.5">
      <c r="P2579" s="555"/>
      <c r="Q2579" s="555"/>
      <c r="R2579" s="555"/>
    </row>
    <row r="2580" spans="1:18" ht="14.5">
      <c r="A2580" s="587">
        <v>3</v>
      </c>
      <c r="B2580" s="588" t="s">
        <v>3332</v>
      </c>
      <c r="C2580" s="588" t="s">
        <v>36</v>
      </c>
      <c r="D2580" s="588" t="s">
        <v>36</v>
      </c>
      <c r="E2580" s="588" t="s">
        <v>36</v>
      </c>
      <c r="F2580" s="587" t="s">
        <v>817</v>
      </c>
      <c r="G2580" s="588" t="s">
        <v>36</v>
      </c>
      <c r="H2580" s="587"/>
      <c r="I2580" s="587"/>
      <c r="J2580" s="583">
        <v>20025.13</v>
      </c>
      <c r="K2580" s="588"/>
      <c r="L2580" s="588"/>
      <c r="M2580" s="587"/>
      <c r="N2580" s="587"/>
      <c r="O2580" s="587"/>
      <c r="P2580" s="555"/>
      <c r="Q2580" s="555"/>
      <c r="R2580" s="555"/>
    </row>
    <row r="2581" spans="1:18" ht="14.5">
      <c r="A2581" s="587">
        <v>4</v>
      </c>
      <c r="B2581" s="588" t="s">
        <v>3332</v>
      </c>
      <c r="C2581" s="588" t="s">
        <v>36</v>
      </c>
      <c r="D2581" s="588" t="s">
        <v>36</v>
      </c>
      <c r="E2581" s="588" t="s">
        <v>36</v>
      </c>
      <c r="F2581" s="587" t="s">
        <v>818</v>
      </c>
      <c r="G2581" s="588" t="s">
        <v>36</v>
      </c>
      <c r="H2581" s="587"/>
      <c r="I2581" s="587"/>
      <c r="J2581" s="583">
        <v>20025.13</v>
      </c>
      <c r="K2581" s="588"/>
      <c r="L2581" s="588"/>
      <c r="M2581" s="587"/>
      <c r="N2581" s="587"/>
      <c r="O2581" s="587"/>
    </row>
    <row r="2582" spans="1:18">
      <c r="B2582" s="590" t="s">
        <v>3332</v>
      </c>
      <c r="C2582" s="590" t="s">
        <v>1914</v>
      </c>
      <c r="D2582" s="590" t="s">
        <v>2143</v>
      </c>
      <c r="E2582" s="590" t="s">
        <v>28</v>
      </c>
      <c r="F2582" s="591" t="s">
        <v>819</v>
      </c>
      <c r="G2582" s="590" t="s">
        <v>311</v>
      </c>
      <c r="H2582" s="589">
        <v>1</v>
      </c>
      <c r="I2582" s="592">
        <v>20025.13</v>
      </c>
      <c r="J2582" s="592">
        <v>20025.13</v>
      </c>
      <c r="K2582" s="590" t="s">
        <v>1365</v>
      </c>
      <c r="L2582" s="590" t="s">
        <v>3342</v>
      </c>
      <c r="M2582" s="591" t="s">
        <v>819</v>
      </c>
      <c r="O2582" s="554" t="str">
        <f>+_xlfn.CONCAT(B2582,"-",E2582)</f>
        <v>B2/23/11-H</v>
      </c>
    </row>
    <row r="2584" spans="1:18" ht="14.5">
      <c r="P2584" s="555"/>
      <c r="Q2584" s="555"/>
      <c r="R2584" s="555"/>
    </row>
    <row r="2585" spans="1:18" ht="14.5">
      <c r="A2585" s="587">
        <v>3</v>
      </c>
      <c r="B2585" s="588" t="s">
        <v>3343</v>
      </c>
      <c r="C2585" s="588" t="s">
        <v>36</v>
      </c>
      <c r="D2585" s="588" t="s">
        <v>36</v>
      </c>
      <c r="E2585" s="588" t="s">
        <v>36</v>
      </c>
      <c r="F2585" s="587" t="s">
        <v>821</v>
      </c>
      <c r="G2585" s="588" t="s">
        <v>36</v>
      </c>
      <c r="H2585" s="587"/>
      <c r="I2585" s="587"/>
      <c r="J2585" s="583">
        <v>5589999.9299999997</v>
      </c>
      <c r="K2585" s="588"/>
      <c r="L2585" s="588"/>
      <c r="M2585" s="587"/>
      <c r="N2585" s="587"/>
      <c r="O2585" s="587"/>
      <c r="P2585" s="555"/>
      <c r="Q2585" s="555"/>
      <c r="R2585" s="555"/>
    </row>
    <row r="2586" spans="1:18" ht="43.5">
      <c r="A2586" s="587">
        <v>4</v>
      </c>
      <c r="B2586" s="588" t="s">
        <v>3343</v>
      </c>
      <c r="C2586" s="588" t="s">
        <v>36</v>
      </c>
      <c r="D2586" s="588" t="s">
        <v>36</v>
      </c>
      <c r="E2586" s="588" t="s">
        <v>36</v>
      </c>
      <c r="F2586" s="587" t="s">
        <v>822</v>
      </c>
      <c r="G2586" s="588" t="s">
        <v>36</v>
      </c>
      <c r="H2586" s="587"/>
      <c r="I2586" s="587"/>
      <c r="J2586" s="583">
        <v>5589999.9299999997</v>
      </c>
      <c r="K2586" s="588"/>
      <c r="L2586" s="588"/>
      <c r="M2586" s="587"/>
      <c r="N2586" s="587"/>
      <c r="O2586" s="587"/>
      <c r="P2586" s="555"/>
      <c r="Q2586" s="555"/>
      <c r="R2586" s="555"/>
    </row>
    <row r="2587" spans="1:18" ht="14.5">
      <c r="A2587" s="587">
        <v>5</v>
      </c>
      <c r="B2587" s="588" t="s">
        <v>3343</v>
      </c>
      <c r="C2587" s="588" t="s">
        <v>36</v>
      </c>
      <c r="D2587" s="588" t="s">
        <v>36</v>
      </c>
      <c r="E2587" s="588" t="s">
        <v>36</v>
      </c>
      <c r="F2587" s="587" t="s">
        <v>3182</v>
      </c>
      <c r="G2587" s="588" t="s">
        <v>36</v>
      </c>
      <c r="H2587" s="587"/>
      <c r="I2587" s="587"/>
      <c r="J2587" s="583">
        <v>990211.04</v>
      </c>
      <c r="K2587" s="588"/>
      <c r="L2587" s="588"/>
      <c r="M2587" s="587"/>
      <c r="N2587" s="587"/>
      <c r="O2587" s="587"/>
    </row>
    <row r="2588" spans="1:18">
      <c r="B2588" s="590" t="s">
        <v>3343</v>
      </c>
      <c r="C2588" s="590" t="s">
        <v>1914</v>
      </c>
      <c r="D2588" s="590" t="s">
        <v>2145</v>
      </c>
      <c r="E2588" s="590" t="s">
        <v>5</v>
      </c>
      <c r="F2588" s="591" t="s">
        <v>823</v>
      </c>
      <c r="G2588" s="590" t="s">
        <v>2146</v>
      </c>
      <c r="H2588" s="593">
        <v>20258</v>
      </c>
      <c r="I2588" s="589">
        <v>48.88</v>
      </c>
      <c r="J2588" s="592">
        <v>990211.04</v>
      </c>
      <c r="K2588" s="590" t="s">
        <v>1365</v>
      </c>
      <c r="L2588" s="590" t="s">
        <v>3344</v>
      </c>
      <c r="M2588" s="591" t="s">
        <v>823</v>
      </c>
      <c r="O2588" s="554" t="str">
        <f>+_xlfn.CONCAT(B2588,"-",E2588)</f>
        <v>B2/23/12-A</v>
      </c>
    </row>
    <row r="2589" spans="1:18" ht="14.5">
      <c r="P2589" s="555"/>
      <c r="Q2589" s="555"/>
      <c r="R2589" s="555"/>
    </row>
    <row r="2590" spans="1:18" ht="14.5">
      <c r="A2590" s="587">
        <v>5</v>
      </c>
      <c r="B2590" s="588" t="s">
        <v>3343</v>
      </c>
      <c r="C2590" s="588" t="s">
        <v>36</v>
      </c>
      <c r="D2590" s="588" t="s">
        <v>36</v>
      </c>
      <c r="E2590" s="588" t="s">
        <v>36</v>
      </c>
      <c r="F2590" s="587" t="s">
        <v>3185</v>
      </c>
      <c r="G2590" s="588" t="s">
        <v>36</v>
      </c>
      <c r="H2590" s="587"/>
      <c r="I2590" s="587"/>
      <c r="J2590" s="583">
        <v>992752.8</v>
      </c>
      <c r="K2590" s="588"/>
      <c r="L2590" s="588"/>
      <c r="M2590" s="587"/>
      <c r="N2590" s="587"/>
      <c r="O2590" s="587"/>
    </row>
    <row r="2591" spans="1:18">
      <c r="B2591" s="590" t="s">
        <v>3343</v>
      </c>
      <c r="C2591" s="590" t="s">
        <v>1914</v>
      </c>
      <c r="D2591" s="590" t="s">
        <v>2145</v>
      </c>
      <c r="E2591" s="590" t="s">
        <v>6</v>
      </c>
      <c r="F2591" s="591" t="s">
        <v>823</v>
      </c>
      <c r="G2591" s="590" t="s">
        <v>2146</v>
      </c>
      <c r="H2591" s="593">
        <v>20310</v>
      </c>
      <c r="I2591" s="589">
        <v>48.88</v>
      </c>
      <c r="J2591" s="592">
        <v>992752.8</v>
      </c>
      <c r="K2591" s="590" t="s">
        <v>1365</v>
      </c>
      <c r="L2591" s="590" t="s">
        <v>3345</v>
      </c>
      <c r="M2591" s="591" t="s">
        <v>823</v>
      </c>
      <c r="O2591" s="554" t="str">
        <f>+_xlfn.CONCAT(B2591,"-",E2591)</f>
        <v>B2/23/12-B</v>
      </c>
    </row>
    <row r="2592" spans="1:18" ht="14.5">
      <c r="P2592" s="555"/>
      <c r="Q2592" s="555"/>
      <c r="R2592" s="555"/>
    </row>
    <row r="2593" spans="1:18" ht="14.5">
      <c r="A2593" s="587">
        <v>5</v>
      </c>
      <c r="B2593" s="588" t="s">
        <v>3343</v>
      </c>
      <c r="C2593" s="588" t="s">
        <v>36</v>
      </c>
      <c r="D2593" s="588" t="s">
        <v>36</v>
      </c>
      <c r="E2593" s="588" t="s">
        <v>36</v>
      </c>
      <c r="F2593" s="587" t="s">
        <v>3189</v>
      </c>
      <c r="G2593" s="588" t="s">
        <v>36</v>
      </c>
      <c r="H2593" s="587"/>
      <c r="I2593" s="587"/>
      <c r="J2593" s="583">
        <v>992752.8</v>
      </c>
      <c r="K2593" s="588"/>
      <c r="L2593" s="588"/>
      <c r="M2593" s="587"/>
      <c r="N2593" s="587"/>
      <c r="O2593" s="587"/>
    </row>
    <row r="2594" spans="1:18">
      <c r="B2594" s="590" t="s">
        <v>3343</v>
      </c>
      <c r="C2594" s="590" t="s">
        <v>1914</v>
      </c>
      <c r="D2594" s="590" t="s">
        <v>2145</v>
      </c>
      <c r="E2594" s="590" t="s">
        <v>7</v>
      </c>
      <c r="F2594" s="591" t="s">
        <v>823</v>
      </c>
      <c r="G2594" s="590" t="s">
        <v>2146</v>
      </c>
      <c r="H2594" s="593">
        <v>20310</v>
      </c>
      <c r="I2594" s="589">
        <v>48.88</v>
      </c>
      <c r="J2594" s="592">
        <v>992752.8</v>
      </c>
      <c r="K2594" s="590" t="s">
        <v>1365</v>
      </c>
      <c r="L2594" s="590" t="s">
        <v>3346</v>
      </c>
      <c r="M2594" s="591" t="s">
        <v>823</v>
      </c>
      <c r="O2594" s="554" t="str">
        <f>+_xlfn.CONCAT(B2594,"-",E2594)</f>
        <v>B2/23/12-C</v>
      </c>
    </row>
    <row r="2595" spans="1:18" ht="14.5">
      <c r="P2595" s="555"/>
      <c r="Q2595" s="555"/>
      <c r="R2595" s="555"/>
    </row>
    <row r="2596" spans="1:18" ht="14.5">
      <c r="A2596" s="587">
        <v>5</v>
      </c>
      <c r="B2596" s="588" t="s">
        <v>3343</v>
      </c>
      <c r="C2596" s="588" t="s">
        <v>36</v>
      </c>
      <c r="D2596" s="588" t="s">
        <v>36</v>
      </c>
      <c r="E2596" s="588" t="s">
        <v>36</v>
      </c>
      <c r="F2596" s="587" t="s">
        <v>3192</v>
      </c>
      <c r="G2596" s="588" t="s">
        <v>36</v>
      </c>
      <c r="H2596" s="587"/>
      <c r="I2596" s="587"/>
      <c r="J2596" s="583">
        <v>827260.91</v>
      </c>
      <c r="K2596" s="588"/>
      <c r="L2596" s="588"/>
      <c r="M2596" s="587"/>
      <c r="N2596" s="587"/>
      <c r="O2596" s="587"/>
    </row>
    <row r="2597" spans="1:18">
      <c r="B2597" s="590" t="s">
        <v>3343</v>
      </c>
      <c r="C2597" s="590" t="s">
        <v>1914</v>
      </c>
      <c r="D2597" s="590" t="s">
        <v>2145</v>
      </c>
      <c r="E2597" s="590" t="s">
        <v>8</v>
      </c>
      <c r="F2597" s="591" t="s">
        <v>823</v>
      </c>
      <c r="G2597" s="590" t="s">
        <v>2146</v>
      </c>
      <c r="H2597" s="592">
        <v>16924.323</v>
      </c>
      <c r="I2597" s="589">
        <v>48.88</v>
      </c>
      <c r="J2597" s="592">
        <v>827260.91</v>
      </c>
      <c r="K2597" s="590" t="s">
        <v>1365</v>
      </c>
      <c r="L2597" s="590" t="s">
        <v>3347</v>
      </c>
      <c r="M2597" s="591" t="s">
        <v>823</v>
      </c>
      <c r="O2597" s="554" t="str">
        <f>+_xlfn.CONCAT(B2597,"-",E2597)</f>
        <v>B2/23/12-D</v>
      </c>
    </row>
    <row r="2598" spans="1:18" ht="14.5">
      <c r="P2598" s="555"/>
      <c r="Q2598" s="555"/>
      <c r="R2598" s="555"/>
    </row>
    <row r="2599" spans="1:18" ht="14.5">
      <c r="A2599" s="587">
        <v>5</v>
      </c>
      <c r="B2599" s="588" t="s">
        <v>3343</v>
      </c>
      <c r="C2599" s="588" t="s">
        <v>36</v>
      </c>
      <c r="D2599" s="588" t="s">
        <v>36</v>
      </c>
      <c r="E2599" s="588" t="s">
        <v>36</v>
      </c>
      <c r="F2599" s="587" t="s">
        <v>825</v>
      </c>
      <c r="G2599" s="588" t="s">
        <v>36</v>
      </c>
      <c r="H2599" s="587"/>
      <c r="I2599" s="587"/>
      <c r="J2599" s="583">
        <v>699005.38</v>
      </c>
      <c r="K2599" s="588"/>
      <c r="L2599" s="588"/>
      <c r="M2599" s="587"/>
      <c r="N2599" s="587"/>
      <c r="O2599" s="587"/>
    </row>
    <row r="2600" spans="1:18">
      <c r="B2600" s="590" t="s">
        <v>3343</v>
      </c>
      <c r="C2600" s="590" t="s">
        <v>1914</v>
      </c>
      <c r="D2600" s="590" t="s">
        <v>2145</v>
      </c>
      <c r="E2600" s="590" t="s">
        <v>10</v>
      </c>
      <c r="F2600" s="591" t="s">
        <v>825</v>
      </c>
      <c r="G2600" s="590" t="s">
        <v>0</v>
      </c>
      <c r="H2600" s="589">
        <v>1</v>
      </c>
      <c r="I2600" s="592">
        <v>699005.38</v>
      </c>
      <c r="J2600" s="592">
        <v>699005.38</v>
      </c>
      <c r="K2600" s="590" t="s">
        <v>1365</v>
      </c>
      <c r="L2600" s="590" t="s">
        <v>3348</v>
      </c>
      <c r="M2600" s="591" t="s">
        <v>825</v>
      </c>
      <c r="O2600" s="554" t="str">
        <f>+_xlfn.CONCAT(B2600,"-",E2600)</f>
        <v>B2/23/12-E</v>
      </c>
    </row>
    <row r="2601" spans="1:18" ht="14.5">
      <c r="P2601" s="555"/>
      <c r="Q2601" s="555"/>
      <c r="R2601" s="555"/>
    </row>
    <row r="2602" spans="1:18" ht="14.5">
      <c r="A2602" s="587">
        <v>5</v>
      </c>
      <c r="B2602" s="588" t="s">
        <v>3343</v>
      </c>
      <c r="C2602" s="588" t="s">
        <v>36</v>
      </c>
      <c r="D2602" s="588" t="s">
        <v>36</v>
      </c>
      <c r="E2602" s="588" t="s">
        <v>36</v>
      </c>
      <c r="F2602" s="587" t="s">
        <v>826</v>
      </c>
      <c r="G2602" s="588" t="s">
        <v>36</v>
      </c>
      <c r="H2602" s="587"/>
      <c r="I2602" s="587"/>
      <c r="J2602" s="583">
        <v>1088017</v>
      </c>
      <c r="K2602" s="588"/>
      <c r="L2602" s="588"/>
      <c r="M2602" s="587"/>
      <c r="N2602" s="587"/>
      <c r="O2602" s="587"/>
    </row>
    <row r="2603" spans="1:18">
      <c r="B2603" s="590" t="s">
        <v>3343</v>
      </c>
      <c r="C2603" s="590" t="s">
        <v>1914</v>
      </c>
      <c r="D2603" s="590" t="s">
        <v>2145</v>
      </c>
      <c r="E2603" s="590" t="s">
        <v>11</v>
      </c>
      <c r="F2603" s="591" t="s">
        <v>827</v>
      </c>
      <c r="G2603" s="590" t="s">
        <v>0</v>
      </c>
      <c r="H2603" s="589">
        <v>1</v>
      </c>
      <c r="I2603" s="592">
        <v>1088017</v>
      </c>
      <c r="J2603" s="592">
        <v>1088017</v>
      </c>
      <c r="K2603" s="590" t="s">
        <v>1365</v>
      </c>
      <c r="L2603" s="590" t="s">
        <v>3349</v>
      </c>
      <c r="M2603" s="591" t="s">
        <v>827</v>
      </c>
      <c r="O2603" s="554" t="str">
        <f>+_xlfn.CONCAT(B2603,"-",E2603)</f>
        <v>B2/23/12-F</v>
      </c>
    </row>
    <row r="2604" spans="1:18" ht="14.5">
      <c r="P2604" s="555"/>
      <c r="Q2604" s="555"/>
      <c r="R2604" s="555"/>
    </row>
    <row r="2605" spans="1:18" ht="14.5">
      <c r="A2605" s="587">
        <v>3</v>
      </c>
      <c r="B2605" s="588" t="s">
        <v>3343</v>
      </c>
      <c r="C2605" s="588" t="s">
        <v>36</v>
      </c>
      <c r="D2605" s="588" t="s">
        <v>36</v>
      </c>
      <c r="E2605" s="588" t="s">
        <v>36</v>
      </c>
      <c r="F2605" s="587" t="s">
        <v>828</v>
      </c>
      <c r="G2605" s="588" t="s">
        <v>36</v>
      </c>
      <c r="H2605" s="587"/>
      <c r="I2605" s="587"/>
      <c r="J2605" s="583">
        <v>1983249.88</v>
      </c>
      <c r="K2605" s="588"/>
      <c r="L2605" s="588"/>
      <c r="M2605" s="587"/>
      <c r="N2605" s="587"/>
      <c r="O2605" s="587"/>
      <c r="P2605" s="555"/>
      <c r="Q2605" s="555"/>
      <c r="R2605" s="555"/>
    </row>
    <row r="2606" spans="1:18" ht="14.5">
      <c r="A2606" s="587">
        <v>4</v>
      </c>
      <c r="B2606" s="588" t="s">
        <v>3343</v>
      </c>
      <c r="C2606" s="588" t="s">
        <v>36</v>
      </c>
      <c r="D2606" s="588" t="s">
        <v>36</v>
      </c>
      <c r="E2606" s="588" t="s">
        <v>36</v>
      </c>
      <c r="F2606" s="587" t="s">
        <v>829</v>
      </c>
      <c r="G2606" s="588" t="s">
        <v>36</v>
      </c>
      <c r="H2606" s="587"/>
      <c r="I2606" s="587"/>
      <c r="J2606" s="583">
        <v>610261.88</v>
      </c>
      <c r="K2606" s="588"/>
      <c r="L2606" s="588"/>
      <c r="M2606" s="587"/>
      <c r="N2606" s="587"/>
      <c r="O2606" s="587"/>
    </row>
    <row r="2607" spans="1:18">
      <c r="B2607" s="590" t="s">
        <v>3343</v>
      </c>
      <c r="C2607" s="590" t="s">
        <v>1914</v>
      </c>
      <c r="D2607" s="590" t="s">
        <v>2150</v>
      </c>
      <c r="E2607" s="590" t="s">
        <v>27</v>
      </c>
      <c r="F2607" s="591" t="s">
        <v>830</v>
      </c>
      <c r="G2607" s="590" t="s">
        <v>0</v>
      </c>
      <c r="H2607" s="589">
        <v>1</v>
      </c>
      <c r="I2607" s="592">
        <v>610261.88</v>
      </c>
      <c r="J2607" s="592">
        <v>610261.88</v>
      </c>
      <c r="K2607" s="590" t="s">
        <v>1365</v>
      </c>
      <c r="L2607" s="590" t="s">
        <v>3350</v>
      </c>
      <c r="M2607" s="591" t="s">
        <v>830</v>
      </c>
      <c r="O2607" s="554" t="str">
        <f>+_xlfn.CONCAT(B2607,"-",E2607)</f>
        <v>B2/23/12-G</v>
      </c>
    </row>
    <row r="2608" spans="1:18" ht="14.5">
      <c r="P2608" s="555"/>
      <c r="Q2608" s="555"/>
      <c r="R2608" s="555"/>
    </row>
    <row r="2609" spans="1:18" ht="14.5">
      <c r="A2609" s="587">
        <v>4</v>
      </c>
      <c r="B2609" s="588" t="s">
        <v>3343</v>
      </c>
      <c r="C2609" s="588" t="s">
        <v>36</v>
      </c>
      <c r="D2609" s="588" t="s">
        <v>36</v>
      </c>
      <c r="E2609" s="588" t="s">
        <v>36</v>
      </c>
      <c r="F2609" s="587" t="s">
        <v>831</v>
      </c>
      <c r="G2609" s="588" t="s">
        <v>36</v>
      </c>
      <c r="H2609" s="587"/>
      <c r="I2609" s="587"/>
      <c r="J2609" s="583">
        <v>1372988</v>
      </c>
      <c r="K2609" s="588"/>
      <c r="L2609" s="588"/>
      <c r="M2609" s="587"/>
      <c r="N2609" s="587"/>
      <c r="O2609" s="587"/>
    </row>
    <row r="2610" spans="1:18">
      <c r="B2610" s="590" t="s">
        <v>3343</v>
      </c>
      <c r="C2610" s="590" t="s">
        <v>1914</v>
      </c>
      <c r="D2610" s="590" t="s">
        <v>2150</v>
      </c>
      <c r="E2610" s="590" t="s">
        <v>28</v>
      </c>
      <c r="F2610" s="591" t="s">
        <v>832</v>
      </c>
      <c r="G2610" s="590" t="s">
        <v>0</v>
      </c>
      <c r="H2610" s="589">
        <v>1</v>
      </c>
      <c r="I2610" s="592">
        <v>406841.25</v>
      </c>
      <c r="J2610" s="592">
        <v>406841.25</v>
      </c>
      <c r="K2610" s="590" t="s">
        <v>1365</v>
      </c>
      <c r="L2610" s="590" t="s">
        <v>3351</v>
      </c>
      <c r="M2610" s="591" t="s">
        <v>832</v>
      </c>
      <c r="O2610" s="554" t="str">
        <f>+_xlfn.CONCAT(B2610,"-",E2610)</f>
        <v>B2/23/12-H</v>
      </c>
    </row>
    <row r="2613" spans="1:18">
      <c r="B2613" s="590" t="s">
        <v>3352</v>
      </c>
      <c r="C2613" s="590" t="s">
        <v>1914</v>
      </c>
      <c r="D2613" s="590" t="s">
        <v>2150</v>
      </c>
      <c r="E2613" s="590" t="s">
        <v>5</v>
      </c>
      <c r="F2613" s="591" t="s">
        <v>833</v>
      </c>
      <c r="G2613" s="590" t="s">
        <v>0</v>
      </c>
      <c r="H2613" s="589">
        <v>1</v>
      </c>
      <c r="I2613" s="592">
        <v>804767.75</v>
      </c>
      <c r="J2613" s="592">
        <v>804767.75</v>
      </c>
      <c r="K2613" s="590" t="s">
        <v>1365</v>
      </c>
      <c r="L2613" s="590" t="s">
        <v>3353</v>
      </c>
      <c r="M2613" s="591" t="s">
        <v>833</v>
      </c>
      <c r="O2613" s="554" t="str">
        <f t="shared" ref="O2613:O2614" si="235">+_xlfn.CONCAT(B2613,"-",E2613)</f>
        <v>B2/23/13-A</v>
      </c>
    </row>
    <row r="2614" spans="1:18">
      <c r="B2614" s="590" t="s">
        <v>3352</v>
      </c>
      <c r="C2614" s="590" t="s">
        <v>1914</v>
      </c>
      <c r="D2614" s="590" t="s">
        <v>2150</v>
      </c>
      <c r="E2614" s="590" t="s">
        <v>6</v>
      </c>
      <c r="F2614" s="591" t="s">
        <v>834</v>
      </c>
      <c r="G2614" s="590" t="s">
        <v>0</v>
      </c>
      <c r="H2614" s="589">
        <v>1</v>
      </c>
      <c r="I2614" s="592">
        <v>161379</v>
      </c>
      <c r="J2614" s="592">
        <v>161379</v>
      </c>
      <c r="K2614" s="590" t="s">
        <v>1365</v>
      </c>
      <c r="L2614" s="590" t="s">
        <v>3354</v>
      </c>
      <c r="M2614" s="591" t="s">
        <v>834</v>
      </c>
      <c r="O2614" s="554" t="str">
        <f t="shared" si="235"/>
        <v>B2/23/13-B</v>
      </c>
    </row>
    <row r="2615" spans="1:18" ht="14.5">
      <c r="P2615" s="555"/>
      <c r="Q2615" s="555"/>
      <c r="R2615" s="555"/>
    </row>
    <row r="2616" spans="1:18" ht="14.5">
      <c r="A2616" s="587">
        <v>3</v>
      </c>
      <c r="B2616" s="588" t="s">
        <v>3352</v>
      </c>
      <c r="C2616" s="588" t="s">
        <v>36</v>
      </c>
      <c r="D2616" s="588" t="s">
        <v>36</v>
      </c>
      <c r="E2616" s="588" t="s">
        <v>36</v>
      </c>
      <c r="F2616" s="587" t="s">
        <v>835</v>
      </c>
      <c r="G2616" s="588" t="s">
        <v>36</v>
      </c>
      <c r="H2616" s="587"/>
      <c r="I2616" s="587"/>
      <c r="J2616" s="583">
        <v>322537.5</v>
      </c>
      <c r="K2616" s="588"/>
      <c r="L2616" s="588"/>
      <c r="M2616" s="587"/>
      <c r="N2616" s="587"/>
      <c r="O2616" s="587"/>
      <c r="P2616" s="555"/>
      <c r="Q2616" s="555"/>
      <c r="R2616" s="555"/>
    </row>
    <row r="2617" spans="1:18" ht="14.5">
      <c r="A2617" s="587">
        <v>4</v>
      </c>
      <c r="B2617" s="588" t="s">
        <v>3352</v>
      </c>
      <c r="C2617" s="588" t="s">
        <v>36</v>
      </c>
      <c r="D2617" s="588" t="s">
        <v>36</v>
      </c>
      <c r="E2617" s="588" t="s">
        <v>36</v>
      </c>
      <c r="F2617" s="587" t="s">
        <v>836</v>
      </c>
      <c r="G2617" s="588" t="s">
        <v>36</v>
      </c>
      <c r="H2617" s="587"/>
      <c r="I2617" s="587"/>
      <c r="J2617" s="583">
        <v>322537.5</v>
      </c>
      <c r="K2617" s="588"/>
      <c r="L2617" s="588"/>
      <c r="M2617" s="587"/>
      <c r="N2617" s="587"/>
      <c r="O2617" s="587"/>
      <c r="P2617" s="555"/>
      <c r="Q2617" s="555"/>
      <c r="R2617" s="555"/>
    </row>
    <row r="2618" spans="1:18" ht="72.5">
      <c r="A2618" s="587">
        <v>5</v>
      </c>
      <c r="B2618" s="588" t="s">
        <v>3352</v>
      </c>
      <c r="C2618" s="588" t="s">
        <v>36</v>
      </c>
      <c r="D2618" s="588" t="s">
        <v>36</v>
      </c>
      <c r="E2618" s="588" t="s">
        <v>36</v>
      </c>
      <c r="F2618" s="587" t="s">
        <v>837</v>
      </c>
      <c r="G2618" s="588" t="s">
        <v>36</v>
      </c>
      <c r="H2618" s="587"/>
      <c r="I2618" s="587"/>
      <c r="J2618" s="583">
        <v>322537.5</v>
      </c>
      <c r="K2618" s="588"/>
      <c r="L2618" s="588"/>
      <c r="M2618" s="587"/>
      <c r="N2618" s="587"/>
      <c r="O2618" s="587"/>
      <c r="P2618" s="555"/>
      <c r="Q2618" s="555"/>
      <c r="R2618" s="555"/>
    </row>
    <row r="2619" spans="1:18" ht="14.5">
      <c r="A2619" s="587">
        <v>6</v>
      </c>
      <c r="B2619" s="588" t="s">
        <v>3352</v>
      </c>
      <c r="C2619" s="588" t="s">
        <v>36</v>
      </c>
      <c r="D2619" s="588" t="s">
        <v>36</v>
      </c>
      <c r="E2619" s="588" t="s">
        <v>36</v>
      </c>
      <c r="F2619" s="587" t="s">
        <v>3182</v>
      </c>
      <c r="G2619" s="588" t="s">
        <v>36</v>
      </c>
      <c r="H2619" s="587"/>
      <c r="I2619" s="587"/>
      <c r="J2619" s="583">
        <v>11437.5</v>
      </c>
      <c r="K2619" s="588"/>
      <c r="L2619" s="588"/>
      <c r="M2619" s="587"/>
      <c r="N2619" s="587"/>
      <c r="O2619" s="587"/>
    </row>
    <row r="2620" spans="1:18">
      <c r="B2620" s="590" t="s">
        <v>3352</v>
      </c>
      <c r="C2620" s="590" t="s">
        <v>1914</v>
      </c>
      <c r="D2620" s="590" t="s">
        <v>2156</v>
      </c>
      <c r="E2620" s="590" t="s">
        <v>7</v>
      </c>
      <c r="F2620" s="591" t="s">
        <v>3355</v>
      </c>
      <c r="G2620" s="590" t="s">
        <v>311</v>
      </c>
      <c r="H2620" s="589">
        <v>1</v>
      </c>
      <c r="I2620" s="592">
        <v>2287.5</v>
      </c>
      <c r="J2620" s="592">
        <v>2287.5</v>
      </c>
      <c r="K2620" s="590" t="s">
        <v>1365</v>
      </c>
      <c r="L2620" s="590" t="s">
        <v>3356</v>
      </c>
      <c r="M2620" s="591" t="s">
        <v>3355</v>
      </c>
      <c r="O2620" s="554" t="str">
        <f t="shared" ref="O2620:O2624" si="236">+_xlfn.CONCAT(B2620,"-",E2620)</f>
        <v>B2/23/13-C</v>
      </c>
    </row>
    <row r="2621" spans="1:18">
      <c r="B2621" s="590" t="s">
        <v>3352</v>
      </c>
      <c r="C2621" s="590" t="s">
        <v>1914</v>
      </c>
      <c r="D2621" s="590" t="s">
        <v>2156</v>
      </c>
      <c r="E2621" s="590" t="s">
        <v>8</v>
      </c>
      <c r="F2621" s="591" t="s">
        <v>3357</v>
      </c>
      <c r="G2621" s="590" t="s">
        <v>311</v>
      </c>
      <c r="H2621" s="589">
        <v>1</v>
      </c>
      <c r="I2621" s="592">
        <v>2287.5</v>
      </c>
      <c r="J2621" s="592">
        <v>2287.5</v>
      </c>
      <c r="K2621" s="590" t="s">
        <v>1365</v>
      </c>
      <c r="L2621" s="590" t="s">
        <v>3358</v>
      </c>
      <c r="M2621" s="591" t="s">
        <v>3357</v>
      </c>
      <c r="O2621" s="554" t="str">
        <f t="shared" si="236"/>
        <v>B2/23/13-D</v>
      </c>
    </row>
    <row r="2622" spans="1:18">
      <c r="B2622" s="590" t="s">
        <v>3352</v>
      </c>
      <c r="C2622" s="590" t="s">
        <v>1914</v>
      </c>
      <c r="D2622" s="590" t="s">
        <v>2156</v>
      </c>
      <c r="E2622" s="590" t="s">
        <v>10</v>
      </c>
      <c r="F2622" s="591" t="s">
        <v>3359</v>
      </c>
      <c r="G2622" s="590" t="s">
        <v>311</v>
      </c>
      <c r="H2622" s="589">
        <v>1</v>
      </c>
      <c r="I2622" s="592">
        <v>2287.5</v>
      </c>
      <c r="J2622" s="592">
        <v>2287.5</v>
      </c>
      <c r="K2622" s="590" t="s">
        <v>1365</v>
      </c>
      <c r="L2622" s="590" t="s">
        <v>3360</v>
      </c>
      <c r="M2622" s="591" t="s">
        <v>3359</v>
      </c>
      <c r="O2622" s="554" t="str">
        <f t="shared" si="236"/>
        <v>B2/23/13-E</v>
      </c>
    </row>
    <row r="2623" spans="1:18">
      <c r="B2623" s="590" t="s">
        <v>3352</v>
      </c>
      <c r="C2623" s="590" t="s">
        <v>1914</v>
      </c>
      <c r="D2623" s="590" t="s">
        <v>2156</v>
      </c>
      <c r="E2623" s="590" t="s">
        <v>11</v>
      </c>
      <c r="F2623" s="591" t="s">
        <v>3361</v>
      </c>
      <c r="G2623" s="590" t="s">
        <v>311</v>
      </c>
      <c r="H2623" s="589">
        <v>1</v>
      </c>
      <c r="I2623" s="592">
        <v>2287.5</v>
      </c>
      <c r="J2623" s="592">
        <v>2287.5</v>
      </c>
      <c r="K2623" s="590" t="s">
        <v>1365</v>
      </c>
      <c r="L2623" s="590" t="s">
        <v>3362</v>
      </c>
      <c r="M2623" s="591" t="s">
        <v>3361</v>
      </c>
      <c r="O2623" s="554" t="str">
        <f t="shared" si="236"/>
        <v>B2/23/13-F</v>
      </c>
    </row>
    <row r="2624" spans="1:18">
      <c r="B2624" s="590" t="s">
        <v>3352</v>
      </c>
      <c r="C2624" s="590" t="s">
        <v>1914</v>
      </c>
      <c r="D2624" s="590" t="s">
        <v>2156</v>
      </c>
      <c r="E2624" s="590" t="s">
        <v>27</v>
      </c>
      <c r="F2624" s="591" t="s">
        <v>3363</v>
      </c>
      <c r="G2624" s="590" t="s">
        <v>311</v>
      </c>
      <c r="H2624" s="589">
        <v>1</v>
      </c>
      <c r="I2624" s="592">
        <v>2287.5</v>
      </c>
      <c r="J2624" s="592">
        <v>2287.5</v>
      </c>
      <c r="K2624" s="590" t="s">
        <v>1365</v>
      </c>
      <c r="L2624" s="590" t="s">
        <v>3364</v>
      </c>
      <c r="M2624" s="591" t="s">
        <v>3363</v>
      </c>
      <c r="O2624" s="554" t="str">
        <f t="shared" si="236"/>
        <v>B2/23/13-G</v>
      </c>
    </row>
    <row r="2625" spans="1:18" ht="14.5">
      <c r="P2625" s="555"/>
      <c r="Q2625" s="555"/>
      <c r="R2625" s="555"/>
    </row>
    <row r="2626" spans="1:18" ht="14.5">
      <c r="A2626" s="587">
        <v>6</v>
      </c>
      <c r="B2626" s="588" t="s">
        <v>3352</v>
      </c>
      <c r="C2626" s="588" t="s">
        <v>36</v>
      </c>
      <c r="D2626" s="588" t="s">
        <v>36</v>
      </c>
      <c r="E2626" s="588" t="s">
        <v>36</v>
      </c>
      <c r="F2626" s="587" t="s">
        <v>3185</v>
      </c>
      <c r="G2626" s="588" t="s">
        <v>36</v>
      </c>
      <c r="H2626" s="587"/>
      <c r="I2626" s="587"/>
      <c r="J2626" s="583">
        <v>109800</v>
      </c>
      <c r="K2626" s="588"/>
      <c r="L2626" s="588"/>
      <c r="M2626" s="587"/>
      <c r="N2626" s="587"/>
      <c r="O2626" s="587"/>
    </row>
    <row r="2627" spans="1:18">
      <c r="B2627" s="590" t="s">
        <v>3352</v>
      </c>
      <c r="C2627" s="590" t="s">
        <v>1914</v>
      </c>
      <c r="D2627" s="590" t="s">
        <v>2156</v>
      </c>
      <c r="E2627" s="590" t="s">
        <v>28</v>
      </c>
      <c r="F2627" s="591" t="s">
        <v>3365</v>
      </c>
      <c r="G2627" s="590" t="s">
        <v>311</v>
      </c>
      <c r="H2627" s="589">
        <v>6</v>
      </c>
      <c r="I2627" s="592">
        <v>2287.5</v>
      </c>
      <c r="J2627" s="592">
        <v>13725</v>
      </c>
      <c r="K2627" s="590" t="s">
        <v>1365</v>
      </c>
      <c r="L2627" s="590" t="s">
        <v>3366</v>
      </c>
      <c r="M2627" s="591" t="s">
        <v>3365</v>
      </c>
      <c r="O2627" s="554" t="str">
        <f t="shared" ref="O2627:O2633" si="237">+_xlfn.CONCAT(B2627,"-",E2627)</f>
        <v>B2/23/13-H</v>
      </c>
    </row>
    <row r="2628" spans="1:18">
      <c r="B2628" s="590" t="s">
        <v>3352</v>
      </c>
      <c r="C2628" s="590" t="s">
        <v>1914</v>
      </c>
      <c r="D2628" s="590" t="s">
        <v>2156</v>
      </c>
      <c r="E2628" s="590" t="s">
        <v>33</v>
      </c>
      <c r="F2628" s="591" t="s">
        <v>3367</v>
      </c>
      <c r="G2628" s="590" t="s">
        <v>311</v>
      </c>
      <c r="H2628" s="589">
        <v>6</v>
      </c>
      <c r="I2628" s="592">
        <v>2287.5</v>
      </c>
      <c r="J2628" s="592">
        <v>13725</v>
      </c>
      <c r="K2628" s="590" t="s">
        <v>1365</v>
      </c>
      <c r="L2628" s="590" t="s">
        <v>3368</v>
      </c>
      <c r="M2628" s="591" t="s">
        <v>3367</v>
      </c>
      <c r="O2628" s="554" t="str">
        <f t="shared" si="237"/>
        <v>B2/23/13-J</v>
      </c>
    </row>
    <row r="2629" spans="1:18">
      <c r="B2629" s="590" t="s">
        <v>3352</v>
      </c>
      <c r="C2629" s="590" t="s">
        <v>1914</v>
      </c>
      <c r="D2629" s="590" t="s">
        <v>2156</v>
      </c>
      <c r="E2629" s="590" t="s">
        <v>34</v>
      </c>
      <c r="F2629" s="591" t="s">
        <v>3369</v>
      </c>
      <c r="G2629" s="590" t="s">
        <v>311</v>
      </c>
      <c r="H2629" s="589">
        <v>6</v>
      </c>
      <c r="I2629" s="592">
        <v>2287.5</v>
      </c>
      <c r="J2629" s="592">
        <v>13725</v>
      </c>
      <c r="K2629" s="590" t="s">
        <v>1365</v>
      </c>
      <c r="L2629" s="590" t="s">
        <v>3370</v>
      </c>
      <c r="M2629" s="591" t="s">
        <v>3369</v>
      </c>
      <c r="O2629" s="554" t="str">
        <f t="shared" si="237"/>
        <v>B2/23/13-K</v>
      </c>
    </row>
    <row r="2630" spans="1:18">
      <c r="B2630" s="590" t="s">
        <v>3352</v>
      </c>
      <c r="C2630" s="590" t="s">
        <v>1914</v>
      </c>
      <c r="D2630" s="590" t="s">
        <v>2156</v>
      </c>
      <c r="E2630" s="590" t="s">
        <v>39</v>
      </c>
      <c r="F2630" s="591" t="s">
        <v>3371</v>
      </c>
      <c r="G2630" s="590" t="s">
        <v>311</v>
      </c>
      <c r="H2630" s="589">
        <v>6</v>
      </c>
      <c r="I2630" s="592">
        <v>2287.5</v>
      </c>
      <c r="J2630" s="592">
        <v>13725</v>
      </c>
      <c r="K2630" s="590" t="s">
        <v>1365</v>
      </c>
      <c r="L2630" s="590" t="s">
        <v>3372</v>
      </c>
      <c r="M2630" s="591" t="s">
        <v>3371</v>
      </c>
      <c r="O2630" s="554" t="str">
        <f t="shared" si="237"/>
        <v>B2/23/13-L</v>
      </c>
    </row>
    <row r="2631" spans="1:18">
      <c r="B2631" s="590" t="s">
        <v>3352</v>
      </c>
      <c r="C2631" s="590" t="s">
        <v>1914</v>
      </c>
      <c r="D2631" s="590" t="s">
        <v>2156</v>
      </c>
      <c r="E2631" s="590" t="s">
        <v>38</v>
      </c>
      <c r="F2631" s="591" t="s">
        <v>3373</v>
      </c>
      <c r="G2631" s="590" t="s">
        <v>311</v>
      </c>
      <c r="H2631" s="589">
        <v>6</v>
      </c>
      <c r="I2631" s="592">
        <v>2287.5</v>
      </c>
      <c r="J2631" s="592">
        <v>13725</v>
      </c>
      <c r="K2631" s="590" t="s">
        <v>1365</v>
      </c>
      <c r="L2631" s="590" t="s">
        <v>3374</v>
      </c>
      <c r="M2631" s="591" t="s">
        <v>3373</v>
      </c>
      <c r="O2631" s="554" t="str">
        <f t="shared" si="237"/>
        <v>B2/23/13-M</v>
      </c>
    </row>
    <row r="2632" spans="1:18">
      <c r="B2632" s="590" t="s">
        <v>3352</v>
      </c>
      <c r="C2632" s="590" t="s">
        <v>1914</v>
      </c>
      <c r="D2632" s="590" t="s">
        <v>2156</v>
      </c>
      <c r="E2632" s="590" t="s">
        <v>205</v>
      </c>
      <c r="F2632" s="591" t="s">
        <v>3375</v>
      </c>
      <c r="G2632" s="590" t="s">
        <v>311</v>
      </c>
      <c r="H2632" s="589">
        <v>6</v>
      </c>
      <c r="I2632" s="592">
        <v>2287.5</v>
      </c>
      <c r="J2632" s="592">
        <v>13725</v>
      </c>
      <c r="K2632" s="590" t="s">
        <v>1365</v>
      </c>
      <c r="L2632" s="590" t="s">
        <v>3376</v>
      </c>
      <c r="M2632" s="591" t="s">
        <v>3375</v>
      </c>
      <c r="O2632" s="554" t="str">
        <f t="shared" si="237"/>
        <v>B2/23/13-N</v>
      </c>
    </row>
    <row r="2633" spans="1:18">
      <c r="B2633" s="590" t="s">
        <v>3352</v>
      </c>
      <c r="C2633" s="590" t="s">
        <v>1914</v>
      </c>
      <c r="D2633" s="590" t="s">
        <v>2156</v>
      </c>
      <c r="E2633" s="590" t="s">
        <v>414</v>
      </c>
      <c r="F2633" s="591" t="s">
        <v>3377</v>
      </c>
      <c r="G2633" s="590" t="s">
        <v>311</v>
      </c>
      <c r="H2633" s="589">
        <v>6</v>
      </c>
      <c r="I2633" s="592">
        <v>2287.5</v>
      </c>
      <c r="J2633" s="592">
        <v>13725</v>
      </c>
      <c r="K2633" s="590" t="s">
        <v>1365</v>
      </c>
      <c r="L2633" s="590" t="s">
        <v>3378</v>
      </c>
      <c r="M2633" s="591" t="s">
        <v>3377</v>
      </c>
      <c r="O2633" s="554" t="str">
        <f t="shared" si="237"/>
        <v>B2/23/13-P</v>
      </c>
    </row>
    <row r="2636" spans="1:18">
      <c r="B2636" s="590" t="s">
        <v>3379</v>
      </c>
      <c r="C2636" s="590" t="s">
        <v>1914</v>
      </c>
      <c r="D2636" s="590" t="s">
        <v>2156</v>
      </c>
      <c r="E2636" s="590" t="s">
        <v>5</v>
      </c>
      <c r="F2636" s="591" t="s">
        <v>3380</v>
      </c>
      <c r="G2636" s="590" t="s">
        <v>311</v>
      </c>
      <c r="H2636" s="589">
        <v>6</v>
      </c>
      <c r="I2636" s="592">
        <v>2287.5</v>
      </c>
      <c r="J2636" s="592">
        <v>13725</v>
      </c>
      <c r="K2636" s="590" t="s">
        <v>1365</v>
      </c>
      <c r="L2636" s="590" t="s">
        <v>3381</v>
      </c>
      <c r="M2636" s="591" t="s">
        <v>3380</v>
      </c>
      <c r="O2636" s="554" t="str">
        <f>+_xlfn.CONCAT(B2636,"-",E2636)</f>
        <v>B2/23/14-A</v>
      </c>
    </row>
    <row r="2637" spans="1:18" ht="14.5">
      <c r="P2637" s="555"/>
      <c r="Q2637" s="555"/>
      <c r="R2637" s="555"/>
    </row>
    <row r="2638" spans="1:18" ht="14.5">
      <c r="A2638" s="587">
        <v>6</v>
      </c>
      <c r="B2638" s="588" t="s">
        <v>3379</v>
      </c>
      <c r="C2638" s="588" t="s">
        <v>36</v>
      </c>
      <c r="D2638" s="588" t="s">
        <v>36</v>
      </c>
      <c r="E2638" s="588" t="s">
        <v>36</v>
      </c>
      <c r="F2638" s="587" t="s">
        <v>3189</v>
      </c>
      <c r="G2638" s="588" t="s">
        <v>36</v>
      </c>
      <c r="H2638" s="587"/>
      <c r="I2638" s="587"/>
      <c r="J2638" s="583">
        <v>109800</v>
      </c>
      <c r="K2638" s="588"/>
      <c r="L2638" s="588"/>
      <c r="M2638" s="587"/>
      <c r="N2638" s="587"/>
      <c r="O2638" s="587"/>
    </row>
    <row r="2639" spans="1:18">
      <c r="B2639" s="590" t="s">
        <v>3379</v>
      </c>
      <c r="C2639" s="590" t="s">
        <v>1914</v>
      </c>
      <c r="D2639" s="590" t="s">
        <v>2156</v>
      </c>
      <c r="E2639" s="590" t="s">
        <v>6</v>
      </c>
      <c r="F2639" s="591" t="s">
        <v>3382</v>
      </c>
      <c r="G2639" s="590" t="s">
        <v>311</v>
      </c>
      <c r="H2639" s="589">
        <v>6</v>
      </c>
      <c r="I2639" s="592">
        <v>2287.5</v>
      </c>
      <c r="J2639" s="592">
        <v>13725</v>
      </c>
      <c r="K2639" s="590" t="s">
        <v>1365</v>
      </c>
      <c r="L2639" s="590" t="s">
        <v>3383</v>
      </c>
      <c r="M2639" s="591" t="s">
        <v>3382</v>
      </c>
      <c r="O2639" s="554" t="str">
        <f t="shared" ref="O2639:O2646" si="238">+_xlfn.CONCAT(B2639,"-",E2639)</f>
        <v>B2/23/14-B</v>
      </c>
    </row>
    <row r="2640" spans="1:18">
      <c r="B2640" s="590" t="s">
        <v>3379</v>
      </c>
      <c r="C2640" s="590" t="s">
        <v>1914</v>
      </c>
      <c r="D2640" s="590" t="s">
        <v>2156</v>
      </c>
      <c r="E2640" s="590" t="s">
        <v>7</v>
      </c>
      <c r="F2640" s="591" t="s">
        <v>3384</v>
      </c>
      <c r="G2640" s="590" t="s">
        <v>311</v>
      </c>
      <c r="H2640" s="589">
        <v>6</v>
      </c>
      <c r="I2640" s="592">
        <v>2287.5</v>
      </c>
      <c r="J2640" s="592">
        <v>13725</v>
      </c>
      <c r="K2640" s="590" t="s">
        <v>1365</v>
      </c>
      <c r="L2640" s="590" t="s">
        <v>3385</v>
      </c>
      <c r="M2640" s="591" t="s">
        <v>3384</v>
      </c>
      <c r="O2640" s="554" t="str">
        <f t="shared" si="238"/>
        <v>B2/23/14-C</v>
      </c>
    </row>
    <row r="2641" spans="1:18">
      <c r="B2641" s="590" t="s">
        <v>3379</v>
      </c>
      <c r="C2641" s="590" t="s">
        <v>1914</v>
      </c>
      <c r="D2641" s="590" t="s">
        <v>2156</v>
      </c>
      <c r="E2641" s="590" t="s">
        <v>8</v>
      </c>
      <c r="F2641" s="591" t="s">
        <v>3386</v>
      </c>
      <c r="G2641" s="590" t="s">
        <v>311</v>
      </c>
      <c r="H2641" s="589">
        <v>6</v>
      </c>
      <c r="I2641" s="592">
        <v>2287.5</v>
      </c>
      <c r="J2641" s="592">
        <v>13725</v>
      </c>
      <c r="K2641" s="590" t="s">
        <v>1365</v>
      </c>
      <c r="L2641" s="590" t="s">
        <v>3387</v>
      </c>
      <c r="M2641" s="591" t="s">
        <v>3386</v>
      </c>
      <c r="O2641" s="554" t="str">
        <f t="shared" si="238"/>
        <v>B2/23/14-D</v>
      </c>
    </row>
    <row r="2642" spans="1:18">
      <c r="B2642" s="590" t="s">
        <v>3379</v>
      </c>
      <c r="C2642" s="590" t="s">
        <v>1914</v>
      </c>
      <c r="D2642" s="590" t="s">
        <v>2156</v>
      </c>
      <c r="E2642" s="590" t="s">
        <v>10</v>
      </c>
      <c r="F2642" s="591" t="s">
        <v>3388</v>
      </c>
      <c r="G2642" s="590" t="s">
        <v>311</v>
      </c>
      <c r="H2642" s="589">
        <v>6</v>
      </c>
      <c r="I2642" s="592">
        <v>2287.5</v>
      </c>
      <c r="J2642" s="592">
        <v>13725</v>
      </c>
      <c r="K2642" s="590" t="s">
        <v>1365</v>
      </c>
      <c r="L2642" s="590" t="s">
        <v>3389</v>
      </c>
      <c r="M2642" s="591" t="s">
        <v>3388</v>
      </c>
      <c r="O2642" s="554" t="str">
        <f t="shared" si="238"/>
        <v>B2/23/14-E</v>
      </c>
    </row>
    <row r="2643" spans="1:18">
      <c r="B2643" s="590" t="s">
        <v>3379</v>
      </c>
      <c r="C2643" s="590" t="s">
        <v>1914</v>
      </c>
      <c r="D2643" s="590" t="s">
        <v>2156</v>
      </c>
      <c r="E2643" s="590" t="s">
        <v>11</v>
      </c>
      <c r="F2643" s="591" t="s">
        <v>3390</v>
      </c>
      <c r="G2643" s="590" t="s">
        <v>311</v>
      </c>
      <c r="H2643" s="589">
        <v>6</v>
      </c>
      <c r="I2643" s="592">
        <v>2287.5</v>
      </c>
      <c r="J2643" s="592">
        <v>13725</v>
      </c>
      <c r="K2643" s="590" t="s">
        <v>1365</v>
      </c>
      <c r="L2643" s="590" t="s">
        <v>3391</v>
      </c>
      <c r="M2643" s="591" t="s">
        <v>3390</v>
      </c>
      <c r="O2643" s="554" t="str">
        <f t="shared" si="238"/>
        <v>B2/23/14-F</v>
      </c>
    </row>
    <row r="2644" spans="1:18">
      <c r="B2644" s="590" t="s">
        <v>3379</v>
      </c>
      <c r="C2644" s="590" t="s">
        <v>1914</v>
      </c>
      <c r="D2644" s="590" t="s">
        <v>2156</v>
      </c>
      <c r="E2644" s="590" t="s">
        <v>27</v>
      </c>
      <c r="F2644" s="591" t="s">
        <v>3392</v>
      </c>
      <c r="G2644" s="590" t="s">
        <v>311</v>
      </c>
      <c r="H2644" s="589">
        <v>6</v>
      </c>
      <c r="I2644" s="592">
        <v>2287.5</v>
      </c>
      <c r="J2644" s="592">
        <v>13725</v>
      </c>
      <c r="K2644" s="590" t="s">
        <v>1365</v>
      </c>
      <c r="L2644" s="590" t="s">
        <v>3393</v>
      </c>
      <c r="M2644" s="591" t="s">
        <v>3392</v>
      </c>
      <c r="O2644" s="554" t="str">
        <f t="shared" si="238"/>
        <v>B2/23/14-G</v>
      </c>
    </row>
    <row r="2645" spans="1:18">
      <c r="B2645" s="590" t="s">
        <v>3379</v>
      </c>
      <c r="C2645" s="590" t="s">
        <v>1914</v>
      </c>
      <c r="D2645" s="590" t="s">
        <v>2156</v>
      </c>
      <c r="E2645" s="590" t="s">
        <v>28</v>
      </c>
      <c r="F2645" s="591" t="s">
        <v>3394</v>
      </c>
      <c r="G2645" s="590" t="s">
        <v>311</v>
      </c>
      <c r="H2645" s="589">
        <v>6</v>
      </c>
      <c r="I2645" s="592">
        <v>2287.5</v>
      </c>
      <c r="J2645" s="592">
        <v>13725</v>
      </c>
      <c r="K2645" s="590" t="s">
        <v>1365</v>
      </c>
      <c r="L2645" s="590" t="s">
        <v>3395</v>
      </c>
      <c r="M2645" s="591" t="s">
        <v>3394</v>
      </c>
      <c r="O2645" s="554" t="str">
        <f t="shared" si="238"/>
        <v>B2/23/14-H</v>
      </c>
    </row>
    <row r="2646" spans="1:18">
      <c r="B2646" s="590" t="s">
        <v>3379</v>
      </c>
      <c r="C2646" s="590" t="s">
        <v>1914</v>
      </c>
      <c r="D2646" s="590" t="s">
        <v>2156</v>
      </c>
      <c r="E2646" s="590" t="s">
        <v>33</v>
      </c>
      <c r="F2646" s="591" t="s">
        <v>3396</v>
      </c>
      <c r="G2646" s="590" t="s">
        <v>311</v>
      </c>
      <c r="H2646" s="589">
        <v>6</v>
      </c>
      <c r="I2646" s="592">
        <v>2287.5</v>
      </c>
      <c r="J2646" s="592">
        <v>13725</v>
      </c>
      <c r="K2646" s="590" t="s">
        <v>1365</v>
      </c>
      <c r="L2646" s="590" t="s">
        <v>3397</v>
      </c>
      <c r="M2646" s="591" t="s">
        <v>3396</v>
      </c>
      <c r="O2646" s="554" t="str">
        <f t="shared" si="238"/>
        <v>B2/23/14-J</v>
      </c>
    </row>
    <row r="2647" spans="1:18" ht="14.5">
      <c r="P2647" s="555"/>
      <c r="Q2647" s="555"/>
      <c r="R2647" s="555"/>
    </row>
    <row r="2648" spans="1:18" ht="14.5">
      <c r="A2648" s="587">
        <v>6</v>
      </c>
      <c r="B2648" s="588" t="s">
        <v>3379</v>
      </c>
      <c r="C2648" s="588" t="s">
        <v>36</v>
      </c>
      <c r="D2648" s="588" t="s">
        <v>36</v>
      </c>
      <c r="E2648" s="588" t="s">
        <v>36</v>
      </c>
      <c r="F2648" s="587" t="s">
        <v>3192</v>
      </c>
      <c r="G2648" s="588" t="s">
        <v>36</v>
      </c>
      <c r="H2648" s="587"/>
      <c r="I2648" s="587"/>
      <c r="J2648" s="583">
        <v>91500</v>
      </c>
      <c r="K2648" s="588"/>
      <c r="L2648" s="588"/>
      <c r="M2648" s="587"/>
      <c r="N2648" s="587"/>
      <c r="O2648" s="587"/>
    </row>
    <row r="2649" spans="1:18">
      <c r="B2649" s="590" t="s">
        <v>3379</v>
      </c>
      <c r="C2649" s="590" t="s">
        <v>1914</v>
      </c>
      <c r="D2649" s="590" t="s">
        <v>2156</v>
      </c>
      <c r="E2649" s="590" t="s">
        <v>34</v>
      </c>
      <c r="F2649" s="591" t="s">
        <v>3398</v>
      </c>
      <c r="G2649" s="590" t="s">
        <v>311</v>
      </c>
      <c r="H2649" s="589">
        <v>5</v>
      </c>
      <c r="I2649" s="592">
        <v>2287.5</v>
      </c>
      <c r="J2649" s="592">
        <v>11437.5</v>
      </c>
      <c r="K2649" s="590" t="s">
        <v>1365</v>
      </c>
      <c r="L2649" s="590" t="s">
        <v>3399</v>
      </c>
      <c r="M2649" s="591" t="s">
        <v>3398</v>
      </c>
      <c r="O2649" s="554" t="str">
        <f t="shared" ref="O2649:O2657" si="239">+_xlfn.CONCAT(B2649,"-",E2649)</f>
        <v>B2/23/14-K</v>
      </c>
    </row>
    <row r="2650" spans="1:18">
      <c r="B2650" s="590" t="s">
        <v>3379</v>
      </c>
      <c r="C2650" s="590" t="s">
        <v>1914</v>
      </c>
      <c r="D2650" s="590" t="s">
        <v>2156</v>
      </c>
      <c r="E2650" s="590" t="s">
        <v>39</v>
      </c>
      <c r="F2650" s="591" t="s">
        <v>3400</v>
      </c>
      <c r="G2650" s="590" t="s">
        <v>311</v>
      </c>
      <c r="H2650" s="589">
        <v>5</v>
      </c>
      <c r="I2650" s="592">
        <v>2287.5</v>
      </c>
      <c r="J2650" s="592">
        <v>11437.5</v>
      </c>
      <c r="K2650" s="590" t="s">
        <v>1365</v>
      </c>
      <c r="L2650" s="590" t="s">
        <v>3401</v>
      </c>
      <c r="M2650" s="591" t="s">
        <v>3400</v>
      </c>
      <c r="O2650" s="554" t="str">
        <f t="shared" si="239"/>
        <v>B2/23/14-L</v>
      </c>
    </row>
    <row r="2651" spans="1:18">
      <c r="B2651" s="590" t="s">
        <v>3379</v>
      </c>
      <c r="C2651" s="590" t="s">
        <v>1914</v>
      </c>
      <c r="D2651" s="590" t="s">
        <v>2156</v>
      </c>
      <c r="E2651" s="590" t="s">
        <v>38</v>
      </c>
      <c r="F2651" s="591" t="s">
        <v>3402</v>
      </c>
      <c r="G2651" s="590" t="s">
        <v>311</v>
      </c>
      <c r="H2651" s="589">
        <v>2</v>
      </c>
      <c r="I2651" s="592">
        <v>2287.5</v>
      </c>
      <c r="J2651" s="592">
        <v>4575</v>
      </c>
      <c r="K2651" s="590" t="s">
        <v>1365</v>
      </c>
      <c r="L2651" s="590" t="s">
        <v>3403</v>
      </c>
      <c r="M2651" s="591" t="s">
        <v>3402</v>
      </c>
      <c r="O2651" s="554" t="str">
        <f t="shared" si="239"/>
        <v>B2/23/14-M</v>
      </c>
    </row>
    <row r="2652" spans="1:18">
      <c r="B2652" s="590" t="s">
        <v>3379</v>
      </c>
      <c r="C2652" s="590" t="s">
        <v>1914</v>
      </c>
      <c r="D2652" s="590" t="s">
        <v>2156</v>
      </c>
      <c r="E2652" s="590" t="s">
        <v>205</v>
      </c>
      <c r="F2652" s="591" t="s">
        <v>3404</v>
      </c>
      <c r="G2652" s="590" t="s">
        <v>311</v>
      </c>
      <c r="H2652" s="589">
        <v>3</v>
      </c>
      <c r="I2652" s="592">
        <v>2287.5</v>
      </c>
      <c r="J2652" s="592">
        <v>6862.5</v>
      </c>
      <c r="K2652" s="590" t="s">
        <v>1365</v>
      </c>
      <c r="L2652" s="590" t="s">
        <v>3405</v>
      </c>
      <c r="M2652" s="591" t="s">
        <v>3404</v>
      </c>
      <c r="O2652" s="554" t="str">
        <f t="shared" si="239"/>
        <v>B2/23/14-N</v>
      </c>
    </row>
    <row r="2653" spans="1:18">
      <c r="B2653" s="590" t="s">
        <v>3379</v>
      </c>
      <c r="C2653" s="590" t="s">
        <v>1914</v>
      </c>
      <c r="D2653" s="590" t="s">
        <v>2156</v>
      </c>
      <c r="E2653" s="590" t="s">
        <v>414</v>
      </c>
      <c r="F2653" s="591" t="s">
        <v>3406</v>
      </c>
      <c r="G2653" s="590" t="s">
        <v>311</v>
      </c>
      <c r="H2653" s="589">
        <v>5</v>
      </c>
      <c r="I2653" s="592">
        <v>2287.5</v>
      </c>
      <c r="J2653" s="592">
        <v>11437.5</v>
      </c>
      <c r="K2653" s="590" t="s">
        <v>1365</v>
      </c>
      <c r="L2653" s="590" t="s">
        <v>3407</v>
      </c>
      <c r="M2653" s="591" t="s">
        <v>3406</v>
      </c>
      <c r="O2653" s="554" t="str">
        <f t="shared" si="239"/>
        <v>B2/23/14-P</v>
      </c>
    </row>
    <row r="2654" spans="1:18">
      <c r="B2654" s="590" t="s">
        <v>3379</v>
      </c>
      <c r="C2654" s="590" t="s">
        <v>1914</v>
      </c>
      <c r="D2654" s="590" t="s">
        <v>2156</v>
      </c>
      <c r="E2654" s="590" t="s">
        <v>416</v>
      </c>
      <c r="F2654" s="591" t="s">
        <v>3408</v>
      </c>
      <c r="G2654" s="590" t="s">
        <v>311</v>
      </c>
      <c r="H2654" s="589">
        <v>5</v>
      </c>
      <c r="I2654" s="592">
        <v>2287.5</v>
      </c>
      <c r="J2654" s="592">
        <v>11437.5</v>
      </c>
      <c r="K2654" s="590" t="s">
        <v>1365</v>
      </c>
      <c r="L2654" s="590" t="s">
        <v>3409</v>
      </c>
      <c r="M2654" s="591" t="s">
        <v>3408</v>
      </c>
      <c r="O2654" s="554" t="str">
        <f t="shared" si="239"/>
        <v>B2/23/14-Q</v>
      </c>
    </row>
    <row r="2655" spans="1:18">
      <c r="B2655" s="590" t="s">
        <v>3379</v>
      </c>
      <c r="C2655" s="590" t="s">
        <v>1914</v>
      </c>
      <c r="D2655" s="590" t="s">
        <v>2156</v>
      </c>
      <c r="E2655" s="590" t="s">
        <v>419</v>
      </c>
      <c r="F2655" s="591" t="s">
        <v>3410</v>
      </c>
      <c r="G2655" s="590" t="s">
        <v>311</v>
      </c>
      <c r="H2655" s="589">
        <v>5</v>
      </c>
      <c r="I2655" s="592">
        <v>2287.5</v>
      </c>
      <c r="J2655" s="592">
        <v>11437.5</v>
      </c>
      <c r="K2655" s="590" t="s">
        <v>1365</v>
      </c>
      <c r="L2655" s="590" t="s">
        <v>3411</v>
      </c>
      <c r="M2655" s="591" t="s">
        <v>3410</v>
      </c>
      <c r="O2655" s="554" t="str">
        <f t="shared" si="239"/>
        <v>B2/23/14-R</v>
      </c>
    </row>
    <row r="2656" spans="1:18">
      <c r="B2656" s="590" t="s">
        <v>3379</v>
      </c>
      <c r="C2656" s="590" t="s">
        <v>1914</v>
      </c>
      <c r="D2656" s="590" t="s">
        <v>2156</v>
      </c>
      <c r="E2656" s="590" t="s">
        <v>422</v>
      </c>
      <c r="F2656" s="591" t="s">
        <v>3412</v>
      </c>
      <c r="G2656" s="590" t="s">
        <v>311</v>
      </c>
      <c r="H2656" s="589">
        <v>5</v>
      </c>
      <c r="I2656" s="592">
        <v>2287.5</v>
      </c>
      <c r="J2656" s="592">
        <v>11437.5</v>
      </c>
      <c r="K2656" s="590" t="s">
        <v>1365</v>
      </c>
      <c r="L2656" s="590" t="s">
        <v>3413</v>
      </c>
      <c r="M2656" s="591" t="s">
        <v>3412</v>
      </c>
      <c r="O2656" s="554" t="str">
        <f t="shared" si="239"/>
        <v>B2/23/14-S</v>
      </c>
    </row>
    <row r="2657" spans="1:18">
      <c r="B2657" s="590" t="s">
        <v>3379</v>
      </c>
      <c r="C2657" s="590" t="s">
        <v>1914</v>
      </c>
      <c r="D2657" s="590" t="s">
        <v>2156</v>
      </c>
      <c r="E2657" s="590" t="s">
        <v>216</v>
      </c>
      <c r="F2657" s="591" t="s">
        <v>3414</v>
      </c>
      <c r="G2657" s="590" t="s">
        <v>311</v>
      </c>
      <c r="H2657" s="589">
        <v>5</v>
      </c>
      <c r="I2657" s="592">
        <v>2287.5</v>
      </c>
      <c r="J2657" s="592">
        <v>11437.5</v>
      </c>
      <c r="K2657" s="590" t="s">
        <v>1365</v>
      </c>
      <c r="L2657" s="590" t="s">
        <v>3415</v>
      </c>
      <c r="M2657" s="591" t="s">
        <v>3414</v>
      </c>
      <c r="O2657" s="554" t="str">
        <f t="shared" si="239"/>
        <v>B2/23/14-T</v>
      </c>
    </row>
    <row r="2659" spans="1:18" ht="14.5">
      <c r="P2659" s="555"/>
      <c r="Q2659" s="555"/>
      <c r="R2659" s="555"/>
    </row>
    <row r="2660" spans="1:18" ht="14.5">
      <c r="A2660" s="587">
        <v>3</v>
      </c>
      <c r="B2660" s="588" t="s">
        <v>3416</v>
      </c>
      <c r="C2660" s="588" t="s">
        <v>36</v>
      </c>
      <c r="D2660" s="588" t="s">
        <v>36</v>
      </c>
      <c r="E2660" s="588" t="s">
        <v>36</v>
      </c>
      <c r="F2660" s="587" t="s">
        <v>856</v>
      </c>
      <c r="G2660" s="588" t="s">
        <v>36</v>
      </c>
      <c r="H2660" s="587"/>
      <c r="I2660" s="587"/>
      <c r="J2660" s="583">
        <v>268293.75</v>
      </c>
      <c r="K2660" s="588"/>
      <c r="L2660" s="588"/>
      <c r="M2660" s="587"/>
      <c r="N2660" s="587"/>
      <c r="O2660" s="587"/>
      <c r="P2660" s="555"/>
      <c r="Q2660" s="555"/>
      <c r="R2660" s="555"/>
    </row>
    <row r="2661" spans="1:18" ht="87">
      <c r="A2661" s="587">
        <v>4</v>
      </c>
      <c r="B2661" s="588" t="s">
        <v>3416</v>
      </c>
      <c r="C2661" s="588" t="s">
        <v>36</v>
      </c>
      <c r="D2661" s="588" t="s">
        <v>36</v>
      </c>
      <c r="E2661" s="588" t="s">
        <v>36</v>
      </c>
      <c r="F2661" s="587" t="s">
        <v>857</v>
      </c>
      <c r="G2661" s="588" t="s">
        <v>36</v>
      </c>
      <c r="H2661" s="587"/>
      <c r="I2661" s="587"/>
      <c r="J2661" s="583">
        <v>268293.75</v>
      </c>
      <c r="K2661" s="588"/>
      <c r="L2661" s="588"/>
      <c r="M2661" s="587"/>
      <c r="N2661" s="587"/>
      <c r="O2661" s="587"/>
      <c r="P2661" s="555"/>
      <c r="Q2661" s="555"/>
      <c r="R2661" s="555"/>
    </row>
    <row r="2662" spans="1:18" ht="14.5">
      <c r="A2662" s="587">
        <v>5</v>
      </c>
      <c r="B2662" s="588" t="s">
        <v>3416</v>
      </c>
      <c r="C2662" s="588" t="s">
        <v>36</v>
      </c>
      <c r="D2662" s="588" t="s">
        <v>36</v>
      </c>
      <c r="E2662" s="588" t="s">
        <v>36</v>
      </c>
      <c r="F2662" s="587" t="s">
        <v>3182</v>
      </c>
      <c r="G2662" s="588" t="s">
        <v>36</v>
      </c>
      <c r="H2662" s="587"/>
      <c r="I2662" s="587"/>
      <c r="J2662" s="583">
        <v>268293.75</v>
      </c>
      <c r="K2662" s="588"/>
      <c r="L2662" s="588"/>
      <c r="M2662" s="587"/>
      <c r="N2662" s="587"/>
      <c r="O2662" s="587"/>
    </row>
    <row r="2663" spans="1:18">
      <c r="B2663" s="590" t="s">
        <v>3416</v>
      </c>
      <c r="C2663" s="590" t="s">
        <v>1914</v>
      </c>
      <c r="D2663" s="590" t="s">
        <v>3417</v>
      </c>
      <c r="E2663" s="590" t="s">
        <v>5</v>
      </c>
      <c r="F2663" s="591" t="s">
        <v>858</v>
      </c>
      <c r="G2663" s="590" t="s">
        <v>311</v>
      </c>
      <c r="H2663" s="589">
        <v>41</v>
      </c>
      <c r="I2663" s="592">
        <v>6543.75</v>
      </c>
      <c r="J2663" s="592">
        <v>268293.75</v>
      </c>
      <c r="K2663" s="590" t="s">
        <v>1365</v>
      </c>
      <c r="L2663" s="590" t="s">
        <v>3418</v>
      </c>
      <c r="M2663" s="591" t="s">
        <v>858</v>
      </c>
      <c r="O2663" s="554" t="str">
        <f>+_xlfn.CONCAT(B2663,"-",E2663)</f>
        <v>B2/23/15-A</v>
      </c>
    </row>
    <row r="2664" spans="1:18" ht="14.5">
      <c r="P2664" s="555"/>
      <c r="Q2664" s="555"/>
      <c r="R2664" s="555"/>
    </row>
    <row r="2665" spans="1:18" ht="14.5">
      <c r="A2665" s="587">
        <v>3</v>
      </c>
      <c r="B2665" s="588" t="s">
        <v>3416</v>
      </c>
      <c r="C2665" s="588" t="s">
        <v>36</v>
      </c>
      <c r="D2665" s="588" t="s">
        <v>36</v>
      </c>
      <c r="E2665" s="588" t="s">
        <v>36</v>
      </c>
      <c r="F2665" s="587" t="s">
        <v>859</v>
      </c>
      <c r="G2665" s="588" t="s">
        <v>36</v>
      </c>
      <c r="H2665" s="587"/>
      <c r="I2665" s="587"/>
      <c r="J2665" s="583">
        <v>1243772.25</v>
      </c>
      <c r="K2665" s="588"/>
      <c r="L2665" s="588"/>
      <c r="M2665" s="587"/>
      <c r="N2665" s="587"/>
      <c r="O2665" s="587"/>
      <c r="P2665" s="555"/>
      <c r="Q2665" s="555"/>
      <c r="R2665" s="555"/>
    </row>
    <row r="2666" spans="1:18" ht="14.5">
      <c r="A2666" s="587">
        <v>4</v>
      </c>
      <c r="B2666" s="588" t="s">
        <v>3416</v>
      </c>
      <c r="C2666" s="588" t="s">
        <v>36</v>
      </c>
      <c r="D2666" s="588" t="s">
        <v>36</v>
      </c>
      <c r="E2666" s="588" t="s">
        <v>36</v>
      </c>
      <c r="F2666" s="587" t="s">
        <v>3182</v>
      </c>
      <c r="G2666" s="588" t="s">
        <v>36</v>
      </c>
      <c r="H2666" s="587"/>
      <c r="I2666" s="587"/>
      <c r="J2666" s="583">
        <v>326659.11</v>
      </c>
      <c r="K2666" s="588"/>
      <c r="L2666" s="588"/>
      <c r="M2666" s="587"/>
      <c r="N2666" s="587"/>
      <c r="O2666" s="587"/>
      <c r="P2666" s="555"/>
      <c r="Q2666" s="555"/>
      <c r="R2666" s="555"/>
    </row>
    <row r="2667" spans="1:18" ht="29">
      <c r="A2667" s="587">
        <v>5</v>
      </c>
      <c r="B2667" s="588" t="s">
        <v>3416</v>
      </c>
      <c r="C2667" s="588" t="s">
        <v>36</v>
      </c>
      <c r="D2667" s="588" t="s">
        <v>36</v>
      </c>
      <c r="E2667" s="588" t="s">
        <v>36</v>
      </c>
      <c r="F2667" s="587" t="s">
        <v>860</v>
      </c>
      <c r="G2667" s="588" t="s">
        <v>36</v>
      </c>
      <c r="H2667" s="587"/>
      <c r="I2667" s="587"/>
      <c r="J2667" s="583">
        <v>135519.5</v>
      </c>
      <c r="K2667" s="588"/>
      <c r="L2667" s="588"/>
      <c r="M2667" s="587"/>
      <c r="N2667" s="587"/>
      <c r="O2667" s="587"/>
    </row>
    <row r="2668" spans="1:18">
      <c r="B2668" s="590" t="s">
        <v>3416</v>
      </c>
      <c r="C2668" s="590" t="s">
        <v>1914</v>
      </c>
      <c r="D2668" s="590" t="s">
        <v>3417</v>
      </c>
      <c r="E2668" s="590" t="s">
        <v>6</v>
      </c>
      <c r="F2668" s="591" t="s">
        <v>3419</v>
      </c>
      <c r="G2668" s="590" t="s">
        <v>311</v>
      </c>
      <c r="H2668" s="589">
        <v>131</v>
      </c>
      <c r="I2668" s="589">
        <v>517.25</v>
      </c>
      <c r="J2668" s="592">
        <v>67759.75</v>
      </c>
      <c r="K2668" s="590" t="s">
        <v>1365</v>
      </c>
      <c r="L2668" s="590" t="s">
        <v>3420</v>
      </c>
      <c r="M2668" s="591" t="s">
        <v>3419</v>
      </c>
      <c r="O2668" s="554" t="str">
        <f t="shared" ref="O2668:O2669" si="240">+_xlfn.CONCAT(B2668,"-",E2668)</f>
        <v>B2/23/15-B</v>
      </c>
    </row>
    <row r="2669" spans="1:18">
      <c r="B2669" s="590" t="s">
        <v>3416</v>
      </c>
      <c r="C2669" s="590" t="s">
        <v>1914</v>
      </c>
      <c r="D2669" s="590" t="s">
        <v>3417</v>
      </c>
      <c r="E2669" s="590" t="s">
        <v>7</v>
      </c>
      <c r="F2669" s="591" t="s">
        <v>3419</v>
      </c>
      <c r="G2669" s="590" t="s">
        <v>311</v>
      </c>
      <c r="H2669" s="589">
        <v>131</v>
      </c>
      <c r="I2669" s="589">
        <v>517.25</v>
      </c>
      <c r="J2669" s="592">
        <v>67759.75</v>
      </c>
      <c r="K2669" s="590" t="s">
        <v>1365</v>
      </c>
      <c r="L2669" s="590" t="s">
        <v>3421</v>
      </c>
      <c r="M2669" s="591" t="s">
        <v>3419</v>
      </c>
      <c r="O2669" s="554" t="str">
        <f t="shared" si="240"/>
        <v>B2/23/15-C</v>
      </c>
    </row>
    <row r="2670" spans="1:18" ht="14.5">
      <c r="P2670" s="555"/>
      <c r="Q2670" s="555"/>
      <c r="R2670" s="555"/>
    </row>
    <row r="2671" spans="1:18" ht="29">
      <c r="A2671" s="587">
        <v>5</v>
      </c>
      <c r="B2671" s="588" t="s">
        <v>3416</v>
      </c>
      <c r="C2671" s="588" t="s">
        <v>36</v>
      </c>
      <c r="D2671" s="588" t="s">
        <v>36</v>
      </c>
      <c r="E2671" s="588" t="s">
        <v>36</v>
      </c>
      <c r="F2671" s="587" t="s">
        <v>862</v>
      </c>
      <c r="G2671" s="588" t="s">
        <v>36</v>
      </c>
      <c r="H2671" s="587"/>
      <c r="I2671" s="587"/>
      <c r="J2671" s="583">
        <v>44512.93</v>
      </c>
      <c r="K2671" s="588"/>
      <c r="L2671" s="588"/>
      <c r="M2671" s="587"/>
      <c r="N2671" s="587"/>
      <c r="O2671" s="587"/>
    </row>
    <row r="2672" spans="1:18">
      <c r="B2672" s="590" t="s">
        <v>3416</v>
      </c>
      <c r="C2672" s="590" t="s">
        <v>1914</v>
      </c>
      <c r="D2672" s="590" t="s">
        <v>3417</v>
      </c>
      <c r="E2672" s="590" t="s">
        <v>8</v>
      </c>
      <c r="F2672" s="591" t="s">
        <v>3422</v>
      </c>
      <c r="G2672" s="590" t="s">
        <v>311</v>
      </c>
      <c r="H2672" s="589">
        <v>36</v>
      </c>
      <c r="I2672" s="589">
        <v>276.63</v>
      </c>
      <c r="J2672" s="592">
        <v>9958.68</v>
      </c>
      <c r="K2672" s="590" t="s">
        <v>1365</v>
      </c>
      <c r="L2672" s="590" t="s">
        <v>3423</v>
      </c>
      <c r="M2672" s="591" t="s">
        <v>3422</v>
      </c>
      <c r="O2672" s="554" t="str">
        <f t="shared" ref="O2672:O2677" si="241">+_xlfn.CONCAT(B2672,"-",E2672)</f>
        <v>B2/23/15-D</v>
      </c>
    </row>
    <row r="2673" spans="1:18">
      <c r="B2673" s="590" t="s">
        <v>3416</v>
      </c>
      <c r="C2673" s="590" t="s">
        <v>1914</v>
      </c>
      <c r="D2673" s="590" t="s">
        <v>3417</v>
      </c>
      <c r="E2673" s="590" t="s">
        <v>10</v>
      </c>
      <c r="F2673" s="591" t="s">
        <v>3424</v>
      </c>
      <c r="G2673" s="590" t="s">
        <v>311</v>
      </c>
      <c r="H2673" s="589">
        <v>1</v>
      </c>
      <c r="I2673" s="589">
        <v>454.75</v>
      </c>
      <c r="J2673" s="589">
        <v>454.75</v>
      </c>
      <c r="K2673" s="590" t="s">
        <v>1365</v>
      </c>
      <c r="L2673" s="590" t="s">
        <v>3425</v>
      </c>
      <c r="M2673" s="591" t="s">
        <v>3424</v>
      </c>
      <c r="O2673" s="554" t="str">
        <f t="shared" si="241"/>
        <v>B2/23/15-E</v>
      </c>
    </row>
    <row r="2674" spans="1:18">
      <c r="B2674" s="590" t="s">
        <v>3416</v>
      </c>
      <c r="C2674" s="590" t="s">
        <v>1914</v>
      </c>
      <c r="D2674" s="590" t="s">
        <v>3417</v>
      </c>
      <c r="E2674" s="590" t="s">
        <v>11</v>
      </c>
      <c r="F2674" s="591" t="s">
        <v>3426</v>
      </c>
      <c r="G2674" s="590" t="s">
        <v>311</v>
      </c>
      <c r="H2674" s="589">
        <v>9</v>
      </c>
      <c r="I2674" s="589">
        <v>642.25</v>
      </c>
      <c r="J2674" s="592">
        <v>5780.25</v>
      </c>
      <c r="K2674" s="590" t="s">
        <v>1365</v>
      </c>
      <c r="L2674" s="590" t="s">
        <v>3427</v>
      </c>
      <c r="M2674" s="591" t="s">
        <v>3426</v>
      </c>
      <c r="O2674" s="554" t="str">
        <f t="shared" si="241"/>
        <v>B2/23/15-F</v>
      </c>
    </row>
    <row r="2675" spans="1:18">
      <c r="B2675" s="590" t="s">
        <v>3416</v>
      </c>
      <c r="C2675" s="590" t="s">
        <v>1914</v>
      </c>
      <c r="D2675" s="590" t="s">
        <v>3417</v>
      </c>
      <c r="E2675" s="590" t="s">
        <v>27</v>
      </c>
      <c r="F2675" s="591" t="s">
        <v>3428</v>
      </c>
      <c r="G2675" s="590" t="s">
        <v>311</v>
      </c>
      <c r="H2675" s="589">
        <v>9</v>
      </c>
      <c r="I2675" s="589">
        <v>517.25</v>
      </c>
      <c r="J2675" s="592">
        <v>4655.25</v>
      </c>
      <c r="K2675" s="590" t="s">
        <v>1365</v>
      </c>
      <c r="L2675" s="590" t="s">
        <v>3429</v>
      </c>
      <c r="M2675" s="591" t="s">
        <v>3428</v>
      </c>
      <c r="O2675" s="554" t="str">
        <f t="shared" si="241"/>
        <v>B2/23/15-G</v>
      </c>
    </row>
    <row r="2676" spans="1:18">
      <c r="B2676" s="590" t="s">
        <v>3416</v>
      </c>
      <c r="C2676" s="590" t="s">
        <v>1914</v>
      </c>
      <c r="D2676" s="590" t="s">
        <v>3417</v>
      </c>
      <c r="E2676" s="590" t="s">
        <v>28</v>
      </c>
      <c r="F2676" s="591" t="s">
        <v>3430</v>
      </c>
      <c r="G2676" s="590" t="s">
        <v>311</v>
      </c>
      <c r="H2676" s="589">
        <v>12</v>
      </c>
      <c r="I2676" s="592">
        <v>1079.75</v>
      </c>
      <c r="J2676" s="592">
        <v>12957</v>
      </c>
      <c r="K2676" s="590" t="s">
        <v>1365</v>
      </c>
      <c r="L2676" s="590" t="s">
        <v>3431</v>
      </c>
      <c r="M2676" s="591" t="s">
        <v>3430</v>
      </c>
      <c r="O2676" s="554" t="str">
        <f t="shared" si="241"/>
        <v>B2/23/15-H</v>
      </c>
    </row>
    <row r="2677" spans="1:18">
      <c r="B2677" s="590" t="s">
        <v>3416</v>
      </c>
      <c r="C2677" s="590" t="s">
        <v>1914</v>
      </c>
      <c r="D2677" s="590" t="s">
        <v>3417</v>
      </c>
      <c r="E2677" s="590" t="s">
        <v>33</v>
      </c>
      <c r="F2677" s="591" t="s">
        <v>3432</v>
      </c>
      <c r="G2677" s="590" t="s">
        <v>311</v>
      </c>
      <c r="H2677" s="589">
        <v>12</v>
      </c>
      <c r="I2677" s="589">
        <v>892.25</v>
      </c>
      <c r="J2677" s="592">
        <v>10707</v>
      </c>
      <c r="K2677" s="590" t="s">
        <v>1365</v>
      </c>
      <c r="L2677" s="590" t="s">
        <v>3433</v>
      </c>
      <c r="M2677" s="591" t="s">
        <v>3432</v>
      </c>
      <c r="O2677" s="554" t="str">
        <f t="shared" si="241"/>
        <v>B2/23/15-J</v>
      </c>
    </row>
    <row r="2679" spans="1:18" ht="14.5">
      <c r="P2679" s="555"/>
      <c r="Q2679" s="555"/>
      <c r="R2679" s="555"/>
    </row>
    <row r="2680" spans="1:18" ht="29">
      <c r="A2680" s="587">
        <v>5</v>
      </c>
      <c r="B2680" s="588" t="s">
        <v>3434</v>
      </c>
      <c r="C2680" s="588" t="s">
        <v>36</v>
      </c>
      <c r="D2680" s="588" t="s">
        <v>36</v>
      </c>
      <c r="E2680" s="588" t="s">
        <v>36</v>
      </c>
      <c r="F2680" s="587" t="s">
        <v>3435</v>
      </c>
      <c r="G2680" s="588" t="s">
        <v>36</v>
      </c>
      <c r="H2680" s="587"/>
      <c r="I2680" s="587"/>
      <c r="J2680" s="583">
        <v>78313.679999999993</v>
      </c>
      <c r="K2680" s="588"/>
      <c r="L2680" s="588"/>
      <c r="M2680" s="587"/>
      <c r="N2680" s="587"/>
      <c r="O2680" s="587"/>
    </row>
    <row r="2681" spans="1:18">
      <c r="B2681" s="590" t="s">
        <v>3434</v>
      </c>
      <c r="C2681" s="590" t="s">
        <v>1914</v>
      </c>
      <c r="D2681" s="590" t="s">
        <v>3417</v>
      </c>
      <c r="E2681" s="590" t="s">
        <v>5</v>
      </c>
      <c r="F2681" s="591" t="s">
        <v>3436</v>
      </c>
      <c r="G2681" s="590" t="s">
        <v>311</v>
      </c>
      <c r="H2681" s="589">
        <v>36</v>
      </c>
      <c r="I2681" s="592">
        <v>1158.1300000000001</v>
      </c>
      <c r="J2681" s="592">
        <v>41692.68</v>
      </c>
      <c r="K2681" s="590" t="s">
        <v>1365</v>
      </c>
      <c r="L2681" s="590" t="s">
        <v>3437</v>
      </c>
      <c r="M2681" s="591" t="s">
        <v>3436</v>
      </c>
      <c r="O2681" s="554" t="str">
        <f t="shared" ref="O2681:O2682" si="242">+_xlfn.CONCAT(B2681,"-",E2681)</f>
        <v>B2/23/16-A</v>
      </c>
    </row>
    <row r="2682" spans="1:18">
      <c r="B2682" s="590" t="s">
        <v>3434</v>
      </c>
      <c r="C2682" s="590" t="s">
        <v>1914</v>
      </c>
      <c r="D2682" s="590" t="s">
        <v>3417</v>
      </c>
      <c r="E2682" s="590" t="s">
        <v>6</v>
      </c>
      <c r="F2682" s="591" t="s">
        <v>3438</v>
      </c>
      <c r="G2682" s="590" t="s">
        <v>311</v>
      </c>
      <c r="H2682" s="589">
        <v>36</v>
      </c>
      <c r="I2682" s="592">
        <v>1017.25</v>
      </c>
      <c r="J2682" s="592">
        <v>36621</v>
      </c>
      <c r="K2682" s="590" t="s">
        <v>1365</v>
      </c>
      <c r="L2682" s="590" t="s">
        <v>3439</v>
      </c>
      <c r="M2682" s="591" t="s">
        <v>3438</v>
      </c>
      <c r="O2682" s="554" t="str">
        <f t="shared" si="242"/>
        <v>B2/23/16-B</v>
      </c>
    </row>
    <row r="2683" spans="1:18" ht="14.5">
      <c r="P2683" s="555"/>
      <c r="Q2683" s="555"/>
      <c r="R2683" s="555"/>
    </row>
    <row r="2684" spans="1:18" ht="14.5">
      <c r="A2684" s="587">
        <v>5</v>
      </c>
      <c r="B2684" s="588" t="s">
        <v>3434</v>
      </c>
      <c r="C2684" s="588" t="s">
        <v>36</v>
      </c>
      <c r="D2684" s="588" t="s">
        <v>36</v>
      </c>
      <c r="E2684" s="588" t="s">
        <v>36</v>
      </c>
      <c r="F2684" s="587" t="s">
        <v>864</v>
      </c>
      <c r="G2684" s="588" t="s">
        <v>36</v>
      </c>
      <c r="H2684" s="587"/>
      <c r="I2684" s="587"/>
      <c r="J2684" s="583">
        <v>68313</v>
      </c>
      <c r="K2684" s="588"/>
      <c r="L2684" s="588"/>
      <c r="M2684" s="587"/>
      <c r="N2684" s="587"/>
      <c r="O2684" s="587"/>
    </row>
    <row r="2685" spans="1:18">
      <c r="B2685" s="590" t="s">
        <v>3434</v>
      </c>
      <c r="C2685" s="590" t="s">
        <v>1914</v>
      </c>
      <c r="D2685" s="590" t="s">
        <v>3417</v>
      </c>
      <c r="E2685" s="590" t="s">
        <v>7</v>
      </c>
      <c r="F2685" s="591" t="s">
        <v>3440</v>
      </c>
      <c r="G2685" s="590" t="s">
        <v>311</v>
      </c>
      <c r="H2685" s="589">
        <v>4</v>
      </c>
      <c r="I2685" s="589">
        <v>229.75</v>
      </c>
      <c r="J2685" s="589">
        <v>919</v>
      </c>
      <c r="K2685" s="590" t="s">
        <v>1365</v>
      </c>
      <c r="L2685" s="590" t="s">
        <v>3441</v>
      </c>
      <c r="M2685" s="591" t="s">
        <v>3440</v>
      </c>
      <c r="O2685" s="554" t="str">
        <f t="shared" ref="O2685:O2687" si="243">+_xlfn.CONCAT(B2685,"-",E2685)</f>
        <v>B2/23/16-C</v>
      </c>
    </row>
    <row r="2686" spans="1:18">
      <c r="B2686" s="590" t="s">
        <v>3434</v>
      </c>
      <c r="C2686" s="590" t="s">
        <v>1914</v>
      </c>
      <c r="D2686" s="590" t="s">
        <v>3417</v>
      </c>
      <c r="E2686" s="590" t="s">
        <v>8</v>
      </c>
      <c r="F2686" s="591" t="s">
        <v>3442</v>
      </c>
      <c r="G2686" s="590" t="s">
        <v>311</v>
      </c>
      <c r="H2686" s="589">
        <v>4</v>
      </c>
      <c r="I2686" s="589">
        <v>267.25</v>
      </c>
      <c r="J2686" s="592">
        <v>1069</v>
      </c>
      <c r="K2686" s="590" t="s">
        <v>1365</v>
      </c>
      <c r="L2686" s="590" t="s">
        <v>3443</v>
      </c>
      <c r="M2686" s="591" t="s">
        <v>3442</v>
      </c>
      <c r="O2686" s="554" t="str">
        <f t="shared" si="243"/>
        <v>B2/23/16-D</v>
      </c>
    </row>
    <row r="2687" spans="1:18">
      <c r="B2687" s="590" t="s">
        <v>3434</v>
      </c>
      <c r="C2687" s="590" t="s">
        <v>1914</v>
      </c>
      <c r="D2687" s="590" t="s">
        <v>3417</v>
      </c>
      <c r="E2687" s="590" t="s">
        <v>10</v>
      </c>
      <c r="F2687" s="591" t="s">
        <v>865</v>
      </c>
      <c r="G2687" s="590" t="s">
        <v>0</v>
      </c>
      <c r="H2687" s="589">
        <v>1</v>
      </c>
      <c r="I2687" s="592">
        <v>66325</v>
      </c>
      <c r="J2687" s="592">
        <v>66325</v>
      </c>
      <c r="K2687" s="590" t="s">
        <v>1365</v>
      </c>
      <c r="L2687" s="590" t="s">
        <v>3444</v>
      </c>
      <c r="M2687" s="591" t="s">
        <v>865</v>
      </c>
      <c r="O2687" s="554" t="str">
        <f t="shared" si="243"/>
        <v>B2/23/16-E</v>
      </c>
    </row>
    <row r="2688" spans="1:18" ht="14.5">
      <c r="P2688" s="555"/>
      <c r="Q2688" s="555"/>
      <c r="R2688" s="555"/>
    </row>
    <row r="2689" spans="1:18" ht="14.5">
      <c r="A2689" s="587">
        <v>4</v>
      </c>
      <c r="B2689" s="588" t="s">
        <v>3434</v>
      </c>
      <c r="C2689" s="588" t="s">
        <v>36</v>
      </c>
      <c r="D2689" s="588" t="s">
        <v>36</v>
      </c>
      <c r="E2689" s="588" t="s">
        <v>36</v>
      </c>
      <c r="F2689" s="587" t="s">
        <v>3185</v>
      </c>
      <c r="G2689" s="588" t="s">
        <v>36</v>
      </c>
      <c r="H2689" s="587"/>
      <c r="I2689" s="587"/>
      <c r="J2689" s="583">
        <v>323613.52</v>
      </c>
      <c r="K2689" s="588"/>
      <c r="L2689" s="588"/>
      <c r="M2689" s="587"/>
      <c r="N2689" s="587"/>
      <c r="O2689" s="587"/>
      <c r="P2689" s="555"/>
      <c r="Q2689" s="555"/>
      <c r="R2689" s="555"/>
    </row>
    <row r="2690" spans="1:18" ht="29">
      <c r="A2690" s="587">
        <v>5</v>
      </c>
      <c r="B2690" s="588" t="s">
        <v>3434</v>
      </c>
      <c r="C2690" s="588" t="s">
        <v>36</v>
      </c>
      <c r="D2690" s="588" t="s">
        <v>36</v>
      </c>
      <c r="E2690" s="588" t="s">
        <v>36</v>
      </c>
      <c r="F2690" s="587" t="s">
        <v>860</v>
      </c>
      <c r="G2690" s="588" t="s">
        <v>36</v>
      </c>
      <c r="H2690" s="587"/>
      <c r="I2690" s="587"/>
      <c r="J2690" s="583">
        <v>31035</v>
      </c>
      <c r="K2690" s="588"/>
      <c r="L2690" s="588"/>
      <c r="M2690" s="587"/>
      <c r="N2690" s="587"/>
      <c r="O2690" s="587"/>
    </row>
    <row r="2691" spans="1:18">
      <c r="B2691" s="590" t="s">
        <v>3434</v>
      </c>
      <c r="C2691" s="590" t="s">
        <v>1914</v>
      </c>
      <c r="D2691" s="590" t="s">
        <v>3417</v>
      </c>
      <c r="E2691" s="590" t="s">
        <v>11</v>
      </c>
      <c r="F2691" s="591" t="s">
        <v>3419</v>
      </c>
      <c r="G2691" s="590" t="s">
        <v>311</v>
      </c>
      <c r="H2691" s="589">
        <v>30</v>
      </c>
      <c r="I2691" s="589">
        <v>517.25</v>
      </c>
      <c r="J2691" s="592">
        <v>15517.5</v>
      </c>
      <c r="K2691" s="590" t="s">
        <v>1365</v>
      </c>
      <c r="L2691" s="590" t="s">
        <v>3445</v>
      </c>
      <c r="M2691" s="591" t="s">
        <v>3419</v>
      </c>
      <c r="O2691" s="554" t="str">
        <f t="shared" ref="O2691:O2692" si="244">+_xlfn.CONCAT(B2691,"-",E2691)</f>
        <v>B2/23/16-F</v>
      </c>
    </row>
    <row r="2692" spans="1:18">
      <c r="B2692" s="590" t="s">
        <v>3434</v>
      </c>
      <c r="C2692" s="590" t="s">
        <v>1914</v>
      </c>
      <c r="D2692" s="590" t="s">
        <v>3417</v>
      </c>
      <c r="E2692" s="590" t="s">
        <v>27</v>
      </c>
      <c r="F2692" s="591" t="s">
        <v>3419</v>
      </c>
      <c r="G2692" s="590" t="s">
        <v>311</v>
      </c>
      <c r="H2692" s="589">
        <v>30</v>
      </c>
      <c r="I2692" s="589">
        <v>517.25</v>
      </c>
      <c r="J2692" s="592">
        <v>15517.5</v>
      </c>
      <c r="K2692" s="590" t="s">
        <v>1365</v>
      </c>
      <c r="L2692" s="590" t="s">
        <v>3446</v>
      </c>
      <c r="M2692" s="591" t="s">
        <v>3419</v>
      </c>
      <c r="O2692" s="554" t="str">
        <f t="shared" si="244"/>
        <v>B2/23/16-G</v>
      </c>
    </row>
    <row r="2693" spans="1:18" ht="14.5">
      <c r="P2693" s="555"/>
      <c r="Q2693" s="555"/>
      <c r="R2693" s="555"/>
    </row>
    <row r="2694" spans="1:18" ht="29">
      <c r="A2694" s="587">
        <v>5</v>
      </c>
      <c r="B2694" s="588" t="s">
        <v>3434</v>
      </c>
      <c r="C2694" s="588" t="s">
        <v>36</v>
      </c>
      <c r="D2694" s="588" t="s">
        <v>36</v>
      </c>
      <c r="E2694" s="588" t="s">
        <v>36</v>
      </c>
      <c r="F2694" s="587" t="s">
        <v>862</v>
      </c>
      <c r="G2694" s="588" t="s">
        <v>36</v>
      </c>
      <c r="H2694" s="587"/>
      <c r="I2694" s="587"/>
      <c r="J2694" s="583">
        <v>200148.96</v>
      </c>
      <c r="K2694" s="588"/>
      <c r="L2694" s="588"/>
      <c r="M2694" s="587"/>
      <c r="N2694" s="587"/>
      <c r="O2694" s="587"/>
    </row>
    <row r="2695" spans="1:18">
      <c r="B2695" s="590" t="s">
        <v>3434</v>
      </c>
      <c r="C2695" s="590" t="s">
        <v>1914</v>
      </c>
      <c r="D2695" s="590" t="s">
        <v>3417</v>
      </c>
      <c r="E2695" s="590" t="s">
        <v>28</v>
      </c>
      <c r="F2695" s="591" t="s">
        <v>3422</v>
      </c>
      <c r="G2695" s="590" t="s">
        <v>311</v>
      </c>
      <c r="H2695" s="589">
        <v>42</v>
      </c>
      <c r="I2695" s="589">
        <v>276.63</v>
      </c>
      <c r="J2695" s="592">
        <v>11618.46</v>
      </c>
      <c r="K2695" s="590" t="s">
        <v>1365</v>
      </c>
      <c r="L2695" s="590" t="s">
        <v>3447</v>
      </c>
      <c r="M2695" s="591" t="s">
        <v>3422</v>
      </c>
      <c r="O2695" s="554" t="str">
        <f t="shared" ref="O2695:O2700" si="245">+_xlfn.CONCAT(B2695,"-",E2695)</f>
        <v>B2/23/16-H</v>
      </c>
    </row>
    <row r="2696" spans="1:18">
      <c r="B2696" s="590" t="s">
        <v>3434</v>
      </c>
      <c r="C2696" s="590" t="s">
        <v>1914</v>
      </c>
      <c r="D2696" s="590" t="s">
        <v>3417</v>
      </c>
      <c r="E2696" s="590" t="s">
        <v>33</v>
      </c>
      <c r="F2696" s="591" t="s">
        <v>3424</v>
      </c>
      <c r="G2696" s="590" t="s">
        <v>311</v>
      </c>
      <c r="H2696" s="589">
        <v>42</v>
      </c>
      <c r="I2696" s="589">
        <v>454.75</v>
      </c>
      <c r="J2696" s="592">
        <v>19099.5</v>
      </c>
      <c r="K2696" s="590" t="s">
        <v>1365</v>
      </c>
      <c r="L2696" s="590" t="s">
        <v>3448</v>
      </c>
      <c r="M2696" s="591" t="s">
        <v>3424</v>
      </c>
      <c r="O2696" s="554" t="str">
        <f t="shared" si="245"/>
        <v>B2/23/16-J</v>
      </c>
    </row>
    <row r="2697" spans="1:18">
      <c r="B2697" s="590" t="s">
        <v>3434</v>
      </c>
      <c r="C2697" s="590" t="s">
        <v>1914</v>
      </c>
      <c r="D2697" s="590" t="s">
        <v>3417</v>
      </c>
      <c r="E2697" s="590" t="s">
        <v>34</v>
      </c>
      <c r="F2697" s="591" t="s">
        <v>3426</v>
      </c>
      <c r="G2697" s="590" t="s">
        <v>311</v>
      </c>
      <c r="H2697" s="589">
        <v>90</v>
      </c>
      <c r="I2697" s="589">
        <v>642.25</v>
      </c>
      <c r="J2697" s="592">
        <v>57802.5</v>
      </c>
      <c r="K2697" s="590" t="s">
        <v>1365</v>
      </c>
      <c r="L2697" s="590" t="s">
        <v>3449</v>
      </c>
      <c r="M2697" s="591" t="s">
        <v>3426</v>
      </c>
      <c r="O2697" s="554" t="str">
        <f t="shared" si="245"/>
        <v>B2/23/16-K</v>
      </c>
    </row>
    <row r="2698" spans="1:18">
      <c r="B2698" s="590" t="s">
        <v>3434</v>
      </c>
      <c r="C2698" s="590" t="s">
        <v>1914</v>
      </c>
      <c r="D2698" s="590" t="s">
        <v>3417</v>
      </c>
      <c r="E2698" s="590" t="s">
        <v>39</v>
      </c>
      <c r="F2698" s="591" t="s">
        <v>3428</v>
      </c>
      <c r="G2698" s="590" t="s">
        <v>311</v>
      </c>
      <c r="H2698" s="589">
        <v>90</v>
      </c>
      <c r="I2698" s="589">
        <v>517.25</v>
      </c>
      <c r="J2698" s="592">
        <v>46552.5</v>
      </c>
      <c r="K2698" s="590" t="s">
        <v>1365</v>
      </c>
      <c r="L2698" s="590" t="s">
        <v>3450</v>
      </c>
      <c r="M2698" s="591" t="s">
        <v>3428</v>
      </c>
      <c r="O2698" s="554" t="str">
        <f t="shared" si="245"/>
        <v>B2/23/16-L</v>
      </c>
    </row>
    <row r="2699" spans="1:18">
      <c r="B2699" s="590" t="s">
        <v>3434</v>
      </c>
      <c r="C2699" s="590" t="s">
        <v>1914</v>
      </c>
      <c r="D2699" s="590" t="s">
        <v>3417</v>
      </c>
      <c r="E2699" s="590" t="s">
        <v>38</v>
      </c>
      <c r="F2699" s="591" t="s">
        <v>3430</v>
      </c>
      <c r="G2699" s="590" t="s">
        <v>311</v>
      </c>
      <c r="H2699" s="589">
        <v>33</v>
      </c>
      <c r="I2699" s="592">
        <v>1079.75</v>
      </c>
      <c r="J2699" s="592">
        <v>35631.75</v>
      </c>
      <c r="K2699" s="590" t="s">
        <v>1365</v>
      </c>
      <c r="L2699" s="590" t="s">
        <v>3451</v>
      </c>
      <c r="M2699" s="591" t="s">
        <v>3430</v>
      </c>
      <c r="O2699" s="554" t="str">
        <f t="shared" si="245"/>
        <v>B2/23/16-M</v>
      </c>
    </row>
    <row r="2700" spans="1:18">
      <c r="B2700" s="590" t="s">
        <v>3434</v>
      </c>
      <c r="C2700" s="590" t="s">
        <v>1914</v>
      </c>
      <c r="D2700" s="590" t="s">
        <v>3417</v>
      </c>
      <c r="E2700" s="590" t="s">
        <v>205</v>
      </c>
      <c r="F2700" s="591" t="s">
        <v>3432</v>
      </c>
      <c r="G2700" s="590" t="s">
        <v>311</v>
      </c>
      <c r="H2700" s="589">
        <v>33</v>
      </c>
      <c r="I2700" s="589">
        <v>892.25</v>
      </c>
      <c r="J2700" s="592">
        <v>29444.25</v>
      </c>
      <c r="K2700" s="590" t="s">
        <v>1365</v>
      </c>
      <c r="L2700" s="590" t="s">
        <v>3452</v>
      </c>
      <c r="M2700" s="591" t="s">
        <v>3432</v>
      </c>
      <c r="O2700" s="554" t="str">
        <f t="shared" si="245"/>
        <v>B2/23/16-N</v>
      </c>
    </row>
    <row r="2702" spans="1:18" ht="14.5">
      <c r="P2702" s="555"/>
      <c r="Q2702" s="555"/>
      <c r="R2702" s="555"/>
    </row>
    <row r="2703" spans="1:18" ht="29">
      <c r="A2703" s="587">
        <v>5</v>
      </c>
      <c r="B2703" s="588" t="s">
        <v>3453</v>
      </c>
      <c r="C2703" s="588" t="s">
        <v>36</v>
      </c>
      <c r="D2703" s="588" t="s">
        <v>36</v>
      </c>
      <c r="E2703" s="588" t="s">
        <v>36</v>
      </c>
      <c r="F2703" s="587" t="s">
        <v>3435</v>
      </c>
      <c r="G2703" s="588" t="s">
        <v>36</v>
      </c>
      <c r="H2703" s="587"/>
      <c r="I2703" s="587"/>
      <c r="J2703" s="583">
        <v>92429.56</v>
      </c>
      <c r="K2703" s="588"/>
      <c r="L2703" s="588"/>
      <c r="M2703" s="587"/>
      <c r="N2703" s="587"/>
      <c r="O2703" s="587"/>
    </row>
    <row r="2704" spans="1:18">
      <c r="B2704" s="590" t="s">
        <v>3453</v>
      </c>
      <c r="C2704" s="590" t="s">
        <v>1914</v>
      </c>
      <c r="D2704" s="590" t="s">
        <v>3417</v>
      </c>
      <c r="E2704" s="590" t="s">
        <v>5</v>
      </c>
      <c r="F2704" s="591" t="s">
        <v>3436</v>
      </c>
      <c r="G2704" s="590" t="s">
        <v>311</v>
      </c>
      <c r="H2704" s="589">
        <v>12</v>
      </c>
      <c r="I2704" s="592">
        <v>1158.1300000000001</v>
      </c>
      <c r="J2704" s="592">
        <v>13897.56</v>
      </c>
      <c r="K2704" s="590" t="s">
        <v>1365</v>
      </c>
      <c r="L2704" s="590" t="s">
        <v>3454</v>
      </c>
      <c r="M2704" s="591" t="s">
        <v>3436</v>
      </c>
      <c r="O2704" s="554" t="str">
        <f t="shared" ref="O2704:O2706" si="246">+_xlfn.CONCAT(B2704,"-",E2704)</f>
        <v>B2/23/17-A</v>
      </c>
    </row>
    <row r="2705" spans="1:18">
      <c r="B2705" s="590" t="s">
        <v>3453</v>
      </c>
      <c r="C2705" s="590" t="s">
        <v>1914</v>
      </c>
      <c r="D2705" s="590" t="s">
        <v>3417</v>
      </c>
      <c r="E2705" s="590" t="s">
        <v>6</v>
      </c>
      <c r="F2705" s="591" t="s">
        <v>3438</v>
      </c>
      <c r="G2705" s="590" t="s">
        <v>311</v>
      </c>
      <c r="H2705" s="589">
        <v>12</v>
      </c>
      <c r="I2705" s="592">
        <v>1017.25</v>
      </c>
      <c r="J2705" s="592">
        <v>12207</v>
      </c>
      <c r="K2705" s="590" t="s">
        <v>1365</v>
      </c>
      <c r="L2705" s="590" t="s">
        <v>3455</v>
      </c>
      <c r="M2705" s="591" t="s">
        <v>3438</v>
      </c>
      <c r="O2705" s="554" t="str">
        <f t="shared" si="246"/>
        <v>B2/23/17-B</v>
      </c>
    </row>
    <row r="2706" spans="1:18">
      <c r="B2706" s="590" t="s">
        <v>3453</v>
      </c>
      <c r="C2706" s="590" t="s">
        <v>1914</v>
      </c>
      <c r="D2706" s="590" t="s">
        <v>3417</v>
      </c>
      <c r="E2706" s="590" t="s">
        <v>7</v>
      </c>
      <c r="F2706" s="591" t="s">
        <v>865</v>
      </c>
      <c r="G2706" s="590" t="s">
        <v>0</v>
      </c>
      <c r="H2706" s="589">
        <v>1</v>
      </c>
      <c r="I2706" s="592">
        <v>66325</v>
      </c>
      <c r="J2706" s="592">
        <v>66325</v>
      </c>
      <c r="K2706" s="590" t="s">
        <v>1365</v>
      </c>
      <c r="L2706" s="590" t="s">
        <v>3456</v>
      </c>
      <c r="M2706" s="591" t="s">
        <v>865</v>
      </c>
      <c r="O2706" s="554" t="str">
        <f t="shared" si="246"/>
        <v>B2/23/17-C</v>
      </c>
    </row>
    <row r="2707" spans="1:18" ht="14.5">
      <c r="P2707" s="555"/>
      <c r="Q2707" s="555"/>
      <c r="R2707" s="555"/>
    </row>
    <row r="2708" spans="1:18" ht="14.5">
      <c r="A2708" s="587">
        <v>4</v>
      </c>
      <c r="B2708" s="588" t="s">
        <v>3453</v>
      </c>
      <c r="C2708" s="588" t="s">
        <v>36</v>
      </c>
      <c r="D2708" s="588" t="s">
        <v>36</v>
      </c>
      <c r="E2708" s="588" t="s">
        <v>36</v>
      </c>
      <c r="F2708" s="587" t="s">
        <v>3189</v>
      </c>
      <c r="G2708" s="588" t="s">
        <v>36</v>
      </c>
      <c r="H2708" s="587"/>
      <c r="I2708" s="587"/>
      <c r="J2708" s="583">
        <v>317697.52</v>
      </c>
      <c r="K2708" s="588"/>
      <c r="L2708" s="588"/>
      <c r="M2708" s="587"/>
      <c r="N2708" s="587"/>
      <c r="O2708" s="587"/>
      <c r="P2708" s="555"/>
      <c r="Q2708" s="555"/>
      <c r="R2708" s="555"/>
    </row>
    <row r="2709" spans="1:18" ht="29">
      <c r="A2709" s="587">
        <v>5</v>
      </c>
      <c r="B2709" s="588" t="s">
        <v>3453</v>
      </c>
      <c r="C2709" s="588" t="s">
        <v>36</v>
      </c>
      <c r="D2709" s="588" t="s">
        <v>36</v>
      </c>
      <c r="E2709" s="588" t="s">
        <v>36</v>
      </c>
      <c r="F2709" s="587" t="s">
        <v>860</v>
      </c>
      <c r="G2709" s="588" t="s">
        <v>36</v>
      </c>
      <c r="H2709" s="587"/>
      <c r="I2709" s="587"/>
      <c r="J2709" s="583">
        <v>31035</v>
      </c>
      <c r="K2709" s="588"/>
      <c r="L2709" s="588"/>
      <c r="M2709" s="587"/>
      <c r="N2709" s="587"/>
      <c r="O2709" s="587"/>
    </row>
    <row r="2710" spans="1:18">
      <c r="B2710" s="590" t="s">
        <v>3453</v>
      </c>
      <c r="C2710" s="590" t="s">
        <v>1914</v>
      </c>
      <c r="D2710" s="590" t="s">
        <v>3417</v>
      </c>
      <c r="E2710" s="590" t="s">
        <v>8</v>
      </c>
      <c r="F2710" s="591" t="s">
        <v>3419</v>
      </c>
      <c r="G2710" s="590" t="s">
        <v>311</v>
      </c>
      <c r="H2710" s="589">
        <v>30</v>
      </c>
      <c r="I2710" s="589">
        <v>517.25</v>
      </c>
      <c r="J2710" s="592">
        <v>15517.5</v>
      </c>
      <c r="K2710" s="590" t="s">
        <v>1365</v>
      </c>
      <c r="L2710" s="590" t="s">
        <v>3457</v>
      </c>
      <c r="M2710" s="591" t="s">
        <v>3419</v>
      </c>
      <c r="O2710" s="554" t="str">
        <f t="shared" ref="O2710:O2711" si="247">+_xlfn.CONCAT(B2710,"-",E2710)</f>
        <v>B2/23/17-D</v>
      </c>
    </row>
    <row r="2711" spans="1:18">
      <c r="B2711" s="590" t="s">
        <v>3453</v>
      </c>
      <c r="C2711" s="590" t="s">
        <v>1914</v>
      </c>
      <c r="D2711" s="590" t="s">
        <v>3417</v>
      </c>
      <c r="E2711" s="590" t="s">
        <v>10</v>
      </c>
      <c r="F2711" s="591" t="s">
        <v>3419</v>
      </c>
      <c r="G2711" s="590" t="s">
        <v>311</v>
      </c>
      <c r="H2711" s="589">
        <v>30</v>
      </c>
      <c r="I2711" s="589">
        <v>517.25</v>
      </c>
      <c r="J2711" s="592">
        <v>15517.5</v>
      </c>
      <c r="K2711" s="590" t="s">
        <v>1365</v>
      </c>
      <c r="L2711" s="590" t="s">
        <v>3458</v>
      </c>
      <c r="M2711" s="591" t="s">
        <v>3419</v>
      </c>
      <c r="O2711" s="554" t="str">
        <f t="shared" si="247"/>
        <v>B2/23/17-E</v>
      </c>
    </row>
    <row r="2712" spans="1:18" ht="14.5">
      <c r="P2712" s="555"/>
      <c r="Q2712" s="555"/>
      <c r="R2712" s="555"/>
    </row>
    <row r="2713" spans="1:18" ht="29">
      <c r="A2713" s="587">
        <v>5</v>
      </c>
      <c r="B2713" s="588" t="s">
        <v>3453</v>
      </c>
      <c r="C2713" s="588" t="s">
        <v>36</v>
      </c>
      <c r="D2713" s="588" t="s">
        <v>36</v>
      </c>
      <c r="E2713" s="588" t="s">
        <v>36</v>
      </c>
      <c r="F2713" s="587" t="s">
        <v>862</v>
      </c>
      <c r="G2713" s="588" t="s">
        <v>36</v>
      </c>
      <c r="H2713" s="587"/>
      <c r="I2713" s="587"/>
      <c r="J2713" s="583">
        <v>194232.95999999999</v>
      </c>
      <c r="K2713" s="588"/>
      <c r="L2713" s="588"/>
      <c r="M2713" s="587"/>
      <c r="N2713" s="587"/>
      <c r="O2713" s="587"/>
    </row>
    <row r="2714" spans="1:18">
      <c r="B2714" s="590" t="s">
        <v>3453</v>
      </c>
      <c r="C2714" s="590" t="s">
        <v>1914</v>
      </c>
      <c r="D2714" s="590" t="s">
        <v>3417</v>
      </c>
      <c r="E2714" s="590" t="s">
        <v>11</v>
      </c>
      <c r="F2714" s="591" t="s">
        <v>3422</v>
      </c>
      <c r="G2714" s="590" t="s">
        <v>311</v>
      </c>
      <c r="H2714" s="589">
        <v>42</v>
      </c>
      <c r="I2714" s="589">
        <v>276.63</v>
      </c>
      <c r="J2714" s="592">
        <v>11618.46</v>
      </c>
      <c r="K2714" s="590" t="s">
        <v>1365</v>
      </c>
      <c r="L2714" s="590" t="s">
        <v>3459</v>
      </c>
      <c r="M2714" s="591" t="s">
        <v>3422</v>
      </c>
      <c r="O2714" s="554" t="str">
        <f t="shared" ref="O2714:O2719" si="248">+_xlfn.CONCAT(B2714,"-",E2714)</f>
        <v>B2/23/17-F</v>
      </c>
    </row>
    <row r="2715" spans="1:18">
      <c r="B2715" s="590" t="s">
        <v>3453</v>
      </c>
      <c r="C2715" s="590" t="s">
        <v>1914</v>
      </c>
      <c r="D2715" s="590" t="s">
        <v>3417</v>
      </c>
      <c r="E2715" s="590" t="s">
        <v>27</v>
      </c>
      <c r="F2715" s="591" t="s">
        <v>3424</v>
      </c>
      <c r="G2715" s="590" t="s">
        <v>311</v>
      </c>
      <c r="H2715" s="589">
        <v>42</v>
      </c>
      <c r="I2715" s="589">
        <v>454.75</v>
      </c>
      <c r="J2715" s="592">
        <v>19099.5</v>
      </c>
      <c r="K2715" s="590" t="s">
        <v>1365</v>
      </c>
      <c r="L2715" s="590" t="s">
        <v>3460</v>
      </c>
      <c r="M2715" s="591" t="s">
        <v>3424</v>
      </c>
      <c r="O2715" s="554" t="str">
        <f t="shared" si="248"/>
        <v>B2/23/17-G</v>
      </c>
    </row>
    <row r="2716" spans="1:18">
      <c r="B2716" s="590" t="s">
        <v>3453</v>
      </c>
      <c r="C2716" s="590" t="s">
        <v>1914</v>
      </c>
      <c r="D2716" s="590" t="s">
        <v>3417</v>
      </c>
      <c r="E2716" s="590" t="s">
        <v>28</v>
      </c>
      <c r="F2716" s="591" t="s">
        <v>3426</v>
      </c>
      <c r="G2716" s="590" t="s">
        <v>311</v>
      </c>
      <c r="H2716" s="589">
        <v>90</v>
      </c>
      <c r="I2716" s="589">
        <v>642.25</v>
      </c>
      <c r="J2716" s="592">
        <v>57802.5</v>
      </c>
      <c r="K2716" s="590" t="s">
        <v>1365</v>
      </c>
      <c r="L2716" s="590" t="s">
        <v>3461</v>
      </c>
      <c r="M2716" s="591" t="s">
        <v>3426</v>
      </c>
      <c r="O2716" s="554" t="str">
        <f t="shared" si="248"/>
        <v>B2/23/17-H</v>
      </c>
    </row>
    <row r="2717" spans="1:18">
      <c r="B2717" s="590" t="s">
        <v>3453</v>
      </c>
      <c r="C2717" s="590" t="s">
        <v>1914</v>
      </c>
      <c r="D2717" s="590" t="s">
        <v>3417</v>
      </c>
      <c r="E2717" s="590" t="s">
        <v>33</v>
      </c>
      <c r="F2717" s="591" t="s">
        <v>3428</v>
      </c>
      <c r="G2717" s="590" t="s">
        <v>311</v>
      </c>
      <c r="H2717" s="589">
        <v>90</v>
      </c>
      <c r="I2717" s="589">
        <v>517.25</v>
      </c>
      <c r="J2717" s="592">
        <v>46552.5</v>
      </c>
      <c r="K2717" s="590" t="s">
        <v>1365</v>
      </c>
      <c r="L2717" s="590" t="s">
        <v>3462</v>
      </c>
      <c r="M2717" s="591" t="s">
        <v>3428</v>
      </c>
      <c r="O2717" s="554" t="str">
        <f t="shared" si="248"/>
        <v>B2/23/17-J</v>
      </c>
    </row>
    <row r="2718" spans="1:18">
      <c r="B2718" s="590" t="s">
        <v>3453</v>
      </c>
      <c r="C2718" s="590" t="s">
        <v>1914</v>
      </c>
      <c r="D2718" s="590" t="s">
        <v>3417</v>
      </c>
      <c r="E2718" s="590" t="s">
        <v>34</v>
      </c>
      <c r="F2718" s="591" t="s">
        <v>3430</v>
      </c>
      <c r="G2718" s="590" t="s">
        <v>311</v>
      </c>
      <c r="H2718" s="589">
        <v>30</v>
      </c>
      <c r="I2718" s="592">
        <v>1079.75</v>
      </c>
      <c r="J2718" s="592">
        <v>32392.5</v>
      </c>
      <c r="K2718" s="590" t="s">
        <v>1365</v>
      </c>
      <c r="L2718" s="590" t="s">
        <v>3463</v>
      </c>
      <c r="M2718" s="591" t="s">
        <v>3430</v>
      </c>
      <c r="O2718" s="554" t="str">
        <f t="shared" si="248"/>
        <v>B2/23/17-K</v>
      </c>
    </row>
    <row r="2719" spans="1:18">
      <c r="B2719" s="590" t="s">
        <v>3453</v>
      </c>
      <c r="C2719" s="590" t="s">
        <v>1914</v>
      </c>
      <c r="D2719" s="590" t="s">
        <v>3417</v>
      </c>
      <c r="E2719" s="590" t="s">
        <v>39</v>
      </c>
      <c r="F2719" s="591" t="s">
        <v>3432</v>
      </c>
      <c r="G2719" s="590" t="s">
        <v>311</v>
      </c>
      <c r="H2719" s="589">
        <v>30</v>
      </c>
      <c r="I2719" s="589">
        <v>892.25</v>
      </c>
      <c r="J2719" s="592">
        <v>26767.5</v>
      </c>
      <c r="K2719" s="590" t="s">
        <v>1365</v>
      </c>
      <c r="L2719" s="590" t="s">
        <v>3464</v>
      </c>
      <c r="M2719" s="591" t="s">
        <v>3432</v>
      </c>
      <c r="O2719" s="554" t="str">
        <f t="shared" si="248"/>
        <v>B2/23/17-L</v>
      </c>
    </row>
    <row r="2720" spans="1:18" ht="14.5">
      <c r="P2720" s="555"/>
      <c r="Q2720" s="555"/>
      <c r="R2720" s="555"/>
    </row>
    <row r="2721" spans="1:18" ht="29">
      <c r="A2721" s="587">
        <v>5</v>
      </c>
      <c r="B2721" s="588" t="s">
        <v>3453</v>
      </c>
      <c r="C2721" s="588" t="s">
        <v>36</v>
      </c>
      <c r="D2721" s="588" t="s">
        <v>36</v>
      </c>
      <c r="E2721" s="588" t="s">
        <v>36</v>
      </c>
      <c r="F2721" s="587" t="s">
        <v>3435</v>
      </c>
      <c r="G2721" s="588" t="s">
        <v>36</v>
      </c>
      <c r="H2721" s="587"/>
      <c r="I2721" s="587"/>
      <c r="J2721" s="583">
        <v>92429.56</v>
      </c>
      <c r="K2721" s="588"/>
      <c r="L2721" s="588"/>
      <c r="M2721" s="587"/>
      <c r="N2721" s="587"/>
      <c r="O2721" s="587"/>
    </row>
    <row r="2722" spans="1:18">
      <c r="B2722" s="590" t="s">
        <v>3453</v>
      </c>
      <c r="C2722" s="590" t="s">
        <v>1914</v>
      </c>
      <c r="D2722" s="590" t="s">
        <v>3417</v>
      </c>
      <c r="E2722" s="590" t="s">
        <v>38</v>
      </c>
      <c r="F2722" s="591" t="s">
        <v>3436</v>
      </c>
      <c r="G2722" s="590" t="s">
        <v>311</v>
      </c>
      <c r="H2722" s="589">
        <v>12</v>
      </c>
      <c r="I2722" s="592">
        <v>1158.1300000000001</v>
      </c>
      <c r="J2722" s="592">
        <v>13897.56</v>
      </c>
      <c r="K2722" s="590" t="s">
        <v>1365</v>
      </c>
      <c r="L2722" s="590" t="s">
        <v>3465</v>
      </c>
      <c r="M2722" s="591" t="s">
        <v>3436</v>
      </c>
      <c r="O2722" s="554" t="str">
        <f t="shared" ref="O2722:O2724" si="249">+_xlfn.CONCAT(B2722,"-",E2722)</f>
        <v>B2/23/17-M</v>
      </c>
    </row>
    <row r="2723" spans="1:18">
      <c r="B2723" s="590" t="s">
        <v>3453</v>
      </c>
      <c r="C2723" s="590" t="s">
        <v>1914</v>
      </c>
      <c r="D2723" s="590" t="s">
        <v>3417</v>
      </c>
      <c r="E2723" s="590" t="s">
        <v>205</v>
      </c>
      <c r="F2723" s="591" t="s">
        <v>3438</v>
      </c>
      <c r="G2723" s="590" t="s">
        <v>311</v>
      </c>
      <c r="H2723" s="589">
        <v>12</v>
      </c>
      <c r="I2723" s="592">
        <v>1017.25</v>
      </c>
      <c r="J2723" s="592">
        <v>12207</v>
      </c>
      <c r="K2723" s="590" t="s">
        <v>1365</v>
      </c>
      <c r="L2723" s="590" t="s">
        <v>3466</v>
      </c>
      <c r="M2723" s="591" t="s">
        <v>3438</v>
      </c>
      <c r="O2723" s="554" t="str">
        <f t="shared" si="249"/>
        <v>B2/23/17-N</v>
      </c>
    </row>
    <row r="2724" spans="1:18">
      <c r="B2724" s="590" t="s">
        <v>3453</v>
      </c>
      <c r="C2724" s="590" t="s">
        <v>1914</v>
      </c>
      <c r="D2724" s="590" t="s">
        <v>3417</v>
      </c>
      <c r="E2724" s="590" t="s">
        <v>414</v>
      </c>
      <c r="F2724" s="591" t="s">
        <v>865</v>
      </c>
      <c r="G2724" s="590" t="s">
        <v>0</v>
      </c>
      <c r="H2724" s="589">
        <v>1</v>
      </c>
      <c r="I2724" s="592">
        <v>66325</v>
      </c>
      <c r="J2724" s="592">
        <v>66325</v>
      </c>
      <c r="K2724" s="590" t="s">
        <v>1365</v>
      </c>
      <c r="L2724" s="590" t="s">
        <v>3467</v>
      </c>
      <c r="M2724" s="591" t="s">
        <v>865</v>
      </c>
      <c r="O2724" s="554" t="str">
        <f t="shared" si="249"/>
        <v>B2/23/17-P</v>
      </c>
    </row>
    <row r="2726" spans="1:18" ht="14.5">
      <c r="P2726" s="555"/>
      <c r="Q2726" s="555"/>
      <c r="R2726" s="555"/>
    </row>
    <row r="2727" spans="1:18" ht="14.5">
      <c r="A2727" s="587">
        <v>4</v>
      </c>
      <c r="B2727" s="588" t="s">
        <v>3468</v>
      </c>
      <c r="C2727" s="588" t="s">
        <v>36</v>
      </c>
      <c r="D2727" s="588" t="s">
        <v>36</v>
      </c>
      <c r="E2727" s="588" t="s">
        <v>36</v>
      </c>
      <c r="F2727" s="587" t="s">
        <v>3192</v>
      </c>
      <c r="G2727" s="588" t="s">
        <v>36</v>
      </c>
      <c r="H2727" s="587"/>
      <c r="I2727" s="587"/>
      <c r="J2727" s="583">
        <v>275802.09999999998</v>
      </c>
      <c r="K2727" s="588"/>
      <c r="L2727" s="588"/>
      <c r="M2727" s="587"/>
      <c r="N2727" s="587"/>
      <c r="O2727" s="587"/>
      <c r="P2727" s="555"/>
      <c r="Q2727" s="555"/>
      <c r="R2727" s="555"/>
    </row>
    <row r="2728" spans="1:18" ht="29">
      <c r="A2728" s="587">
        <v>5</v>
      </c>
      <c r="B2728" s="588" t="s">
        <v>3468</v>
      </c>
      <c r="C2728" s="588" t="s">
        <v>36</v>
      </c>
      <c r="D2728" s="588" t="s">
        <v>36</v>
      </c>
      <c r="E2728" s="588" t="s">
        <v>36</v>
      </c>
      <c r="F2728" s="587" t="s">
        <v>860</v>
      </c>
      <c r="G2728" s="588" t="s">
        <v>36</v>
      </c>
      <c r="H2728" s="587"/>
      <c r="I2728" s="587"/>
      <c r="J2728" s="583">
        <v>25862.5</v>
      </c>
      <c r="K2728" s="588"/>
      <c r="L2728" s="588"/>
      <c r="M2728" s="587"/>
      <c r="N2728" s="587"/>
      <c r="O2728" s="587"/>
    </row>
    <row r="2729" spans="1:18">
      <c r="B2729" s="590" t="s">
        <v>3468</v>
      </c>
      <c r="C2729" s="590" t="s">
        <v>1914</v>
      </c>
      <c r="D2729" s="590" t="s">
        <v>3417</v>
      </c>
      <c r="E2729" s="590" t="s">
        <v>5</v>
      </c>
      <c r="F2729" s="591" t="s">
        <v>3419</v>
      </c>
      <c r="G2729" s="590" t="s">
        <v>311</v>
      </c>
      <c r="H2729" s="589">
        <v>25</v>
      </c>
      <c r="I2729" s="589">
        <v>517.25</v>
      </c>
      <c r="J2729" s="592">
        <v>12931.25</v>
      </c>
      <c r="K2729" s="590" t="s">
        <v>1365</v>
      </c>
      <c r="L2729" s="590" t="s">
        <v>3469</v>
      </c>
      <c r="M2729" s="591" t="s">
        <v>3419</v>
      </c>
      <c r="O2729" s="554" t="str">
        <f t="shared" ref="O2729:O2730" si="250">+_xlfn.CONCAT(B2729,"-",E2729)</f>
        <v>B2/23/18-A</v>
      </c>
    </row>
    <row r="2730" spans="1:18">
      <c r="B2730" s="590" t="s">
        <v>3468</v>
      </c>
      <c r="C2730" s="590" t="s">
        <v>1914</v>
      </c>
      <c r="D2730" s="590" t="s">
        <v>3417</v>
      </c>
      <c r="E2730" s="590" t="s">
        <v>6</v>
      </c>
      <c r="F2730" s="591" t="s">
        <v>3419</v>
      </c>
      <c r="G2730" s="590" t="s">
        <v>311</v>
      </c>
      <c r="H2730" s="589">
        <v>25</v>
      </c>
      <c r="I2730" s="589">
        <v>517.25</v>
      </c>
      <c r="J2730" s="592">
        <v>12931.25</v>
      </c>
      <c r="K2730" s="590" t="s">
        <v>1365</v>
      </c>
      <c r="L2730" s="590" t="s">
        <v>3470</v>
      </c>
      <c r="M2730" s="591" t="s">
        <v>3419</v>
      </c>
      <c r="O2730" s="554" t="str">
        <f t="shared" si="250"/>
        <v>B2/23/18-B</v>
      </c>
    </row>
    <row r="2731" spans="1:18" ht="14.5">
      <c r="P2731" s="555"/>
      <c r="Q2731" s="555"/>
      <c r="R2731" s="555"/>
    </row>
    <row r="2732" spans="1:18" ht="29">
      <c r="A2732" s="587">
        <v>5</v>
      </c>
      <c r="B2732" s="588" t="s">
        <v>3468</v>
      </c>
      <c r="C2732" s="588" t="s">
        <v>36</v>
      </c>
      <c r="D2732" s="588" t="s">
        <v>36</v>
      </c>
      <c r="E2732" s="588" t="s">
        <v>36</v>
      </c>
      <c r="F2732" s="587" t="s">
        <v>862</v>
      </c>
      <c r="G2732" s="588" t="s">
        <v>36</v>
      </c>
      <c r="H2732" s="587"/>
      <c r="I2732" s="587"/>
      <c r="J2732" s="583">
        <v>161860.79999999999</v>
      </c>
      <c r="K2732" s="588"/>
      <c r="L2732" s="588"/>
      <c r="M2732" s="587"/>
      <c r="N2732" s="587"/>
      <c r="O2732" s="587"/>
    </row>
    <row r="2733" spans="1:18">
      <c r="B2733" s="590" t="s">
        <v>3468</v>
      </c>
      <c r="C2733" s="590" t="s">
        <v>1914</v>
      </c>
      <c r="D2733" s="590" t="s">
        <v>3417</v>
      </c>
      <c r="E2733" s="590" t="s">
        <v>7</v>
      </c>
      <c r="F2733" s="591" t="s">
        <v>3422</v>
      </c>
      <c r="G2733" s="590" t="s">
        <v>311</v>
      </c>
      <c r="H2733" s="589">
        <v>35</v>
      </c>
      <c r="I2733" s="589">
        <v>276.63</v>
      </c>
      <c r="J2733" s="592">
        <v>9682.0499999999993</v>
      </c>
      <c r="K2733" s="590" t="s">
        <v>1365</v>
      </c>
      <c r="L2733" s="590" t="s">
        <v>3471</v>
      </c>
      <c r="M2733" s="591" t="s">
        <v>3422</v>
      </c>
      <c r="O2733" s="554" t="str">
        <f t="shared" ref="O2733:O2738" si="251">+_xlfn.CONCAT(B2733,"-",E2733)</f>
        <v>B2/23/18-C</v>
      </c>
    </row>
    <row r="2734" spans="1:18">
      <c r="B2734" s="590" t="s">
        <v>3468</v>
      </c>
      <c r="C2734" s="590" t="s">
        <v>1914</v>
      </c>
      <c r="D2734" s="590" t="s">
        <v>3417</v>
      </c>
      <c r="E2734" s="590" t="s">
        <v>8</v>
      </c>
      <c r="F2734" s="591" t="s">
        <v>3424</v>
      </c>
      <c r="G2734" s="590" t="s">
        <v>311</v>
      </c>
      <c r="H2734" s="589">
        <v>35</v>
      </c>
      <c r="I2734" s="589">
        <v>454.75</v>
      </c>
      <c r="J2734" s="592">
        <v>15916.25</v>
      </c>
      <c r="K2734" s="590" t="s">
        <v>1365</v>
      </c>
      <c r="L2734" s="590" t="s">
        <v>3472</v>
      </c>
      <c r="M2734" s="591" t="s">
        <v>3424</v>
      </c>
      <c r="O2734" s="554" t="str">
        <f t="shared" si="251"/>
        <v>B2/23/18-D</v>
      </c>
    </row>
    <row r="2735" spans="1:18">
      <c r="B2735" s="590" t="s">
        <v>3468</v>
      </c>
      <c r="C2735" s="590" t="s">
        <v>1914</v>
      </c>
      <c r="D2735" s="590" t="s">
        <v>3417</v>
      </c>
      <c r="E2735" s="590" t="s">
        <v>10</v>
      </c>
      <c r="F2735" s="591" t="s">
        <v>3426</v>
      </c>
      <c r="G2735" s="590" t="s">
        <v>311</v>
      </c>
      <c r="H2735" s="589">
        <v>75</v>
      </c>
      <c r="I2735" s="589">
        <v>642.25</v>
      </c>
      <c r="J2735" s="592">
        <v>48168.75</v>
      </c>
      <c r="K2735" s="590" t="s">
        <v>1365</v>
      </c>
      <c r="L2735" s="590" t="s">
        <v>3473</v>
      </c>
      <c r="M2735" s="591" t="s">
        <v>3426</v>
      </c>
      <c r="O2735" s="554" t="str">
        <f t="shared" si="251"/>
        <v>B2/23/18-E</v>
      </c>
    </row>
    <row r="2736" spans="1:18">
      <c r="B2736" s="590" t="s">
        <v>3468</v>
      </c>
      <c r="C2736" s="590" t="s">
        <v>1914</v>
      </c>
      <c r="D2736" s="590" t="s">
        <v>3417</v>
      </c>
      <c r="E2736" s="590" t="s">
        <v>11</v>
      </c>
      <c r="F2736" s="591" t="s">
        <v>3428</v>
      </c>
      <c r="G2736" s="590" t="s">
        <v>311</v>
      </c>
      <c r="H2736" s="589">
        <v>75</v>
      </c>
      <c r="I2736" s="589">
        <v>517.25</v>
      </c>
      <c r="J2736" s="592">
        <v>38793.75</v>
      </c>
      <c r="K2736" s="590" t="s">
        <v>1365</v>
      </c>
      <c r="L2736" s="590" t="s">
        <v>3474</v>
      </c>
      <c r="M2736" s="591" t="s">
        <v>3428</v>
      </c>
      <c r="O2736" s="554" t="str">
        <f t="shared" si="251"/>
        <v>B2/23/18-F</v>
      </c>
    </row>
    <row r="2737" spans="1:18">
      <c r="B2737" s="590" t="s">
        <v>3468</v>
      </c>
      <c r="C2737" s="590" t="s">
        <v>1914</v>
      </c>
      <c r="D2737" s="590" t="s">
        <v>3417</v>
      </c>
      <c r="E2737" s="590" t="s">
        <v>27</v>
      </c>
      <c r="F2737" s="591" t="s">
        <v>3430</v>
      </c>
      <c r="G2737" s="590" t="s">
        <v>311</v>
      </c>
      <c r="H2737" s="589">
        <v>25</v>
      </c>
      <c r="I2737" s="592">
        <v>1079.75</v>
      </c>
      <c r="J2737" s="592">
        <v>26993.75</v>
      </c>
      <c r="K2737" s="590" t="s">
        <v>1365</v>
      </c>
      <c r="L2737" s="590" t="s">
        <v>3475</v>
      </c>
      <c r="M2737" s="591" t="s">
        <v>3430</v>
      </c>
      <c r="O2737" s="554" t="str">
        <f t="shared" si="251"/>
        <v>B2/23/18-G</v>
      </c>
    </row>
    <row r="2738" spans="1:18">
      <c r="B2738" s="590" t="s">
        <v>3468</v>
      </c>
      <c r="C2738" s="590" t="s">
        <v>1914</v>
      </c>
      <c r="D2738" s="590" t="s">
        <v>3417</v>
      </c>
      <c r="E2738" s="590" t="s">
        <v>28</v>
      </c>
      <c r="F2738" s="591" t="s">
        <v>3432</v>
      </c>
      <c r="G2738" s="590" t="s">
        <v>311</v>
      </c>
      <c r="H2738" s="589">
        <v>25</v>
      </c>
      <c r="I2738" s="589">
        <v>892.25</v>
      </c>
      <c r="J2738" s="592">
        <v>22306.25</v>
      </c>
      <c r="K2738" s="590" t="s">
        <v>1365</v>
      </c>
      <c r="L2738" s="590" t="s">
        <v>3476</v>
      </c>
      <c r="M2738" s="591" t="s">
        <v>3432</v>
      </c>
      <c r="O2738" s="554" t="str">
        <f t="shared" si="251"/>
        <v>B2/23/18-H</v>
      </c>
    </row>
    <row r="2739" spans="1:18" ht="14.5">
      <c r="P2739" s="555"/>
      <c r="Q2739" s="555"/>
      <c r="R2739" s="555"/>
    </row>
    <row r="2740" spans="1:18" ht="29">
      <c r="A2740" s="587">
        <v>5</v>
      </c>
      <c r="B2740" s="588" t="s">
        <v>3468</v>
      </c>
      <c r="C2740" s="588" t="s">
        <v>36</v>
      </c>
      <c r="D2740" s="588" t="s">
        <v>36</v>
      </c>
      <c r="E2740" s="588" t="s">
        <v>36</v>
      </c>
      <c r="F2740" s="587" t="s">
        <v>3435</v>
      </c>
      <c r="G2740" s="588" t="s">
        <v>36</v>
      </c>
      <c r="H2740" s="587"/>
      <c r="I2740" s="587"/>
      <c r="J2740" s="583">
        <v>88078.8</v>
      </c>
      <c r="K2740" s="588"/>
      <c r="L2740" s="588"/>
      <c r="M2740" s="587"/>
      <c r="N2740" s="587"/>
      <c r="O2740" s="587"/>
    </row>
    <row r="2741" spans="1:18">
      <c r="B2741" s="590" t="s">
        <v>3468</v>
      </c>
      <c r="C2741" s="590" t="s">
        <v>1914</v>
      </c>
      <c r="D2741" s="590" t="s">
        <v>3417</v>
      </c>
      <c r="E2741" s="590" t="s">
        <v>33</v>
      </c>
      <c r="F2741" s="591" t="s">
        <v>3436</v>
      </c>
      <c r="G2741" s="590" t="s">
        <v>311</v>
      </c>
      <c r="H2741" s="589">
        <v>10</v>
      </c>
      <c r="I2741" s="592">
        <v>1158.1300000000001</v>
      </c>
      <c r="J2741" s="592">
        <v>11581.3</v>
      </c>
      <c r="K2741" s="590" t="s">
        <v>1365</v>
      </c>
      <c r="L2741" s="590" t="s">
        <v>3477</v>
      </c>
      <c r="M2741" s="591" t="s">
        <v>3436</v>
      </c>
      <c r="O2741" s="554" t="str">
        <f t="shared" ref="O2741:O2743" si="252">+_xlfn.CONCAT(B2741,"-",E2741)</f>
        <v>B2/23/18-J</v>
      </c>
    </row>
    <row r="2742" spans="1:18">
      <c r="B2742" s="590" t="s">
        <v>3468</v>
      </c>
      <c r="C2742" s="590" t="s">
        <v>1914</v>
      </c>
      <c r="D2742" s="590" t="s">
        <v>3417</v>
      </c>
      <c r="E2742" s="590" t="s">
        <v>34</v>
      </c>
      <c r="F2742" s="591" t="s">
        <v>3438</v>
      </c>
      <c r="G2742" s="590" t="s">
        <v>311</v>
      </c>
      <c r="H2742" s="589">
        <v>10</v>
      </c>
      <c r="I2742" s="592">
        <v>1017.25</v>
      </c>
      <c r="J2742" s="592">
        <v>10172.5</v>
      </c>
      <c r="K2742" s="590" t="s">
        <v>1365</v>
      </c>
      <c r="L2742" s="590" t="s">
        <v>3478</v>
      </c>
      <c r="M2742" s="591" t="s">
        <v>3438</v>
      </c>
      <c r="O2742" s="554" t="str">
        <f t="shared" si="252"/>
        <v>B2/23/18-K</v>
      </c>
    </row>
    <row r="2743" spans="1:18">
      <c r="B2743" s="590" t="s">
        <v>3468</v>
      </c>
      <c r="C2743" s="590" t="s">
        <v>1914</v>
      </c>
      <c r="D2743" s="590" t="s">
        <v>3417</v>
      </c>
      <c r="E2743" s="590" t="s">
        <v>39</v>
      </c>
      <c r="F2743" s="591" t="s">
        <v>865</v>
      </c>
      <c r="G2743" s="590" t="s">
        <v>0</v>
      </c>
      <c r="H2743" s="589">
        <v>1</v>
      </c>
      <c r="I2743" s="592">
        <v>66325</v>
      </c>
      <c r="J2743" s="592">
        <v>66325</v>
      </c>
      <c r="K2743" s="590" t="s">
        <v>1365</v>
      </c>
      <c r="L2743" s="590" t="s">
        <v>3479</v>
      </c>
      <c r="M2743" s="591" t="s">
        <v>865</v>
      </c>
      <c r="O2743" s="554" t="str">
        <f t="shared" si="252"/>
        <v>B2/23/18-L</v>
      </c>
    </row>
    <row r="2745" spans="1:18" ht="14.5">
      <c r="P2745" s="555"/>
      <c r="Q2745" s="555"/>
      <c r="R2745" s="555"/>
    </row>
    <row r="2746" spans="1:18" ht="29">
      <c r="A2746" s="587">
        <v>3</v>
      </c>
      <c r="B2746" s="588" t="s">
        <v>3480</v>
      </c>
      <c r="C2746" s="588" t="s">
        <v>36</v>
      </c>
      <c r="D2746" s="588" t="s">
        <v>36</v>
      </c>
      <c r="E2746" s="588" t="s">
        <v>36</v>
      </c>
      <c r="F2746" s="587" t="s">
        <v>3481</v>
      </c>
      <c r="G2746" s="588" t="s">
        <v>36</v>
      </c>
      <c r="H2746" s="587"/>
      <c r="I2746" s="587"/>
      <c r="J2746" s="583">
        <v>206055</v>
      </c>
      <c r="K2746" s="588"/>
      <c r="L2746" s="588"/>
      <c r="M2746" s="587"/>
      <c r="N2746" s="587"/>
      <c r="O2746" s="587"/>
      <c r="P2746" s="555"/>
      <c r="Q2746" s="555"/>
      <c r="R2746" s="555"/>
    </row>
    <row r="2747" spans="1:18" ht="87">
      <c r="A2747" s="587">
        <v>4</v>
      </c>
      <c r="B2747" s="588" t="s">
        <v>3480</v>
      </c>
      <c r="C2747" s="588" t="s">
        <v>36</v>
      </c>
      <c r="D2747" s="588" t="s">
        <v>36</v>
      </c>
      <c r="E2747" s="588" t="s">
        <v>36</v>
      </c>
      <c r="F2747" s="587" t="s">
        <v>3482</v>
      </c>
      <c r="G2747" s="588" t="s">
        <v>36</v>
      </c>
      <c r="H2747" s="587"/>
      <c r="I2747" s="587"/>
      <c r="J2747" s="583">
        <v>206055</v>
      </c>
      <c r="K2747" s="588"/>
      <c r="L2747" s="588"/>
      <c r="M2747" s="587"/>
      <c r="N2747" s="587"/>
      <c r="O2747" s="587"/>
    </row>
    <row r="2748" spans="1:18">
      <c r="B2748" s="590" t="s">
        <v>3480</v>
      </c>
      <c r="C2748" s="590" t="s">
        <v>1914</v>
      </c>
      <c r="D2748" s="590" t="s">
        <v>3483</v>
      </c>
      <c r="E2748" s="590" t="s">
        <v>5</v>
      </c>
      <c r="F2748" s="591" t="s">
        <v>3484</v>
      </c>
      <c r="G2748" s="590" t="s">
        <v>311</v>
      </c>
      <c r="H2748" s="589">
        <v>1</v>
      </c>
      <c r="I2748" s="592">
        <v>206055</v>
      </c>
      <c r="J2748" s="592">
        <v>206055</v>
      </c>
      <c r="K2748" s="590" t="s">
        <v>1365</v>
      </c>
      <c r="L2748" s="590" t="s">
        <v>3485</v>
      </c>
      <c r="M2748" s="591" t="s">
        <v>3484</v>
      </c>
      <c r="O2748" s="554" t="str">
        <f>+_xlfn.CONCAT(B2748,"-",E2748)</f>
        <v>B2/23/19-A</v>
      </c>
    </row>
    <row r="2749" spans="1:18" ht="14.5">
      <c r="P2749" s="555"/>
      <c r="Q2749" s="555"/>
      <c r="R2749" s="555"/>
    </row>
    <row r="2750" spans="1:18" ht="29">
      <c r="A2750" s="587">
        <v>3</v>
      </c>
      <c r="B2750" s="588" t="s">
        <v>3480</v>
      </c>
      <c r="C2750" s="588" t="s">
        <v>36</v>
      </c>
      <c r="D2750" s="588" t="s">
        <v>36</v>
      </c>
      <c r="E2750" s="588" t="s">
        <v>36</v>
      </c>
      <c r="F2750" s="587" t="s">
        <v>866</v>
      </c>
      <c r="G2750" s="588" t="s">
        <v>36</v>
      </c>
      <c r="H2750" s="587"/>
      <c r="I2750" s="587"/>
      <c r="J2750" s="583">
        <v>6000555</v>
      </c>
      <c r="K2750" s="588"/>
      <c r="L2750" s="588"/>
      <c r="M2750" s="587"/>
      <c r="N2750" s="587"/>
      <c r="O2750" s="587"/>
      <c r="P2750" s="555"/>
      <c r="Q2750" s="555"/>
      <c r="R2750" s="555"/>
    </row>
    <row r="2751" spans="1:18" ht="72.5">
      <c r="A2751" s="587">
        <v>4</v>
      </c>
      <c r="B2751" s="588" t="s">
        <v>3480</v>
      </c>
      <c r="C2751" s="588" t="s">
        <v>36</v>
      </c>
      <c r="D2751" s="588" t="s">
        <v>36</v>
      </c>
      <c r="E2751" s="588" t="s">
        <v>36</v>
      </c>
      <c r="F2751" s="587" t="s">
        <v>867</v>
      </c>
      <c r="G2751" s="588" t="s">
        <v>36</v>
      </c>
      <c r="H2751" s="587"/>
      <c r="I2751" s="587"/>
      <c r="J2751" s="583">
        <v>6000555</v>
      </c>
      <c r="K2751" s="588"/>
      <c r="L2751" s="588"/>
      <c r="M2751" s="587"/>
      <c r="N2751" s="587"/>
      <c r="O2751" s="587"/>
      <c r="P2751" s="555"/>
      <c r="Q2751" s="555"/>
      <c r="R2751" s="555"/>
    </row>
    <row r="2752" spans="1:18" ht="14.5">
      <c r="A2752" s="587">
        <v>5</v>
      </c>
      <c r="B2752" s="588" t="s">
        <v>3480</v>
      </c>
      <c r="C2752" s="588" t="s">
        <v>36</v>
      </c>
      <c r="D2752" s="588" t="s">
        <v>36</v>
      </c>
      <c r="E2752" s="588" t="s">
        <v>36</v>
      </c>
      <c r="F2752" s="587" t="s">
        <v>3336</v>
      </c>
      <c r="G2752" s="588" t="s">
        <v>36</v>
      </c>
      <c r="H2752" s="587"/>
      <c r="I2752" s="587"/>
      <c r="J2752" s="583">
        <v>1191720</v>
      </c>
      <c r="K2752" s="588"/>
      <c r="L2752" s="588"/>
      <c r="M2752" s="587"/>
      <c r="N2752" s="587"/>
      <c r="O2752" s="587"/>
    </row>
    <row r="2753" spans="1:18">
      <c r="B2753" s="590" t="s">
        <v>3480</v>
      </c>
      <c r="C2753" s="590" t="s">
        <v>1914</v>
      </c>
      <c r="D2753" s="590" t="s">
        <v>2189</v>
      </c>
      <c r="E2753" s="590" t="s">
        <v>6</v>
      </c>
      <c r="F2753" s="591" t="s">
        <v>3486</v>
      </c>
      <c r="G2753" s="590" t="s">
        <v>311</v>
      </c>
      <c r="H2753" s="589">
        <v>2</v>
      </c>
      <c r="I2753" s="592">
        <v>148965</v>
      </c>
      <c r="J2753" s="592">
        <v>297930</v>
      </c>
      <c r="K2753" s="590" t="s">
        <v>1365</v>
      </c>
      <c r="L2753" s="590" t="s">
        <v>3487</v>
      </c>
      <c r="M2753" s="591" t="s">
        <v>3486</v>
      </c>
      <c r="O2753" s="554" t="str">
        <f t="shared" ref="O2753:O2756" si="253">+_xlfn.CONCAT(B2753,"-",E2753)</f>
        <v>B2/23/19-B</v>
      </c>
    </row>
    <row r="2754" spans="1:18">
      <c r="B2754" s="590" t="s">
        <v>3480</v>
      </c>
      <c r="C2754" s="590" t="s">
        <v>1914</v>
      </c>
      <c r="D2754" s="590" t="s">
        <v>2189</v>
      </c>
      <c r="E2754" s="590" t="s">
        <v>7</v>
      </c>
      <c r="F2754" s="591" t="s">
        <v>3488</v>
      </c>
      <c r="G2754" s="590" t="s">
        <v>311</v>
      </c>
      <c r="H2754" s="589">
        <v>2</v>
      </c>
      <c r="I2754" s="592">
        <v>148965</v>
      </c>
      <c r="J2754" s="592">
        <v>297930</v>
      </c>
      <c r="K2754" s="590" t="s">
        <v>1365</v>
      </c>
      <c r="L2754" s="590" t="s">
        <v>3489</v>
      </c>
      <c r="M2754" s="591" t="s">
        <v>3488</v>
      </c>
      <c r="O2754" s="554" t="str">
        <f t="shared" si="253"/>
        <v>B2/23/19-C</v>
      </c>
    </row>
    <row r="2755" spans="1:18">
      <c r="B2755" s="590" t="s">
        <v>3480</v>
      </c>
      <c r="C2755" s="590" t="s">
        <v>1914</v>
      </c>
      <c r="D2755" s="590" t="s">
        <v>2189</v>
      </c>
      <c r="E2755" s="590" t="s">
        <v>8</v>
      </c>
      <c r="F2755" s="591" t="s">
        <v>3490</v>
      </c>
      <c r="G2755" s="590" t="s">
        <v>311</v>
      </c>
      <c r="H2755" s="589">
        <v>2</v>
      </c>
      <c r="I2755" s="592">
        <v>148965</v>
      </c>
      <c r="J2755" s="592">
        <v>297930</v>
      </c>
      <c r="K2755" s="590" t="s">
        <v>1365</v>
      </c>
      <c r="L2755" s="590" t="s">
        <v>3491</v>
      </c>
      <c r="M2755" s="591" t="s">
        <v>3490</v>
      </c>
      <c r="O2755" s="554" t="str">
        <f t="shared" si="253"/>
        <v>B2/23/19-D</v>
      </c>
    </row>
    <row r="2756" spans="1:18">
      <c r="B2756" s="590" t="s">
        <v>3480</v>
      </c>
      <c r="C2756" s="590" t="s">
        <v>1914</v>
      </c>
      <c r="D2756" s="590" t="s">
        <v>2189</v>
      </c>
      <c r="E2756" s="590" t="s">
        <v>10</v>
      </c>
      <c r="F2756" s="591" t="s">
        <v>3492</v>
      </c>
      <c r="G2756" s="590" t="s">
        <v>311</v>
      </c>
      <c r="H2756" s="589">
        <v>2</v>
      </c>
      <c r="I2756" s="592">
        <v>148965</v>
      </c>
      <c r="J2756" s="592">
        <v>297930</v>
      </c>
      <c r="K2756" s="590" t="s">
        <v>1365</v>
      </c>
      <c r="L2756" s="590" t="s">
        <v>3493</v>
      </c>
      <c r="M2756" s="591" t="s">
        <v>3492</v>
      </c>
      <c r="O2756" s="554" t="str">
        <f t="shared" si="253"/>
        <v>B2/23/19-E</v>
      </c>
    </row>
    <row r="2757" spans="1:18" ht="14.5">
      <c r="P2757" s="555"/>
      <c r="Q2757" s="555"/>
      <c r="R2757" s="555"/>
    </row>
    <row r="2758" spans="1:18" ht="14.5">
      <c r="A2758" s="587">
        <v>5</v>
      </c>
      <c r="B2758" s="588" t="s">
        <v>3480</v>
      </c>
      <c r="C2758" s="588" t="s">
        <v>36</v>
      </c>
      <c r="D2758" s="588" t="s">
        <v>36</v>
      </c>
      <c r="E2758" s="588" t="s">
        <v>36</v>
      </c>
      <c r="F2758" s="587" t="s">
        <v>3182</v>
      </c>
      <c r="G2758" s="588" t="s">
        <v>36</v>
      </c>
      <c r="H2758" s="587"/>
      <c r="I2758" s="587"/>
      <c r="J2758" s="583">
        <v>1305900</v>
      </c>
      <c r="K2758" s="588"/>
      <c r="L2758" s="588"/>
      <c r="M2758" s="587"/>
      <c r="N2758" s="587"/>
      <c r="O2758" s="587"/>
    </row>
    <row r="2759" spans="1:18">
      <c r="B2759" s="590" t="s">
        <v>3480</v>
      </c>
      <c r="C2759" s="590" t="s">
        <v>1914</v>
      </c>
      <c r="D2759" s="590" t="s">
        <v>2189</v>
      </c>
      <c r="E2759" s="590" t="s">
        <v>11</v>
      </c>
      <c r="F2759" s="591" t="s">
        <v>3494</v>
      </c>
      <c r="G2759" s="590" t="s">
        <v>311</v>
      </c>
      <c r="H2759" s="589">
        <v>1</v>
      </c>
      <c r="I2759" s="592">
        <v>206055</v>
      </c>
      <c r="J2759" s="592">
        <v>206055</v>
      </c>
      <c r="K2759" s="590" t="s">
        <v>1365</v>
      </c>
      <c r="L2759" s="590" t="s">
        <v>3495</v>
      </c>
      <c r="M2759" s="591" t="s">
        <v>3494</v>
      </c>
      <c r="O2759" s="554" t="str">
        <f t="shared" ref="O2759:O2762" si="254">+_xlfn.CONCAT(B2759,"-",E2759)</f>
        <v>B2/23/19-F</v>
      </c>
    </row>
    <row r="2760" spans="1:18">
      <c r="B2760" s="590" t="s">
        <v>3480</v>
      </c>
      <c r="C2760" s="590" t="s">
        <v>1914</v>
      </c>
      <c r="D2760" s="590" t="s">
        <v>2189</v>
      </c>
      <c r="E2760" s="590" t="s">
        <v>27</v>
      </c>
      <c r="F2760" s="591" t="s">
        <v>3496</v>
      </c>
      <c r="G2760" s="590" t="s">
        <v>311</v>
      </c>
      <c r="H2760" s="589">
        <v>1</v>
      </c>
      <c r="I2760" s="592">
        <v>206055</v>
      </c>
      <c r="J2760" s="592">
        <v>206055</v>
      </c>
      <c r="K2760" s="590" t="s">
        <v>1365</v>
      </c>
      <c r="L2760" s="590" t="s">
        <v>3497</v>
      </c>
      <c r="M2760" s="591" t="s">
        <v>3496</v>
      </c>
      <c r="O2760" s="554" t="str">
        <f t="shared" si="254"/>
        <v>B2/23/19-G</v>
      </c>
    </row>
    <row r="2761" spans="1:18">
      <c r="B2761" s="590" t="s">
        <v>3480</v>
      </c>
      <c r="C2761" s="590" t="s">
        <v>1914</v>
      </c>
      <c r="D2761" s="590" t="s">
        <v>2189</v>
      </c>
      <c r="E2761" s="590" t="s">
        <v>28</v>
      </c>
      <c r="F2761" s="591" t="s">
        <v>3498</v>
      </c>
      <c r="G2761" s="590" t="s">
        <v>311</v>
      </c>
      <c r="H2761" s="589">
        <v>1</v>
      </c>
      <c r="I2761" s="592">
        <v>148965</v>
      </c>
      <c r="J2761" s="592">
        <v>148965</v>
      </c>
      <c r="K2761" s="590" t="s">
        <v>1365</v>
      </c>
      <c r="L2761" s="590" t="s">
        <v>3499</v>
      </c>
      <c r="M2761" s="591" t="s">
        <v>3498</v>
      </c>
      <c r="O2761" s="554" t="str">
        <f t="shared" si="254"/>
        <v>B2/23/19-H</v>
      </c>
    </row>
    <row r="2762" spans="1:18">
      <c r="B2762" s="590" t="s">
        <v>3480</v>
      </c>
      <c r="C2762" s="590" t="s">
        <v>1914</v>
      </c>
      <c r="D2762" s="590" t="s">
        <v>2189</v>
      </c>
      <c r="E2762" s="590" t="s">
        <v>33</v>
      </c>
      <c r="F2762" s="591" t="s">
        <v>3500</v>
      </c>
      <c r="G2762" s="590" t="s">
        <v>311</v>
      </c>
      <c r="H2762" s="589">
        <v>1</v>
      </c>
      <c r="I2762" s="592">
        <v>148965</v>
      </c>
      <c r="J2762" s="592">
        <v>148965</v>
      </c>
      <c r="K2762" s="590" t="s">
        <v>1365</v>
      </c>
      <c r="L2762" s="590" t="s">
        <v>3501</v>
      </c>
      <c r="M2762" s="591" t="s">
        <v>3500</v>
      </c>
      <c r="O2762" s="554" t="str">
        <f t="shared" si="254"/>
        <v>B2/23/19-J</v>
      </c>
    </row>
    <row r="2765" spans="1:18">
      <c r="B2765" s="590" t="s">
        <v>3502</v>
      </c>
      <c r="C2765" s="590" t="s">
        <v>1914</v>
      </c>
      <c r="D2765" s="590" t="s">
        <v>2189</v>
      </c>
      <c r="E2765" s="590" t="s">
        <v>5</v>
      </c>
      <c r="F2765" s="591" t="s">
        <v>3503</v>
      </c>
      <c r="G2765" s="590" t="s">
        <v>311</v>
      </c>
      <c r="H2765" s="589">
        <v>1</v>
      </c>
      <c r="I2765" s="592">
        <v>148965</v>
      </c>
      <c r="J2765" s="592">
        <v>148965</v>
      </c>
      <c r="K2765" s="590" t="s">
        <v>1365</v>
      </c>
      <c r="L2765" s="590" t="s">
        <v>3504</v>
      </c>
      <c r="M2765" s="591" t="s">
        <v>3503</v>
      </c>
      <c r="O2765" s="554" t="str">
        <f t="shared" ref="O2765:O2767" si="255">+_xlfn.CONCAT(B2765,"-",E2765)</f>
        <v>B2/23/20-A</v>
      </c>
    </row>
    <row r="2766" spans="1:18">
      <c r="B2766" s="590" t="s">
        <v>3502</v>
      </c>
      <c r="C2766" s="590" t="s">
        <v>1914</v>
      </c>
      <c r="D2766" s="590" t="s">
        <v>2189</v>
      </c>
      <c r="E2766" s="590" t="s">
        <v>6</v>
      </c>
      <c r="F2766" s="591" t="s">
        <v>3505</v>
      </c>
      <c r="G2766" s="590" t="s">
        <v>311</v>
      </c>
      <c r="H2766" s="589">
        <v>1</v>
      </c>
      <c r="I2766" s="592">
        <v>148965</v>
      </c>
      <c r="J2766" s="592">
        <v>148965</v>
      </c>
      <c r="K2766" s="590" t="s">
        <v>1365</v>
      </c>
      <c r="L2766" s="590" t="s">
        <v>3506</v>
      </c>
      <c r="M2766" s="591" t="s">
        <v>3505</v>
      </c>
      <c r="O2766" s="554" t="str">
        <f t="shared" si="255"/>
        <v>B2/23/20-B</v>
      </c>
    </row>
    <row r="2767" spans="1:18">
      <c r="B2767" s="590" t="s">
        <v>3502</v>
      </c>
      <c r="C2767" s="590" t="s">
        <v>1914</v>
      </c>
      <c r="D2767" s="590" t="s">
        <v>2189</v>
      </c>
      <c r="E2767" s="590" t="s">
        <v>7</v>
      </c>
      <c r="F2767" s="591" t="s">
        <v>3507</v>
      </c>
      <c r="G2767" s="590" t="s">
        <v>311</v>
      </c>
      <c r="H2767" s="589">
        <v>2</v>
      </c>
      <c r="I2767" s="592">
        <v>148965</v>
      </c>
      <c r="J2767" s="592">
        <v>297930</v>
      </c>
      <c r="K2767" s="590" t="s">
        <v>1365</v>
      </c>
      <c r="L2767" s="590" t="s">
        <v>3508</v>
      </c>
      <c r="M2767" s="591" t="s">
        <v>3507</v>
      </c>
      <c r="O2767" s="554" t="str">
        <f t="shared" si="255"/>
        <v>B2/23/20-C</v>
      </c>
    </row>
    <row r="2768" spans="1:18" ht="14.5">
      <c r="P2768" s="555"/>
      <c r="Q2768" s="555"/>
      <c r="R2768" s="555"/>
    </row>
    <row r="2769" spans="1:18" ht="14.5">
      <c r="A2769" s="587">
        <v>5</v>
      </c>
      <c r="B2769" s="588" t="s">
        <v>3502</v>
      </c>
      <c r="C2769" s="588" t="s">
        <v>36</v>
      </c>
      <c r="D2769" s="588" t="s">
        <v>36</v>
      </c>
      <c r="E2769" s="588" t="s">
        <v>36</v>
      </c>
      <c r="F2769" s="587" t="s">
        <v>3185</v>
      </c>
      <c r="G2769" s="588" t="s">
        <v>36</v>
      </c>
      <c r="H2769" s="587"/>
      <c r="I2769" s="587"/>
      <c r="J2769" s="583">
        <v>1236330</v>
      </c>
      <c r="K2769" s="588"/>
      <c r="L2769" s="588"/>
      <c r="M2769" s="587"/>
      <c r="N2769" s="587"/>
      <c r="O2769" s="587"/>
    </row>
    <row r="2770" spans="1:18">
      <c r="B2770" s="590" t="s">
        <v>3502</v>
      </c>
      <c r="C2770" s="590" t="s">
        <v>1914</v>
      </c>
      <c r="D2770" s="590" t="s">
        <v>2189</v>
      </c>
      <c r="E2770" s="590" t="s">
        <v>8</v>
      </c>
      <c r="F2770" s="591" t="s">
        <v>3509</v>
      </c>
      <c r="G2770" s="590" t="s">
        <v>311</v>
      </c>
      <c r="H2770" s="589">
        <v>6</v>
      </c>
      <c r="I2770" s="592">
        <v>206055</v>
      </c>
      <c r="J2770" s="592">
        <v>1236330</v>
      </c>
      <c r="K2770" s="590" t="s">
        <v>1365</v>
      </c>
      <c r="L2770" s="590" t="s">
        <v>3510</v>
      </c>
      <c r="M2770" s="591" t="s">
        <v>3509</v>
      </c>
      <c r="O2770" s="554" t="str">
        <f>+_xlfn.CONCAT(B2770,"-",E2770)</f>
        <v>B2/23/20-D</v>
      </c>
    </row>
    <row r="2771" spans="1:18" ht="14.5">
      <c r="P2771" s="555"/>
      <c r="Q2771" s="555"/>
      <c r="R2771" s="555"/>
    </row>
    <row r="2772" spans="1:18" ht="14.5">
      <c r="A2772" s="587">
        <v>5</v>
      </c>
      <c r="B2772" s="588" t="s">
        <v>3502</v>
      </c>
      <c r="C2772" s="588" t="s">
        <v>36</v>
      </c>
      <c r="D2772" s="588" t="s">
        <v>36</v>
      </c>
      <c r="E2772" s="588" t="s">
        <v>36</v>
      </c>
      <c r="F2772" s="587" t="s">
        <v>3189</v>
      </c>
      <c r="G2772" s="588" t="s">
        <v>36</v>
      </c>
      <c r="H2772" s="587"/>
      <c r="I2772" s="587"/>
      <c r="J2772" s="583">
        <v>1236330</v>
      </c>
      <c r="K2772" s="588"/>
      <c r="L2772" s="588"/>
      <c r="M2772" s="587"/>
      <c r="N2772" s="587"/>
      <c r="O2772" s="587"/>
    </row>
    <row r="2773" spans="1:18">
      <c r="B2773" s="590" t="s">
        <v>3502</v>
      </c>
      <c r="C2773" s="590" t="s">
        <v>1914</v>
      </c>
      <c r="D2773" s="590" t="s">
        <v>2189</v>
      </c>
      <c r="E2773" s="590" t="s">
        <v>10</v>
      </c>
      <c r="F2773" s="591" t="s">
        <v>3509</v>
      </c>
      <c r="G2773" s="590" t="s">
        <v>311</v>
      </c>
      <c r="H2773" s="589">
        <v>6</v>
      </c>
      <c r="I2773" s="592">
        <v>206055</v>
      </c>
      <c r="J2773" s="592">
        <v>1236330</v>
      </c>
      <c r="K2773" s="590" t="s">
        <v>1365</v>
      </c>
      <c r="L2773" s="590" t="s">
        <v>3511</v>
      </c>
      <c r="M2773" s="591" t="s">
        <v>3509</v>
      </c>
      <c r="O2773" s="554" t="str">
        <f>+_xlfn.CONCAT(B2773,"-",E2773)</f>
        <v>B2/23/20-E</v>
      </c>
    </row>
    <row r="2774" spans="1:18" ht="14.5">
      <c r="P2774" s="555"/>
      <c r="Q2774" s="555"/>
      <c r="R2774" s="555"/>
    </row>
    <row r="2775" spans="1:18" ht="14.5">
      <c r="A2775" s="587">
        <v>5</v>
      </c>
      <c r="B2775" s="588" t="s">
        <v>3502</v>
      </c>
      <c r="C2775" s="588" t="s">
        <v>36</v>
      </c>
      <c r="D2775" s="588" t="s">
        <v>36</v>
      </c>
      <c r="E2775" s="588" t="s">
        <v>36</v>
      </c>
      <c r="F2775" s="587" t="s">
        <v>3192</v>
      </c>
      <c r="G2775" s="588" t="s">
        <v>36</v>
      </c>
      <c r="H2775" s="587"/>
      <c r="I2775" s="587"/>
      <c r="J2775" s="583">
        <v>1030275</v>
      </c>
      <c r="K2775" s="588"/>
      <c r="L2775" s="588"/>
      <c r="M2775" s="587"/>
      <c r="N2775" s="587"/>
      <c r="O2775" s="587"/>
    </row>
    <row r="2776" spans="1:18">
      <c r="B2776" s="590" t="s">
        <v>3502</v>
      </c>
      <c r="C2776" s="590" t="s">
        <v>1914</v>
      </c>
      <c r="D2776" s="590" t="s">
        <v>2189</v>
      </c>
      <c r="E2776" s="590" t="s">
        <v>11</v>
      </c>
      <c r="F2776" s="591" t="s">
        <v>3512</v>
      </c>
      <c r="G2776" s="590" t="s">
        <v>311</v>
      </c>
      <c r="H2776" s="589">
        <v>5</v>
      </c>
      <c r="I2776" s="592">
        <v>206055</v>
      </c>
      <c r="J2776" s="592">
        <v>1030275</v>
      </c>
      <c r="K2776" s="590" t="s">
        <v>1365</v>
      </c>
      <c r="L2776" s="590" t="s">
        <v>3513</v>
      </c>
      <c r="M2776" s="591" t="s">
        <v>3512</v>
      </c>
      <c r="O2776" s="554" t="str">
        <f>+_xlfn.CONCAT(B2776,"-",E2776)</f>
        <v>B2/23/20-F</v>
      </c>
    </row>
    <row r="2777" spans="1:18" ht="14.5">
      <c r="P2777" s="555"/>
      <c r="Q2777" s="555"/>
      <c r="R2777" s="555"/>
    </row>
    <row r="2778" spans="1:18" ht="14.5">
      <c r="A2778" s="587">
        <v>3</v>
      </c>
      <c r="B2778" s="588" t="s">
        <v>3502</v>
      </c>
      <c r="C2778" s="588" t="s">
        <v>36</v>
      </c>
      <c r="D2778" s="588" t="s">
        <v>36</v>
      </c>
      <c r="E2778" s="588" t="s">
        <v>36</v>
      </c>
      <c r="F2778" s="587" t="s">
        <v>893</v>
      </c>
      <c r="G2778" s="588" t="s">
        <v>36</v>
      </c>
      <c r="H2778" s="587"/>
      <c r="I2778" s="587"/>
      <c r="J2778" s="583">
        <v>2453456.25</v>
      </c>
      <c r="K2778" s="588"/>
      <c r="L2778" s="588"/>
      <c r="M2778" s="587"/>
      <c r="N2778" s="587"/>
      <c r="O2778" s="587"/>
      <c r="P2778" s="555"/>
      <c r="Q2778" s="555"/>
      <c r="R2778" s="555"/>
    </row>
    <row r="2779" spans="1:18" ht="87">
      <c r="A2779" s="587">
        <v>4</v>
      </c>
      <c r="B2779" s="588" t="s">
        <v>3502</v>
      </c>
      <c r="C2779" s="588" t="s">
        <v>36</v>
      </c>
      <c r="D2779" s="588" t="s">
        <v>36</v>
      </c>
      <c r="E2779" s="588" t="s">
        <v>36</v>
      </c>
      <c r="F2779" s="587" t="s">
        <v>894</v>
      </c>
      <c r="G2779" s="588" t="s">
        <v>36</v>
      </c>
      <c r="H2779" s="587"/>
      <c r="I2779" s="587"/>
      <c r="J2779" s="583">
        <v>2453456.25</v>
      </c>
      <c r="K2779" s="588"/>
      <c r="L2779" s="588"/>
      <c r="M2779" s="587"/>
      <c r="N2779" s="587"/>
      <c r="O2779" s="587"/>
      <c r="P2779" s="555"/>
      <c r="Q2779" s="555"/>
      <c r="R2779" s="555"/>
    </row>
    <row r="2780" spans="1:18" ht="14.5">
      <c r="A2780" s="587">
        <v>5</v>
      </c>
      <c r="B2780" s="588" t="s">
        <v>3502</v>
      </c>
      <c r="C2780" s="588" t="s">
        <v>36</v>
      </c>
      <c r="D2780" s="588" t="s">
        <v>36</v>
      </c>
      <c r="E2780" s="588" t="s">
        <v>36</v>
      </c>
      <c r="F2780" s="587" t="s">
        <v>3182</v>
      </c>
      <c r="G2780" s="588" t="s">
        <v>36</v>
      </c>
      <c r="H2780" s="587"/>
      <c r="I2780" s="587"/>
      <c r="J2780" s="583">
        <v>245868.75</v>
      </c>
      <c r="K2780" s="588"/>
      <c r="L2780" s="588"/>
      <c r="M2780" s="587"/>
      <c r="N2780" s="587"/>
      <c r="O2780" s="587"/>
    </row>
    <row r="2781" spans="1:18">
      <c r="B2781" s="590" t="s">
        <v>3502</v>
      </c>
      <c r="C2781" s="590" t="s">
        <v>1914</v>
      </c>
      <c r="D2781" s="590" t="s">
        <v>2194</v>
      </c>
      <c r="E2781" s="590" t="s">
        <v>27</v>
      </c>
      <c r="F2781" s="591" t="s">
        <v>895</v>
      </c>
      <c r="G2781" s="590" t="s">
        <v>311</v>
      </c>
      <c r="H2781" s="589">
        <v>47</v>
      </c>
      <c r="I2781" s="592">
        <v>5231.25</v>
      </c>
      <c r="J2781" s="592">
        <v>245868.75</v>
      </c>
      <c r="K2781" s="590" t="s">
        <v>1365</v>
      </c>
      <c r="L2781" s="590" t="s">
        <v>3514</v>
      </c>
      <c r="M2781" s="591" t="s">
        <v>895</v>
      </c>
      <c r="O2781" s="554" t="str">
        <f>+_xlfn.CONCAT(B2781,"-",E2781)</f>
        <v>B2/23/20-G</v>
      </c>
    </row>
    <row r="2782" spans="1:18" ht="14.5">
      <c r="P2782" s="555"/>
      <c r="Q2782" s="555"/>
      <c r="R2782" s="555"/>
    </row>
    <row r="2783" spans="1:18" ht="14.5">
      <c r="A2783" s="587">
        <v>5</v>
      </c>
      <c r="B2783" s="588" t="s">
        <v>3502</v>
      </c>
      <c r="C2783" s="588" t="s">
        <v>36</v>
      </c>
      <c r="D2783" s="588" t="s">
        <v>36</v>
      </c>
      <c r="E2783" s="588" t="s">
        <v>36</v>
      </c>
      <c r="F2783" s="587" t="s">
        <v>3185</v>
      </c>
      <c r="G2783" s="588" t="s">
        <v>36</v>
      </c>
      <c r="H2783" s="587"/>
      <c r="I2783" s="587"/>
      <c r="J2783" s="583">
        <v>774225</v>
      </c>
      <c r="K2783" s="588"/>
      <c r="L2783" s="588"/>
      <c r="M2783" s="587"/>
      <c r="N2783" s="587"/>
      <c r="O2783" s="587"/>
    </row>
    <row r="2784" spans="1:18">
      <c r="B2784" s="590" t="s">
        <v>3502</v>
      </c>
      <c r="C2784" s="590" t="s">
        <v>1914</v>
      </c>
      <c r="D2784" s="590" t="s">
        <v>2194</v>
      </c>
      <c r="E2784" s="590" t="s">
        <v>28</v>
      </c>
      <c r="F2784" s="591" t="s">
        <v>895</v>
      </c>
      <c r="G2784" s="590" t="s">
        <v>311</v>
      </c>
      <c r="H2784" s="589">
        <v>148</v>
      </c>
      <c r="I2784" s="592">
        <v>5231.25</v>
      </c>
      <c r="J2784" s="592">
        <v>774225</v>
      </c>
      <c r="K2784" s="590" t="s">
        <v>1365</v>
      </c>
      <c r="L2784" s="590" t="s">
        <v>3515</v>
      </c>
      <c r="M2784" s="591" t="s">
        <v>895</v>
      </c>
      <c r="O2784" s="554" t="str">
        <f>+_xlfn.CONCAT(B2784,"-",E2784)</f>
        <v>B2/23/20-H</v>
      </c>
    </row>
    <row r="2785" spans="1:18" ht="14.5">
      <c r="P2785" s="555"/>
      <c r="Q2785" s="555"/>
      <c r="R2785" s="555"/>
    </row>
    <row r="2786" spans="1:18" ht="14.5">
      <c r="A2786" s="587">
        <v>5</v>
      </c>
      <c r="B2786" s="588" t="s">
        <v>3502</v>
      </c>
      <c r="C2786" s="588" t="s">
        <v>36</v>
      </c>
      <c r="D2786" s="588" t="s">
        <v>36</v>
      </c>
      <c r="E2786" s="588" t="s">
        <v>36</v>
      </c>
      <c r="F2786" s="587" t="s">
        <v>3189</v>
      </c>
      <c r="G2786" s="588" t="s">
        <v>36</v>
      </c>
      <c r="H2786" s="587"/>
      <c r="I2786" s="587"/>
      <c r="J2786" s="583">
        <v>774225</v>
      </c>
      <c r="K2786" s="588"/>
      <c r="L2786" s="588"/>
      <c r="M2786" s="587"/>
      <c r="N2786" s="587"/>
      <c r="O2786" s="587"/>
    </row>
    <row r="2787" spans="1:18">
      <c r="B2787" s="590" t="s">
        <v>3502</v>
      </c>
      <c r="C2787" s="590" t="s">
        <v>1914</v>
      </c>
      <c r="D2787" s="590" t="s">
        <v>2194</v>
      </c>
      <c r="E2787" s="590" t="s">
        <v>33</v>
      </c>
      <c r="F2787" s="591" t="s">
        <v>895</v>
      </c>
      <c r="G2787" s="590" t="s">
        <v>311</v>
      </c>
      <c r="H2787" s="589">
        <v>148</v>
      </c>
      <c r="I2787" s="592">
        <v>5231.25</v>
      </c>
      <c r="J2787" s="592">
        <v>774225</v>
      </c>
      <c r="K2787" s="590" t="s">
        <v>1365</v>
      </c>
      <c r="L2787" s="590" t="s">
        <v>3516</v>
      </c>
      <c r="M2787" s="591" t="s">
        <v>895</v>
      </c>
      <c r="O2787" s="554" t="str">
        <f>+_xlfn.CONCAT(B2787,"-",E2787)</f>
        <v>B2/23/20-J</v>
      </c>
    </row>
    <row r="2788" spans="1:18" ht="14.5">
      <c r="P2788" s="555"/>
      <c r="Q2788" s="555"/>
      <c r="R2788" s="555"/>
    </row>
    <row r="2789" spans="1:18" ht="14.5">
      <c r="A2789" s="587">
        <v>5</v>
      </c>
      <c r="B2789" s="588" t="s">
        <v>3502</v>
      </c>
      <c r="C2789" s="588" t="s">
        <v>36</v>
      </c>
      <c r="D2789" s="588" t="s">
        <v>36</v>
      </c>
      <c r="E2789" s="588" t="s">
        <v>36</v>
      </c>
      <c r="F2789" s="587" t="s">
        <v>3192</v>
      </c>
      <c r="G2789" s="588" t="s">
        <v>36</v>
      </c>
      <c r="H2789" s="587"/>
      <c r="I2789" s="587"/>
      <c r="J2789" s="583">
        <v>659137.5</v>
      </c>
      <c r="K2789" s="588"/>
      <c r="L2789" s="588"/>
      <c r="M2789" s="587"/>
      <c r="N2789" s="587"/>
      <c r="O2789" s="587"/>
    </row>
    <row r="2790" spans="1:18">
      <c r="B2790" s="590" t="s">
        <v>3502</v>
      </c>
      <c r="C2790" s="590" t="s">
        <v>1914</v>
      </c>
      <c r="D2790" s="590" t="s">
        <v>2194</v>
      </c>
      <c r="E2790" s="590" t="s">
        <v>34</v>
      </c>
      <c r="F2790" s="591" t="s">
        <v>895</v>
      </c>
      <c r="G2790" s="590" t="s">
        <v>311</v>
      </c>
      <c r="H2790" s="589">
        <v>126</v>
      </c>
      <c r="I2790" s="592">
        <v>5231.25</v>
      </c>
      <c r="J2790" s="592">
        <v>659137.5</v>
      </c>
      <c r="K2790" s="590" t="s">
        <v>1365</v>
      </c>
      <c r="L2790" s="590" t="s">
        <v>3517</v>
      </c>
      <c r="M2790" s="591" t="s">
        <v>895</v>
      </c>
      <c r="O2790" s="554" t="str">
        <f>+_xlfn.CONCAT(B2790,"-",E2790)</f>
        <v>B2/23/20-K</v>
      </c>
    </row>
    <row r="2792" spans="1:18" ht="14.5">
      <c r="P2792" s="555"/>
      <c r="Q2792" s="555"/>
      <c r="R2792" s="555"/>
    </row>
    <row r="2793" spans="1:18" ht="14.5">
      <c r="A2793" s="587">
        <v>3</v>
      </c>
      <c r="B2793" s="588" t="s">
        <v>3518</v>
      </c>
      <c r="C2793" s="588" t="s">
        <v>36</v>
      </c>
      <c r="D2793" s="588" t="s">
        <v>36</v>
      </c>
      <c r="E2793" s="588" t="s">
        <v>36</v>
      </c>
      <c r="F2793" s="587" t="s">
        <v>896</v>
      </c>
      <c r="G2793" s="588" t="s">
        <v>36</v>
      </c>
      <c r="H2793" s="587"/>
      <c r="I2793" s="587"/>
      <c r="J2793" s="583">
        <v>1486502.3</v>
      </c>
      <c r="K2793" s="588"/>
      <c r="L2793" s="588"/>
      <c r="M2793" s="587"/>
      <c r="N2793" s="587"/>
      <c r="O2793" s="587"/>
      <c r="P2793" s="555"/>
      <c r="Q2793" s="555"/>
      <c r="R2793" s="555"/>
    </row>
    <row r="2794" spans="1:18" ht="87">
      <c r="A2794" s="587">
        <v>4</v>
      </c>
      <c r="B2794" s="588" t="s">
        <v>3518</v>
      </c>
      <c r="C2794" s="588" t="s">
        <v>36</v>
      </c>
      <c r="D2794" s="588" t="s">
        <v>36</v>
      </c>
      <c r="E2794" s="588" t="s">
        <v>36</v>
      </c>
      <c r="F2794" s="587" t="s">
        <v>897</v>
      </c>
      <c r="G2794" s="588" t="s">
        <v>36</v>
      </c>
      <c r="H2794" s="587"/>
      <c r="I2794" s="587"/>
      <c r="J2794" s="583">
        <v>63212.66</v>
      </c>
      <c r="K2794" s="588"/>
      <c r="L2794" s="588"/>
      <c r="M2794" s="587"/>
      <c r="N2794" s="587"/>
      <c r="O2794" s="587"/>
    </row>
    <row r="2795" spans="1:18">
      <c r="B2795" s="590" t="s">
        <v>3518</v>
      </c>
      <c r="C2795" s="590" t="s">
        <v>1914</v>
      </c>
      <c r="D2795" s="590" t="s">
        <v>2197</v>
      </c>
      <c r="E2795" s="590" t="s">
        <v>5</v>
      </c>
      <c r="F2795" s="591" t="s">
        <v>898</v>
      </c>
      <c r="G2795" s="590" t="s">
        <v>311</v>
      </c>
      <c r="H2795" s="589">
        <v>2</v>
      </c>
      <c r="I2795" s="592">
        <v>9030.3799999999992</v>
      </c>
      <c r="J2795" s="592">
        <v>18060.759999999998</v>
      </c>
      <c r="K2795" s="590" t="s">
        <v>1365</v>
      </c>
      <c r="L2795" s="590" t="s">
        <v>3519</v>
      </c>
      <c r="M2795" s="591" t="s">
        <v>898</v>
      </c>
      <c r="O2795" s="554" t="str">
        <f t="shared" ref="O2795:O2799" si="256">+_xlfn.CONCAT(B2795,"-",E2795)</f>
        <v>B2/23/21-A</v>
      </c>
    </row>
    <row r="2796" spans="1:18">
      <c r="B2796" s="590" t="s">
        <v>3518</v>
      </c>
      <c r="C2796" s="590" t="s">
        <v>1914</v>
      </c>
      <c r="D2796" s="590" t="s">
        <v>2197</v>
      </c>
      <c r="E2796" s="590" t="s">
        <v>6</v>
      </c>
      <c r="F2796" s="591" t="s">
        <v>899</v>
      </c>
      <c r="G2796" s="590" t="s">
        <v>311</v>
      </c>
      <c r="H2796" s="589">
        <v>1</v>
      </c>
      <c r="I2796" s="592">
        <v>9030.3799999999992</v>
      </c>
      <c r="J2796" s="592">
        <v>9030.3799999999992</v>
      </c>
      <c r="K2796" s="590" t="s">
        <v>1365</v>
      </c>
      <c r="L2796" s="590" t="s">
        <v>3520</v>
      </c>
      <c r="M2796" s="591" t="s">
        <v>899</v>
      </c>
      <c r="O2796" s="554" t="str">
        <f t="shared" si="256"/>
        <v>B2/23/21-B</v>
      </c>
    </row>
    <row r="2797" spans="1:18">
      <c r="B2797" s="590" t="s">
        <v>3518</v>
      </c>
      <c r="C2797" s="590" t="s">
        <v>1914</v>
      </c>
      <c r="D2797" s="590" t="s">
        <v>2197</v>
      </c>
      <c r="E2797" s="590" t="s">
        <v>7</v>
      </c>
      <c r="F2797" s="591" t="s">
        <v>900</v>
      </c>
      <c r="G2797" s="590" t="s">
        <v>311</v>
      </c>
      <c r="H2797" s="589">
        <v>1</v>
      </c>
      <c r="I2797" s="592">
        <v>9030.3799999999992</v>
      </c>
      <c r="J2797" s="592">
        <v>9030.3799999999992</v>
      </c>
      <c r="K2797" s="590" t="s">
        <v>1365</v>
      </c>
      <c r="L2797" s="590" t="s">
        <v>3521</v>
      </c>
      <c r="M2797" s="591" t="s">
        <v>900</v>
      </c>
      <c r="O2797" s="554" t="str">
        <f t="shared" si="256"/>
        <v>B2/23/21-C</v>
      </c>
    </row>
    <row r="2798" spans="1:18">
      <c r="B2798" s="590" t="s">
        <v>3518</v>
      </c>
      <c r="C2798" s="590" t="s">
        <v>1914</v>
      </c>
      <c r="D2798" s="590" t="s">
        <v>2197</v>
      </c>
      <c r="E2798" s="590" t="s">
        <v>8</v>
      </c>
      <c r="F2798" s="591" t="s">
        <v>3522</v>
      </c>
      <c r="G2798" s="590" t="s">
        <v>311</v>
      </c>
      <c r="H2798" s="589">
        <v>2</v>
      </c>
      <c r="I2798" s="592">
        <v>9030.3799999999992</v>
      </c>
      <c r="J2798" s="592">
        <v>18060.759999999998</v>
      </c>
      <c r="K2798" s="590" t="s">
        <v>1365</v>
      </c>
      <c r="L2798" s="590" t="s">
        <v>3523</v>
      </c>
      <c r="M2798" s="591" t="s">
        <v>3522</v>
      </c>
      <c r="O2798" s="554" t="str">
        <f t="shared" si="256"/>
        <v>B2/23/21-D</v>
      </c>
    </row>
    <row r="2799" spans="1:18">
      <c r="B2799" s="590" t="s">
        <v>3518</v>
      </c>
      <c r="C2799" s="590" t="s">
        <v>1914</v>
      </c>
      <c r="D2799" s="590" t="s">
        <v>2197</v>
      </c>
      <c r="E2799" s="590" t="s">
        <v>10</v>
      </c>
      <c r="F2799" s="591" t="s">
        <v>3524</v>
      </c>
      <c r="G2799" s="590" t="s">
        <v>311</v>
      </c>
      <c r="H2799" s="589">
        <v>1</v>
      </c>
      <c r="I2799" s="592">
        <v>9030.3799999999992</v>
      </c>
      <c r="J2799" s="592">
        <v>9030.3799999999992</v>
      </c>
      <c r="K2799" s="590" t="s">
        <v>1365</v>
      </c>
      <c r="L2799" s="590" t="s">
        <v>3525</v>
      </c>
      <c r="M2799" s="591" t="s">
        <v>3524</v>
      </c>
      <c r="O2799" s="554" t="str">
        <f t="shared" si="256"/>
        <v>B2/23/21-E</v>
      </c>
    </row>
    <row r="2800" spans="1:18" ht="14.5">
      <c r="P2800" s="555"/>
      <c r="Q2800" s="555"/>
      <c r="R2800" s="555"/>
    </row>
    <row r="2801" spans="1:18" ht="43.5">
      <c r="A2801" s="587">
        <v>4</v>
      </c>
      <c r="B2801" s="588" t="s">
        <v>3518</v>
      </c>
      <c r="C2801" s="588" t="s">
        <v>36</v>
      </c>
      <c r="D2801" s="588" t="s">
        <v>36</v>
      </c>
      <c r="E2801" s="588" t="s">
        <v>36</v>
      </c>
      <c r="F2801" s="587" t="s">
        <v>901</v>
      </c>
      <c r="G2801" s="588" t="s">
        <v>36</v>
      </c>
      <c r="H2801" s="587"/>
      <c r="I2801" s="587"/>
      <c r="J2801" s="583">
        <v>996773.64</v>
      </c>
      <c r="K2801" s="588"/>
      <c r="L2801" s="588"/>
      <c r="M2801" s="587"/>
      <c r="N2801" s="587"/>
      <c r="O2801" s="587"/>
    </row>
    <row r="2802" spans="1:18">
      <c r="B2802" s="590" t="s">
        <v>3518</v>
      </c>
      <c r="C2802" s="590" t="s">
        <v>1914</v>
      </c>
      <c r="D2802" s="590" t="s">
        <v>2197</v>
      </c>
      <c r="E2802" s="590" t="s">
        <v>11</v>
      </c>
      <c r="F2802" s="591" t="s">
        <v>2201</v>
      </c>
      <c r="G2802" s="590" t="s">
        <v>311</v>
      </c>
      <c r="H2802" s="589">
        <v>3</v>
      </c>
      <c r="I2802" s="592">
        <v>332257.88</v>
      </c>
      <c r="J2802" s="592">
        <v>996773.64</v>
      </c>
      <c r="K2802" s="590" t="s">
        <v>1365</v>
      </c>
      <c r="L2802" s="590" t="s">
        <v>3526</v>
      </c>
      <c r="M2802" s="591" t="s">
        <v>2201</v>
      </c>
      <c r="O2802" s="554" t="str">
        <f>+_xlfn.CONCAT(B2802,"-",E2802)</f>
        <v>B2/23/21-F</v>
      </c>
    </row>
    <row r="2803" spans="1:18" ht="14.5">
      <c r="P2803" s="555"/>
      <c r="Q2803" s="555"/>
      <c r="R2803" s="555"/>
    </row>
    <row r="2804" spans="1:18" ht="14.5">
      <c r="A2804" s="587">
        <v>4</v>
      </c>
      <c r="B2804" s="588" t="s">
        <v>3518</v>
      </c>
      <c r="C2804" s="588" t="s">
        <v>36</v>
      </c>
      <c r="D2804" s="588" t="s">
        <v>36</v>
      </c>
      <c r="E2804" s="588" t="s">
        <v>36</v>
      </c>
      <c r="F2804" s="587" t="s">
        <v>3182</v>
      </c>
      <c r="G2804" s="588" t="s">
        <v>36</v>
      </c>
      <c r="H2804" s="587"/>
      <c r="I2804" s="587"/>
      <c r="J2804" s="583">
        <v>8850</v>
      </c>
      <c r="K2804" s="588"/>
      <c r="L2804" s="588"/>
      <c r="M2804" s="587"/>
      <c r="N2804" s="587"/>
      <c r="O2804" s="587"/>
    </row>
    <row r="2805" spans="1:18">
      <c r="B2805" s="590" t="s">
        <v>3518</v>
      </c>
      <c r="C2805" s="590" t="s">
        <v>1914</v>
      </c>
      <c r="D2805" s="590" t="s">
        <v>2197</v>
      </c>
      <c r="E2805" s="590" t="s">
        <v>27</v>
      </c>
      <c r="F2805" s="591" t="s">
        <v>3527</v>
      </c>
      <c r="G2805" s="590" t="s">
        <v>311</v>
      </c>
      <c r="H2805" s="589">
        <v>1</v>
      </c>
      <c r="I2805" s="592">
        <v>8850</v>
      </c>
      <c r="J2805" s="592">
        <v>8850</v>
      </c>
      <c r="K2805" s="590" t="s">
        <v>1365</v>
      </c>
      <c r="L2805" s="590" t="s">
        <v>3528</v>
      </c>
      <c r="M2805" s="591" t="s">
        <v>3527</v>
      </c>
      <c r="O2805" s="554" t="str">
        <f>+_xlfn.CONCAT(B2805,"-",E2805)</f>
        <v>B2/23/21-G</v>
      </c>
    </row>
    <row r="2806" spans="1:18" ht="14.5">
      <c r="P2806" s="555"/>
      <c r="Q2806" s="555"/>
      <c r="R2806" s="555"/>
    </row>
    <row r="2807" spans="1:18" ht="29">
      <c r="A2807" s="587">
        <v>4</v>
      </c>
      <c r="B2807" s="588" t="s">
        <v>3518</v>
      </c>
      <c r="C2807" s="588" t="s">
        <v>36</v>
      </c>
      <c r="D2807" s="588" t="s">
        <v>36</v>
      </c>
      <c r="E2807" s="588" t="s">
        <v>36</v>
      </c>
      <c r="F2807" s="587" t="s">
        <v>905</v>
      </c>
      <c r="G2807" s="588" t="s">
        <v>36</v>
      </c>
      <c r="H2807" s="587"/>
      <c r="I2807" s="587"/>
      <c r="J2807" s="583">
        <v>258141</v>
      </c>
      <c r="K2807" s="588"/>
      <c r="L2807" s="588"/>
      <c r="M2807" s="587"/>
      <c r="N2807" s="587"/>
      <c r="O2807" s="587"/>
      <c r="P2807" s="555"/>
      <c r="Q2807" s="555"/>
      <c r="R2807" s="555"/>
    </row>
    <row r="2808" spans="1:18" ht="14.5">
      <c r="A2808" s="587">
        <v>5</v>
      </c>
      <c r="B2808" s="588" t="s">
        <v>3518</v>
      </c>
      <c r="C2808" s="588" t="s">
        <v>36</v>
      </c>
      <c r="D2808" s="588" t="s">
        <v>36</v>
      </c>
      <c r="E2808" s="588" t="s">
        <v>36</v>
      </c>
      <c r="F2808" s="587" t="s">
        <v>3182</v>
      </c>
      <c r="G2808" s="588" t="s">
        <v>36</v>
      </c>
      <c r="H2808" s="587"/>
      <c r="I2808" s="587"/>
      <c r="J2808" s="583">
        <v>258141</v>
      </c>
      <c r="K2808" s="588"/>
      <c r="L2808" s="588"/>
      <c r="M2808" s="587"/>
      <c r="N2808" s="587"/>
      <c r="O2808" s="587"/>
    </row>
    <row r="2809" spans="1:18">
      <c r="B2809" s="590" t="s">
        <v>3518</v>
      </c>
      <c r="C2809" s="590" t="s">
        <v>1914</v>
      </c>
      <c r="D2809" s="590" t="s">
        <v>2197</v>
      </c>
      <c r="E2809" s="590" t="s">
        <v>28</v>
      </c>
      <c r="F2809" s="591" t="s">
        <v>906</v>
      </c>
      <c r="G2809" s="590" t="s">
        <v>168</v>
      </c>
      <c r="H2809" s="589">
        <v>156</v>
      </c>
      <c r="I2809" s="592">
        <v>1654.75</v>
      </c>
      <c r="J2809" s="592">
        <v>258141</v>
      </c>
      <c r="K2809" s="590" t="s">
        <v>1365</v>
      </c>
      <c r="L2809" s="590" t="s">
        <v>3529</v>
      </c>
      <c r="M2809" s="591" t="s">
        <v>906</v>
      </c>
      <c r="O2809" s="554" t="str">
        <f>+_xlfn.CONCAT(B2809,"-",E2809)</f>
        <v>B2/23/21-H</v>
      </c>
    </row>
    <row r="2811" spans="1:18" ht="14.5">
      <c r="P2811" s="555"/>
      <c r="Q2811" s="555"/>
      <c r="R2811" s="555"/>
    </row>
    <row r="2812" spans="1:18" ht="29">
      <c r="A2812" s="587">
        <v>4</v>
      </c>
      <c r="B2812" s="588" t="s">
        <v>3530</v>
      </c>
      <c r="C2812" s="588" t="s">
        <v>36</v>
      </c>
      <c r="D2812" s="588" t="s">
        <v>36</v>
      </c>
      <c r="E2812" s="588" t="s">
        <v>36</v>
      </c>
      <c r="F2812" s="587" t="s">
        <v>3531</v>
      </c>
      <c r="G2812" s="588" t="s">
        <v>36</v>
      </c>
      <c r="H2812" s="587"/>
      <c r="I2812" s="587"/>
      <c r="J2812" s="583">
        <v>123150</v>
      </c>
      <c r="K2812" s="588"/>
      <c r="L2812" s="588"/>
      <c r="M2812" s="587"/>
      <c r="N2812" s="587"/>
      <c r="O2812" s="587"/>
      <c r="P2812" s="555"/>
      <c r="Q2812" s="555"/>
      <c r="R2812" s="555"/>
    </row>
    <row r="2813" spans="1:18" ht="14.5">
      <c r="A2813" s="587">
        <v>5</v>
      </c>
      <c r="B2813" s="588" t="s">
        <v>3530</v>
      </c>
      <c r="C2813" s="588" t="s">
        <v>36</v>
      </c>
      <c r="D2813" s="588" t="s">
        <v>36</v>
      </c>
      <c r="E2813" s="588" t="s">
        <v>36</v>
      </c>
      <c r="F2813" s="587" t="s">
        <v>3182</v>
      </c>
      <c r="G2813" s="588" t="s">
        <v>36</v>
      </c>
      <c r="H2813" s="587"/>
      <c r="I2813" s="587"/>
      <c r="J2813" s="583">
        <v>123150</v>
      </c>
      <c r="K2813" s="588"/>
      <c r="L2813" s="588"/>
      <c r="M2813" s="587"/>
      <c r="N2813" s="587"/>
      <c r="O2813" s="587"/>
    </row>
    <row r="2814" spans="1:18">
      <c r="B2814" s="590" t="s">
        <v>3530</v>
      </c>
      <c r="C2814" s="590" t="s">
        <v>1914</v>
      </c>
      <c r="D2814" s="590" t="s">
        <v>2197</v>
      </c>
      <c r="E2814" s="590" t="s">
        <v>5</v>
      </c>
      <c r="F2814" s="591" t="s">
        <v>3532</v>
      </c>
      <c r="G2814" s="590" t="s">
        <v>311</v>
      </c>
      <c r="H2814" s="589">
        <v>2</v>
      </c>
      <c r="I2814" s="592">
        <v>30787.5</v>
      </c>
      <c r="J2814" s="592">
        <v>61575</v>
      </c>
      <c r="K2814" s="590" t="s">
        <v>1365</v>
      </c>
      <c r="L2814" s="590" t="s">
        <v>3533</v>
      </c>
      <c r="M2814" s="591" t="s">
        <v>3532</v>
      </c>
      <c r="O2814" s="554" t="str">
        <f t="shared" ref="O2814:O2815" si="257">+_xlfn.CONCAT(B2814,"-",E2814)</f>
        <v>B2/23/22-A</v>
      </c>
    </row>
    <row r="2815" spans="1:18">
      <c r="B2815" s="590" t="s">
        <v>3530</v>
      </c>
      <c r="C2815" s="590" t="s">
        <v>1914</v>
      </c>
      <c r="D2815" s="590" t="s">
        <v>2197</v>
      </c>
      <c r="E2815" s="590" t="s">
        <v>6</v>
      </c>
      <c r="F2815" s="591" t="s">
        <v>3534</v>
      </c>
      <c r="G2815" s="590" t="s">
        <v>311</v>
      </c>
      <c r="H2815" s="589">
        <v>2</v>
      </c>
      <c r="I2815" s="592">
        <v>30787.5</v>
      </c>
      <c r="J2815" s="592">
        <v>61575</v>
      </c>
      <c r="K2815" s="590" t="s">
        <v>1365</v>
      </c>
      <c r="L2815" s="590" t="s">
        <v>3535</v>
      </c>
      <c r="M2815" s="591" t="s">
        <v>3534</v>
      </c>
      <c r="O2815" s="554" t="str">
        <f t="shared" si="257"/>
        <v>B2/23/22-B</v>
      </c>
    </row>
    <row r="2816" spans="1:18" ht="14.5">
      <c r="P2816" s="555"/>
      <c r="Q2816" s="555"/>
      <c r="R2816" s="555"/>
    </row>
    <row r="2817" spans="1:18" ht="14.5">
      <c r="A2817" s="587">
        <v>4</v>
      </c>
      <c r="B2817" s="588" t="s">
        <v>3530</v>
      </c>
      <c r="C2817" s="588" t="s">
        <v>36</v>
      </c>
      <c r="D2817" s="588" t="s">
        <v>36</v>
      </c>
      <c r="E2817" s="588" t="s">
        <v>36</v>
      </c>
      <c r="F2817" s="587" t="s">
        <v>914</v>
      </c>
      <c r="G2817" s="588" t="s">
        <v>36</v>
      </c>
      <c r="H2817" s="587"/>
      <c r="I2817" s="587"/>
      <c r="J2817" s="583">
        <v>34087.5</v>
      </c>
      <c r="K2817" s="588"/>
      <c r="L2817" s="588"/>
      <c r="M2817" s="587"/>
      <c r="N2817" s="587"/>
      <c r="O2817" s="587"/>
    </row>
    <row r="2818" spans="1:18">
      <c r="B2818" s="590" t="s">
        <v>3530</v>
      </c>
      <c r="C2818" s="590" t="s">
        <v>1914</v>
      </c>
      <c r="D2818" s="590" t="s">
        <v>2197</v>
      </c>
      <c r="E2818" s="590" t="s">
        <v>7</v>
      </c>
      <c r="F2818" s="591" t="s">
        <v>915</v>
      </c>
      <c r="G2818" s="590" t="s">
        <v>311</v>
      </c>
      <c r="H2818" s="589">
        <v>1</v>
      </c>
      <c r="I2818" s="592">
        <v>34087.5</v>
      </c>
      <c r="J2818" s="592">
        <v>34087.5</v>
      </c>
      <c r="K2818" s="590" t="s">
        <v>1365</v>
      </c>
      <c r="L2818" s="590" t="s">
        <v>3536</v>
      </c>
      <c r="M2818" s="591" t="s">
        <v>915</v>
      </c>
      <c r="O2818" s="554" t="str">
        <f>+_xlfn.CONCAT(B2818,"-",E2818)</f>
        <v>B2/23/22-C</v>
      </c>
    </row>
    <row r="2819" spans="1:18" ht="14.5">
      <c r="P2819" s="555"/>
      <c r="Q2819" s="555"/>
      <c r="R2819" s="555"/>
    </row>
    <row r="2820" spans="1:18" ht="87">
      <c r="A2820" s="587">
        <v>4</v>
      </c>
      <c r="B2820" s="588" t="s">
        <v>3530</v>
      </c>
      <c r="C2820" s="588" t="s">
        <v>36</v>
      </c>
      <c r="D2820" s="588" t="s">
        <v>36</v>
      </c>
      <c r="E2820" s="588" t="s">
        <v>36</v>
      </c>
      <c r="F2820" s="587" t="s">
        <v>917</v>
      </c>
      <c r="G2820" s="588" t="s">
        <v>36</v>
      </c>
      <c r="H2820" s="587"/>
      <c r="I2820" s="587"/>
      <c r="J2820" s="583">
        <v>2287.5</v>
      </c>
      <c r="K2820" s="588"/>
      <c r="L2820" s="588"/>
      <c r="M2820" s="587"/>
      <c r="N2820" s="587"/>
      <c r="O2820" s="587"/>
    </row>
    <row r="2821" spans="1:18">
      <c r="B2821" s="590" t="s">
        <v>3530</v>
      </c>
      <c r="C2821" s="590" t="s">
        <v>1914</v>
      </c>
      <c r="D2821" s="590" t="s">
        <v>2197</v>
      </c>
      <c r="E2821" s="590" t="s">
        <v>8</v>
      </c>
      <c r="F2821" s="591" t="s">
        <v>3537</v>
      </c>
      <c r="G2821" s="590" t="s">
        <v>311</v>
      </c>
      <c r="H2821" s="589">
        <v>1</v>
      </c>
      <c r="I2821" s="592">
        <v>2287.5</v>
      </c>
      <c r="J2821" s="592">
        <v>2287.5</v>
      </c>
      <c r="K2821" s="590" t="s">
        <v>1365</v>
      </c>
      <c r="L2821" s="590" t="s">
        <v>3538</v>
      </c>
      <c r="M2821" s="591" t="s">
        <v>3537</v>
      </c>
      <c r="O2821" s="554" t="str">
        <f>+_xlfn.CONCAT(B2821,"-",E2821)</f>
        <v>B2/23/22-D</v>
      </c>
    </row>
    <row r="2822" spans="1:18" ht="14.5">
      <c r="P2822" s="555"/>
      <c r="Q2822" s="555"/>
      <c r="R2822" s="555"/>
    </row>
    <row r="2823" spans="1:18" ht="29">
      <c r="A2823" s="587" t="s">
        <v>1633</v>
      </c>
      <c r="B2823" s="588" t="s">
        <v>3530</v>
      </c>
      <c r="C2823" s="588" t="s">
        <v>36</v>
      </c>
      <c r="D2823" s="588" t="s">
        <v>36</v>
      </c>
      <c r="E2823" s="588" t="s">
        <v>36</v>
      </c>
      <c r="F2823" s="587" t="s">
        <v>43</v>
      </c>
      <c r="G2823" s="588"/>
      <c r="H2823" s="587"/>
      <c r="I2823" s="587"/>
      <c r="J2823" s="587"/>
      <c r="K2823" s="588"/>
      <c r="L2823" s="588"/>
      <c r="M2823" s="587"/>
      <c r="N2823" s="587"/>
      <c r="O2823" s="587"/>
      <c r="P2823" s="555"/>
      <c r="Q2823" s="555"/>
      <c r="R2823" s="555"/>
    </row>
    <row r="2824" spans="1:18" ht="14.5">
      <c r="A2824" s="587" t="s">
        <v>1633</v>
      </c>
      <c r="B2824" s="588" t="s">
        <v>3530</v>
      </c>
      <c r="C2824" s="588" t="s">
        <v>36</v>
      </c>
      <c r="D2824" s="588" t="s">
        <v>36</v>
      </c>
      <c r="E2824" s="588" t="s">
        <v>36</v>
      </c>
      <c r="F2824" s="587" t="s">
        <v>9</v>
      </c>
      <c r="G2824" s="588"/>
      <c r="H2824" s="587"/>
      <c r="I2824" s="587"/>
      <c r="J2824" s="587"/>
      <c r="K2824" s="588"/>
      <c r="L2824" s="588"/>
      <c r="M2824" s="587"/>
      <c r="N2824" s="587"/>
      <c r="O2824" s="587"/>
    </row>
    <row r="2826" spans="1:18" ht="14.5">
      <c r="P2826" s="555"/>
      <c r="Q2826" s="555"/>
      <c r="R2826" s="555"/>
    </row>
    <row r="2827" spans="1:18" ht="14.5">
      <c r="A2827" s="587">
        <v>2</v>
      </c>
      <c r="B2827" s="588" t="s">
        <v>3539</v>
      </c>
      <c r="C2827" s="588" t="s">
        <v>36</v>
      </c>
      <c r="D2827" s="588" t="s">
        <v>36</v>
      </c>
      <c r="E2827" s="588" t="s">
        <v>36</v>
      </c>
      <c r="F2827" s="587" t="s">
        <v>25</v>
      </c>
      <c r="G2827" s="588" t="s">
        <v>36</v>
      </c>
      <c r="H2827" s="587"/>
      <c r="I2827" s="587"/>
      <c r="J2827" s="583">
        <v>40917086.960000001</v>
      </c>
      <c r="K2827" s="588"/>
      <c r="L2827" s="588"/>
      <c r="M2827" s="587"/>
      <c r="N2827" s="587"/>
      <c r="O2827" s="587"/>
      <c r="P2827" s="555"/>
      <c r="Q2827" s="555"/>
      <c r="R2827" s="555"/>
    </row>
    <row r="2828" spans="1:18" ht="14.5">
      <c r="A2828" s="587">
        <v>3</v>
      </c>
      <c r="B2828" s="588" t="s">
        <v>3539</v>
      </c>
      <c r="C2828" s="588" t="s">
        <v>36</v>
      </c>
      <c r="D2828" s="588" t="s">
        <v>36</v>
      </c>
      <c r="E2828" s="588" t="s">
        <v>36</v>
      </c>
      <c r="F2828" s="587" t="s">
        <v>521</v>
      </c>
      <c r="G2828" s="588" t="s">
        <v>36</v>
      </c>
      <c r="H2828" s="587"/>
      <c r="I2828" s="587"/>
      <c r="J2828" s="583">
        <v>575649.6</v>
      </c>
      <c r="K2828" s="588"/>
      <c r="L2828" s="588"/>
      <c r="M2828" s="587"/>
      <c r="N2828" s="587"/>
      <c r="O2828" s="587"/>
      <c r="P2828" s="555"/>
      <c r="Q2828" s="555"/>
      <c r="R2828" s="555"/>
    </row>
    <row r="2829" spans="1:18" ht="58">
      <c r="A2829" s="587">
        <v>4</v>
      </c>
      <c r="B2829" s="588" t="s">
        <v>3539</v>
      </c>
      <c r="C2829" s="588" t="s">
        <v>36</v>
      </c>
      <c r="D2829" s="588" t="s">
        <v>36</v>
      </c>
      <c r="E2829" s="588" t="s">
        <v>36</v>
      </c>
      <c r="F2829" s="587" t="s">
        <v>522</v>
      </c>
      <c r="G2829" s="588" t="s">
        <v>36</v>
      </c>
      <c r="H2829" s="587"/>
      <c r="I2829" s="587"/>
      <c r="J2829" s="583">
        <v>525118</v>
      </c>
      <c r="K2829" s="588"/>
      <c r="L2829" s="588"/>
      <c r="M2829" s="587"/>
      <c r="N2829" s="587"/>
      <c r="O2829" s="587"/>
    </row>
    <row r="2830" spans="1:18">
      <c r="B2830" s="590" t="s">
        <v>3539</v>
      </c>
      <c r="C2830" s="590" t="s">
        <v>1914</v>
      </c>
      <c r="D2830" s="590" t="s">
        <v>2205</v>
      </c>
      <c r="E2830" s="590" t="s">
        <v>5</v>
      </c>
      <c r="F2830" s="591" t="s">
        <v>523</v>
      </c>
      <c r="G2830" s="590" t="s">
        <v>179</v>
      </c>
      <c r="H2830" s="593">
        <v>1100</v>
      </c>
      <c r="I2830" s="589">
        <v>477.38</v>
      </c>
      <c r="J2830" s="592">
        <v>525118</v>
      </c>
      <c r="K2830" s="590" t="s">
        <v>2206</v>
      </c>
      <c r="L2830" s="590" t="s">
        <v>3540</v>
      </c>
      <c r="M2830" s="591" t="s">
        <v>523</v>
      </c>
      <c r="O2830" s="554" t="str">
        <f>+_xlfn.CONCAT(B2830,"-",E2830)</f>
        <v>B2/26/01-A</v>
      </c>
    </row>
    <row r="2831" spans="1:18" ht="14.5">
      <c r="P2831" s="555"/>
      <c r="Q2831" s="555"/>
      <c r="R2831" s="555"/>
    </row>
    <row r="2832" spans="1:18" ht="43.5">
      <c r="A2832" s="587">
        <v>4</v>
      </c>
      <c r="B2832" s="588" t="s">
        <v>3539</v>
      </c>
      <c r="C2832" s="588" t="s">
        <v>36</v>
      </c>
      <c r="D2832" s="588" t="s">
        <v>36</v>
      </c>
      <c r="E2832" s="588" t="s">
        <v>36</v>
      </c>
      <c r="F2832" s="587" t="s">
        <v>524</v>
      </c>
      <c r="G2832" s="588" t="s">
        <v>36</v>
      </c>
      <c r="H2832" s="587"/>
      <c r="I2832" s="587"/>
      <c r="J2832" s="583">
        <v>50531.6</v>
      </c>
      <c r="K2832" s="588"/>
      <c r="L2832" s="588"/>
      <c r="M2832" s="587"/>
      <c r="N2832" s="587"/>
      <c r="O2832" s="587"/>
    </row>
    <row r="2833" spans="1:18">
      <c r="B2833" s="590" t="s">
        <v>3539</v>
      </c>
      <c r="C2833" s="590" t="s">
        <v>1914</v>
      </c>
      <c r="D2833" s="590" t="s">
        <v>2205</v>
      </c>
      <c r="E2833" s="590" t="s">
        <v>6</v>
      </c>
      <c r="F2833" s="591" t="s">
        <v>525</v>
      </c>
      <c r="G2833" s="590" t="s">
        <v>179</v>
      </c>
      <c r="H2833" s="589">
        <v>70</v>
      </c>
      <c r="I2833" s="589">
        <v>721.88</v>
      </c>
      <c r="J2833" s="592">
        <v>50531.6</v>
      </c>
      <c r="K2833" s="590" t="s">
        <v>2206</v>
      </c>
      <c r="L2833" s="590" t="s">
        <v>3541</v>
      </c>
      <c r="M2833" s="591" t="s">
        <v>525</v>
      </c>
      <c r="O2833" s="554" t="str">
        <f>+_xlfn.CONCAT(B2833,"-",E2833)</f>
        <v>B2/26/01-B</v>
      </c>
    </row>
    <row r="2834" spans="1:18" ht="14.5">
      <c r="P2834" s="555"/>
      <c r="Q2834" s="555"/>
      <c r="R2834" s="555"/>
    </row>
    <row r="2835" spans="1:18" ht="29">
      <c r="A2835" s="587">
        <v>3</v>
      </c>
      <c r="B2835" s="588" t="s">
        <v>3539</v>
      </c>
      <c r="C2835" s="588" t="s">
        <v>36</v>
      </c>
      <c r="D2835" s="588" t="s">
        <v>36</v>
      </c>
      <c r="E2835" s="588" t="s">
        <v>36</v>
      </c>
      <c r="F2835" s="587" t="s">
        <v>526</v>
      </c>
      <c r="G2835" s="588" t="s">
        <v>36</v>
      </c>
      <c r="H2835" s="587"/>
      <c r="I2835" s="587"/>
      <c r="J2835" s="583">
        <v>2808706.4</v>
      </c>
      <c r="K2835" s="588"/>
      <c r="L2835" s="588"/>
      <c r="M2835" s="587"/>
      <c r="N2835" s="587"/>
      <c r="O2835" s="587"/>
      <c r="P2835" s="555"/>
      <c r="Q2835" s="555"/>
      <c r="R2835" s="555"/>
    </row>
    <row r="2836" spans="1:18" ht="58">
      <c r="A2836" s="587">
        <v>4</v>
      </c>
      <c r="B2836" s="588" t="s">
        <v>3539</v>
      </c>
      <c r="C2836" s="588" t="s">
        <v>36</v>
      </c>
      <c r="D2836" s="588" t="s">
        <v>36</v>
      </c>
      <c r="E2836" s="588" t="s">
        <v>36</v>
      </c>
      <c r="F2836" s="587" t="s">
        <v>527</v>
      </c>
      <c r="G2836" s="588" t="s">
        <v>36</v>
      </c>
      <c r="H2836" s="587"/>
      <c r="I2836" s="587"/>
      <c r="J2836" s="583">
        <v>1832.6</v>
      </c>
      <c r="K2836" s="588"/>
      <c r="L2836" s="588"/>
      <c r="M2836" s="587"/>
      <c r="N2836" s="587"/>
      <c r="O2836" s="587"/>
    </row>
    <row r="2837" spans="1:18">
      <c r="B2837" s="590" t="s">
        <v>3539</v>
      </c>
      <c r="C2837" s="590" t="s">
        <v>1914</v>
      </c>
      <c r="D2837" s="590" t="s">
        <v>2205</v>
      </c>
      <c r="E2837" s="590" t="s">
        <v>7</v>
      </c>
      <c r="F2837" s="591" t="s">
        <v>528</v>
      </c>
      <c r="G2837" s="590" t="s">
        <v>179</v>
      </c>
      <c r="H2837" s="589">
        <v>20</v>
      </c>
      <c r="I2837" s="589">
        <v>91.63</v>
      </c>
      <c r="J2837" s="592">
        <v>1832.6</v>
      </c>
      <c r="K2837" s="590" t="s">
        <v>2206</v>
      </c>
      <c r="L2837" s="590" t="s">
        <v>3542</v>
      </c>
      <c r="M2837" s="591" t="s">
        <v>528</v>
      </c>
      <c r="O2837" s="554" t="str">
        <f>+_xlfn.CONCAT(B2837,"-",E2837)</f>
        <v>B2/26/01-C</v>
      </c>
    </row>
    <row r="2838" spans="1:18" ht="14.5">
      <c r="P2838" s="555"/>
      <c r="Q2838" s="555"/>
      <c r="R2838" s="555"/>
    </row>
    <row r="2839" spans="1:18" ht="58">
      <c r="A2839" s="587">
        <v>4</v>
      </c>
      <c r="B2839" s="588" t="s">
        <v>3539</v>
      </c>
      <c r="C2839" s="588" t="s">
        <v>36</v>
      </c>
      <c r="D2839" s="588" t="s">
        <v>36</v>
      </c>
      <c r="E2839" s="588" t="s">
        <v>36</v>
      </c>
      <c r="F2839" s="587" t="s">
        <v>531</v>
      </c>
      <c r="G2839" s="588" t="s">
        <v>36</v>
      </c>
      <c r="H2839" s="587"/>
      <c r="I2839" s="587"/>
      <c r="J2839" s="587">
        <v>680</v>
      </c>
      <c r="K2839" s="588"/>
      <c r="L2839" s="588"/>
      <c r="M2839" s="587"/>
      <c r="N2839" s="587"/>
      <c r="O2839" s="587"/>
    </row>
    <row r="2840" spans="1:18">
      <c r="B2840" s="590" t="s">
        <v>3539</v>
      </c>
      <c r="C2840" s="590" t="s">
        <v>1914</v>
      </c>
      <c r="D2840" s="590" t="s">
        <v>2205</v>
      </c>
      <c r="E2840" s="590" t="s">
        <v>8</v>
      </c>
      <c r="F2840" s="591" t="s">
        <v>532</v>
      </c>
      <c r="G2840" s="590" t="s">
        <v>179</v>
      </c>
      <c r="H2840" s="589">
        <v>20</v>
      </c>
      <c r="I2840" s="589">
        <v>34</v>
      </c>
      <c r="J2840" s="589">
        <v>680</v>
      </c>
      <c r="K2840" s="590" t="s">
        <v>2206</v>
      </c>
      <c r="L2840" s="590" t="s">
        <v>3543</v>
      </c>
      <c r="M2840" s="591" t="s">
        <v>532</v>
      </c>
      <c r="O2840" s="554" t="str">
        <f>+_xlfn.CONCAT(B2840,"-",E2840)</f>
        <v>B2/26/01-D</v>
      </c>
    </row>
    <row r="2842" spans="1:18" ht="14.5">
      <c r="P2842" s="555"/>
      <c r="Q2842" s="555"/>
      <c r="R2842" s="555"/>
    </row>
    <row r="2843" spans="1:18" ht="43.5">
      <c r="A2843" s="587">
        <v>4</v>
      </c>
      <c r="B2843" s="588" t="s">
        <v>3544</v>
      </c>
      <c r="C2843" s="588" t="s">
        <v>36</v>
      </c>
      <c r="D2843" s="588" t="s">
        <v>36</v>
      </c>
      <c r="E2843" s="588" t="s">
        <v>36</v>
      </c>
      <c r="F2843" s="587" t="s">
        <v>534</v>
      </c>
      <c r="G2843" s="588" t="s">
        <v>36</v>
      </c>
      <c r="H2843" s="587"/>
      <c r="I2843" s="587"/>
      <c r="J2843" s="583">
        <v>1211452.43</v>
      </c>
      <c r="K2843" s="588"/>
      <c r="L2843" s="588"/>
      <c r="M2843" s="587"/>
      <c r="N2843" s="587"/>
      <c r="O2843" s="587"/>
    </row>
    <row r="2844" spans="1:18">
      <c r="B2844" s="590" t="s">
        <v>3544</v>
      </c>
      <c r="C2844" s="590" t="s">
        <v>1914</v>
      </c>
      <c r="D2844" s="590" t="s">
        <v>2205</v>
      </c>
      <c r="E2844" s="590" t="s">
        <v>5</v>
      </c>
      <c r="F2844" s="591" t="s">
        <v>535</v>
      </c>
      <c r="G2844" s="590" t="s">
        <v>179</v>
      </c>
      <c r="H2844" s="589">
        <v>685</v>
      </c>
      <c r="I2844" s="592">
        <v>1003.75</v>
      </c>
      <c r="J2844" s="592">
        <v>687568.75</v>
      </c>
      <c r="K2844" s="590" t="s">
        <v>2206</v>
      </c>
      <c r="L2844" s="590" t="s">
        <v>3545</v>
      </c>
      <c r="M2844" s="591" t="s">
        <v>535</v>
      </c>
      <c r="O2844" s="554" t="str">
        <f t="shared" ref="O2844:O2849" si="258">+_xlfn.CONCAT(B2844,"-",E2844)</f>
        <v>B2/26/02-A</v>
      </c>
    </row>
    <row r="2845" spans="1:18">
      <c r="B2845" s="590" t="s">
        <v>3544</v>
      </c>
      <c r="C2845" s="590" t="s">
        <v>1914</v>
      </c>
      <c r="D2845" s="590" t="s">
        <v>2205</v>
      </c>
      <c r="E2845" s="590" t="s">
        <v>6</v>
      </c>
      <c r="F2845" s="591" t="s">
        <v>541</v>
      </c>
      <c r="G2845" s="590" t="s">
        <v>179</v>
      </c>
      <c r="H2845" s="589">
        <v>50</v>
      </c>
      <c r="I2845" s="589">
        <v>793.75</v>
      </c>
      <c r="J2845" s="592">
        <v>39687.5</v>
      </c>
      <c r="K2845" s="590" t="s">
        <v>2206</v>
      </c>
      <c r="L2845" s="590" t="s">
        <v>3546</v>
      </c>
      <c r="M2845" s="591" t="s">
        <v>541</v>
      </c>
      <c r="O2845" s="554" t="str">
        <f t="shared" si="258"/>
        <v>B2/26/02-B</v>
      </c>
    </row>
    <row r="2846" spans="1:18">
      <c r="B2846" s="590" t="s">
        <v>3544</v>
      </c>
      <c r="C2846" s="590" t="s">
        <v>1914</v>
      </c>
      <c r="D2846" s="590" t="s">
        <v>2205</v>
      </c>
      <c r="E2846" s="590" t="s">
        <v>7</v>
      </c>
      <c r="F2846" s="591" t="s">
        <v>2210</v>
      </c>
      <c r="G2846" s="590" t="s">
        <v>179</v>
      </c>
      <c r="H2846" s="589">
        <v>250</v>
      </c>
      <c r="I2846" s="589">
        <v>657.25</v>
      </c>
      <c r="J2846" s="592">
        <v>164312.5</v>
      </c>
      <c r="K2846" s="590" t="s">
        <v>2206</v>
      </c>
      <c r="L2846" s="590" t="s">
        <v>3547</v>
      </c>
      <c r="M2846" s="591" t="s">
        <v>2210</v>
      </c>
      <c r="O2846" s="554" t="str">
        <f t="shared" si="258"/>
        <v>B2/26/02-C</v>
      </c>
    </row>
    <row r="2847" spans="1:18">
      <c r="B2847" s="590" t="s">
        <v>3544</v>
      </c>
      <c r="C2847" s="590" t="s">
        <v>1914</v>
      </c>
      <c r="D2847" s="590" t="s">
        <v>2205</v>
      </c>
      <c r="E2847" s="590" t="s">
        <v>8</v>
      </c>
      <c r="F2847" s="591" t="s">
        <v>3548</v>
      </c>
      <c r="G2847" s="590" t="s">
        <v>179</v>
      </c>
      <c r="H2847" s="589">
        <v>565</v>
      </c>
      <c r="I2847" s="589">
        <v>410.38</v>
      </c>
      <c r="J2847" s="592">
        <v>231864.7</v>
      </c>
      <c r="K2847" s="590" t="s">
        <v>2206</v>
      </c>
      <c r="L2847" s="590" t="s">
        <v>3549</v>
      </c>
      <c r="M2847" s="591" t="s">
        <v>3548</v>
      </c>
      <c r="O2847" s="554" t="str">
        <f t="shared" si="258"/>
        <v>B2/26/02-D</v>
      </c>
    </row>
    <row r="2848" spans="1:18">
      <c r="B2848" s="590" t="s">
        <v>3544</v>
      </c>
      <c r="C2848" s="590" t="s">
        <v>1914</v>
      </c>
      <c r="D2848" s="590" t="s">
        <v>2205</v>
      </c>
      <c r="E2848" s="590" t="s">
        <v>10</v>
      </c>
      <c r="F2848" s="591" t="s">
        <v>538</v>
      </c>
      <c r="G2848" s="590" t="s">
        <v>179</v>
      </c>
      <c r="H2848" s="589">
        <v>495</v>
      </c>
      <c r="I2848" s="589">
        <v>131.13</v>
      </c>
      <c r="J2848" s="592">
        <v>64909.35</v>
      </c>
      <c r="K2848" s="590" t="s">
        <v>2206</v>
      </c>
      <c r="L2848" s="590" t="s">
        <v>3550</v>
      </c>
      <c r="M2848" s="591" t="s">
        <v>538</v>
      </c>
      <c r="O2848" s="554" t="str">
        <f t="shared" si="258"/>
        <v>B2/26/02-E</v>
      </c>
    </row>
    <row r="2849" spans="1:18">
      <c r="B2849" s="590" t="s">
        <v>3544</v>
      </c>
      <c r="C2849" s="590" t="s">
        <v>1914</v>
      </c>
      <c r="D2849" s="590" t="s">
        <v>2205</v>
      </c>
      <c r="E2849" s="590" t="s">
        <v>11</v>
      </c>
      <c r="F2849" s="591" t="s">
        <v>539</v>
      </c>
      <c r="G2849" s="590" t="s">
        <v>179</v>
      </c>
      <c r="H2849" s="589">
        <v>401</v>
      </c>
      <c r="I2849" s="589">
        <v>57.63</v>
      </c>
      <c r="J2849" s="592">
        <v>23109.63</v>
      </c>
      <c r="K2849" s="590" t="s">
        <v>2206</v>
      </c>
      <c r="L2849" s="590" t="s">
        <v>3551</v>
      </c>
      <c r="M2849" s="591" t="s">
        <v>539</v>
      </c>
      <c r="O2849" s="554" t="str">
        <f t="shared" si="258"/>
        <v>B2/26/02-F</v>
      </c>
    </row>
    <row r="2850" spans="1:18" ht="14.5">
      <c r="P2850" s="555"/>
      <c r="Q2850" s="555"/>
      <c r="R2850" s="555"/>
    </row>
    <row r="2851" spans="1:18" ht="43.5">
      <c r="A2851" s="587">
        <v>4</v>
      </c>
      <c r="B2851" s="588" t="s">
        <v>3544</v>
      </c>
      <c r="C2851" s="588" t="s">
        <v>36</v>
      </c>
      <c r="D2851" s="588" t="s">
        <v>36</v>
      </c>
      <c r="E2851" s="588" t="s">
        <v>36</v>
      </c>
      <c r="F2851" s="587" t="s">
        <v>540</v>
      </c>
      <c r="G2851" s="588" t="s">
        <v>36</v>
      </c>
      <c r="H2851" s="587"/>
      <c r="I2851" s="587"/>
      <c r="J2851" s="583">
        <v>1097845.93</v>
      </c>
      <c r="K2851" s="588"/>
      <c r="L2851" s="588"/>
      <c r="M2851" s="587"/>
      <c r="N2851" s="587"/>
      <c r="O2851" s="587"/>
    </row>
    <row r="2852" spans="1:18">
      <c r="B2852" s="590" t="s">
        <v>3544</v>
      </c>
      <c r="C2852" s="590" t="s">
        <v>1914</v>
      </c>
      <c r="D2852" s="590" t="s">
        <v>2205</v>
      </c>
      <c r="E2852" s="590" t="s">
        <v>27</v>
      </c>
      <c r="F2852" s="591" t="s">
        <v>2215</v>
      </c>
      <c r="G2852" s="590" t="s">
        <v>179</v>
      </c>
      <c r="H2852" s="589">
        <v>468</v>
      </c>
      <c r="I2852" s="592">
        <v>1182.25</v>
      </c>
      <c r="J2852" s="592">
        <v>553293</v>
      </c>
      <c r="K2852" s="590" t="s">
        <v>2206</v>
      </c>
      <c r="L2852" s="590" t="s">
        <v>3552</v>
      </c>
      <c r="M2852" s="591" t="s">
        <v>2215</v>
      </c>
      <c r="O2852" s="554" t="str">
        <f t="shared" ref="O2852:O2859" si="259">+_xlfn.CONCAT(B2852,"-",E2852)</f>
        <v>B2/26/02-G</v>
      </c>
    </row>
    <row r="2853" spans="1:18">
      <c r="B2853" s="590" t="s">
        <v>3544</v>
      </c>
      <c r="C2853" s="590" t="s">
        <v>1914</v>
      </c>
      <c r="D2853" s="590" t="s">
        <v>2205</v>
      </c>
      <c r="E2853" s="590" t="s">
        <v>28</v>
      </c>
      <c r="F2853" s="591" t="s">
        <v>535</v>
      </c>
      <c r="G2853" s="590" t="s">
        <v>179</v>
      </c>
      <c r="H2853" s="589">
        <v>25</v>
      </c>
      <c r="I2853" s="589">
        <v>952.75</v>
      </c>
      <c r="J2853" s="592">
        <v>23818.75</v>
      </c>
      <c r="K2853" s="590" t="s">
        <v>2206</v>
      </c>
      <c r="L2853" s="590" t="s">
        <v>3553</v>
      </c>
      <c r="M2853" s="591" t="s">
        <v>535</v>
      </c>
      <c r="O2853" s="554" t="str">
        <f t="shared" si="259"/>
        <v>B2/26/02-H</v>
      </c>
    </row>
    <row r="2854" spans="1:18">
      <c r="B2854" s="590" t="s">
        <v>3544</v>
      </c>
      <c r="C2854" s="590" t="s">
        <v>1914</v>
      </c>
      <c r="D2854" s="590" t="s">
        <v>2205</v>
      </c>
      <c r="E2854" s="590" t="s">
        <v>33</v>
      </c>
      <c r="F2854" s="591" t="s">
        <v>541</v>
      </c>
      <c r="G2854" s="590" t="s">
        <v>179</v>
      </c>
      <c r="H2854" s="589">
        <v>95</v>
      </c>
      <c r="I2854" s="589">
        <v>747.25</v>
      </c>
      <c r="J2854" s="592">
        <v>70988.75</v>
      </c>
      <c r="K2854" s="590" t="s">
        <v>2206</v>
      </c>
      <c r="L2854" s="590" t="s">
        <v>3554</v>
      </c>
      <c r="M2854" s="591" t="s">
        <v>541</v>
      </c>
      <c r="O2854" s="554" t="str">
        <f t="shared" si="259"/>
        <v>B2/26/02-J</v>
      </c>
    </row>
    <row r="2855" spans="1:18">
      <c r="B2855" s="590" t="s">
        <v>3544</v>
      </c>
      <c r="C2855" s="590" t="s">
        <v>1914</v>
      </c>
      <c r="D2855" s="590" t="s">
        <v>2205</v>
      </c>
      <c r="E2855" s="590" t="s">
        <v>34</v>
      </c>
      <c r="F2855" s="591" t="s">
        <v>2210</v>
      </c>
      <c r="G2855" s="590" t="s">
        <v>179</v>
      </c>
      <c r="H2855" s="589">
        <v>10</v>
      </c>
      <c r="I2855" s="589">
        <v>615.25</v>
      </c>
      <c r="J2855" s="592">
        <v>6152.5</v>
      </c>
      <c r="K2855" s="590" t="s">
        <v>2206</v>
      </c>
      <c r="L2855" s="590" t="s">
        <v>3555</v>
      </c>
      <c r="M2855" s="591" t="s">
        <v>2210</v>
      </c>
      <c r="O2855" s="554" t="str">
        <f t="shared" si="259"/>
        <v>B2/26/02-K</v>
      </c>
    </row>
    <row r="2856" spans="1:18">
      <c r="B2856" s="590" t="s">
        <v>3544</v>
      </c>
      <c r="C2856" s="590" t="s">
        <v>1914</v>
      </c>
      <c r="D2856" s="590" t="s">
        <v>2205</v>
      </c>
      <c r="E2856" s="590" t="s">
        <v>39</v>
      </c>
      <c r="F2856" s="591" t="s">
        <v>536</v>
      </c>
      <c r="G2856" s="590" t="s">
        <v>179</v>
      </c>
      <c r="H2856" s="589">
        <v>60</v>
      </c>
      <c r="I2856" s="589">
        <v>511.75</v>
      </c>
      <c r="J2856" s="592">
        <v>30705</v>
      </c>
      <c r="K2856" s="590" t="s">
        <v>2206</v>
      </c>
      <c r="L2856" s="590" t="s">
        <v>3556</v>
      </c>
      <c r="M2856" s="591" t="s">
        <v>536</v>
      </c>
      <c r="O2856" s="554" t="str">
        <f t="shared" si="259"/>
        <v>B2/26/02-L</v>
      </c>
    </row>
    <row r="2857" spans="1:18">
      <c r="B2857" s="590" t="s">
        <v>3544</v>
      </c>
      <c r="C2857" s="590" t="s">
        <v>1914</v>
      </c>
      <c r="D2857" s="590" t="s">
        <v>2205</v>
      </c>
      <c r="E2857" s="590" t="s">
        <v>38</v>
      </c>
      <c r="F2857" s="591" t="s">
        <v>3548</v>
      </c>
      <c r="G2857" s="590" t="s">
        <v>179</v>
      </c>
      <c r="H2857" s="589">
        <v>100</v>
      </c>
      <c r="I2857" s="589">
        <v>383.38</v>
      </c>
      <c r="J2857" s="592">
        <v>38338</v>
      </c>
      <c r="K2857" s="590" t="s">
        <v>2206</v>
      </c>
      <c r="L2857" s="590" t="s">
        <v>3557</v>
      </c>
      <c r="M2857" s="591" t="s">
        <v>3548</v>
      </c>
      <c r="O2857" s="554" t="str">
        <f t="shared" si="259"/>
        <v>B2/26/02-M</v>
      </c>
    </row>
    <row r="2858" spans="1:18">
      <c r="B2858" s="590" t="s">
        <v>3544</v>
      </c>
      <c r="C2858" s="590" t="s">
        <v>1914</v>
      </c>
      <c r="D2858" s="590" t="s">
        <v>2205</v>
      </c>
      <c r="E2858" s="590" t="s">
        <v>205</v>
      </c>
      <c r="F2858" s="591" t="s">
        <v>542</v>
      </c>
      <c r="G2858" s="590" t="s">
        <v>179</v>
      </c>
      <c r="H2858" s="589">
        <v>197</v>
      </c>
      <c r="I2858" s="589">
        <v>288.88</v>
      </c>
      <c r="J2858" s="592">
        <v>56909.36</v>
      </c>
      <c r="K2858" s="590" t="s">
        <v>2206</v>
      </c>
      <c r="L2858" s="590" t="s">
        <v>3558</v>
      </c>
      <c r="M2858" s="591" t="s">
        <v>542</v>
      </c>
      <c r="O2858" s="554" t="str">
        <f t="shared" si="259"/>
        <v>B2/26/02-N</v>
      </c>
    </row>
    <row r="2859" spans="1:18">
      <c r="B2859" s="590" t="s">
        <v>3544</v>
      </c>
      <c r="C2859" s="590" t="s">
        <v>1914</v>
      </c>
      <c r="D2859" s="590" t="s">
        <v>2205</v>
      </c>
      <c r="E2859" s="590" t="s">
        <v>414</v>
      </c>
      <c r="F2859" s="591" t="s">
        <v>528</v>
      </c>
      <c r="G2859" s="590" t="s">
        <v>179</v>
      </c>
      <c r="H2859" s="593">
        <v>5239</v>
      </c>
      <c r="I2859" s="589">
        <v>60.63</v>
      </c>
      <c r="J2859" s="592">
        <v>317640.57</v>
      </c>
      <c r="K2859" s="590" t="s">
        <v>2206</v>
      </c>
      <c r="L2859" s="590" t="s">
        <v>3559</v>
      </c>
      <c r="M2859" s="591" t="s">
        <v>528</v>
      </c>
      <c r="O2859" s="554" t="str">
        <f t="shared" si="259"/>
        <v>B2/26/02-P</v>
      </c>
    </row>
    <row r="2861" spans="1:18" ht="14.5">
      <c r="P2861" s="555"/>
      <c r="Q2861" s="555"/>
      <c r="R2861" s="555"/>
    </row>
    <row r="2862" spans="1:18" ht="29">
      <c r="A2862" s="587">
        <v>4</v>
      </c>
      <c r="B2862" s="588" t="s">
        <v>3560</v>
      </c>
      <c r="C2862" s="588" t="s">
        <v>36</v>
      </c>
      <c r="D2862" s="588" t="s">
        <v>36</v>
      </c>
      <c r="E2862" s="588" t="s">
        <v>36</v>
      </c>
      <c r="F2862" s="587" t="s">
        <v>543</v>
      </c>
      <c r="G2862" s="588" t="s">
        <v>36</v>
      </c>
      <c r="H2862" s="587"/>
      <c r="I2862" s="587"/>
      <c r="J2862" s="583">
        <v>49525.83</v>
      </c>
      <c r="K2862" s="588"/>
      <c r="L2862" s="588"/>
      <c r="M2862" s="587"/>
      <c r="N2862" s="587"/>
      <c r="O2862" s="587"/>
    </row>
    <row r="2863" spans="1:18">
      <c r="B2863" s="590" t="s">
        <v>3560</v>
      </c>
      <c r="C2863" s="590" t="s">
        <v>1914</v>
      </c>
      <c r="D2863" s="590" t="s">
        <v>2205</v>
      </c>
      <c r="E2863" s="590" t="s">
        <v>5</v>
      </c>
      <c r="F2863" s="591" t="s">
        <v>3561</v>
      </c>
      <c r="G2863" s="590" t="s">
        <v>179</v>
      </c>
      <c r="H2863" s="589">
        <v>836</v>
      </c>
      <c r="I2863" s="589">
        <v>42.63</v>
      </c>
      <c r="J2863" s="592">
        <v>35638.68</v>
      </c>
      <c r="K2863" s="590" t="s">
        <v>2206</v>
      </c>
      <c r="L2863" s="590" t="s">
        <v>3562</v>
      </c>
      <c r="M2863" s="591" t="s">
        <v>3561</v>
      </c>
      <c r="O2863" s="554" t="str">
        <f t="shared" ref="O2863:O2866" si="260">+_xlfn.CONCAT(B2863,"-",E2863)</f>
        <v>B2/26/03-A</v>
      </c>
    </row>
    <row r="2864" spans="1:18">
      <c r="B2864" s="590" t="s">
        <v>3560</v>
      </c>
      <c r="C2864" s="590" t="s">
        <v>1914</v>
      </c>
      <c r="D2864" s="590" t="s">
        <v>2205</v>
      </c>
      <c r="E2864" s="590" t="s">
        <v>6</v>
      </c>
      <c r="F2864" s="591" t="s">
        <v>3563</v>
      </c>
      <c r="G2864" s="590" t="s">
        <v>179</v>
      </c>
      <c r="H2864" s="589">
        <v>155</v>
      </c>
      <c r="I2864" s="589">
        <v>54.63</v>
      </c>
      <c r="J2864" s="592">
        <v>8467.65</v>
      </c>
      <c r="K2864" s="590" t="s">
        <v>2206</v>
      </c>
      <c r="L2864" s="590" t="s">
        <v>3564</v>
      </c>
      <c r="M2864" s="591" t="s">
        <v>3563</v>
      </c>
      <c r="O2864" s="554" t="str">
        <f t="shared" si="260"/>
        <v>B2/26/03-B</v>
      </c>
    </row>
    <row r="2865" spans="1:18">
      <c r="B2865" s="590" t="s">
        <v>3560</v>
      </c>
      <c r="C2865" s="590" t="s">
        <v>1914</v>
      </c>
      <c r="D2865" s="590" t="s">
        <v>2205</v>
      </c>
      <c r="E2865" s="590" t="s">
        <v>7</v>
      </c>
      <c r="F2865" s="591" t="s">
        <v>3565</v>
      </c>
      <c r="G2865" s="590" t="s">
        <v>179</v>
      </c>
      <c r="H2865" s="589">
        <v>50</v>
      </c>
      <c r="I2865" s="589">
        <v>38.130000000000003</v>
      </c>
      <c r="J2865" s="592">
        <v>1906.5</v>
      </c>
      <c r="K2865" s="590" t="s">
        <v>2206</v>
      </c>
      <c r="L2865" s="590" t="s">
        <v>3566</v>
      </c>
      <c r="M2865" s="591" t="s">
        <v>3565</v>
      </c>
      <c r="O2865" s="554" t="str">
        <f t="shared" si="260"/>
        <v>B2/26/03-C</v>
      </c>
    </row>
    <row r="2866" spans="1:18">
      <c r="B2866" s="590" t="s">
        <v>3560</v>
      </c>
      <c r="C2866" s="590" t="s">
        <v>1914</v>
      </c>
      <c r="D2866" s="590" t="s">
        <v>2205</v>
      </c>
      <c r="E2866" s="590" t="s">
        <v>8</v>
      </c>
      <c r="F2866" s="591" t="s">
        <v>3567</v>
      </c>
      <c r="G2866" s="590" t="s">
        <v>179</v>
      </c>
      <c r="H2866" s="589">
        <v>100</v>
      </c>
      <c r="I2866" s="589">
        <v>35.130000000000003</v>
      </c>
      <c r="J2866" s="592">
        <v>3513</v>
      </c>
      <c r="K2866" s="590" t="s">
        <v>2206</v>
      </c>
      <c r="L2866" s="590" t="s">
        <v>3568</v>
      </c>
      <c r="M2866" s="591" t="s">
        <v>3567</v>
      </c>
      <c r="O2866" s="554" t="str">
        <f t="shared" si="260"/>
        <v>B2/26/03-D</v>
      </c>
    </row>
    <row r="2867" spans="1:18" ht="14.5">
      <c r="P2867" s="555"/>
      <c r="Q2867" s="555"/>
      <c r="R2867" s="555"/>
    </row>
    <row r="2868" spans="1:18" ht="43.5">
      <c r="A2868" s="587">
        <v>4</v>
      </c>
      <c r="B2868" s="588" t="s">
        <v>3560</v>
      </c>
      <c r="C2868" s="588" t="s">
        <v>36</v>
      </c>
      <c r="D2868" s="588" t="s">
        <v>36</v>
      </c>
      <c r="E2868" s="588" t="s">
        <v>36</v>
      </c>
      <c r="F2868" s="587" t="s">
        <v>547</v>
      </c>
      <c r="G2868" s="588" t="s">
        <v>36</v>
      </c>
      <c r="H2868" s="587"/>
      <c r="I2868" s="587"/>
      <c r="J2868" s="583">
        <v>447369.61</v>
      </c>
      <c r="K2868" s="588"/>
      <c r="L2868" s="588"/>
      <c r="M2868" s="587"/>
      <c r="N2868" s="587"/>
      <c r="O2868" s="587"/>
    </row>
    <row r="2869" spans="1:18">
      <c r="B2869" s="590" t="s">
        <v>3560</v>
      </c>
      <c r="C2869" s="590" t="s">
        <v>1914</v>
      </c>
      <c r="D2869" s="590" t="s">
        <v>2205</v>
      </c>
      <c r="E2869" s="590" t="s">
        <v>10</v>
      </c>
      <c r="F2869" s="591" t="s">
        <v>548</v>
      </c>
      <c r="G2869" s="590" t="s">
        <v>179</v>
      </c>
      <c r="H2869" s="589">
        <v>310</v>
      </c>
      <c r="I2869" s="589">
        <v>294.25</v>
      </c>
      <c r="J2869" s="592">
        <v>91217.5</v>
      </c>
      <c r="K2869" s="590" t="s">
        <v>2206</v>
      </c>
      <c r="L2869" s="590" t="s">
        <v>3569</v>
      </c>
      <c r="M2869" s="591" t="s">
        <v>548</v>
      </c>
      <c r="O2869" s="554" t="str">
        <f t="shared" ref="O2869:O2879" si="261">+_xlfn.CONCAT(B2869,"-",E2869)</f>
        <v>B2/26/03-E</v>
      </c>
    </row>
    <row r="2870" spans="1:18">
      <c r="B2870" s="590" t="s">
        <v>3560</v>
      </c>
      <c r="C2870" s="590" t="s">
        <v>1914</v>
      </c>
      <c r="D2870" s="590" t="s">
        <v>2205</v>
      </c>
      <c r="E2870" s="590" t="s">
        <v>11</v>
      </c>
      <c r="F2870" s="591" t="s">
        <v>549</v>
      </c>
      <c r="G2870" s="590" t="s">
        <v>179</v>
      </c>
      <c r="H2870" s="589">
        <v>50</v>
      </c>
      <c r="I2870" s="589">
        <v>243.25</v>
      </c>
      <c r="J2870" s="592">
        <v>12162.5</v>
      </c>
      <c r="K2870" s="590" t="s">
        <v>2206</v>
      </c>
      <c r="L2870" s="590" t="s">
        <v>3570</v>
      </c>
      <c r="M2870" s="591" t="s">
        <v>549</v>
      </c>
      <c r="O2870" s="554" t="str">
        <f t="shared" si="261"/>
        <v>B2/26/03-F</v>
      </c>
    </row>
    <row r="2871" spans="1:18">
      <c r="B2871" s="590" t="s">
        <v>3560</v>
      </c>
      <c r="C2871" s="590" t="s">
        <v>1914</v>
      </c>
      <c r="D2871" s="590" t="s">
        <v>2205</v>
      </c>
      <c r="E2871" s="590" t="s">
        <v>27</v>
      </c>
      <c r="F2871" s="591" t="s">
        <v>2222</v>
      </c>
      <c r="G2871" s="590" t="s">
        <v>179</v>
      </c>
      <c r="H2871" s="589">
        <v>328</v>
      </c>
      <c r="I2871" s="589">
        <v>210.25</v>
      </c>
      <c r="J2871" s="592">
        <v>68962</v>
      </c>
      <c r="K2871" s="590" t="s">
        <v>2206</v>
      </c>
      <c r="L2871" s="590" t="s">
        <v>3571</v>
      </c>
      <c r="M2871" s="591" t="s">
        <v>2222</v>
      </c>
      <c r="O2871" s="554" t="str">
        <f t="shared" si="261"/>
        <v>B2/26/03-G</v>
      </c>
    </row>
    <row r="2872" spans="1:18">
      <c r="B2872" s="590" t="s">
        <v>3560</v>
      </c>
      <c r="C2872" s="590" t="s">
        <v>1914</v>
      </c>
      <c r="D2872" s="590" t="s">
        <v>2205</v>
      </c>
      <c r="E2872" s="590" t="s">
        <v>28</v>
      </c>
      <c r="F2872" s="591" t="s">
        <v>550</v>
      </c>
      <c r="G2872" s="590" t="s">
        <v>179</v>
      </c>
      <c r="H2872" s="589">
        <v>138</v>
      </c>
      <c r="I2872" s="589">
        <v>184.75</v>
      </c>
      <c r="J2872" s="592">
        <v>25495.5</v>
      </c>
      <c r="K2872" s="590" t="s">
        <v>2206</v>
      </c>
      <c r="L2872" s="590" t="s">
        <v>3572</v>
      </c>
      <c r="M2872" s="591" t="s">
        <v>550</v>
      </c>
      <c r="O2872" s="554" t="str">
        <f t="shared" si="261"/>
        <v>B2/26/03-H</v>
      </c>
    </row>
    <row r="2873" spans="1:18">
      <c r="B2873" s="590" t="s">
        <v>3560</v>
      </c>
      <c r="C2873" s="590" t="s">
        <v>1914</v>
      </c>
      <c r="D2873" s="590" t="s">
        <v>2205</v>
      </c>
      <c r="E2873" s="590" t="s">
        <v>33</v>
      </c>
      <c r="F2873" s="591" t="s">
        <v>551</v>
      </c>
      <c r="G2873" s="590" t="s">
        <v>179</v>
      </c>
      <c r="H2873" s="589">
        <v>440</v>
      </c>
      <c r="I2873" s="589">
        <v>123.88</v>
      </c>
      <c r="J2873" s="592">
        <v>54507.199999999997</v>
      </c>
      <c r="K2873" s="590" t="s">
        <v>2206</v>
      </c>
      <c r="L2873" s="590" t="s">
        <v>3573</v>
      </c>
      <c r="M2873" s="591" t="s">
        <v>551</v>
      </c>
      <c r="O2873" s="554" t="str">
        <f t="shared" si="261"/>
        <v>B2/26/03-J</v>
      </c>
    </row>
    <row r="2874" spans="1:18">
      <c r="B2874" s="590" t="s">
        <v>3560</v>
      </c>
      <c r="C2874" s="590" t="s">
        <v>1914</v>
      </c>
      <c r="D2874" s="590" t="s">
        <v>2205</v>
      </c>
      <c r="E2874" s="590" t="s">
        <v>34</v>
      </c>
      <c r="F2874" s="591" t="s">
        <v>552</v>
      </c>
      <c r="G2874" s="590" t="s">
        <v>179</v>
      </c>
      <c r="H2874" s="589">
        <v>10</v>
      </c>
      <c r="I2874" s="589">
        <v>101.38</v>
      </c>
      <c r="J2874" s="592">
        <v>1013.8</v>
      </c>
      <c r="K2874" s="590" t="s">
        <v>2206</v>
      </c>
      <c r="L2874" s="590" t="s">
        <v>3574</v>
      </c>
      <c r="M2874" s="591" t="s">
        <v>552</v>
      </c>
      <c r="O2874" s="554" t="str">
        <f t="shared" si="261"/>
        <v>B2/26/03-K</v>
      </c>
    </row>
    <row r="2875" spans="1:18">
      <c r="B2875" s="590" t="s">
        <v>3560</v>
      </c>
      <c r="C2875" s="590" t="s">
        <v>1914</v>
      </c>
      <c r="D2875" s="590" t="s">
        <v>2205</v>
      </c>
      <c r="E2875" s="590" t="s">
        <v>39</v>
      </c>
      <c r="F2875" s="591" t="s">
        <v>3575</v>
      </c>
      <c r="G2875" s="590" t="s">
        <v>179</v>
      </c>
      <c r="H2875" s="589">
        <v>90</v>
      </c>
      <c r="I2875" s="589">
        <v>83.38</v>
      </c>
      <c r="J2875" s="592">
        <v>7504.2</v>
      </c>
      <c r="K2875" s="590" t="s">
        <v>2206</v>
      </c>
      <c r="L2875" s="590" t="s">
        <v>3576</v>
      </c>
      <c r="M2875" s="591" t="s">
        <v>3575</v>
      </c>
      <c r="O2875" s="554" t="str">
        <f t="shared" si="261"/>
        <v>B2/26/03-L</v>
      </c>
    </row>
    <row r="2876" spans="1:18">
      <c r="B2876" s="590" t="s">
        <v>3560</v>
      </c>
      <c r="C2876" s="590" t="s">
        <v>1914</v>
      </c>
      <c r="D2876" s="590" t="s">
        <v>2205</v>
      </c>
      <c r="E2876" s="590" t="s">
        <v>38</v>
      </c>
      <c r="F2876" s="591" t="s">
        <v>553</v>
      </c>
      <c r="G2876" s="590" t="s">
        <v>179</v>
      </c>
      <c r="H2876" s="589">
        <v>212</v>
      </c>
      <c r="I2876" s="589">
        <v>51.63</v>
      </c>
      <c r="J2876" s="592">
        <v>10945.56</v>
      </c>
      <c r="K2876" s="590" t="s">
        <v>2206</v>
      </c>
      <c r="L2876" s="590" t="s">
        <v>3577</v>
      </c>
      <c r="M2876" s="591" t="s">
        <v>553</v>
      </c>
      <c r="O2876" s="554" t="str">
        <f t="shared" si="261"/>
        <v>B2/26/03-M</v>
      </c>
    </row>
    <row r="2877" spans="1:18">
      <c r="B2877" s="590" t="s">
        <v>3560</v>
      </c>
      <c r="C2877" s="590" t="s">
        <v>1914</v>
      </c>
      <c r="D2877" s="590" t="s">
        <v>2205</v>
      </c>
      <c r="E2877" s="590" t="s">
        <v>205</v>
      </c>
      <c r="F2877" s="591" t="s">
        <v>2227</v>
      </c>
      <c r="G2877" s="590" t="s">
        <v>179</v>
      </c>
      <c r="H2877" s="589">
        <v>355</v>
      </c>
      <c r="I2877" s="589">
        <v>35.130000000000003</v>
      </c>
      <c r="J2877" s="592">
        <v>12471.15</v>
      </c>
      <c r="K2877" s="590" t="s">
        <v>2206</v>
      </c>
      <c r="L2877" s="590" t="s">
        <v>3578</v>
      </c>
      <c r="M2877" s="591" t="s">
        <v>2227</v>
      </c>
      <c r="O2877" s="554" t="str">
        <f t="shared" si="261"/>
        <v>B2/26/03-N</v>
      </c>
    </row>
    <row r="2878" spans="1:18">
      <c r="B2878" s="590" t="s">
        <v>3560</v>
      </c>
      <c r="C2878" s="590" t="s">
        <v>1914</v>
      </c>
      <c r="D2878" s="590" t="s">
        <v>2205</v>
      </c>
      <c r="E2878" s="590" t="s">
        <v>414</v>
      </c>
      <c r="F2878" s="591" t="s">
        <v>532</v>
      </c>
      <c r="G2878" s="590" t="s">
        <v>179</v>
      </c>
      <c r="H2878" s="593">
        <v>5239</v>
      </c>
      <c r="I2878" s="589">
        <v>29.13</v>
      </c>
      <c r="J2878" s="592">
        <v>152612.07</v>
      </c>
      <c r="K2878" s="590" t="s">
        <v>2206</v>
      </c>
      <c r="L2878" s="590" t="s">
        <v>3579</v>
      </c>
      <c r="M2878" s="591" t="s">
        <v>532</v>
      </c>
      <c r="O2878" s="554" t="str">
        <f t="shared" si="261"/>
        <v>B2/26/03-P</v>
      </c>
    </row>
    <row r="2879" spans="1:18">
      <c r="B2879" s="590" t="s">
        <v>3560</v>
      </c>
      <c r="C2879" s="590" t="s">
        <v>1914</v>
      </c>
      <c r="D2879" s="590" t="s">
        <v>2205</v>
      </c>
      <c r="E2879" s="590" t="s">
        <v>416</v>
      </c>
      <c r="F2879" s="591" t="s">
        <v>554</v>
      </c>
      <c r="G2879" s="590" t="s">
        <v>179</v>
      </c>
      <c r="H2879" s="589">
        <v>401</v>
      </c>
      <c r="I2879" s="589">
        <v>26.13</v>
      </c>
      <c r="J2879" s="592">
        <v>10478.129999999999</v>
      </c>
      <c r="K2879" s="590" t="s">
        <v>2206</v>
      </c>
      <c r="L2879" s="590" t="s">
        <v>3580</v>
      </c>
      <c r="M2879" s="591" t="s">
        <v>554</v>
      </c>
      <c r="O2879" s="554" t="str">
        <f t="shared" si="261"/>
        <v>B2/26/03-Q</v>
      </c>
    </row>
    <row r="2881" spans="1:18" ht="14.5">
      <c r="P2881" s="555"/>
      <c r="Q2881" s="555"/>
      <c r="R2881" s="555"/>
    </row>
    <row r="2882" spans="1:18" ht="29">
      <c r="A2882" s="587">
        <v>3</v>
      </c>
      <c r="B2882" s="588" t="s">
        <v>3581</v>
      </c>
      <c r="C2882" s="588" t="s">
        <v>36</v>
      </c>
      <c r="D2882" s="588" t="s">
        <v>36</v>
      </c>
      <c r="E2882" s="588" t="s">
        <v>36</v>
      </c>
      <c r="F2882" s="587" t="s">
        <v>555</v>
      </c>
      <c r="G2882" s="588" t="s">
        <v>36</v>
      </c>
      <c r="H2882" s="587"/>
      <c r="I2882" s="587"/>
      <c r="J2882" s="583">
        <v>128825</v>
      </c>
      <c r="K2882" s="588"/>
      <c r="L2882" s="588"/>
      <c r="M2882" s="587"/>
      <c r="N2882" s="587"/>
      <c r="O2882" s="587"/>
      <c r="P2882" s="555"/>
      <c r="Q2882" s="555"/>
      <c r="R2882" s="555"/>
    </row>
    <row r="2883" spans="1:18" ht="72.5">
      <c r="A2883" s="587">
        <v>4</v>
      </c>
      <c r="B2883" s="588" t="s">
        <v>3581</v>
      </c>
      <c r="C2883" s="588" t="s">
        <v>36</v>
      </c>
      <c r="D2883" s="588" t="s">
        <v>36</v>
      </c>
      <c r="E2883" s="588" t="s">
        <v>36</v>
      </c>
      <c r="F2883" s="587" t="s">
        <v>556</v>
      </c>
      <c r="G2883" s="588" t="s">
        <v>36</v>
      </c>
      <c r="H2883" s="587"/>
      <c r="I2883" s="587"/>
      <c r="J2883" s="583">
        <v>128825</v>
      </c>
      <c r="K2883" s="588"/>
      <c r="L2883" s="588"/>
      <c r="M2883" s="587"/>
      <c r="N2883" s="587"/>
      <c r="O2883" s="587"/>
    </row>
    <row r="2884" spans="1:18" ht="25">
      <c r="B2884" s="590" t="s">
        <v>3581</v>
      </c>
      <c r="C2884" s="590" t="s">
        <v>1914</v>
      </c>
      <c r="D2884" s="590" t="s">
        <v>2205</v>
      </c>
      <c r="E2884" s="590" t="s">
        <v>5</v>
      </c>
      <c r="F2884" s="591" t="s">
        <v>557</v>
      </c>
      <c r="G2884" s="590" t="s">
        <v>0</v>
      </c>
      <c r="H2884" s="589">
        <v>1</v>
      </c>
      <c r="I2884" s="592">
        <v>128825</v>
      </c>
      <c r="J2884" s="592">
        <v>128825</v>
      </c>
      <c r="K2884" s="590" t="s">
        <v>2206</v>
      </c>
      <c r="L2884" s="590" t="s">
        <v>3582</v>
      </c>
      <c r="M2884" s="591" t="s">
        <v>557</v>
      </c>
      <c r="O2884" s="554" t="str">
        <f>+_xlfn.CONCAT(B2884,"-",E2884)</f>
        <v>B2/26/04-A</v>
      </c>
    </row>
    <row r="2885" spans="1:18" ht="14.5">
      <c r="P2885" s="555"/>
      <c r="Q2885" s="555"/>
      <c r="R2885" s="555"/>
    </row>
    <row r="2886" spans="1:18" ht="29">
      <c r="A2886" s="587">
        <v>3</v>
      </c>
      <c r="B2886" s="588" t="s">
        <v>3581</v>
      </c>
      <c r="C2886" s="588" t="s">
        <v>36</v>
      </c>
      <c r="D2886" s="588" t="s">
        <v>36</v>
      </c>
      <c r="E2886" s="588" t="s">
        <v>36</v>
      </c>
      <c r="F2886" s="587" t="s">
        <v>2232</v>
      </c>
      <c r="G2886" s="588" t="s">
        <v>36</v>
      </c>
      <c r="H2886" s="587"/>
      <c r="I2886" s="587"/>
      <c r="J2886" s="583">
        <v>33765.199999999997</v>
      </c>
      <c r="K2886" s="588"/>
      <c r="L2886" s="588"/>
      <c r="M2886" s="587"/>
      <c r="N2886" s="587"/>
      <c r="O2886" s="587"/>
      <c r="P2886" s="555"/>
      <c r="Q2886" s="555"/>
      <c r="R2886" s="555"/>
    </row>
    <row r="2887" spans="1:18" ht="29">
      <c r="A2887" s="587">
        <v>4</v>
      </c>
      <c r="B2887" s="588" t="s">
        <v>3581</v>
      </c>
      <c r="C2887" s="588" t="s">
        <v>36</v>
      </c>
      <c r="D2887" s="588" t="s">
        <v>36</v>
      </c>
      <c r="E2887" s="588" t="s">
        <v>36</v>
      </c>
      <c r="F2887" s="587" t="s">
        <v>3583</v>
      </c>
      <c r="G2887" s="588" t="s">
        <v>36</v>
      </c>
      <c r="H2887" s="587"/>
      <c r="I2887" s="587"/>
      <c r="J2887" s="583">
        <v>33765.199999999997</v>
      </c>
      <c r="K2887" s="588"/>
      <c r="L2887" s="588"/>
      <c r="M2887" s="587"/>
      <c r="N2887" s="587"/>
      <c r="O2887" s="587"/>
    </row>
    <row r="2888" spans="1:18">
      <c r="B2888" s="590" t="s">
        <v>3581</v>
      </c>
      <c r="C2888" s="590" t="s">
        <v>1914</v>
      </c>
      <c r="D2888" s="590" t="s">
        <v>2205</v>
      </c>
      <c r="E2888" s="590" t="s">
        <v>6</v>
      </c>
      <c r="F2888" s="591" t="s">
        <v>2234</v>
      </c>
      <c r="G2888" s="590" t="s">
        <v>179</v>
      </c>
      <c r="H2888" s="589">
        <v>40</v>
      </c>
      <c r="I2888" s="589">
        <v>844.13</v>
      </c>
      <c r="J2888" s="592">
        <v>33765.199999999997</v>
      </c>
      <c r="K2888" s="590" t="s">
        <v>2206</v>
      </c>
      <c r="L2888" s="590" t="s">
        <v>3584</v>
      </c>
      <c r="M2888" s="591" t="s">
        <v>2234</v>
      </c>
      <c r="O2888" s="554" t="str">
        <f>+_xlfn.CONCAT(B2888,"-",E2888)</f>
        <v>B2/26/04-B</v>
      </c>
    </row>
    <row r="2889" spans="1:18" ht="14.5">
      <c r="P2889" s="555"/>
      <c r="Q2889" s="555"/>
      <c r="R2889" s="555"/>
    </row>
    <row r="2890" spans="1:18" ht="29">
      <c r="A2890" s="587">
        <v>3</v>
      </c>
      <c r="B2890" s="588" t="s">
        <v>3581</v>
      </c>
      <c r="C2890" s="588" t="s">
        <v>36</v>
      </c>
      <c r="D2890" s="588" t="s">
        <v>36</v>
      </c>
      <c r="E2890" s="588" t="s">
        <v>36</v>
      </c>
      <c r="F2890" s="587" t="s">
        <v>558</v>
      </c>
      <c r="G2890" s="588" t="s">
        <v>36</v>
      </c>
      <c r="H2890" s="587"/>
      <c r="I2890" s="587"/>
      <c r="J2890" s="583">
        <v>489132.45</v>
      </c>
      <c r="K2890" s="588"/>
      <c r="L2890" s="588"/>
      <c r="M2890" s="587"/>
      <c r="N2890" s="587"/>
      <c r="O2890" s="587"/>
      <c r="P2890" s="555"/>
      <c r="Q2890" s="555"/>
      <c r="R2890" s="555"/>
    </row>
    <row r="2891" spans="1:18" ht="29">
      <c r="A2891" s="587">
        <v>4</v>
      </c>
      <c r="B2891" s="588" t="s">
        <v>3581</v>
      </c>
      <c r="C2891" s="588" t="s">
        <v>36</v>
      </c>
      <c r="D2891" s="588" t="s">
        <v>36</v>
      </c>
      <c r="E2891" s="588" t="s">
        <v>36</v>
      </c>
      <c r="F2891" s="587" t="s">
        <v>559</v>
      </c>
      <c r="G2891" s="588" t="s">
        <v>36</v>
      </c>
      <c r="H2891" s="587"/>
      <c r="I2891" s="587"/>
      <c r="J2891" s="583">
        <v>74496.350000000006</v>
      </c>
      <c r="K2891" s="588"/>
      <c r="L2891" s="588"/>
      <c r="M2891" s="587"/>
      <c r="N2891" s="587"/>
      <c r="O2891" s="587"/>
    </row>
    <row r="2892" spans="1:18">
      <c r="B2892" s="590" t="s">
        <v>3581</v>
      </c>
      <c r="C2892" s="590" t="s">
        <v>1914</v>
      </c>
      <c r="D2892" s="590" t="s">
        <v>2205</v>
      </c>
      <c r="E2892" s="590" t="s">
        <v>7</v>
      </c>
      <c r="F2892" s="591" t="s">
        <v>560</v>
      </c>
      <c r="G2892" s="590" t="s">
        <v>179</v>
      </c>
      <c r="H2892" s="589">
        <v>145</v>
      </c>
      <c r="I2892" s="589">
        <v>232.63</v>
      </c>
      <c r="J2892" s="592">
        <v>33731.35</v>
      </c>
      <c r="K2892" s="590" t="s">
        <v>2206</v>
      </c>
      <c r="L2892" s="590" t="s">
        <v>3585</v>
      </c>
      <c r="M2892" s="591" t="s">
        <v>560</v>
      </c>
      <c r="O2892" s="554" t="str">
        <f t="shared" ref="O2892:O2893" si="262">+_xlfn.CONCAT(B2892,"-",E2892)</f>
        <v>B2/26/04-C</v>
      </c>
    </row>
    <row r="2893" spans="1:18">
      <c r="B2893" s="590" t="s">
        <v>3581</v>
      </c>
      <c r="C2893" s="590" t="s">
        <v>1914</v>
      </c>
      <c r="D2893" s="590" t="s">
        <v>2205</v>
      </c>
      <c r="E2893" s="590" t="s">
        <v>8</v>
      </c>
      <c r="F2893" s="591" t="s">
        <v>561</v>
      </c>
      <c r="G2893" s="590" t="s">
        <v>179</v>
      </c>
      <c r="H2893" s="589">
        <v>155</v>
      </c>
      <c r="I2893" s="589">
        <v>263</v>
      </c>
      <c r="J2893" s="592">
        <v>40765</v>
      </c>
      <c r="K2893" s="590" t="s">
        <v>2206</v>
      </c>
      <c r="L2893" s="590" t="s">
        <v>3586</v>
      </c>
      <c r="M2893" s="591" t="s">
        <v>561</v>
      </c>
      <c r="O2893" s="554" t="str">
        <f t="shared" si="262"/>
        <v>B2/26/04-D</v>
      </c>
    </row>
    <row r="2894" spans="1:18" ht="14.5">
      <c r="P2894" s="555"/>
      <c r="Q2894" s="555"/>
      <c r="R2894" s="555"/>
    </row>
    <row r="2895" spans="1:18" ht="29">
      <c r="A2895" s="587">
        <v>4</v>
      </c>
      <c r="B2895" s="588" t="s">
        <v>3581</v>
      </c>
      <c r="C2895" s="588" t="s">
        <v>36</v>
      </c>
      <c r="D2895" s="588" t="s">
        <v>36</v>
      </c>
      <c r="E2895" s="588" t="s">
        <v>36</v>
      </c>
      <c r="F2895" s="587" t="s">
        <v>3587</v>
      </c>
      <c r="G2895" s="588" t="s">
        <v>36</v>
      </c>
      <c r="H2895" s="587"/>
      <c r="I2895" s="587"/>
      <c r="J2895" s="583">
        <v>50332.4</v>
      </c>
      <c r="K2895" s="588"/>
      <c r="L2895" s="588"/>
      <c r="M2895" s="587"/>
      <c r="N2895" s="587"/>
      <c r="O2895" s="587"/>
    </row>
    <row r="2896" spans="1:18">
      <c r="B2896" s="590" t="s">
        <v>3581</v>
      </c>
      <c r="C2896" s="590" t="s">
        <v>1914</v>
      </c>
      <c r="D2896" s="590" t="s">
        <v>2205</v>
      </c>
      <c r="E2896" s="590" t="s">
        <v>10</v>
      </c>
      <c r="F2896" s="591" t="s">
        <v>565</v>
      </c>
      <c r="G2896" s="590" t="s">
        <v>179</v>
      </c>
      <c r="H2896" s="589">
        <v>20</v>
      </c>
      <c r="I2896" s="589">
        <v>210</v>
      </c>
      <c r="J2896" s="592">
        <v>4200</v>
      </c>
      <c r="K2896" s="590" t="s">
        <v>2206</v>
      </c>
      <c r="L2896" s="590" t="s">
        <v>3588</v>
      </c>
      <c r="M2896" s="591" t="s">
        <v>565</v>
      </c>
      <c r="O2896" s="554" t="str">
        <f t="shared" ref="O2896:O2898" si="263">+_xlfn.CONCAT(B2896,"-",E2896)</f>
        <v>B2/26/04-E</v>
      </c>
    </row>
    <row r="2897" spans="1:18">
      <c r="B2897" s="590" t="s">
        <v>3581</v>
      </c>
      <c r="C2897" s="590" t="s">
        <v>1914</v>
      </c>
      <c r="D2897" s="590" t="s">
        <v>2205</v>
      </c>
      <c r="E2897" s="590" t="s">
        <v>11</v>
      </c>
      <c r="F2897" s="591" t="s">
        <v>2238</v>
      </c>
      <c r="G2897" s="590" t="s">
        <v>179</v>
      </c>
      <c r="H2897" s="589">
        <v>55</v>
      </c>
      <c r="I2897" s="589">
        <v>336.38</v>
      </c>
      <c r="J2897" s="592">
        <v>18500.900000000001</v>
      </c>
      <c r="K2897" s="590" t="s">
        <v>2206</v>
      </c>
      <c r="L2897" s="590" t="s">
        <v>3589</v>
      </c>
      <c r="M2897" s="591" t="s">
        <v>2238</v>
      </c>
      <c r="O2897" s="554" t="str">
        <f t="shared" si="263"/>
        <v>B2/26/04-F</v>
      </c>
    </row>
    <row r="2898" spans="1:18">
      <c r="B2898" s="590" t="s">
        <v>3581</v>
      </c>
      <c r="C2898" s="590" t="s">
        <v>1914</v>
      </c>
      <c r="D2898" s="590" t="s">
        <v>2205</v>
      </c>
      <c r="E2898" s="590" t="s">
        <v>27</v>
      </c>
      <c r="F2898" s="591" t="s">
        <v>3590</v>
      </c>
      <c r="G2898" s="590" t="s">
        <v>179</v>
      </c>
      <c r="H2898" s="589">
        <v>50</v>
      </c>
      <c r="I2898" s="589">
        <v>552.63</v>
      </c>
      <c r="J2898" s="592">
        <v>27631.5</v>
      </c>
      <c r="K2898" s="590" t="s">
        <v>2206</v>
      </c>
      <c r="L2898" s="590" t="s">
        <v>3591</v>
      </c>
      <c r="M2898" s="591" t="s">
        <v>3590</v>
      </c>
      <c r="O2898" s="554" t="str">
        <f t="shared" si="263"/>
        <v>B2/26/04-G</v>
      </c>
    </row>
    <row r="2900" spans="1:18" ht="14.5">
      <c r="P2900" s="555"/>
      <c r="Q2900" s="555"/>
      <c r="R2900" s="555"/>
    </row>
    <row r="2901" spans="1:18" ht="29">
      <c r="A2901" s="587">
        <v>4</v>
      </c>
      <c r="B2901" s="588" t="s">
        <v>3592</v>
      </c>
      <c r="C2901" s="588" t="s">
        <v>36</v>
      </c>
      <c r="D2901" s="588" t="s">
        <v>36</v>
      </c>
      <c r="E2901" s="588" t="s">
        <v>36</v>
      </c>
      <c r="F2901" s="587" t="s">
        <v>563</v>
      </c>
      <c r="G2901" s="588" t="s">
        <v>36</v>
      </c>
      <c r="H2901" s="587"/>
      <c r="I2901" s="587"/>
      <c r="J2901" s="583">
        <v>181046.6</v>
      </c>
      <c r="K2901" s="588"/>
      <c r="L2901" s="588"/>
      <c r="M2901" s="587"/>
      <c r="N2901" s="587"/>
      <c r="O2901" s="587"/>
    </row>
    <row r="2902" spans="1:18">
      <c r="B2902" s="590" t="s">
        <v>3592</v>
      </c>
      <c r="C2902" s="590" t="s">
        <v>1914</v>
      </c>
      <c r="D2902" s="590" t="s">
        <v>2205</v>
      </c>
      <c r="E2902" s="590" t="s">
        <v>5</v>
      </c>
      <c r="F2902" s="591" t="s">
        <v>565</v>
      </c>
      <c r="G2902" s="590" t="s">
        <v>179</v>
      </c>
      <c r="H2902" s="589">
        <v>750</v>
      </c>
      <c r="I2902" s="589">
        <v>210</v>
      </c>
      <c r="J2902" s="592">
        <v>157500</v>
      </c>
      <c r="K2902" s="590" t="s">
        <v>2206</v>
      </c>
      <c r="L2902" s="590" t="s">
        <v>3593</v>
      </c>
      <c r="M2902" s="591" t="s">
        <v>565</v>
      </c>
      <c r="O2902" s="554" t="str">
        <f t="shared" ref="O2902:O2903" si="264">+_xlfn.CONCAT(B2902,"-",E2902)</f>
        <v>B2/26/05-A</v>
      </c>
    </row>
    <row r="2903" spans="1:18">
      <c r="B2903" s="590" t="s">
        <v>3592</v>
      </c>
      <c r="C2903" s="590" t="s">
        <v>1914</v>
      </c>
      <c r="D2903" s="590" t="s">
        <v>2205</v>
      </c>
      <c r="E2903" s="590" t="s">
        <v>6</v>
      </c>
      <c r="F2903" s="591" t="s">
        <v>2238</v>
      </c>
      <c r="G2903" s="590" t="s">
        <v>179</v>
      </c>
      <c r="H2903" s="589">
        <v>70</v>
      </c>
      <c r="I2903" s="589">
        <v>336.38</v>
      </c>
      <c r="J2903" s="592">
        <v>23546.6</v>
      </c>
      <c r="K2903" s="590" t="s">
        <v>2206</v>
      </c>
      <c r="L2903" s="590" t="s">
        <v>3594</v>
      </c>
      <c r="M2903" s="591" t="s">
        <v>2238</v>
      </c>
      <c r="O2903" s="554" t="str">
        <f t="shared" si="264"/>
        <v>B2/26/05-B</v>
      </c>
    </row>
    <row r="2904" spans="1:18" ht="14.5">
      <c r="P2904" s="555"/>
      <c r="Q2904" s="555"/>
      <c r="R2904" s="555"/>
    </row>
    <row r="2905" spans="1:18" ht="29">
      <c r="A2905" s="587" t="s">
        <v>1633</v>
      </c>
      <c r="B2905" s="588" t="s">
        <v>3592</v>
      </c>
      <c r="C2905" s="588" t="s">
        <v>36</v>
      </c>
      <c r="D2905" s="588" t="s">
        <v>36</v>
      </c>
      <c r="E2905" s="588" t="s">
        <v>36</v>
      </c>
      <c r="F2905" s="587" t="s">
        <v>3595</v>
      </c>
      <c r="G2905" s="588"/>
      <c r="H2905" s="587"/>
      <c r="I2905" s="587"/>
      <c r="J2905" s="587"/>
      <c r="K2905" s="588"/>
      <c r="L2905" s="588"/>
      <c r="M2905" s="587"/>
      <c r="N2905" s="587"/>
      <c r="O2905" s="587"/>
    </row>
    <row r="2906" spans="1:18" ht="14.5">
      <c r="P2906" s="555"/>
      <c r="Q2906" s="555"/>
      <c r="R2906" s="555"/>
    </row>
    <row r="2907" spans="1:18" ht="58">
      <c r="A2907" s="587">
        <v>4</v>
      </c>
      <c r="B2907" s="588" t="s">
        <v>3592</v>
      </c>
      <c r="C2907" s="588" t="s">
        <v>36</v>
      </c>
      <c r="D2907" s="588" t="s">
        <v>36</v>
      </c>
      <c r="E2907" s="588" t="s">
        <v>36</v>
      </c>
      <c r="F2907" s="587" t="s">
        <v>985</v>
      </c>
      <c r="G2907" s="588" t="s">
        <v>36</v>
      </c>
      <c r="H2907" s="587"/>
      <c r="I2907" s="587"/>
      <c r="J2907" s="583">
        <v>124820.4</v>
      </c>
      <c r="K2907" s="588"/>
      <c r="L2907" s="588"/>
      <c r="M2907" s="587"/>
      <c r="N2907" s="587"/>
      <c r="O2907" s="587"/>
    </row>
    <row r="2908" spans="1:18">
      <c r="B2908" s="590" t="s">
        <v>3592</v>
      </c>
      <c r="C2908" s="590" t="s">
        <v>1914</v>
      </c>
      <c r="D2908" s="590" t="s">
        <v>2205</v>
      </c>
      <c r="E2908" s="590" t="s">
        <v>7</v>
      </c>
      <c r="F2908" s="591" t="s">
        <v>986</v>
      </c>
      <c r="G2908" s="590" t="s">
        <v>179</v>
      </c>
      <c r="H2908" s="589">
        <v>340</v>
      </c>
      <c r="I2908" s="589">
        <v>210</v>
      </c>
      <c r="J2908" s="592">
        <v>71400</v>
      </c>
      <c r="K2908" s="590" t="s">
        <v>2206</v>
      </c>
      <c r="L2908" s="590" t="s">
        <v>3596</v>
      </c>
      <c r="M2908" s="591" t="s">
        <v>986</v>
      </c>
      <c r="O2908" s="554" t="str">
        <f t="shared" ref="O2908:O2909" si="265">+_xlfn.CONCAT(B2908,"-",E2908)</f>
        <v>B2/26/05-C</v>
      </c>
    </row>
    <row r="2909" spans="1:18">
      <c r="B2909" s="590" t="s">
        <v>3592</v>
      </c>
      <c r="C2909" s="590" t="s">
        <v>1914</v>
      </c>
      <c r="D2909" s="590" t="s">
        <v>2205</v>
      </c>
      <c r="E2909" s="590" t="s">
        <v>8</v>
      </c>
      <c r="F2909" s="591" t="s">
        <v>987</v>
      </c>
      <c r="G2909" s="590" t="s">
        <v>179</v>
      </c>
      <c r="H2909" s="589">
        <v>330</v>
      </c>
      <c r="I2909" s="589">
        <v>161.88</v>
      </c>
      <c r="J2909" s="592">
        <v>53420.4</v>
      </c>
      <c r="K2909" s="590" t="s">
        <v>2206</v>
      </c>
      <c r="L2909" s="590" t="s">
        <v>3597</v>
      </c>
      <c r="M2909" s="591" t="s">
        <v>987</v>
      </c>
      <c r="O2909" s="554" t="str">
        <f t="shared" si="265"/>
        <v>B2/26/05-D</v>
      </c>
    </row>
    <row r="2910" spans="1:18" ht="14.5">
      <c r="P2910" s="555"/>
      <c r="Q2910" s="555"/>
      <c r="R2910" s="555"/>
    </row>
    <row r="2911" spans="1:18" ht="43.5">
      <c r="A2911" s="587">
        <v>4</v>
      </c>
      <c r="B2911" s="588" t="s">
        <v>3592</v>
      </c>
      <c r="C2911" s="588" t="s">
        <v>36</v>
      </c>
      <c r="D2911" s="588" t="s">
        <v>36</v>
      </c>
      <c r="E2911" s="588" t="s">
        <v>36</v>
      </c>
      <c r="F2911" s="587" t="s">
        <v>988</v>
      </c>
      <c r="G2911" s="588" t="s">
        <v>36</v>
      </c>
      <c r="H2911" s="587"/>
      <c r="I2911" s="587"/>
      <c r="J2911" s="583">
        <v>20936.7</v>
      </c>
      <c r="K2911" s="588"/>
      <c r="L2911" s="588"/>
      <c r="M2911" s="587"/>
      <c r="N2911" s="587"/>
      <c r="O2911" s="587"/>
    </row>
    <row r="2912" spans="1:18">
      <c r="B2912" s="590" t="s">
        <v>3592</v>
      </c>
      <c r="C2912" s="590" t="s">
        <v>1914</v>
      </c>
      <c r="D2912" s="590" t="s">
        <v>2205</v>
      </c>
      <c r="E2912" s="590" t="s">
        <v>10</v>
      </c>
      <c r="F2912" s="591" t="s">
        <v>986</v>
      </c>
      <c r="G2912" s="590" t="s">
        <v>179</v>
      </c>
      <c r="H2912" s="589">
        <v>90</v>
      </c>
      <c r="I2912" s="589">
        <v>232.63</v>
      </c>
      <c r="J2912" s="592">
        <v>20936.7</v>
      </c>
      <c r="K2912" s="590" t="s">
        <v>2206</v>
      </c>
      <c r="L2912" s="590" t="s">
        <v>3598</v>
      </c>
      <c r="M2912" s="591" t="s">
        <v>986</v>
      </c>
      <c r="O2912" s="554" t="str">
        <f>+_xlfn.CONCAT(B2912,"-",E2912)</f>
        <v>B2/26/05-E</v>
      </c>
    </row>
    <row r="2913" spans="1:18" ht="14.5">
      <c r="P2913" s="555"/>
      <c r="Q2913" s="555"/>
      <c r="R2913" s="555"/>
    </row>
    <row r="2914" spans="1:18" ht="14.5">
      <c r="A2914" s="587">
        <v>4</v>
      </c>
      <c r="B2914" s="588" t="s">
        <v>3592</v>
      </c>
      <c r="C2914" s="588" t="s">
        <v>36</v>
      </c>
      <c r="D2914" s="588" t="s">
        <v>36</v>
      </c>
      <c r="E2914" s="588" t="s">
        <v>36</v>
      </c>
      <c r="F2914" s="587" t="s">
        <v>1124</v>
      </c>
      <c r="G2914" s="588" t="s">
        <v>36</v>
      </c>
      <c r="H2914" s="587"/>
      <c r="I2914" s="587"/>
      <c r="J2914" s="583">
        <v>37500</v>
      </c>
      <c r="K2914" s="588"/>
      <c r="L2914" s="588"/>
      <c r="M2914" s="587"/>
      <c r="N2914" s="587"/>
      <c r="O2914" s="587"/>
    </row>
    <row r="2915" spans="1:18">
      <c r="B2915" s="590" t="s">
        <v>3592</v>
      </c>
      <c r="C2915" s="590" t="s">
        <v>1914</v>
      </c>
      <c r="D2915" s="590" t="s">
        <v>2205</v>
      </c>
      <c r="E2915" s="590" t="s">
        <v>11</v>
      </c>
      <c r="F2915" s="591" t="s">
        <v>983</v>
      </c>
      <c r="G2915" s="590" t="s">
        <v>0</v>
      </c>
      <c r="H2915" s="589">
        <v>1</v>
      </c>
      <c r="I2915" s="592">
        <v>18750</v>
      </c>
      <c r="J2915" s="592">
        <v>18750</v>
      </c>
      <c r="K2915" s="590" t="s">
        <v>2206</v>
      </c>
      <c r="L2915" s="590" t="s">
        <v>3599</v>
      </c>
      <c r="M2915" s="591" t="s">
        <v>983</v>
      </c>
      <c r="O2915" s="554" t="str">
        <f t="shared" ref="O2915:O2916" si="266">+_xlfn.CONCAT(B2915,"-",E2915)</f>
        <v>B2/26/05-F</v>
      </c>
    </row>
    <row r="2916" spans="1:18">
      <c r="B2916" s="590" t="s">
        <v>3592</v>
      </c>
      <c r="C2916" s="590" t="s">
        <v>1914</v>
      </c>
      <c r="D2916" s="590" t="s">
        <v>2205</v>
      </c>
      <c r="E2916" s="590" t="s">
        <v>27</v>
      </c>
      <c r="F2916" s="591" t="s">
        <v>984</v>
      </c>
      <c r="G2916" s="590" t="s">
        <v>0</v>
      </c>
      <c r="H2916" s="589">
        <v>1</v>
      </c>
      <c r="I2916" s="592">
        <v>18750</v>
      </c>
      <c r="J2916" s="592">
        <v>18750</v>
      </c>
      <c r="K2916" s="590" t="s">
        <v>2206</v>
      </c>
      <c r="L2916" s="590" t="s">
        <v>3600</v>
      </c>
      <c r="M2916" s="591" t="s">
        <v>984</v>
      </c>
      <c r="O2916" s="554" t="str">
        <f t="shared" si="266"/>
        <v>B2/26/05-G</v>
      </c>
    </row>
    <row r="2918" spans="1:18" ht="14.5">
      <c r="P2918" s="555"/>
      <c r="Q2918" s="555"/>
      <c r="R2918" s="555"/>
    </row>
    <row r="2919" spans="1:18" ht="29">
      <c r="A2919" s="587">
        <v>3</v>
      </c>
      <c r="B2919" s="588" t="s">
        <v>3601</v>
      </c>
      <c r="C2919" s="588" t="s">
        <v>36</v>
      </c>
      <c r="D2919" s="588" t="s">
        <v>36</v>
      </c>
      <c r="E2919" s="588" t="s">
        <v>36</v>
      </c>
      <c r="F2919" s="587" t="s">
        <v>568</v>
      </c>
      <c r="G2919" s="588" t="s">
        <v>36</v>
      </c>
      <c r="H2919" s="587"/>
      <c r="I2919" s="587"/>
      <c r="J2919" s="583">
        <v>15948682.800000001</v>
      </c>
      <c r="K2919" s="588"/>
      <c r="L2919" s="588"/>
      <c r="M2919" s="587"/>
      <c r="N2919" s="587"/>
      <c r="O2919" s="587"/>
      <c r="P2919" s="555"/>
      <c r="Q2919" s="555"/>
      <c r="R2919" s="555"/>
    </row>
    <row r="2920" spans="1:18" ht="72.5">
      <c r="A2920" s="587">
        <v>4</v>
      </c>
      <c r="B2920" s="588" t="s">
        <v>3601</v>
      </c>
      <c r="C2920" s="588" t="s">
        <v>36</v>
      </c>
      <c r="D2920" s="588" t="s">
        <v>36</v>
      </c>
      <c r="E2920" s="588" t="s">
        <v>36</v>
      </c>
      <c r="F2920" s="587" t="s">
        <v>569</v>
      </c>
      <c r="G2920" s="588" t="s">
        <v>36</v>
      </c>
      <c r="H2920" s="587"/>
      <c r="I2920" s="587"/>
      <c r="J2920" s="583">
        <v>3656125</v>
      </c>
      <c r="K2920" s="588"/>
      <c r="L2920" s="588"/>
      <c r="M2920" s="587"/>
      <c r="N2920" s="587"/>
      <c r="O2920" s="587"/>
    </row>
    <row r="2921" spans="1:18">
      <c r="B2921" s="590" t="s">
        <v>3601</v>
      </c>
      <c r="C2921" s="590" t="s">
        <v>1914</v>
      </c>
      <c r="D2921" s="590" t="s">
        <v>2205</v>
      </c>
      <c r="E2921" s="590" t="s">
        <v>5</v>
      </c>
      <c r="F2921" s="591" t="s">
        <v>570</v>
      </c>
      <c r="G2921" s="590" t="s">
        <v>179</v>
      </c>
      <c r="H2921" s="593">
        <v>1100</v>
      </c>
      <c r="I2921" s="592">
        <v>3323.75</v>
      </c>
      <c r="J2921" s="592">
        <v>3656125</v>
      </c>
      <c r="K2921" s="590" t="s">
        <v>2206</v>
      </c>
      <c r="L2921" s="590" t="s">
        <v>3602</v>
      </c>
      <c r="M2921" s="591" t="s">
        <v>570</v>
      </c>
      <c r="O2921" s="554" t="str">
        <f>+_xlfn.CONCAT(B2921,"-",E2921)</f>
        <v>B2/26/06-A</v>
      </c>
    </row>
    <row r="2922" spans="1:18" ht="14.5">
      <c r="P2922" s="555"/>
      <c r="Q2922" s="555"/>
      <c r="R2922" s="555"/>
    </row>
    <row r="2923" spans="1:18" ht="72.5">
      <c r="A2923" s="587">
        <v>4</v>
      </c>
      <c r="B2923" s="588" t="s">
        <v>3601</v>
      </c>
      <c r="C2923" s="588" t="s">
        <v>36</v>
      </c>
      <c r="D2923" s="588" t="s">
        <v>36</v>
      </c>
      <c r="E2923" s="588" t="s">
        <v>36</v>
      </c>
      <c r="F2923" s="587" t="s">
        <v>3603</v>
      </c>
      <c r="G2923" s="588" t="s">
        <v>36</v>
      </c>
      <c r="H2923" s="587"/>
      <c r="I2923" s="587"/>
      <c r="J2923" s="583">
        <v>2712225</v>
      </c>
      <c r="K2923" s="588"/>
      <c r="L2923" s="588"/>
      <c r="M2923" s="587"/>
      <c r="N2923" s="587"/>
      <c r="O2923" s="587"/>
    </row>
    <row r="2924" spans="1:18">
      <c r="B2924" s="590" t="s">
        <v>3601</v>
      </c>
      <c r="C2924" s="590" t="s">
        <v>1914</v>
      </c>
      <c r="D2924" s="590" t="s">
        <v>2205</v>
      </c>
      <c r="E2924" s="590" t="s">
        <v>6</v>
      </c>
      <c r="F2924" s="591" t="s">
        <v>572</v>
      </c>
      <c r="G2924" s="590" t="s">
        <v>179</v>
      </c>
      <c r="H2924" s="589">
        <v>870</v>
      </c>
      <c r="I2924" s="592">
        <v>3117.5</v>
      </c>
      <c r="J2924" s="592">
        <v>2712225</v>
      </c>
      <c r="K2924" s="590" t="s">
        <v>2206</v>
      </c>
      <c r="L2924" s="590" t="s">
        <v>3604</v>
      </c>
      <c r="M2924" s="591" t="s">
        <v>572</v>
      </c>
      <c r="O2924" s="554" t="str">
        <f>+_xlfn.CONCAT(B2924,"-",E2924)</f>
        <v>B2/26/06-B</v>
      </c>
    </row>
    <row r="2925" spans="1:18" ht="14.5">
      <c r="P2925" s="555"/>
      <c r="Q2925" s="555"/>
      <c r="R2925" s="555"/>
    </row>
    <row r="2926" spans="1:18" ht="72.5">
      <c r="A2926" s="587">
        <v>4</v>
      </c>
      <c r="B2926" s="588" t="s">
        <v>3601</v>
      </c>
      <c r="C2926" s="588" t="s">
        <v>36</v>
      </c>
      <c r="D2926" s="588" t="s">
        <v>36</v>
      </c>
      <c r="E2926" s="588" t="s">
        <v>36</v>
      </c>
      <c r="F2926" s="587" t="s">
        <v>573</v>
      </c>
      <c r="G2926" s="588" t="s">
        <v>36</v>
      </c>
      <c r="H2926" s="587"/>
      <c r="I2926" s="587"/>
      <c r="J2926" s="583">
        <v>6390875</v>
      </c>
      <c r="K2926" s="588"/>
      <c r="L2926" s="588"/>
      <c r="M2926" s="587"/>
      <c r="N2926" s="587"/>
      <c r="O2926" s="587"/>
    </row>
    <row r="2927" spans="1:18">
      <c r="B2927" s="590" t="s">
        <v>3601</v>
      </c>
      <c r="C2927" s="590" t="s">
        <v>1914</v>
      </c>
      <c r="D2927" s="590" t="s">
        <v>2205</v>
      </c>
      <c r="E2927" s="590" t="s">
        <v>7</v>
      </c>
      <c r="F2927" s="591" t="s">
        <v>572</v>
      </c>
      <c r="G2927" s="590" t="s">
        <v>179</v>
      </c>
      <c r="H2927" s="593">
        <v>2050</v>
      </c>
      <c r="I2927" s="592">
        <v>3117.5</v>
      </c>
      <c r="J2927" s="592">
        <v>6390875</v>
      </c>
      <c r="K2927" s="590" t="s">
        <v>2206</v>
      </c>
      <c r="L2927" s="590" t="s">
        <v>3605</v>
      </c>
      <c r="M2927" s="591" t="s">
        <v>572</v>
      </c>
      <c r="O2927" s="554" t="str">
        <f>+_xlfn.CONCAT(B2927,"-",E2927)</f>
        <v>B2/26/06-C</v>
      </c>
    </row>
    <row r="2928" spans="1:18" ht="14.5">
      <c r="P2928" s="555"/>
      <c r="Q2928" s="555"/>
      <c r="R2928" s="555"/>
    </row>
    <row r="2929" spans="1:18" ht="58">
      <c r="A2929" s="587">
        <v>4</v>
      </c>
      <c r="B2929" s="588" t="s">
        <v>3601</v>
      </c>
      <c r="C2929" s="588" t="s">
        <v>36</v>
      </c>
      <c r="D2929" s="588" t="s">
        <v>36</v>
      </c>
      <c r="E2929" s="588" t="s">
        <v>36</v>
      </c>
      <c r="F2929" s="587" t="s">
        <v>574</v>
      </c>
      <c r="G2929" s="588" t="s">
        <v>36</v>
      </c>
      <c r="H2929" s="587"/>
      <c r="I2929" s="587"/>
      <c r="J2929" s="583">
        <v>129589.2</v>
      </c>
      <c r="K2929" s="588"/>
      <c r="L2929" s="588"/>
      <c r="M2929" s="587"/>
      <c r="N2929" s="587"/>
      <c r="O2929" s="587"/>
    </row>
    <row r="2930" spans="1:18">
      <c r="B2930" s="590" t="s">
        <v>3601</v>
      </c>
      <c r="C2930" s="590" t="s">
        <v>1914</v>
      </c>
      <c r="D2930" s="590" t="s">
        <v>2205</v>
      </c>
      <c r="E2930" s="590" t="s">
        <v>8</v>
      </c>
      <c r="F2930" s="591" t="s">
        <v>575</v>
      </c>
      <c r="G2930" s="590" t="s">
        <v>179</v>
      </c>
      <c r="H2930" s="589">
        <v>90</v>
      </c>
      <c r="I2930" s="592">
        <v>1439.88</v>
      </c>
      <c r="J2930" s="592">
        <v>129589.2</v>
      </c>
      <c r="K2930" s="590" t="s">
        <v>2206</v>
      </c>
      <c r="L2930" s="590" t="s">
        <v>3606</v>
      </c>
      <c r="M2930" s="591" t="s">
        <v>575</v>
      </c>
      <c r="O2930" s="554" t="str">
        <f>+_xlfn.CONCAT(B2930,"-",E2930)</f>
        <v>B2/26/06-D</v>
      </c>
    </row>
    <row r="2932" spans="1:18" ht="14.5">
      <c r="P2932" s="555"/>
      <c r="Q2932" s="555"/>
      <c r="R2932" s="555"/>
    </row>
    <row r="2933" spans="1:18" ht="58">
      <c r="A2933" s="587">
        <v>4</v>
      </c>
      <c r="B2933" s="588" t="s">
        <v>3607</v>
      </c>
      <c r="C2933" s="588" t="s">
        <v>36</v>
      </c>
      <c r="D2933" s="588" t="s">
        <v>36</v>
      </c>
      <c r="E2933" s="588" t="s">
        <v>36</v>
      </c>
      <c r="F2933" s="587" t="s">
        <v>576</v>
      </c>
      <c r="G2933" s="588" t="s">
        <v>36</v>
      </c>
      <c r="H2933" s="587"/>
      <c r="I2933" s="587"/>
      <c r="J2933" s="583">
        <v>251979</v>
      </c>
      <c r="K2933" s="588"/>
      <c r="L2933" s="588"/>
      <c r="M2933" s="587"/>
      <c r="N2933" s="587"/>
      <c r="O2933" s="587"/>
    </row>
    <row r="2934" spans="1:18">
      <c r="B2934" s="590" t="s">
        <v>3607</v>
      </c>
      <c r="C2934" s="590" t="s">
        <v>1914</v>
      </c>
      <c r="D2934" s="590" t="s">
        <v>2205</v>
      </c>
      <c r="E2934" s="590" t="s">
        <v>5</v>
      </c>
      <c r="F2934" s="591" t="s">
        <v>575</v>
      </c>
      <c r="G2934" s="590" t="s">
        <v>179</v>
      </c>
      <c r="H2934" s="589">
        <v>175</v>
      </c>
      <c r="I2934" s="592">
        <v>1439.88</v>
      </c>
      <c r="J2934" s="592">
        <v>251979</v>
      </c>
      <c r="K2934" s="590" t="s">
        <v>2206</v>
      </c>
      <c r="L2934" s="590" t="s">
        <v>3608</v>
      </c>
      <c r="M2934" s="591" t="s">
        <v>575</v>
      </c>
      <c r="O2934" s="554" t="str">
        <f>+_xlfn.CONCAT(B2934,"-",E2934)</f>
        <v>B2/26/07-A</v>
      </c>
    </row>
    <row r="2935" spans="1:18" ht="14.5">
      <c r="P2935" s="555"/>
      <c r="Q2935" s="555"/>
      <c r="R2935" s="555"/>
    </row>
    <row r="2936" spans="1:18" ht="87">
      <c r="A2936" s="587">
        <v>4</v>
      </c>
      <c r="B2936" s="588" t="s">
        <v>3607</v>
      </c>
      <c r="C2936" s="588" t="s">
        <v>36</v>
      </c>
      <c r="D2936" s="588" t="s">
        <v>36</v>
      </c>
      <c r="E2936" s="588" t="s">
        <v>36</v>
      </c>
      <c r="F2936" s="587" t="s">
        <v>2247</v>
      </c>
      <c r="G2936" s="588" t="s">
        <v>36</v>
      </c>
      <c r="H2936" s="587"/>
      <c r="I2936" s="587"/>
      <c r="J2936" s="583">
        <v>2770389.6</v>
      </c>
      <c r="K2936" s="588"/>
      <c r="L2936" s="588"/>
      <c r="M2936" s="587"/>
      <c r="N2936" s="587"/>
      <c r="O2936" s="587"/>
    </row>
    <row r="2937" spans="1:18" ht="50">
      <c r="B2937" s="590" t="s">
        <v>3607</v>
      </c>
      <c r="C2937" s="590" t="s">
        <v>1914</v>
      </c>
      <c r="D2937" s="590" t="s">
        <v>2205</v>
      </c>
      <c r="E2937" s="590" t="s">
        <v>6</v>
      </c>
      <c r="F2937" s="591" t="s">
        <v>991</v>
      </c>
      <c r="G2937" s="590" t="s">
        <v>179</v>
      </c>
      <c r="H2937" s="593">
        <v>1380</v>
      </c>
      <c r="I2937" s="592">
        <v>1161.5</v>
      </c>
      <c r="J2937" s="592">
        <v>1602870</v>
      </c>
      <c r="K2937" s="590" t="s">
        <v>2206</v>
      </c>
      <c r="L2937" s="590" t="s">
        <v>3609</v>
      </c>
      <c r="M2937" s="591" t="s">
        <v>991</v>
      </c>
      <c r="O2937" s="554" t="str">
        <f t="shared" ref="O2937:O2942" si="267">+_xlfn.CONCAT(B2937,"-",E2937)</f>
        <v>B2/26/07-B</v>
      </c>
    </row>
    <row r="2938" spans="1:18" ht="50">
      <c r="B2938" s="590" t="s">
        <v>3607</v>
      </c>
      <c r="C2938" s="590" t="s">
        <v>1914</v>
      </c>
      <c r="D2938" s="590" t="s">
        <v>2205</v>
      </c>
      <c r="E2938" s="590" t="s">
        <v>7</v>
      </c>
      <c r="F2938" s="591" t="s">
        <v>992</v>
      </c>
      <c r="G2938" s="590" t="s">
        <v>179</v>
      </c>
      <c r="H2938" s="589">
        <v>350</v>
      </c>
      <c r="I2938" s="592">
        <v>1838.38</v>
      </c>
      <c r="J2938" s="592">
        <v>643433</v>
      </c>
      <c r="K2938" s="590" t="s">
        <v>2206</v>
      </c>
      <c r="L2938" s="590" t="s">
        <v>3610</v>
      </c>
      <c r="M2938" s="591" t="s">
        <v>992</v>
      </c>
      <c r="O2938" s="554" t="str">
        <f t="shared" si="267"/>
        <v>B2/26/07-C</v>
      </c>
    </row>
    <row r="2939" spans="1:18" ht="37.5">
      <c r="B2939" s="590" t="s">
        <v>3607</v>
      </c>
      <c r="C2939" s="590" t="s">
        <v>1914</v>
      </c>
      <c r="D2939" s="590" t="s">
        <v>2205</v>
      </c>
      <c r="E2939" s="590" t="s">
        <v>8</v>
      </c>
      <c r="F2939" s="591" t="s">
        <v>993</v>
      </c>
      <c r="G2939" s="590" t="s">
        <v>179</v>
      </c>
      <c r="H2939" s="589">
        <v>100</v>
      </c>
      <c r="I2939" s="589">
        <v>797.75</v>
      </c>
      <c r="J2939" s="592">
        <v>79775</v>
      </c>
      <c r="K2939" s="590" t="s">
        <v>2206</v>
      </c>
      <c r="L2939" s="590" t="s">
        <v>3611</v>
      </c>
      <c r="M2939" s="591" t="s">
        <v>993</v>
      </c>
      <c r="O2939" s="554" t="str">
        <f t="shared" si="267"/>
        <v>B2/26/07-D</v>
      </c>
    </row>
    <row r="2940" spans="1:18" ht="37.5">
      <c r="B2940" s="590" t="s">
        <v>3607</v>
      </c>
      <c r="C2940" s="590" t="s">
        <v>1914</v>
      </c>
      <c r="D2940" s="590" t="s">
        <v>2205</v>
      </c>
      <c r="E2940" s="590" t="s">
        <v>10</v>
      </c>
      <c r="F2940" s="591" t="s">
        <v>994</v>
      </c>
      <c r="G2940" s="590" t="s">
        <v>179</v>
      </c>
      <c r="H2940" s="589">
        <v>70</v>
      </c>
      <c r="I2940" s="589">
        <v>964.63</v>
      </c>
      <c r="J2940" s="592">
        <v>67524.100000000006</v>
      </c>
      <c r="K2940" s="590" t="s">
        <v>2206</v>
      </c>
      <c r="L2940" s="590" t="s">
        <v>3612</v>
      </c>
      <c r="M2940" s="591" t="s">
        <v>994</v>
      </c>
      <c r="O2940" s="554" t="str">
        <f t="shared" si="267"/>
        <v>B2/26/07-E</v>
      </c>
    </row>
    <row r="2941" spans="1:18">
      <c r="B2941" s="590" t="s">
        <v>3607</v>
      </c>
      <c r="C2941" s="590" t="s">
        <v>1914</v>
      </c>
      <c r="D2941" s="590" t="s">
        <v>2205</v>
      </c>
      <c r="E2941" s="590" t="s">
        <v>11</v>
      </c>
      <c r="F2941" s="591" t="s">
        <v>995</v>
      </c>
      <c r="G2941" s="590" t="s">
        <v>311</v>
      </c>
      <c r="H2941" s="589">
        <v>37</v>
      </c>
      <c r="I2941" s="592">
        <v>8762.5</v>
      </c>
      <c r="J2941" s="592">
        <v>324212.5</v>
      </c>
      <c r="K2941" s="590" t="s">
        <v>2206</v>
      </c>
      <c r="L2941" s="590" t="s">
        <v>3613</v>
      </c>
      <c r="M2941" s="591" t="s">
        <v>995</v>
      </c>
      <c r="O2941" s="554" t="str">
        <f t="shared" si="267"/>
        <v>B2/26/07-F</v>
      </c>
    </row>
    <row r="2942" spans="1:18">
      <c r="B2942" s="590" t="s">
        <v>3607</v>
      </c>
      <c r="C2942" s="590" t="s">
        <v>1914</v>
      </c>
      <c r="D2942" s="590" t="s">
        <v>2205</v>
      </c>
      <c r="E2942" s="590" t="s">
        <v>27</v>
      </c>
      <c r="F2942" s="591" t="s">
        <v>996</v>
      </c>
      <c r="G2942" s="590" t="s">
        <v>311</v>
      </c>
      <c r="H2942" s="589">
        <v>6</v>
      </c>
      <c r="I2942" s="592">
        <v>8762.5</v>
      </c>
      <c r="J2942" s="592">
        <v>52575</v>
      </c>
      <c r="K2942" s="590" t="s">
        <v>2206</v>
      </c>
      <c r="L2942" s="590" t="s">
        <v>3614</v>
      </c>
      <c r="M2942" s="591" t="s">
        <v>996</v>
      </c>
      <c r="O2942" s="554" t="str">
        <f t="shared" si="267"/>
        <v>B2/26/07-G</v>
      </c>
    </row>
    <row r="2944" spans="1:18" ht="14.5">
      <c r="P2944" s="555"/>
      <c r="Q2944" s="555"/>
      <c r="R2944" s="555"/>
    </row>
    <row r="2945" spans="1:18" ht="14.5">
      <c r="A2945" s="587">
        <v>4</v>
      </c>
      <c r="B2945" s="588" t="s">
        <v>3615</v>
      </c>
      <c r="C2945" s="588" t="s">
        <v>36</v>
      </c>
      <c r="D2945" s="588" t="s">
        <v>36</v>
      </c>
      <c r="E2945" s="588" t="s">
        <v>36</v>
      </c>
      <c r="F2945" s="587" t="s">
        <v>1124</v>
      </c>
      <c r="G2945" s="588" t="s">
        <v>36</v>
      </c>
      <c r="H2945" s="587"/>
      <c r="I2945" s="587"/>
      <c r="J2945" s="583">
        <v>37500</v>
      </c>
      <c r="K2945" s="588"/>
      <c r="L2945" s="588"/>
      <c r="M2945" s="587"/>
      <c r="N2945" s="587"/>
      <c r="O2945" s="587"/>
    </row>
    <row r="2946" spans="1:18">
      <c r="B2946" s="590" t="s">
        <v>3615</v>
      </c>
      <c r="C2946" s="590" t="s">
        <v>1914</v>
      </c>
      <c r="D2946" s="590" t="s">
        <v>2205</v>
      </c>
      <c r="E2946" s="590" t="s">
        <v>5</v>
      </c>
      <c r="F2946" s="591" t="s">
        <v>983</v>
      </c>
      <c r="G2946" s="590" t="s">
        <v>0</v>
      </c>
      <c r="H2946" s="589">
        <v>1</v>
      </c>
      <c r="I2946" s="592">
        <v>18750</v>
      </c>
      <c r="J2946" s="592">
        <v>18750</v>
      </c>
      <c r="K2946" s="590" t="s">
        <v>2206</v>
      </c>
      <c r="L2946" s="590" t="s">
        <v>3616</v>
      </c>
      <c r="M2946" s="591" t="s">
        <v>983</v>
      </c>
      <c r="O2946" s="554" t="str">
        <f t="shared" ref="O2946:O2947" si="268">+_xlfn.CONCAT(B2946,"-",E2946)</f>
        <v>B2/26/08-A</v>
      </c>
    </row>
    <row r="2947" spans="1:18">
      <c r="B2947" s="590" t="s">
        <v>3615</v>
      </c>
      <c r="C2947" s="590" t="s">
        <v>1914</v>
      </c>
      <c r="D2947" s="590" t="s">
        <v>2205</v>
      </c>
      <c r="E2947" s="590" t="s">
        <v>6</v>
      </c>
      <c r="F2947" s="591" t="s">
        <v>984</v>
      </c>
      <c r="G2947" s="590" t="s">
        <v>0</v>
      </c>
      <c r="H2947" s="589">
        <v>1</v>
      </c>
      <c r="I2947" s="592">
        <v>18750</v>
      </c>
      <c r="J2947" s="592">
        <v>18750</v>
      </c>
      <c r="K2947" s="590" t="s">
        <v>2206</v>
      </c>
      <c r="L2947" s="590" t="s">
        <v>3617</v>
      </c>
      <c r="M2947" s="591" t="s">
        <v>984</v>
      </c>
      <c r="O2947" s="554" t="str">
        <f t="shared" si="268"/>
        <v>B2/26/08-B</v>
      </c>
    </row>
    <row r="2948" spans="1:18" ht="14.5">
      <c r="P2948" s="555"/>
      <c r="Q2948" s="555"/>
      <c r="R2948" s="555"/>
    </row>
    <row r="2949" spans="1:18" ht="14.5">
      <c r="A2949" s="587">
        <v>3</v>
      </c>
      <c r="B2949" s="588" t="s">
        <v>3615</v>
      </c>
      <c r="C2949" s="588" t="s">
        <v>36</v>
      </c>
      <c r="D2949" s="588" t="s">
        <v>36</v>
      </c>
      <c r="E2949" s="588" t="s">
        <v>36</v>
      </c>
      <c r="F2949" s="587" t="s">
        <v>577</v>
      </c>
      <c r="G2949" s="588" t="s">
        <v>36</v>
      </c>
      <c r="H2949" s="587"/>
      <c r="I2949" s="587"/>
      <c r="J2949" s="583">
        <v>132353.46</v>
      </c>
      <c r="K2949" s="588"/>
      <c r="L2949" s="588"/>
      <c r="M2949" s="587"/>
      <c r="N2949" s="587"/>
      <c r="O2949" s="587"/>
      <c r="P2949" s="555"/>
      <c r="Q2949" s="555"/>
      <c r="R2949" s="555"/>
    </row>
    <row r="2950" spans="1:18" ht="14.5">
      <c r="A2950" s="587">
        <v>4</v>
      </c>
      <c r="B2950" s="588" t="s">
        <v>3615</v>
      </c>
      <c r="C2950" s="588" t="s">
        <v>36</v>
      </c>
      <c r="D2950" s="588" t="s">
        <v>36</v>
      </c>
      <c r="E2950" s="588" t="s">
        <v>36</v>
      </c>
      <c r="F2950" s="587" t="s">
        <v>2257</v>
      </c>
      <c r="G2950" s="588" t="s">
        <v>36</v>
      </c>
      <c r="H2950" s="587"/>
      <c r="I2950" s="587"/>
      <c r="J2950" s="583">
        <v>132353.46</v>
      </c>
      <c r="K2950" s="588"/>
      <c r="L2950" s="588"/>
      <c r="M2950" s="587"/>
      <c r="N2950" s="587"/>
      <c r="O2950" s="587"/>
    </row>
    <row r="2951" spans="1:18">
      <c r="B2951" s="590" t="s">
        <v>3615</v>
      </c>
      <c r="C2951" s="590" t="s">
        <v>1914</v>
      </c>
      <c r="D2951" s="590" t="s">
        <v>2258</v>
      </c>
      <c r="E2951" s="590" t="s">
        <v>7</v>
      </c>
      <c r="F2951" s="591" t="s">
        <v>579</v>
      </c>
      <c r="G2951" s="590" t="s">
        <v>311</v>
      </c>
      <c r="H2951" s="589">
        <v>109</v>
      </c>
      <c r="I2951" s="589">
        <v>295.25</v>
      </c>
      <c r="J2951" s="592">
        <v>32182.25</v>
      </c>
      <c r="K2951" s="590" t="s">
        <v>2206</v>
      </c>
      <c r="L2951" s="590" t="s">
        <v>3618</v>
      </c>
      <c r="M2951" s="591" t="s">
        <v>579</v>
      </c>
      <c r="O2951" s="554" t="str">
        <f t="shared" ref="O2951:O2954" si="269">+_xlfn.CONCAT(B2951,"-",E2951)</f>
        <v>B2/26/08-C</v>
      </c>
    </row>
    <row r="2952" spans="1:18">
      <c r="B2952" s="590" t="s">
        <v>3615</v>
      </c>
      <c r="C2952" s="590" t="s">
        <v>1914</v>
      </c>
      <c r="D2952" s="590" t="s">
        <v>2258</v>
      </c>
      <c r="E2952" s="590" t="s">
        <v>8</v>
      </c>
      <c r="F2952" s="591" t="s">
        <v>580</v>
      </c>
      <c r="G2952" s="590" t="s">
        <v>311</v>
      </c>
      <c r="H2952" s="589">
        <v>67</v>
      </c>
      <c r="I2952" s="589">
        <v>471.38</v>
      </c>
      <c r="J2952" s="592">
        <v>31582.46</v>
      </c>
      <c r="K2952" s="590" t="s">
        <v>2206</v>
      </c>
      <c r="L2952" s="590" t="s">
        <v>3619</v>
      </c>
      <c r="M2952" s="591" t="s">
        <v>580</v>
      </c>
      <c r="O2952" s="554" t="str">
        <f t="shared" si="269"/>
        <v>B2/26/08-D</v>
      </c>
    </row>
    <row r="2953" spans="1:18">
      <c r="B2953" s="590" t="s">
        <v>3615</v>
      </c>
      <c r="C2953" s="590" t="s">
        <v>1914</v>
      </c>
      <c r="D2953" s="590" t="s">
        <v>2258</v>
      </c>
      <c r="E2953" s="590" t="s">
        <v>10</v>
      </c>
      <c r="F2953" s="591" t="s">
        <v>581</v>
      </c>
      <c r="G2953" s="590" t="s">
        <v>311</v>
      </c>
      <c r="H2953" s="589">
        <v>45</v>
      </c>
      <c r="I2953" s="589">
        <v>829.75</v>
      </c>
      <c r="J2953" s="592">
        <v>37338.75</v>
      </c>
      <c r="K2953" s="590" t="s">
        <v>2206</v>
      </c>
      <c r="L2953" s="590" t="s">
        <v>3620</v>
      </c>
      <c r="M2953" s="591" t="s">
        <v>581</v>
      </c>
      <c r="O2953" s="554" t="str">
        <f t="shared" si="269"/>
        <v>B2/26/08-E</v>
      </c>
    </row>
    <row r="2954" spans="1:18" ht="37.5">
      <c r="B2954" s="590" t="s">
        <v>3615</v>
      </c>
      <c r="C2954" s="590" t="s">
        <v>1914</v>
      </c>
      <c r="D2954" s="590" t="s">
        <v>2258</v>
      </c>
      <c r="E2954" s="590" t="s">
        <v>11</v>
      </c>
      <c r="F2954" s="591" t="s">
        <v>582</v>
      </c>
      <c r="G2954" s="590" t="s">
        <v>0</v>
      </c>
      <c r="H2954" s="589">
        <v>1</v>
      </c>
      <c r="I2954" s="592">
        <v>31250</v>
      </c>
      <c r="J2954" s="592">
        <v>31250</v>
      </c>
      <c r="K2954" s="590" t="s">
        <v>2206</v>
      </c>
      <c r="L2954" s="590" t="s">
        <v>3621</v>
      </c>
      <c r="M2954" s="591" t="s">
        <v>582</v>
      </c>
      <c r="O2954" s="554" t="str">
        <f t="shared" si="269"/>
        <v>B2/26/08-F</v>
      </c>
    </row>
    <row r="2955" spans="1:18" ht="14.5">
      <c r="P2955" s="555"/>
      <c r="Q2955" s="555"/>
      <c r="R2955" s="555"/>
    </row>
    <row r="2956" spans="1:18" ht="14.5">
      <c r="A2956" s="587">
        <v>3</v>
      </c>
      <c r="B2956" s="588" t="s">
        <v>3615</v>
      </c>
      <c r="C2956" s="588" t="s">
        <v>36</v>
      </c>
      <c r="D2956" s="588" t="s">
        <v>36</v>
      </c>
      <c r="E2956" s="588" t="s">
        <v>36</v>
      </c>
      <c r="F2956" s="587" t="s">
        <v>587</v>
      </c>
      <c r="G2956" s="588" t="s">
        <v>36</v>
      </c>
      <c r="H2956" s="587"/>
      <c r="I2956" s="587"/>
      <c r="J2956" s="583">
        <v>1728150</v>
      </c>
      <c r="K2956" s="588"/>
      <c r="L2956" s="588"/>
      <c r="M2956" s="587"/>
      <c r="N2956" s="587"/>
      <c r="O2956" s="587"/>
      <c r="P2956" s="555"/>
      <c r="Q2956" s="555"/>
      <c r="R2956" s="555"/>
    </row>
    <row r="2957" spans="1:18" ht="43.5">
      <c r="A2957" s="587">
        <v>4</v>
      </c>
      <c r="B2957" s="588" t="s">
        <v>3615</v>
      </c>
      <c r="C2957" s="588" t="s">
        <v>36</v>
      </c>
      <c r="D2957" s="588" t="s">
        <v>36</v>
      </c>
      <c r="E2957" s="588" t="s">
        <v>36</v>
      </c>
      <c r="F2957" s="587" t="s">
        <v>588</v>
      </c>
      <c r="G2957" s="588" t="s">
        <v>36</v>
      </c>
      <c r="H2957" s="587"/>
      <c r="I2957" s="587"/>
      <c r="J2957" s="583">
        <v>1728150</v>
      </c>
      <c r="K2957" s="588"/>
      <c r="L2957" s="588"/>
      <c r="M2957" s="587"/>
      <c r="N2957" s="587"/>
      <c r="O2957" s="587"/>
    </row>
    <row r="2958" spans="1:18">
      <c r="B2958" s="590" t="s">
        <v>3615</v>
      </c>
      <c r="C2958" s="590" t="s">
        <v>1914</v>
      </c>
      <c r="D2958" s="590" t="s">
        <v>2262</v>
      </c>
      <c r="E2958" s="590" t="s">
        <v>27</v>
      </c>
      <c r="F2958" s="591" t="s">
        <v>3622</v>
      </c>
      <c r="G2958" s="590" t="s">
        <v>311</v>
      </c>
      <c r="H2958" s="589">
        <v>1</v>
      </c>
      <c r="I2958" s="592">
        <v>288025</v>
      </c>
      <c r="J2958" s="592">
        <v>288025</v>
      </c>
      <c r="K2958" s="590" t="s">
        <v>2206</v>
      </c>
      <c r="L2958" s="590" t="s">
        <v>3623</v>
      </c>
      <c r="M2958" s="591" t="s">
        <v>3622</v>
      </c>
      <c r="O2958" s="554" t="str">
        <f t="shared" ref="O2958:O2963" si="270">+_xlfn.CONCAT(B2958,"-",E2958)</f>
        <v>B2/26/08-G</v>
      </c>
    </row>
    <row r="2959" spans="1:18">
      <c r="B2959" s="590" t="s">
        <v>3615</v>
      </c>
      <c r="C2959" s="590" t="s">
        <v>1914</v>
      </c>
      <c r="D2959" s="590" t="s">
        <v>2262</v>
      </c>
      <c r="E2959" s="590" t="s">
        <v>28</v>
      </c>
      <c r="F2959" s="591" t="s">
        <v>3624</v>
      </c>
      <c r="G2959" s="590" t="s">
        <v>311</v>
      </c>
      <c r="H2959" s="589">
        <v>1</v>
      </c>
      <c r="I2959" s="592">
        <v>288025</v>
      </c>
      <c r="J2959" s="592">
        <v>288025</v>
      </c>
      <c r="K2959" s="590" t="s">
        <v>2206</v>
      </c>
      <c r="L2959" s="590" t="s">
        <v>3625</v>
      </c>
      <c r="M2959" s="591" t="s">
        <v>3624</v>
      </c>
      <c r="O2959" s="554" t="str">
        <f t="shared" si="270"/>
        <v>B2/26/08-H</v>
      </c>
    </row>
    <row r="2960" spans="1:18">
      <c r="B2960" s="590" t="s">
        <v>3615</v>
      </c>
      <c r="C2960" s="590" t="s">
        <v>1914</v>
      </c>
      <c r="D2960" s="590" t="s">
        <v>2262</v>
      </c>
      <c r="E2960" s="590" t="s">
        <v>33</v>
      </c>
      <c r="F2960" s="591" t="s">
        <v>3626</v>
      </c>
      <c r="G2960" s="590" t="s">
        <v>311</v>
      </c>
      <c r="H2960" s="589">
        <v>1</v>
      </c>
      <c r="I2960" s="592">
        <v>288025</v>
      </c>
      <c r="J2960" s="592">
        <v>288025</v>
      </c>
      <c r="K2960" s="590" t="s">
        <v>2206</v>
      </c>
      <c r="L2960" s="590" t="s">
        <v>3627</v>
      </c>
      <c r="M2960" s="591" t="s">
        <v>3626</v>
      </c>
      <c r="O2960" s="554" t="str">
        <f t="shared" si="270"/>
        <v>B2/26/08-J</v>
      </c>
    </row>
    <row r="2961" spans="1:18">
      <c r="B2961" s="590" t="s">
        <v>3615</v>
      </c>
      <c r="C2961" s="590" t="s">
        <v>1914</v>
      </c>
      <c r="D2961" s="590" t="s">
        <v>2262</v>
      </c>
      <c r="E2961" s="590" t="s">
        <v>34</v>
      </c>
      <c r="F2961" s="591" t="s">
        <v>3628</v>
      </c>
      <c r="G2961" s="590" t="s">
        <v>311</v>
      </c>
      <c r="H2961" s="589">
        <v>1</v>
      </c>
      <c r="I2961" s="592">
        <v>288025</v>
      </c>
      <c r="J2961" s="592">
        <v>288025</v>
      </c>
      <c r="K2961" s="590" t="s">
        <v>2206</v>
      </c>
      <c r="L2961" s="590" t="s">
        <v>3629</v>
      </c>
      <c r="M2961" s="591" t="s">
        <v>3628</v>
      </c>
      <c r="O2961" s="554" t="str">
        <f t="shared" si="270"/>
        <v>B2/26/08-K</v>
      </c>
    </row>
    <row r="2962" spans="1:18">
      <c r="B2962" s="590" t="s">
        <v>3615</v>
      </c>
      <c r="C2962" s="590" t="s">
        <v>1914</v>
      </c>
      <c r="D2962" s="590" t="s">
        <v>2262</v>
      </c>
      <c r="E2962" s="590" t="s">
        <v>39</v>
      </c>
      <c r="F2962" s="591" t="s">
        <v>3630</v>
      </c>
      <c r="G2962" s="590" t="s">
        <v>311</v>
      </c>
      <c r="H2962" s="589">
        <v>1</v>
      </c>
      <c r="I2962" s="592">
        <v>288025</v>
      </c>
      <c r="J2962" s="592">
        <v>288025</v>
      </c>
      <c r="K2962" s="590" t="s">
        <v>2206</v>
      </c>
      <c r="L2962" s="590" t="s">
        <v>3631</v>
      </c>
      <c r="M2962" s="591" t="s">
        <v>3630</v>
      </c>
      <c r="O2962" s="554" t="str">
        <f t="shared" si="270"/>
        <v>B2/26/08-L</v>
      </c>
    </row>
    <row r="2963" spans="1:18">
      <c r="B2963" s="590" t="s">
        <v>3615</v>
      </c>
      <c r="C2963" s="590" t="s">
        <v>1914</v>
      </c>
      <c r="D2963" s="590" t="s">
        <v>2262</v>
      </c>
      <c r="E2963" s="590" t="s">
        <v>38</v>
      </c>
      <c r="F2963" s="591" t="s">
        <v>3632</v>
      </c>
      <c r="G2963" s="590" t="s">
        <v>311</v>
      </c>
      <c r="H2963" s="589">
        <v>1</v>
      </c>
      <c r="I2963" s="592">
        <v>288025</v>
      </c>
      <c r="J2963" s="592">
        <v>288025</v>
      </c>
      <c r="K2963" s="590" t="s">
        <v>2206</v>
      </c>
      <c r="L2963" s="590" t="s">
        <v>3633</v>
      </c>
      <c r="M2963" s="591" t="s">
        <v>3632</v>
      </c>
      <c r="O2963" s="554" t="str">
        <f t="shared" si="270"/>
        <v>B2/26/08-M</v>
      </c>
    </row>
    <row r="2965" spans="1:18" ht="14.5">
      <c r="P2965" s="555"/>
      <c r="Q2965" s="555"/>
      <c r="R2965" s="555"/>
    </row>
    <row r="2966" spans="1:18" ht="14.5">
      <c r="A2966" s="587">
        <v>3</v>
      </c>
      <c r="B2966" s="588" t="s">
        <v>3634</v>
      </c>
      <c r="C2966" s="588" t="s">
        <v>36</v>
      </c>
      <c r="D2966" s="588" t="s">
        <v>36</v>
      </c>
      <c r="E2966" s="588" t="s">
        <v>36</v>
      </c>
      <c r="F2966" s="587" t="s">
        <v>594</v>
      </c>
      <c r="G2966" s="588" t="s">
        <v>36</v>
      </c>
      <c r="H2966" s="587"/>
      <c r="I2966" s="587"/>
      <c r="J2966" s="583">
        <v>723100</v>
      </c>
      <c r="K2966" s="588"/>
      <c r="L2966" s="588"/>
      <c r="M2966" s="587"/>
      <c r="N2966" s="587"/>
      <c r="O2966" s="587"/>
      <c r="P2966" s="555"/>
      <c r="Q2966" s="555"/>
      <c r="R2966" s="555"/>
    </row>
    <row r="2967" spans="1:18" ht="29">
      <c r="A2967" s="587">
        <v>4</v>
      </c>
      <c r="B2967" s="588" t="s">
        <v>3634</v>
      </c>
      <c r="C2967" s="588" t="s">
        <v>36</v>
      </c>
      <c r="D2967" s="588" t="s">
        <v>36</v>
      </c>
      <c r="E2967" s="588" t="s">
        <v>36</v>
      </c>
      <c r="F2967" s="587" t="s">
        <v>595</v>
      </c>
      <c r="G2967" s="588" t="s">
        <v>36</v>
      </c>
      <c r="H2967" s="587"/>
      <c r="I2967" s="587"/>
      <c r="J2967" s="583">
        <v>723100</v>
      </c>
      <c r="K2967" s="588"/>
      <c r="L2967" s="588"/>
      <c r="M2967" s="587"/>
      <c r="N2967" s="587"/>
      <c r="O2967" s="587"/>
    </row>
    <row r="2968" spans="1:18" ht="87.5">
      <c r="B2968" s="590" t="s">
        <v>3634</v>
      </c>
      <c r="C2968" s="590" t="s">
        <v>1914</v>
      </c>
      <c r="D2968" s="590" t="s">
        <v>2267</v>
      </c>
      <c r="E2968" s="590" t="s">
        <v>5</v>
      </c>
      <c r="F2968" s="591" t="s">
        <v>3635</v>
      </c>
      <c r="G2968" s="590" t="s">
        <v>311</v>
      </c>
      <c r="H2968" s="589">
        <v>1</v>
      </c>
      <c r="I2968" s="592">
        <v>180775</v>
      </c>
      <c r="J2968" s="592">
        <v>180775</v>
      </c>
      <c r="K2968" s="590" t="s">
        <v>2206</v>
      </c>
      <c r="L2968" s="590" t="s">
        <v>3636</v>
      </c>
      <c r="M2968" s="591" t="s">
        <v>3635</v>
      </c>
      <c r="O2968" s="554" t="str">
        <f t="shared" ref="O2968:O2971" si="271">+_xlfn.CONCAT(B2968,"-",E2968)</f>
        <v>B2/26/09-A</v>
      </c>
    </row>
    <row r="2969" spans="1:18" ht="87.5">
      <c r="B2969" s="590" t="s">
        <v>3634</v>
      </c>
      <c r="C2969" s="590" t="s">
        <v>1914</v>
      </c>
      <c r="D2969" s="590" t="s">
        <v>2267</v>
      </c>
      <c r="E2969" s="590" t="s">
        <v>6</v>
      </c>
      <c r="F2969" s="591" t="s">
        <v>3637</v>
      </c>
      <c r="G2969" s="590" t="s">
        <v>311</v>
      </c>
      <c r="H2969" s="589">
        <v>1</v>
      </c>
      <c r="I2969" s="592">
        <v>180775</v>
      </c>
      <c r="J2969" s="592">
        <v>180775</v>
      </c>
      <c r="K2969" s="590" t="s">
        <v>2206</v>
      </c>
      <c r="L2969" s="590" t="s">
        <v>3638</v>
      </c>
      <c r="M2969" s="591" t="s">
        <v>3637</v>
      </c>
      <c r="O2969" s="554" t="str">
        <f t="shared" si="271"/>
        <v>B2/26/09-B</v>
      </c>
    </row>
    <row r="2970" spans="1:18" ht="87.5">
      <c r="B2970" s="590" t="s">
        <v>3634</v>
      </c>
      <c r="C2970" s="590" t="s">
        <v>1914</v>
      </c>
      <c r="D2970" s="590" t="s">
        <v>2267</v>
      </c>
      <c r="E2970" s="590" t="s">
        <v>7</v>
      </c>
      <c r="F2970" s="591" t="s">
        <v>3639</v>
      </c>
      <c r="G2970" s="590" t="s">
        <v>311</v>
      </c>
      <c r="H2970" s="589">
        <v>1</v>
      </c>
      <c r="I2970" s="592">
        <v>180775</v>
      </c>
      <c r="J2970" s="592">
        <v>180775</v>
      </c>
      <c r="K2970" s="590" t="s">
        <v>2206</v>
      </c>
      <c r="L2970" s="590" t="s">
        <v>3640</v>
      </c>
      <c r="M2970" s="591" t="s">
        <v>3639</v>
      </c>
      <c r="O2970" s="554" t="str">
        <f t="shared" si="271"/>
        <v>B2/26/09-C</v>
      </c>
    </row>
    <row r="2971" spans="1:18" ht="87.5">
      <c r="B2971" s="590" t="s">
        <v>3634</v>
      </c>
      <c r="C2971" s="590" t="s">
        <v>1914</v>
      </c>
      <c r="D2971" s="590" t="s">
        <v>2267</v>
      </c>
      <c r="E2971" s="590" t="s">
        <v>8</v>
      </c>
      <c r="F2971" s="591" t="s">
        <v>3641</v>
      </c>
      <c r="G2971" s="590" t="s">
        <v>311</v>
      </c>
      <c r="H2971" s="589">
        <v>1</v>
      </c>
      <c r="I2971" s="592">
        <v>180775</v>
      </c>
      <c r="J2971" s="592">
        <v>180775</v>
      </c>
      <c r="K2971" s="590" t="s">
        <v>2206</v>
      </c>
      <c r="L2971" s="590" t="s">
        <v>3642</v>
      </c>
      <c r="M2971" s="591" t="s">
        <v>3641</v>
      </c>
      <c r="O2971" s="554" t="str">
        <f t="shared" si="271"/>
        <v>B2/26/09-D</v>
      </c>
    </row>
    <row r="2973" spans="1:18" ht="14.5">
      <c r="P2973" s="555"/>
      <c r="Q2973" s="555"/>
      <c r="R2973" s="555"/>
    </row>
    <row r="2974" spans="1:18" ht="14.5">
      <c r="A2974" s="587">
        <v>3</v>
      </c>
      <c r="B2974" s="588" t="s">
        <v>3643</v>
      </c>
      <c r="C2974" s="588" t="s">
        <v>36</v>
      </c>
      <c r="D2974" s="588" t="s">
        <v>36</v>
      </c>
      <c r="E2974" s="588" t="s">
        <v>36</v>
      </c>
      <c r="F2974" s="587" t="s">
        <v>600</v>
      </c>
      <c r="G2974" s="588" t="s">
        <v>36</v>
      </c>
      <c r="H2974" s="587"/>
      <c r="I2974" s="587"/>
      <c r="J2974" s="583">
        <v>1159312.5</v>
      </c>
      <c r="K2974" s="588"/>
      <c r="L2974" s="588"/>
      <c r="M2974" s="587"/>
      <c r="N2974" s="587"/>
      <c r="O2974" s="587"/>
      <c r="P2974" s="555"/>
      <c r="Q2974" s="555"/>
      <c r="R2974" s="555"/>
    </row>
    <row r="2975" spans="1:18" ht="29">
      <c r="A2975" s="587">
        <v>4</v>
      </c>
      <c r="B2975" s="588" t="s">
        <v>3643</v>
      </c>
      <c r="C2975" s="588" t="s">
        <v>36</v>
      </c>
      <c r="D2975" s="588" t="s">
        <v>36</v>
      </c>
      <c r="E2975" s="588" t="s">
        <v>36</v>
      </c>
      <c r="F2975" s="587" t="s">
        <v>601</v>
      </c>
      <c r="G2975" s="588" t="s">
        <v>36</v>
      </c>
      <c r="H2975" s="587"/>
      <c r="I2975" s="587"/>
      <c r="J2975" s="583">
        <v>1159312.5</v>
      </c>
      <c r="K2975" s="588"/>
      <c r="L2975" s="588"/>
      <c r="M2975" s="587"/>
      <c r="N2975" s="587"/>
      <c r="O2975" s="587"/>
    </row>
    <row r="2976" spans="1:18">
      <c r="B2976" s="590" t="s">
        <v>3643</v>
      </c>
      <c r="C2976" s="590" t="s">
        <v>1914</v>
      </c>
      <c r="D2976" s="590" t="s">
        <v>2274</v>
      </c>
      <c r="E2976" s="590" t="s">
        <v>5</v>
      </c>
      <c r="F2976" s="591" t="s">
        <v>3644</v>
      </c>
      <c r="G2976" s="590" t="s">
        <v>311</v>
      </c>
      <c r="H2976" s="589">
        <v>1</v>
      </c>
      <c r="I2976" s="592">
        <v>247412.5</v>
      </c>
      <c r="J2976" s="592">
        <v>247412.5</v>
      </c>
      <c r="K2976" s="590" t="s">
        <v>2206</v>
      </c>
      <c r="L2976" s="590" t="s">
        <v>3645</v>
      </c>
      <c r="M2976" s="591" t="s">
        <v>3644</v>
      </c>
      <c r="O2976" s="554" t="str">
        <f t="shared" ref="O2976:O2980" si="272">+_xlfn.CONCAT(B2976,"-",E2976)</f>
        <v>B2/26/10-A</v>
      </c>
    </row>
    <row r="2977" spans="1:18">
      <c r="B2977" s="590" t="s">
        <v>3643</v>
      </c>
      <c r="C2977" s="590" t="s">
        <v>1914</v>
      </c>
      <c r="D2977" s="590" t="s">
        <v>2274</v>
      </c>
      <c r="E2977" s="590" t="s">
        <v>6</v>
      </c>
      <c r="F2977" s="591" t="s">
        <v>3646</v>
      </c>
      <c r="G2977" s="590" t="s">
        <v>311</v>
      </c>
      <c r="H2977" s="589">
        <v>3</v>
      </c>
      <c r="I2977" s="592">
        <v>183387.5</v>
      </c>
      <c r="J2977" s="592">
        <v>550162.5</v>
      </c>
      <c r="K2977" s="590" t="s">
        <v>2206</v>
      </c>
      <c r="L2977" s="590" t="s">
        <v>3647</v>
      </c>
      <c r="M2977" s="591" t="s">
        <v>3646</v>
      </c>
      <c r="O2977" s="554" t="str">
        <f t="shared" si="272"/>
        <v>B2/26/10-B</v>
      </c>
    </row>
    <row r="2978" spans="1:18">
      <c r="B2978" s="590" t="s">
        <v>3643</v>
      </c>
      <c r="C2978" s="590" t="s">
        <v>1914</v>
      </c>
      <c r="D2978" s="590" t="s">
        <v>2274</v>
      </c>
      <c r="E2978" s="590" t="s">
        <v>7</v>
      </c>
      <c r="F2978" s="591" t="s">
        <v>3648</v>
      </c>
      <c r="G2978" s="590" t="s">
        <v>311</v>
      </c>
      <c r="H2978" s="589">
        <v>1</v>
      </c>
      <c r="I2978" s="592">
        <v>279587.5</v>
      </c>
      <c r="J2978" s="592">
        <v>279587.5</v>
      </c>
      <c r="K2978" s="590" t="s">
        <v>2206</v>
      </c>
      <c r="L2978" s="590" t="s">
        <v>3649</v>
      </c>
      <c r="M2978" s="591" t="s">
        <v>3648</v>
      </c>
      <c r="O2978" s="554" t="str">
        <f t="shared" si="272"/>
        <v>B2/26/10-C</v>
      </c>
    </row>
    <row r="2979" spans="1:18">
      <c r="B2979" s="590" t="s">
        <v>3643</v>
      </c>
      <c r="C2979" s="590" t="s">
        <v>1914</v>
      </c>
      <c r="D2979" s="590" t="s">
        <v>2274</v>
      </c>
      <c r="E2979" s="590" t="s">
        <v>8</v>
      </c>
      <c r="F2979" s="591" t="s">
        <v>3650</v>
      </c>
      <c r="G2979" s="590" t="s">
        <v>311</v>
      </c>
      <c r="H2979" s="589">
        <v>1</v>
      </c>
      <c r="I2979" s="592">
        <v>41075</v>
      </c>
      <c r="J2979" s="592">
        <v>41075</v>
      </c>
      <c r="K2979" s="590" t="s">
        <v>2206</v>
      </c>
      <c r="L2979" s="590" t="s">
        <v>3651</v>
      </c>
      <c r="M2979" s="591" t="s">
        <v>3650</v>
      </c>
      <c r="O2979" s="554" t="str">
        <f t="shared" si="272"/>
        <v>B2/26/10-D</v>
      </c>
    </row>
    <row r="2980" spans="1:18">
      <c r="B2980" s="590" t="s">
        <v>3643</v>
      </c>
      <c r="C2980" s="590" t="s">
        <v>1914</v>
      </c>
      <c r="D2980" s="590" t="s">
        <v>2274</v>
      </c>
      <c r="E2980" s="590" t="s">
        <v>10</v>
      </c>
      <c r="F2980" s="591" t="s">
        <v>3652</v>
      </c>
      <c r="G2980" s="590" t="s">
        <v>311</v>
      </c>
      <c r="H2980" s="589">
        <v>1</v>
      </c>
      <c r="I2980" s="592">
        <v>41075</v>
      </c>
      <c r="J2980" s="592">
        <v>41075</v>
      </c>
      <c r="K2980" s="590" t="s">
        <v>2206</v>
      </c>
      <c r="L2980" s="590" t="s">
        <v>3653</v>
      </c>
      <c r="M2980" s="591" t="s">
        <v>3652</v>
      </c>
      <c r="O2980" s="554" t="str">
        <f t="shared" si="272"/>
        <v>B2/26/10-E</v>
      </c>
    </row>
    <row r="2981" spans="1:18" ht="14.5">
      <c r="P2981" s="555"/>
      <c r="Q2981" s="555"/>
      <c r="R2981" s="555"/>
    </row>
    <row r="2982" spans="1:18" ht="14.5">
      <c r="A2982" s="587">
        <v>3</v>
      </c>
      <c r="B2982" s="588" t="s">
        <v>3643</v>
      </c>
      <c r="C2982" s="588" t="s">
        <v>36</v>
      </c>
      <c r="D2982" s="588" t="s">
        <v>36</v>
      </c>
      <c r="E2982" s="588" t="s">
        <v>36</v>
      </c>
      <c r="F2982" s="587" t="s">
        <v>607</v>
      </c>
      <c r="G2982" s="588" t="s">
        <v>36</v>
      </c>
      <c r="H2982" s="587"/>
      <c r="I2982" s="587"/>
      <c r="J2982" s="583">
        <v>1227483.25</v>
      </c>
      <c r="K2982" s="588"/>
      <c r="L2982" s="588"/>
      <c r="M2982" s="587"/>
      <c r="N2982" s="587"/>
      <c r="O2982" s="587"/>
      <c r="P2982" s="555"/>
      <c r="Q2982" s="555"/>
      <c r="R2982" s="555"/>
    </row>
    <row r="2983" spans="1:18" ht="29">
      <c r="A2983" s="587">
        <v>4</v>
      </c>
      <c r="B2983" s="588" t="s">
        <v>3643</v>
      </c>
      <c r="C2983" s="588" t="s">
        <v>36</v>
      </c>
      <c r="D2983" s="588" t="s">
        <v>36</v>
      </c>
      <c r="E2983" s="588" t="s">
        <v>36</v>
      </c>
      <c r="F2983" s="587" t="s">
        <v>608</v>
      </c>
      <c r="G2983" s="588" t="s">
        <v>36</v>
      </c>
      <c r="H2983" s="587"/>
      <c r="I2983" s="587"/>
      <c r="J2983" s="583">
        <v>474112.5</v>
      </c>
      <c r="K2983" s="588"/>
      <c r="L2983" s="588"/>
      <c r="M2983" s="587"/>
      <c r="N2983" s="587"/>
      <c r="O2983" s="587"/>
    </row>
    <row r="2984" spans="1:18">
      <c r="B2984" s="590" t="s">
        <v>3643</v>
      </c>
      <c r="C2984" s="590" t="s">
        <v>1914</v>
      </c>
      <c r="D2984" s="590" t="s">
        <v>2274</v>
      </c>
      <c r="E2984" s="590" t="s">
        <v>11</v>
      </c>
      <c r="F2984" s="591" t="s">
        <v>3654</v>
      </c>
      <c r="G2984" s="590" t="s">
        <v>311</v>
      </c>
      <c r="H2984" s="589">
        <v>1</v>
      </c>
      <c r="I2984" s="592">
        <v>19000</v>
      </c>
      <c r="J2984" s="592">
        <v>19000</v>
      </c>
      <c r="K2984" s="590" t="s">
        <v>2206</v>
      </c>
      <c r="L2984" s="590" t="s">
        <v>3655</v>
      </c>
      <c r="M2984" s="591" t="s">
        <v>3654</v>
      </c>
      <c r="O2984" s="554" t="str">
        <f t="shared" ref="O2984:O2994" si="273">+_xlfn.CONCAT(B2984,"-",E2984)</f>
        <v>B2/26/10-F</v>
      </c>
    </row>
    <row r="2985" spans="1:18">
      <c r="B2985" s="590" t="s">
        <v>3643</v>
      </c>
      <c r="C2985" s="590" t="s">
        <v>1914</v>
      </c>
      <c r="D2985" s="590" t="s">
        <v>2274</v>
      </c>
      <c r="E2985" s="590" t="s">
        <v>27</v>
      </c>
      <c r="F2985" s="591" t="s">
        <v>3656</v>
      </c>
      <c r="G2985" s="590" t="s">
        <v>311</v>
      </c>
      <c r="H2985" s="589">
        <v>1</v>
      </c>
      <c r="I2985" s="592">
        <v>30512.5</v>
      </c>
      <c r="J2985" s="592">
        <v>30512.5</v>
      </c>
      <c r="K2985" s="590" t="s">
        <v>2206</v>
      </c>
      <c r="L2985" s="590" t="s">
        <v>3657</v>
      </c>
      <c r="M2985" s="591" t="s">
        <v>3656</v>
      </c>
      <c r="O2985" s="554" t="str">
        <f t="shared" si="273"/>
        <v>B2/26/10-G</v>
      </c>
    </row>
    <row r="2986" spans="1:18">
      <c r="B2986" s="590" t="s">
        <v>3643</v>
      </c>
      <c r="C2986" s="590" t="s">
        <v>1914</v>
      </c>
      <c r="D2986" s="590" t="s">
        <v>2274</v>
      </c>
      <c r="E2986" s="590" t="s">
        <v>28</v>
      </c>
      <c r="F2986" s="591" t="s">
        <v>3658</v>
      </c>
      <c r="G2986" s="590" t="s">
        <v>311</v>
      </c>
      <c r="H2986" s="589">
        <v>1</v>
      </c>
      <c r="I2986" s="592">
        <v>31487.5</v>
      </c>
      <c r="J2986" s="592">
        <v>31487.5</v>
      </c>
      <c r="K2986" s="590" t="s">
        <v>2206</v>
      </c>
      <c r="L2986" s="590" t="s">
        <v>3659</v>
      </c>
      <c r="M2986" s="591" t="s">
        <v>3658</v>
      </c>
      <c r="O2986" s="554" t="str">
        <f t="shared" si="273"/>
        <v>B2/26/10-H</v>
      </c>
    </row>
    <row r="2987" spans="1:18">
      <c r="B2987" s="590" t="s">
        <v>3643</v>
      </c>
      <c r="C2987" s="590" t="s">
        <v>1914</v>
      </c>
      <c r="D2987" s="590" t="s">
        <v>2274</v>
      </c>
      <c r="E2987" s="590" t="s">
        <v>33</v>
      </c>
      <c r="F2987" s="591" t="s">
        <v>3660</v>
      </c>
      <c r="G2987" s="590" t="s">
        <v>311</v>
      </c>
      <c r="H2987" s="589">
        <v>1</v>
      </c>
      <c r="I2987" s="592">
        <v>38312.5</v>
      </c>
      <c r="J2987" s="592">
        <v>38312.5</v>
      </c>
      <c r="K2987" s="590" t="s">
        <v>2206</v>
      </c>
      <c r="L2987" s="590" t="s">
        <v>3661</v>
      </c>
      <c r="M2987" s="591" t="s">
        <v>3660</v>
      </c>
      <c r="O2987" s="554" t="str">
        <f t="shared" si="273"/>
        <v>B2/26/10-J</v>
      </c>
    </row>
    <row r="2988" spans="1:18">
      <c r="B2988" s="590" t="s">
        <v>3643</v>
      </c>
      <c r="C2988" s="590" t="s">
        <v>1914</v>
      </c>
      <c r="D2988" s="590" t="s">
        <v>2274</v>
      </c>
      <c r="E2988" s="590" t="s">
        <v>34</v>
      </c>
      <c r="F2988" s="591" t="s">
        <v>3662</v>
      </c>
      <c r="G2988" s="590" t="s">
        <v>311</v>
      </c>
      <c r="H2988" s="589">
        <v>1</v>
      </c>
      <c r="I2988" s="592">
        <v>22737.5</v>
      </c>
      <c r="J2988" s="592">
        <v>22737.5</v>
      </c>
      <c r="K2988" s="590" t="s">
        <v>2206</v>
      </c>
      <c r="L2988" s="590" t="s">
        <v>3663</v>
      </c>
      <c r="M2988" s="591" t="s">
        <v>3662</v>
      </c>
      <c r="O2988" s="554" t="str">
        <f t="shared" si="273"/>
        <v>B2/26/10-K</v>
      </c>
    </row>
    <row r="2989" spans="1:18">
      <c r="B2989" s="590" t="s">
        <v>3643</v>
      </c>
      <c r="C2989" s="590" t="s">
        <v>1914</v>
      </c>
      <c r="D2989" s="590" t="s">
        <v>2274</v>
      </c>
      <c r="E2989" s="590" t="s">
        <v>39</v>
      </c>
      <c r="F2989" s="591" t="s">
        <v>3664</v>
      </c>
      <c r="G2989" s="590" t="s">
        <v>311</v>
      </c>
      <c r="H2989" s="589">
        <v>1</v>
      </c>
      <c r="I2989" s="592">
        <v>61062.5</v>
      </c>
      <c r="J2989" s="592">
        <v>61062.5</v>
      </c>
      <c r="K2989" s="590" t="s">
        <v>2206</v>
      </c>
      <c r="L2989" s="590" t="s">
        <v>3665</v>
      </c>
      <c r="M2989" s="591" t="s">
        <v>3664</v>
      </c>
      <c r="O2989" s="554" t="str">
        <f t="shared" si="273"/>
        <v>B2/26/10-L</v>
      </c>
    </row>
    <row r="2990" spans="1:18">
      <c r="B2990" s="590" t="s">
        <v>3643</v>
      </c>
      <c r="C2990" s="590" t="s">
        <v>1914</v>
      </c>
      <c r="D2990" s="590" t="s">
        <v>2274</v>
      </c>
      <c r="E2990" s="590" t="s">
        <v>38</v>
      </c>
      <c r="F2990" s="591" t="s">
        <v>3666</v>
      </c>
      <c r="G2990" s="590" t="s">
        <v>311</v>
      </c>
      <c r="H2990" s="589">
        <v>1</v>
      </c>
      <c r="I2990" s="592">
        <v>49037.5</v>
      </c>
      <c r="J2990" s="592">
        <v>49037.5</v>
      </c>
      <c r="K2990" s="590" t="s">
        <v>2206</v>
      </c>
      <c r="L2990" s="590" t="s">
        <v>3667</v>
      </c>
      <c r="M2990" s="591" t="s">
        <v>3666</v>
      </c>
      <c r="O2990" s="554" t="str">
        <f t="shared" si="273"/>
        <v>B2/26/10-M</v>
      </c>
    </row>
    <row r="2991" spans="1:18">
      <c r="B2991" s="590" t="s">
        <v>3643</v>
      </c>
      <c r="C2991" s="590" t="s">
        <v>1914</v>
      </c>
      <c r="D2991" s="590" t="s">
        <v>2274</v>
      </c>
      <c r="E2991" s="590" t="s">
        <v>205</v>
      </c>
      <c r="F2991" s="591" t="s">
        <v>3668</v>
      </c>
      <c r="G2991" s="590" t="s">
        <v>311</v>
      </c>
      <c r="H2991" s="589">
        <v>1</v>
      </c>
      <c r="I2991" s="592">
        <v>22250</v>
      </c>
      <c r="J2991" s="592">
        <v>22250</v>
      </c>
      <c r="K2991" s="590" t="s">
        <v>2206</v>
      </c>
      <c r="L2991" s="590" t="s">
        <v>3669</v>
      </c>
      <c r="M2991" s="591" t="s">
        <v>3668</v>
      </c>
      <c r="O2991" s="554" t="str">
        <f t="shared" si="273"/>
        <v>B2/26/10-N</v>
      </c>
    </row>
    <row r="2992" spans="1:18">
      <c r="B2992" s="590" t="s">
        <v>3643</v>
      </c>
      <c r="C2992" s="590" t="s">
        <v>1914</v>
      </c>
      <c r="D2992" s="590" t="s">
        <v>2274</v>
      </c>
      <c r="E2992" s="590" t="s">
        <v>414</v>
      </c>
      <c r="F2992" s="591" t="s">
        <v>3670</v>
      </c>
      <c r="G2992" s="590" t="s">
        <v>311</v>
      </c>
      <c r="H2992" s="589">
        <v>1</v>
      </c>
      <c r="I2992" s="592">
        <v>48550</v>
      </c>
      <c r="J2992" s="592">
        <v>48550</v>
      </c>
      <c r="K2992" s="590" t="s">
        <v>2206</v>
      </c>
      <c r="L2992" s="590" t="s">
        <v>3671</v>
      </c>
      <c r="M2992" s="591" t="s">
        <v>3670</v>
      </c>
      <c r="O2992" s="554" t="str">
        <f t="shared" si="273"/>
        <v>B2/26/10-P</v>
      </c>
    </row>
    <row r="2993" spans="1:18">
      <c r="B2993" s="590" t="s">
        <v>3643</v>
      </c>
      <c r="C2993" s="590" t="s">
        <v>1914</v>
      </c>
      <c r="D2993" s="590" t="s">
        <v>2274</v>
      </c>
      <c r="E2993" s="590" t="s">
        <v>416</v>
      </c>
      <c r="F2993" s="591" t="s">
        <v>3672</v>
      </c>
      <c r="G2993" s="590" t="s">
        <v>311</v>
      </c>
      <c r="H2993" s="589">
        <v>1</v>
      </c>
      <c r="I2993" s="592">
        <v>46600</v>
      </c>
      <c r="J2993" s="592">
        <v>46600</v>
      </c>
      <c r="K2993" s="590" t="s">
        <v>2206</v>
      </c>
      <c r="L2993" s="590" t="s">
        <v>3673</v>
      </c>
      <c r="M2993" s="591" t="s">
        <v>3672</v>
      </c>
      <c r="O2993" s="554" t="str">
        <f t="shared" si="273"/>
        <v>B2/26/10-Q</v>
      </c>
    </row>
    <row r="2994" spans="1:18">
      <c r="B2994" s="590" t="s">
        <v>3643</v>
      </c>
      <c r="C2994" s="590" t="s">
        <v>1914</v>
      </c>
      <c r="D2994" s="590" t="s">
        <v>2274</v>
      </c>
      <c r="E2994" s="590" t="s">
        <v>419</v>
      </c>
      <c r="F2994" s="591" t="s">
        <v>3674</v>
      </c>
      <c r="G2994" s="590" t="s">
        <v>311</v>
      </c>
      <c r="H2994" s="589">
        <v>1</v>
      </c>
      <c r="I2994" s="592">
        <v>19650</v>
      </c>
      <c r="J2994" s="592">
        <v>19650</v>
      </c>
      <c r="K2994" s="590" t="s">
        <v>2206</v>
      </c>
      <c r="L2994" s="590" t="s">
        <v>3675</v>
      </c>
      <c r="M2994" s="591" t="s">
        <v>3674</v>
      </c>
      <c r="O2994" s="554" t="str">
        <f t="shared" si="273"/>
        <v>B2/26/10-R</v>
      </c>
    </row>
    <row r="2997" spans="1:18">
      <c r="B2997" s="590" t="s">
        <v>3676</v>
      </c>
      <c r="C2997" s="590" t="s">
        <v>1914</v>
      </c>
      <c r="D2997" s="590" t="s">
        <v>2274</v>
      </c>
      <c r="E2997" s="590" t="s">
        <v>5</v>
      </c>
      <c r="F2997" s="591" t="s">
        <v>3677</v>
      </c>
      <c r="G2997" s="590" t="s">
        <v>311</v>
      </c>
      <c r="H2997" s="589">
        <v>1</v>
      </c>
      <c r="I2997" s="592">
        <v>54887.5</v>
      </c>
      <c r="J2997" s="592">
        <v>54887.5</v>
      </c>
      <c r="K2997" s="590" t="s">
        <v>2206</v>
      </c>
      <c r="L2997" s="590" t="s">
        <v>3678</v>
      </c>
      <c r="M2997" s="591" t="s">
        <v>3677</v>
      </c>
      <c r="O2997" s="554" t="str">
        <f t="shared" ref="O2997:O2998" si="274">+_xlfn.CONCAT(B2997,"-",E2997)</f>
        <v>B2/26/11-A</v>
      </c>
    </row>
    <row r="2998" spans="1:18">
      <c r="B2998" s="590" t="s">
        <v>3676</v>
      </c>
      <c r="C2998" s="590" t="s">
        <v>1914</v>
      </c>
      <c r="D2998" s="590" t="s">
        <v>2274</v>
      </c>
      <c r="E2998" s="590" t="s">
        <v>6</v>
      </c>
      <c r="F2998" s="591" t="s">
        <v>3679</v>
      </c>
      <c r="G2998" s="590" t="s">
        <v>311</v>
      </c>
      <c r="H2998" s="589">
        <v>1</v>
      </c>
      <c r="I2998" s="592">
        <v>30025</v>
      </c>
      <c r="J2998" s="592">
        <v>30025</v>
      </c>
      <c r="K2998" s="590" t="s">
        <v>2206</v>
      </c>
      <c r="L2998" s="590" t="s">
        <v>3680</v>
      </c>
      <c r="M2998" s="591" t="s">
        <v>3679</v>
      </c>
      <c r="O2998" s="554" t="str">
        <f t="shared" si="274"/>
        <v>B2/26/11-B</v>
      </c>
    </row>
    <row r="2999" spans="1:18" ht="14.5">
      <c r="P2999" s="555"/>
      <c r="Q2999" s="555"/>
      <c r="R2999" s="555"/>
    </row>
    <row r="3000" spans="1:18" ht="29">
      <c r="A3000" s="587">
        <v>4</v>
      </c>
      <c r="B3000" s="588" t="s">
        <v>3676</v>
      </c>
      <c r="C3000" s="588" t="s">
        <v>36</v>
      </c>
      <c r="D3000" s="588" t="s">
        <v>36</v>
      </c>
      <c r="E3000" s="588" t="s">
        <v>36</v>
      </c>
      <c r="F3000" s="587" t="s">
        <v>616</v>
      </c>
      <c r="G3000" s="588" t="s">
        <v>36</v>
      </c>
      <c r="H3000" s="587"/>
      <c r="I3000" s="587"/>
      <c r="J3000" s="583">
        <v>568700</v>
      </c>
      <c r="K3000" s="588"/>
      <c r="L3000" s="588"/>
      <c r="M3000" s="587"/>
      <c r="N3000" s="587"/>
      <c r="O3000" s="587"/>
    </row>
    <row r="3001" spans="1:18">
      <c r="B3001" s="590" t="s">
        <v>3676</v>
      </c>
      <c r="C3001" s="590" t="s">
        <v>1914</v>
      </c>
      <c r="D3001" s="590" t="s">
        <v>2274</v>
      </c>
      <c r="E3001" s="590" t="s">
        <v>7</v>
      </c>
      <c r="F3001" s="591" t="s">
        <v>3681</v>
      </c>
      <c r="G3001" s="590" t="s">
        <v>311</v>
      </c>
      <c r="H3001" s="589">
        <v>1</v>
      </c>
      <c r="I3001" s="592">
        <v>4700</v>
      </c>
      <c r="J3001" s="592">
        <v>4700</v>
      </c>
      <c r="K3001" s="590" t="s">
        <v>2206</v>
      </c>
      <c r="L3001" s="590" t="s">
        <v>3682</v>
      </c>
      <c r="M3001" s="591" t="s">
        <v>3681</v>
      </c>
      <c r="O3001" s="554" t="str">
        <f t="shared" ref="O3001:O3017" si="275">+_xlfn.CONCAT(B3001,"-",E3001)</f>
        <v>B2/26/11-C</v>
      </c>
    </row>
    <row r="3002" spans="1:18">
      <c r="B3002" s="590" t="s">
        <v>3676</v>
      </c>
      <c r="C3002" s="590" t="s">
        <v>1914</v>
      </c>
      <c r="D3002" s="590" t="s">
        <v>2274</v>
      </c>
      <c r="E3002" s="590" t="s">
        <v>8</v>
      </c>
      <c r="F3002" s="591" t="s">
        <v>3683</v>
      </c>
      <c r="G3002" s="590" t="s">
        <v>311</v>
      </c>
      <c r="H3002" s="589">
        <v>1</v>
      </c>
      <c r="I3002" s="592">
        <v>4700</v>
      </c>
      <c r="J3002" s="592">
        <v>4700</v>
      </c>
      <c r="K3002" s="590" t="s">
        <v>2206</v>
      </c>
      <c r="L3002" s="590" t="s">
        <v>3684</v>
      </c>
      <c r="M3002" s="591" t="s">
        <v>3683</v>
      </c>
      <c r="O3002" s="554" t="str">
        <f t="shared" si="275"/>
        <v>B2/26/11-D</v>
      </c>
    </row>
    <row r="3003" spans="1:18">
      <c r="B3003" s="590" t="s">
        <v>3676</v>
      </c>
      <c r="C3003" s="590" t="s">
        <v>1914</v>
      </c>
      <c r="D3003" s="590" t="s">
        <v>2274</v>
      </c>
      <c r="E3003" s="590" t="s">
        <v>10</v>
      </c>
      <c r="F3003" s="591" t="s">
        <v>3685</v>
      </c>
      <c r="G3003" s="590" t="s">
        <v>311</v>
      </c>
      <c r="H3003" s="589">
        <v>1</v>
      </c>
      <c r="I3003" s="592">
        <v>4700</v>
      </c>
      <c r="J3003" s="592">
        <v>4700</v>
      </c>
      <c r="K3003" s="590" t="s">
        <v>2206</v>
      </c>
      <c r="L3003" s="590" t="s">
        <v>3686</v>
      </c>
      <c r="M3003" s="591" t="s">
        <v>3685</v>
      </c>
      <c r="O3003" s="554" t="str">
        <f t="shared" si="275"/>
        <v>B2/26/11-E</v>
      </c>
    </row>
    <row r="3004" spans="1:18">
      <c r="B3004" s="590" t="s">
        <v>3676</v>
      </c>
      <c r="C3004" s="590" t="s">
        <v>1914</v>
      </c>
      <c r="D3004" s="590" t="s">
        <v>2274</v>
      </c>
      <c r="E3004" s="590" t="s">
        <v>11</v>
      </c>
      <c r="F3004" s="591" t="s">
        <v>3687</v>
      </c>
      <c r="G3004" s="590" t="s">
        <v>311</v>
      </c>
      <c r="H3004" s="589">
        <v>1</v>
      </c>
      <c r="I3004" s="592">
        <v>4700</v>
      </c>
      <c r="J3004" s="592">
        <v>4700</v>
      </c>
      <c r="K3004" s="590" t="s">
        <v>2206</v>
      </c>
      <c r="L3004" s="590" t="s">
        <v>3688</v>
      </c>
      <c r="M3004" s="591" t="s">
        <v>3687</v>
      </c>
      <c r="O3004" s="554" t="str">
        <f t="shared" si="275"/>
        <v>B2/26/11-F</v>
      </c>
    </row>
    <row r="3005" spans="1:18">
      <c r="B3005" s="590" t="s">
        <v>3676</v>
      </c>
      <c r="C3005" s="590" t="s">
        <v>1914</v>
      </c>
      <c r="D3005" s="590" t="s">
        <v>2274</v>
      </c>
      <c r="E3005" s="590" t="s">
        <v>27</v>
      </c>
      <c r="F3005" s="591" t="s">
        <v>3689</v>
      </c>
      <c r="G3005" s="590" t="s">
        <v>311</v>
      </c>
      <c r="H3005" s="589">
        <v>1</v>
      </c>
      <c r="I3005" s="592">
        <v>4700</v>
      </c>
      <c r="J3005" s="592">
        <v>4700</v>
      </c>
      <c r="K3005" s="590" t="s">
        <v>2206</v>
      </c>
      <c r="L3005" s="590" t="s">
        <v>3690</v>
      </c>
      <c r="M3005" s="591" t="s">
        <v>3689</v>
      </c>
      <c r="O3005" s="554" t="str">
        <f t="shared" si="275"/>
        <v>B2/26/11-G</v>
      </c>
    </row>
    <row r="3006" spans="1:18">
      <c r="B3006" s="590" t="s">
        <v>3676</v>
      </c>
      <c r="C3006" s="590" t="s">
        <v>1914</v>
      </c>
      <c r="D3006" s="590" t="s">
        <v>2274</v>
      </c>
      <c r="E3006" s="590" t="s">
        <v>28</v>
      </c>
      <c r="F3006" s="591" t="s">
        <v>3691</v>
      </c>
      <c r="G3006" s="590" t="s">
        <v>311</v>
      </c>
      <c r="H3006" s="589">
        <v>1</v>
      </c>
      <c r="I3006" s="592">
        <v>4700</v>
      </c>
      <c r="J3006" s="592">
        <v>4700</v>
      </c>
      <c r="K3006" s="590" t="s">
        <v>2206</v>
      </c>
      <c r="L3006" s="590" t="s">
        <v>3692</v>
      </c>
      <c r="M3006" s="591" t="s">
        <v>3691</v>
      </c>
      <c r="O3006" s="554" t="str">
        <f t="shared" si="275"/>
        <v>B2/26/11-H</v>
      </c>
    </row>
    <row r="3007" spans="1:18">
      <c r="B3007" s="590" t="s">
        <v>3676</v>
      </c>
      <c r="C3007" s="590" t="s">
        <v>1914</v>
      </c>
      <c r="D3007" s="590" t="s">
        <v>2274</v>
      </c>
      <c r="E3007" s="590" t="s">
        <v>33</v>
      </c>
      <c r="F3007" s="591" t="s">
        <v>3693</v>
      </c>
      <c r="G3007" s="590" t="s">
        <v>311</v>
      </c>
      <c r="H3007" s="589">
        <v>1</v>
      </c>
      <c r="I3007" s="592">
        <v>4700</v>
      </c>
      <c r="J3007" s="592">
        <v>4700</v>
      </c>
      <c r="K3007" s="590" t="s">
        <v>2206</v>
      </c>
      <c r="L3007" s="590" t="s">
        <v>3694</v>
      </c>
      <c r="M3007" s="591" t="s">
        <v>3693</v>
      </c>
      <c r="O3007" s="554" t="str">
        <f t="shared" si="275"/>
        <v>B2/26/11-J</v>
      </c>
    </row>
    <row r="3008" spans="1:18">
      <c r="B3008" s="590" t="s">
        <v>3676</v>
      </c>
      <c r="C3008" s="590" t="s">
        <v>1914</v>
      </c>
      <c r="D3008" s="590" t="s">
        <v>2274</v>
      </c>
      <c r="E3008" s="590" t="s">
        <v>34</v>
      </c>
      <c r="F3008" s="591" t="s">
        <v>3695</v>
      </c>
      <c r="G3008" s="590" t="s">
        <v>311</v>
      </c>
      <c r="H3008" s="589">
        <v>1</v>
      </c>
      <c r="I3008" s="592">
        <v>4700</v>
      </c>
      <c r="J3008" s="592">
        <v>4700</v>
      </c>
      <c r="K3008" s="590" t="s">
        <v>2206</v>
      </c>
      <c r="L3008" s="590" t="s">
        <v>3696</v>
      </c>
      <c r="M3008" s="591" t="s">
        <v>3695</v>
      </c>
      <c r="O3008" s="554" t="str">
        <f t="shared" si="275"/>
        <v>B2/26/11-K</v>
      </c>
    </row>
    <row r="3009" spans="2:15">
      <c r="B3009" s="590" t="s">
        <v>3676</v>
      </c>
      <c r="C3009" s="590" t="s">
        <v>1914</v>
      </c>
      <c r="D3009" s="590" t="s">
        <v>2274</v>
      </c>
      <c r="E3009" s="590" t="s">
        <v>39</v>
      </c>
      <c r="F3009" s="591" t="s">
        <v>3697</v>
      </c>
      <c r="G3009" s="590" t="s">
        <v>311</v>
      </c>
      <c r="H3009" s="589">
        <v>1</v>
      </c>
      <c r="I3009" s="592">
        <v>4700</v>
      </c>
      <c r="J3009" s="592">
        <v>4700</v>
      </c>
      <c r="K3009" s="590" t="s">
        <v>2206</v>
      </c>
      <c r="L3009" s="590" t="s">
        <v>3698</v>
      </c>
      <c r="M3009" s="591" t="s">
        <v>3697</v>
      </c>
      <c r="O3009" s="554" t="str">
        <f t="shared" si="275"/>
        <v>B2/26/11-L</v>
      </c>
    </row>
    <row r="3010" spans="2:15">
      <c r="B3010" s="590" t="s">
        <v>3676</v>
      </c>
      <c r="C3010" s="590" t="s">
        <v>1914</v>
      </c>
      <c r="D3010" s="590" t="s">
        <v>2274</v>
      </c>
      <c r="E3010" s="590" t="s">
        <v>38</v>
      </c>
      <c r="F3010" s="591" t="s">
        <v>3699</v>
      </c>
      <c r="G3010" s="590" t="s">
        <v>311</v>
      </c>
      <c r="H3010" s="589">
        <v>1</v>
      </c>
      <c r="I3010" s="592">
        <v>4700</v>
      </c>
      <c r="J3010" s="592">
        <v>4700</v>
      </c>
      <c r="K3010" s="590" t="s">
        <v>2206</v>
      </c>
      <c r="L3010" s="590" t="s">
        <v>3700</v>
      </c>
      <c r="M3010" s="591" t="s">
        <v>3699</v>
      </c>
      <c r="O3010" s="554" t="str">
        <f t="shared" si="275"/>
        <v>B2/26/11-M</v>
      </c>
    </row>
    <row r="3011" spans="2:15">
      <c r="B3011" s="590" t="s">
        <v>3676</v>
      </c>
      <c r="C3011" s="590" t="s">
        <v>1914</v>
      </c>
      <c r="D3011" s="590" t="s">
        <v>2274</v>
      </c>
      <c r="E3011" s="590" t="s">
        <v>205</v>
      </c>
      <c r="F3011" s="591" t="s">
        <v>3701</v>
      </c>
      <c r="G3011" s="590" t="s">
        <v>311</v>
      </c>
      <c r="H3011" s="589">
        <v>1</v>
      </c>
      <c r="I3011" s="592">
        <v>4700</v>
      </c>
      <c r="J3011" s="592">
        <v>4700</v>
      </c>
      <c r="K3011" s="590" t="s">
        <v>2206</v>
      </c>
      <c r="L3011" s="590" t="s">
        <v>3702</v>
      </c>
      <c r="M3011" s="591" t="s">
        <v>3701</v>
      </c>
      <c r="O3011" s="554" t="str">
        <f t="shared" si="275"/>
        <v>B2/26/11-N</v>
      </c>
    </row>
    <row r="3012" spans="2:15">
      <c r="B3012" s="590" t="s">
        <v>3676</v>
      </c>
      <c r="C3012" s="590" t="s">
        <v>1914</v>
      </c>
      <c r="D3012" s="590" t="s">
        <v>2274</v>
      </c>
      <c r="E3012" s="590" t="s">
        <v>414</v>
      </c>
      <c r="F3012" s="591" t="s">
        <v>3703</v>
      </c>
      <c r="G3012" s="590" t="s">
        <v>311</v>
      </c>
      <c r="H3012" s="589">
        <v>1</v>
      </c>
      <c r="I3012" s="592">
        <v>4700</v>
      </c>
      <c r="J3012" s="592">
        <v>4700</v>
      </c>
      <c r="K3012" s="590" t="s">
        <v>2206</v>
      </c>
      <c r="L3012" s="590" t="s">
        <v>3704</v>
      </c>
      <c r="M3012" s="591" t="s">
        <v>3703</v>
      </c>
      <c r="O3012" s="554" t="str">
        <f t="shared" si="275"/>
        <v>B2/26/11-P</v>
      </c>
    </row>
    <row r="3013" spans="2:15">
      <c r="B3013" s="590" t="s">
        <v>3676</v>
      </c>
      <c r="C3013" s="590" t="s">
        <v>1914</v>
      </c>
      <c r="D3013" s="590" t="s">
        <v>2274</v>
      </c>
      <c r="E3013" s="590" t="s">
        <v>416</v>
      </c>
      <c r="F3013" s="591" t="s">
        <v>3705</v>
      </c>
      <c r="G3013" s="590" t="s">
        <v>311</v>
      </c>
      <c r="H3013" s="589">
        <v>1</v>
      </c>
      <c r="I3013" s="592">
        <v>4700</v>
      </c>
      <c r="J3013" s="592">
        <v>4700</v>
      </c>
      <c r="K3013" s="590" t="s">
        <v>2206</v>
      </c>
      <c r="L3013" s="590" t="s">
        <v>3706</v>
      </c>
      <c r="M3013" s="591" t="s">
        <v>3705</v>
      </c>
      <c r="O3013" s="554" t="str">
        <f t="shared" si="275"/>
        <v>B2/26/11-Q</v>
      </c>
    </row>
    <row r="3014" spans="2:15">
      <c r="B3014" s="590" t="s">
        <v>3676</v>
      </c>
      <c r="C3014" s="590" t="s">
        <v>1914</v>
      </c>
      <c r="D3014" s="590" t="s">
        <v>2274</v>
      </c>
      <c r="E3014" s="590" t="s">
        <v>419</v>
      </c>
      <c r="F3014" s="591" t="s">
        <v>3707</v>
      </c>
      <c r="G3014" s="590" t="s">
        <v>311</v>
      </c>
      <c r="H3014" s="589">
        <v>1</v>
      </c>
      <c r="I3014" s="592">
        <v>4700</v>
      </c>
      <c r="J3014" s="592">
        <v>4700</v>
      </c>
      <c r="K3014" s="590" t="s">
        <v>2206</v>
      </c>
      <c r="L3014" s="590" t="s">
        <v>3708</v>
      </c>
      <c r="M3014" s="591" t="s">
        <v>3707</v>
      </c>
      <c r="O3014" s="554" t="str">
        <f t="shared" si="275"/>
        <v>B2/26/11-R</v>
      </c>
    </row>
    <row r="3015" spans="2:15">
      <c r="B3015" s="590" t="s">
        <v>3676</v>
      </c>
      <c r="C3015" s="590" t="s">
        <v>1914</v>
      </c>
      <c r="D3015" s="590" t="s">
        <v>2274</v>
      </c>
      <c r="E3015" s="590" t="s">
        <v>422</v>
      </c>
      <c r="F3015" s="591" t="s">
        <v>3709</v>
      </c>
      <c r="G3015" s="590" t="s">
        <v>311</v>
      </c>
      <c r="H3015" s="589">
        <v>1</v>
      </c>
      <c r="I3015" s="592">
        <v>4700</v>
      </c>
      <c r="J3015" s="592">
        <v>4700</v>
      </c>
      <c r="K3015" s="590" t="s">
        <v>2206</v>
      </c>
      <c r="L3015" s="590" t="s">
        <v>3710</v>
      </c>
      <c r="M3015" s="591" t="s">
        <v>3709</v>
      </c>
      <c r="O3015" s="554" t="str">
        <f t="shared" si="275"/>
        <v>B2/26/11-S</v>
      </c>
    </row>
    <row r="3016" spans="2:15">
      <c r="B3016" s="590" t="s">
        <v>3676</v>
      </c>
      <c r="C3016" s="590" t="s">
        <v>1914</v>
      </c>
      <c r="D3016" s="590" t="s">
        <v>2274</v>
      </c>
      <c r="E3016" s="590" t="s">
        <v>216</v>
      </c>
      <c r="F3016" s="591" t="s">
        <v>3711</v>
      </c>
      <c r="G3016" s="590" t="s">
        <v>311</v>
      </c>
      <c r="H3016" s="589">
        <v>1</v>
      </c>
      <c r="I3016" s="592">
        <v>4700</v>
      </c>
      <c r="J3016" s="592">
        <v>4700</v>
      </c>
      <c r="K3016" s="590" t="s">
        <v>2206</v>
      </c>
      <c r="L3016" s="590" t="s">
        <v>3712</v>
      </c>
      <c r="M3016" s="591" t="s">
        <v>3711</v>
      </c>
      <c r="O3016" s="554" t="str">
        <f t="shared" si="275"/>
        <v>B2/26/11-T</v>
      </c>
    </row>
    <row r="3017" spans="2:15">
      <c r="B3017" s="590" t="s">
        <v>3676</v>
      </c>
      <c r="C3017" s="590" t="s">
        <v>1914</v>
      </c>
      <c r="D3017" s="590" t="s">
        <v>2274</v>
      </c>
      <c r="E3017" s="590" t="s">
        <v>1362</v>
      </c>
      <c r="F3017" s="591" t="s">
        <v>3713</v>
      </c>
      <c r="G3017" s="590" t="s">
        <v>311</v>
      </c>
      <c r="H3017" s="589">
        <v>1</v>
      </c>
      <c r="I3017" s="592">
        <v>4700</v>
      </c>
      <c r="J3017" s="592">
        <v>4700</v>
      </c>
      <c r="K3017" s="590" t="s">
        <v>2206</v>
      </c>
      <c r="L3017" s="590" t="s">
        <v>3714</v>
      </c>
      <c r="M3017" s="591" t="s">
        <v>3713</v>
      </c>
      <c r="O3017" s="554" t="str">
        <f t="shared" si="275"/>
        <v>B2/26/11-U</v>
      </c>
    </row>
    <row r="3020" spans="2:15">
      <c r="B3020" s="590" t="s">
        <v>3715</v>
      </c>
      <c r="C3020" s="590" t="s">
        <v>1914</v>
      </c>
      <c r="D3020" s="590" t="s">
        <v>2274</v>
      </c>
      <c r="E3020" s="590" t="s">
        <v>5</v>
      </c>
      <c r="F3020" s="591" t="s">
        <v>3716</v>
      </c>
      <c r="G3020" s="590" t="s">
        <v>311</v>
      </c>
      <c r="H3020" s="589">
        <v>1</v>
      </c>
      <c r="I3020" s="592">
        <v>4700</v>
      </c>
      <c r="J3020" s="592">
        <v>4700</v>
      </c>
      <c r="K3020" s="590" t="s">
        <v>2206</v>
      </c>
      <c r="L3020" s="590" t="s">
        <v>3717</v>
      </c>
      <c r="M3020" s="591" t="s">
        <v>3716</v>
      </c>
      <c r="O3020" s="554" t="str">
        <f t="shared" ref="O3020:O3039" si="276">+_xlfn.CONCAT(B3020,"-",E3020)</f>
        <v>B2/26/12-A</v>
      </c>
    </row>
    <row r="3021" spans="2:15">
      <c r="B3021" s="590" t="s">
        <v>3715</v>
      </c>
      <c r="C3021" s="590" t="s">
        <v>1914</v>
      </c>
      <c r="D3021" s="590" t="s">
        <v>2274</v>
      </c>
      <c r="E3021" s="590" t="s">
        <v>6</v>
      </c>
      <c r="F3021" s="591" t="s">
        <v>3718</v>
      </c>
      <c r="G3021" s="590" t="s">
        <v>311</v>
      </c>
      <c r="H3021" s="589">
        <v>1</v>
      </c>
      <c r="I3021" s="592">
        <v>4700</v>
      </c>
      <c r="J3021" s="592">
        <v>4700</v>
      </c>
      <c r="K3021" s="590" t="s">
        <v>2206</v>
      </c>
      <c r="L3021" s="590" t="s">
        <v>3719</v>
      </c>
      <c r="M3021" s="591" t="s">
        <v>3718</v>
      </c>
      <c r="O3021" s="554" t="str">
        <f t="shared" si="276"/>
        <v>B2/26/12-B</v>
      </c>
    </row>
    <row r="3022" spans="2:15">
      <c r="B3022" s="590" t="s">
        <v>3715</v>
      </c>
      <c r="C3022" s="590" t="s">
        <v>1914</v>
      </c>
      <c r="D3022" s="590" t="s">
        <v>2274</v>
      </c>
      <c r="E3022" s="590" t="s">
        <v>7</v>
      </c>
      <c r="F3022" s="591" t="s">
        <v>3720</v>
      </c>
      <c r="G3022" s="590" t="s">
        <v>311</v>
      </c>
      <c r="H3022" s="589">
        <v>1</v>
      </c>
      <c r="I3022" s="592">
        <v>4700</v>
      </c>
      <c r="J3022" s="592">
        <v>4700</v>
      </c>
      <c r="K3022" s="590" t="s">
        <v>2206</v>
      </c>
      <c r="L3022" s="590" t="s">
        <v>3721</v>
      </c>
      <c r="M3022" s="591" t="s">
        <v>3720</v>
      </c>
      <c r="O3022" s="554" t="str">
        <f t="shared" si="276"/>
        <v>B2/26/12-C</v>
      </c>
    </row>
    <row r="3023" spans="2:15">
      <c r="B3023" s="590" t="s">
        <v>3715</v>
      </c>
      <c r="C3023" s="590" t="s">
        <v>1914</v>
      </c>
      <c r="D3023" s="590" t="s">
        <v>2274</v>
      </c>
      <c r="E3023" s="590" t="s">
        <v>8</v>
      </c>
      <c r="F3023" s="591" t="s">
        <v>3722</v>
      </c>
      <c r="G3023" s="590" t="s">
        <v>311</v>
      </c>
      <c r="H3023" s="589">
        <v>1</v>
      </c>
      <c r="I3023" s="592">
        <v>4700</v>
      </c>
      <c r="J3023" s="592">
        <v>4700</v>
      </c>
      <c r="K3023" s="590" t="s">
        <v>2206</v>
      </c>
      <c r="L3023" s="590" t="s">
        <v>3723</v>
      </c>
      <c r="M3023" s="591" t="s">
        <v>3722</v>
      </c>
      <c r="O3023" s="554" t="str">
        <f t="shared" si="276"/>
        <v>B2/26/12-D</v>
      </c>
    </row>
    <row r="3024" spans="2:15">
      <c r="B3024" s="590" t="s">
        <v>3715</v>
      </c>
      <c r="C3024" s="590" t="s">
        <v>1914</v>
      </c>
      <c r="D3024" s="590" t="s">
        <v>2274</v>
      </c>
      <c r="E3024" s="590" t="s">
        <v>10</v>
      </c>
      <c r="F3024" s="591" t="s">
        <v>3724</v>
      </c>
      <c r="G3024" s="590" t="s">
        <v>311</v>
      </c>
      <c r="H3024" s="589">
        <v>1</v>
      </c>
      <c r="I3024" s="592">
        <v>4700</v>
      </c>
      <c r="J3024" s="592">
        <v>4700</v>
      </c>
      <c r="K3024" s="590" t="s">
        <v>2206</v>
      </c>
      <c r="L3024" s="590" t="s">
        <v>3725</v>
      </c>
      <c r="M3024" s="591" t="s">
        <v>3724</v>
      </c>
      <c r="O3024" s="554" t="str">
        <f t="shared" si="276"/>
        <v>B2/26/12-E</v>
      </c>
    </row>
    <row r="3025" spans="2:15">
      <c r="B3025" s="590" t="s">
        <v>3715</v>
      </c>
      <c r="C3025" s="590" t="s">
        <v>1914</v>
      </c>
      <c r="D3025" s="590" t="s">
        <v>2274</v>
      </c>
      <c r="E3025" s="590" t="s">
        <v>11</v>
      </c>
      <c r="F3025" s="591" t="s">
        <v>3726</v>
      </c>
      <c r="G3025" s="590" t="s">
        <v>311</v>
      </c>
      <c r="H3025" s="589">
        <v>1</v>
      </c>
      <c r="I3025" s="592">
        <v>4700</v>
      </c>
      <c r="J3025" s="592">
        <v>4700</v>
      </c>
      <c r="K3025" s="590" t="s">
        <v>2206</v>
      </c>
      <c r="L3025" s="590" t="s">
        <v>3727</v>
      </c>
      <c r="M3025" s="591" t="s">
        <v>3726</v>
      </c>
      <c r="O3025" s="554" t="str">
        <f t="shared" si="276"/>
        <v>B2/26/12-F</v>
      </c>
    </row>
    <row r="3026" spans="2:15">
      <c r="B3026" s="590" t="s">
        <v>3715</v>
      </c>
      <c r="C3026" s="590" t="s">
        <v>1914</v>
      </c>
      <c r="D3026" s="590" t="s">
        <v>2274</v>
      </c>
      <c r="E3026" s="590" t="s">
        <v>27</v>
      </c>
      <c r="F3026" s="591" t="s">
        <v>3728</v>
      </c>
      <c r="G3026" s="590" t="s">
        <v>311</v>
      </c>
      <c r="H3026" s="589">
        <v>1</v>
      </c>
      <c r="I3026" s="592">
        <v>4700</v>
      </c>
      <c r="J3026" s="592">
        <v>4700</v>
      </c>
      <c r="K3026" s="590" t="s">
        <v>2206</v>
      </c>
      <c r="L3026" s="590" t="s">
        <v>3729</v>
      </c>
      <c r="M3026" s="591" t="s">
        <v>3728</v>
      </c>
      <c r="O3026" s="554" t="str">
        <f t="shared" si="276"/>
        <v>B2/26/12-G</v>
      </c>
    </row>
    <row r="3027" spans="2:15">
      <c r="B3027" s="590" t="s">
        <v>3715</v>
      </c>
      <c r="C3027" s="590" t="s">
        <v>1914</v>
      </c>
      <c r="D3027" s="590" t="s">
        <v>2274</v>
      </c>
      <c r="E3027" s="590" t="s">
        <v>28</v>
      </c>
      <c r="F3027" s="591" t="s">
        <v>3730</v>
      </c>
      <c r="G3027" s="590" t="s">
        <v>311</v>
      </c>
      <c r="H3027" s="589">
        <v>1</v>
      </c>
      <c r="I3027" s="592">
        <v>4700</v>
      </c>
      <c r="J3027" s="592">
        <v>4700</v>
      </c>
      <c r="K3027" s="590" t="s">
        <v>2206</v>
      </c>
      <c r="L3027" s="590" t="s">
        <v>3731</v>
      </c>
      <c r="M3027" s="591" t="s">
        <v>3730</v>
      </c>
      <c r="O3027" s="554" t="str">
        <f t="shared" si="276"/>
        <v>B2/26/12-H</v>
      </c>
    </row>
    <row r="3028" spans="2:15">
      <c r="B3028" s="590" t="s">
        <v>3715</v>
      </c>
      <c r="C3028" s="590" t="s">
        <v>1914</v>
      </c>
      <c r="D3028" s="590" t="s">
        <v>2274</v>
      </c>
      <c r="E3028" s="590" t="s">
        <v>33</v>
      </c>
      <c r="F3028" s="591" t="s">
        <v>3732</v>
      </c>
      <c r="G3028" s="590" t="s">
        <v>311</v>
      </c>
      <c r="H3028" s="589">
        <v>1</v>
      </c>
      <c r="I3028" s="592">
        <v>4700</v>
      </c>
      <c r="J3028" s="592">
        <v>4700</v>
      </c>
      <c r="K3028" s="590" t="s">
        <v>2206</v>
      </c>
      <c r="L3028" s="590" t="s">
        <v>3733</v>
      </c>
      <c r="M3028" s="591" t="s">
        <v>3732</v>
      </c>
      <c r="O3028" s="554" t="str">
        <f t="shared" si="276"/>
        <v>B2/26/12-J</v>
      </c>
    </row>
    <row r="3029" spans="2:15">
      <c r="B3029" s="590" t="s">
        <v>3715</v>
      </c>
      <c r="C3029" s="590" t="s">
        <v>1914</v>
      </c>
      <c r="D3029" s="590" t="s">
        <v>2274</v>
      </c>
      <c r="E3029" s="590" t="s">
        <v>34</v>
      </c>
      <c r="F3029" s="591" t="s">
        <v>3734</v>
      </c>
      <c r="G3029" s="590" t="s">
        <v>311</v>
      </c>
      <c r="H3029" s="589">
        <v>1</v>
      </c>
      <c r="I3029" s="592">
        <v>4700</v>
      </c>
      <c r="J3029" s="592">
        <v>4700</v>
      </c>
      <c r="K3029" s="590" t="s">
        <v>2206</v>
      </c>
      <c r="L3029" s="590" t="s">
        <v>3735</v>
      </c>
      <c r="M3029" s="591" t="s">
        <v>3734</v>
      </c>
      <c r="O3029" s="554" t="str">
        <f t="shared" si="276"/>
        <v>B2/26/12-K</v>
      </c>
    </row>
    <row r="3030" spans="2:15">
      <c r="B3030" s="590" t="s">
        <v>3715</v>
      </c>
      <c r="C3030" s="590" t="s">
        <v>1914</v>
      </c>
      <c r="D3030" s="590" t="s">
        <v>2274</v>
      </c>
      <c r="E3030" s="590" t="s">
        <v>39</v>
      </c>
      <c r="F3030" s="591" t="s">
        <v>3736</v>
      </c>
      <c r="G3030" s="590" t="s">
        <v>311</v>
      </c>
      <c r="H3030" s="589">
        <v>1</v>
      </c>
      <c r="I3030" s="592">
        <v>4700</v>
      </c>
      <c r="J3030" s="592">
        <v>4700</v>
      </c>
      <c r="K3030" s="590" t="s">
        <v>2206</v>
      </c>
      <c r="L3030" s="590" t="s">
        <v>3737</v>
      </c>
      <c r="M3030" s="591" t="s">
        <v>3736</v>
      </c>
      <c r="O3030" s="554" t="str">
        <f t="shared" si="276"/>
        <v>B2/26/12-L</v>
      </c>
    </row>
    <row r="3031" spans="2:15">
      <c r="B3031" s="590" t="s">
        <v>3715</v>
      </c>
      <c r="C3031" s="590" t="s">
        <v>1914</v>
      </c>
      <c r="D3031" s="590" t="s">
        <v>2274</v>
      </c>
      <c r="E3031" s="590" t="s">
        <v>38</v>
      </c>
      <c r="F3031" s="591" t="s">
        <v>3738</v>
      </c>
      <c r="G3031" s="590" t="s">
        <v>311</v>
      </c>
      <c r="H3031" s="589">
        <v>1</v>
      </c>
      <c r="I3031" s="592">
        <v>4700</v>
      </c>
      <c r="J3031" s="592">
        <v>4700</v>
      </c>
      <c r="K3031" s="590" t="s">
        <v>2206</v>
      </c>
      <c r="L3031" s="590" t="s">
        <v>3739</v>
      </c>
      <c r="M3031" s="591" t="s">
        <v>3738</v>
      </c>
      <c r="O3031" s="554" t="str">
        <f t="shared" si="276"/>
        <v>B2/26/12-M</v>
      </c>
    </row>
    <row r="3032" spans="2:15">
      <c r="B3032" s="590" t="s">
        <v>3715</v>
      </c>
      <c r="C3032" s="590" t="s">
        <v>1914</v>
      </c>
      <c r="D3032" s="590" t="s">
        <v>2274</v>
      </c>
      <c r="E3032" s="590" t="s">
        <v>205</v>
      </c>
      <c r="F3032" s="591" t="s">
        <v>3740</v>
      </c>
      <c r="G3032" s="590" t="s">
        <v>311</v>
      </c>
      <c r="H3032" s="589">
        <v>1</v>
      </c>
      <c r="I3032" s="592">
        <v>4700</v>
      </c>
      <c r="J3032" s="592">
        <v>4700</v>
      </c>
      <c r="K3032" s="590" t="s">
        <v>2206</v>
      </c>
      <c r="L3032" s="590" t="s">
        <v>3741</v>
      </c>
      <c r="M3032" s="591" t="s">
        <v>3740</v>
      </c>
      <c r="O3032" s="554" t="str">
        <f t="shared" si="276"/>
        <v>B2/26/12-N</v>
      </c>
    </row>
    <row r="3033" spans="2:15">
      <c r="B3033" s="590" t="s">
        <v>3715</v>
      </c>
      <c r="C3033" s="590" t="s">
        <v>1914</v>
      </c>
      <c r="D3033" s="590" t="s">
        <v>2274</v>
      </c>
      <c r="E3033" s="590" t="s">
        <v>414</v>
      </c>
      <c r="F3033" s="591" t="s">
        <v>3742</v>
      </c>
      <c r="G3033" s="590" t="s">
        <v>311</v>
      </c>
      <c r="H3033" s="589">
        <v>1</v>
      </c>
      <c r="I3033" s="592">
        <v>4700</v>
      </c>
      <c r="J3033" s="592">
        <v>4700</v>
      </c>
      <c r="K3033" s="590" t="s">
        <v>2206</v>
      </c>
      <c r="L3033" s="590" t="s">
        <v>3743</v>
      </c>
      <c r="M3033" s="591" t="s">
        <v>3742</v>
      </c>
      <c r="O3033" s="554" t="str">
        <f t="shared" si="276"/>
        <v>B2/26/12-P</v>
      </c>
    </row>
    <row r="3034" spans="2:15">
      <c r="B3034" s="590" t="s">
        <v>3715</v>
      </c>
      <c r="C3034" s="590" t="s">
        <v>1914</v>
      </c>
      <c r="D3034" s="590" t="s">
        <v>2274</v>
      </c>
      <c r="E3034" s="590" t="s">
        <v>416</v>
      </c>
      <c r="F3034" s="591" t="s">
        <v>3744</v>
      </c>
      <c r="G3034" s="590" t="s">
        <v>311</v>
      </c>
      <c r="H3034" s="589">
        <v>1</v>
      </c>
      <c r="I3034" s="592">
        <v>4700</v>
      </c>
      <c r="J3034" s="592">
        <v>4700</v>
      </c>
      <c r="K3034" s="590" t="s">
        <v>2206</v>
      </c>
      <c r="L3034" s="590" t="s">
        <v>3745</v>
      </c>
      <c r="M3034" s="591" t="s">
        <v>3744</v>
      </c>
      <c r="O3034" s="554" t="str">
        <f t="shared" si="276"/>
        <v>B2/26/12-Q</v>
      </c>
    </row>
    <row r="3035" spans="2:15">
      <c r="B3035" s="590" t="s">
        <v>3715</v>
      </c>
      <c r="C3035" s="590" t="s">
        <v>1914</v>
      </c>
      <c r="D3035" s="590" t="s">
        <v>2274</v>
      </c>
      <c r="E3035" s="590" t="s">
        <v>419</v>
      </c>
      <c r="F3035" s="591" t="s">
        <v>3746</v>
      </c>
      <c r="G3035" s="590" t="s">
        <v>311</v>
      </c>
      <c r="H3035" s="589">
        <v>1</v>
      </c>
      <c r="I3035" s="592">
        <v>4700</v>
      </c>
      <c r="J3035" s="592">
        <v>4700</v>
      </c>
      <c r="K3035" s="590" t="s">
        <v>2206</v>
      </c>
      <c r="L3035" s="590" t="s">
        <v>3747</v>
      </c>
      <c r="M3035" s="591" t="s">
        <v>3746</v>
      </c>
      <c r="O3035" s="554" t="str">
        <f t="shared" si="276"/>
        <v>B2/26/12-R</v>
      </c>
    </row>
    <row r="3036" spans="2:15">
      <c r="B3036" s="590" t="s">
        <v>3715</v>
      </c>
      <c r="C3036" s="590" t="s">
        <v>1914</v>
      </c>
      <c r="D3036" s="590" t="s">
        <v>2274</v>
      </c>
      <c r="E3036" s="590" t="s">
        <v>422</v>
      </c>
      <c r="F3036" s="591" t="s">
        <v>3748</v>
      </c>
      <c r="G3036" s="590" t="s">
        <v>311</v>
      </c>
      <c r="H3036" s="589">
        <v>1</v>
      </c>
      <c r="I3036" s="592">
        <v>4700</v>
      </c>
      <c r="J3036" s="592">
        <v>4700</v>
      </c>
      <c r="K3036" s="590" t="s">
        <v>2206</v>
      </c>
      <c r="L3036" s="590" t="s">
        <v>3749</v>
      </c>
      <c r="M3036" s="591" t="s">
        <v>3748</v>
      </c>
      <c r="O3036" s="554" t="str">
        <f t="shared" si="276"/>
        <v>B2/26/12-S</v>
      </c>
    </row>
    <row r="3037" spans="2:15">
      <c r="B3037" s="590" t="s">
        <v>3715</v>
      </c>
      <c r="C3037" s="590" t="s">
        <v>1914</v>
      </c>
      <c r="D3037" s="590" t="s">
        <v>2274</v>
      </c>
      <c r="E3037" s="590" t="s">
        <v>216</v>
      </c>
      <c r="F3037" s="591" t="s">
        <v>3750</v>
      </c>
      <c r="G3037" s="590" t="s">
        <v>311</v>
      </c>
      <c r="H3037" s="589">
        <v>1</v>
      </c>
      <c r="I3037" s="592">
        <v>4700</v>
      </c>
      <c r="J3037" s="592">
        <v>4700</v>
      </c>
      <c r="K3037" s="590" t="s">
        <v>2206</v>
      </c>
      <c r="L3037" s="590" t="s">
        <v>3751</v>
      </c>
      <c r="M3037" s="591" t="s">
        <v>3750</v>
      </c>
      <c r="O3037" s="554" t="str">
        <f t="shared" si="276"/>
        <v>B2/26/12-T</v>
      </c>
    </row>
    <row r="3038" spans="2:15">
      <c r="B3038" s="590" t="s">
        <v>3715</v>
      </c>
      <c r="C3038" s="590" t="s">
        <v>1914</v>
      </c>
      <c r="D3038" s="590" t="s">
        <v>2274</v>
      </c>
      <c r="E3038" s="590" t="s">
        <v>1362</v>
      </c>
      <c r="F3038" s="591" t="s">
        <v>3752</v>
      </c>
      <c r="G3038" s="590" t="s">
        <v>311</v>
      </c>
      <c r="H3038" s="589">
        <v>1</v>
      </c>
      <c r="I3038" s="592">
        <v>4700</v>
      </c>
      <c r="J3038" s="592">
        <v>4700</v>
      </c>
      <c r="K3038" s="590" t="s">
        <v>2206</v>
      </c>
      <c r="L3038" s="590" t="s">
        <v>3753</v>
      </c>
      <c r="M3038" s="591" t="s">
        <v>3752</v>
      </c>
      <c r="O3038" s="554" t="str">
        <f t="shared" si="276"/>
        <v>B2/26/12-U</v>
      </c>
    </row>
    <row r="3039" spans="2:15">
      <c r="B3039" s="590" t="s">
        <v>3715</v>
      </c>
      <c r="C3039" s="590" t="s">
        <v>1914</v>
      </c>
      <c r="D3039" s="590" t="s">
        <v>2274</v>
      </c>
      <c r="E3039" s="590" t="s">
        <v>1363</v>
      </c>
      <c r="F3039" s="591" t="s">
        <v>3754</v>
      </c>
      <c r="G3039" s="590" t="s">
        <v>311</v>
      </c>
      <c r="H3039" s="589">
        <v>1</v>
      </c>
      <c r="I3039" s="592">
        <v>4700</v>
      </c>
      <c r="J3039" s="592">
        <v>4700</v>
      </c>
      <c r="K3039" s="590" t="s">
        <v>2206</v>
      </c>
      <c r="L3039" s="590" t="s">
        <v>3755</v>
      </c>
      <c r="M3039" s="591" t="s">
        <v>3754</v>
      </c>
      <c r="O3039" s="554" t="str">
        <f t="shared" si="276"/>
        <v>B2/26/12-V</v>
      </c>
    </row>
    <row r="3042" spans="2:15">
      <c r="B3042" s="590" t="s">
        <v>3756</v>
      </c>
      <c r="C3042" s="590" t="s">
        <v>1914</v>
      </c>
      <c r="D3042" s="590" t="s">
        <v>2274</v>
      </c>
      <c r="E3042" s="590" t="s">
        <v>5</v>
      </c>
      <c r="F3042" s="591" t="s">
        <v>3757</v>
      </c>
      <c r="G3042" s="590" t="s">
        <v>311</v>
      </c>
      <c r="H3042" s="589">
        <v>1</v>
      </c>
      <c r="I3042" s="592">
        <v>4700</v>
      </c>
      <c r="J3042" s="592">
        <v>4700</v>
      </c>
      <c r="K3042" s="590" t="s">
        <v>2206</v>
      </c>
      <c r="L3042" s="590" t="s">
        <v>3758</v>
      </c>
      <c r="M3042" s="591" t="s">
        <v>3757</v>
      </c>
      <c r="O3042" s="554" t="str">
        <f t="shared" ref="O3042:O3062" si="277">+_xlfn.CONCAT(B3042,"-",E3042)</f>
        <v>B2/26/13-A</v>
      </c>
    </row>
    <row r="3043" spans="2:15">
      <c r="B3043" s="590" t="s">
        <v>3756</v>
      </c>
      <c r="C3043" s="590" t="s">
        <v>1914</v>
      </c>
      <c r="D3043" s="590" t="s">
        <v>2274</v>
      </c>
      <c r="E3043" s="590" t="s">
        <v>6</v>
      </c>
      <c r="F3043" s="591" t="s">
        <v>3759</v>
      </c>
      <c r="G3043" s="590" t="s">
        <v>311</v>
      </c>
      <c r="H3043" s="589">
        <v>1</v>
      </c>
      <c r="I3043" s="592">
        <v>4700</v>
      </c>
      <c r="J3043" s="592">
        <v>4700</v>
      </c>
      <c r="K3043" s="590" t="s">
        <v>2206</v>
      </c>
      <c r="L3043" s="590" t="s">
        <v>3760</v>
      </c>
      <c r="M3043" s="591" t="s">
        <v>3759</v>
      </c>
      <c r="O3043" s="554" t="str">
        <f t="shared" si="277"/>
        <v>B2/26/13-B</v>
      </c>
    </row>
    <row r="3044" spans="2:15">
      <c r="B3044" s="590" t="s">
        <v>3756</v>
      </c>
      <c r="C3044" s="590" t="s">
        <v>1914</v>
      </c>
      <c r="D3044" s="590" t="s">
        <v>2274</v>
      </c>
      <c r="E3044" s="590" t="s">
        <v>7</v>
      </c>
      <c r="F3044" s="591" t="s">
        <v>3761</v>
      </c>
      <c r="G3044" s="590" t="s">
        <v>311</v>
      </c>
      <c r="H3044" s="589">
        <v>1</v>
      </c>
      <c r="I3044" s="592">
        <v>4700</v>
      </c>
      <c r="J3044" s="592">
        <v>4700</v>
      </c>
      <c r="K3044" s="590" t="s">
        <v>2206</v>
      </c>
      <c r="L3044" s="590" t="s">
        <v>3762</v>
      </c>
      <c r="M3044" s="591" t="s">
        <v>3761</v>
      </c>
      <c r="O3044" s="554" t="str">
        <f t="shared" si="277"/>
        <v>B2/26/13-C</v>
      </c>
    </row>
    <row r="3045" spans="2:15">
      <c r="B3045" s="590" t="s">
        <v>3756</v>
      </c>
      <c r="C3045" s="590" t="s">
        <v>1914</v>
      </c>
      <c r="D3045" s="590" t="s">
        <v>2274</v>
      </c>
      <c r="E3045" s="590" t="s">
        <v>8</v>
      </c>
      <c r="F3045" s="591" t="s">
        <v>3763</v>
      </c>
      <c r="G3045" s="590" t="s">
        <v>311</v>
      </c>
      <c r="H3045" s="589">
        <v>1</v>
      </c>
      <c r="I3045" s="592">
        <v>4700</v>
      </c>
      <c r="J3045" s="592">
        <v>4700</v>
      </c>
      <c r="K3045" s="590" t="s">
        <v>2206</v>
      </c>
      <c r="L3045" s="590" t="s">
        <v>3764</v>
      </c>
      <c r="M3045" s="591" t="s">
        <v>3763</v>
      </c>
      <c r="O3045" s="554" t="str">
        <f t="shared" si="277"/>
        <v>B2/26/13-D</v>
      </c>
    </row>
    <row r="3046" spans="2:15">
      <c r="B3046" s="590" t="s">
        <v>3756</v>
      </c>
      <c r="C3046" s="590" t="s">
        <v>1914</v>
      </c>
      <c r="D3046" s="590" t="s">
        <v>2274</v>
      </c>
      <c r="E3046" s="590" t="s">
        <v>10</v>
      </c>
      <c r="F3046" s="591" t="s">
        <v>3765</v>
      </c>
      <c r="G3046" s="590" t="s">
        <v>311</v>
      </c>
      <c r="H3046" s="589">
        <v>1</v>
      </c>
      <c r="I3046" s="592">
        <v>4700</v>
      </c>
      <c r="J3046" s="592">
        <v>4700</v>
      </c>
      <c r="K3046" s="590" t="s">
        <v>2206</v>
      </c>
      <c r="L3046" s="590" t="s">
        <v>3766</v>
      </c>
      <c r="M3046" s="591" t="s">
        <v>3765</v>
      </c>
      <c r="O3046" s="554" t="str">
        <f t="shared" si="277"/>
        <v>B2/26/13-E</v>
      </c>
    </row>
    <row r="3047" spans="2:15">
      <c r="B3047" s="590" t="s">
        <v>3756</v>
      </c>
      <c r="C3047" s="590" t="s">
        <v>1914</v>
      </c>
      <c r="D3047" s="590" t="s">
        <v>2274</v>
      </c>
      <c r="E3047" s="590" t="s">
        <v>11</v>
      </c>
      <c r="F3047" s="591" t="s">
        <v>3767</v>
      </c>
      <c r="G3047" s="590" t="s">
        <v>311</v>
      </c>
      <c r="H3047" s="589">
        <v>1</v>
      </c>
      <c r="I3047" s="592">
        <v>4700</v>
      </c>
      <c r="J3047" s="592">
        <v>4700</v>
      </c>
      <c r="K3047" s="590" t="s">
        <v>2206</v>
      </c>
      <c r="L3047" s="590" t="s">
        <v>3768</v>
      </c>
      <c r="M3047" s="591" t="s">
        <v>3767</v>
      </c>
      <c r="O3047" s="554" t="str">
        <f t="shared" si="277"/>
        <v>B2/26/13-F</v>
      </c>
    </row>
    <row r="3048" spans="2:15">
      <c r="B3048" s="590" t="s">
        <v>3756</v>
      </c>
      <c r="C3048" s="590" t="s">
        <v>1914</v>
      </c>
      <c r="D3048" s="590" t="s">
        <v>2274</v>
      </c>
      <c r="E3048" s="590" t="s">
        <v>27</v>
      </c>
      <c r="F3048" s="591" t="s">
        <v>3769</v>
      </c>
      <c r="G3048" s="590" t="s">
        <v>311</v>
      </c>
      <c r="H3048" s="589">
        <v>1</v>
      </c>
      <c r="I3048" s="592">
        <v>4700</v>
      </c>
      <c r="J3048" s="592">
        <v>4700</v>
      </c>
      <c r="K3048" s="590" t="s">
        <v>2206</v>
      </c>
      <c r="L3048" s="590" t="s">
        <v>3770</v>
      </c>
      <c r="M3048" s="591" t="s">
        <v>3769</v>
      </c>
      <c r="O3048" s="554" t="str">
        <f t="shared" si="277"/>
        <v>B2/26/13-G</v>
      </c>
    </row>
    <row r="3049" spans="2:15">
      <c r="B3049" s="590" t="s">
        <v>3756</v>
      </c>
      <c r="C3049" s="590" t="s">
        <v>1914</v>
      </c>
      <c r="D3049" s="590" t="s">
        <v>2274</v>
      </c>
      <c r="E3049" s="590" t="s">
        <v>28</v>
      </c>
      <c r="F3049" s="591" t="s">
        <v>3771</v>
      </c>
      <c r="G3049" s="590" t="s">
        <v>311</v>
      </c>
      <c r="H3049" s="589">
        <v>1</v>
      </c>
      <c r="I3049" s="592">
        <v>4700</v>
      </c>
      <c r="J3049" s="592">
        <v>4700</v>
      </c>
      <c r="K3049" s="590" t="s">
        <v>2206</v>
      </c>
      <c r="L3049" s="590" t="s">
        <v>3772</v>
      </c>
      <c r="M3049" s="591" t="s">
        <v>3771</v>
      </c>
      <c r="O3049" s="554" t="str">
        <f t="shared" si="277"/>
        <v>B2/26/13-H</v>
      </c>
    </row>
    <row r="3050" spans="2:15">
      <c r="B3050" s="590" t="s">
        <v>3756</v>
      </c>
      <c r="C3050" s="590" t="s">
        <v>1914</v>
      </c>
      <c r="D3050" s="590" t="s">
        <v>2274</v>
      </c>
      <c r="E3050" s="590" t="s">
        <v>33</v>
      </c>
      <c r="F3050" s="591" t="s">
        <v>3773</v>
      </c>
      <c r="G3050" s="590" t="s">
        <v>311</v>
      </c>
      <c r="H3050" s="589">
        <v>1</v>
      </c>
      <c r="I3050" s="592">
        <v>4700</v>
      </c>
      <c r="J3050" s="592">
        <v>4700</v>
      </c>
      <c r="K3050" s="590" t="s">
        <v>2206</v>
      </c>
      <c r="L3050" s="590" t="s">
        <v>3774</v>
      </c>
      <c r="M3050" s="591" t="s">
        <v>3773</v>
      </c>
      <c r="O3050" s="554" t="str">
        <f t="shared" si="277"/>
        <v>B2/26/13-J</v>
      </c>
    </row>
    <row r="3051" spans="2:15">
      <c r="B3051" s="590" t="s">
        <v>3756</v>
      </c>
      <c r="C3051" s="590" t="s">
        <v>1914</v>
      </c>
      <c r="D3051" s="590" t="s">
        <v>2274</v>
      </c>
      <c r="E3051" s="590" t="s">
        <v>34</v>
      </c>
      <c r="F3051" s="591" t="s">
        <v>3775</v>
      </c>
      <c r="G3051" s="590" t="s">
        <v>311</v>
      </c>
      <c r="H3051" s="589">
        <v>1</v>
      </c>
      <c r="I3051" s="592">
        <v>4700</v>
      </c>
      <c r="J3051" s="592">
        <v>4700</v>
      </c>
      <c r="K3051" s="590" t="s">
        <v>2206</v>
      </c>
      <c r="L3051" s="590" t="s">
        <v>3776</v>
      </c>
      <c r="M3051" s="591" t="s">
        <v>3775</v>
      </c>
      <c r="O3051" s="554" t="str">
        <f t="shared" si="277"/>
        <v>B2/26/13-K</v>
      </c>
    </row>
    <row r="3052" spans="2:15">
      <c r="B3052" s="590" t="s">
        <v>3756</v>
      </c>
      <c r="C3052" s="590" t="s">
        <v>1914</v>
      </c>
      <c r="D3052" s="590" t="s">
        <v>2274</v>
      </c>
      <c r="E3052" s="590" t="s">
        <v>39</v>
      </c>
      <c r="F3052" s="591" t="s">
        <v>3777</v>
      </c>
      <c r="G3052" s="590" t="s">
        <v>311</v>
      </c>
      <c r="H3052" s="589">
        <v>1</v>
      </c>
      <c r="I3052" s="592">
        <v>4700</v>
      </c>
      <c r="J3052" s="592">
        <v>4700</v>
      </c>
      <c r="K3052" s="590" t="s">
        <v>2206</v>
      </c>
      <c r="L3052" s="590" t="s">
        <v>3778</v>
      </c>
      <c r="M3052" s="591" t="s">
        <v>3777</v>
      </c>
      <c r="O3052" s="554" t="str">
        <f t="shared" si="277"/>
        <v>B2/26/13-L</v>
      </c>
    </row>
    <row r="3053" spans="2:15">
      <c r="B3053" s="590" t="s">
        <v>3756</v>
      </c>
      <c r="C3053" s="590" t="s">
        <v>1914</v>
      </c>
      <c r="D3053" s="590" t="s">
        <v>2274</v>
      </c>
      <c r="E3053" s="590" t="s">
        <v>38</v>
      </c>
      <c r="F3053" s="591" t="s">
        <v>3779</v>
      </c>
      <c r="G3053" s="590" t="s">
        <v>311</v>
      </c>
      <c r="H3053" s="589">
        <v>1</v>
      </c>
      <c r="I3053" s="592">
        <v>4700</v>
      </c>
      <c r="J3053" s="592">
        <v>4700</v>
      </c>
      <c r="K3053" s="590" t="s">
        <v>2206</v>
      </c>
      <c r="L3053" s="590" t="s">
        <v>3780</v>
      </c>
      <c r="M3053" s="591" t="s">
        <v>3779</v>
      </c>
      <c r="O3053" s="554" t="str">
        <f t="shared" si="277"/>
        <v>B2/26/13-M</v>
      </c>
    </row>
    <row r="3054" spans="2:15">
      <c r="B3054" s="590" t="s">
        <v>3756</v>
      </c>
      <c r="C3054" s="590" t="s">
        <v>1914</v>
      </c>
      <c r="D3054" s="590" t="s">
        <v>2274</v>
      </c>
      <c r="E3054" s="590" t="s">
        <v>205</v>
      </c>
      <c r="F3054" s="591" t="s">
        <v>3781</v>
      </c>
      <c r="G3054" s="590" t="s">
        <v>311</v>
      </c>
      <c r="H3054" s="589">
        <v>1</v>
      </c>
      <c r="I3054" s="592">
        <v>4700</v>
      </c>
      <c r="J3054" s="592">
        <v>4700</v>
      </c>
      <c r="K3054" s="590" t="s">
        <v>2206</v>
      </c>
      <c r="L3054" s="590" t="s">
        <v>3782</v>
      </c>
      <c r="M3054" s="591" t="s">
        <v>3781</v>
      </c>
      <c r="O3054" s="554" t="str">
        <f t="shared" si="277"/>
        <v>B2/26/13-N</v>
      </c>
    </row>
    <row r="3055" spans="2:15">
      <c r="B3055" s="590" t="s">
        <v>3756</v>
      </c>
      <c r="C3055" s="590" t="s">
        <v>1914</v>
      </c>
      <c r="D3055" s="590" t="s">
        <v>2274</v>
      </c>
      <c r="E3055" s="590" t="s">
        <v>414</v>
      </c>
      <c r="F3055" s="591" t="s">
        <v>3783</v>
      </c>
      <c r="G3055" s="590" t="s">
        <v>311</v>
      </c>
      <c r="H3055" s="589">
        <v>1</v>
      </c>
      <c r="I3055" s="592">
        <v>4700</v>
      </c>
      <c r="J3055" s="592">
        <v>4700</v>
      </c>
      <c r="K3055" s="590" t="s">
        <v>2206</v>
      </c>
      <c r="L3055" s="590" t="s">
        <v>3784</v>
      </c>
      <c r="M3055" s="591" t="s">
        <v>3783</v>
      </c>
      <c r="O3055" s="554" t="str">
        <f t="shared" si="277"/>
        <v>B2/26/13-P</v>
      </c>
    </row>
    <row r="3056" spans="2:15">
      <c r="B3056" s="590" t="s">
        <v>3756</v>
      </c>
      <c r="C3056" s="590" t="s">
        <v>1914</v>
      </c>
      <c r="D3056" s="590" t="s">
        <v>2274</v>
      </c>
      <c r="E3056" s="590" t="s">
        <v>416</v>
      </c>
      <c r="F3056" s="591" t="s">
        <v>3785</v>
      </c>
      <c r="G3056" s="590" t="s">
        <v>311</v>
      </c>
      <c r="H3056" s="589">
        <v>1</v>
      </c>
      <c r="I3056" s="592">
        <v>4700</v>
      </c>
      <c r="J3056" s="592">
        <v>4700</v>
      </c>
      <c r="K3056" s="590" t="s">
        <v>2206</v>
      </c>
      <c r="L3056" s="590" t="s">
        <v>3786</v>
      </c>
      <c r="M3056" s="591" t="s">
        <v>3785</v>
      </c>
      <c r="O3056" s="554" t="str">
        <f t="shared" si="277"/>
        <v>B2/26/13-Q</v>
      </c>
    </row>
    <row r="3057" spans="2:15">
      <c r="B3057" s="590" t="s">
        <v>3756</v>
      </c>
      <c r="C3057" s="590" t="s">
        <v>1914</v>
      </c>
      <c r="D3057" s="590" t="s">
        <v>2274</v>
      </c>
      <c r="E3057" s="590" t="s">
        <v>419</v>
      </c>
      <c r="F3057" s="591" t="s">
        <v>3787</v>
      </c>
      <c r="G3057" s="590" t="s">
        <v>311</v>
      </c>
      <c r="H3057" s="589">
        <v>1</v>
      </c>
      <c r="I3057" s="592">
        <v>4700</v>
      </c>
      <c r="J3057" s="592">
        <v>4700</v>
      </c>
      <c r="K3057" s="590" t="s">
        <v>2206</v>
      </c>
      <c r="L3057" s="590" t="s">
        <v>3788</v>
      </c>
      <c r="M3057" s="591" t="s">
        <v>3787</v>
      </c>
      <c r="O3057" s="554" t="str">
        <f t="shared" si="277"/>
        <v>B2/26/13-R</v>
      </c>
    </row>
    <row r="3058" spans="2:15">
      <c r="B3058" s="590" t="s">
        <v>3756</v>
      </c>
      <c r="C3058" s="590" t="s">
        <v>1914</v>
      </c>
      <c r="D3058" s="590" t="s">
        <v>2274</v>
      </c>
      <c r="E3058" s="590" t="s">
        <v>422</v>
      </c>
      <c r="F3058" s="591" t="s">
        <v>3789</v>
      </c>
      <c r="G3058" s="590" t="s">
        <v>311</v>
      </c>
      <c r="H3058" s="589">
        <v>1</v>
      </c>
      <c r="I3058" s="592">
        <v>4700</v>
      </c>
      <c r="J3058" s="592">
        <v>4700</v>
      </c>
      <c r="K3058" s="590" t="s">
        <v>2206</v>
      </c>
      <c r="L3058" s="590" t="s">
        <v>3790</v>
      </c>
      <c r="M3058" s="591" t="s">
        <v>3789</v>
      </c>
      <c r="O3058" s="554" t="str">
        <f t="shared" si="277"/>
        <v>B2/26/13-S</v>
      </c>
    </row>
    <row r="3059" spans="2:15">
      <c r="B3059" s="590" t="s">
        <v>3756</v>
      </c>
      <c r="C3059" s="590" t="s">
        <v>1914</v>
      </c>
      <c r="D3059" s="590" t="s">
        <v>2274</v>
      </c>
      <c r="E3059" s="590" t="s">
        <v>216</v>
      </c>
      <c r="F3059" s="591" t="s">
        <v>3791</v>
      </c>
      <c r="G3059" s="590" t="s">
        <v>311</v>
      </c>
      <c r="H3059" s="589">
        <v>1</v>
      </c>
      <c r="I3059" s="592">
        <v>4700</v>
      </c>
      <c r="J3059" s="592">
        <v>4700</v>
      </c>
      <c r="K3059" s="590" t="s">
        <v>2206</v>
      </c>
      <c r="L3059" s="590" t="s">
        <v>3792</v>
      </c>
      <c r="M3059" s="591" t="s">
        <v>3791</v>
      </c>
      <c r="O3059" s="554" t="str">
        <f t="shared" si="277"/>
        <v>B2/26/13-T</v>
      </c>
    </row>
    <row r="3060" spans="2:15">
      <c r="B3060" s="590" t="s">
        <v>3756</v>
      </c>
      <c r="C3060" s="590" t="s">
        <v>1914</v>
      </c>
      <c r="D3060" s="590" t="s">
        <v>2274</v>
      </c>
      <c r="E3060" s="590" t="s">
        <v>1362</v>
      </c>
      <c r="F3060" s="591" t="s">
        <v>3793</v>
      </c>
      <c r="G3060" s="590" t="s">
        <v>311</v>
      </c>
      <c r="H3060" s="589">
        <v>1</v>
      </c>
      <c r="I3060" s="592">
        <v>4700</v>
      </c>
      <c r="J3060" s="592">
        <v>4700</v>
      </c>
      <c r="K3060" s="590" t="s">
        <v>2206</v>
      </c>
      <c r="L3060" s="590" t="s">
        <v>3794</v>
      </c>
      <c r="M3060" s="591" t="s">
        <v>3793</v>
      </c>
      <c r="O3060" s="554" t="str">
        <f t="shared" si="277"/>
        <v>B2/26/13-U</v>
      </c>
    </row>
    <row r="3061" spans="2:15">
      <c r="B3061" s="590" t="s">
        <v>3756</v>
      </c>
      <c r="C3061" s="590" t="s">
        <v>1914</v>
      </c>
      <c r="D3061" s="590" t="s">
        <v>2274</v>
      </c>
      <c r="E3061" s="590" t="s">
        <v>1363</v>
      </c>
      <c r="F3061" s="591" t="s">
        <v>3795</v>
      </c>
      <c r="G3061" s="590" t="s">
        <v>311</v>
      </c>
      <c r="H3061" s="589">
        <v>1</v>
      </c>
      <c r="I3061" s="592">
        <v>4700</v>
      </c>
      <c r="J3061" s="592">
        <v>4700</v>
      </c>
      <c r="K3061" s="590" t="s">
        <v>2206</v>
      </c>
      <c r="L3061" s="590" t="s">
        <v>3796</v>
      </c>
      <c r="M3061" s="591" t="s">
        <v>3795</v>
      </c>
      <c r="O3061" s="554" t="str">
        <f t="shared" si="277"/>
        <v>B2/26/13-V</v>
      </c>
    </row>
    <row r="3062" spans="2:15">
      <c r="B3062" s="590" t="s">
        <v>3756</v>
      </c>
      <c r="C3062" s="590" t="s">
        <v>1914</v>
      </c>
      <c r="D3062" s="590" t="s">
        <v>2274</v>
      </c>
      <c r="E3062" s="590" t="s">
        <v>1365</v>
      </c>
      <c r="F3062" s="591" t="s">
        <v>3797</v>
      </c>
      <c r="G3062" s="590" t="s">
        <v>311</v>
      </c>
      <c r="H3062" s="589">
        <v>1</v>
      </c>
      <c r="I3062" s="592">
        <v>4700</v>
      </c>
      <c r="J3062" s="592">
        <v>4700</v>
      </c>
      <c r="K3062" s="590" t="s">
        <v>2206</v>
      </c>
      <c r="L3062" s="590" t="s">
        <v>3798</v>
      </c>
      <c r="M3062" s="591" t="s">
        <v>3797</v>
      </c>
      <c r="O3062" s="554" t="str">
        <f t="shared" si="277"/>
        <v>B2/26/13-W</v>
      </c>
    </row>
    <row r="3065" spans="2:15">
      <c r="B3065" s="590" t="s">
        <v>3799</v>
      </c>
      <c r="C3065" s="590" t="s">
        <v>1914</v>
      </c>
      <c r="D3065" s="590" t="s">
        <v>2274</v>
      </c>
      <c r="E3065" s="590" t="s">
        <v>5</v>
      </c>
      <c r="F3065" s="591" t="s">
        <v>3800</v>
      </c>
      <c r="G3065" s="590" t="s">
        <v>311</v>
      </c>
      <c r="H3065" s="589">
        <v>1</v>
      </c>
      <c r="I3065" s="592">
        <v>4700</v>
      </c>
      <c r="J3065" s="592">
        <v>4700</v>
      </c>
      <c r="K3065" s="590" t="s">
        <v>2206</v>
      </c>
      <c r="L3065" s="590" t="s">
        <v>3801</v>
      </c>
      <c r="M3065" s="591" t="s">
        <v>3800</v>
      </c>
      <c r="O3065" s="554" t="str">
        <f t="shared" ref="O3065:O3085" si="278">+_xlfn.CONCAT(B3065,"-",E3065)</f>
        <v>B2/26/14-A</v>
      </c>
    </row>
    <row r="3066" spans="2:15">
      <c r="B3066" s="590" t="s">
        <v>3799</v>
      </c>
      <c r="C3066" s="590" t="s">
        <v>1914</v>
      </c>
      <c r="D3066" s="590" t="s">
        <v>2274</v>
      </c>
      <c r="E3066" s="590" t="s">
        <v>6</v>
      </c>
      <c r="F3066" s="591" t="s">
        <v>3802</v>
      </c>
      <c r="G3066" s="590" t="s">
        <v>311</v>
      </c>
      <c r="H3066" s="589">
        <v>1</v>
      </c>
      <c r="I3066" s="592">
        <v>4700</v>
      </c>
      <c r="J3066" s="592">
        <v>4700</v>
      </c>
      <c r="K3066" s="590" t="s">
        <v>2206</v>
      </c>
      <c r="L3066" s="590" t="s">
        <v>3803</v>
      </c>
      <c r="M3066" s="591" t="s">
        <v>3802</v>
      </c>
      <c r="O3066" s="554" t="str">
        <f t="shared" si="278"/>
        <v>B2/26/14-B</v>
      </c>
    </row>
    <row r="3067" spans="2:15">
      <c r="B3067" s="590" t="s">
        <v>3799</v>
      </c>
      <c r="C3067" s="590" t="s">
        <v>1914</v>
      </c>
      <c r="D3067" s="590" t="s">
        <v>2274</v>
      </c>
      <c r="E3067" s="590" t="s">
        <v>7</v>
      </c>
      <c r="F3067" s="591" t="s">
        <v>3804</v>
      </c>
      <c r="G3067" s="590" t="s">
        <v>311</v>
      </c>
      <c r="H3067" s="589">
        <v>1</v>
      </c>
      <c r="I3067" s="592">
        <v>4700</v>
      </c>
      <c r="J3067" s="592">
        <v>4700</v>
      </c>
      <c r="K3067" s="590" t="s">
        <v>2206</v>
      </c>
      <c r="L3067" s="590" t="s">
        <v>3805</v>
      </c>
      <c r="M3067" s="591" t="s">
        <v>3804</v>
      </c>
      <c r="O3067" s="554" t="str">
        <f t="shared" si="278"/>
        <v>B2/26/14-C</v>
      </c>
    </row>
    <row r="3068" spans="2:15">
      <c r="B3068" s="590" t="s">
        <v>3799</v>
      </c>
      <c r="C3068" s="590" t="s">
        <v>1914</v>
      </c>
      <c r="D3068" s="590" t="s">
        <v>2274</v>
      </c>
      <c r="E3068" s="590" t="s">
        <v>8</v>
      </c>
      <c r="F3068" s="591" t="s">
        <v>3806</v>
      </c>
      <c r="G3068" s="590" t="s">
        <v>311</v>
      </c>
      <c r="H3068" s="589">
        <v>1</v>
      </c>
      <c r="I3068" s="592">
        <v>4700</v>
      </c>
      <c r="J3068" s="592">
        <v>4700</v>
      </c>
      <c r="K3068" s="590" t="s">
        <v>2206</v>
      </c>
      <c r="L3068" s="590" t="s">
        <v>3807</v>
      </c>
      <c r="M3068" s="591" t="s">
        <v>3806</v>
      </c>
      <c r="O3068" s="554" t="str">
        <f t="shared" si="278"/>
        <v>B2/26/14-D</v>
      </c>
    </row>
    <row r="3069" spans="2:15">
      <c r="B3069" s="590" t="s">
        <v>3799</v>
      </c>
      <c r="C3069" s="590" t="s">
        <v>1914</v>
      </c>
      <c r="D3069" s="590" t="s">
        <v>2274</v>
      </c>
      <c r="E3069" s="590" t="s">
        <v>10</v>
      </c>
      <c r="F3069" s="591" t="s">
        <v>3808</v>
      </c>
      <c r="G3069" s="590" t="s">
        <v>311</v>
      </c>
      <c r="H3069" s="589">
        <v>1</v>
      </c>
      <c r="I3069" s="592">
        <v>4700</v>
      </c>
      <c r="J3069" s="592">
        <v>4700</v>
      </c>
      <c r="K3069" s="590" t="s">
        <v>2206</v>
      </c>
      <c r="L3069" s="590" t="s">
        <v>3809</v>
      </c>
      <c r="M3069" s="591" t="s">
        <v>3808</v>
      </c>
      <c r="O3069" s="554" t="str">
        <f t="shared" si="278"/>
        <v>B2/26/14-E</v>
      </c>
    </row>
    <row r="3070" spans="2:15">
      <c r="B3070" s="590" t="s">
        <v>3799</v>
      </c>
      <c r="C3070" s="590" t="s">
        <v>1914</v>
      </c>
      <c r="D3070" s="590" t="s">
        <v>2274</v>
      </c>
      <c r="E3070" s="590" t="s">
        <v>11</v>
      </c>
      <c r="F3070" s="591" t="s">
        <v>3810</v>
      </c>
      <c r="G3070" s="590" t="s">
        <v>311</v>
      </c>
      <c r="H3070" s="589">
        <v>1</v>
      </c>
      <c r="I3070" s="592">
        <v>4700</v>
      </c>
      <c r="J3070" s="592">
        <v>4700</v>
      </c>
      <c r="K3070" s="590" t="s">
        <v>2206</v>
      </c>
      <c r="L3070" s="590" t="s">
        <v>3811</v>
      </c>
      <c r="M3070" s="591" t="s">
        <v>3810</v>
      </c>
      <c r="O3070" s="554" t="str">
        <f t="shared" si="278"/>
        <v>B2/26/14-F</v>
      </c>
    </row>
    <row r="3071" spans="2:15">
      <c r="B3071" s="590" t="s">
        <v>3799</v>
      </c>
      <c r="C3071" s="590" t="s">
        <v>1914</v>
      </c>
      <c r="D3071" s="590" t="s">
        <v>2274</v>
      </c>
      <c r="E3071" s="590" t="s">
        <v>27</v>
      </c>
      <c r="F3071" s="591" t="s">
        <v>3812</v>
      </c>
      <c r="G3071" s="590" t="s">
        <v>311</v>
      </c>
      <c r="H3071" s="589">
        <v>1</v>
      </c>
      <c r="I3071" s="592">
        <v>4700</v>
      </c>
      <c r="J3071" s="592">
        <v>4700</v>
      </c>
      <c r="K3071" s="590" t="s">
        <v>2206</v>
      </c>
      <c r="L3071" s="590" t="s">
        <v>3813</v>
      </c>
      <c r="M3071" s="591" t="s">
        <v>3812</v>
      </c>
      <c r="O3071" s="554" t="str">
        <f t="shared" si="278"/>
        <v>B2/26/14-G</v>
      </c>
    </row>
    <row r="3072" spans="2:15">
      <c r="B3072" s="590" t="s">
        <v>3799</v>
      </c>
      <c r="C3072" s="590" t="s">
        <v>1914</v>
      </c>
      <c r="D3072" s="590" t="s">
        <v>2274</v>
      </c>
      <c r="E3072" s="590" t="s">
        <v>28</v>
      </c>
      <c r="F3072" s="591" t="s">
        <v>3814</v>
      </c>
      <c r="G3072" s="590" t="s">
        <v>311</v>
      </c>
      <c r="H3072" s="589">
        <v>1</v>
      </c>
      <c r="I3072" s="592">
        <v>4700</v>
      </c>
      <c r="J3072" s="592">
        <v>4700</v>
      </c>
      <c r="K3072" s="590" t="s">
        <v>2206</v>
      </c>
      <c r="L3072" s="590" t="s">
        <v>3815</v>
      </c>
      <c r="M3072" s="591" t="s">
        <v>3814</v>
      </c>
      <c r="O3072" s="554" t="str">
        <f t="shared" si="278"/>
        <v>B2/26/14-H</v>
      </c>
    </row>
    <row r="3073" spans="2:15">
      <c r="B3073" s="590" t="s">
        <v>3799</v>
      </c>
      <c r="C3073" s="590" t="s">
        <v>1914</v>
      </c>
      <c r="D3073" s="590" t="s">
        <v>2274</v>
      </c>
      <c r="E3073" s="590" t="s">
        <v>33</v>
      </c>
      <c r="F3073" s="591" t="s">
        <v>3816</v>
      </c>
      <c r="G3073" s="590" t="s">
        <v>311</v>
      </c>
      <c r="H3073" s="589">
        <v>1</v>
      </c>
      <c r="I3073" s="592">
        <v>4700</v>
      </c>
      <c r="J3073" s="592">
        <v>4700</v>
      </c>
      <c r="K3073" s="590" t="s">
        <v>2206</v>
      </c>
      <c r="L3073" s="590" t="s">
        <v>3817</v>
      </c>
      <c r="M3073" s="591" t="s">
        <v>3816</v>
      </c>
      <c r="O3073" s="554" t="str">
        <f t="shared" si="278"/>
        <v>B2/26/14-J</v>
      </c>
    </row>
    <row r="3074" spans="2:15">
      <c r="B3074" s="590" t="s">
        <v>3799</v>
      </c>
      <c r="C3074" s="590" t="s">
        <v>1914</v>
      </c>
      <c r="D3074" s="590" t="s">
        <v>2274</v>
      </c>
      <c r="E3074" s="590" t="s">
        <v>34</v>
      </c>
      <c r="F3074" s="591" t="s">
        <v>3818</v>
      </c>
      <c r="G3074" s="590" t="s">
        <v>311</v>
      </c>
      <c r="H3074" s="589">
        <v>1</v>
      </c>
      <c r="I3074" s="592">
        <v>4700</v>
      </c>
      <c r="J3074" s="592">
        <v>4700</v>
      </c>
      <c r="K3074" s="590" t="s">
        <v>2206</v>
      </c>
      <c r="L3074" s="590" t="s">
        <v>3819</v>
      </c>
      <c r="M3074" s="591" t="s">
        <v>3818</v>
      </c>
      <c r="O3074" s="554" t="str">
        <f t="shared" si="278"/>
        <v>B2/26/14-K</v>
      </c>
    </row>
    <row r="3075" spans="2:15">
      <c r="B3075" s="590" t="s">
        <v>3799</v>
      </c>
      <c r="C3075" s="590" t="s">
        <v>1914</v>
      </c>
      <c r="D3075" s="590" t="s">
        <v>2274</v>
      </c>
      <c r="E3075" s="590" t="s">
        <v>39</v>
      </c>
      <c r="F3075" s="591" t="s">
        <v>3820</v>
      </c>
      <c r="G3075" s="590" t="s">
        <v>311</v>
      </c>
      <c r="H3075" s="589">
        <v>1</v>
      </c>
      <c r="I3075" s="592">
        <v>4700</v>
      </c>
      <c r="J3075" s="592">
        <v>4700</v>
      </c>
      <c r="K3075" s="590" t="s">
        <v>2206</v>
      </c>
      <c r="L3075" s="590" t="s">
        <v>3821</v>
      </c>
      <c r="M3075" s="591" t="s">
        <v>3820</v>
      </c>
      <c r="O3075" s="554" t="str">
        <f t="shared" si="278"/>
        <v>B2/26/14-L</v>
      </c>
    </row>
    <row r="3076" spans="2:15">
      <c r="B3076" s="590" t="s">
        <v>3799</v>
      </c>
      <c r="C3076" s="590" t="s">
        <v>1914</v>
      </c>
      <c r="D3076" s="590" t="s">
        <v>2274</v>
      </c>
      <c r="E3076" s="590" t="s">
        <v>38</v>
      </c>
      <c r="F3076" s="591" t="s">
        <v>3822</v>
      </c>
      <c r="G3076" s="590" t="s">
        <v>311</v>
      </c>
      <c r="H3076" s="589">
        <v>1</v>
      </c>
      <c r="I3076" s="592">
        <v>4700</v>
      </c>
      <c r="J3076" s="592">
        <v>4700</v>
      </c>
      <c r="K3076" s="590" t="s">
        <v>2206</v>
      </c>
      <c r="L3076" s="590" t="s">
        <v>3823</v>
      </c>
      <c r="M3076" s="591" t="s">
        <v>3822</v>
      </c>
      <c r="O3076" s="554" t="str">
        <f t="shared" si="278"/>
        <v>B2/26/14-M</v>
      </c>
    </row>
    <row r="3077" spans="2:15">
      <c r="B3077" s="590" t="s">
        <v>3799</v>
      </c>
      <c r="C3077" s="590" t="s">
        <v>1914</v>
      </c>
      <c r="D3077" s="590" t="s">
        <v>2274</v>
      </c>
      <c r="E3077" s="590" t="s">
        <v>205</v>
      </c>
      <c r="F3077" s="591" t="s">
        <v>3824</v>
      </c>
      <c r="G3077" s="590" t="s">
        <v>311</v>
      </c>
      <c r="H3077" s="589">
        <v>1</v>
      </c>
      <c r="I3077" s="592">
        <v>4700</v>
      </c>
      <c r="J3077" s="592">
        <v>4700</v>
      </c>
      <c r="K3077" s="590" t="s">
        <v>2206</v>
      </c>
      <c r="L3077" s="590" t="s">
        <v>3825</v>
      </c>
      <c r="M3077" s="591" t="s">
        <v>3824</v>
      </c>
      <c r="O3077" s="554" t="str">
        <f t="shared" si="278"/>
        <v>B2/26/14-N</v>
      </c>
    </row>
    <row r="3078" spans="2:15">
      <c r="B3078" s="590" t="s">
        <v>3799</v>
      </c>
      <c r="C3078" s="590" t="s">
        <v>1914</v>
      </c>
      <c r="D3078" s="590" t="s">
        <v>2274</v>
      </c>
      <c r="E3078" s="590" t="s">
        <v>414</v>
      </c>
      <c r="F3078" s="591" t="s">
        <v>3826</v>
      </c>
      <c r="G3078" s="590" t="s">
        <v>311</v>
      </c>
      <c r="H3078" s="589">
        <v>1</v>
      </c>
      <c r="I3078" s="592">
        <v>4700</v>
      </c>
      <c r="J3078" s="592">
        <v>4700</v>
      </c>
      <c r="K3078" s="590" t="s">
        <v>2206</v>
      </c>
      <c r="L3078" s="590" t="s">
        <v>3827</v>
      </c>
      <c r="M3078" s="591" t="s">
        <v>3826</v>
      </c>
      <c r="O3078" s="554" t="str">
        <f t="shared" si="278"/>
        <v>B2/26/14-P</v>
      </c>
    </row>
    <row r="3079" spans="2:15">
      <c r="B3079" s="590" t="s">
        <v>3799</v>
      </c>
      <c r="C3079" s="590" t="s">
        <v>1914</v>
      </c>
      <c r="D3079" s="590" t="s">
        <v>2274</v>
      </c>
      <c r="E3079" s="590" t="s">
        <v>416</v>
      </c>
      <c r="F3079" s="591" t="s">
        <v>3828</v>
      </c>
      <c r="G3079" s="590" t="s">
        <v>311</v>
      </c>
      <c r="H3079" s="589">
        <v>1</v>
      </c>
      <c r="I3079" s="592">
        <v>4700</v>
      </c>
      <c r="J3079" s="592">
        <v>4700</v>
      </c>
      <c r="K3079" s="590" t="s">
        <v>2206</v>
      </c>
      <c r="L3079" s="590" t="s">
        <v>3829</v>
      </c>
      <c r="M3079" s="591" t="s">
        <v>3828</v>
      </c>
      <c r="O3079" s="554" t="str">
        <f t="shared" si="278"/>
        <v>B2/26/14-Q</v>
      </c>
    </row>
    <row r="3080" spans="2:15">
      <c r="B3080" s="590" t="s">
        <v>3799</v>
      </c>
      <c r="C3080" s="590" t="s">
        <v>1914</v>
      </c>
      <c r="D3080" s="590" t="s">
        <v>2274</v>
      </c>
      <c r="E3080" s="590" t="s">
        <v>419</v>
      </c>
      <c r="F3080" s="591" t="s">
        <v>3830</v>
      </c>
      <c r="G3080" s="590" t="s">
        <v>311</v>
      </c>
      <c r="H3080" s="589">
        <v>1</v>
      </c>
      <c r="I3080" s="592">
        <v>4700</v>
      </c>
      <c r="J3080" s="592">
        <v>4700</v>
      </c>
      <c r="K3080" s="590" t="s">
        <v>2206</v>
      </c>
      <c r="L3080" s="590" t="s">
        <v>3831</v>
      </c>
      <c r="M3080" s="591" t="s">
        <v>3830</v>
      </c>
      <c r="O3080" s="554" t="str">
        <f t="shared" si="278"/>
        <v>B2/26/14-R</v>
      </c>
    </row>
    <row r="3081" spans="2:15">
      <c r="B3081" s="590" t="s">
        <v>3799</v>
      </c>
      <c r="C3081" s="590" t="s">
        <v>1914</v>
      </c>
      <c r="D3081" s="590" t="s">
        <v>2274</v>
      </c>
      <c r="E3081" s="590" t="s">
        <v>422</v>
      </c>
      <c r="F3081" s="591" t="s">
        <v>3832</v>
      </c>
      <c r="G3081" s="590" t="s">
        <v>311</v>
      </c>
      <c r="H3081" s="589">
        <v>1</v>
      </c>
      <c r="I3081" s="592">
        <v>4700</v>
      </c>
      <c r="J3081" s="592">
        <v>4700</v>
      </c>
      <c r="K3081" s="590" t="s">
        <v>2206</v>
      </c>
      <c r="L3081" s="590" t="s">
        <v>3833</v>
      </c>
      <c r="M3081" s="591" t="s">
        <v>3832</v>
      </c>
      <c r="O3081" s="554" t="str">
        <f t="shared" si="278"/>
        <v>B2/26/14-S</v>
      </c>
    </row>
    <row r="3082" spans="2:15">
      <c r="B3082" s="590" t="s">
        <v>3799</v>
      </c>
      <c r="C3082" s="590" t="s">
        <v>1914</v>
      </c>
      <c r="D3082" s="590" t="s">
        <v>2274</v>
      </c>
      <c r="E3082" s="590" t="s">
        <v>216</v>
      </c>
      <c r="F3082" s="591" t="s">
        <v>3834</v>
      </c>
      <c r="G3082" s="590" t="s">
        <v>311</v>
      </c>
      <c r="H3082" s="589">
        <v>1</v>
      </c>
      <c r="I3082" s="592">
        <v>4700</v>
      </c>
      <c r="J3082" s="592">
        <v>4700</v>
      </c>
      <c r="K3082" s="590" t="s">
        <v>2206</v>
      </c>
      <c r="L3082" s="590" t="s">
        <v>3835</v>
      </c>
      <c r="M3082" s="591" t="s">
        <v>3834</v>
      </c>
      <c r="O3082" s="554" t="str">
        <f t="shared" si="278"/>
        <v>B2/26/14-T</v>
      </c>
    </row>
    <row r="3083" spans="2:15">
      <c r="B3083" s="590" t="s">
        <v>3799</v>
      </c>
      <c r="C3083" s="590" t="s">
        <v>1914</v>
      </c>
      <c r="D3083" s="590" t="s">
        <v>2274</v>
      </c>
      <c r="E3083" s="590" t="s">
        <v>1362</v>
      </c>
      <c r="F3083" s="591" t="s">
        <v>3836</v>
      </c>
      <c r="G3083" s="590" t="s">
        <v>311</v>
      </c>
      <c r="H3083" s="589">
        <v>1</v>
      </c>
      <c r="I3083" s="592">
        <v>4700</v>
      </c>
      <c r="J3083" s="592">
        <v>4700</v>
      </c>
      <c r="K3083" s="590" t="s">
        <v>2206</v>
      </c>
      <c r="L3083" s="590" t="s">
        <v>3837</v>
      </c>
      <c r="M3083" s="591" t="s">
        <v>3836</v>
      </c>
      <c r="O3083" s="554" t="str">
        <f t="shared" si="278"/>
        <v>B2/26/14-U</v>
      </c>
    </row>
    <row r="3084" spans="2:15">
      <c r="B3084" s="590" t="s">
        <v>3799</v>
      </c>
      <c r="C3084" s="590" t="s">
        <v>1914</v>
      </c>
      <c r="D3084" s="590" t="s">
        <v>2274</v>
      </c>
      <c r="E3084" s="590" t="s">
        <v>1363</v>
      </c>
      <c r="F3084" s="591" t="s">
        <v>3838</v>
      </c>
      <c r="G3084" s="590" t="s">
        <v>311</v>
      </c>
      <c r="H3084" s="589">
        <v>1</v>
      </c>
      <c r="I3084" s="592">
        <v>4700</v>
      </c>
      <c r="J3084" s="592">
        <v>4700</v>
      </c>
      <c r="K3084" s="590" t="s">
        <v>2206</v>
      </c>
      <c r="L3084" s="590" t="s">
        <v>3839</v>
      </c>
      <c r="M3084" s="591" t="s">
        <v>3838</v>
      </c>
      <c r="O3084" s="554" t="str">
        <f t="shared" si="278"/>
        <v>B2/26/14-V</v>
      </c>
    </row>
    <row r="3085" spans="2:15">
      <c r="B3085" s="590" t="s">
        <v>3799</v>
      </c>
      <c r="C3085" s="590" t="s">
        <v>1914</v>
      </c>
      <c r="D3085" s="590" t="s">
        <v>2274</v>
      </c>
      <c r="E3085" s="590" t="s">
        <v>1365</v>
      </c>
      <c r="F3085" s="591" t="s">
        <v>3840</v>
      </c>
      <c r="G3085" s="590" t="s">
        <v>311</v>
      </c>
      <c r="H3085" s="589">
        <v>1</v>
      </c>
      <c r="I3085" s="592">
        <v>4700</v>
      </c>
      <c r="J3085" s="592">
        <v>4700</v>
      </c>
      <c r="K3085" s="590" t="s">
        <v>2206</v>
      </c>
      <c r="L3085" s="590" t="s">
        <v>3841</v>
      </c>
      <c r="M3085" s="591" t="s">
        <v>3840</v>
      </c>
      <c r="O3085" s="554" t="str">
        <f t="shared" si="278"/>
        <v>B2/26/14-W</v>
      </c>
    </row>
    <row r="3088" spans="2:15">
      <c r="B3088" s="590" t="s">
        <v>3842</v>
      </c>
      <c r="C3088" s="590" t="s">
        <v>1914</v>
      </c>
      <c r="D3088" s="590" t="s">
        <v>2274</v>
      </c>
      <c r="E3088" s="590" t="s">
        <v>5</v>
      </c>
      <c r="F3088" s="591" t="s">
        <v>3843</v>
      </c>
      <c r="G3088" s="590" t="s">
        <v>311</v>
      </c>
      <c r="H3088" s="589">
        <v>1</v>
      </c>
      <c r="I3088" s="592">
        <v>4700</v>
      </c>
      <c r="J3088" s="592">
        <v>4700</v>
      </c>
      <c r="K3088" s="590" t="s">
        <v>2206</v>
      </c>
      <c r="L3088" s="590" t="s">
        <v>3844</v>
      </c>
      <c r="M3088" s="591" t="s">
        <v>3843</v>
      </c>
      <c r="O3088" s="554" t="str">
        <f t="shared" ref="O3088:O3108" si="279">+_xlfn.CONCAT(B3088,"-",E3088)</f>
        <v>B2/26/15-A</v>
      </c>
    </row>
    <row r="3089" spans="2:15">
      <c r="B3089" s="590" t="s">
        <v>3842</v>
      </c>
      <c r="C3089" s="590" t="s">
        <v>1914</v>
      </c>
      <c r="D3089" s="590" t="s">
        <v>2274</v>
      </c>
      <c r="E3089" s="590" t="s">
        <v>6</v>
      </c>
      <c r="F3089" s="591" t="s">
        <v>3845</v>
      </c>
      <c r="G3089" s="590" t="s">
        <v>311</v>
      </c>
      <c r="H3089" s="589">
        <v>1</v>
      </c>
      <c r="I3089" s="592">
        <v>4700</v>
      </c>
      <c r="J3089" s="592">
        <v>4700</v>
      </c>
      <c r="K3089" s="590" t="s">
        <v>2206</v>
      </c>
      <c r="L3089" s="590" t="s">
        <v>3846</v>
      </c>
      <c r="M3089" s="591" t="s">
        <v>3845</v>
      </c>
      <c r="O3089" s="554" t="str">
        <f t="shared" si="279"/>
        <v>B2/26/15-B</v>
      </c>
    </row>
    <row r="3090" spans="2:15">
      <c r="B3090" s="590" t="s">
        <v>3842</v>
      </c>
      <c r="C3090" s="590" t="s">
        <v>1914</v>
      </c>
      <c r="D3090" s="590" t="s">
        <v>2274</v>
      </c>
      <c r="E3090" s="590" t="s">
        <v>7</v>
      </c>
      <c r="F3090" s="591" t="s">
        <v>3847</v>
      </c>
      <c r="G3090" s="590" t="s">
        <v>311</v>
      </c>
      <c r="H3090" s="589">
        <v>1</v>
      </c>
      <c r="I3090" s="592">
        <v>4700</v>
      </c>
      <c r="J3090" s="592">
        <v>4700</v>
      </c>
      <c r="K3090" s="590" t="s">
        <v>2206</v>
      </c>
      <c r="L3090" s="590" t="s">
        <v>3848</v>
      </c>
      <c r="M3090" s="591" t="s">
        <v>3847</v>
      </c>
      <c r="O3090" s="554" t="str">
        <f t="shared" si="279"/>
        <v>B2/26/15-C</v>
      </c>
    </row>
    <row r="3091" spans="2:15">
      <c r="B3091" s="590" t="s">
        <v>3842</v>
      </c>
      <c r="C3091" s="590" t="s">
        <v>1914</v>
      </c>
      <c r="D3091" s="590" t="s">
        <v>2274</v>
      </c>
      <c r="E3091" s="590" t="s">
        <v>8</v>
      </c>
      <c r="F3091" s="591" t="s">
        <v>3849</v>
      </c>
      <c r="G3091" s="590" t="s">
        <v>311</v>
      </c>
      <c r="H3091" s="589">
        <v>1</v>
      </c>
      <c r="I3091" s="592">
        <v>4700</v>
      </c>
      <c r="J3091" s="592">
        <v>4700</v>
      </c>
      <c r="K3091" s="590" t="s">
        <v>2206</v>
      </c>
      <c r="L3091" s="590" t="s">
        <v>3850</v>
      </c>
      <c r="M3091" s="591" t="s">
        <v>3849</v>
      </c>
      <c r="O3091" s="554" t="str">
        <f t="shared" si="279"/>
        <v>B2/26/15-D</v>
      </c>
    </row>
    <row r="3092" spans="2:15">
      <c r="B3092" s="590" t="s">
        <v>3842</v>
      </c>
      <c r="C3092" s="590" t="s">
        <v>1914</v>
      </c>
      <c r="D3092" s="590" t="s">
        <v>2274</v>
      </c>
      <c r="E3092" s="590" t="s">
        <v>10</v>
      </c>
      <c r="F3092" s="591" t="s">
        <v>3851</v>
      </c>
      <c r="G3092" s="590" t="s">
        <v>311</v>
      </c>
      <c r="H3092" s="589">
        <v>1</v>
      </c>
      <c r="I3092" s="592">
        <v>4700</v>
      </c>
      <c r="J3092" s="592">
        <v>4700</v>
      </c>
      <c r="K3092" s="590" t="s">
        <v>2206</v>
      </c>
      <c r="L3092" s="590" t="s">
        <v>3852</v>
      </c>
      <c r="M3092" s="591" t="s">
        <v>3851</v>
      </c>
      <c r="O3092" s="554" t="str">
        <f t="shared" si="279"/>
        <v>B2/26/15-E</v>
      </c>
    </row>
    <row r="3093" spans="2:15">
      <c r="B3093" s="590" t="s">
        <v>3842</v>
      </c>
      <c r="C3093" s="590" t="s">
        <v>1914</v>
      </c>
      <c r="D3093" s="590" t="s">
        <v>2274</v>
      </c>
      <c r="E3093" s="590" t="s">
        <v>11</v>
      </c>
      <c r="F3093" s="591" t="s">
        <v>3853</v>
      </c>
      <c r="G3093" s="590" t="s">
        <v>311</v>
      </c>
      <c r="H3093" s="589">
        <v>1</v>
      </c>
      <c r="I3093" s="592">
        <v>4700</v>
      </c>
      <c r="J3093" s="592">
        <v>4700</v>
      </c>
      <c r="K3093" s="590" t="s">
        <v>2206</v>
      </c>
      <c r="L3093" s="590" t="s">
        <v>3854</v>
      </c>
      <c r="M3093" s="591" t="s">
        <v>3853</v>
      </c>
      <c r="O3093" s="554" t="str">
        <f t="shared" si="279"/>
        <v>B2/26/15-F</v>
      </c>
    </row>
    <row r="3094" spans="2:15">
      <c r="B3094" s="590" t="s">
        <v>3842</v>
      </c>
      <c r="C3094" s="590" t="s">
        <v>1914</v>
      </c>
      <c r="D3094" s="590" t="s">
        <v>2274</v>
      </c>
      <c r="E3094" s="590" t="s">
        <v>27</v>
      </c>
      <c r="F3094" s="591" t="s">
        <v>3855</v>
      </c>
      <c r="G3094" s="590" t="s">
        <v>311</v>
      </c>
      <c r="H3094" s="589">
        <v>1</v>
      </c>
      <c r="I3094" s="592">
        <v>4700</v>
      </c>
      <c r="J3094" s="592">
        <v>4700</v>
      </c>
      <c r="K3094" s="590" t="s">
        <v>2206</v>
      </c>
      <c r="L3094" s="590" t="s">
        <v>3856</v>
      </c>
      <c r="M3094" s="591" t="s">
        <v>3855</v>
      </c>
      <c r="O3094" s="554" t="str">
        <f t="shared" si="279"/>
        <v>B2/26/15-G</v>
      </c>
    </row>
    <row r="3095" spans="2:15">
      <c r="B3095" s="590" t="s">
        <v>3842</v>
      </c>
      <c r="C3095" s="590" t="s">
        <v>1914</v>
      </c>
      <c r="D3095" s="590" t="s">
        <v>2274</v>
      </c>
      <c r="E3095" s="590" t="s">
        <v>28</v>
      </c>
      <c r="F3095" s="591" t="s">
        <v>3857</v>
      </c>
      <c r="G3095" s="590" t="s">
        <v>311</v>
      </c>
      <c r="H3095" s="589">
        <v>1</v>
      </c>
      <c r="I3095" s="592">
        <v>4700</v>
      </c>
      <c r="J3095" s="592">
        <v>4700</v>
      </c>
      <c r="K3095" s="590" t="s">
        <v>2206</v>
      </c>
      <c r="L3095" s="590" t="s">
        <v>3858</v>
      </c>
      <c r="M3095" s="591" t="s">
        <v>3857</v>
      </c>
      <c r="O3095" s="554" t="str">
        <f t="shared" si="279"/>
        <v>B2/26/15-H</v>
      </c>
    </row>
    <row r="3096" spans="2:15">
      <c r="B3096" s="590" t="s">
        <v>3842</v>
      </c>
      <c r="C3096" s="590" t="s">
        <v>1914</v>
      </c>
      <c r="D3096" s="590" t="s">
        <v>2274</v>
      </c>
      <c r="E3096" s="590" t="s">
        <v>33</v>
      </c>
      <c r="F3096" s="591" t="s">
        <v>3859</v>
      </c>
      <c r="G3096" s="590" t="s">
        <v>311</v>
      </c>
      <c r="H3096" s="589">
        <v>1</v>
      </c>
      <c r="I3096" s="592">
        <v>4700</v>
      </c>
      <c r="J3096" s="592">
        <v>4700</v>
      </c>
      <c r="K3096" s="590" t="s">
        <v>2206</v>
      </c>
      <c r="L3096" s="590" t="s">
        <v>3860</v>
      </c>
      <c r="M3096" s="591" t="s">
        <v>3859</v>
      </c>
      <c r="O3096" s="554" t="str">
        <f t="shared" si="279"/>
        <v>B2/26/15-J</v>
      </c>
    </row>
    <row r="3097" spans="2:15">
      <c r="B3097" s="590" t="s">
        <v>3842</v>
      </c>
      <c r="C3097" s="590" t="s">
        <v>1914</v>
      </c>
      <c r="D3097" s="590" t="s">
        <v>2274</v>
      </c>
      <c r="E3097" s="590" t="s">
        <v>34</v>
      </c>
      <c r="F3097" s="591" t="s">
        <v>3861</v>
      </c>
      <c r="G3097" s="590" t="s">
        <v>311</v>
      </c>
      <c r="H3097" s="589">
        <v>1</v>
      </c>
      <c r="I3097" s="592">
        <v>4700</v>
      </c>
      <c r="J3097" s="592">
        <v>4700</v>
      </c>
      <c r="K3097" s="590" t="s">
        <v>2206</v>
      </c>
      <c r="L3097" s="590" t="s">
        <v>3862</v>
      </c>
      <c r="M3097" s="591" t="s">
        <v>3861</v>
      </c>
      <c r="O3097" s="554" t="str">
        <f t="shared" si="279"/>
        <v>B2/26/15-K</v>
      </c>
    </row>
    <row r="3098" spans="2:15">
      <c r="B3098" s="590" t="s">
        <v>3842</v>
      </c>
      <c r="C3098" s="590" t="s">
        <v>1914</v>
      </c>
      <c r="D3098" s="590" t="s">
        <v>2274</v>
      </c>
      <c r="E3098" s="590" t="s">
        <v>39</v>
      </c>
      <c r="F3098" s="591" t="s">
        <v>3863</v>
      </c>
      <c r="G3098" s="590" t="s">
        <v>311</v>
      </c>
      <c r="H3098" s="589">
        <v>1</v>
      </c>
      <c r="I3098" s="592">
        <v>4700</v>
      </c>
      <c r="J3098" s="592">
        <v>4700</v>
      </c>
      <c r="K3098" s="590" t="s">
        <v>2206</v>
      </c>
      <c r="L3098" s="590" t="s">
        <v>3864</v>
      </c>
      <c r="M3098" s="591" t="s">
        <v>3863</v>
      </c>
      <c r="O3098" s="554" t="str">
        <f t="shared" si="279"/>
        <v>B2/26/15-L</v>
      </c>
    </row>
    <row r="3099" spans="2:15">
      <c r="B3099" s="590" t="s">
        <v>3842</v>
      </c>
      <c r="C3099" s="590" t="s">
        <v>1914</v>
      </c>
      <c r="D3099" s="590" t="s">
        <v>2274</v>
      </c>
      <c r="E3099" s="590" t="s">
        <v>38</v>
      </c>
      <c r="F3099" s="591" t="s">
        <v>3865</v>
      </c>
      <c r="G3099" s="590" t="s">
        <v>311</v>
      </c>
      <c r="H3099" s="589">
        <v>1</v>
      </c>
      <c r="I3099" s="592">
        <v>4700</v>
      </c>
      <c r="J3099" s="592">
        <v>4700</v>
      </c>
      <c r="K3099" s="590" t="s">
        <v>2206</v>
      </c>
      <c r="L3099" s="590" t="s">
        <v>3866</v>
      </c>
      <c r="M3099" s="591" t="s">
        <v>3865</v>
      </c>
      <c r="O3099" s="554" t="str">
        <f t="shared" si="279"/>
        <v>B2/26/15-M</v>
      </c>
    </row>
    <row r="3100" spans="2:15">
      <c r="B3100" s="590" t="s">
        <v>3842</v>
      </c>
      <c r="C3100" s="590" t="s">
        <v>1914</v>
      </c>
      <c r="D3100" s="590" t="s">
        <v>2274</v>
      </c>
      <c r="E3100" s="590" t="s">
        <v>205</v>
      </c>
      <c r="F3100" s="591" t="s">
        <v>3867</v>
      </c>
      <c r="G3100" s="590" t="s">
        <v>311</v>
      </c>
      <c r="H3100" s="589">
        <v>1</v>
      </c>
      <c r="I3100" s="592">
        <v>4700</v>
      </c>
      <c r="J3100" s="592">
        <v>4700</v>
      </c>
      <c r="K3100" s="590" t="s">
        <v>2206</v>
      </c>
      <c r="L3100" s="590" t="s">
        <v>3868</v>
      </c>
      <c r="M3100" s="591" t="s">
        <v>3867</v>
      </c>
      <c r="O3100" s="554" t="str">
        <f t="shared" si="279"/>
        <v>B2/26/15-N</v>
      </c>
    </row>
    <row r="3101" spans="2:15">
      <c r="B3101" s="590" t="s">
        <v>3842</v>
      </c>
      <c r="C3101" s="590" t="s">
        <v>1914</v>
      </c>
      <c r="D3101" s="590" t="s">
        <v>2274</v>
      </c>
      <c r="E3101" s="590" t="s">
        <v>414</v>
      </c>
      <c r="F3101" s="591" t="s">
        <v>3869</v>
      </c>
      <c r="G3101" s="590" t="s">
        <v>311</v>
      </c>
      <c r="H3101" s="589">
        <v>1</v>
      </c>
      <c r="I3101" s="592">
        <v>4700</v>
      </c>
      <c r="J3101" s="592">
        <v>4700</v>
      </c>
      <c r="K3101" s="590" t="s">
        <v>2206</v>
      </c>
      <c r="L3101" s="590" t="s">
        <v>3870</v>
      </c>
      <c r="M3101" s="591" t="s">
        <v>3869</v>
      </c>
      <c r="O3101" s="554" t="str">
        <f t="shared" si="279"/>
        <v>B2/26/15-P</v>
      </c>
    </row>
    <row r="3102" spans="2:15">
      <c r="B3102" s="590" t="s">
        <v>3842</v>
      </c>
      <c r="C3102" s="590" t="s">
        <v>1914</v>
      </c>
      <c r="D3102" s="590" t="s">
        <v>2274</v>
      </c>
      <c r="E3102" s="590" t="s">
        <v>416</v>
      </c>
      <c r="F3102" s="591" t="s">
        <v>3871</v>
      </c>
      <c r="G3102" s="590" t="s">
        <v>311</v>
      </c>
      <c r="H3102" s="589">
        <v>1</v>
      </c>
      <c r="I3102" s="592">
        <v>4700</v>
      </c>
      <c r="J3102" s="592">
        <v>4700</v>
      </c>
      <c r="K3102" s="590" t="s">
        <v>2206</v>
      </c>
      <c r="L3102" s="590" t="s">
        <v>3872</v>
      </c>
      <c r="M3102" s="591" t="s">
        <v>3871</v>
      </c>
      <c r="O3102" s="554" t="str">
        <f t="shared" si="279"/>
        <v>B2/26/15-Q</v>
      </c>
    </row>
    <row r="3103" spans="2:15">
      <c r="B3103" s="590" t="s">
        <v>3842</v>
      </c>
      <c r="C3103" s="590" t="s">
        <v>1914</v>
      </c>
      <c r="D3103" s="590" t="s">
        <v>2274</v>
      </c>
      <c r="E3103" s="590" t="s">
        <v>419</v>
      </c>
      <c r="F3103" s="591" t="s">
        <v>3873</v>
      </c>
      <c r="G3103" s="590" t="s">
        <v>311</v>
      </c>
      <c r="H3103" s="589">
        <v>1</v>
      </c>
      <c r="I3103" s="592">
        <v>4700</v>
      </c>
      <c r="J3103" s="592">
        <v>4700</v>
      </c>
      <c r="K3103" s="590" t="s">
        <v>2206</v>
      </c>
      <c r="L3103" s="590" t="s">
        <v>3874</v>
      </c>
      <c r="M3103" s="591" t="s">
        <v>3873</v>
      </c>
      <c r="O3103" s="554" t="str">
        <f t="shared" si="279"/>
        <v>B2/26/15-R</v>
      </c>
    </row>
    <row r="3104" spans="2:15">
      <c r="B3104" s="590" t="s">
        <v>3842</v>
      </c>
      <c r="C3104" s="590" t="s">
        <v>1914</v>
      </c>
      <c r="D3104" s="590" t="s">
        <v>2274</v>
      </c>
      <c r="E3104" s="590" t="s">
        <v>422</v>
      </c>
      <c r="F3104" s="591" t="s">
        <v>3875</v>
      </c>
      <c r="G3104" s="590" t="s">
        <v>311</v>
      </c>
      <c r="H3104" s="589">
        <v>1</v>
      </c>
      <c r="I3104" s="592">
        <v>4700</v>
      </c>
      <c r="J3104" s="592">
        <v>4700</v>
      </c>
      <c r="K3104" s="590" t="s">
        <v>2206</v>
      </c>
      <c r="L3104" s="590" t="s">
        <v>3876</v>
      </c>
      <c r="M3104" s="591" t="s">
        <v>3875</v>
      </c>
      <c r="O3104" s="554" t="str">
        <f t="shared" si="279"/>
        <v>B2/26/15-S</v>
      </c>
    </row>
    <row r="3105" spans="2:15">
      <c r="B3105" s="590" t="s">
        <v>3842</v>
      </c>
      <c r="C3105" s="590" t="s">
        <v>1914</v>
      </c>
      <c r="D3105" s="590" t="s">
        <v>2274</v>
      </c>
      <c r="E3105" s="590" t="s">
        <v>216</v>
      </c>
      <c r="F3105" s="591" t="s">
        <v>3877</v>
      </c>
      <c r="G3105" s="590" t="s">
        <v>311</v>
      </c>
      <c r="H3105" s="589">
        <v>1</v>
      </c>
      <c r="I3105" s="592">
        <v>4700</v>
      </c>
      <c r="J3105" s="592">
        <v>4700</v>
      </c>
      <c r="K3105" s="590" t="s">
        <v>2206</v>
      </c>
      <c r="L3105" s="590" t="s">
        <v>3878</v>
      </c>
      <c r="M3105" s="591" t="s">
        <v>3877</v>
      </c>
      <c r="O3105" s="554" t="str">
        <f t="shared" si="279"/>
        <v>B2/26/15-T</v>
      </c>
    </row>
    <row r="3106" spans="2:15">
      <c r="B3106" s="590" t="s">
        <v>3842</v>
      </c>
      <c r="C3106" s="590" t="s">
        <v>1914</v>
      </c>
      <c r="D3106" s="590" t="s">
        <v>2274</v>
      </c>
      <c r="E3106" s="590" t="s">
        <v>1362</v>
      </c>
      <c r="F3106" s="591" t="s">
        <v>3879</v>
      </c>
      <c r="G3106" s="590" t="s">
        <v>311</v>
      </c>
      <c r="H3106" s="589">
        <v>1</v>
      </c>
      <c r="I3106" s="592">
        <v>4700</v>
      </c>
      <c r="J3106" s="592">
        <v>4700</v>
      </c>
      <c r="K3106" s="590" t="s">
        <v>2206</v>
      </c>
      <c r="L3106" s="590" t="s">
        <v>3880</v>
      </c>
      <c r="M3106" s="591" t="s">
        <v>3879</v>
      </c>
      <c r="O3106" s="554" t="str">
        <f t="shared" si="279"/>
        <v>B2/26/15-U</v>
      </c>
    </row>
    <row r="3107" spans="2:15">
      <c r="B3107" s="590" t="s">
        <v>3842</v>
      </c>
      <c r="C3107" s="590" t="s">
        <v>1914</v>
      </c>
      <c r="D3107" s="590" t="s">
        <v>2274</v>
      </c>
      <c r="E3107" s="590" t="s">
        <v>1363</v>
      </c>
      <c r="F3107" s="591" t="s">
        <v>3881</v>
      </c>
      <c r="G3107" s="590" t="s">
        <v>311</v>
      </c>
      <c r="H3107" s="589">
        <v>1</v>
      </c>
      <c r="I3107" s="592">
        <v>4700</v>
      </c>
      <c r="J3107" s="592">
        <v>4700</v>
      </c>
      <c r="K3107" s="590" t="s">
        <v>2206</v>
      </c>
      <c r="L3107" s="590" t="s">
        <v>3882</v>
      </c>
      <c r="M3107" s="591" t="s">
        <v>3881</v>
      </c>
      <c r="O3107" s="554" t="str">
        <f t="shared" si="279"/>
        <v>B2/26/15-V</v>
      </c>
    </row>
    <row r="3108" spans="2:15">
      <c r="B3108" s="590" t="s">
        <v>3842</v>
      </c>
      <c r="C3108" s="590" t="s">
        <v>1914</v>
      </c>
      <c r="D3108" s="590" t="s">
        <v>2274</v>
      </c>
      <c r="E3108" s="590" t="s">
        <v>1365</v>
      </c>
      <c r="F3108" s="591" t="s">
        <v>3883</v>
      </c>
      <c r="G3108" s="590" t="s">
        <v>311</v>
      </c>
      <c r="H3108" s="589">
        <v>1</v>
      </c>
      <c r="I3108" s="592">
        <v>4700</v>
      </c>
      <c r="J3108" s="592">
        <v>4700</v>
      </c>
      <c r="K3108" s="590" t="s">
        <v>2206</v>
      </c>
      <c r="L3108" s="590" t="s">
        <v>3884</v>
      </c>
      <c r="M3108" s="591" t="s">
        <v>3883</v>
      </c>
      <c r="O3108" s="554" t="str">
        <f t="shared" si="279"/>
        <v>B2/26/15-W</v>
      </c>
    </row>
    <row r="3111" spans="2:15">
      <c r="B3111" s="590" t="s">
        <v>3885</v>
      </c>
      <c r="C3111" s="590" t="s">
        <v>1914</v>
      </c>
      <c r="D3111" s="590" t="s">
        <v>2274</v>
      </c>
      <c r="E3111" s="590" t="s">
        <v>5</v>
      </c>
      <c r="F3111" s="591" t="s">
        <v>3886</v>
      </c>
      <c r="G3111" s="590" t="s">
        <v>311</v>
      </c>
      <c r="H3111" s="589">
        <v>1</v>
      </c>
      <c r="I3111" s="592">
        <v>4700</v>
      </c>
      <c r="J3111" s="592">
        <v>4700</v>
      </c>
      <c r="K3111" s="590" t="s">
        <v>2206</v>
      </c>
      <c r="L3111" s="590" t="s">
        <v>3887</v>
      </c>
      <c r="M3111" s="591" t="s">
        <v>3886</v>
      </c>
      <c r="O3111" s="554" t="str">
        <f t="shared" ref="O3111:O3131" si="280">+_xlfn.CONCAT(B3111,"-",E3111)</f>
        <v>B2/26/16-A</v>
      </c>
    </row>
    <row r="3112" spans="2:15">
      <c r="B3112" s="590" t="s">
        <v>3885</v>
      </c>
      <c r="C3112" s="590" t="s">
        <v>1914</v>
      </c>
      <c r="D3112" s="590" t="s">
        <v>2274</v>
      </c>
      <c r="E3112" s="590" t="s">
        <v>6</v>
      </c>
      <c r="F3112" s="591" t="s">
        <v>3888</v>
      </c>
      <c r="G3112" s="590" t="s">
        <v>311</v>
      </c>
      <c r="H3112" s="589">
        <v>1</v>
      </c>
      <c r="I3112" s="592">
        <v>4700</v>
      </c>
      <c r="J3112" s="592">
        <v>4700</v>
      </c>
      <c r="K3112" s="590" t="s">
        <v>2206</v>
      </c>
      <c r="L3112" s="590" t="s">
        <v>3889</v>
      </c>
      <c r="M3112" s="591" t="s">
        <v>3888</v>
      </c>
      <c r="O3112" s="554" t="str">
        <f t="shared" si="280"/>
        <v>B2/26/16-B</v>
      </c>
    </row>
    <row r="3113" spans="2:15">
      <c r="B3113" s="590" t="s">
        <v>3885</v>
      </c>
      <c r="C3113" s="590" t="s">
        <v>1914</v>
      </c>
      <c r="D3113" s="590" t="s">
        <v>2274</v>
      </c>
      <c r="E3113" s="590" t="s">
        <v>7</v>
      </c>
      <c r="F3113" s="591" t="s">
        <v>3890</v>
      </c>
      <c r="G3113" s="590" t="s">
        <v>311</v>
      </c>
      <c r="H3113" s="589">
        <v>1</v>
      </c>
      <c r="I3113" s="592">
        <v>4700</v>
      </c>
      <c r="J3113" s="592">
        <v>4700</v>
      </c>
      <c r="K3113" s="590" t="s">
        <v>2206</v>
      </c>
      <c r="L3113" s="590" t="s">
        <v>3891</v>
      </c>
      <c r="M3113" s="591" t="s">
        <v>3890</v>
      </c>
      <c r="O3113" s="554" t="str">
        <f t="shared" si="280"/>
        <v>B2/26/16-C</v>
      </c>
    </row>
    <row r="3114" spans="2:15">
      <c r="B3114" s="590" t="s">
        <v>3885</v>
      </c>
      <c r="C3114" s="590" t="s">
        <v>1914</v>
      </c>
      <c r="D3114" s="590" t="s">
        <v>2274</v>
      </c>
      <c r="E3114" s="590" t="s">
        <v>8</v>
      </c>
      <c r="F3114" s="591" t="s">
        <v>3892</v>
      </c>
      <c r="G3114" s="590" t="s">
        <v>311</v>
      </c>
      <c r="H3114" s="589">
        <v>1</v>
      </c>
      <c r="I3114" s="592">
        <v>4700</v>
      </c>
      <c r="J3114" s="592">
        <v>4700</v>
      </c>
      <c r="K3114" s="590" t="s">
        <v>2206</v>
      </c>
      <c r="L3114" s="590" t="s">
        <v>3893</v>
      </c>
      <c r="M3114" s="591" t="s">
        <v>3892</v>
      </c>
      <c r="O3114" s="554" t="str">
        <f t="shared" si="280"/>
        <v>B2/26/16-D</v>
      </c>
    </row>
    <row r="3115" spans="2:15">
      <c r="B3115" s="590" t="s">
        <v>3885</v>
      </c>
      <c r="C3115" s="590" t="s">
        <v>1914</v>
      </c>
      <c r="D3115" s="590" t="s">
        <v>2274</v>
      </c>
      <c r="E3115" s="590" t="s">
        <v>10</v>
      </c>
      <c r="F3115" s="591" t="s">
        <v>3894</v>
      </c>
      <c r="G3115" s="590" t="s">
        <v>311</v>
      </c>
      <c r="H3115" s="589">
        <v>1</v>
      </c>
      <c r="I3115" s="592">
        <v>4700</v>
      </c>
      <c r="J3115" s="592">
        <v>4700</v>
      </c>
      <c r="K3115" s="590" t="s">
        <v>2206</v>
      </c>
      <c r="L3115" s="590" t="s">
        <v>3895</v>
      </c>
      <c r="M3115" s="591" t="s">
        <v>3894</v>
      </c>
      <c r="O3115" s="554" t="str">
        <f t="shared" si="280"/>
        <v>B2/26/16-E</v>
      </c>
    </row>
    <row r="3116" spans="2:15">
      <c r="B3116" s="590" t="s">
        <v>3885</v>
      </c>
      <c r="C3116" s="590" t="s">
        <v>1914</v>
      </c>
      <c r="D3116" s="590" t="s">
        <v>2274</v>
      </c>
      <c r="E3116" s="590" t="s">
        <v>11</v>
      </c>
      <c r="F3116" s="591" t="s">
        <v>3896</v>
      </c>
      <c r="G3116" s="590" t="s">
        <v>311</v>
      </c>
      <c r="H3116" s="589">
        <v>1</v>
      </c>
      <c r="I3116" s="592">
        <v>4700</v>
      </c>
      <c r="J3116" s="592">
        <v>4700</v>
      </c>
      <c r="K3116" s="590" t="s">
        <v>2206</v>
      </c>
      <c r="L3116" s="590" t="s">
        <v>3897</v>
      </c>
      <c r="M3116" s="591" t="s">
        <v>3896</v>
      </c>
      <c r="O3116" s="554" t="str">
        <f t="shared" si="280"/>
        <v>B2/26/16-F</v>
      </c>
    </row>
    <row r="3117" spans="2:15">
      <c r="B3117" s="590" t="s">
        <v>3885</v>
      </c>
      <c r="C3117" s="590" t="s">
        <v>1914</v>
      </c>
      <c r="D3117" s="590" t="s">
        <v>2274</v>
      </c>
      <c r="E3117" s="590" t="s">
        <v>27</v>
      </c>
      <c r="F3117" s="591" t="s">
        <v>3898</v>
      </c>
      <c r="G3117" s="590" t="s">
        <v>311</v>
      </c>
      <c r="H3117" s="589">
        <v>1</v>
      </c>
      <c r="I3117" s="592">
        <v>4700</v>
      </c>
      <c r="J3117" s="592">
        <v>4700</v>
      </c>
      <c r="K3117" s="590" t="s">
        <v>2206</v>
      </c>
      <c r="L3117" s="590" t="s">
        <v>3899</v>
      </c>
      <c r="M3117" s="591" t="s">
        <v>3898</v>
      </c>
      <c r="O3117" s="554" t="str">
        <f t="shared" si="280"/>
        <v>B2/26/16-G</v>
      </c>
    </row>
    <row r="3118" spans="2:15">
      <c r="B3118" s="590" t="s">
        <v>3885</v>
      </c>
      <c r="C3118" s="590" t="s">
        <v>1914</v>
      </c>
      <c r="D3118" s="590" t="s">
        <v>2274</v>
      </c>
      <c r="E3118" s="590" t="s">
        <v>28</v>
      </c>
      <c r="F3118" s="591" t="s">
        <v>3900</v>
      </c>
      <c r="G3118" s="590" t="s">
        <v>311</v>
      </c>
      <c r="H3118" s="589">
        <v>1</v>
      </c>
      <c r="I3118" s="592">
        <v>4700</v>
      </c>
      <c r="J3118" s="592">
        <v>4700</v>
      </c>
      <c r="K3118" s="590" t="s">
        <v>2206</v>
      </c>
      <c r="L3118" s="590" t="s">
        <v>3901</v>
      </c>
      <c r="M3118" s="591" t="s">
        <v>3900</v>
      </c>
      <c r="O3118" s="554" t="str">
        <f t="shared" si="280"/>
        <v>B2/26/16-H</v>
      </c>
    </row>
    <row r="3119" spans="2:15">
      <c r="B3119" s="590" t="s">
        <v>3885</v>
      </c>
      <c r="C3119" s="590" t="s">
        <v>1914</v>
      </c>
      <c r="D3119" s="590" t="s">
        <v>2274</v>
      </c>
      <c r="E3119" s="590" t="s">
        <v>33</v>
      </c>
      <c r="F3119" s="591" t="s">
        <v>3902</v>
      </c>
      <c r="G3119" s="590" t="s">
        <v>311</v>
      </c>
      <c r="H3119" s="589">
        <v>1</v>
      </c>
      <c r="I3119" s="592">
        <v>4700</v>
      </c>
      <c r="J3119" s="592">
        <v>4700</v>
      </c>
      <c r="K3119" s="590" t="s">
        <v>2206</v>
      </c>
      <c r="L3119" s="590" t="s">
        <v>3903</v>
      </c>
      <c r="M3119" s="591" t="s">
        <v>3902</v>
      </c>
      <c r="O3119" s="554" t="str">
        <f t="shared" si="280"/>
        <v>B2/26/16-J</v>
      </c>
    </row>
    <row r="3120" spans="2:15">
      <c r="B3120" s="590" t="s">
        <v>3885</v>
      </c>
      <c r="C3120" s="590" t="s">
        <v>1914</v>
      </c>
      <c r="D3120" s="590" t="s">
        <v>2274</v>
      </c>
      <c r="E3120" s="590" t="s">
        <v>34</v>
      </c>
      <c r="F3120" s="591" t="s">
        <v>3904</v>
      </c>
      <c r="G3120" s="590" t="s">
        <v>311</v>
      </c>
      <c r="H3120" s="589">
        <v>1</v>
      </c>
      <c r="I3120" s="592">
        <v>4700</v>
      </c>
      <c r="J3120" s="592">
        <v>4700</v>
      </c>
      <c r="K3120" s="590" t="s">
        <v>2206</v>
      </c>
      <c r="L3120" s="590" t="s">
        <v>3905</v>
      </c>
      <c r="M3120" s="591" t="s">
        <v>3904</v>
      </c>
      <c r="O3120" s="554" t="str">
        <f t="shared" si="280"/>
        <v>B2/26/16-K</v>
      </c>
    </row>
    <row r="3121" spans="1:18">
      <c r="B3121" s="590" t="s">
        <v>3885</v>
      </c>
      <c r="C3121" s="590" t="s">
        <v>1914</v>
      </c>
      <c r="D3121" s="590" t="s">
        <v>2274</v>
      </c>
      <c r="E3121" s="590" t="s">
        <v>39</v>
      </c>
      <c r="F3121" s="591" t="s">
        <v>3906</v>
      </c>
      <c r="G3121" s="590" t="s">
        <v>311</v>
      </c>
      <c r="H3121" s="589">
        <v>1</v>
      </c>
      <c r="I3121" s="592">
        <v>4700</v>
      </c>
      <c r="J3121" s="592">
        <v>4700</v>
      </c>
      <c r="K3121" s="590" t="s">
        <v>2206</v>
      </c>
      <c r="L3121" s="590" t="s">
        <v>3907</v>
      </c>
      <c r="M3121" s="591" t="s">
        <v>3906</v>
      </c>
      <c r="O3121" s="554" t="str">
        <f t="shared" si="280"/>
        <v>B2/26/16-L</v>
      </c>
    </row>
    <row r="3122" spans="1:18">
      <c r="B3122" s="590" t="s">
        <v>3885</v>
      </c>
      <c r="C3122" s="590" t="s">
        <v>1914</v>
      </c>
      <c r="D3122" s="590" t="s">
        <v>2274</v>
      </c>
      <c r="E3122" s="590" t="s">
        <v>38</v>
      </c>
      <c r="F3122" s="591" t="s">
        <v>3908</v>
      </c>
      <c r="G3122" s="590" t="s">
        <v>311</v>
      </c>
      <c r="H3122" s="589">
        <v>1</v>
      </c>
      <c r="I3122" s="592">
        <v>4700</v>
      </c>
      <c r="J3122" s="592">
        <v>4700</v>
      </c>
      <c r="K3122" s="590" t="s">
        <v>2206</v>
      </c>
      <c r="L3122" s="590" t="s">
        <v>3909</v>
      </c>
      <c r="M3122" s="591" t="s">
        <v>3908</v>
      </c>
      <c r="O3122" s="554" t="str">
        <f t="shared" si="280"/>
        <v>B2/26/16-M</v>
      </c>
    </row>
    <row r="3123" spans="1:18">
      <c r="B3123" s="590" t="s">
        <v>3885</v>
      </c>
      <c r="C3123" s="590" t="s">
        <v>1914</v>
      </c>
      <c r="D3123" s="590" t="s">
        <v>2274</v>
      </c>
      <c r="E3123" s="590" t="s">
        <v>205</v>
      </c>
      <c r="F3123" s="591" t="s">
        <v>3910</v>
      </c>
      <c r="G3123" s="590" t="s">
        <v>311</v>
      </c>
      <c r="H3123" s="589">
        <v>1</v>
      </c>
      <c r="I3123" s="592">
        <v>4700</v>
      </c>
      <c r="J3123" s="592">
        <v>4700</v>
      </c>
      <c r="K3123" s="590" t="s">
        <v>2206</v>
      </c>
      <c r="L3123" s="590" t="s">
        <v>3911</v>
      </c>
      <c r="M3123" s="591" t="s">
        <v>3910</v>
      </c>
      <c r="O3123" s="554" t="str">
        <f t="shared" si="280"/>
        <v>B2/26/16-N</v>
      </c>
    </row>
    <row r="3124" spans="1:18">
      <c r="B3124" s="590" t="s">
        <v>3885</v>
      </c>
      <c r="C3124" s="590" t="s">
        <v>1914</v>
      </c>
      <c r="D3124" s="590" t="s">
        <v>2274</v>
      </c>
      <c r="E3124" s="590" t="s">
        <v>414</v>
      </c>
      <c r="F3124" s="591" t="s">
        <v>3912</v>
      </c>
      <c r="G3124" s="590" t="s">
        <v>311</v>
      </c>
      <c r="H3124" s="589">
        <v>1</v>
      </c>
      <c r="I3124" s="592">
        <v>4700</v>
      </c>
      <c r="J3124" s="592">
        <v>4700</v>
      </c>
      <c r="K3124" s="590" t="s">
        <v>2206</v>
      </c>
      <c r="L3124" s="590" t="s">
        <v>3913</v>
      </c>
      <c r="M3124" s="591" t="s">
        <v>3912</v>
      </c>
      <c r="O3124" s="554" t="str">
        <f t="shared" si="280"/>
        <v>B2/26/16-P</v>
      </c>
    </row>
    <row r="3125" spans="1:18">
      <c r="B3125" s="590" t="s">
        <v>3885</v>
      </c>
      <c r="C3125" s="590" t="s">
        <v>1914</v>
      </c>
      <c r="D3125" s="590" t="s">
        <v>2274</v>
      </c>
      <c r="E3125" s="590" t="s">
        <v>416</v>
      </c>
      <c r="F3125" s="591" t="s">
        <v>3914</v>
      </c>
      <c r="G3125" s="590" t="s">
        <v>311</v>
      </c>
      <c r="H3125" s="589">
        <v>1</v>
      </c>
      <c r="I3125" s="592">
        <v>4700</v>
      </c>
      <c r="J3125" s="592">
        <v>4700</v>
      </c>
      <c r="K3125" s="590" t="s">
        <v>2206</v>
      </c>
      <c r="L3125" s="590" t="s">
        <v>3915</v>
      </c>
      <c r="M3125" s="591" t="s">
        <v>3914</v>
      </c>
      <c r="O3125" s="554" t="str">
        <f t="shared" si="280"/>
        <v>B2/26/16-Q</v>
      </c>
    </row>
    <row r="3126" spans="1:18">
      <c r="B3126" s="590" t="s">
        <v>3885</v>
      </c>
      <c r="C3126" s="590" t="s">
        <v>1914</v>
      </c>
      <c r="D3126" s="590" t="s">
        <v>2274</v>
      </c>
      <c r="E3126" s="590" t="s">
        <v>419</v>
      </c>
      <c r="F3126" s="591" t="s">
        <v>3916</v>
      </c>
      <c r="G3126" s="590" t="s">
        <v>311</v>
      </c>
      <c r="H3126" s="589">
        <v>1</v>
      </c>
      <c r="I3126" s="592">
        <v>4700</v>
      </c>
      <c r="J3126" s="592">
        <v>4700</v>
      </c>
      <c r="K3126" s="590" t="s">
        <v>2206</v>
      </c>
      <c r="L3126" s="590" t="s">
        <v>3917</v>
      </c>
      <c r="M3126" s="591" t="s">
        <v>3916</v>
      </c>
      <c r="O3126" s="554" t="str">
        <f t="shared" si="280"/>
        <v>B2/26/16-R</v>
      </c>
    </row>
    <row r="3127" spans="1:18">
      <c r="B3127" s="590" t="s">
        <v>3885</v>
      </c>
      <c r="C3127" s="590" t="s">
        <v>1914</v>
      </c>
      <c r="D3127" s="590" t="s">
        <v>2274</v>
      </c>
      <c r="E3127" s="590" t="s">
        <v>422</v>
      </c>
      <c r="F3127" s="591" t="s">
        <v>3918</v>
      </c>
      <c r="G3127" s="590" t="s">
        <v>311</v>
      </c>
      <c r="H3127" s="589">
        <v>1</v>
      </c>
      <c r="I3127" s="592">
        <v>4700</v>
      </c>
      <c r="J3127" s="592">
        <v>4700</v>
      </c>
      <c r="K3127" s="590" t="s">
        <v>2206</v>
      </c>
      <c r="L3127" s="590" t="s">
        <v>3919</v>
      </c>
      <c r="M3127" s="591" t="s">
        <v>3918</v>
      </c>
      <c r="O3127" s="554" t="str">
        <f t="shared" si="280"/>
        <v>B2/26/16-S</v>
      </c>
    </row>
    <row r="3128" spans="1:18">
      <c r="B3128" s="590" t="s">
        <v>3885</v>
      </c>
      <c r="C3128" s="590" t="s">
        <v>1914</v>
      </c>
      <c r="D3128" s="590" t="s">
        <v>2274</v>
      </c>
      <c r="E3128" s="590" t="s">
        <v>216</v>
      </c>
      <c r="F3128" s="591" t="s">
        <v>3920</v>
      </c>
      <c r="G3128" s="590" t="s">
        <v>311</v>
      </c>
      <c r="H3128" s="589">
        <v>1</v>
      </c>
      <c r="I3128" s="592">
        <v>4700</v>
      </c>
      <c r="J3128" s="592">
        <v>4700</v>
      </c>
      <c r="K3128" s="590" t="s">
        <v>2206</v>
      </c>
      <c r="L3128" s="590" t="s">
        <v>3921</v>
      </c>
      <c r="M3128" s="591" t="s">
        <v>3920</v>
      </c>
      <c r="O3128" s="554" t="str">
        <f t="shared" si="280"/>
        <v>B2/26/16-T</v>
      </c>
    </row>
    <row r="3129" spans="1:18">
      <c r="B3129" s="590" t="s">
        <v>3885</v>
      </c>
      <c r="C3129" s="590" t="s">
        <v>1914</v>
      </c>
      <c r="D3129" s="590" t="s">
        <v>2274</v>
      </c>
      <c r="E3129" s="590" t="s">
        <v>1362</v>
      </c>
      <c r="F3129" s="591" t="s">
        <v>3922</v>
      </c>
      <c r="G3129" s="590" t="s">
        <v>311</v>
      </c>
      <c r="H3129" s="589">
        <v>1</v>
      </c>
      <c r="I3129" s="592">
        <v>4700</v>
      </c>
      <c r="J3129" s="592">
        <v>4700</v>
      </c>
      <c r="K3129" s="590" t="s">
        <v>2206</v>
      </c>
      <c r="L3129" s="590" t="s">
        <v>3923</v>
      </c>
      <c r="M3129" s="591" t="s">
        <v>3922</v>
      </c>
      <c r="O3129" s="554" t="str">
        <f t="shared" si="280"/>
        <v>B2/26/16-U</v>
      </c>
    </row>
    <row r="3130" spans="1:18">
      <c r="B3130" s="590" t="s">
        <v>3885</v>
      </c>
      <c r="C3130" s="590" t="s">
        <v>1914</v>
      </c>
      <c r="D3130" s="590" t="s">
        <v>2274</v>
      </c>
      <c r="E3130" s="590" t="s">
        <v>1363</v>
      </c>
      <c r="F3130" s="591" t="s">
        <v>3924</v>
      </c>
      <c r="G3130" s="590" t="s">
        <v>311</v>
      </c>
      <c r="H3130" s="589">
        <v>1</v>
      </c>
      <c r="I3130" s="592">
        <v>4700</v>
      </c>
      <c r="J3130" s="592">
        <v>4700</v>
      </c>
      <c r="K3130" s="590" t="s">
        <v>2206</v>
      </c>
      <c r="L3130" s="590" t="s">
        <v>3925</v>
      </c>
      <c r="M3130" s="591" t="s">
        <v>3924</v>
      </c>
      <c r="O3130" s="554" t="str">
        <f t="shared" si="280"/>
        <v>B2/26/16-V</v>
      </c>
    </row>
    <row r="3131" spans="1:18">
      <c r="B3131" s="590" t="s">
        <v>3885</v>
      </c>
      <c r="C3131" s="590" t="s">
        <v>1914</v>
      </c>
      <c r="D3131" s="590" t="s">
        <v>2274</v>
      </c>
      <c r="E3131" s="590" t="s">
        <v>1365</v>
      </c>
      <c r="F3131" s="591" t="s">
        <v>3926</v>
      </c>
      <c r="G3131" s="590" t="s">
        <v>311</v>
      </c>
      <c r="H3131" s="589">
        <v>1</v>
      </c>
      <c r="I3131" s="592">
        <v>4700</v>
      </c>
      <c r="J3131" s="592">
        <v>4700</v>
      </c>
      <c r="K3131" s="590" t="s">
        <v>2206</v>
      </c>
      <c r="L3131" s="590" t="s">
        <v>3927</v>
      </c>
      <c r="M3131" s="591" t="s">
        <v>3926</v>
      </c>
      <c r="O3131" s="554" t="str">
        <f t="shared" si="280"/>
        <v>B2/26/16-W</v>
      </c>
    </row>
    <row r="3133" spans="1:18" ht="14.5">
      <c r="P3133" s="555"/>
      <c r="Q3133" s="555"/>
      <c r="R3133" s="555"/>
    </row>
    <row r="3134" spans="1:18" ht="43.5">
      <c r="A3134" s="587">
        <v>4</v>
      </c>
      <c r="B3134" s="588" t="s">
        <v>3928</v>
      </c>
      <c r="C3134" s="588" t="s">
        <v>36</v>
      </c>
      <c r="D3134" s="588" t="s">
        <v>36</v>
      </c>
      <c r="E3134" s="588" t="s">
        <v>36</v>
      </c>
      <c r="F3134" s="587" t="s">
        <v>644</v>
      </c>
      <c r="G3134" s="588" t="s">
        <v>36</v>
      </c>
      <c r="H3134" s="587"/>
      <c r="I3134" s="587"/>
      <c r="J3134" s="583">
        <v>184670.75</v>
      </c>
      <c r="K3134" s="588"/>
      <c r="L3134" s="588"/>
      <c r="M3134" s="587"/>
      <c r="N3134" s="587"/>
      <c r="O3134" s="587"/>
    </row>
    <row r="3135" spans="1:18">
      <c r="B3135" s="590" t="s">
        <v>3928</v>
      </c>
      <c r="C3135" s="590" t="s">
        <v>1914</v>
      </c>
      <c r="D3135" s="590" t="s">
        <v>2274</v>
      </c>
      <c r="E3135" s="590" t="s">
        <v>5</v>
      </c>
      <c r="F3135" s="591" t="s">
        <v>3929</v>
      </c>
      <c r="G3135" s="590" t="s">
        <v>311</v>
      </c>
      <c r="H3135" s="589">
        <v>1</v>
      </c>
      <c r="I3135" s="592">
        <v>36642.25</v>
      </c>
      <c r="J3135" s="592">
        <v>36642.25</v>
      </c>
      <c r="K3135" s="590" t="s">
        <v>2206</v>
      </c>
      <c r="L3135" s="590" t="s">
        <v>3930</v>
      </c>
      <c r="M3135" s="591" t="s">
        <v>3929</v>
      </c>
      <c r="O3135" s="554" t="str">
        <f t="shared" ref="O3135:O3141" si="281">+_xlfn.CONCAT(B3135,"-",E3135)</f>
        <v>B2/26/17-A</v>
      </c>
    </row>
    <row r="3136" spans="1:18">
      <c r="B3136" s="590" t="s">
        <v>3928</v>
      </c>
      <c r="C3136" s="590" t="s">
        <v>1914</v>
      </c>
      <c r="D3136" s="590" t="s">
        <v>2274</v>
      </c>
      <c r="E3136" s="590" t="s">
        <v>6</v>
      </c>
      <c r="F3136" s="591" t="s">
        <v>3931</v>
      </c>
      <c r="G3136" s="590" t="s">
        <v>311</v>
      </c>
      <c r="H3136" s="589">
        <v>1</v>
      </c>
      <c r="I3136" s="592">
        <v>23967.25</v>
      </c>
      <c r="J3136" s="592">
        <v>23967.25</v>
      </c>
      <c r="K3136" s="590" t="s">
        <v>2206</v>
      </c>
      <c r="L3136" s="590" t="s">
        <v>3932</v>
      </c>
      <c r="M3136" s="591" t="s">
        <v>3931</v>
      </c>
      <c r="O3136" s="554" t="str">
        <f t="shared" si="281"/>
        <v>B2/26/17-B</v>
      </c>
    </row>
    <row r="3137" spans="1:18">
      <c r="B3137" s="590" t="s">
        <v>3928</v>
      </c>
      <c r="C3137" s="590" t="s">
        <v>1914</v>
      </c>
      <c r="D3137" s="590" t="s">
        <v>2274</v>
      </c>
      <c r="E3137" s="590" t="s">
        <v>7</v>
      </c>
      <c r="F3137" s="591" t="s">
        <v>3933</v>
      </c>
      <c r="G3137" s="590" t="s">
        <v>311</v>
      </c>
      <c r="H3137" s="589">
        <v>1</v>
      </c>
      <c r="I3137" s="592">
        <v>36642.25</v>
      </c>
      <c r="J3137" s="592">
        <v>36642.25</v>
      </c>
      <c r="K3137" s="590" t="s">
        <v>2206</v>
      </c>
      <c r="L3137" s="590" t="s">
        <v>3934</v>
      </c>
      <c r="M3137" s="591" t="s">
        <v>3933</v>
      </c>
      <c r="O3137" s="554" t="str">
        <f t="shared" si="281"/>
        <v>B2/26/17-C</v>
      </c>
    </row>
    <row r="3138" spans="1:18">
      <c r="B3138" s="590" t="s">
        <v>3928</v>
      </c>
      <c r="C3138" s="590" t="s">
        <v>1914</v>
      </c>
      <c r="D3138" s="590" t="s">
        <v>2274</v>
      </c>
      <c r="E3138" s="590" t="s">
        <v>8</v>
      </c>
      <c r="F3138" s="591" t="s">
        <v>3935</v>
      </c>
      <c r="G3138" s="590" t="s">
        <v>311</v>
      </c>
      <c r="H3138" s="589">
        <v>1</v>
      </c>
      <c r="I3138" s="592">
        <v>36642.25</v>
      </c>
      <c r="J3138" s="592">
        <v>36642.25</v>
      </c>
      <c r="K3138" s="590" t="s">
        <v>2206</v>
      </c>
      <c r="L3138" s="590" t="s">
        <v>3936</v>
      </c>
      <c r="M3138" s="591" t="s">
        <v>3935</v>
      </c>
      <c r="O3138" s="554" t="str">
        <f t="shared" si="281"/>
        <v>B2/26/17-D</v>
      </c>
    </row>
    <row r="3139" spans="1:18">
      <c r="B3139" s="590" t="s">
        <v>3928</v>
      </c>
      <c r="C3139" s="590" t="s">
        <v>1914</v>
      </c>
      <c r="D3139" s="590" t="s">
        <v>2274</v>
      </c>
      <c r="E3139" s="590" t="s">
        <v>10</v>
      </c>
      <c r="F3139" s="591" t="s">
        <v>3937</v>
      </c>
      <c r="G3139" s="590" t="s">
        <v>311</v>
      </c>
      <c r="H3139" s="589">
        <v>1</v>
      </c>
      <c r="I3139" s="592">
        <v>36642.25</v>
      </c>
      <c r="J3139" s="592">
        <v>36642.25</v>
      </c>
      <c r="K3139" s="590" t="s">
        <v>2206</v>
      </c>
      <c r="L3139" s="590" t="s">
        <v>3938</v>
      </c>
      <c r="M3139" s="591" t="s">
        <v>3937</v>
      </c>
      <c r="O3139" s="554" t="str">
        <f t="shared" si="281"/>
        <v>B2/26/17-E</v>
      </c>
    </row>
    <row r="3140" spans="1:18">
      <c r="B3140" s="590" t="s">
        <v>3928</v>
      </c>
      <c r="C3140" s="590" t="s">
        <v>1914</v>
      </c>
      <c r="D3140" s="590" t="s">
        <v>2274</v>
      </c>
      <c r="E3140" s="590" t="s">
        <v>11</v>
      </c>
      <c r="F3140" s="591" t="s">
        <v>3939</v>
      </c>
      <c r="G3140" s="590" t="s">
        <v>311</v>
      </c>
      <c r="H3140" s="589">
        <v>1</v>
      </c>
      <c r="I3140" s="592">
        <v>7067.25</v>
      </c>
      <c r="J3140" s="592">
        <v>7067.25</v>
      </c>
      <c r="K3140" s="590" t="s">
        <v>2206</v>
      </c>
      <c r="L3140" s="590" t="s">
        <v>3940</v>
      </c>
      <c r="M3140" s="591" t="s">
        <v>3939</v>
      </c>
      <c r="O3140" s="554" t="str">
        <f t="shared" si="281"/>
        <v>B2/26/17-F</v>
      </c>
    </row>
    <row r="3141" spans="1:18">
      <c r="B3141" s="590" t="s">
        <v>3928</v>
      </c>
      <c r="C3141" s="590" t="s">
        <v>1914</v>
      </c>
      <c r="D3141" s="590" t="s">
        <v>2274</v>
      </c>
      <c r="E3141" s="590" t="s">
        <v>27</v>
      </c>
      <c r="F3141" s="591" t="s">
        <v>3941</v>
      </c>
      <c r="G3141" s="590" t="s">
        <v>311</v>
      </c>
      <c r="H3141" s="589">
        <v>1</v>
      </c>
      <c r="I3141" s="592">
        <v>7067.25</v>
      </c>
      <c r="J3141" s="592">
        <v>7067.25</v>
      </c>
      <c r="K3141" s="590" t="s">
        <v>2206</v>
      </c>
      <c r="L3141" s="590" t="s">
        <v>3942</v>
      </c>
      <c r="M3141" s="591" t="s">
        <v>3941</v>
      </c>
      <c r="O3141" s="554" t="str">
        <f t="shared" si="281"/>
        <v>B2/26/17-G</v>
      </c>
    </row>
    <row r="3142" spans="1:18" ht="14.5">
      <c r="P3142" s="555"/>
      <c r="Q3142" s="555"/>
      <c r="R3142" s="555"/>
    </row>
    <row r="3143" spans="1:18" ht="14.5">
      <c r="A3143" s="587">
        <v>3</v>
      </c>
      <c r="B3143" s="588" t="s">
        <v>3928</v>
      </c>
      <c r="C3143" s="588" t="s">
        <v>36</v>
      </c>
      <c r="D3143" s="588" t="s">
        <v>36</v>
      </c>
      <c r="E3143" s="588" t="s">
        <v>36</v>
      </c>
      <c r="F3143" s="587" t="s">
        <v>652</v>
      </c>
      <c r="G3143" s="588" t="s">
        <v>36</v>
      </c>
      <c r="H3143" s="587"/>
      <c r="I3143" s="587"/>
      <c r="J3143" s="583">
        <v>483613.75</v>
      </c>
      <c r="K3143" s="588"/>
      <c r="L3143" s="588"/>
      <c r="M3143" s="587"/>
      <c r="N3143" s="587"/>
      <c r="O3143" s="587"/>
      <c r="P3143" s="555"/>
      <c r="Q3143" s="555"/>
      <c r="R3143" s="555"/>
    </row>
    <row r="3144" spans="1:18" ht="29">
      <c r="A3144" s="587">
        <v>4</v>
      </c>
      <c r="B3144" s="588" t="s">
        <v>3928</v>
      </c>
      <c r="C3144" s="588" t="s">
        <v>36</v>
      </c>
      <c r="D3144" s="588" t="s">
        <v>36</v>
      </c>
      <c r="E3144" s="588" t="s">
        <v>36</v>
      </c>
      <c r="F3144" s="587" t="s">
        <v>3943</v>
      </c>
      <c r="G3144" s="588" t="s">
        <v>36</v>
      </c>
      <c r="H3144" s="587"/>
      <c r="I3144" s="587"/>
      <c r="J3144" s="587">
        <v>0</v>
      </c>
      <c r="K3144" s="588"/>
      <c r="L3144" s="588"/>
      <c r="M3144" s="587"/>
      <c r="N3144" s="587"/>
      <c r="O3144" s="587"/>
    </row>
    <row r="3145" spans="1:18">
      <c r="B3145" s="590" t="s">
        <v>3928</v>
      </c>
      <c r="C3145" s="590" t="s">
        <v>1914</v>
      </c>
      <c r="D3145" s="590" t="s">
        <v>2274</v>
      </c>
      <c r="E3145" s="590" t="s">
        <v>28</v>
      </c>
      <c r="F3145" s="591" t="s">
        <v>3944</v>
      </c>
      <c r="G3145" s="590" t="s">
        <v>311</v>
      </c>
      <c r="H3145" s="589">
        <v>1</v>
      </c>
      <c r="J3145" s="589" t="s">
        <v>1777</v>
      </c>
      <c r="K3145" s="590" t="s">
        <v>2206</v>
      </c>
      <c r="L3145" s="590" t="s">
        <v>3945</v>
      </c>
      <c r="M3145" s="591" t="s">
        <v>3944</v>
      </c>
      <c r="O3145" s="554" t="str">
        <f>+_xlfn.CONCAT(B3145,"-",E3145)</f>
        <v>B2/26/17-H</v>
      </c>
    </row>
    <row r="3146" spans="1:18" ht="14.5">
      <c r="P3146" s="555"/>
      <c r="Q3146" s="555"/>
      <c r="R3146" s="555"/>
    </row>
    <row r="3147" spans="1:18" ht="29">
      <c r="A3147" s="587">
        <v>4</v>
      </c>
      <c r="B3147" s="588" t="s">
        <v>3928</v>
      </c>
      <c r="C3147" s="588" t="s">
        <v>36</v>
      </c>
      <c r="D3147" s="588" t="s">
        <v>36</v>
      </c>
      <c r="E3147" s="588" t="s">
        <v>36</v>
      </c>
      <c r="F3147" s="587" t="s">
        <v>653</v>
      </c>
      <c r="G3147" s="588" t="s">
        <v>36</v>
      </c>
      <c r="H3147" s="587"/>
      <c r="I3147" s="587"/>
      <c r="J3147" s="583">
        <v>30812.5</v>
      </c>
      <c r="K3147" s="588"/>
      <c r="L3147" s="588"/>
      <c r="M3147" s="587"/>
      <c r="N3147" s="587"/>
      <c r="O3147" s="587"/>
    </row>
    <row r="3148" spans="1:18">
      <c r="B3148" s="590" t="s">
        <v>3928</v>
      </c>
      <c r="C3148" s="590" t="s">
        <v>1914</v>
      </c>
      <c r="D3148" s="590" t="s">
        <v>2274</v>
      </c>
      <c r="E3148" s="590" t="s">
        <v>33</v>
      </c>
      <c r="F3148" s="591" t="s">
        <v>3946</v>
      </c>
      <c r="G3148" s="590" t="s">
        <v>311</v>
      </c>
      <c r="H3148" s="589">
        <v>1</v>
      </c>
      <c r="I3148" s="592">
        <v>6162.5</v>
      </c>
      <c r="J3148" s="592">
        <v>6162.5</v>
      </c>
      <c r="K3148" s="590" t="s">
        <v>2206</v>
      </c>
      <c r="L3148" s="590" t="s">
        <v>3947</v>
      </c>
      <c r="M3148" s="591" t="s">
        <v>3946</v>
      </c>
      <c r="O3148" s="554" t="str">
        <f t="shared" ref="O3148:O3152" si="282">+_xlfn.CONCAT(B3148,"-",E3148)</f>
        <v>B2/26/17-J</v>
      </c>
    </row>
    <row r="3149" spans="1:18">
      <c r="B3149" s="590" t="s">
        <v>3928</v>
      </c>
      <c r="C3149" s="590" t="s">
        <v>1914</v>
      </c>
      <c r="D3149" s="590" t="s">
        <v>2274</v>
      </c>
      <c r="E3149" s="590" t="s">
        <v>34</v>
      </c>
      <c r="F3149" s="591" t="s">
        <v>3948</v>
      </c>
      <c r="G3149" s="590" t="s">
        <v>311</v>
      </c>
      <c r="H3149" s="589">
        <v>1</v>
      </c>
      <c r="I3149" s="592">
        <v>6162.5</v>
      </c>
      <c r="J3149" s="592">
        <v>6162.5</v>
      </c>
      <c r="K3149" s="590" t="s">
        <v>2206</v>
      </c>
      <c r="L3149" s="590" t="s">
        <v>3949</v>
      </c>
      <c r="M3149" s="591" t="s">
        <v>3948</v>
      </c>
      <c r="O3149" s="554" t="str">
        <f t="shared" si="282"/>
        <v>B2/26/17-K</v>
      </c>
    </row>
    <row r="3150" spans="1:18">
      <c r="B3150" s="590" t="s">
        <v>3928</v>
      </c>
      <c r="C3150" s="590" t="s">
        <v>1914</v>
      </c>
      <c r="D3150" s="590" t="s">
        <v>2274</v>
      </c>
      <c r="E3150" s="590" t="s">
        <v>39</v>
      </c>
      <c r="F3150" s="591" t="s">
        <v>3950</v>
      </c>
      <c r="G3150" s="590" t="s">
        <v>311</v>
      </c>
      <c r="H3150" s="589">
        <v>1</v>
      </c>
      <c r="I3150" s="592">
        <v>6162.5</v>
      </c>
      <c r="J3150" s="592">
        <v>6162.5</v>
      </c>
      <c r="K3150" s="590" t="s">
        <v>2206</v>
      </c>
      <c r="L3150" s="590" t="s">
        <v>3951</v>
      </c>
      <c r="M3150" s="591" t="s">
        <v>3950</v>
      </c>
      <c r="O3150" s="554" t="str">
        <f t="shared" si="282"/>
        <v>B2/26/17-L</v>
      </c>
    </row>
    <row r="3151" spans="1:18">
      <c r="B3151" s="590" t="s">
        <v>3928</v>
      </c>
      <c r="C3151" s="590" t="s">
        <v>1914</v>
      </c>
      <c r="D3151" s="590" t="s">
        <v>2274</v>
      </c>
      <c r="E3151" s="590" t="s">
        <v>38</v>
      </c>
      <c r="F3151" s="591" t="s">
        <v>3952</v>
      </c>
      <c r="G3151" s="590" t="s">
        <v>311</v>
      </c>
      <c r="H3151" s="589">
        <v>1</v>
      </c>
      <c r="I3151" s="592">
        <v>6162.5</v>
      </c>
      <c r="J3151" s="592">
        <v>6162.5</v>
      </c>
      <c r="K3151" s="590" t="s">
        <v>2206</v>
      </c>
      <c r="L3151" s="590" t="s">
        <v>3953</v>
      </c>
      <c r="M3151" s="591" t="s">
        <v>3952</v>
      </c>
      <c r="O3151" s="554" t="str">
        <f t="shared" si="282"/>
        <v>B2/26/17-M</v>
      </c>
    </row>
    <row r="3152" spans="1:18">
      <c r="B3152" s="590" t="s">
        <v>3928</v>
      </c>
      <c r="C3152" s="590" t="s">
        <v>1914</v>
      </c>
      <c r="D3152" s="590" t="s">
        <v>2274</v>
      </c>
      <c r="E3152" s="590" t="s">
        <v>205</v>
      </c>
      <c r="F3152" s="591" t="s">
        <v>3954</v>
      </c>
      <c r="G3152" s="590" t="s">
        <v>311</v>
      </c>
      <c r="H3152" s="589">
        <v>1</v>
      </c>
      <c r="I3152" s="592">
        <v>6162.5</v>
      </c>
      <c r="J3152" s="592">
        <v>6162.5</v>
      </c>
      <c r="K3152" s="590" t="s">
        <v>2206</v>
      </c>
      <c r="L3152" s="590" t="s">
        <v>3955</v>
      </c>
      <c r="M3152" s="591" t="s">
        <v>3954</v>
      </c>
      <c r="O3152" s="554" t="str">
        <f t="shared" si="282"/>
        <v>B2/26/17-N</v>
      </c>
    </row>
    <row r="3154" spans="1:18" ht="14.5">
      <c r="P3154" s="555"/>
      <c r="Q3154" s="555"/>
      <c r="R3154" s="555"/>
    </row>
    <row r="3155" spans="1:18" ht="14.5">
      <c r="A3155" s="587">
        <v>4</v>
      </c>
      <c r="B3155" s="588" t="s">
        <v>3956</v>
      </c>
      <c r="C3155" s="588" t="s">
        <v>36</v>
      </c>
      <c r="D3155" s="588" t="s">
        <v>36</v>
      </c>
      <c r="E3155" s="588" t="s">
        <v>36</v>
      </c>
      <c r="F3155" s="587" t="s">
        <v>658</v>
      </c>
      <c r="G3155" s="588" t="s">
        <v>36</v>
      </c>
      <c r="H3155" s="587"/>
      <c r="I3155" s="587"/>
      <c r="J3155" s="583">
        <v>452801.25</v>
      </c>
      <c r="K3155" s="588"/>
      <c r="L3155" s="588"/>
      <c r="M3155" s="587"/>
      <c r="N3155" s="587"/>
      <c r="O3155" s="587"/>
    </row>
    <row r="3156" spans="1:18">
      <c r="B3156" s="590" t="s">
        <v>3956</v>
      </c>
      <c r="C3156" s="590" t="s">
        <v>1914</v>
      </c>
      <c r="D3156" s="590" t="s">
        <v>2274</v>
      </c>
      <c r="E3156" s="590" t="s">
        <v>5</v>
      </c>
      <c r="F3156" s="591" t="s">
        <v>3957</v>
      </c>
      <c r="G3156" s="590" t="s">
        <v>311</v>
      </c>
      <c r="H3156" s="589">
        <v>33</v>
      </c>
      <c r="I3156" s="592">
        <v>13721.25</v>
      </c>
      <c r="J3156" s="592">
        <v>452801.25</v>
      </c>
      <c r="K3156" s="590" t="s">
        <v>2206</v>
      </c>
      <c r="L3156" s="590" t="s">
        <v>3958</v>
      </c>
      <c r="M3156" s="591" t="s">
        <v>3957</v>
      </c>
      <c r="O3156" s="554" t="str">
        <f>+_xlfn.CONCAT(B3156,"-",E3156)</f>
        <v>B2/26/18-A</v>
      </c>
    </row>
    <row r="3157" spans="1:18" ht="14.5">
      <c r="P3157" s="555"/>
      <c r="Q3157" s="555"/>
      <c r="R3157" s="555"/>
    </row>
    <row r="3158" spans="1:18" ht="14.5">
      <c r="A3158" s="587">
        <v>4</v>
      </c>
      <c r="B3158" s="588" t="s">
        <v>3956</v>
      </c>
      <c r="C3158" s="588" t="s">
        <v>36</v>
      </c>
      <c r="D3158" s="588" t="s">
        <v>36</v>
      </c>
      <c r="E3158" s="588" t="s">
        <v>36</v>
      </c>
      <c r="F3158" s="587" t="s">
        <v>3959</v>
      </c>
      <c r="G3158" s="588" t="s">
        <v>36</v>
      </c>
      <c r="H3158" s="587"/>
      <c r="I3158" s="587"/>
      <c r="J3158" s="587">
        <v>0</v>
      </c>
      <c r="K3158" s="588"/>
      <c r="L3158" s="588"/>
      <c r="M3158" s="587"/>
      <c r="N3158" s="587"/>
      <c r="O3158" s="587"/>
    </row>
    <row r="3159" spans="1:18">
      <c r="B3159" s="590" t="s">
        <v>3956</v>
      </c>
      <c r="C3159" s="590" t="s">
        <v>1914</v>
      </c>
      <c r="D3159" s="590" t="s">
        <v>2274</v>
      </c>
      <c r="E3159" s="590" t="s">
        <v>6</v>
      </c>
      <c r="F3159" s="591" t="s">
        <v>3960</v>
      </c>
      <c r="G3159" s="590" t="s">
        <v>311</v>
      </c>
      <c r="H3159" s="589">
        <v>22</v>
      </c>
      <c r="J3159" s="589" t="s">
        <v>1777</v>
      </c>
      <c r="K3159" s="590" t="s">
        <v>2206</v>
      </c>
      <c r="L3159" s="590" t="s">
        <v>3961</v>
      </c>
      <c r="M3159" s="591" t="s">
        <v>3960</v>
      </c>
      <c r="O3159" s="554" t="str">
        <f>+_xlfn.CONCAT(B3159,"-",E3159)</f>
        <v>B2/26/18-B</v>
      </c>
    </row>
    <row r="3160" spans="1:18" ht="14.5">
      <c r="P3160" s="555"/>
      <c r="Q3160" s="555"/>
      <c r="R3160" s="555"/>
    </row>
    <row r="3161" spans="1:18" ht="14.5">
      <c r="A3161" s="587">
        <v>3</v>
      </c>
      <c r="B3161" s="588" t="s">
        <v>3956</v>
      </c>
      <c r="C3161" s="588" t="s">
        <v>36</v>
      </c>
      <c r="D3161" s="588" t="s">
        <v>36</v>
      </c>
      <c r="E3161" s="588" t="s">
        <v>36</v>
      </c>
      <c r="F3161" s="587" t="s">
        <v>660</v>
      </c>
      <c r="G3161" s="588" t="s">
        <v>36</v>
      </c>
      <c r="H3161" s="587"/>
      <c r="I3161" s="587"/>
      <c r="J3161" s="583">
        <v>2732303.84</v>
      </c>
      <c r="K3161" s="588"/>
      <c r="L3161" s="588"/>
      <c r="M3161" s="587"/>
      <c r="N3161" s="587"/>
      <c r="O3161" s="587"/>
      <c r="P3161" s="555"/>
      <c r="Q3161" s="555"/>
      <c r="R3161" s="555"/>
    </row>
    <row r="3162" spans="1:18" ht="14.5">
      <c r="A3162" s="587">
        <v>4</v>
      </c>
      <c r="B3162" s="588" t="s">
        <v>3956</v>
      </c>
      <c r="C3162" s="588" t="s">
        <v>36</v>
      </c>
      <c r="D3162" s="588" t="s">
        <v>36</v>
      </c>
      <c r="E3162" s="588" t="s">
        <v>36</v>
      </c>
      <c r="F3162" s="587" t="s">
        <v>661</v>
      </c>
      <c r="G3162" s="588" t="s">
        <v>36</v>
      </c>
      <c r="H3162" s="587"/>
      <c r="I3162" s="587"/>
      <c r="J3162" s="583">
        <v>540000.89</v>
      </c>
      <c r="K3162" s="588"/>
      <c r="L3162" s="588"/>
      <c r="M3162" s="587"/>
      <c r="N3162" s="587"/>
      <c r="O3162" s="587"/>
    </row>
    <row r="3163" spans="1:18">
      <c r="B3163" s="590" t="s">
        <v>3956</v>
      </c>
      <c r="C3163" s="590" t="s">
        <v>1914</v>
      </c>
      <c r="D3163" s="590" t="s">
        <v>2307</v>
      </c>
      <c r="E3163" s="590" t="s">
        <v>7</v>
      </c>
      <c r="F3163" s="591" t="s">
        <v>663</v>
      </c>
      <c r="G3163" s="590" t="s">
        <v>311</v>
      </c>
      <c r="H3163" s="589">
        <v>617</v>
      </c>
      <c r="I3163" s="589">
        <v>640.63</v>
      </c>
      <c r="J3163" s="592">
        <v>395268.71</v>
      </c>
      <c r="K3163" s="590" t="s">
        <v>2206</v>
      </c>
      <c r="L3163" s="590" t="s">
        <v>3962</v>
      </c>
      <c r="M3163" s="591" t="s">
        <v>663</v>
      </c>
      <c r="O3163" s="554" t="str">
        <f t="shared" ref="O3163:O3164" si="283">+_xlfn.CONCAT(B3163,"-",E3163)</f>
        <v>B2/26/18-C</v>
      </c>
    </row>
    <row r="3164" spans="1:18">
      <c r="B3164" s="590" t="s">
        <v>3956</v>
      </c>
      <c r="C3164" s="590" t="s">
        <v>1914</v>
      </c>
      <c r="D3164" s="590" t="s">
        <v>2307</v>
      </c>
      <c r="E3164" s="590" t="s">
        <v>8</v>
      </c>
      <c r="F3164" s="591" t="s">
        <v>662</v>
      </c>
      <c r="G3164" s="590" t="s">
        <v>311</v>
      </c>
      <c r="H3164" s="589">
        <v>186</v>
      </c>
      <c r="I3164" s="589">
        <v>778.13</v>
      </c>
      <c r="J3164" s="592">
        <v>144732.18</v>
      </c>
      <c r="K3164" s="590" t="s">
        <v>2206</v>
      </c>
      <c r="L3164" s="590" t="s">
        <v>3963</v>
      </c>
      <c r="M3164" s="591" t="s">
        <v>662</v>
      </c>
      <c r="O3164" s="554" t="str">
        <f t="shared" si="283"/>
        <v>B2/26/18-D</v>
      </c>
    </row>
    <row r="3165" spans="1:18" ht="14.5">
      <c r="P3165" s="555"/>
      <c r="Q3165" s="555"/>
      <c r="R3165" s="555"/>
    </row>
    <row r="3166" spans="1:18" ht="14.5">
      <c r="A3166" s="587">
        <v>4</v>
      </c>
      <c r="B3166" s="588" t="s">
        <v>3956</v>
      </c>
      <c r="C3166" s="588" t="s">
        <v>36</v>
      </c>
      <c r="D3166" s="588" t="s">
        <v>36</v>
      </c>
      <c r="E3166" s="588" t="s">
        <v>36</v>
      </c>
      <c r="F3166" s="587" t="s">
        <v>664</v>
      </c>
      <c r="G3166" s="588" t="s">
        <v>36</v>
      </c>
      <c r="H3166" s="587"/>
      <c r="I3166" s="587"/>
      <c r="J3166" s="583">
        <v>1874339.27</v>
      </c>
      <c r="K3166" s="588"/>
      <c r="L3166" s="588"/>
      <c r="M3166" s="587"/>
      <c r="N3166" s="587"/>
      <c r="O3166" s="587"/>
    </row>
    <row r="3167" spans="1:18">
      <c r="B3167" s="590" t="s">
        <v>3956</v>
      </c>
      <c r="C3167" s="590" t="s">
        <v>1914</v>
      </c>
      <c r="D3167" s="590" t="s">
        <v>2307</v>
      </c>
      <c r="E3167" s="590" t="s">
        <v>10</v>
      </c>
      <c r="F3167" s="591" t="s">
        <v>665</v>
      </c>
      <c r="G3167" s="590" t="s">
        <v>311</v>
      </c>
      <c r="H3167" s="589">
        <v>124</v>
      </c>
      <c r="I3167" s="589">
        <v>423.5</v>
      </c>
      <c r="J3167" s="592">
        <v>52514</v>
      </c>
      <c r="K3167" s="590" t="s">
        <v>2206</v>
      </c>
      <c r="L3167" s="590" t="s">
        <v>3964</v>
      </c>
      <c r="M3167" s="591" t="s">
        <v>665</v>
      </c>
      <c r="O3167" s="554" t="str">
        <f t="shared" ref="O3167:O3174" si="284">+_xlfn.CONCAT(B3167,"-",E3167)</f>
        <v>B2/26/18-E</v>
      </c>
    </row>
    <row r="3168" spans="1:18">
      <c r="B3168" s="590" t="s">
        <v>3956</v>
      </c>
      <c r="C3168" s="590" t="s">
        <v>1914</v>
      </c>
      <c r="D3168" s="590" t="s">
        <v>2307</v>
      </c>
      <c r="E3168" s="590" t="s">
        <v>11</v>
      </c>
      <c r="F3168" s="591" t="s">
        <v>666</v>
      </c>
      <c r="G3168" s="590" t="s">
        <v>311</v>
      </c>
      <c r="H3168" s="589">
        <v>456</v>
      </c>
      <c r="I3168" s="589">
        <v>532.13</v>
      </c>
      <c r="J3168" s="592">
        <v>242651.28</v>
      </c>
      <c r="K3168" s="590" t="s">
        <v>2206</v>
      </c>
      <c r="L3168" s="590" t="s">
        <v>3965</v>
      </c>
      <c r="M3168" s="591" t="s">
        <v>666</v>
      </c>
      <c r="O3168" s="554" t="str">
        <f t="shared" si="284"/>
        <v>B2/26/18-F</v>
      </c>
    </row>
    <row r="3169" spans="1:18">
      <c r="B3169" s="590" t="s">
        <v>3956</v>
      </c>
      <c r="C3169" s="590" t="s">
        <v>1914</v>
      </c>
      <c r="D3169" s="590" t="s">
        <v>2307</v>
      </c>
      <c r="E3169" s="590" t="s">
        <v>27</v>
      </c>
      <c r="F3169" s="591" t="s">
        <v>667</v>
      </c>
      <c r="G3169" s="590" t="s">
        <v>311</v>
      </c>
      <c r="H3169" s="589">
        <v>167</v>
      </c>
      <c r="I3169" s="589">
        <v>600.88</v>
      </c>
      <c r="J3169" s="592">
        <v>100346.96</v>
      </c>
      <c r="K3169" s="590" t="s">
        <v>2206</v>
      </c>
      <c r="L3169" s="590" t="s">
        <v>3966</v>
      </c>
      <c r="M3169" s="591" t="s">
        <v>667</v>
      </c>
      <c r="O3169" s="554" t="str">
        <f t="shared" si="284"/>
        <v>B2/26/18-G</v>
      </c>
    </row>
    <row r="3170" spans="1:18">
      <c r="B3170" s="590" t="s">
        <v>3956</v>
      </c>
      <c r="C3170" s="590" t="s">
        <v>1914</v>
      </c>
      <c r="D3170" s="590" t="s">
        <v>2307</v>
      </c>
      <c r="E3170" s="590" t="s">
        <v>28</v>
      </c>
      <c r="F3170" s="591" t="s">
        <v>668</v>
      </c>
      <c r="G3170" s="590" t="s">
        <v>311</v>
      </c>
      <c r="H3170" s="589">
        <v>331</v>
      </c>
      <c r="I3170" s="592">
        <v>1201.6300000000001</v>
      </c>
      <c r="J3170" s="592">
        <v>397739.53</v>
      </c>
      <c r="K3170" s="590" t="s">
        <v>2206</v>
      </c>
      <c r="L3170" s="590" t="s">
        <v>3967</v>
      </c>
      <c r="M3170" s="591" t="s">
        <v>668</v>
      </c>
      <c r="O3170" s="554" t="str">
        <f t="shared" si="284"/>
        <v>B2/26/18-H</v>
      </c>
    </row>
    <row r="3171" spans="1:18">
      <c r="B3171" s="590" t="s">
        <v>3956</v>
      </c>
      <c r="C3171" s="590" t="s">
        <v>1914</v>
      </c>
      <c r="D3171" s="590" t="s">
        <v>2307</v>
      </c>
      <c r="E3171" s="590" t="s">
        <v>33</v>
      </c>
      <c r="F3171" s="591" t="s">
        <v>670</v>
      </c>
      <c r="G3171" s="590" t="s">
        <v>311</v>
      </c>
      <c r="H3171" s="589">
        <v>187</v>
      </c>
      <c r="I3171" s="592">
        <v>1418.75</v>
      </c>
      <c r="J3171" s="592">
        <v>265306.25</v>
      </c>
      <c r="K3171" s="590" t="s">
        <v>2206</v>
      </c>
      <c r="L3171" s="590" t="s">
        <v>3968</v>
      </c>
      <c r="M3171" s="591" t="s">
        <v>670</v>
      </c>
      <c r="O3171" s="554" t="str">
        <f t="shared" si="284"/>
        <v>B2/26/18-J</v>
      </c>
    </row>
    <row r="3172" spans="1:18">
      <c r="B3172" s="590" t="s">
        <v>3956</v>
      </c>
      <c r="C3172" s="590" t="s">
        <v>1914</v>
      </c>
      <c r="D3172" s="590" t="s">
        <v>2307</v>
      </c>
      <c r="E3172" s="590" t="s">
        <v>34</v>
      </c>
      <c r="F3172" s="591" t="s">
        <v>671</v>
      </c>
      <c r="G3172" s="590" t="s">
        <v>311</v>
      </c>
      <c r="H3172" s="589">
        <v>34</v>
      </c>
      <c r="I3172" s="592">
        <v>1418.75</v>
      </c>
      <c r="J3172" s="592">
        <v>48237.5</v>
      </c>
      <c r="K3172" s="590" t="s">
        <v>2206</v>
      </c>
      <c r="L3172" s="590" t="s">
        <v>3969</v>
      </c>
      <c r="M3172" s="591" t="s">
        <v>671</v>
      </c>
      <c r="O3172" s="554" t="str">
        <f t="shared" si="284"/>
        <v>B2/26/18-K</v>
      </c>
    </row>
    <row r="3173" spans="1:18">
      <c r="B3173" s="590" t="s">
        <v>3956</v>
      </c>
      <c r="C3173" s="590" t="s">
        <v>1914</v>
      </c>
      <c r="D3173" s="590" t="s">
        <v>2307</v>
      </c>
      <c r="E3173" s="590" t="s">
        <v>39</v>
      </c>
      <c r="F3173" s="591" t="s">
        <v>673</v>
      </c>
      <c r="G3173" s="590" t="s">
        <v>311</v>
      </c>
      <c r="H3173" s="589">
        <v>73</v>
      </c>
      <c r="I3173" s="592">
        <v>1418.75</v>
      </c>
      <c r="J3173" s="592">
        <v>103568.75</v>
      </c>
      <c r="K3173" s="590" t="s">
        <v>2206</v>
      </c>
      <c r="L3173" s="590" t="s">
        <v>3970</v>
      </c>
      <c r="M3173" s="591" t="s">
        <v>673</v>
      </c>
      <c r="O3173" s="554" t="str">
        <f t="shared" si="284"/>
        <v>B2/26/18-L</v>
      </c>
    </row>
    <row r="3174" spans="1:18">
      <c r="B3174" s="590" t="s">
        <v>3956</v>
      </c>
      <c r="C3174" s="590" t="s">
        <v>1914</v>
      </c>
      <c r="D3174" s="590" t="s">
        <v>2307</v>
      </c>
      <c r="E3174" s="590" t="s">
        <v>38</v>
      </c>
      <c r="F3174" s="591" t="s">
        <v>672</v>
      </c>
      <c r="G3174" s="590" t="s">
        <v>311</v>
      </c>
      <c r="H3174" s="589">
        <v>468</v>
      </c>
      <c r="I3174" s="592">
        <v>1418.75</v>
      </c>
      <c r="J3174" s="592">
        <v>663975</v>
      </c>
      <c r="K3174" s="590" t="s">
        <v>2206</v>
      </c>
      <c r="L3174" s="590" t="s">
        <v>3971</v>
      </c>
      <c r="M3174" s="591" t="s">
        <v>672</v>
      </c>
      <c r="O3174" s="554" t="str">
        <f t="shared" si="284"/>
        <v>B2/26/18-M</v>
      </c>
    </row>
    <row r="3175" spans="1:18" ht="14.5">
      <c r="P3175" s="555"/>
      <c r="Q3175" s="555"/>
      <c r="R3175" s="555"/>
    </row>
    <row r="3176" spans="1:18" ht="14.5">
      <c r="A3176" s="587">
        <v>4</v>
      </c>
      <c r="B3176" s="588" t="s">
        <v>3956</v>
      </c>
      <c r="C3176" s="588" t="s">
        <v>36</v>
      </c>
      <c r="D3176" s="588" t="s">
        <v>36</v>
      </c>
      <c r="E3176" s="588" t="s">
        <v>36</v>
      </c>
      <c r="F3176" s="587" t="s">
        <v>674</v>
      </c>
      <c r="G3176" s="588" t="s">
        <v>36</v>
      </c>
      <c r="H3176" s="587"/>
      <c r="I3176" s="587"/>
      <c r="J3176" s="583">
        <v>38137</v>
      </c>
      <c r="K3176" s="588"/>
      <c r="L3176" s="588"/>
      <c r="M3176" s="587"/>
      <c r="N3176" s="587"/>
      <c r="O3176" s="587"/>
    </row>
    <row r="3177" spans="1:18">
      <c r="B3177" s="590" t="s">
        <v>3956</v>
      </c>
      <c r="C3177" s="590" t="s">
        <v>1914</v>
      </c>
      <c r="D3177" s="590" t="s">
        <v>2307</v>
      </c>
      <c r="E3177" s="590" t="s">
        <v>205</v>
      </c>
      <c r="F3177" s="591" t="s">
        <v>3972</v>
      </c>
      <c r="G3177" s="590" t="s">
        <v>311</v>
      </c>
      <c r="H3177" s="589">
        <v>65</v>
      </c>
      <c r="I3177" s="589">
        <v>561</v>
      </c>
      <c r="J3177" s="592">
        <v>36465</v>
      </c>
      <c r="K3177" s="590" t="s">
        <v>2206</v>
      </c>
      <c r="L3177" s="590" t="s">
        <v>3973</v>
      </c>
      <c r="M3177" s="591" t="s">
        <v>3972</v>
      </c>
      <c r="O3177" s="554" t="str">
        <f t="shared" ref="O3177:O3178" si="285">+_xlfn.CONCAT(B3177,"-",E3177)</f>
        <v>B2/26/18-N</v>
      </c>
    </row>
    <row r="3178" spans="1:18">
      <c r="B3178" s="590" t="s">
        <v>3956</v>
      </c>
      <c r="C3178" s="590" t="s">
        <v>1914</v>
      </c>
      <c r="D3178" s="590" t="s">
        <v>2307</v>
      </c>
      <c r="E3178" s="590" t="s">
        <v>414</v>
      </c>
      <c r="F3178" s="591" t="s">
        <v>3974</v>
      </c>
      <c r="G3178" s="590" t="s">
        <v>311</v>
      </c>
      <c r="H3178" s="589">
        <v>2</v>
      </c>
      <c r="I3178" s="589">
        <v>836</v>
      </c>
      <c r="J3178" s="592">
        <v>1672</v>
      </c>
      <c r="K3178" s="590" t="s">
        <v>2206</v>
      </c>
      <c r="L3178" s="590" t="s">
        <v>3975</v>
      </c>
      <c r="M3178" s="591" t="s">
        <v>3974</v>
      </c>
      <c r="O3178" s="554" t="str">
        <f t="shared" si="285"/>
        <v>B2/26/18-P</v>
      </c>
    </row>
    <row r="3180" spans="1:18" ht="14.5">
      <c r="P3180" s="555"/>
      <c r="Q3180" s="555"/>
      <c r="R3180" s="555"/>
    </row>
    <row r="3181" spans="1:18" ht="14.5">
      <c r="A3181" s="587">
        <v>4</v>
      </c>
      <c r="B3181" s="588" t="s">
        <v>3976</v>
      </c>
      <c r="C3181" s="588" t="s">
        <v>36</v>
      </c>
      <c r="D3181" s="588" t="s">
        <v>36</v>
      </c>
      <c r="E3181" s="588" t="s">
        <v>36</v>
      </c>
      <c r="F3181" s="587" t="s">
        <v>676</v>
      </c>
      <c r="G3181" s="588" t="s">
        <v>36</v>
      </c>
      <c r="H3181" s="587"/>
      <c r="I3181" s="587"/>
      <c r="J3181" s="583">
        <v>279826.68</v>
      </c>
      <c r="K3181" s="588"/>
      <c r="L3181" s="588"/>
      <c r="M3181" s="587"/>
      <c r="N3181" s="587"/>
      <c r="O3181" s="587"/>
    </row>
    <row r="3182" spans="1:18" ht="25">
      <c r="B3182" s="590" t="s">
        <v>3976</v>
      </c>
      <c r="C3182" s="590" t="s">
        <v>1914</v>
      </c>
      <c r="D3182" s="590" t="s">
        <v>2307</v>
      </c>
      <c r="E3182" s="590" t="s">
        <v>5</v>
      </c>
      <c r="F3182" s="591" t="s">
        <v>3977</v>
      </c>
      <c r="G3182" s="590" t="s">
        <v>311</v>
      </c>
      <c r="H3182" s="589">
        <v>60</v>
      </c>
      <c r="I3182" s="589">
        <v>276.63</v>
      </c>
      <c r="J3182" s="592">
        <v>16597.8</v>
      </c>
      <c r="K3182" s="590" t="s">
        <v>2206</v>
      </c>
      <c r="L3182" s="590" t="s">
        <v>3978</v>
      </c>
      <c r="M3182" s="591" t="s">
        <v>3977</v>
      </c>
      <c r="O3182" s="554" t="str">
        <f t="shared" ref="O3182:O3185" si="286">+_xlfn.CONCAT(B3182,"-",E3182)</f>
        <v>B2/26/19-A</v>
      </c>
    </row>
    <row r="3183" spans="1:18" ht="25">
      <c r="B3183" s="590" t="s">
        <v>3976</v>
      </c>
      <c r="C3183" s="590" t="s">
        <v>1914</v>
      </c>
      <c r="D3183" s="590" t="s">
        <v>2307</v>
      </c>
      <c r="E3183" s="590" t="s">
        <v>6</v>
      </c>
      <c r="F3183" s="591" t="s">
        <v>678</v>
      </c>
      <c r="G3183" s="590" t="s">
        <v>311</v>
      </c>
      <c r="H3183" s="589">
        <v>149</v>
      </c>
      <c r="I3183" s="589">
        <v>407.88</v>
      </c>
      <c r="J3183" s="592">
        <v>60774.12</v>
      </c>
      <c r="K3183" s="590" t="s">
        <v>2206</v>
      </c>
      <c r="L3183" s="590" t="s">
        <v>3979</v>
      </c>
      <c r="M3183" s="591" t="s">
        <v>678</v>
      </c>
      <c r="O3183" s="554" t="str">
        <f t="shared" si="286"/>
        <v>B2/26/19-B</v>
      </c>
    </row>
    <row r="3184" spans="1:18" ht="25">
      <c r="B3184" s="590" t="s">
        <v>3976</v>
      </c>
      <c r="C3184" s="590" t="s">
        <v>1914</v>
      </c>
      <c r="D3184" s="590" t="s">
        <v>2307</v>
      </c>
      <c r="E3184" s="590" t="s">
        <v>7</v>
      </c>
      <c r="F3184" s="591" t="s">
        <v>679</v>
      </c>
      <c r="G3184" s="590" t="s">
        <v>311</v>
      </c>
      <c r="H3184" s="589">
        <v>29</v>
      </c>
      <c r="I3184" s="589">
        <v>670.38</v>
      </c>
      <c r="J3184" s="592">
        <v>19441.02</v>
      </c>
      <c r="K3184" s="590" t="s">
        <v>2206</v>
      </c>
      <c r="L3184" s="590" t="s">
        <v>3980</v>
      </c>
      <c r="M3184" s="591" t="s">
        <v>679</v>
      </c>
      <c r="O3184" s="554" t="str">
        <f t="shared" si="286"/>
        <v>B2/26/19-C</v>
      </c>
    </row>
    <row r="3185" spans="1:18">
      <c r="B3185" s="590" t="s">
        <v>3976</v>
      </c>
      <c r="C3185" s="590" t="s">
        <v>1914</v>
      </c>
      <c r="D3185" s="590" t="s">
        <v>2307</v>
      </c>
      <c r="E3185" s="590" t="s">
        <v>8</v>
      </c>
      <c r="F3185" s="591" t="s">
        <v>680</v>
      </c>
      <c r="G3185" s="590" t="s">
        <v>311</v>
      </c>
      <c r="H3185" s="589">
        <v>273</v>
      </c>
      <c r="I3185" s="589">
        <v>670.38</v>
      </c>
      <c r="J3185" s="592">
        <v>183013.74</v>
      </c>
      <c r="K3185" s="590" t="s">
        <v>2206</v>
      </c>
      <c r="L3185" s="590" t="s">
        <v>3981</v>
      </c>
      <c r="M3185" s="591" t="s">
        <v>680</v>
      </c>
      <c r="O3185" s="554" t="str">
        <f t="shared" si="286"/>
        <v>B2/26/19-D</v>
      </c>
    </row>
    <row r="3186" spans="1:18" ht="14.5">
      <c r="P3186" s="555"/>
      <c r="Q3186" s="555"/>
      <c r="R3186" s="555"/>
    </row>
    <row r="3187" spans="1:18" ht="29">
      <c r="A3187" s="587">
        <v>3</v>
      </c>
      <c r="B3187" s="588" t="s">
        <v>3976</v>
      </c>
      <c r="C3187" s="588" t="s">
        <v>36</v>
      </c>
      <c r="D3187" s="588" t="s">
        <v>36</v>
      </c>
      <c r="E3187" s="588" t="s">
        <v>36</v>
      </c>
      <c r="F3187" s="587" t="s">
        <v>681</v>
      </c>
      <c r="G3187" s="588" t="s">
        <v>36</v>
      </c>
      <c r="H3187" s="587"/>
      <c r="I3187" s="587"/>
      <c r="J3187" s="583">
        <v>42761.78</v>
      </c>
      <c r="K3187" s="588"/>
      <c r="L3187" s="588"/>
      <c r="M3187" s="587"/>
      <c r="N3187" s="587"/>
      <c r="O3187" s="587"/>
      <c r="P3187" s="555"/>
      <c r="Q3187" s="555"/>
      <c r="R3187" s="555"/>
    </row>
    <row r="3188" spans="1:18" ht="29">
      <c r="A3188" s="587">
        <v>4</v>
      </c>
      <c r="B3188" s="588" t="s">
        <v>3976</v>
      </c>
      <c r="C3188" s="588" t="s">
        <v>36</v>
      </c>
      <c r="D3188" s="588" t="s">
        <v>36</v>
      </c>
      <c r="E3188" s="588" t="s">
        <v>36</v>
      </c>
      <c r="F3188" s="587" t="s">
        <v>682</v>
      </c>
      <c r="G3188" s="588" t="s">
        <v>36</v>
      </c>
      <c r="H3188" s="587"/>
      <c r="I3188" s="587"/>
      <c r="J3188" s="583">
        <v>26876.66</v>
      </c>
      <c r="K3188" s="588"/>
      <c r="L3188" s="588"/>
      <c r="M3188" s="587"/>
      <c r="N3188" s="587"/>
      <c r="O3188" s="587"/>
    </row>
    <row r="3189" spans="1:18">
      <c r="B3189" s="590" t="s">
        <v>3976</v>
      </c>
      <c r="C3189" s="590" t="s">
        <v>1914</v>
      </c>
      <c r="D3189" s="590" t="s">
        <v>2324</v>
      </c>
      <c r="E3189" s="590" t="s">
        <v>10</v>
      </c>
      <c r="F3189" s="591" t="s">
        <v>683</v>
      </c>
      <c r="G3189" s="590" t="s">
        <v>311</v>
      </c>
      <c r="H3189" s="589">
        <v>135</v>
      </c>
      <c r="I3189" s="589">
        <v>187.75</v>
      </c>
      <c r="J3189" s="592">
        <v>25346.25</v>
      </c>
      <c r="K3189" s="590" t="s">
        <v>2206</v>
      </c>
      <c r="L3189" s="590" t="s">
        <v>3982</v>
      </c>
      <c r="M3189" s="591" t="s">
        <v>683</v>
      </c>
      <c r="O3189" s="554" t="str">
        <f t="shared" ref="O3189:O3190" si="287">+_xlfn.CONCAT(B3189,"-",E3189)</f>
        <v>B2/26/19-E</v>
      </c>
    </row>
    <row r="3190" spans="1:18">
      <c r="B3190" s="590" t="s">
        <v>3976</v>
      </c>
      <c r="C3190" s="590" t="s">
        <v>1914</v>
      </c>
      <c r="D3190" s="590" t="s">
        <v>2324</v>
      </c>
      <c r="E3190" s="590" t="s">
        <v>11</v>
      </c>
      <c r="F3190" s="591" t="s">
        <v>684</v>
      </c>
      <c r="G3190" s="590" t="s">
        <v>311</v>
      </c>
      <c r="H3190" s="589">
        <v>7</v>
      </c>
      <c r="I3190" s="589">
        <v>218.63</v>
      </c>
      <c r="J3190" s="592">
        <v>1530.41</v>
      </c>
      <c r="K3190" s="590" t="s">
        <v>2206</v>
      </c>
      <c r="L3190" s="590" t="s">
        <v>3983</v>
      </c>
      <c r="M3190" s="591" t="s">
        <v>684</v>
      </c>
      <c r="O3190" s="554" t="str">
        <f t="shared" si="287"/>
        <v>B2/26/19-F</v>
      </c>
    </row>
    <row r="3191" spans="1:18" ht="14.5">
      <c r="P3191" s="555"/>
      <c r="Q3191" s="555"/>
      <c r="R3191" s="555"/>
    </row>
    <row r="3192" spans="1:18" ht="29">
      <c r="A3192" s="587">
        <v>4</v>
      </c>
      <c r="B3192" s="588" t="s">
        <v>3976</v>
      </c>
      <c r="C3192" s="588" t="s">
        <v>36</v>
      </c>
      <c r="D3192" s="588" t="s">
        <v>36</v>
      </c>
      <c r="E3192" s="588" t="s">
        <v>36</v>
      </c>
      <c r="F3192" s="587" t="s">
        <v>2329</v>
      </c>
      <c r="G3192" s="588" t="s">
        <v>36</v>
      </c>
      <c r="H3192" s="587"/>
      <c r="I3192" s="587"/>
      <c r="J3192" s="583">
        <v>15087.52</v>
      </c>
      <c r="K3192" s="588"/>
      <c r="L3192" s="588"/>
      <c r="M3192" s="587"/>
      <c r="N3192" s="587"/>
      <c r="O3192" s="587"/>
    </row>
    <row r="3193" spans="1:18">
      <c r="B3193" s="590" t="s">
        <v>3976</v>
      </c>
      <c r="C3193" s="590" t="s">
        <v>1914</v>
      </c>
      <c r="D3193" s="590" t="s">
        <v>2324</v>
      </c>
      <c r="E3193" s="590" t="s">
        <v>27</v>
      </c>
      <c r="F3193" s="591" t="s">
        <v>686</v>
      </c>
      <c r="G3193" s="590" t="s">
        <v>311</v>
      </c>
      <c r="H3193" s="589">
        <v>15</v>
      </c>
      <c r="I3193" s="589">
        <v>218.63</v>
      </c>
      <c r="J3193" s="592">
        <v>3279.45</v>
      </c>
      <c r="K3193" s="590" t="s">
        <v>2206</v>
      </c>
      <c r="L3193" s="590" t="s">
        <v>3984</v>
      </c>
      <c r="M3193" s="591" t="s">
        <v>686</v>
      </c>
      <c r="O3193" s="554" t="str">
        <f t="shared" ref="O3193:O3198" si="288">+_xlfn.CONCAT(B3193,"-",E3193)</f>
        <v>B2/26/19-G</v>
      </c>
    </row>
    <row r="3194" spans="1:18">
      <c r="B3194" s="590" t="s">
        <v>3976</v>
      </c>
      <c r="C3194" s="590" t="s">
        <v>1914</v>
      </c>
      <c r="D3194" s="590" t="s">
        <v>2324</v>
      </c>
      <c r="E3194" s="590" t="s">
        <v>28</v>
      </c>
      <c r="F3194" s="591" t="s">
        <v>3985</v>
      </c>
      <c r="G3194" s="590" t="s">
        <v>311</v>
      </c>
      <c r="H3194" s="589">
        <v>1</v>
      </c>
      <c r="I3194" s="589">
        <v>225.38</v>
      </c>
      <c r="J3194" s="589">
        <v>225.38</v>
      </c>
      <c r="K3194" s="590" t="s">
        <v>2206</v>
      </c>
      <c r="L3194" s="590" t="s">
        <v>3986</v>
      </c>
      <c r="M3194" s="591" t="s">
        <v>3985</v>
      </c>
      <c r="O3194" s="554" t="str">
        <f t="shared" si="288"/>
        <v>B2/26/19-H</v>
      </c>
    </row>
    <row r="3195" spans="1:18">
      <c r="B3195" s="590" t="s">
        <v>3976</v>
      </c>
      <c r="C3195" s="590" t="s">
        <v>1914</v>
      </c>
      <c r="D3195" s="590" t="s">
        <v>2324</v>
      </c>
      <c r="E3195" s="590" t="s">
        <v>33</v>
      </c>
      <c r="F3195" s="591" t="s">
        <v>2332</v>
      </c>
      <c r="G3195" s="590" t="s">
        <v>311</v>
      </c>
      <c r="H3195" s="589">
        <v>5</v>
      </c>
      <c r="I3195" s="589">
        <v>327.5</v>
      </c>
      <c r="J3195" s="592">
        <v>1637.5</v>
      </c>
      <c r="K3195" s="590" t="s">
        <v>2206</v>
      </c>
      <c r="L3195" s="590" t="s">
        <v>3987</v>
      </c>
      <c r="M3195" s="591" t="s">
        <v>2332</v>
      </c>
      <c r="O3195" s="554" t="str">
        <f t="shared" si="288"/>
        <v>B2/26/19-J</v>
      </c>
    </row>
    <row r="3196" spans="1:18">
      <c r="B3196" s="590" t="s">
        <v>3976</v>
      </c>
      <c r="C3196" s="590" t="s">
        <v>1914</v>
      </c>
      <c r="D3196" s="590" t="s">
        <v>2324</v>
      </c>
      <c r="E3196" s="590" t="s">
        <v>34</v>
      </c>
      <c r="F3196" s="591" t="s">
        <v>688</v>
      </c>
      <c r="G3196" s="590" t="s">
        <v>311</v>
      </c>
      <c r="H3196" s="589">
        <v>12</v>
      </c>
      <c r="I3196" s="589">
        <v>515.63</v>
      </c>
      <c r="J3196" s="592">
        <v>6187.56</v>
      </c>
      <c r="K3196" s="590" t="s">
        <v>2206</v>
      </c>
      <c r="L3196" s="590" t="s">
        <v>3988</v>
      </c>
      <c r="M3196" s="591" t="s">
        <v>688</v>
      </c>
      <c r="O3196" s="554" t="str">
        <f t="shared" si="288"/>
        <v>B2/26/19-K</v>
      </c>
    </row>
    <row r="3197" spans="1:18">
      <c r="B3197" s="590" t="s">
        <v>3976</v>
      </c>
      <c r="C3197" s="590" t="s">
        <v>1914</v>
      </c>
      <c r="D3197" s="590" t="s">
        <v>2324</v>
      </c>
      <c r="E3197" s="590" t="s">
        <v>39</v>
      </c>
      <c r="F3197" s="591" t="s">
        <v>3989</v>
      </c>
      <c r="G3197" s="590" t="s">
        <v>311</v>
      </c>
      <c r="H3197" s="589">
        <v>1</v>
      </c>
      <c r="I3197" s="592">
        <v>1634.88</v>
      </c>
      <c r="J3197" s="592">
        <v>1634.88</v>
      </c>
      <c r="K3197" s="590" t="s">
        <v>2206</v>
      </c>
      <c r="L3197" s="590" t="s">
        <v>3990</v>
      </c>
      <c r="M3197" s="591" t="s">
        <v>3989</v>
      </c>
      <c r="O3197" s="554" t="str">
        <f t="shared" si="288"/>
        <v>B2/26/19-L</v>
      </c>
    </row>
    <row r="3198" spans="1:18">
      <c r="B3198" s="590" t="s">
        <v>3976</v>
      </c>
      <c r="C3198" s="590" t="s">
        <v>1914</v>
      </c>
      <c r="D3198" s="590" t="s">
        <v>2324</v>
      </c>
      <c r="E3198" s="590" t="s">
        <v>38</v>
      </c>
      <c r="F3198" s="591" t="s">
        <v>3991</v>
      </c>
      <c r="G3198" s="590" t="s">
        <v>311</v>
      </c>
      <c r="H3198" s="589">
        <v>1</v>
      </c>
      <c r="I3198" s="592">
        <v>2122.75</v>
      </c>
      <c r="J3198" s="592">
        <v>2122.75</v>
      </c>
      <c r="K3198" s="590" t="s">
        <v>2206</v>
      </c>
      <c r="L3198" s="590" t="s">
        <v>3992</v>
      </c>
      <c r="M3198" s="591" t="s">
        <v>3991</v>
      </c>
      <c r="O3198" s="554" t="str">
        <f t="shared" si="288"/>
        <v>B2/26/19-M</v>
      </c>
    </row>
    <row r="3200" spans="1:18" ht="14.5">
      <c r="P3200" s="555"/>
      <c r="Q3200" s="555"/>
      <c r="R3200" s="555"/>
    </row>
    <row r="3201" spans="1:18" ht="29">
      <c r="A3201" s="587">
        <v>4</v>
      </c>
      <c r="B3201" s="588" t="s">
        <v>3993</v>
      </c>
      <c r="C3201" s="588" t="s">
        <v>36</v>
      </c>
      <c r="D3201" s="588" t="s">
        <v>36</v>
      </c>
      <c r="E3201" s="588" t="s">
        <v>36</v>
      </c>
      <c r="F3201" s="587" t="s">
        <v>3994</v>
      </c>
      <c r="G3201" s="588" t="s">
        <v>36</v>
      </c>
      <c r="H3201" s="587"/>
      <c r="I3201" s="587"/>
      <c r="J3201" s="587">
        <v>797.6</v>
      </c>
      <c r="K3201" s="588"/>
      <c r="L3201" s="588"/>
      <c r="M3201" s="587"/>
      <c r="N3201" s="587"/>
      <c r="O3201" s="587"/>
    </row>
    <row r="3202" spans="1:18">
      <c r="B3202" s="590" t="s">
        <v>3993</v>
      </c>
      <c r="C3202" s="590" t="s">
        <v>1914</v>
      </c>
      <c r="D3202" s="590" t="s">
        <v>2324</v>
      </c>
      <c r="E3202" s="590" t="s">
        <v>5</v>
      </c>
      <c r="F3202" s="591" t="s">
        <v>3995</v>
      </c>
      <c r="G3202" s="590" t="s">
        <v>311</v>
      </c>
      <c r="H3202" s="589">
        <v>20</v>
      </c>
      <c r="I3202" s="589">
        <v>39.880000000000003</v>
      </c>
      <c r="J3202" s="589">
        <v>797.6</v>
      </c>
      <c r="K3202" s="590" t="s">
        <v>2206</v>
      </c>
      <c r="L3202" s="590" t="s">
        <v>3996</v>
      </c>
      <c r="M3202" s="591" t="s">
        <v>3995</v>
      </c>
      <c r="O3202" s="554" t="str">
        <f>+_xlfn.CONCAT(B3202,"-",E3202)</f>
        <v>B2/26/20-A</v>
      </c>
    </row>
    <row r="3203" spans="1:18" ht="14.5">
      <c r="P3203" s="555"/>
      <c r="Q3203" s="555"/>
      <c r="R3203" s="555"/>
    </row>
    <row r="3204" spans="1:18" ht="14.5">
      <c r="A3204" s="587">
        <v>3</v>
      </c>
      <c r="B3204" s="588" t="s">
        <v>3993</v>
      </c>
      <c r="C3204" s="588" t="s">
        <v>36</v>
      </c>
      <c r="D3204" s="588" t="s">
        <v>36</v>
      </c>
      <c r="E3204" s="588" t="s">
        <v>36</v>
      </c>
      <c r="F3204" s="587" t="s">
        <v>691</v>
      </c>
      <c r="G3204" s="588" t="s">
        <v>36</v>
      </c>
      <c r="H3204" s="587"/>
      <c r="I3204" s="587"/>
      <c r="J3204" s="583">
        <v>847152.5</v>
      </c>
      <c r="K3204" s="588"/>
      <c r="L3204" s="588"/>
      <c r="M3204" s="587"/>
      <c r="N3204" s="587"/>
      <c r="O3204" s="587"/>
      <c r="P3204" s="555"/>
      <c r="Q3204" s="555"/>
      <c r="R3204" s="555"/>
    </row>
    <row r="3205" spans="1:18" ht="14.5">
      <c r="A3205" s="587">
        <v>4</v>
      </c>
      <c r="B3205" s="588" t="s">
        <v>3993</v>
      </c>
      <c r="C3205" s="588" t="s">
        <v>36</v>
      </c>
      <c r="D3205" s="588" t="s">
        <v>36</v>
      </c>
      <c r="E3205" s="588" t="s">
        <v>36</v>
      </c>
      <c r="F3205" s="587" t="s">
        <v>692</v>
      </c>
      <c r="G3205" s="588" t="s">
        <v>36</v>
      </c>
      <c r="H3205" s="587"/>
      <c r="I3205" s="587"/>
      <c r="J3205" s="583">
        <v>847152.5</v>
      </c>
      <c r="K3205" s="588"/>
      <c r="L3205" s="588"/>
      <c r="M3205" s="587"/>
      <c r="N3205" s="587"/>
      <c r="O3205" s="587"/>
    </row>
    <row r="3206" spans="1:18" ht="62.5">
      <c r="B3206" s="590" t="s">
        <v>3993</v>
      </c>
      <c r="C3206" s="590" t="s">
        <v>1914</v>
      </c>
      <c r="D3206" s="590" t="s">
        <v>2340</v>
      </c>
      <c r="E3206" s="590" t="s">
        <v>6</v>
      </c>
      <c r="F3206" s="591" t="s">
        <v>3997</v>
      </c>
      <c r="G3206" s="590" t="s">
        <v>311</v>
      </c>
      <c r="H3206" s="589">
        <v>1</v>
      </c>
      <c r="I3206" s="592">
        <v>423576.25</v>
      </c>
      <c r="J3206" s="592">
        <v>423576.25</v>
      </c>
      <c r="K3206" s="590" t="s">
        <v>2206</v>
      </c>
      <c r="L3206" s="590" t="s">
        <v>3998</v>
      </c>
      <c r="M3206" s="591" t="s">
        <v>3997</v>
      </c>
      <c r="O3206" s="554" t="str">
        <f t="shared" ref="O3206:O3207" si="289">+_xlfn.CONCAT(B3206,"-",E3206)</f>
        <v>B2/26/20-B</v>
      </c>
    </row>
    <row r="3207" spans="1:18" ht="62.5">
      <c r="B3207" s="590" t="s">
        <v>3993</v>
      </c>
      <c r="C3207" s="590" t="s">
        <v>1914</v>
      </c>
      <c r="D3207" s="590" t="s">
        <v>2340</v>
      </c>
      <c r="E3207" s="590" t="s">
        <v>7</v>
      </c>
      <c r="F3207" s="591" t="s">
        <v>3999</v>
      </c>
      <c r="G3207" s="590" t="s">
        <v>311</v>
      </c>
      <c r="H3207" s="589">
        <v>1</v>
      </c>
      <c r="I3207" s="592">
        <v>423576.25</v>
      </c>
      <c r="J3207" s="592">
        <v>423576.25</v>
      </c>
      <c r="K3207" s="590" t="s">
        <v>2206</v>
      </c>
      <c r="L3207" s="590" t="s">
        <v>4000</v>
      </c>
      <c r="M3207" s="591" t="s">
        <v>3999</v>
      </c>
      <c r="O3207" s="554" t="str">
        <f t="shared" si="289"/>
        <v>B2/26/20-C</v>
      </c>
    </row>
    <row r="3208" spans="1:18" ht="14.5">
      <c r="P3208" s="555"/>
      <c r="Q3208" s="555"/>
      <c r="R3208" s="555"/>
    </row>
    <row r="3209" spans="1:18" ht="29">
      <c r="A3209" s="587">
        <v>3</v>
      </c>
      <c r="B3209" s="588" t="s">
        <v>3993</v>
      </c>
      <c r="C3209" s="588" t="s">
        <v>36</v>
      </c>
      <c r="D3209" s="588" t="s">
        <v>36</v>
      </c>
      <c r="E3209" s="588" t="s">
        <v>36</v>
      </c>
      <c r="F3209" s="587" t="s">
        <v>695</v>
      </c>
      <c r="G3209" s="588" t="s">
        <v>36</v>
      </c>
      <c r="H3209" s="587"/>
      <c r="I3209" s="587"/>
      <c r="J3209" s="583">
        <v>62500</v>
      </c>
      <c r="K3209" s="588"/>
      <c r="L3209" s="588"/>
      <c r="M3209" s="587"/>
      <c r="N3209" s="587"/>
      <c r="O3209" s="587"/>
      <c r="P3209" s="555"/>
      <c r="Q3209" s="555"/>
      <c r="R3209" s="555"/>
    </row>
    <row r="3210" spans="1:18" ht="29">
      <c r="A3210" s="587">
        <v>4</v>
      </c>
      <c r="B3210" s="588" t="s">
        <v>3993</v>
      </c>
      <c r="C3210" s="588" t="s">
        <v>36</v>
      </c>
      <c r="D3210" s="588" t="s">
        <v>36</v>
      </c>
      <c r="E3210" s="588" t="s">
        <v>36</v>
      </c>
      <c r="F3210" s="587" t="s">
        <v>696</v>
      </c>
      <c r="G3210" s="588" t="s">
        <v>36</v>
      </c>
      <c r="H3210" s="587"/>
      <c r="I3210" s="587"/>
      <c r="J3210" s="583">
        <v>62500</v>
      </c>
      <c r="K3210" s="588"/>
      <c r="L3210" s="588"/>
      <c r="M3210" s="587"/>
      <c r="N3210" s="587"/>
      <c r="O3210" s="587"/>
    </row>
    <row r="3211" spans="1:18">
      <c r="B3211" s="590" t="s">
        <v>3993</v>
      </c>
      <c r="C3211" s="590" t="s">
        <v>1914</v>
      </c>
      <c r="D3211" s="590" t="s">
        <v>4001</v>
      </c>
      <c r="E3211" s="590" t="s">
        <v>8</v>
      </c>
      <c r="F3211" s="591" t="s">
        <v>697</v>
      </c>
      <c r="G3211" s="590" t="s">
        <v>0</v>
      </c>
      <c r="H3211" s="589">
        <v>1</v>
      </c>
      <c r="I3211" s="592">
        <v>62500</v>
      </c>
      <c r="J3211" s="592">
        <v>62500</v>
      </c>
      <c r="K3211" s="590" t="s">
        <v>2206</v>
      </c>
      <c r="L3211" s="590" t="s">
        <v>4002</v>
      </c>
      <c r="M3211" s="591" t="s">
        <v>697</v>
      </c>
      <c r="O3211" s="554" t="str">
        <f>+_xlfn.CONCAT(B3211,"-",E3211)</f>
        <v>B2/26/20-D</v>
      </c>
    </row>
    <row r="3212" spans="1:18" ht="14.5">
      <c r="P3212" s="555"/>
      <c r="Q3212" s="555"/>
      <c r="R3212" s="555"/>
    </row>
    <row r="3213" spans="1:18" ht="58">
      <c r="A3213" s="587">
        <v>4</v>
      </c>
      <c r="B3213" s="588" t="s">
        <v>3993</v>
      </c>
      <c r="C3213" s="588" t="s">
        <v>36</v>
      </c>
      <c r="D3213" s="588" t="s">
        <v>36</v>
      </c>
      <c r="E3213" s="588" t="s">
        <v>36</v>
      </c>
      <c r="F3213" s="587" t="s">
        <v>698</v>
      </c>
      <c r="G3213" s="588" t="s">
        <v>36</v>
      </c>
      <c r="H3213" s="587"/>
      <c r="I3213" s="587"/>
      <c r="J3213" s="587">
        <v>0</v>
      </c>
      <c r="K3213" s="588"/>
      <c r="L3213" s="588"/>
      <c r="M3213" s="587"/>
      <c r="N3213" s="587"/>
      <c r="O3213" s="587"/>
    </row>
    <row r="3214" spans="1:18">
      <c r="B3214" s="590" t="s">
        <v>3993</v>
      </c>
      <c r="C3214" s="590" t="s">
        <v>1914</v>
      </c>
      <c r="D3214" s="590" t="s">
        <v>4001</v>
      </c>
      <c r="E3214" s="590" t="s">
        <v>10</v>
      </c>
      <c r="F3214" s="591" t="s">
        <v>4003</v>
      </c>
      <c r="G3214" s="590" t="s">
        <v>311</v>
      </c>
      <c r="H3214" s="589">
        <v>1</v>
      </c>
      <c r="J3214" s="589" t="s">
        <v>1777</v>
      </c>
      <c r="K3214" s="590" t="s">
        <v>2206</v>
      </c>
      <c r="L3214" s="590" t="s">
        <v>4004</v>
      </c>
      <c r="M3214" s="591" t="s">
        <v>4003</v>
      </c>
      <c r="O3214" s="554" t="str">
        <f t="shared" ref="O3214:O3215" si="290">+_xlfn.CONCAT(B3214,"-",E3214)</f>
        <v>B2/26/20-E</v>
      </c>
    </row>
    <row r="3215" spans="1:18">
      <c r="B3215" s="590" t="s">
        <v>3993</v>
      </c>
      <c r="C3215" s="590" t="s">
        <v>1914</v>
      </c>
      <c r="D3215" s="590" t="s">
        <v>4001</v>
      </c>
      <c r="E3215" s="590" t="s">
        <v>11</v>
      </c>
      <c r="F3215" s="591" t="s">
        <v>4005</v>
      </c>
      <c r="G3215" s="590" t="s">
        <v>311</v>
      </c>
      <c r="H3215" s="589">
        <v>1</v>
      </c>
      <c r="J3215" s="589" t="s">
        <v>1777</v>
      </c>
      <c r="K3215" s="590" t="s">
        <v>2206</v>
      </c>
      <c r="L3215" s="590" t="s">
        <v>4006</v>
      </c>
      <c r="M3215" s="591" t="s">
        <v>4005</v>
      </c>
      <c r="O3215" s="554" t="str">
        <f t="shared" si="290"/>
        <v>B2/26/20-F</v>
      </c>
    </row>
    <row r="3217" spans="1:18" ht="14.5">
      <c r="P3217" s="555"/>
      <c r="Q3217" s="555"/>
      <c r="R3217" s="555"/>
    </row>
    <row r="3218" spans="1:18" ht="29">
      <c r="A3218" s="587">
        <v>3</v>
      </c>
      <c r="B3218" s="588" t="s">
        <v>4007</v>
      </c>
      <c r="C3218" s="588" t="s">
        <v>36</v>
      </c>
      <c r="D3218" s="588" t="s">
        <v>36</v>
      </c>
      <c r="E3218" s="588" t="s">
        <v>36</v>
      </c>
      <c r="F3218" s="587" t="s">
        <v>700</v>
      </c>
      <c r="G3218" s="588" t="s">
        <v>36</v>
      </c>
      <c r="H3218" s="587"/>
      <c r="I3218" s="587"/>
      <c r="J3218" s="583">
        <v>114581.25</v>
      </c>
      <c r="K3218" s="588"/>
      <c r="L3218" s="588"/>
      <c r="M3218" s="587"/>
      <c r="N3218" s="587"/>
      <c r="O3218" s="587"/>
      <c r="P3218" s="555"/>
      <c r="Q3218" s="555"/>
      <c r="R3218" s="555"/>
    </row>
    <row r="3219" spans="1:18" ht="29">
      <c r="A3219" s="587">
        <v>4</v>
      </c>
      <c r="B3219" s="588" t="s">
        <v>4007</v>
      </c>
      <c r="C3219" s="588" t="s">
        <v>36</v>
      </c>
      <c r="D3219" s="588" t="s">
        <v>36</v>
      </c>
      <c r="E3219" s="588" t="s">
        <v>36</v>
      </c>
      <c r="F3219" s="587" t="s">
        <v>701</v>
      </c>
      <c r="G3219" s="588" t="s">
        <v>36</v>
      </c>
      <c r="H3219" s="587"/>
      <c r="I3219" s="587"/>
      <c r="J3219" s="583">
        <v>114581.25</v>
      </c>
      <c r="K3219" s="588"/>
      <c r="L3219" s="588"/>
      <c r="M3219" s="587"/>
      <c r="N3219" s="587"/>
      <c r="O3219" s="587"/>
    </row>
    <row r="3220" spans="1:18">
      <c r="B3220" s="590" t="s">
        <v>4007</v>
      </c>
      <c r="C3220" s="590" t="s">
        <v>1914</v>
      </c>
      <c r="D3220" s="590" t="s">
        <v>2343</v>
      </c>
      <c r="E3220" s="590" t="s">
        <v>5</v>
      </c>
      <c r="F3220" s="591" t="s">
        <v>4008</v>
      </c>
      <c r="G3220" s="590" t="s">
        <v>311</v>
      </c>
      <c r="H3220" s="589">
        <v>1</v>
      </c>
      <c r="I3220" s="592">
        <v>30131.25</v>
      </c>
      <c r="J3220" s="592">
        <v>30131.25</v>
      </c>
      <c r="K3220" s="590" t="s">
        <v>2206</v>
      </c>
      <c r="L3220" s="590" t="s">
        <v>4009</v>
      </c>
      <c r="M3220" s="591" t="s">
        <v>4008</v>
      </c>
      <c r="O3220" s="554" t="str">
        <f t="shared" ref="O3220:O3222" si="291">+_xlfn.CONCAT(B3220,"-",E3220)</f>
        <v>B2/26/21-A</v>
      </c>
    </row>
    <row r="3221" spans="1:18">
      <c r="B3221" s="590" t="s">
        <v>4007</v>
      </c>
      <c r="C3221" s="590" t="s">
        <v>1914</v>
      </c>
      <c r="D3221" s="590" t="s">
        <v>2343</v>
      </c>
      <c r="E3221" s="590" t="s">
        <v>6</v>
      </c>
      <c r="F3221" s="591" t="s">
        <v>4010</v>
      </c>
      <c r="G3221" s="590" t="s">
        <v>311</v>
      </c>
      <c r="H3221" s="589">
        <v>1</v>
      </c>
      <c r="I3221" s="592">
        <v>42225</v>
      </c>
      <c r="J3221" s="592">
        <v>42225</v>
      </c>
      <c r="K3221" s="590" t="s">
        <v>2206</v>
      </c>
      <c r="L3221" s="590" t="s">
        <v>4011</v>
      </c>
      <c r="M3221" s="591" t="s">
        <v>4010</v>
      </c>
      <c r="O3221" s="554" t="str">
        <f t="shared" si="291"/>
        <v>B2/26/21-B</v>
      </c>
    </row>
    <row r="3222" spans="1:18">
      <c r="B3222" s="590" t="s">
        <v>4007</v>
      </c>
      <c r="C3222" s="590" t="s">
        <v>1914</v>
      </c>
      <c r="D3222" s="590" t="s">
        <v>2343</v>
      </c>
      <c r="E3222" s="590" t="s">
        <v>7</v>
      </c>
      <c r="F3222" s="591" t="s">
        <v>4012</v>
      </c>
      <c r="G3222" s="590" t="s">
        <v>311</v>
      </c>
      <c r="H3222" s="589">
        <v>1</v>
      </c>
      <c r="I3222" s="592">
        <v>42225</v>
      </c>
      <c r="J3222" s="592">
        <v>42225</v>
      </c>
      <c r="K3222" s="590" t="s">
        <v>2206</v>
      </c>
      <c r="L3222" s="590" t="s">
        <v>4013</v>
      </c>
      <c r="M3222" s="591" t="s">
        <v>4012</v>
      </c>
      <c r="O3222" s="554" t="str">
        <f t="shared" si="291"/>
        <v>B2/26/21-C</v>
      </c>
    </row>
    <row r="3223" spans="1:18" ht="14.5">
      <c r="P3223" s="555"/>
      <c r="Q3223" s="555"/>
      <c r="R3223" s="555"/>
    </row>
    <row r="3224" spans="1:18" ht="14.5">
      <c r="A3224" s="587">
        <v>3</v>
      </c>
      <c r="B3224" s="588" t="s">
        <v>4007</v>
      </c>
      <c r="C3224" s="588" t="s">
        <v>36</v>
      </c>
      <c r="D3224" s="588" t="s">
        <v>36</v>
      </c>
      <c r="E3224" s="588" t="s">
        <v>36</v>
      </c>
      <c r="F3224" s="587" t="s">
        <v>705</v>
      </c>
      <c r="G3224" s="588" t="s">
        <v>36</v>
      </c>
      <c r="H3224" s="587"/>
      <c r="I3224" s="587"/>
      <c r="J3224" s="583">
        <v>272305.26</v>
      </c>
      <c r="K3224" s="588"/>
      <c r="L3224" s="588"/>
      <c r="M3224" s="587"/>
      <c r="N3224" s="587"/>
      <c r="O3224" s="587"/>
      <c r="P3224" s="555"/>
      <c r="Q3224" s="555"/>
      <c r="R3224" s="555"/>
    </row>
    <row r="3225" spans="1:18" ht="29">
      <c r="A3225" s="587">
        <v>4</v>
      </c>
      <c r="B3225" s="588" t="s">
        <v>4007</v>
      </c>
      <c r="C3225" s="588" t="s">
        <v>36</v>
      </c>
      <c r="D3225" s="588" t="s">
        <v>36</v>
      </c>
      <c r="E3225" s="588" t="s">
        <v>36</v>
      </c>
      <c r="F3225" s="587" t="s">
        <v>706</v>
      </c>
      <c r="G3225" s="588" t="s">
        <v>36</v>
      </c>
      <c r="H3225" s="587"/>
      <c r="I3225" s="587"/>
      <c r="J3225" s="583">
        <v>272305.26</v>
      </c>
      <c r="K3225" s="588"/>
      <c r="L3225" s="588"/>
      <c r="M3225" s="587"/>
      <c r="N3225" s="587"/>
      <c r="O3225" s="587"/>
    </row>
    <row r="3226" spans="1:18">
      <c r="B3226" s="590" t="s">
        <v>4007</v>
      </c>
      <c r="C3226" s="590" t="s">
        <v>1914</v>
      </c>
      <c r="D3226" s="590" t="s">
        <v>2346</v>
      </c>
      <c r="E3226" s="590" t="s">
        <v>8</v>
      </c>
      <c r="F3226" s="591" t="s">
        <v>4014</v>
      </c>
      <c r="G3226" s="590" t="s">
        <v>311</v>
      </c>
      <c r="H3226" s="589">
        <v>1</v>
      </c>
      <c r="I3226" s="592">
        <v>56782.879999999997</v>
      </c>
      <c r="J3226" s="592">
        <v>56782.879999999997</v>
      </c>
      <c r="K3226" s="590" t="s">
        <v>2206</v>
      </c>
      <c r="L3226" s="590" t="s">
        <v>4015</v>
      </c>
      <c r="M3226" s="591" t="s">
        <v>4014</v>
      </c>
      <c r="O3226" s="554" t="str">
        <f t="shared" ref="O3226:O3229" si="292">+_xlfn.CONCAT(B3226,"-",E3226)</f>
        <v>B2/26/21-D</v>
      </c>
    </row>
    <row r="3227" spans="1:18">
      <c r="B3227" s="590" t="s">
        <v>4007</v>
      </c>
      <c r="C3227" s="590" t="s">
        <v>1914</v>
      </c>
      <c r="D3227" s="590" t="s">
        <v>2346</v>
      </c>
      <c r="E3227" s="590" t="s">
        <v>10</v>
      </c>
      <c r="F3227" s="591" t="s">
        <v>4016</v>
      </c>
      <c r="G3227" s="590" t="s">
        <v>311</v>
      </c>
      <c r="H3227" s="589">
        <v>1</v>
      </c>
      <c r="I3227" s="592">
        <v>79369.75</v>
      </c>
      <c r="J3227" s="592">
        <v>79369.75</v>
      </c>
      <c r="K3227" s="590" t="s">
        <v>2206</v>
      </c>
      <c r="L3227" s="590" t="s">
        <v>4017</v>
      </c>
      <c r="M3227" s="591" t="s">
        <v>4016</v>
      </c>
      <c r="O3227" s="554" t="str">
        <f t="shared" si="292"/>
        <v>B2/26/21-E</v>
      </c>
    </row>
    <row r="3228" spans="1:18">
      <c r="B3228" s="590" t="s">
        <v>4007</v>
      </c>
      <c r="C3228" s="590" t="s">
        <v>1914</v>
      </c>
      <c r="D3228" s="590" t="s">
        <v>2346</v>
      </c>
      <c r="E3228" s="590" t="s">
        <v>11</v>
      </c>
      <c r="F3228" s="591" t="s">
        <v>4018</v>
      </c>
      <c r="G3228" s="590" t="s">
        <v>311</v>
      </c>
      <c r="H3228" s="589">
        <v>1</v>
      </c>
      <c r="I3228" s="592">
        <v>79369.75</v>
      </c>
      <c r="J3228" s="592">
        <v>79369.75</v>
      </c>
      <c r="K3228" s="590" t="s">
        <v>2206</v>
      </c>
      <c r="L3228" s="590" t="s">
        <v>4019</v>
      </c>
      <c r="M3228" s="591" t="s">
        <v>4018</v>
      </c>
      <c r="O3228" s="554" t="str">
        <f t="shared" si="292"/>
        <v>B2/26/21-F</v>
      </c>
    </row>
    <row r="3229" spans="1:18">
      <c r="B3229" s="590" t="s">
        <v>4007</v>
      </c>
      <c r="C3229" s="590" t="s">
        <v>1914</v>
      </c>
      <c r="D3229" s="590" t="s">
        <v>2346</v>
      </c>
      <c r="E3229" s="590" t="s">
        <v>27</v>
      </c>
      <c r="F3229" s="591" t="s">
        <v>4020</v>
      </c>
      <c r="G3229" s="590" t="s">
        <v>311</v>
      </c>
      <c r="H3229" s="589">
        <v>1</v>
      </c>
      <c r="I3229" s="592">
        <v>56782.879999999997</v>
      </c>
      <c r="J3229" s="592">
        <v>56782.879999999997</v>
      </c>
      <c r="K3229" s="590" t="s">
        <v>2206</v>
      </c>
      <c r="L3229" s="590" t="s">
        <v>4021</v>
      </c>
      <c r="M3229" s="591" t="s">
        <v>4020</v>
      </c>
      <c r="O3229" s="554" t="str">
        <f t="shared" si="292"/>
        <v>B2/26/21-G</v>
      </c>
    </row>
    <row r="3230" spans="1:18" ht="14.5">
      <c r="P3230" s="555"/>
      <c r="Q3230" s="555"/>
      <c r="R3230" s="555"/>
    </row>
    <row r="3231" spans="1:18" ht="29">
      <c r="A3231" s="587">
        <v>3</v>
      </c>
      <c r="B3231" s="588" t="s">
        <v>4007</v>
      </c>
      <c r="C3231" s="588" t="s">
        <v>36</v>
      </c>
      <c r="D3231" s="588" t="s">
        <v>36</v>
      </c>
      <c r="E3231" s="588" t="s">
        <v>36</v>
      </c>
      <c r="F3231" s="587" t="s">
        <v>710</v>
      </c>
      <c r="G3231" s="588" t="s">
        <v>36</v>
      </c>
      <c r="H3231" s="587"/>
      <c r="I3231" s="587"/>
      <c r="J3231" s="583">
        <v>497852.5</v>
      </c>
      <c r="K3231" s="588"/>
      <c r="L3231" s="588"/>
      <c r="M3231" s="587"/>
      <c r="N3231" s="587"/>
      <c r="O3231" s="587"/>
      <c r="P3231" s="555"/>
      <c r="Q3231" s="555"/>
      <c r="R3231" s="555"/>
    </row>
    <row r="3232" spans="1:18" ht="87">
      <c r="A3232" s="587">
        <v>4</v>
      </c>
      <c r="B3232" s="588" t="s">
        <v>4007</v>
      </c>
      <c r="C3232" s="588" t="s">
        <v>36</v>
      </c>
      <c r="D3232" s="588" t="s">
        <v>36</v>
      </c>
      <c r="E3232" s="588" t="s">
        <v>36</v>
      </c>
      <c r="F3232" s="587" t="s">
        <v>711</v>
      </c>
      <c r="G3232" s="588" t="s">
        <v>36</v>
      </c>
      <c r="H3232" s="587"/>
      <c r="I3232" s="587"/>
      <c r="J3232" s="583">
        <v>497852.5</v>
      </c>
      <c r="K3232" s="588"/>
      <c r="L3232" s="588"/>
      <c r="M3232" s="587"/>
      <c r="N3232" s="587"/>
      <c r="O3232" s="587"/>
    </row>
    <row r="3233" spans="1:18" ht="25">
      <c r="B3233" s="590" t="s">
        <v>4007</v>
      </c>
      <c r="C3233" s="590" t="s">
        <v>1914</v>
      </c>
      <c r="D3233" s="590" t="s">
        <v>2349</v>
      </c>
      <c r="E3233" s="590" t="s">
        <v>28</v>
      </c>
      <c r="F3233" s="591" t="s">
        <v>712</v>
      </c>
      <c r="G3233" s="590" t="s">
        <v>0</v>
      </c>
      <c r="H3233" s="589">
        <v>1</v>
      </c>
      <c r="I3233" s="592">
        <v>497852.5</v>
      </c>
      <c r="J3233" s="592">
        <v>497852.5</v>
      </c>
      <c r="K3233" s="590" t="s">
        <v>2206</v>
      </c>
      <c r="L3233" s="590" t="s">
        <v>4022</v>
      </c>
      <c r="M3233" s="591" t="s">
        <v>712</v>
      </c>
      <c r="O3233" s="554" t="str">
        <f>+_xlfn.CONCAT(B3233,"-",E3233)</f>
        <v>B2/26/21-H</v>
      </c>
    </row>
    <row r="3235" spans="1:18" ht="14.5">
      <c r="P3235" s="555"/>
      <c r="Q3235" s="555"/>
      <c r="R3235" s="555"/>
    </row>
    <row r="3236" spans="1:18" ht="14.5">
      <c r="A3236" s="587">
        <v>3</v>
      </c>
      <c r="B3236" s="588" t="s">
        <v>4023</v>
      </c>
      <c r="C3236" s="588" t="s">
        <v>36</v>
      </c>
      <c r="D3236" s="588" t="s">
        <v>36</v>
      </c>
      <c r="E3236" s="588" t="s">
        <v>36</v>
      </c>
      <c r="F3236" s="587" t="s">
        <v>713</v>
      </c>
      <c r="G3236" s="588" t="s">
        <v>36</v>
      </c>
      <c r="H3236" s="587"/>
      <c r="I3236" s="587"/>
      <c r="J3236" s="583">
        <v>9869359.1699999999</v>
      </c>
      <c r="K3236" s="588"/>
      <c r="L3236" s="588"/>
      <c r="M3236" s="587"/>
      <c r="N3236" s="587"/>
      <c r="O3236" s="587"/>
      <c r="P3236" s="555"/>
      <c r="Q3236" s="555"/>
      <c r="R3236" s="555"/>
    </row>
    <row r="3237" spans="1:18" ht="14.5">
      <c r="A3237" s="587">
        <v>4</v>
      </c>
      <c r="B3237" s="588" t="s">
        <v>4023</v>
      </c>
      <c r="C3237" s="588" t="s">
        <v>36</v>
      </c>
      <c r="D3237" s="588" t="s">
        <v>36</v>
      </c>
      <c r="E3237" s="588" t="s">
        <v>36</v>
      </c>
      <c r="F3237" s="587" t="s">
        <v>714</v>
      </c>
      <c r="G3237" s="588" t="s">
        <v>36</v>
      </c>
      <c r="H3237" s="587"/>
      <c r="I3237" s="587"/>
      <c r="J3237" s="583">
        <v>7524692.2400000002</v>
      </c>
      <c r="K3237" s="588"/>
      <c r="L3237" s="588"/>
      <c r="M3237" s="587"/>
      <c r="N3237" s="587"/>
      <c r="O3237" s="587"/>
    </row>
    <row r="3238" spans="1:18">
      <c r="B3238" s="590" t="s">
        <v>4023</v>
      </c>
      <c r="C3238" s="590" t="s">
        <v>1914</v>
      </c>
      <c r="D3238" s="590" t="s">
        <v>2352</v>
      </c>
      <c r="E3238" s="590" t="s">
        <v>5</v>
      </c>
      <c r="F3238" s="591" t="s">
        <v>715</v>
      </c>
      <c r="G3238" s="590" t="s">
        <v>311</v>
      </c>
      <c r="H3238" s="589">
        <v>511</v>
      </c>
      <c r="I3238" s="589">
        <v>752.5</v>
      </c>
      <c r="J3238" s="592">
        <v>384527.5</v>
      </c>
      <c r="K3238" s="590" t="s">
        <v>2206</v>
      </c>
      <c r="L3238" s="590" t="s">
        <v>4024</v>
      </c>
      <c r="M3238" s="591" t="s">
        <v>715</v>
      </c>
      <c r="O3238" s="554" t="str">
        <f t="shared" ref="O3238:O3253" si="293">+_xlfn.CONCAT(B3238,"-",E3238)</f>
        <v>B2/26/22-A</v>
      </c>
    </row>
    <row r="3239" spans="1:18">
      <c r="B3239" s="590" t="s">
        <v>4023</v>
      </c>
      <c r="C3239" s="590" t="s">
        <v>1914</v>
      </c>
      <c r="D3239" s="590" t="s">
        <v>2352</v>
      </c>
      <c r="E3239" s="590" t="s">
        <v>6</v>
      </c>
      <c r="F3239" s="591" t="s">
        <v>4025</v>
      </c>
      <c r="G3239" s="590" t="s">
        <v>311</v>
      </c>
      <c r="H3239" s="589">
        <v>20</v>
      </c>
      <c r="I3239" s="589">
        <v>958.63</v>
      </c>
      <c r="J3239" s="592">
        <v>19172.599999999999</v>
      </c>
      <c r="K3239" s="590" t="s">
        <v>2206</v>
      </c>
      <c r="L3239" s="590" t="s">
        <v>4026</v>
      </c>
      <c r="M3239" s="591" t="s">
        <v>4025</v>
      </c>
      <c r="O3239" s="554" t="str">
        <f t="shared" si="293"/>
        <v>B2/26/22-B</v>
      </c>
    </row>
    <row r="3240" spans="1:18">
      <c r="B3240" s="590" t="s">
        <v>4023</v>
      </c>
      <c r="C3240" s="590" t="s">
        <v>1914</v>
      </c>
      <c r="D3240" s="590" t="s">
        <v>2352</v>
      </c>
      <c r="E3240" s="590" t="s">
        <v>7</v>
      </c>
      <c r="F3240" s="591" t="s">
        <v>717</v>
      </c>
      <c r="G3240" s="590" t="s">
        <v>311</v>
      </c>
      <c r="H3240" s="589">
        <v>129</v>
      </c>
      <c r="I3240" s="589">
        <v>900.25</v>
      </c>
      <c r="J3240" s="592">
        <v>116132.25</v>
      </c>
      <c r="K3240" s="590" t="s">
        <v>2206</v>
      </c>
      <c r="L3240" s="590" t="s">
        <v>4027</v>
      </c>
      <c r="M3240" s="591" t="s">
        <v>717</v>
      </c>
      <c r="O3240" s="554" t="str">
        <f t="shared" si="293"/>
        <v>B2/26/22-C</v>
      </c>
    </row>
    <row r="3241" spans="1:18">
      <c r="B3241" s="590" t="s">
        <v>4023</v>
      </c>
      <c r="C3241" s="590" t="s">
        <v>1914</v>
      </c>
      <c r="D3241" s="590" t="s">
        <v>2352</v>
      </c>
      <c r="E3241" s="590" t="s">
        <v>8</v>
      </c>
      <c r="F3241" s="591" t="s">
        <v>4028</v>
      </c>
      <c r="G3241" s="590" t="s">
        <v>311</v>
      </c>
      <c r="H3241" s="589">
        <v>46</v>
      </c>
      <c r="I3241" s="592">
        <v>2283.38</v>
      </c>
      <c r="J3241" s="592">
        <v>105035.48</v>
      </c>
      <c r="K3241" s="590" t="s">
        <v>2206</v>
      </c>
      <c r="L3241" s="590" t="s">
        <v>4029</v>
      </c>
      <c r="M3241" s="591" t="s">
        <v>4028</v>
      </c>
      <c r="O3241" s="554" t="str">
        <f t="shared" si="293"/>
        <v>B2/26/22-D</v>
      </c>
    </row>
    <row r="3242" spans="1:18">
      <c r="B3242" s="590" t="s">
        <v>4023</v>
      </c>
      <c r="C3242" s="590" t="s">
        <v>1914</v>
      </c>
      <c r="D3242" s="590" t="s">
        <v>2352</v>
      </c>
      <c r="E3242" s="590" t="s">
        <v>10</v>
      </c>
      <c r="F3242" s="591" t="s">
        <v>4030</v>
      </c>
      <c r="G3242" s="590" t="s">
        <v>311</v>
      </c>
      <c r="H3242" s="589">
        <v>34</v>
      </c>
      <c r="I3242" s="592">
        <v>1240.75</v>
      </c>
      <c r="J3242" s="592">
        <v>42185.5</v>
      </c>
      <c r="K3242" s="590" t="s">
        <v>2206</v>
      </c>
      <c r="L3242" s="590" t="s">
        <v>4031</v>
      </c>
      <c r="M3242" s="591" t="s">
        <v>4030</v>
      </c>
      <c r="O3242" s="554" t="str">
        <f t="shared" si="293"/>
        <v>B2/26/22-E</v>
      </c>
    </row>
    <row r="3243" spans="1:18">
      <c r="B3243" s="590" t="s">
        <v>4023</v>
      </c>
      <c r="C3243" s="590" t="s">
        <v>1914</v>
      </c>
      <c r="D3243" s="590" t="s">
        <v>2352</v>
      </c>
      <c r="E3243" s="590" t="s">
        <v>11</v>
      </c>
      <c r="F3243" s="591" t="s">
        <v>716</v>
      </c>
      <c r="G3243" s="590" t="s">
        <v>311</v>
      </c>
      <c r="H3243" s="589">
        <v>615</v>
      </c>
      <c r="I3243" s="589">
        <v>900.25</v>
      </c>
      <c r="J3243" s="592">
        <v>553653.75</v>
      </c>
      <c r="K3243" s="590" t="s">
        <v>2206</v>
      </c>
      <c r="L3243" s="590" t="s">
        <v>4032</v>
      </c>
      <c r="M3243" s="591" t="s">
        <v>716</v>
      </c>
      <c r="O3243" s="554" t="str">
        <f t="shared" si="293"/>
        <v>B2/26/22-F</v>
      </c>
    </row>
    <row r="3244" spans="1:18">
      <c r="B3244" s="590" t="s">
        <v>4023</v>
      </c>
      <c r="C3244" s="590" t="s">
        <v>1914</v>
      </c>
      <c r="D3244" s="590" t="s">
        <v>2352</v>
      </c>
      <c r="E3244" s="590" t="s">
        <v>27</v>
      </c>
      <c r="F3244" s="591" t="s">
        <v>719</v>
      </c>
      <c r="G3244" s="590" t="s">
        <v>311</v>
      </c>
      <c r="H3244" s="589">
        <v>126</v>
      </c>
      <c r="I3244" s="592">
        <v>1144.3800000000001</v>
      </c>
      <c r="J3244" s="592">
        <v>144191.88</v>
      </c>
      <c r="K3244" s="590" t="s">
        <v>2206</v>
      </c>
      <c r="L3244" s="590" t="s">
        <v>4033</v>
      </c>
      <c r="M3244" s="591" t="s">
        <v>719</v>
      </c>
      <c r="O3244" s="554" t="str">
        <f t="shared" si="293"/>
        <v>B2/26/22-G</v>
      </c>
    </row>
    <row r="3245" spans="1:18">
      <c r="B3245" s="590" t="s">
        <v>4023</v>
      </c>
      <c r="C3245" s="590" t="s">
        <v>1914</v>
      </c>
      <c r="D3245" s="590" t="s">
        <v>2352</v>
      </c>
      <c r="E3245" s="590" t="s">
        <v>28</v>
      </c>
      <c r="F3245" s="591" t="s">
        <v>720</v>
      </c>
      <c r="G3245" s="590" t="s">
        <v>311</v>
      </c>
      <c r="H3245" s="589">
        <v>172</v>
      </c>
      <c r="I3245" s="592">
        <v>1144.3800000000001</v>
      </c>
      <c r="J3245" s="592">
        <v>196833.36</v>
      </c>
      <c r="K3245" s="590" t="s">
        <v>2206</v>
      </c>
      <c r="L3245" s="590" t="s">
        <v>4034</v>
      </c>
      <c r="M3245" s="591" t="s">
        <v>720</v>
      </c>
      <c r="O3245" s="554" t="str">
        <f t="shared" si="293"/>
        <v>B2/26/22-H</v>
      </c>
    </row>
    <row r="3246" spans="1:18">
      <c r="B3246" s="590" t="s">
        <v>4023</v>
      </c>
      <c r="C3246" s="590" t="s">
        <v>1914</v>
      </c>
      <c r="D3246" s="590" t="s">
        <v>2352</v>
      </c>
      <c r="E3246" s="590" t="s">
        <v>33</v>
      </c>
      <c r="F3246" s="591" t="s">
        <v>722</v>
      </c>
      <c r="G3246" s="590" t="s">
        <v>311</v>
      </c>
      <c r="H3246" s="589">
        <v>528</v>
      </c>
      <c r="I3246" s="592">
        <v>2413.5</v>
      </c>
      <c r="J3246" s="592">
        <v>1274328</v>
      </c>
      <c r="K3246" s="590" t="s">
        <v>2206</v>
      </c>
      <c r="L3246" s="590" t="s">
        <v>4035</v>
      </c>
      <c r="M3246" s="591" t="s">
        <v>722</v>
      </c>
      <c r="O3246" s="554" t="str">
        <f t="shared" si="293"/>
        <v>B2/26/22-J</v>
      </c>
    </row>
    <row r="3247" spans="1:18">
      <c r="B3247" s="590" t="s">
        <v>4023</v>
      </c>
      <c r="C3247" s="590" t="s">
        <v>1914</v>
      </c>
      <c r="D3247" s="590" t="s">
        <v>2352</v>
      </c>
      <c r="E3247" s="590" t="s">
        <v>34</v>
      </c>
      <c r="F3247" s="591" t="s">
        <v>723</v>
      </c>
      <c r="G3247" s="590" t="s">
        <v>311</v>
      </c>
      <c r="H3247" s="589">
        <v>378</v>
      </c>
      <c r="I3247" s="592">
        <v>2484</v>
      </c>
      <c r="J3247" s="592">
        <v>938952</v>
      </c>
      <c r="K3247" s="590" t="s">
        <v>2206</v>
      </c>
      <c r="L3247" s="590" t="s">
        <v>4036</v>
      </c>
      <c r="M3247" s="591" t="s">
        <v>723</v>
      </c>
      <c r="O3247" s="554" t="str">
        <f t="shared" si="293"/>
        <v>B2/26/22-K</v>
      </c>
    </row>
    <row r="3248" spans="1:18">
      <c r="B3248" s="590" t="s">
        <v>4023</v>
      </c>
      <c r="C3248" s="590" t="s">
        <v>1914</v>
      </c>
      <c r="D3248" s="590" t="s">
        <v>2352</v>
      </c>
      <c r="E3248" s="590" t="s">
        <v>39</v>
      </c>
      <c r="F3248" s="591" t="s">
        <v>4037</v>
      </c>
      <c r="G3248" s="590" t="s">
        <v>311</v>
      </c>
      <c r="H3248" s="589">
        <v>42</v>
      </c>
      <c r="I3248" s="592">
        <v>4259.38</v>
      </c>
      <c r="J3248" s="592">
        <v>178893.96</v>
      </c>
      <c r="K3248" s="590" t="s">
        <v>2206</v>
      </c>
      <c r="L3248" s="590" t="s">
        <v>4038</v>
      </c>
      <c r="M3248" s="591" t="s">
        <v>4037</v>
      </c>
      <c r="O3248" s="554" t="str">
        <f t="shared" si="293"/>
        <v>B2/26/22-L</v>
      </c>
    </row>
    <row r="3249" spans="1:18">
      <c r="B3249" s="590" t="s">
        <v>4023</v>
      </c>
      <c r="C3249" s="590" t="s">
        <v>1914</v>
      </c>
      <c r="D3249" s="590" t="s">
        <v>2352</v>
      </c>
      <c r="E3249" s="590" t="s">
        <v>38</v>
      </c>
      <c r="F3249" s="591" t="s">
        <v>4039</v>
      </c>
      <c r="G3249" s="590" t="s">
        <v>311</v>
      </c>
      <c r="H3249" s="589">
        <v>312</v>
      </c>
      <c r="I3249" s="592">
        <v>8981.1299999999992</v>
      </c>
      <c r="J3249" s="592">
        <v>2802112.56</v>
      </c>
      <c r="K3249" s="590" t="s">
        <v>2206</v>
      </c>
      <c r="L3249" s="590" t="s">
        <v>4040</v>
      </c>
      <c r="M3249" s="591" t="s">
        <v>4039</v>
      </c>
      <c r="O3249" s="554" t="str">
        <f t="shared" si="293"/>
        <v>B2/26/22-M</v>
      </c>
    </row>
    <row r="3250" spans="1:18">
      <c r="B3250" s="590" t="s">
        <v>4023</v>
      </c>
      <c r="C3250" s="590" t="s">
        <v>1914</v>
      </c>
      <c r="D3250" s="590" t="s">
        <v>2352</v>
      </c>
      <c r="E3250" s="590" t="s">
        <v>205</v>
      </c>
      <c r="F3250" s="591" t="s">
        <v>4041</v>
      </c>
      <c r="G3250" s="590" t="s">
        <v>311</v>
      </c>
      <c r="H3250" s="589">
        <v>30</v>
      </c>
      <c r="I3250" s="592">
        <v>8981.1299999999992</v>
      </c>
      <c r="J3250" s="592">
        <v>269433.90000000002</v>
      </c>
      <c r="K3250" s="590" t="s">
        <v>2206</v>
      </c>
      <c r="L3250" s="590" t="s">
        <v>4042</v>
      </c>
      <c r="M3250" s="591" t="s">
        <v>4041</v>
      </c>
      <c r="O3250" s="554" t="str">
        <f t="shared" si="293"/>
        <v>B2/26/22-N</v>
      </c>
    </row>
    <row r="3251" spans="1:18">
      <c r="B3251" s="590" t="s">
        <v>4023</v>
      </c>
      <c r="C3251" s="590" t="s">
        <v>1914</v>
      </c>
      <c r="D3251" s="590" t="s">
        <v>2352</v>
      </c>
      <c r="E3251" s="590" t="s">
        <v>414</v>
      </c>
      <c r="F3251" s="591" t="s">
        <v>725</v>
      </c>
      <c r="G3251" s="590" t="s">
        <v>311</v>
      </c>
      <c r="H3251" s="589">
        <v>74</v>
      </c>
      <c r="I3251" s="592">
        <v>2409.5</v>
      </c>
      <c r="J3251" s="592">
        <v>178303</v>
      </c>
      <c r="K3251" s="590" t="s">
        <v>2206</v>
      </c>
      <c r="L3251" s="590" t="s">
        <v>4043</v>
      </c>
      <c r="M3251" s="591" t="s">
        <v>725</v>
      </c>
      <c r="O3251" s="554" t="str">
        <f t="shared" si="293"/>
        <v>B2/26/22-P</v>
      </c>
    </row>
    <row r="3252" spans="1:18">
      <c r="B3252" s="590" t="s">
        <v>4023</v>
      </c>
      <c r="C3252" s="590" t="s">
        <v>1914</v>
      </c>
      <c r="D3252" s="590" t="s">
        <v>2352</v>
      </c>
      <c r="E3252" s="590" t="s">
        <v>416</v>
      </c>
      <c r="F3252" s="591" t="s">
        <v>4044</v>
      </c>
      <c r="G3252" s="590" t="s">
        <v>311</v>
      </c>
      <c r="H3252" s="589">
        <v>68</v>
      </c>
      <c r="I3252" s="592">
        <v>2409.5</v>
      </c>
      <c r="J3252" s="592">
        <v>163846</v>
      </c>
      <c r="K3252" s="590" t="s">
        <v>2206</v>
      </c>
      <c r="L3252" s="590" t="s">
        <v>4045</v>
      </c>
      <c r="M3252" s="591" t="s">
        <v>4044</v>
      </c>
      <c r="O3252" s="554" t="str">
        <f t="shared" si="293"/>
        <v>B2/26/22-Q</v>
      </c>
    </row>
    <row r="3253" spans="1:18">
      <c r="B3253" s="590" t="s">
        <v>4023</v>
      </c>
      <c r="C3253" s="590" t="s">
        <v>1914</v>
      </c>
      <c r="D3253" s="590" t="s">
        <v>2352</v>
      </c>
      <c r="E3253" s="590" t="s">
        <v>419</v>
      </c>
      <c r="F3253" s="591" t="s">
        <v>4046</v>
      </c>
      <c r="G3253" s="590" t="s">
        <v>311</v>
      </c>
      <c r="H3253" s="589">
        <v>63</v>
      </c>
      <c r="I3253" s="592">
        <v>2493.5</v>
      </c>
      <c r="J3253" s="592">
        <v>157090.5</v>
      </c>
      <c r="K3253" s="590" t="s">
        <v>2206</v>
      </c>
      <c r="L3253" s="590" t="s">
        <v>4047</v>
      </c>
      <c r="M3253" s="591" t="s">
        <v>4046</v>
      </c>
      <c r="O3253" s="554" t="str">
        <f t="shared" si="293"/>
        <v>B2/26/22-R</v>
      </c>
    </row>
    <row r="3255" spans="1:18" ht="14.5">
      <c r="P3255" s="555"/>
      <c r="Q3255" s="555"/>
      <c r="R3255" s="555"/>
    </row>
    <row r="3256" spans="1:18" ht="29">
      <c r="A3256" s="587">
        <v>4</v>
      </c>
      <c r="B3256" s="588" t="s">
        <v>4048</v>
      </c>
      <c r="C3256" s="588" t="s">
        <v>36</v>
      </c>
      <c r="D3256" s="588" t="s">
        <v>36</v>
      </c>
      <c r="E3256" s="588" t="s">
        <v>36</v>
      </c>
      <c r="F3256" s="587" t="s">
        <v>2360</v>
      </c>
      <c r="G3256" s="588" t="s">
        <v>36</v>
      </c>
      <c r="H3256" s="587"/>
      <c r="I3256" s="587"/>
      <c r="J3256" s="583">
        <v>1552491.25</v>
      </c>
      <c r="K3256" s="588"/>
      <c r="L3256" s="588"/>
      <c r="M3256" s="587"/>
      <c r="N3256" s="587"/>
      <c r="O3256" s="587"/>
    </row>
    <row r="3257" spans="1:18">
      <c r="B3257" s="590" t="s">
        <v>4048</v>
      </c>
      <c r="C3257" s="590" t="s">
        <v>1914</v>
      </c>
      <c r="D3257" s="590" t="s">
        <v>2352</v>
      </c>
      <c r="E3257" s="590" t="s">
        <v>5</v>
      </c>
      <c r="F3257" s="591" t="s">
        <v>730</v>
      </c>
      <c r="G3257" s="590" t="s">
        <v>311</v>
      </c>
      <c r="H3257" s="589">
        <v>19</v>
      </c>
      <c r="I3257" s="592">
        <v>3217.75</v>
      </c>
      <c r="J3257" s="592">
        <v>61137.25</v>
      </c>
      <c r="K3257" s="590" t="s">
        <v>2206</v>
      </c>
      <c r="L3257" s="590" t="s">
        <v>4049</v>
      </c>
      <c r="M3257" s="591" t="s">
        <v>730</v>
      </c>
      <c r="O3257" s="554" t="str">
        <f t="shared" ref="O3257:O3259" si="294">+_xlfn.CONCAT(B3257,"-",E3257)</f>
        <v>B2/26/23-A</v>
      </c>
    </row>
    <row r="3258" spans="1:18">
      <c r="B3258" s="590" t="s">
        <v>4048</v>
      </c>
      <c r="C3258" s="590" t="s">
        <v>1914</v>
      </c>
      <c r="D3258" s="590" t="s">
        <v>2352</v>
      </c>
      <c r="E3258" s="590" t="s">
        <v>6</v>
      </c>
      <c r="F3258" s="591" t="s">
        <v>4050</v>
      </c>
      <c r="G3258" s="590" t="s">
        <v>311</v>
      </c>
      <c r="H3258" s="589">
        <v>954</v>
      </c>
      <c r="I3258" s="592">
        <v>1535</v>
      </c>
      <c r="J3258" s="592">
        <v>1464390</v>
      </c>
      <c r="K3258" s="590" t="s">
        <v>2206</v>
      </c>
      <c r="L3258" s="590" t="s">
        <v>4051</v>
      </c>
      <c r="M3258" s="591" t="s">
        <v>4050</v>
      </c>
      <c r="O3258" s="554" t="str">
        <f t="shared" si="294"/>
        <v>B2/26/23-B</v>
      </c>
    </row>
    <row r="3259" spans="1:18">
      <c r="B3259" s="590" t="s">
        <v>4048</v>
      </c>
      <c r="C3259" s="590" t="s">
        <v>1914</v>
      </c>
      <c r="D3259" s="590" t="s">
        <v>2352</v>
      </c>
      <c r="E3259" s="590" t="s">
        <v>7</v>
      </c>
      <c r="F3259" s="591" t="s">
        <v>4052</v>
      </c>
      <c r="G3259" s="590" t="s">
        <v>311</v>
      </c>
      <c r="H3259" s="589">
        <v>126</v>
      </c>
      <c r="I3259" s="589">
        <v>214</v>
      </c>
      <c r="J3259" s="592">
        <v>26964</v>
      </c>
      <c r="K3259" s="590" t="s">
        <v>2206</v>
      </c>
      <c r="L3259" s="590" t="s">
        <v>4053</v>
      </c>
      <c r="M3259" s="591" t="s">
        <v>4052</v>
      </c>
      <c r="O3259" s="554" t="str">
        <f t="shared" si="294"/>
        <v>B2/26/23-C</v>
      </c>
    </row>
    <row r="3260" spans="1:18" ht="14.5">
      <c r="P3260" s="555"/>
      <c r="Q3260" s="555"/>
      <c r="R3260" s="555"/>
    </row>
    <row r="3261" spans="1:18" ht="29">
      <c r="A3261" s="587">
        <v>4</v>
      </c>
      <c r="B3261" s="588" t="s">
        <v>4048</v>
      </c>
      <c r="C3261" s="588" t="s">
        <v>36</v>
      </c>
      <c r="D3261" s="588" t="s">
        <v>36</v>
      </c>
      <c r="E3261" s="588" t="s">
        <v>36</v>
      </c>
      <c r="F3261" s="587" t="s">
        <v>733</v>
      </c>
      <c r="G3261" s="588" t="s">
        <v>36</v>
      </c>
      <c r="H3261" s="587"/>
      <c r="I3261" s="587"/>
      <c r="J3261" s="583">
        <v>760925.68</v>
      </c>
      <c r="K3261" s="588"/>
      <c r="L3261" s="588"/>
      <c r="M3261" s="587"/>
      <c r="N3261" s="587"/>
      <c r="O3261" s="587"/>
    </row>
    <row r="3262" spans="1:18">
      <c r="B3262" s="590" t="s">
        <v>4048</v>
      </c>
      <c r="C3262" s="590" t="s">
        <v>1914</v>
      </c>
      <c r="D3262" s="590" t="s">
        <v>2352</v>
      </c>
      <c r="E3262" s="590" t="s">
        <v>8</v>
      </c>
      <c r="F3262" s="591" t="s">
        <v>734</v>
      </c>
      <c r="G3262" s="590" t="s">
        <v>311</v>
      </c>
      <c r="H3262" s="589">
        <v>11</v>
      </c>
      <c r="I3262" s="589">
        <v>915.25</v>
      </c>
      <c r="J3262" s="592">
        <v>10067.75</v>
      </c>
      <c r="K3262" s="590" t="s">
        <v>2206</v>
      </c>
      <c r="L3262" s="590" t="s">
        <v>4054</v>
      </c>
      <c r="M3262" s="591" t="s">
        <v>734</v>
      </c>
      <c r="O3262" s="554" t="str">
        <f t="shared" ref="O3262:O3270" si="295">+_xlfn.CONCAT(B3262,"-",E3262)</f>
        <v>B2/26/23-D</v>
      </c>
    </row>
    <row r="3263" spans="1:18">
      <c r="B3263" s="590" t="s">
        <v>4048</v>
      </c>
      <c r="C3263" s="590" t="s">
        <v>1914</v>
      </c>
      <c r="D3263" s="590" t="s">
        <v>2352</v>
      </c>
      <c r="E3263" s="590" t="s">
        <v>10</v>
      </c>
      <c r="F3263" s="591" t="s">
        <v>4055</v>
      </c>
      <c r="G3263" s="590" t="s">
        <v>311</v>
      </c>
      <c r="H3263" s="589">
        <v>3</v>
      </c>
      <c r="I3263" s="592">
        <v>1063</v>
      </c>
      <c r="J3263" s="592">
        <v>3189</v>
      </c>
      <c r="K3263" s="590" t="s">
        <v>2206</v>
      </c>
      <c r="L3263" s="590" t="s">
        <v>4056</v>
      </c>
      <c r="M3263" s="591" t="s">
        <v>4055</v>
      </c>
      <c r="O3263" s="554" t="str">
        <f t="shared" si="295"/>
        <v>B2/26/23-E</v>
      </c>
    </row>
    <row r="3264" spans="1:18">
      <c r="B3264" s="590" t="s">
        <v>4048</v>
      </c>
      <c r="C3264" s="590" t="s">
        <v>1914</v>
      </c>
      <c r="D3264" s="590" t="s">
        <v>2352</v>
      </c>
      <c r="E3264" s="590" t="s">
        <v>11</v>
      </c>
      <c r="F3264" s="591" t="s">
        <v>735</v>
      </c>
      <c r="G3264" s="590" t="s">
        <v>311</v>
      </c>
      <c r="H3264" s="589">
        <v>25</v>
      </c>
      <c r="I3264" s="592">
        <v>1777.75</v>
      </c>
      <c r="J3264" s="592">
        <v>44443.75</v>
      </c>
      <c r="K3264" s="590" t="s">
        <v>2206</v>
      </c>
      <c r="L3264" s="590" t="s">
        <v>4057</v>
      </c>
      <c r="M3264" s="591" t="s">
        <v>735</v>
      </c>
      <c r="O3264" s="554" t="str">
        <f t="shared" si="295"/>
        <v>B2/26/23-F</v>
      </c>
    </row>
    <row r="3265" spans="1:18" ht="25">
      <c r="B3265" s="590" t="s">
        <v>4048</v>
      </c>
      <c r="C3265" s="590" t="s">
        <v>1914</v>
      </c>
      <c r="D3265" s="590" t="s">
        <v>2352</v>
      </c>
      <c r="E3265" s="590" t="s">
        <v>27</v>
      </c>
      <c r="F3265" s="591" t="s">
        <v>736</v>
      </c>
      <c r="G3265" s="590" t="s">
        <v>311</v>
      </c>
      <c r="H3265" s="589">
        <v>3</v>
      </c>
      <c r="I3265" s="592">
        <v>1777.75</v>
      </c>
      <c r="J3265" s="592">
        <v>5333.25</v>
      </c>
      <c r="K3265" s="590" t="s">
        <v>2206</v>
      </c>
      <c r="L3265" s="590" t="s">
        <v>4058</v>
      </c>
      <c r="M3265" s="591" t="s">
        <v>736</v>
      </c>
      <c r="O3265" s="554" t="str">
        <f t="shared" si="295"/>
        <v>B2/26/23-G</v>
      </c>
    </row>
    <row r="3266" spans="1:18">
      <c r="B3266" s="590" t="s">
        <v>4048</v>
      </c>
      <c r="C3266" s="590" t="s">
        <v>1914</v>
      </c>
      <c r="D3266" s="590" t="s">
        <v>2352</v>
      </c>
      <c r="E3266" s="590" t="s">
        <v>28</v>
      </c>
      <c r="F3266" s="591" t="s">
        <v>738</v>
      </c>
      <c r="G3266" s="590" t="s">
        <v>311</v>
      </c>
      <c r="H3266" s="589">
        <v>34</v>
      </c>
      <c r="I3266" s="592">
        <v>1898.5</v>
      </c>
      <c r="J3266" s="592">
        <v>64549</v>
      </c>
      <c r="K3266" s="590" t="s">
        <v>2206</v>
      </c>
      <c r="L3266" s="590" t="s">
        <v>4059</v>
      </c>
      <c r="M3266" s="591" t="s">
        <v>738</v>
      </c>
      <c r="O3266" s="554" t="str">
        <f t="shared" si="295"/>
        <v>B2/26/23-H</v>
      </c>
    </row>
    <row r="3267" spans="1:18">
      <c r="B3267" s="590" t="s">
        <v>4048</v>
      </c>
      <c r="C3267" s="590" t="s">
        <v>1914</v>
      </c>
      <c r="D3267" s="590" t="s">
        <v>2352</v>
      </c>
      <c r="E3267" s="590" t="s">
        <v>33</v>
      </c>
      <c r="F3267" s="591" t="s">
        <v>739</v>
      </c>
      <c r="G3267" s="590" t="s">
        <v>311</v>
      </c>
      <c r="H3267" s="589">
        <v>14</v>
      </c>
      <c r="I3267" s="592">
        <v>1898.5</v>
      </c>
      <c r="J3267" s="592">
        <v>26579</v>
      </c>
      <c r="K3267" s="590" t="s">
        <v>2206</v>
      </c>
      <c r="L3267" s="590" t="s">
        <v>4060</v>
      </c>
      <c r="M3267" s="591" t="s">
        <v>739</v>
      </c>
      <c r="O3267" s="554" t="str">
        <f t="shared" si="295"/>
        <v>B2/26/23-J</v>
      </c>
    </row>
    <row r="3268" spans="1:18">
      <c r="B3268" s="590" t="s">
        <v>4048</v>
      </c>
      <c r="C3268" s="590" t="s">
        <v>1914</v>
      </c>
      <c r="D3268" s="590" t="s">
        <v>2352</v>
      </c>
      <c r="E3268" s="590" t="s">
        <v>34</v>
      </c>
      <c r="F3268" s="591" t="s">
        <v>741</v>
      </c>
      <c r="G3268" s="590" t="s">
        <v>311</v>
      </c>
      <c r="H3268" s="589">
        <v>29</v>
      </c>
      <c r="I3268" s="592">
        <v>2898</v>
      </c>
      <c r="J3268" s="592">
        <v>84042</v>
      </c>
      <c r="K3268" s="590" t="s">
        <v>2206</v>
      </c>
      <c r="L3268" s="590" t="s">
        <v>4061</v>
      </c>
      <c r="M3268" s="591" t="s">
        <v>741</v>
      </c>
      <c r="O3268" s="554" t="str">
        <f t="shared" si="295"/>
        <v>B2/26/23-K</v>
      </c>
    </row>
    <row r="3269" spans="1:18">
      <c r="B3269" s="590" t="s">
        <v>4048</v>
      </c>
      <c r="C3269" s="590" t="s">
        <v>1914</v>
      </c>
      <c r="D3269" s="590" t="s">
        <v>2352</v>
      </c>
      <c r="E3269" s="590" t="s">
        <v>39</v>
      </c>
      <c r="F3269" s="591" t="s">
        <v>742</v>
      </c>
      <c r="G3269" s="590" t="s">
        <v>311</v>
      </c>
      <c r="H3269" s="589">
        <v>142</v>
      </c>
      <c r="I3269" s="592">
        <v>2984.88</v>
      </c>
      <c r="J3269" s="592">
        <v>423852.96</v>
      </c>
      <c r="K3269" s="590" t="s">
        <v>2206</v>
      </c>
      <c r="L3269" s="590" t="s">
        <v>4062</v>
      </c>
      <c r="M3269" s="591" t="s">
        <v>742</v>
      </c>
      <c r="O3269" s="554" t="str">
        <f t="shared" si="295"/>
        <v>B2/26/23-L</v>
      </c>
    </row>
    <row r="3270" spans="1:18">
      <c r="B3270" s="590" t="s">
        <v>4048</v>
      </c>
      <c r="C3270" s="590" t="s">
        <v>1914</v>
      </c>
      <c r="D3270" s="590" t="s">
        <v>2352</v>
      </c>
      <c r="E3270" s="590" t="s">
        <v>38</v>
      </c>
      <c r="F3270" s="591" t="s">
        <v>4063</v>
      </c>
      <c r="G3270" s="590" t="s">
        <v>311</v>
      </c>
      <c r="H3270" s="589">
        <v>19</v>
      </c>
      <c r="I3270" s="592">
        <v>5203.63</v>
      </c>
      <c r="J3270" s="592">
        <v>98868.97</v>
      </c>
      <c r="K3270" s="590" t="s">
        <v>2206</v>
      </c>
      <c r="L3270" s="590" t="s">
        <v>4064</v>
      </c>
      <c r="M3270" s="591" t="s">
        <v>4063</v>
      </c>
      <c r="O3270" s="554" t="str">
        <f t="shared" si="295"/>
        <v>B2/26/23-M</v>
      </c>
    </row>
    <row r="3271" spans="1:18" ht="14.5">
      <c r="P3271" s="555"/>
      <c r="Q3271" s="555"/>
      <c r="R3271" s="555"/>
    </row>
    <row r="3272" spans="1:18" ht="14.5">
      <c r="A3272" s="587">
        <v>4</v>
      </c>
      <c r="B3272" s="588" t="s">
        <v>4048</v>
      </c>
      <c r="C3272" s="588" t="s">
        <v>36</v>
      </c>
      <c r="D3272" s="588" t="s">
        <v>36</v>
      </c>
      <c r="E3272" s="588" t="s">
        <v>36</v>
      </c>
      <c r="F3272" s="587" t="s">
        <v>746</v>
      </c>
      <c r="G3272" s="588" t="s">
        <v>36</v>
      </c>
      <c r="H3272" s="587"/>
      <c r="I3272" s="587"/>
      <c r="J3272" s="583">
        <v>31250</v>
      </c>
      <c r="K3272" s="588"/>
      <c r="L3272" s="588"/>
      <c r="M3272" s="587"/>
      <c r="N3272" s="587"/>
      <c r="O3272" s="587"/>
    </row>
    <row r="3273" spans="1:18">
      <c r="B3273" s="590" t="s">
        <v>4048</v>
      </c>
      <c r="C3273" s="590" t="s">
        <v>1914</v>
      </c>
      <c r="D3273" s="590" t="s">
        <v>2352</v>
      </c>
      <c r="E3273" s="590" t="s">
        <v>205</v>
      </c>
      <c r="F3273" s="591" t="s">
        <v>747</v>
      </c>
      <c r="G3273" s="590" t="s">
        <v>0</v>
      </c>
      <c r="H3273" s="589">
        <v>1</v>
      </c>
      <c r="I3273" s="592">
        <v>31250</v>
      </c>
      <c r="J3273" s="592">
        <v>31250</v>
      </c>
      <c r="K3273" s="590" t="s">
        <v>2206</v>
      </c>
      <c r="L3273" s="590" t="s">
        <v>4065</v>
      </c>
      <c r="M3273" s="591" t="s">
        <v>747</v>
      </c>
      <c r="O3273" s="554" t="str">
        <f>+_xlfn.CONCAT(B3273,"-",E3273)</f>
        <v>B2/26/23-N</v>
      </c>
    </row>
    <row r="3275" spans="1:18" ht="14.5">
      <c r="P3275" s="555"/>
      <c r="Q3275" s="555"/>
      <c r="R3275" s="555"/>
    </row>
    <row r="3276" spans="1:18" ht="14.5">
      <c r="A3276" s="587">
        <v>3</v>
      </c>
      <c r="B3276" s="588" t="s">
        <v>4066</v>
      </c>
      <c r="C3276" s="588" t="s">
        <v>36</v>
      </c>
      <c r="D3276" s="588" t="s">
        <v>36</v>
      </c>
      <c r="E3276" s="588" t="s">
        <v>36</v>
      </c>
      <c r="F3276" s="587" t="s">
        <v>748</v>
      </c>
      <c r="G3276" s="588" t="s">
        <v>36</v>
      </c>
      <c r="H3276" s="587"/>
      <c r="I3276" s="587"/>
      <c r="J3276" s="583">
        <v>1039496.25</v>
      </c>
      <c r="K3276" s="588"/>
      <c r="L3276" s="588"/>
      <c r="M3276" s="587"/>
      <c r="N3276" s="587"/>
      <c r="O3276" s="587"/>
      <c r="P3276" s="555"/>
      <c r="Q3276" s="555"/>
      <c r="R3276" s="555"/>
    </row>
    <row r="3277" spans="1:18" ht="29">
      <c r="A3277" s="587">
        <v>4</v>
      </c>
      <c r="B3277" s="588" t="s">
        <v>4066</v>
      </c>
      <c r="C3277" s="588" t="s">
        <v>36</v>
      </c>
      <c r="D3277" s="588" t="s">
        <v>36</v>
      </c>
      <c r="E3277" s="588" t="s">
        <v>36</v>
      </c>
      <c r="F3277" s="587" t="s">
        <v>749</v>
      </c>
      <c r="G3277" s="588" t="s">
        <v>36</v>
      </c>
      <c r="H3277" s="587"/>
      <c r="I3277" s="587"/>
      <c r="J3277" s="583">
        <v>1039496.25</v>
      </c>
      <c r="K3277" s="588"/>
      <c r="L3277" s="588"/>
      <c r="M3277" s="587"/>
      <c r="N3277" s="587"/>
      <c r="O3277" s="587"/>
    </row>
    <row r="3278" spans="1:18">
      <c r="B3278" s="590" t="s">
        <v>4066</v>
      </c>
      <c r="C3278" s="590" t="s">
        <v>1914</v>
      </c>
      <c r="D3278" s="590" t="s">
        <v>2368</v>
      </c>
      <c r="E3278" s="590" t="s">
        <v>5</v>
      </c>
      <c r="F3278" s="591" t="s">
        <v>750</v>
      </c>
      <c r="G3278" s="590" t="s">
        <v>311</v>
      </c>
      <c r="H3278" s="589">
        <v>51</v>
      </c>
      <c r="I3278" s="592">
        <v>10398.5</v>
      </c>
      <c r="J3278" s="592">
        <v>530323.5</v>
      </c>
      <c r="K3278" s="590" t="s">
        <v>2206</v>
      </c>
      <c r="L3278" s="590" t="s">
        <v>4067</v>
      </c>
      <c r="M3278" s="591" t="s">
        <v>750</v>
      </c>
      <c r="O3278" s="554" t="str">
        <f t="shared" ref="O3278:O3280" si="296">+_xlfn.CONCAT(B3278,"-",E3278)</f>
        <v>B2/26/24-A</v>
      </c>
    </row>
    <row r="3279" spans="1:18">
      <c r="B3279" s="590" t="s">
        <v>4066</v>
      </c>
      <c r="C3279" s="590" t="s">
        <v>1914</v>
      </c>
      <c r="D3279" s="590" t="s">
        <v>2368</v>
      </c>
      <c r="E3279" s="590" t="s">
        <v>6</v>
      </c>
      <c r="F3279" s="591" t="s">
        <v>4068</v>
      </c>
      <c r="G3279" s="590" t="s">
        <v>311</v>
      </c>
      <c r="H3279" s="589">
        <v>16</v>
      </c>
      <c r="I3279" s="592">
        <v>3737.25</v>
      </c>
      <c r="J3279" s="592">
        <v>59796</v>
      </c>
      <c r="K3279" s="590" t="s">
        <v>2206</v>
      </c>
      <c r="L3279" s="590" t="s">
        <v>4069</v>
      </c>
      <c r="M3279" s="591" t="s">
        <v>4068</v>
      </c>
      <c r="O3279" s="554" t="str">
        <f t="shared" si="296"/>
        <v>B2/26/24-B</v>
      </c>
    </row>
    <row r="3280" spans="1:18">
      <c r="B3280" s="590" t="s">
        <v>4066</v>
      </c>
      <c r="C3280" s="590" t="s">
        <v>1914</v>
      </c>
      <c r="D3280" s="590" t="s">
        <v>2368</v>
      </c>
      <c r="E3280" s="590" t="s">
        <v>7</v>
      </c>
      <c r="F3280" s="591" t="s">
        <v>4070</v>
      </c>
      <c r="G3280" s="590" t="s">
        <v>311</v>
      </c>
      <c r="H3280" s="589">
        <v>213</v>
      </c>
      <c r="I3280" s="592">
        <v>2109.75</v>
      </c>
      <c r="J3280" s="592">
        <v>449376.75</v>
      </c>
      <c r="K3280" s="590" t="s">
        <v>2206</v>
      </c>
      <c r="L3280" s="590" t="s">
        <v>4071</v>
      </c>
      <c r="M3280" s="591" t="s">
        <v>4070</v>
      </c>
      <c r="O3280" s="554" t="str">
        <f t="shared" si="296"/>
        <v>B2/26/24-C</v>
      </c>
    </row>
    <row r="3281" spans="1:18" ht="14.5">
      <c r="P3281" s="555"/>
      <c r="Q3281" s="555"/>
      <c r="R3281" s="555"/>
    </row>
    <row r="3282" spans="1:18" ht="14.5">
      <c r="A3282" s="587" t="s">
        <v>1633</v>
      </c>
      <c r="B3282" s="588" t="s">
        <v>4066</v>
      </c>
      <c r="C3282" s="588" t="s">
        <v>36</v>
      </c>
      <c r="D3282" s="588" t="s">
        <v>36</v>
      </c>
      <c r="E3282" s="588" t="s">
        <v>36</v>
      </c>
      <c r="F3282" s="587" t="s">
        <v>25</v>
      </c>
      <c r="G3282" s="588"/>
      <c r="H3282" s="587"/>
      <c r="I3282" s="587"/>
      <c r="J3282" s="587"/>
      <c r="K3282" s="588"/>
      <c r="L3282" s="588"/>
      <c r="M3282" s="587"/>
      <c r="N3282" s="587"/>
      <c r="O3282" s="587"/>
      <c r="P3282" s="555"/>
      <c r="Q3282" s="555"/>
      <c r="R3282" s="555"/>
    </row>
    <row r="3283" spans="1:18" ht="14.5">
      <c r="A3283" s="587" t="s">
        <v>1633</v>
      </c>
      <c r="B3283" s="588" t="s">
        <v>4066</v>
      </c>
      <c r="C3283" s="588" t="s">
        <v>36</v>
      </c>
      <c r="D3283" s="588" t="s">
        <v>36</v>
      </c>
      <c r="E3283" s="588" t="s">
        <v>36</v>
      </c>
      <c r="F3283" s="587" t="s">
        <v>9</v>
      </c>
      <c r="G3283" s="588"/>
      <c r="H3283" s="587"/>
      <c r="I3283" s="587"/>
      <c r="J3283" s="587"/>
      <c r="K3283" s="588"/>
      <c r="L3283" s="588"/>
      <c r="M3283" s="587"/>
      <c r="N3283" s="587"/>
      <c r="O3283" s="587"/>
    </row>
    <row r="3285" spans="1:18" ht="14.5">
      <c r="P3285" s="555"/>
      <c r="Q3285" s="555"/>
      <c r="R3285" s="555"/>
    </row>
    <row r="3286" spans="1:18" ht="14.5">
      <c r="A3286" s="587">
        <v>2</v>
      </c>
      <c r="B3286" s="588" t="s">
        <v>4072</v>
      </c>
      <c r="C3286" s="588" t="s">
        <v>36</v>
      </c>
      <c r="D3286" s="588" t="s">
        <v>36</v>
      </c>
      <c r="E3286" s="588" t="s">
        <v>36</v>
      </c>
      <c r="F3286" s="587" t="s">
        <v>37</v>
      </c>
      <c r="G3286" s="588" t="s">
        <v>36</v>
      </c>
      <c r="H3286" s="587"/>
      <c r="I3286" s="587"/>
      <c r="J3286" s="583">
        <v>16702003.210000001</v>
      </c>
      <c r="K3286" s="588"/>
      <c r="L3286" s="588"/>
      <c r="M3286" s="587"/>
      <c r="N3286" s="587"/>
      <c r="O3286" s="587"/>
      <c r="P3286" s="555"/>
      <c r="Q3286" s="555"/>
      <c r="R3286" s="555"/>
    </row>
    <row r="3287" spans="1:18" ht="29">
      <c r="A3287" s="587">
        <v>3</v>
      </c>
      <c r="B3287" s="588" t="s">
        <v>4072</v>
      </c>
      <c r="C3287" s="588" t="s">
        <v>36</v>
      </c>
      <c r="D3287" s="588" t="s">
        <v>36</v>
      </c>
      <c r="E3287" s="588" t="s">
        <v>36</v>
      </c>
      <c r="F3287" s="587" t="s">
        <v>997</v>
      </c>
      <c r="G3287" s="588" t="s">
        <v>36</v>
      </c>
      <c r="H3287" s="587"/>
      <c r="I3287" s="587"/>
      <c r="J3287" s="587">
        <v>0</v>
      </c>
      <c r="K3287" s="588"/>
      <c r="L3287" s="588"/>
      <c r="M3287" s="587"/>
      <c r="N3287" s="587"/>
      <c r="O3287" s="587"/>
      <c r="P3287" s="555"/>
      <c r="Q3287" s="555"/>
      <c r="R3287" s="555"/>
    </row>
    <row r="3288" spans="1:18" ht="29">
      <c r="A3288" s="587">
        <v>4</v>
      </c>
      <c r="B3288" s="588" t="s">
        <v>4072</v>
      </c>
      <c r="C3288" s="588" t="s">
        <v>36</v>
      </c>
      <c r="D3288" s="588" t="s">
        <v>36</v>
      </c>
      <c r="E3288" s="588" t="s">
        <v>36</v>
      </c>
      <c r="F3288" s="587" t="s">
        <v>998</v>
      </c>
      <c r="G3288" s="588" t="s">
        <v>36</v>
      </c>
      <c r="H3288" s="587"/>
      <c r="I3288" s="587"/>
      <c r="J3288" s="587">
        <v>0</v>
      </c>
      <c r="K3288" s="588"/>
      <c r="L3288" s="588"/>
      <c r="M3288" s="587"/>
      <c r="N3288" s="587"/>
      <c r="O3288" s="587"/>
      <c r="P3288" s="555"/>
      <c r="Q3288" s="555"/>
      <c r="R3288" s="555"/>
    </row>
    <row r="3289" spans="1:18" ht="14.5">
      <c r="A3289" s="587">
        <v>4</v>
      </c>
      <c r="B3289" s="588" t="s">
        <v>4072</v>
      </c>
      <c r="C3289" s="588" t="s">
        <v>36</v>
      </c>
      <c r="D3289" s="588" t="s">
        <v>36</v>
      </c>
      <c r="E3289" s="588" t="s">
        <v>36</v>
      </c>
      <c r="F3289" s="587" t="s">
        <v>999</v>
      </c>
      <c r="G3289" s="588" t="s">
        <v>36</v>
      </c>
      <c r="H3289" s="587"/>
      <c r="I3289" s="587"/>
      <c r="J3289" s="587">
        <v>0</v>
      </c>
      <c r="K3289" s="588"/>
      <c r="L3289" s="588"/>
      <c r="M3289" s="587"/>
      <c r="N3289" s="587"/>
      <c r="O3289" s="587"/>
      <c r="P3289" s="555"/>
      <c r="Q3289" s="555"/>
      <c r="R3289" s="555"/>
    </row>
    <row r="3290" spans="1:18" ht="29">
      <c r="A3290" s="587">
        <v>5</v>
      </c>
      <c r="B3290" s="588" t="s">
        <v>4072</v>
      </c>
      <c r="C3290" s="588" t="s">
        <v>36</v>
      </c>
      <c r="D3290" s="588" t="s">
        <v>36</v>
      </c>
      <c r="E3290" s="588" t="s">
        <v>36</v>
      </c>
      <c r="F3290" s="587" t="s">
        <v>1000</v>
      </c>
      <c r="G3290" s="588" t="s">
        <v>36</v>
      </c>
      <c r="H3290" s="587"/>
      <c r="I3290" s="587"/>
      <c r="J3290" s="587">
        <v>0</v>
      </c>
      <c r="K3290" s="588"/>
      <c r="L3290" s="588"/>
      <c r="M3290" s="587"/>
      <c r="N3290" s="587"/>
      <c r="O3290" s="587"/>
      <c r="P3290" s="555"/>
      <c r="Q3290" s="555"/>
      <c r="R3290" s="555"/>
    </row>
    <row r="3291" spans="1:18" ht="29">
      <c r="A3291" s="587">
        <v>5</v>
      </c>
      <c r="B3291" s="588" t="s">
        <v>4072</v>
      </c>
      <c r="C3291" s="588" t="s">
        <v>36</v>
      </c>
      <c r="D3291" s="588" t="s">
        <v>36</v>
      </c>
      <c r="E3291" s="588" t="s">
        <v>36</v>
      </c>
      <c r="F3291" s="587" t="s">
        <v>1001</v>
      </c>
      <c r="G3291" s="588" t="s">
        <v>36</v>
      </c>
      <c r="H3291" s="587"/>
      <c r="I3291" s="587"/>
      <c r="J3291" s="587">
        <v>0</v>
      </c>
      <c r="K3291" s="588"/>
      <c r="L3291" s="588"/>
      <c r="M3291" s="587"/>
      <c r="N3291" s="587"/>
      <c r="O3291" s="587"/>
      <c r="P3291" s="555"/>
      <c r="Q3291" s="555"/>
      <c r="R3291" s="555"/>
    </row>
    <row r="3292" spans="1:18" ht="14.5">
      <c r="A3292" s="587">
        <v>5</v>
      </c>
      <c r="B3292" s="588" t="s">
        <v>4072</v>
      </c>
      <c r="C3292" s="588" t="s">
        <v>36</v>
      </c>
      <c r="D3292" s="588" t="s">
        <v>36</v>
      </c>
      <c r="E3292" s="588" t="s">
        <v>36</v>
      </c>
      <c r="F3292" s="587" t="s">
        <v>1002</v>
      </c>
      <c r="G3292" s="588" t="s">
        <v>36</v>
      </c>
      <c r="H3292" s="587"/>
      <c r="I3292" s="587"/>
      <c r="J3292" s="587">
        <v>0</v>
      </c>
      <c r="K3292" s="588"/>
      <c r="L3292" s="588"/>
      <c r="M3292" s="587"/>
      <c r="N3292" s="587"/>
      <c r="O3292" s="587"/>
      <c r="P3292" s="555"/>
      <c r="Q3292" s="555"/>
      <c r="R3292" s="555"/>
    </row>
    <row r="3293" spans="1:18" ht="29">
      <c r="A3293" s="587">
        <v>5</v>
      </c>
      <c r="B3293" s="588" t="s">
        <v>4072</v>
      </c>
      <c r="C3293" s="588" t="s">
        <v>36</v>
      </c>
      <c r="D3293" s="588" t="s">
        <v>36</v>
      </c>
      <c r="E3293" s="588" t="s">
        <v>36</v>
      </c>
      <c r="F3293" s="587" t="s">
        <v>1003</v>
      </c>
      <c r="G3293" s="588" t="s">
        <v>36</v>
      </c>
      <c r="H3293" s="587"/>
      <c r="I3293" s="587"/>
      <c r="J3293" s="587">
        <v>0</v>
      </c>
      <c r="K3293" s="588"/>
      <c r="L3293" s="588"/>
      <c r="M3293" s="587"/>
      <c r="N3293" s="587"/>
      <c r="O3293" s="587"/>
      <c r="P3293" s="555"/>
      <c r="Q3293" s="555"/>
      <c r="R3293" s="555"/>
    </row>
    <row r="3294" spans="1:18" ht="29">
      <c r="A3294" s="587">
        <v>5</v>
      </c>
      <c r="B3294" s="588" t="s">
        <v>4072</v>
      </c>
      <c r="C3294" s="588" t="s">
        <v>36</v>
      </c>
      <c r="D3294" s="588" t="s">
        <v>36</v>
      </c>
      <c r="E3294" s="588" t="s">
        <v>36</v>
      </c>
      <c r="F3294" s="587" t="s">
        <v>1004</v>
      </c>
      <c r="G3294" s="588" t="s">
        <v>36</v>
      </c>
      <c r="H3294" s="587"/>
      <c r="I3294" s="587"/>
      <c r="J3294" s="587">
        <v>0</v>
      </c>
      <c r="K3294" s="588"/>
      <c r="L3294" s="588"/>
      <c r="M3294" s="587"/>
      <c r="N3294" s="587"/>
      <c r="O3294" s="587"/>
      <c r="P3294" s="555"/>
      <c r="Q3294" s="555"/>
      <c r="R3294" s="555"/>
    </row>
    <row r="3295" spans="1:18" ht="43.5">
      <c r="A3295" s="587">
        <v>5</v>
      </c>
      <c r="B3295" s="588" t="s">
        <v>4072</v>
      </c>
      <c r="C3295" s="588" t="s">
        <v>36</v>
      </c>
      <c r="D3295" s="588" t="s">
        <v>36</v>
      </c>
      <c r="E3295" s="588" t="s">
        <v>36</v>
      </c>
      <c r="F3295" s="587" t="s">
        <v>1005</v>
      </c>
      <c r="G3295" s="588" t="s">
        <v>36</v>
      </c>
      <c r="H3295" s="587"/>
      <c r="I3295" s="587"/>
      <c r="J3295" s="587">
        <v>0</v>
      </c>
      <c r="K3295" s="588"/>
      <c r="L3295" s="588"/>
      <c r="M3295" s="587"/>
      <c r="N3295" s="587"/>
      <c r="O3295" s="587"/>
      <c r="P3295" s="555"/>
      <c r="Q3295" s="555"/>
      <c r="R3295" s="555"/>
    </row>
    <row r="3296" spans="1:18" ht="29">
      <c r="A3296" s="587">
        <v>5</v>
      </c>
      <c r="B3296" s="588" t="s">
        <v>4072</v>
      </c>
      <c r="C3296" s="588" t="s">
        <v>36</v>
      </c>
      <c r="D3296" s="588" t="s">
        <v>36</v>
      </c>
      <c r="E3296" s="588" t="s">
        <v>36</v>
      </c>
      <c r="F3296" s="587" t="s">
        <v>1006</v>
      </c>
      <c r="G3296" s="588" t="s">
        <v>36</v>
      </c>
      <c r="H3296" s="587"/>
      <c r="I3296" s="587"/>
      <c r="J3296" s="587">
        <v>0</v>
      </c>
      <c r="K3296" s="588"/>
      <c r="L3296" s="588"/>
      <c r="M3296" s="587"/>
      <c r="N3296" s="587"/>
      <c r="O3296" s="587"/>
      <c r="P3296" s="555"/>
      <c r="Q3296" s="555"/>
      <c r="R3296" s="555"/>
    </row>
    <row r="3297" spans="1:18" ht="29">
      <c r="A3297" s="587">
        <v>5</v>
      </c>
      <c r="B3297" s="588" t="s">
        <v>4072</v>
      </c>
      <c r="C3297" s="588" t="s">
        <v>36</v>
      </c>
      <c r="D3297" s="588" t="s">
        <v>36</v>
      </c>
      <c r="E3297" s="588" t="s">
        <v>36</v>
      </c>
      <c r="F3297" s="587" t="s">
        <v>1007</v>
      </c>
      <c r="G3297" s="588" t="s">
        <v>36</v>
      </c>
      <c r="H3297" s="587"/>
      <c r="I3297" s="587"/>
      <c r="J3297" s="587">
        <v>0</v>
      </c>
      <c r="K3297" s="588"/>
      <c r="L3297" s="588"/>
      <c r="M3297" s="587"/>
      <c r="N3297" s="587"/>
      <c r="O3297" s="587"/>
    </row>
    <row r="3298" spans="1:18" ht="14.5">
      <c r="P3298" s="555"/>
      <c r="Q3298" s="555"/>
      <c r="R3298" s="555"/>
    </row>
    <row r="3299" spans="1:18" ht="14.5">
      <c r="A3299" s="587">
        <v>4</v>
      </c>
      <c r="B3299" s="588" t="s">
        <v>4072</v>
      </c>
      <c r="C3299" s="588" t="s">
        <v>36</v>
      </c>
      <c r="D3299" s="588" t="s">
        <v>36</v>
      </c>
      <c r="E3299" s="588" t="s">
        <v>36</v>
      </c>
      <c r="F3299" s="587" t="s">
        <v>1008</v>
      </c>
      <c r="G3299" s="588" t="s">
        <v>36</v>
      </c>
      <c r="H3299" s="587"/>
      <c r="I3299" s="587"/>
      <c r="J3299" s="587">
        <v>0</v>
      </c>
      <c r="K3299" s="588"/>
      <c r="L3299" s="588"/>
      <c r="M3299" s="587"/>
      <c r="N3299" s="587"/>
      <c r="O3299" s="587"/>
      <c r="P3299" s="555"/>
      <c r="Q3299" s="555"/>
      <c r="R3299" s="555"/>
    </row>
    <row r="3300" spans="1:18" ht="29">
      <c r="A3300" s="587">
        <v>5</v>
      </c>
      <c r="B3300" s="588" t="s">
        <v>4072</v>
      </c>
      <c r="C3300" s="588" t="s">
        <v>36</v>
      </c>
      <c r="D3300" s="588" t="s">
        <v>36</v>
      </c>
      <c r="E3300" s="588" t="s">
        <v>36</v>
      </c>
      <c r="F3300" s="587" t="s">
        <v>1009</v>
      </c>
      <c r="G3300" s="588" t="s">
        <v>36</v>
      </c>
      <c r="H3300" s="587"/>
      <c r="I3300" s="587"/>
      <c r="J3300" s="587">
        <v>0</v>
      </c>
      <c r="K3300" s="588"/>
      <c r="L3300" s="588"/>
      <c r="M3300" s="587"/>
      <c r="N3300" s="587"/>
      <c r="O3300" s="587"/>
      <c r="P3300" s="555"/>
      <c r="Q3300" s="555"/>
      <c r="R3300" s="555"/>
    </row>
    <row r="3301" spans="1:18" ht="29">
      <c r="A3301" s="587">
        <v>5</v>
      </c>
      <c r="B3301" s="588" t="s">
        <v>4072</v>
      </c>
      <c r="C3301" s="588" t="s">
        <v>36</v>
      </c>
      <c r="D3301" s="588" t="s">
        <v>36</v>
      </c>
      <c r="E3301" s="588" t="s">
        <v>36</v>
      </c>
      <c r="F3301" s="587" t="s">
        <v>1010</v>
      </c>
      <c r="G3301" s="588" t="s">
        <v>36</v>
      </c>
      <c r="H3301" s="587"/>
      <c r="I3301" s="587"/>
      <c r="J3301" s="587">
        <v>0</v>
      </c>
      <c r="K3301" s="588"/>
      <c r="L3301" s="588"/>
      <c r="M3301" s="587"/>
      <c r="N3301" s="587"/>
      <c r="O3301" s="587"/>
      <c r="P3301" s="555"/>
      <c r="Q3301" s="555"/>
      <c r="R3301" s="555"/>
    </row>
    <row r="3302" spans="1:18" ht="29">
      <c r="A3302" s="587">
        <v>5</v>
      </c>
      <c r="B3302" s="588" t="s">
        <v>4072</v>
      </c>
      <c r="C3302" s="588" t="s">
        <v>36</v>
      </c>
      <c r="D3302" s="588" t="s">
        <v>36</v>
      </c>
      <c r="E3302" s="588" t="s">
        <v>36</v>
      </c>
      <c r="F3302" s="587" t="s">
        <v>1011</v>
      </c>
      <c r="G3302" s="588" t="s">
        <v>36</v>
      </c>
      <c r="H3302" s="587"/>
      <c r="I3302" s="587"/>
      <c r="J3302" s="587">
        <v>0</v>
      </c>
      <c r="K3302" s="588"/>
      <c r="L3302" s="588"/>
      <c r="M3302" s="587"/>
      <c r="N3302" s="587"/>
      <c r="O3302" s="587"/>
      <c r="P3302" s="555"/>
      <c r="Q3302" s="555"/>
      <c r="R3302" s="555"/>
    </row>
    <row r="3303" spans="1:18" ht="29">
      <c r="A3303" s="587">
        <v>5</v>
      </c>
      <c r="B3303" s="588" t="s">
        <v>4072</v>
      </c>
      <c r="C3303" s="588" t="s">
        <v>36</v>
      </c>
      <c r="D3303" s="588" t="s">
        <v>36</v>
      </c>
      <c r="E3303" s="588" t="s">
        <v>36</v>
      </c>
      <c r="F3303" s="587" t="s">
        <v>1012</v>
      </c>
      <c r="G3303" s="588" t="s">
        <v>36</v>
      </c>
      <c r="H3303" s="587"/>
      <c r="I3303" s="587"/>
      <c r="J3303" s="587">
        <v>0</v>
      </c>
      <c r="K3303" s="588"/>
      <c r="L3303" s="588"/>
      <c r="M3303" s="587"/>
      <c r="N3303" s="587"/>
      <c r="O3303" s="587"/>
      <c r="P3303" s="555"/>
      <c r="Q3303" s="555"/>
      <c r="R3303" s="555"/>
    </row>
    <row r="3304" spans="1:18" ht="14.5">
      <c r="A3304" s="587">
        <v>5</v>
      </c>
      <c r="B3304" s="588" t="s">
        <v>4072</v>
      </c>
      <c r="C3304" s="588" t="s">
        <v>36</v>
      </c>
      <c r="D3304" s="588" t="s">
        <v>36</v>
      </c>
      <c r="E3304" s="588" t="s">
        <v>36</v>
      </c>
      <c r="F3304" s="587" t="s">
        <v>1013</v>
      </c>
      <c r="G3304" s="588" t="s">
        <v>36</v>
      </c>
      <c r="H3304" s="587"/>
      <c r="I3304" s="587"/>
      <c r="J3304" s="587">
        <v>0</v>
      </c>
      <c r="K3304" s="588"/>
      <c r="L3304" s="588"/>
      <c r="M3304" s="587"/>
      <c r="N3304" s="587"/>
      <c r="O3304" s="587"/>
    </row>
    <row r="3305" spans="1:18" ht="14.5">
      <c r="P3305" s="555"/>
      <c r="Q3305" s="555"/>
      <c r="R3305" s="555"/>
    </row>
    <row r="3306" spans="1:18" ht="14.5">
      <c r="A3306" s="587">
        <v>4</v>
      </c>
      <c r="B3306" s="588" t="s">
        <v>4072</v>
      </c>
      <c r="C3306" s="588" t="s">
        <v>36</v>
      </c>
      <c r="D3306" s="588" t="s">
        <v>36</v>
      </c>
      <c r="E3306" s="588" t="s">
        <v>36</v>
      </c>
      <c r="F3306" s="587" t="s">
        <v>1014</v>
      </c>
      <c r="G3306" s="588" t="s">
        <v>36</v>
      </c>
      <c r="H3306" s="587"/>
      <c r="I3306" s="587"/>
      <c r="J3306" s="587">
        <v>0</v>
      </c>
      <c r="K3306" s="588"/>
      <c r="L3306" s="588"/>
      <c r="M3306" s="587"/>
      <c r="N3306" s="587"/>
      <c r="O3306" s="587"/>
      <c r="P3306" s="555"/>
      <c r="Q3306" s="555"/>
      <c r="R3306" s="555"/>
    </row>
    <row r="3307" spans="1:18" ht="29">
      <c r="A3307" s="587">
        <v>5</v>
      </c>
      <c r="B3307" s="588" t="s">
        <v>4072</v>
      </c>
      <c r="C3307" s="588" t="s">
        <v>36</v>
      </c>
      <c r="D3307" s="588" t="s">
        <v>36</v>
      </c>
      <c r="E3307" s="588" t="s">
        <v>36</v>
      </c>
      <c r="F3307" s="587" t="s">
        <v>1015</v>
      </c>
      <c r="G3307" s="588" t="s">
        <v>36</v>
      </c>
      <c r="H3307" s="587"/>
      <c r="I3307" s="587"/>
      <c r="J3307" s="587">
        <v>0</v>
      </c>
      <c r="K3307" s="588"/>
      <c r="L3307" s="588"/>
      <c r="M3307" s="587"/>
      <c r="N3307" s="587"/>
      <c r="O3307" s="587"/>
      <c r="P3307" s="555"/>
      <c r="Q3307" s="555"/>
      <c r="R3307" s="555"/>
    </row>
    <row r="3308" spans="1:18" ht="14.5">
      <c r="A3308" s="587">
        <v>5</v>
      </c>
      <c r="B3308" s="588" t="s">
        <v>4072</v>
      </c>
      <c r="C3308" s="588" t="s">
        <v>36</v>
      </c>
      <c r="D3308" s="588" t="s">
        <v>36</v>
      </c>
      <c r="E3308" s="588" t="s">
        <v>36</v>
      </c>
      <c r="F3308" s="587" t="s">
        <v>1016</v>
      </c>
      <c r="G3308" s="588" t="s">
        <v>36</v>
      </c>
      <c r="H3308" s="587"/>
      <c r="I3308" s="587"/>
      <c r="J3308" s="587">
        <v>0</v>
      </c>
      <c r="K3308" s="588"/>
      <c r="L3308" s="588"/>
      <c r="M3308" s="587"/>
      <c r="N3308" s="587"/>
      <c r="O3308" s="587"/>
    </row>
    <row r="3309" spans="1:18" ht="14.5">
      <c r="P3309" s="555"/>
      <c r="Q3309" s="555"/>
      <c r="R3309" s="555"/>
    </row>
    <row r="3310" spans="1:18" ht="29">
      <c r="A3310" s="587">
        <v>3</v>
      </c>
      <c r="B3310" s="588" t="s">
        <v>4072</v>
      </c>
      <c r="C3310" s="588" t="s">
        <v>36</v>
      </c>
      <c r="D3310" s="588" t="s">
        <v>36</v>
      </c>
      <c r="E3310" s="588" t="s">
        <v>36</v>
      </c>
      <c r="F3310" s="587" t="s">
        <v>1017</v>
      </c>
      <c r="G3310" s="588" t="s">
        <v>36</v>
      </c>
      <c r="H3310" s="587"/>
      <c r="I3310" s="587"/>
      <c r="J3310" s="583">
        <v>12500</v>
      </c>
      <c r="K3310" s="588"/>
      <c r="L3310" s="588"/>
      <c r="M3310" s="587"/>
      <c r="N3310" s="587"/>
      <c r="O3310" s="587"/>
      <c r="P3310" s="555"/>
      <c r="Q3310" s="555"/>
      <c r="R3310" s="555"/>
    </row>
    <row r="3311" spans="1:18" ht="14.5">
      <c r="A3311" s="587">
        <v>4</v>
      </c>
      <c r="B3311" s="588" t="s">
        <v>4072</v>
      </c>
      <c r="C3311" s="588" t="s">
        <v>36</v>
      </c>
      <c r="D3311" s="588" t="s">
        <v>36</v>
      </c>
      <c r="E3311" s="588" t="s">
        <v>36</v>
      </c>
      <c r="F3311" s="587" t="s">
        <v>1018</v>
      </c>
      <c r="G3311" s="588" t="s">
        <v>36</v>
      </c>
      <c r="H3311" s="587"/>
      <c r="I3311" s="587"/>
      <c r="J3311" s="583">
        <v>12500</v>
      </c>
      <c r="K3311" s="588"/>
      <c r="L3311" s="588"/>
      <c r="M3311" s="587"/>
      <c r="N3311" s="587"/>
      <c r="O3311" s="587"/>
    </row>
    <row r="3312" spans="1:18" ht="25">
      <c r="B3312" s="590" t="s">
        <v>4072</v>
      </c>
      <c r="C3312" s="590" t="s">
        <v>1914</v>
      </c>
      <c r="D3312" s="590" t="s">
        <v>2375</v>
      </c>
      <c r="E3312" s="590" t="s">
        <v>5</v>
      </c>
      <c r="F3312" s="591" t="s">
        <v>1019</v>
      </c>
      <c r="G3312" s="590" t="s">
        <v>0</v>
      </c>
      <c r="H3312" s="589">
        <v>1</v>
      </c>
      <c r="I3312" s="592">
        <v>12500</v>
      </c>
      <c r="J3312" s="592">
        <v>12500</v>
      </c>
      <c r="K3312" s="590" t="s">
        <v>2376</v>
      </c>
      <c r="L3312" s="590" t="s">
        <v>4073</v>
      </c>
      <c r="M3312" s="591" t="s">
        <v>1019</v>
      </c>
      <c r="O3312" s="554" t="str">
        <f>+_xlfn.CONCAT(B3312,"-",E3312)</f>
        <v>B2/27/01-A</v>
      </c>
    </row>
    <row r="3314" spans="1:18" ht="14.5">
      <c r="P3314" s="555"/>
      <c r="Q3314" s="555"/>
      <c r="R3314" s="555"/>
    </row>
    <row r="3315" spans="1:18" ht="29">
      <c r="A3315" s="587">
        <v>3</v>
      </c>
      <c r="B3315" s="588" t="s">
        <v>4074</v>
      </c>
      <c r="C3315" s="588" t="s">
        <v>36</v>
      </c>
      <c r="D3315" s="588" t="s">
        <v>36</v>
      </c>
      <c r="E3315" s="588" t="s">
        <v>36</v>
      </c>
      <c r="F3315" s="587" t="s">
        <v>1020</v>
      </c>
      <c r="G3315" s="588" t="s">
        <v>36</v>
      </c>
      <c r="H3315" s="587"/>
      <c r="I3315" s="587"/>
      <c r="J3315" s="583">
        <v>1113287.5</v>
      </c>
      <c r="K3315" s="588"/>
      <c r="L3315" s="588"/>
      <c r="M3315" s="587"/>
      <c r="N3315" s="587"/>
      <c r="O3315" s="587"/>
      <c r="P3315" s="555"/>
      <c r="Q3315" s="555"/>
      <c r="R3315" s="555"/>
    </row>
    <row r="3316" spans="1:18" ht="29">
      <c r="A3316" s="587">
        <v>4</v>
      </c>
      <c r="B3316" s="588" t="s">
        <v>4074</v>
      </c>
      <c r="C3316" s="588" t="s">
        <v>36</v>
      </c>
      <c r="D3316" s="588" t="s">
        <v>36</v>
      </c>
      <c r="E3316" s="588" t="s">
        <v>36</v>
      </c>
      <c r="F3316" s="587" t="s">
        <v>998</v>
      </c>
      <c r="G3316" s="588" t="s">
        <v>36</v>
      </c>
      <c r="H3316" s="587"/>
      <c r="I3316" s="587"/>
      <c r="J3316" s="583">
        <v>1049962.5</v>
      </c>
      <c r="K3316" s="588"/>
      <c r="L3316" s="588"/>
      <c r="M3316" s="587"/>
      <c r="N3316" s="587"/>
      <c r="O3316" s="587"/>
      <c r="P3316" s="555"/>
      <c r="Q3316" s="555"/>
      <c r="R3316" s="555"/>
    </row>
    <row r="3317" spans="1:18" ht="29">
      <c r="A3317" s="587">
        <v>5</v>
      </c>
      <c r="B3317" s="588" t="s">
        <v>4074</v>
      </c>
      <c r="C3317" s="588" t="s">
        <v>36</v>
      </c>
      <c r="D3317" s="588" t="s">
        <v>36</v>
      </c>
      <c r="E3317" s="588" t="s">
        <v>36</v>
      </c>
      <c r="F3317" s="587" t="s">
        <v>1021</v>
      </c>
      <c r="G3317" s="588" t="s">
        <v>36</v>
      </c>
      <c r="H3317" s="587"/>
      <c r="I3317" s="587"/>
      <c r="J3317" s="587">
        <v>0</v>
      </c>
      <c r="K3317" s="588"/>
      <c r="L3317" s="588"/>
      <c r="M3317" s="587"/>
      <c r="N3317" s="587"/>
      <c r="O3317" s="587"/>
      <c r="P3317" s="555"/>
      <c r="Q3317" s="555"/>
      <c r="R3317" s="555"/>
    </row>
    <row r="3318" spans="1:18" ht="29">
      <c r="A3318" s="587">
        <v>5</v>
      </c>
      <c r="B3318" s="588" t="s">
        <v>4074</v>
      </c>
      <c r="C3318" s="588" t="s">
        <v>36</v>
      </c>
      <c r="D3318" s="588" t="s">
        <v>36</v>
      </c>
      <c r="E3318" s="588" t="s">
        <v>36</v>
      </c>
      <c r="F3318" s="587" t="s">
        <v>1022</v>
      </c>
      <c r="G3318" s="588" t="s">
        <v>36</v>
      </c>
      <c r="H3318" s="587"/>
      <c r="I3318" s="587"/>
      <c r="J3318" s="587">
        <v>0</v>
      </c>
      <c r="K3318" s="588"/>
      <c r="L3318" s="588"/>
      <c r="M3318" s="587"/>
      <c r="N3318" s="587"/>
      <c r="O3318" s="587"/>
      <c r="P3318" s="555"/>
      <c r="Q3318" s="555"/>
      <c r="R3318" s="555"/>
    </row>
    <row r="3319" spans="1:18" ht="29">
      <c r="A3319" s="587">
        <v>5</v>
      </c>
      <c r="B3319" s="588" t="s">
        <v>4074</v>
      </c>
      <c r="C3319" s="588" t="s">
        <v>36</v>
      </c>
      <c r="D3319" s="588" t="s">
        <v>36</v>
      </c>
      <c r="E3319" s="588" t="s">
        <v>36</v>
      </c>
      <c r="F3319" s="587" t="s">
        <v>1023</v>
      </c>
      <c r="G3319" s="588" t="s">
        <v>36</v>
      </c>
      <c r="H3319" s="587"/>
      <c r="I3319" s="587"/>
      <c r="J3319" s="587">
        <v>0</v>
      </c>
      <c r="K3319" s="588"/>
      <c r="L3319" s="588"/>
      <c r="M3319" s="587"/>
      <c r="N3319" s="587"/>
      <c r="O3319" s="587"/>
      <c r="P3319" s="555"/>
      <c r="Q3319" s="555"/>
      <c r="R3319" s="555"/>
    </row>
    <row r="3320" spans="1:18" ht="29">
      <c r="A3320" s="587">
        <v>5</v>
      </c>
      <c r="B3320" s="588" t="s">
        <v>4074</v>
      </c>
      <c r="C3320" s="588" t="s">
        <v>36</v>
      </c>
      <c r="D3320" s="588" t="s">
        <v>36</v>
      </c>
      <c r="E3320" s="588" t="s">
        <v>36</v>
      </c>
      <c r="F3320" s="587" t="s">
        <v>1024</v>
      </c>
      <c r="G3320" s="588" t="s">
        <v>36</v>
      </c>
      <c r="H3320" s="587"/>
      <c r="I3320" s="587"/>
      <c r="J3320" s="587">
        <v>0</v>
      </c>
      <c r="K3320" s="588"/>
      <c r="L3320" s="588"/>
      <c r="M3320" s="587"/>
      <c r="N3320" s="587"/>
      <c r="O3320" s="587"/>
      <c r="P3320" s="555"/>
      <c r="Q3320" s="555"/>
      <c r="R3320" s="555"/>
    </row>
    <row r="3321" spans="1:18" ht="29">
      <c r="A3321" s="587">
        <v>5</v>
      </c>
      <c r="B3321" s="588" t="s">
        <v>4074</v>
      </c>
      <c r="C3321" s="588" t="s">
        <v>36</v>
      </c>
      <c r="D3321" s="588" t="s">
        <v>36</v>
      </c>
      <c r="E3321" s="588" t="s">
        <v>36</v>
      </c>
      <c r="F3321" s="587" t="s">
        <v>1025</v>
      </c>
      <c r="G3321" s="588" t="s">
        <v>36</v>
      </c>
      <c r="H3321" s="587"/>
      <c r="I3321" s="587"/>
      <c r="J3321" s="587">
        <v>0</v>
      </c>
      <c r="K3321" s="588"/>
      <c r="L3321" s="588"/>
      <c r="M3321" s="587"/>
      <c r="N3321" s="587"/>
      <c r="O3321" s="587"/>
      <c r="P3321" s="555"/>
      <c r="Q3321" s="555"/>
      <c r="R3321" s="555"/>
    </row>
    <row r="3322" spans="1:18" ht="29">
      <c r="A3322" s="587">
        <v>5</v>
      </c>
      <c r="B3322" s="588" t="s">
        <v>4074</v>
      </c>
      <c r="C3322" s="588" t="s">
        <v>36</v>
      </c>
      <c r="D3322" s="588" t="s">
        <v>36</v>
      </c>
      <c r="E3322" s="588" t="s">
        <v>36</v>
      </c>
      <c r="F3322" s="587" t="s">
        <v>1026</v>
      </c>
      <c r="G3322" s="588" t="s">
        <v>36</v>
      </c>
      <c r="H3322" s="587"/>
      <c r="I3322" s="587"/>
      <c r="J3322" s="583">
        <v>1049962.5</v>
      </c>
      <c r="K3322" s="588"/>
      <c r="L3322" s="588"/>
      <c r="M3322" s="587"/>
      <c r="N3322" s="587"/>
      <c r="O3322" s="587"/>
    </row>
    <row r="3323" spans="1:18" ht="50">
      <c r="B3323" s="590" t="s">
        <v>4074</v>
      </c>
      <c r="C3323" s="590" t="s">
        <v>1914</v>
      </c>
      <c r="D3323" s="590" t="s">
        <v>2379</v>
      </c>
      <c r="E3323" s="590" t="s">
        <v>5</v>
      </c>
      <c r="F3323" s="591" t="s">
        <v>4075</v>
      </c>
      <c r="G3323" s="590" t="s">
        <v>311</v>
      </c>
      <c r="H3323" s="589">
        <v>9</v>
      </c>
      <c r="I3323" s="592">
        <v>12962.5</v>
      </c>
      <c r="J3323" s="592">
        <v>116662.5</v>
      </c>
      <c r="K3323" s="590" t="s">
        <v>2376</v>
      </c>
      <c r="L3323" s="590" t="s">
        <v>4076</v>
      </c>
      <c r="M3323" s="591" t="s">
        <v>4075</v>
      </c>
      <c r="O3323" s="554" t="str">
        <f t="shared" ref="O3323:O3324" si="297">+_xlfn.CONCAT(B3323,"-",E3323)</f>
        <v>B2/27/02-A</v>
      </c>
    </row>
    <row r="3324" spans="1:18" ht="37.5">
      <c r="B3324" s="590" t="s">
        <v>4074</v>
      </c>
      <c r="C3324" s="590" t="s">
        <v>1914</v>
      </c>
      <c r="D3324" s="590" t="s">
        <v>2379</v>
      </c>
      <c r="E3324" s="590" t="s">
        <v>6</v>
      </c>
      <c r="F3324" s="591" t="s">
        <v>1029</v>
      </c>
      <c r="G3324" s="590" t="s">
        <v>311</v>
      </c>
      <c r="H3324" s="589">
        <v>72</v>
      </c>
      <c r="I3324" s="592">
        <v>12962.5</v>
      </c>
      <c r="J3324" s="592">
        <v>933300</v>
      </c>
      <c r="K3324" s="590" t="s">
        <v>2376</v>
      </c>
      <c r="L3324" s="590" t="s">
        <v>4077</v>
      </c>
      <c r="M3324" s="591" t="s">
        <v>1029</v>
      </c>
      <c r="O3324" s="554" t="str">
        <f t="shared" si="297"/>
        <v>B2/27/02-B</v>
      </c>
    </row>
    <row r="3325" spans="1:18" ht="14.5">
      <c r="P3325" s="555"/>
      <c r="Q3325" s="555"/>
      <c r="R3325" s="555"/>
    </row>
    <row r="3326" spans="1:18" ht="29">
      <c r="A3326" s="587">
        <v>4</v>
      </c>
      <c r="B3326" s="588" t="s">
        <v>4074</v>
      </c>
      <c r="C3326" s="588" t="s">
        <v>36</v>
      </c>
      <c r="D3326" s="588" t="s">
        <v>36</v>
      </c>
      <c r="E3326" s="588" t="s">
        <v>36</v>
      </c>
      <c r="F3326" s="587" t="s">
        <v>1031</v>
      </c>
      <c r="G3326" s="588" t="s">
        <v>36</v>
      </c>
      <c r="H3326" s="587"/>
      <c r="I3326" s="587"/>
      <c r="J3326" s="583">
        <v>19787.5</v>
      </c>
      <c r="K3326" s="588"/>
      <c r="L3326" s="588"/>
      <c r="M3326" s="587"/>
      <c r="N3326" s="587"/>
      <c r="O3326" s="587"/>
    </row>
    <row r="3327" spans="1:18" ht="37.5">
      <c r="B3327" s="590" t="s">
        <v>4074</v>
      </c>
      <c r="C3327" s="590" t="s">
        <v>1914</v>
      </c>
      <c r="D3327" s="590" t="s">
        <v>2379</v>
      </c>
      <c r="E3327" s="590" t="s">
        <v>7</v>
      </c>
      <c r="F3327" s="591" t="s">
        <v>1032</v>
      </c>
      <c r="G3327" s="590" t="s">
        <v>311</v>
      </c>
      <c r="H3327" s="589">
        <v>2</v>
      </c>
      <c r="I3327" s="592">
        <v>9893.75</v>
      </c>
      <c r="J3327" s="592">
        <v>19787.5</v>
      </c>
      <c r="K3327" s="590" t="s">
        <v>2376</v>
      </c>
      <c r="L3327" s="590" t="s">
        <v>4078</v>
      </c>
      <c r="M3327" s="591" t="s">
        <v>1032</v>
      </c>
      <c r="O3327" s="554" t="str">
        <f>+_xlfn.CONCAT(B3327,"-",E3327)</f>
        <v>B2/27/02-C</v>
      </c>
    </row>
    <row r="3328" spans="1:18" ht="14.5">
      <c r="P3328" s="555"/>
      <c r="Q3328" s="555"/>
      <c r="R3328" s="555"/>
    </row>
    <row r="3329" spans="1:18" ht="29">
      <c r="A3329" s="587">
        <v>4</v>
      </c>
      <c r="B3329" s="588" t="s">
        <v>4074</v>
      </c>
      <c r="C3329" s="588" t="s">
        <v>36</v>
      </c>
      <c r="D3329" s="588" t="s">
        <v>36</v>
      </c>
      <c r="E3329" s="588" t="s">
        <v>36</v>
      </c>
      <c r="F3329" s="587" t="s">
        <v>1033</v>
      </c>
      <c r="G3329" s="588" t="s">
        <v>36</v>
      </c>
      <c r="H3329" s="587"/>
      <c r="I3329" s="587"/>
      <c r="J3329" s="583">
        <v>29787.5</v>
      </c>
      <c r="K3329" s="588"/>
      <c r="L3329" s="588"/>
      <c r="M3329" s="587"/>
      <c r="N3329" s="587"/>
      <c r="O3329" s="587"/>
    </row>
    <row r="3330" spans="1:18" ht="37.5">
      <c r="B3330" s="590" t="s">
        <v>4074</v>
      </c>
      <c r="C3330" s="590" t="s">
        <v>1914</v>
      </c>
      <c r="D3330" s="590" t="s">
        <v>2379</v>
      </c>
      <c r="E3330" s="590" t="s">
        <v>8</v>
      </c>
      <c r="F3330" s="591" t="s">
        <v>1034</v>
      </c>
      <c r="G3330" s="590" t="s">
        <v>311</v>
      </c>
      <c r="H3330" s="589">
        <v>2</v>
      </c>
      <c r="I3330" s="592">
        <v>14893.75</v>
      </c>
      <c r="J3330" s="592">
        <v>29787.5</v>
      </c>
      <c r="K3330" s="590" t="s">
        <v>2376</v>
      </c>
      <c r="L3330" s="590" t="s">
        <v>4079</v>
      </c>
      <c r="M3330" s="591" t="s">
        <v>1034</v>
      </c>
      <c r="O3330" s="554" t="str">
        <f>+_xlfn.CONCAT(B3330,"-",E3330)</f>
        <v>B2/27/02-D</v>
      </c>
    </row>
    <row r="3332" spans="1:18" ht="14.5">
      <c r="P3332" s="555"/>
      <c r="Q3332" s="555"/>
      <c r="R3332" s="555"/>
    </row>
    <row r="3333" spans="1:18" ht="14.5">
      <c r="A3333" s="587">
        <v>4</v>
      </c>
      <c r="B3333" s="588" t="s">
        <v>4080</v>
      </c>
      <c r="C3333" s="588" t="s">
        <v>36</v>
      </c>
      <c r="D3333" s="588" t="s">
        <v>36</v>
      </c>
      <c r="E3333" s="588" t="s">
        <v>36</v>
      </c>
      <c r="F3333" s="587" t="s">
        <v>982</v>
      </c>
      <c r="G3333" s="588" t="s">
        <v>36</v>
      </c>
      <c r="H3333" s="587"/>
      <c r="I3333" s="587"/>
      <c r="J3333" s="583">
        <v>13750</v>
      </c>
      <c r="K3333" s="588"/>
      <c r="L3333" s="588"/>
      <c r="M3333" s="587"/>
      <c r="N3333" s="587"/>
      <c r="O3333" s="587"/>
    </row>
    <row r="3334" spans="1:18">
      <c r="B3334" s="590" t="s">
        <v>4080</v>
      </c>
      <c r="C3334" s="590" t="s">
        <v>1914</v>
      </c>
      <c r="D3334" s="590" t="s">
        <v>2379</v>
      </c>
      <c r="E3334" s="590" t="s">
        <v>5</v>
      </c>
      <c r="F3334" s="591" t="s">
        <v>983</v>
      </c>
      <c r="G3334" s="590" t="s">
        <v>0</v>
      </c>
      <c r="H3334" s="589">
        <v>1</v>
      </c>
      <c r="I3334" s="592">
        <v>9375</v>
      </c>
      <c r="J3334" s="592">
        <v>9375</v>
      </c>
      <c r="K3334" s="590" t="s">
        <v>2376</v>
      </c>
      <c r="L3334" s="590" t="s">
        <v>4081</v>
      </c>
      <c r="M3334" s="591" t="s">
        <v>983</v>
      </c>
      <c r="O3334" s="554" t="str">
        <f t="shared" ref="O3334:O3335" si="298">+_xlfn.CONCAT(B3334,"-",E3334)</f>
        <v>B2/27/03-A</v>
      </c>
    </row>
    <row r="3335" spans="1:18">
      <c r="B3335" s="590" t="s">
        <v>4080</v>
      </c>
      <c r="C3335" s="590" t="s">
        <v>1914</v>
      </c>
      <c r="D3335" s="590" t="s">
        <v>2379</v>
      </c>
      <c r="E3335" s="590" t="s">
        <v>6</v>
      </c>
      <c r="F3335" s="591" t="s">
        <v>984</v>
      </c>
      <c r="G3335" s="590" t="s">
        <v>0</v>
      </c>
      <c r="H3335" s="589">
        <v>1</v>
      </c>
      <c r="I3335" s="592">
        <v>4375</v>
      </c>
      <c r="J3335" s="592">
        <v>4375</v>
      </c>
      <c r="K3335" s="590" t="s">
        <v>2376</v>
      </c>
      <c r="L3335" s="590" t="s">
        <v>4082</v>
      </c>
      <c r="M3335" s="591" t="s">
        <v>984</v>
      </c>
      <c r="O3335" s="554" t="str">
        <f t="shared" si="298"/>
        <v>B2/27/03-B</v>
      </c>
    </row>
    <row r="3336" spans="1:18" ht="14.5">
      <c r="P3336" s="555"/>
      <c r="Q3336" s="555"/>
      <c r="R3336" s="555"/>
    </row>
    <row r="3337" spans="1:18" ht="29">
      <c r="A3337" s="587">
        <v>3</v>
      </c>
      <c r="B3337" s="588" t="s">
        <v>4080</v>
      </c>
      <c r="C3337" s="588" t="s">
        <v>36</v>
      </c>
      <c r="D3337" s="588" t="s">
        <v>36</v>
      </c>
      <c r="E3337" s="588" t="s">
        <v>36</v>
      </c>
      <c r="F3337" s="587" t="s">
        <v>1036</v>
      </c>
      <c r="G3337" s="588" t="s">
        <v>36</v>
      </c>
      <c r="H3337" s="587"/>
      <c r="I3337" s="587"/>
      <c r="J3337" s="583">
        <v>2736717.73</v>
      </c>
      <c r="K3337" s="588"/>
      <c r="L3337" s="588"/>
      <c r="M3337" s="587"/>
      <c r="N3337" s="587"/>
      <c r="O3337" s="587"/>
      <c r="P3337" s="555"/>
      <c r="Q3337" s="555"/>
      <c r="R3337" s="555"/>
    </row>
    <row r="3338" spans="1:18" ht="58">
      <c r="A3338" s="587">
        <v>4</v>
      </c>
      <c r="B3338" s="588" t="s">
        <v>4080</v>
      </c>
      <c r="C3338" s="588" t="s">
        <v>36</v>
      </c>
      <c r="D3338" s="588" t="s">
        <v>36</v>
      </c>
      <c r="E3338" s="588" t="s">
        <v>36</v>
      </c>
      <c r="F3338" s="587" t="s">
        <v>1037</v>
      </c>
      <c r="G3338" s="588" t="s">
        <v>36</v>
      </c>
      <c r="H3338" s="587"/>
      <c r="I3338" s="587"/>
      <c r="J3338" s="583">
        <v>97575</v>
      </c>
      <c r="K3338" s="588"/>
      <c r="L3338" s="588"/>
      <c r="M3338" s="587"/>
      <c r="N3338" s="587"/>
      <c r="O3338" s="587"/>
    </row>
    <row r="3339" spans="1:18" ht="75">
      <c r="B3339" s="590" t="s">
        <v>4080</v>
      </c>
      <c r="C3339" s="590" t="s">
        <v>1914</v>
      </c>
      <c r="D3339" s="590" t="s">
        <v>2379</v>
      </c>
      <c r="E3339" s="590" t="s">
        <v>7</v>
      </c>
      <c r="F3339" s="591" t="s">
        <v>1038</v>
      </c>
      <c r="G3339" s="590" t="s">
        <v>0</v>
      </c>
      <c r="H3339" s="589">
        <v>1</v>
      </c>
      <c r="I3339" s="592">
        <v>97575</v>
      </c>
      <c r="J3339" s="592">
        <v>97575</v>
      </c>
      <c r="K3339" s="590" t="s">
        <v>2376</v>
      </c>
      <c r="L3339" s="590" t="s">
        <v>4083</v>
      </c>
      <c r="M3339" s="591" t="s">
        <v>1038</v>
      </c>
      <c r="O3339" s="554" t="str">
        <f>+_xlfn.CONCAT(B3339,"-",E3339)</f>
        <v>B2/27/03-C</v>
      </c>
    </row>
    <row r="3340" spans="1:18" ht="14.5">
      <c r="P3340" s="555"/>
      <c r="Q3340" s="555"/>
      <c r="R3340" s="555"/>
    </row>
    <row r="3341" spans="1:18" ht="29">
      <c r="A3341" s="587">
        <v>4</v>
      </c>
      <c r="B3341" s="588" t="s">
        <v>4080</v>
      </c>
      <c r="C3341" s="588" t="s">
        <v>36</v>
      </c>
      <c r="D3341" s="588" t="s">
        <v>36</v>
      </c>
      <c r="E3341" s="588" t="s">
        <v>36</v>
      </c>
      <c r="F3341" s="587" t="s">
        <v>1039</v>
      </c>
      <c r="G3341" s="588" t="s">
        <v>36</v>
      </c>
      <c r="H3341" s="587"/>
      <c r="I3341" s="587"/>
      <c r="J3341" s="583">
        <v>116325</v>
      </c>
      <c r="K3341" s="588"/>
      <c r="L3341" s="588"/>
      <c r="M3341" s="587"/>
      <c r="N3341" s="587"/>
      <c r="O3341" s="587"/>
    </row>
    <row r="3342" spans="1:18" ht="25">
      <c r="B3342" s="590" t="s">
        <v>4080</v>
      </c>
      <c r="C3342" s="590" t="s">
        <v>1914</v>
      </c>
      <c r="D3342" s="590" t="s">
        <v>2379</v>
      </c>
      <c r="E3342" s="590" t="s">
        <v>8</v>
      </c>
      <c r="F3342" s="591" t="s">
        <v>1040</v>
      </c>
      <c r="G3342" s="590" t="s">
        <v>0</v>
      </c>
      <c r="H3342" s="589">
        <v>1</v>
      </c>
      <c r="I3342" s="592">
        <v>97575</v>
      </c>
      <c r="J3342" s="592">
        <v>97575</v>
      </c>
      <c r="K3342" s="590" t="s">
        <v>2376</v>
      </c>
      <c r="L3342" s="590" t="s">
        <v>4084</v>
      </c>
      <c r="M3342" s="591" t="s">
        <v>1040</v>
      </c>
      <c r="O3342" s="554" t="str">
        <f t="shared" ref="O3342:O3343" si="299">+_xlfn.CONCAT(B3342,"-",E3342)</f>
        <v>B2/27/03-D</v>
      </c>
    </row>
    <row r="3343" spans="1:18">
      <c r="B3343" s="590" t="s">
        <v>4080</v>
      </c>
      <c r="C3343" s="590" t="s">
        <v>1914</v>
      </c>
      <c r="D3343" s="590" t="s">
        <v>2379</v>
      </c>
      <c r="E3343" s="590" t="s">
        <v>10</v>
      </c>
      <c r="F3343" s="591" t="s">
        <v>1041</v>
      </c>
      <c r="G3343" s="590" t="s">
        <v>0</v>
      </c>
      <c r="H3343" s="589">
        <v>1</v>
      </c>
      <c r="I3343" s="592">
        <v>18750</v>
      </c>
      <c r="J3343" s="592">
        <v>18750</v>
      </c>
      <c r="K3343" s="590" t="s">
        <v>2376</v>
      </c>
      <c r="L3343" s="590" t="s">
        <v>4085</v>
      </c>
      <c r="M3343" s="591" t="s">
        <v>1041</v>
      </c>
      <c r="O3343" s="554" t="str">
        <f t="shared" si="299"/>
        <v>B2/27/03-E</v>
      </c>
    </row>
    <row r="3344" spans="1:18" ht="14.5">
      <c r="P3344" s="555"/>
      <c r="Q3344" s="555"/>
      <c r="R3344" s="555"/>
    </row>
    <row r="3345" spans="1:18" ht="14.5">
      <c r="A3345" s="587">
        <v>4</v>
      </c>
      <c r="B3345" s="588" t="s">
        <v>4080</v>
      </c>
      <c r="C3345" s="588" t="s">
        <v>36</v>
      </c>
      <c r="D3345" s="588" t="s">
        <v>36</v>
      </c>
      <c r="E3345" s="588" t="s">
        <v>36</v>
      </c>
      <c r="F3345" s="587" t="s">
        <v>982</v>
      </c>
      <c r="G3345" s="588" t="s">
        <v>36</v>
      </c>
      <c r="H3345" s="587"/>
      <c r="I3345" s="587"/>
      <c r="J3345" s="583">
        <v>13750</v>
      </c>
      <c r="K3345" s="588"/>
      <c r="L3345" s="588"/>
      <c r="M3345" s="587"/>
      <c r="N3345" s="587"/>
      <c r="O3345" s="587"/>
    </row>
    <row r="3346" spans="1:18">
      <c r="B3346" s="590" t="s">
        <v>4080</v>
      </c>
      <c r="C3346" s="590" t="s">
        <v>1914</v>
      </c>
      <c r="D3346" s="590" t="s">
        <v>2379</v>
      </c>
      <c r="E3346" s="590" t="s">
        <v>11</v>
      </c>
      <c r="F3346" s="591" t="s">
        <v>983</v>
      </c>
      <c r="G3346" s="590" t="s">
        <v>0</v>
      </c>
      <c r="H3346" s="589">
        <v>1</v>
      </c>
      <c r="I3346" s="592">
        <v>9375</v>
      </c>
      <c r="J3346" s="592">
        <v>9375</v>
      </c>
      <c r="K3346" s="590" t="s">
        <v>2376</v>
      </c>
      <c r="L3346" s="590" t="s">
        <v>4086</v>
      </c>
      <c r="M3346" s="591" t="s">
        <v>983</v>
      </c>
      <c r="O3346" s="554" t="str">
        <f t="shared" ref="O3346:O3347" si="300">+_xlfn.CONCAT(B3346,"-",E3346)</f>
        <v>B2/27/03-F</v>
      </c>
    </row>
    <row r="3347" spans="1:18">
      <c r="B3347" s="590" t="s">
        <v>4080</v>
      </c>
      <c r="C3347" s="590" t="s">
        <v>1914</v>
      </c>
      <c r="D3347" s="590" t="s">
        <v>2379</v>
      </c>
      <c r="E3347" s="590" t="s">
        <v>27</v>
      </c>
      <c r="F3347" s="591" t="s">
        <v>984</v>
      </c>
      <c r="G3347" s="590" t="s">
        <v>0</v>
      </c>
      <c r="H3347" s="589">
        <v>1</v>
      </c>
      <c r="I3347" s="592">
        <v>4375</v>
      </c>
      <c r="J3347" s="592">
        <v>4375</v>
      </c>
      <c r="K3347" s="590" t="s">
        <v>2376</v>
      </c>
      <c r="L3347" s="590" t="s">
        <v>4087</v>
      </c>
      <c r="M3347" s="591" t="s">
        <v>984</v>
      </c>
      <c r="O3347" s="554" t="str">
        <f t="shared" si="300"/>
        <v>B2/27/03-G</v>
      </c>
    </row>
    <row r="3348" spans="1:18" ht="14.5">
      <c r="P3348" s="555"/>
      <c r="Q3348" s="555"/>
      <c r="R3348" s="555"/>
    </row>
    <row r="3349" spans="1:18" ht="14.5">
      <c r="A3349" s="587">
        <v>4</v>
      </c>
      <c r="B3349" s="588" t="s">
        <v>4080</v>
      </c>
      <c r="C3349" s="588" t="s">
        <v>36</v>
      </c>
      <c r="D3349" s="588" t="s">
        <v>36</v>
      </c>
      <c r="E3349" s="588" t="s">
        <v>36</v>
      </c>
      <c r="F3349" s="587" t="s">
        <v>2394</v>
      </c>
      <c r="G3349" s="588" t="s">
        <v>36</v>
      </c>
      <c r="H3349" s="587"/>
      <c r="I3349" s="587"/>
      <c r="J3349" s="583">
        <v>2495317.73</v>
      </c>
      <c r="K3349" s="588"/>
      <c r="L3349" s="588"/>
      <c r="M3349" s="587"/>
      <c r="N3349" s="587"/>
      <c r="O3349" s="587"/>
    </row>
    <row r="3350" spans="1:18">
      <c r="B3350" s="590" t="s">
        <v>4080</v>
      </c>
      <c r="C3350" s="590" t="s">
        <v>1914</v>
      </c>
      <c r="D3350" s="590" t="s">
        <v>2379</v>
      </c>
      <c r="E3350" s="590" t="s">
        <v>28</v>
      </c>
      <c r="F3350" s="591" t="s">
        <v>2396</v>
      </c>
      <c r="G3350" s="590" t="s">
        <v>311</v>
      </c>
      <c r="H3350" s="589">
        <v>151</v>
      </c>
      <c r="I3350" s="592">
        <v>3125</v>
      </c>
      <c r="J3350" s="592">
        <v>471875</v>
      </c>
      <c r="K3350" s="590" t="s">
        <v>2376</v>
      </c>
      <c r="L3350" s="590" t="s">
        <v>4088</v>
      </c>
      <c r="M3350" s="591" t="s">
        <v>2396</v>
      </c>
      <c r="O3350" s="554" t="str">
        <f t="shared" ref="O3350:O3351" si="301">+_xlfn.CONCAT(B3350,"-",E3350)</f>
        <v>B2/27/03-H</v>
      </c>
    </row>
    <row r="3351" spans="1:18">
      <c r="B3351" s="590" t="s">
        <v>4080</v>
      </c>
      <c r="C3351" s="590" t="s">
        <v>1914</v>
      </c>
      <c r="D3351" s="590" t="s">
        <v>2379</v>
      </c>
      <c r="E3351" s="590" t="s">
        <v>33</v>
      </c>
      <c r="F3351" s="591" t="s">
        <v>1045</v>
      </c>
      <c r="G3351" s="590" t="s">
        <v>311</v>
      </c>
      <c r="H3351" s="589">
        <v>346</v>
      </c>
      <c r="I3351" s="592">
        <v>1000</v>
      </c>
      <c r="J3351" s="592">
        <v>346000</v>
      </c>
      <c r="K3351" s="590" t="s">
        <v>2376</v>
      </c>
      <c r="L3351" s="590" t="s">
        <v>4089</v>
      </c>
      <c r="M3351" s="591" t="s">
        <v>1045</v>
      </c>
      <c r="O3351" s="554" t="str">
        <f t="shared" si="301"/>
        <v>B2/27/03-J</v>
      </c>
    </row>
    <row r="3354" spans="1:18" ht="25">
      <c r="B3354" s="590" t="s">
        <v>4090</v>
      </c>
      <c r="C3354" s="590" t="s">
        <v>1914</v>
      </c>
      <c r="D3354" s="590" t="s">
        <v>2379</v>
      </c>
      <c r="E3354" s="590" t="s">
        <v>5</v>
      </c>
      <c r="F3354" s="591" t="s">
        <v>4091</v>
      </c>
      <c r="G3354" s="590" t="s">
        <v>311</v>
      </c>
      <c r="H3354" s="589">
        <v>1</v>
      </c>
      <c r="I3354" s="592">
        <v>1851.63</v>
      </c>
      <c r="J3354" s="592">
        <v>1851.63</v>
      </c>
      <c r="K3354" s="590" t="s">
        <v>2376</v>
      </c>
      <c r="L3354" s="590" t="s">
        <v>4092</v>
      </c>
      <c r="M3354" s="591" t="s">
        <v>4091</v>
      </c>
      <c r="O3354" s="554" t="str">
        <f t="shared" ref="O3354:O3363" si="302">+_xlfn.CONCAT(B3354,"-",E3354)</f>
        <v>B2/27/04-A</v>
      </c>
    </row>
    <row r="3355" spans="1:18">
      <c r="B3355" s="590" t="s">
        <v>4090</v>
      </c>
      <c r="C3355" s="590" t="s">
        <v>1914</v>
      </c>
      <c r="D3355" s="590" t="s">
        <v>2379</v>
      </c>
      <c r="E3355" s="590" t="s">
        <v>6</v>
      </c>
      <c r="F3355" s="591" t="s">
        <v>4093</v>
      </c>
      <c r="G3355" s="590" t="s">
        <v>311</v>
      </c>
      <c r="H3355" s="589">
        <v>9</v>
      </c>
      <c r="I3355" s="592">
        <v>1195.3800000000001</v>
      </c>
      <c r="J3355" s="592">
        <v>10758.42</v>
      </c>
      <c r="K3355" s="590" t="s">
        <v>2376</v>
      </c>
      <c r="L3355" s="590" t="s">
        <v>4094</v>
      </c>
      <c r="M3355" s="591" t="s">
        <v>4093</v>
      </c>
      <c r="O3355" s="554" t="str">
        <f t="shared" si="302"/>
        <v>B2/27/04-B</v>
      </c>
    </row>
    <row r="3356" spans="1:18">
      <c r="B3356" s="590" t="s">
        <v>4090</v>
      </c>
      <c r="C3356" s="590" t="s">
        <v>1914</v>
      </c>
      <c r="D3356" s="590" t="s">
        <v>2379</v>
      </c>
      <c r="E3356" s="590" t="s">
        <v>7</v>
      </c>
      <c r="F3356" s="591" t="s">
        <v>1046</v>
      </c>
      <c r="G3356" s="590" t="s">
        <v>311</v>
      </c>
      <c r="H3356" s="589">
        <v>412</v>
      </c>
      <c r="I3356" s="592">
        <v>2000</v>
      </c>
      <c r="J3356" s="592">
        <v>824000</v>
      </c>
      <c r="K3356" s="590" t="s">
        <v>2376</v>
      </c>
      <c r="L3356" s="590" t="s">
        <v>4095</v>
      </c>
      <c r="M3356" s="591" t="s">
        <v>1046</v>
      </c>
      <c r="O3356" s="554" t="str">
        <f t="shared" si="302"/>
        <v>B2/27/04-C</v>
      </c>
    </row>
    <row r="3357" spans="1:18" ht="25">
      <c r="B3357" s="590" t="s">
        <v>4090</v>
      </c>
      <c r="C3357" s="590" t="s">
        <v>1914</v>
      </c>
      <c r="D3357" s="590" t="s">
        <v>2379</v>
      </c>
      <c r="E3357" s="590" t="s">
        <v>8</v>
      </c>
      <c r="F3357" s="591" t="s">
        <v>4096</v>
      </c>
      <c r="G3357" s="590" t="s">
        <v>311</v>
      </c>
      <c r="H3357" s="589">
        <v>12</v>
      </c>
      <c r="I3357" s="592">
        <v>2000</v>
      </c>
      <c r="J3357" s="592">
        <v>24000</v>
      </c>
      <c r="K3357" s="590" t="s">
        <v>2376</v>
      </c>
      <c r="L3357" s="590" t="s">
        <v>4097</v>
      </c>
      <c r="M3357" s="591" t="s">
        <v>4096</v>
      </c>
      <c r="O3357" s="554" t="str">
        <f t="shared" si="302"/>
        <v>B2/27/04-D</v>
      </c>
    </row>
    <row r="3358" spans="1:18">
      <c r="B3358" s="590" t="s">
        <v>4090</v>
      </c>
      <c r="C3358" s="590" t="s">
        <v>1914</v>
      </c>
      <c r="D3358" s="590" t="s">
        <v>2379</v>
      </c>
      <c r="E3358" s="590" t="s">
        <v>10</v>
      </c>
      <c r="F3358" s="591" t="s">
        <v>1047</v>
      </c>
      <c r="G3358" s="590" t="s">
        <v>311</v>
      </c>
      <c r="H3358" s="589">
        <v>78</v>
      </c>
      <c r="I3358" s="592">
        <v>1800</v>
      </c>
      <c r="J3358" s="592">
        <v>140400</v>
      </c>
      <c r="K3358" s="590" t="s">
        <v>2376</v>
      </c>
      <c r="L3358" s="590" t="s">
        <v>4098</v>
      </c>
      <c r="M3358" s="591" t="s">
        <v>1047</v>
      </c>
      <c r="O3358" s="554" t="str">
        <f t="shared" si="302"/>
        <v>B2/27/04-E</v>
      </c>
    </row>
    <row r="3359" spans="1:18">
      <c r="B3359" s="590" t="s">
        <v>4090</v>
      </c>
      <c r="C3359" s="590" t="s">
        <v>1914</v>
      </c>
      <c r="D3359" s="590" t="s">
        <v>2379</v>
      </c>
      <c r="E3359" s="590" t="s">
        <v>11</v>
      </c>
      <c r="F3359" s="591" t="s">
        <v>1048</v>
      </c>
      <c r="G3359" s="590" t="s">
        <v>311</v>
      </c>
      <c r="H3359" s="589">
        <v>443</v>
      </c>
      <c r="I3359" s="592">
        <v>1195.3800000000001</v>
      </c>
      <c r="J3359" s="592">
        <v>529553.34</v>
      </c>
      <c r="K3359" s="590" t="s">
        <v>2376</v>
      </c>
      <c r="L3359" s="590" t="s">
        <v>4099</v>
      </c>
      <c r="M3359" s="591" t="s">
        <v>1048</v>
      </c>
      <c r="O3359" s="554" t="str">
        <f t="shared" si="302"/>
        <v>B2/27/04-F</v>
      </c>
    </row>
    <row r="3360" spans="1:18" ht="25">
      <c r="B3360" s="590" t="s">
        <v>4090</v>
      </c>
      <c r="C3360" s="590" t="s">
        <v>1914</v>
      </c>
      <c r="D3360" s="590" t="s">
        <v>2379</v>
      </c>
      <c r="E3360" s="590" t="s">
        <v>27</v>
      </c>
      <c r="F3360" s="591" t="s">
        <v>4100</v>
      </c>
      <c r="G3360" s="590" t="s">
        <v>311</v>
      </c>
      <c r="H3360" s="589">
        <v>2</v>
      </c>
      <c r="I3360" s="592">
        <v>1851.63</v>
      </c>
      <c r="J3360" s="592">
        <v>3703.26</v>
      </c>
      <c r="K3360" s="590" t="s">
        <v>2376</v>
      </c>
      <c r="L3360" s="590" t="s">
        <v>4101</v>
      </c>
      <c r="M3360" s="591" t="s">
        <v>4100</v>
      </c>
      <c r="O3360" s="554" t="str">
        <f t="shared" si="302"/>
        <v>B2/27/04-G</v>
      </c>
    </row>
    <row r="3361" spans="1:18">
      <c r="B3361" s="590" t="s">
        <v>4090</v>
      </c>
      <c r="C3361" s="590" t="s">
        <v>1914</v>
      </c>
      <c r="D3361" s="590" t="s">
        <v>2379</v>
      </c>
      <c r="E3361" s="590" t="s">
        <v>28</v>
      </c>
      <c r="F3361" s="591" t="s">
        <v>2403</v>
      </c>
      <c r="G3361" s="590" t="s">
        <v>311</v>
      </c>
      <c r="H3361" s="589">
        <v>6</v>
      </c>
      <c r="I3361" s="592">
        <v>1195.3800000000001</v>
      </c>
      <c r="J3361" s="592">
        <v>7172.28</v>
      </c>
      <c r="K3361" s="590" t="s">
        <v>2376</v>
      </c>
      <c r="L3361" s="590" t="s">
        <v>4102</v>
      </c>
      <c r="M3361" s="591" t="s">
        <v>2403</v>
      </c>
      <c r="O3361" s="554" t="str">
        <f t="shared" si="302"/>
        <v>B2/27/04-H</v>
      </c>
    </row>
    <row r="3362" spans="1:18">
      <c r="B3362" s="590" t="s">
        <v>4090</v>
      </c>
      <c r="C3362" s="590" t="s">
        <v>1914</v>
      </c>
      <c r="D3362" s="590" t="s">
        <v>2379</v>
      </c>
      <c r="E3362" s="590" t="s">
        <v>33</v>
      </c>
      <c r="F3362" s="591" t="s">
        <v>1049</v>
      </c>
      <c r="G3362" s="590" t="s">
        <v>311</v>
      </c>
      <c r="H3362" s="589">
        <v>10</v>
      </c>
      <c r="I3362" s="592">
        <v>1720.38</v>
      </c>
      <c r="J3362" s="592">
        <v>17203.8</v>
      </c>
      <c r="K3362" s="590" t="s">
        <v>2376</v>
      </c>
      <c r="L3362" s="590" t="s">
        <v>4103</v>
      </c>
      <c r="M3362" s="591" t="s">
        <v>1049</v>
      </c>
      <c r="O3362" s="554" t="str">
        <f t="shared" si="302"/>
        <v>B2/27/04-J</v>
      </c>
    </row>
    <row r="3363" spans="1:18">
      <c r="B3363" s="590" t="s">
        <v>4090</v>
      </c>
      <c r="C3363" s="590" t="s">
        <v>1914</v>
      </c>
      <c r="D3363" s="590" t="s">
        <v>2379</v>
      </c>
      <c r="E3363" s="590" t="s">
        <v>34</v>
      </c>
      <c r="F3363" s="591" t="s">
        <v>4104</v>
      </c>
      <c r="G3363" s="590" t="s">
        <v>311</v>
      </c>
      <c r="H3363" s="589">
        <v>66</v>
      </c>
      <c r="I3363" s="592">
        <v>1800</v>
      </c>
      <c r="J3363" s="592">
        <v>118800</v>
      </c>
      <c r="K3363" s="590" t="s">
        <v>2376</v>
      </c>
      <c r="L3363" s="590" t="s">
        <v>4105</v>
      </c>
      <c r="M3363" s="591" t="s">
        <v>4104</v>
      </c>
      <c r="O3363" s="554" t="str">
        <f t="shared" si="302"/>
        <v>B2/27/04-K</v>
      </c>
    </row>
    <row r="3364" spans="1:18" ht="14.5">
      <c r="P3364" s="555"/>
      <c r="Q3364" s="555"/>
      <c r="R3364" s="555"/>
    </row>
    <row r="3365" spans="1:18" ht="14.5">
      <c r="A3365" s="587">
        <v>4</v>
      </c>
      <c r="B3365" s="588" t="s">
        <v>4090</v>
      </c>
      <c r="C3365" s="588" t="s">
        <v>36</v>
      </c>
      <c r="D3365" s="588" t="s">
        <v>36</v>
      </c>
      <c r="E3365" s="588" t="s">
        <v>36</v>
      </c>
      <c r="F3365" s="587" t="s">
        <v>982</v>
      </c>
      <c r="G3365" s="588" t="s">
        <v>36</v>
      </c>
      <c r="H3365" s="587"/>
      <c r="I3365" s="587"/>
      <c r="J3365" s="583">
        <v>13750</v>
      </c>
      <c r="K3365" s="588"/>
      <c r="L3365" s="588"/>
      <c r="M3365" s="587"/>
      <c r="N3365" s="587"/>
      <c r="O3365" s="587"/>
    </row>
    <row r="3366" spans="1:18">
      <c r="B3366" s="590" t="s">
        <v>4090</v>
      </c>
      <c r="C3366" s="590" t="s">
        <v>1914</v>
      </c>
      <c r="D3366" s="590" t="s">
        <v>2379</v>
      </c>
      <c r="E3366" s="590" t="s">
        <v>39</v>
      </c>
      <c r="F3366" s="591" t="s">
        <v>983</v>
      </c>
      <c r="G3366" s="590" t="s">
        <v>0</v>
      </c>
      <c r="H3366" s="589">
        <v>1</v>
      </c>
      <c r="I3366" s="592">
        <v>9375</v>
      </c>
      <c r="J3366" s="592">
        <v>9375</v>
      </c>
      <c r="K3366" s="590" t="s">
        <v>2376</v>
      </c>
      <c r="L3366" s="590" t="s">
        <v>4106</v>
      </c>
      <c r="M3366" s="591" t="s">
        <v>983</v>
      </c>
      <c r="O3366" s="554" t="str">
        <f t="shared" ref="O3366:O3367" si="303">+_xlfn.CONCAT(B3366,"-",E3366)</f>
        <v>B2/27/04-L</v>
      </c>
    </row>
    <row r="3367" spans="1:18">
      <c r="B3367" s="590" t="s">
        <v>4090</v>
      </c>
      <c r="C3367" s="590" t="s">
        <v>1914</v>
      </c>
      <c r="D3367" s="590" t="s">
        <v>2379</v>
      </c>
      <c r="E3367" s="590" t="s">
        <v>38</v>
      </c>
      <c r="F3367" s="591" t="s">
        <v>984</v>
      </c>
      <c r="G3367" s="590" t="s">
        <v>0</v>
      </c>
      <c r="H3367" s="589">
        <v>1</v>
      </c>
      <c r="I3367" s="592">
        <v>4375</v>
      </c>
      <c r="J3367" s="592">
        <v>4375</v>
      </c>
      <c r="K3367" s="590" t="s">
        <v>2376</v>
      </c>
      <c r="L3367" s="590" t="s">
        <v>4107</v>
      </c>
      <c r="M3367" s="591" t="s">
        <v>984</v>
      </c>
      <c r="O3367" s="554" t="str">
        <f t="shared" si="303"/>
        <v>B2/27/04-M</v>
      </c>
    </row>
    <row r="3368" spans="1:18" ht="14.5">
      <c r="P3368" s="555"/>
      <c r="Q3368" s="555"/>
      <c r="R3368" s="555"/>
    </row>
    <row r="3369" spans="1:18" ht="29">
      <c r="A3369" s="587">
        <v>3</v>
      </c>
      <c r="B3369" s="588" t="s">
        <v>4090</v>
      </c>
      <c r="C3369" s="588" t="s">
        <v>36</v>
      </c>
      <c r="D3369" s="588" t="s">
        <v>36</v>
      </c>
      <c r="E3369" s="588" t="s">
        <v>36</v>
      </c>
      <c r="F3369" s="587" t="s">
        <v>1053</v>
      </c>
      <c r="G3369" s="588" t="s">
        <v>36</v>
      </c>
      <c r="H3369" s="587"/>
      <c r="I3369" s="587"/>
      <c r="J3369" s="583">
        <v>3092290.77</v>
      </c>
      <c r="K3369" s="588"/>
      <c r="L3369" s="588"/>
      <c r="M3369" s="587"/>
      <c r="N3369" s="587"/>
      <c r="O3369" s="587"/>
      <c r="P3369" s="555"/>
      <c r="Q3369" s="555"/>
      <c r="R3369" s="555"/>
    </row>
    <row r="3370" spans="1:18" ht="29">
      <c r="A3370" s="587">
        <v>4</v>
      </c>
      <c r="B3370" s="588" t="s">
        <v>4090</v>
      </c>
      <c r="C3370" s="588" t="s">
        <v>36</v>
      </c>
      <c r="D3370" s="588" t="s">
        <v>36</v>
      </c>
      <c r="E3370" s="588" t="s">
        <v>36</v>
      </c>
      <c r="F3370" s="587" t="s">
        <v>1054</v>
      </c>
      <c r="G3370" s="588" t="s">
        <v>36</v>
      </c>
      <c r="H3370" s="587"/>
      <c r="I3370" s="587"/>
      <c r="J3370" s="583">
        <v>3078540.77</v>
      </c>
      <c r="K3370" s="588"/>
      <c r="L3370" s="588"/>
      <c r="M3370" s="587"/>
      <c r="N3370" s="587"/>
      <c r="O3370" s="587"/>
    </row>
    <row r="3371" spans="1:18">
      <c r="B3371" s="590" t="s">
        <v>4090</v>
      </c>
      <c r="C3371" s="590" t="s">
        <v>1914</v>
      </c>
      <c r="D3371" s="590" t="s">
        <v>2411</v>
      </c>
      <c r="E3371" s="590" t="s">
        <v>205</v>
      </c>
      <c r="F3371" s="591" t="s">
        <v>1056</v>
      </c>
      <c r="G3371" s="590" t="s">
        <v>311</v>
      </c>
      <c r="H3371" s="589">
        <v>78</v>
      </c>
      <c r="I3371" s="592">
        <v>33750</v>
      </c>
      <c r="J3371" s="592">
        <v>2632500</v>
      </c>
      <c r="K3371" s="590" t="s">
        <v>2376</v>
      </c>
      <c r="L3371" s="590" t="s">
        <v>4108</v>
      </c>
      <c r="M3371" s="591" t="s">
        <v>1056</v>
      </c>
      <c r="O3371" s="554" t="str">
        <f t="shared" ref="O3371:O3373" si="304">+_xlfn.CONCAT(B3371,"-",E3371)</f>
        <v>B2/27/04-N</v>
      </c>
    </row>
    <row r="3372" spans="1:18">
      <c r="B3372" s="590" t="s">
        <v>4090</v>
      </c>
      <c r="C3372" s="590" t="s">
        <v>1914</v>
      </c>
      <c r="D3372" s="590" t="s">
        <v>2411</v>
      </c>
      <c r="E3372" s="590" t="s">
        <v>414</v>
      </c>
      <c r="F3372" s="591" t="s">
        <v>1057</v>
      </c>
      <c r="G3372" s="590" t="s">
        <v>311</v>
      </c>
      <c r="H3372" s="589">
        <v>73</v>
      </c>
      <c r="I3372" s="592">
        <v>3229.75</v>
      </c>
      <c r="J3372" s="592">
        <v>235771.75</v>
      </c>
      <c r="K3372" s="590" t="s">
        <v>2376</v>
      </c>
      <c r="L3372" s="590" t="s">
        <v>4109</v>
      </c>
      <c r="M3372" s="591" t="s">
        <v>1057</v>
      </c>
      <c r="O3372" s="554" t="str">
        <f t="shared" si="304"/>
        <v>B2/27/04-P</v>
      </c>
    </row>
    <row r="3373" spans="1:18">
      <c r="B3373" s="590" t="s">
        <v>4090</v>
      </c>
      <c r="C3373" s="590" t="s">
        <v>1914</v>
      </c>
      <c r="D3373" s="590" t="s">
        <v>2411</v>
      </c>
      <c r="E3373" s="590" t="s">
        <v>416</v>
      </c>
      <c r="F3373" s="591" t="s">
        <v>1058</v>
      </c>
      <c r="G3373" s="590" t="s">
        <v>311</v>
      </c>
      <c r="H3373" s="589">
        <v>3</v>
      </c>
      <c r="I3373" s="592">
        <v>17500</v>
      </c>
      <c r="J3373" s="592">
        <v>52500</v>
      </c>
      <c r="K3373" s="590" t="s">
        <v>2376</v>
      </c>
      <c r="L3373" s="590" t="s">
        <v>4110</v>
      </c>
      <c r="M3373" s="591" t="s">
        <v>1058</v>
      </c>
      <c r="O3373" s="554" t="str">
        <f t="shared" si="304"/>
        <v>B2/27/04-Q</v>
      </c>
    </row>
    <row r="3376" spans="1:18">
      <c r="B3376" s="590" t="s">
        <v>4111</v>
      </c>
      <c r="C3376" s="590" t="s">
        <v>1914</v>
      </c>
      <c r="D3376" s="590" t="s">
        <v>2411</v>
      </c>
      <c r="E3376" s="590" t="s">
        <v>5</v>
      </c>
      <c r="F3376" s="591" t="s">
        <v>1059</v>
      </c>
      <c r="G3376" s="590" t="s">
        <v>311</v>
      </c>
      <c r="H3376" s="589">
        <v>4</v>
      </c>
      <c r="I3376" s="592">
        <v>17500</v>
      </c>
      <c r="J3376" s="592">
        <v>70000</v>
      </c>
      <c r="K3376" s="590" t="s">
        <v>2376</v>
      </c>
      <c r="L3376" s="590" t="s">
        <v>4112</v>
      </c>
      <c r="M3376" s="591" t="s">
        <v>1059</v>
      </c>
      <c r="O3376" s="554" t="str">
        <f t="shared" ref="O3376:O3379" si="305">+_xlfn.CONCAT(B3376,"-",E3376)</f>
        <v>B2/27/05-A</v>
      </c>
    </row>
    <row r="3377" spans="1:18">
      <c r="B3377" s="590" t="s">
        <v>4111</v>
      </c>
      <c r="C3377" s="590" t="s">
        <v>1914</v>
      </c>
      <c r="D3377" s="590" t="s">
        <v>2411</v>
      </c>
      <c r="E3377" s="590" t="s">
        <v>6</v>
      </c>
      <c r="F3377" s="591" t="s">
        <v>1060</v>
      </c>
      <c r="G3377" s="590" t="s">
        <v>311</v>
      </c>
      <c r="H3377" s="589">
        <v>2</v>
      </c>
      <c r="I3377" s="592">
        <v>1064.1300000000001</v>
      </c>
      <c r="J3377" s="592">
        <v>2128.2600000000002</v>
      </c>
      <c r="K3377" s="590" t="s">
        <v>2376</v>
      </c>
      <c r="L3377" s="590" t="s">
        <v>4113</v>
      </c>
      <c r="M3377" s="591" t="s">
        <v>1060</v>
      </c>
      <c r="O3377" s="554" t="str">
        <f t="shared" si="305"/>
        <v>B2/27/05-B</v>
      </c>
    </row>
    <row r="3378" spans="1:18">
      <c r="B3378" s="590" t="s">
        <v>4111</v>
      </c>
      <c r="C3378" s="590" t="s">
        <v>1914</v>
      </c>
      <c r="D3378" s="590" t="s">
        <v>2411</v>
      </c>
      <c r="E3378" s="590" t="s">
        <v>7</v>
      </c>
      <c r="F3378" s="591" t="s">
        <v>1061</v>
      </c>
      <c r="G3378" s="590" t="s">
        <v>311</v>
      </c>
      <c r="H3378" s="589">
        <v>2</v>
      </c>
      <c r="I3378" s="592">
        <v>1064.1300000000001</v>
      </c>
      <c r="J3378" s="592">
        <v>2128.2600000000002</v>
      </c>
      <c r="K3378" s="590" t="s">
        <v>2376</v>
      </c>
      <c r="L3378" s="590" t="s">
        <v>4114</v>
      </c>
      <c r="M3378" s="591" t="s">
        <v>1061</v>
      </c>
      <c r="O3378" s="554" t="str">
        <f t="shared" si="305"/>
        <v>B2/27/05-C</v>
      </c>
    </row>
    <row r="3379" spans="1:18">
      <c r="B3379" s="590" t="s">
        <v>4111</v>
      </c>
      <c r="C3379" s="590" t="s">
        <v>1914</v>
      </c>
      <c r="D3379" s="590" t="s">
        <v>2411</v>
      </c>
      <c r="E3379" s="590" t="s">
        <v>8</v>
      </c>
      <c r="F3379" s="591" t="s">
        <v>4115</v>
      </c>
      <c r="G3379" s="590" t="s">
        <v>311</v>
      </c>
      <c r="H3379" s="589">
        <v>17</v>
      </c>
      <c r="I3379" s="592">
        <v>4912.5</v>
      </c>
      <c r="J3379" s="592">
        <v>83512.5</v>
      </c>
      <c r="K3379" s="590" t="s">
        <v>2376</v>
      </c>
      <c r="L3379" s="590" t="s">
        <v>4116</v>
      </c>
      <c r="M3379" s="591" t="s">
        <v>4115</v>
      </c>
      <c r="O3379" s="554" t="str">
        <f t="shared" si="305"/>
        <v>B2/27/05-D</v>
      </c>
    </row>
    <row r="3380" spans="1:18" ht="14.5">
      <c r="P3380" s="555"/>
      <c r="Q3380" s="555"/>
      <c r="R3380" s="555"/>
    </row>
    <row r="3381" spans="1:18" ht="14.5">
      <c r="A3381" s="587">
        <v>4</v>
      </c>
      <c r="B3381" s="588" t="s">
        <v>4111</v>
      </c>
      <c r="C3381" s="588" t="s">
        <v>36</v>
      </c>
      <c r="D3381" s="588" t="s">
        <v>36</v>
      </c>
      <c r="E3381" s="588" t="s">
        <v>36</v>
      </c>
      <c r="F3381" s="587" t="s">
        <v>1062</v>
      </c>
      <c r="G3381" s="588" t="s">
        <v>36</v>
      </c>
      <c r="H3381" s="587"/>
      <c r="I3381" s="587"/>
      <c r="J3381" s="583">
        <v>13750</v>
      </c>
      <c r="K3381" s="588"/>
      <c r="L3381" s="588"/>
      <c r="M3381" s="587"/>
      <c r="N3381" s="587"/>
      <c r="O3381" s="587"/>
    </row>
    <row r="3382" spans="1:18">
      <c r="B3382" s="590" t="s">
        <v>4111</v>
      </c>
      <c r="C3382" s="590" t="s">
        <v>1914</v>
      </c>
      <c r="D3382" s="590" t="s">
        <v>2411</v>
      </c>
      <c r="E3382" s="590" t="s">
        <v>10</v>
      </c>
      <c r="F3382" s="591" t="s">
        <v>983</v>
      </c>
      <c r="G3382" s="590" t="s">
        <v>0</v>
      </c>
      <c r="H3382" s="589">
        <v>1</v>
      </c>
      <c r="I3382" s="592">
        <v>9375</v>
      </c>
      <c r="J3382" s="592">
        <v>9375</v>
      </c>
      <c r="K3382" s="590" t="s">
        <v>2376</v>
      </c>
      <c r="L3382" s="590" t="s">
        <v>4117</v>
      </c>
      <c r="M3382" s="591" t="s">
        <v>983</v>
      </c>
      <c r="O3382" s="554" t="str">
        <f t="shared" ref="O3382:O3383" si="306">+_xlfn.CONCAT(B3382,"-",E3382)</f>
        <v>B2/27/05-E</v>
      </c>
    </row>
    <row r="3383" spans="1:18">
      <c r="B3383" s="590" t="s">
        <v>4111</v>
      </c>
      <c r="C3383" s="590" t="s">
        <v>1914</v>
      </c>
      <c r="D3383" s="590" t="s">
        <v>2411</v>
      </c>
      <c r="E3383" s="590" t="s">
        <v>11</v>
      </c>
      <c r="F3383" s="591" t="s">
        <v>984</v>
      </c>
      <c r="G3383" s="590" t="s">
        <v>0</v>
      </c>
      <c r="H3383" s="589">
        <v>1</v>
      </c>
      <c r="I3383" s="592">
        <v>4375</v>
      </c>
      <c r="J3383" s="592">
        <v>4375</v>
      </c>
      <c r="K3383" s="590" t="s">
        <v>2376</v>
      </c>
      <c r="L3383" s="590" t="s">
        <v>4118</v>
      </c>
      <c r="M3383" s="591" t="s">
        <v>984</v>
      </c>
      <c r="O3383" s="554" t="str">
        <f t="shared" si="306"/>
        <v>B2/27/05-F</v>
      </c>
    </row>
    <row r="3384" spans="1:18" ht="14.5">
      <c r="P3384" s="555"/>
      <c r="Q3384" s="555"/>
      <c r="R3384" s="555"/>
    </row>
    <row r="3385" spans="1:18" ht="14.5">
      <c r="A3385" s="587">
        <v>3</v>
      </c>
      <c r="B3385" s="588" t="s">
        <v>4111</v>
      </c>
      <c r="C3385" s="588" t="s">
        <v>36</v>
      </c>
      <c r="D3385" s="588" t="s">
        <v>36</v>
      </c>
      <c r="E3385" s="588" t="s">
        <v>36</v>
      </c>
      <c r="F3385" s="587" t="s">
        <v>1063</v>
      </c>
      <c r="G3385" s="588" t="s">
        <v>36</v>
      </c>
      <c r="H3385" s="587"/>
      <c r="I3385" s="587"/>
      <c r="J3385" s="583">
        <v>3152745.71</v>
      </c>
      <c r="K3385" s="588"/>
      <c r="L3385" s="588"/>
      <c r="M3385" s="587"/>
      <c r="N3385" s="587"/>
      <c r="O3385" s="587"/>
      <c r="P3385" s="555"/>
      <c r="Q3385" s="555"/>
      <c r="R3385" s="555"/>
    </row>
    <row r="3386" spans="1:18" ht="14.5">
      <c r="A3386" s="587">
        <v>4</v>
      </c>
      <c r="B3386" s="588" t="s">
        <v>4111</v>
      </c>
      <c r="C3386" s="588" t="s">
        <v>36</v>
      </c>
      <c r="D3386" s="588" t="s">
        <v>36</v>
      </c>
      <c r="E3386" s="588" t="s">
        <v>36</v>
      </c>
      <c r="F3386" s="587" t="s">
        <v>1064</v>
      </c>
      <c r="G3386" s="588" t="s">
        <v>36</v>
      </c>
      <c r="H3386" s="587"/>
      <c r="I3386" s="587"/>
      <c r="J3386" s="583">
        <v>3138995.71</v>
      </c>
      <c r="K3386" s="588"/>
      <c r="L3386" s="588"/>
      <c r="M3386" s="587"/>
      <c r="N3386" s="587"/>
      <c r="O3386" s="587"/>
    </row>
    <row r="3387" spans="1:18" ht="25">
      <c r="B3387" s="590" t="s">
        <v>4111</v>
      </c>
      <c r="C3387" s="590" t="s">
        <v>1914</v>
      </c>
      <c r="D3387" s="590" t="s">
        <v>2411</v>
      </c>
      <c r="E3387" s="590" t="s">
        <v>27</v>
      </c>
      <c r="F3387" s="591" t="s">
        <v>1065</v>
      </c>
      <c r="G3387" s="590" t="s">
        <v>311</v>
      </c>
      <c r="H3387" s="589">
        <v>229</v>
      </c>
      <c r="I3387" s="592">
        <v>13475.95</v>
      </c>
      <c r="J3387" s="592">
        <v>3085992.55</v>
      </c>
      <c r="K3387" s="590" t="s">
        <v>2376</v>
      </c>
      <c r="L3387" s="590" t="s">
        <v>4119</v>
      </c>
      <c r="M3387" s="591" t="s">
        <v>1065</v>
      </c>
      <c r="O3387" s="554" t="str">
        <f t="shared" ref="O3387:O3388" si="307">+_xlfn.CONCAT(B3387,"-",E3387)</f>
        <v>B2/27/05-G</v>
      </c>
    </row>
    <row r="3388" spans="1:18" ht="25">
      <c r="B3388" s="590" t="s">
        <v>4111</v>
      </c>
      <c r="C3388" s="590" t="s">
        <v>1914</v>
      </c>
      <c r="D3388" s="590" t="s">
        <v>2411</v>
      </c>
      <c r="E3388" s="590" t="s">
        <v>28</v>
      </c>
      <c r="F3388" s="591" t="s">
        <v>4120</v>
      </c>
      <c r="G3388" s="590" t="s">
        <v>311</v>
      </c>
      <c r="H3388" s="589">
        <v>7</v>
      </c>
      <c r="I3388" s="592">
        <v>7571.88</v>
      </c>
      <c r="J3388" s="592">
        <v>53003.16</v>
      </c>
      <c r="K3388" s="590" t="s">
        <v>2376</v>
      </c>
      <c r="L3388" s="590" t="s">
        <v>4121</v>
      </c>
      <c r="M3388" s="591" t="s">
        <v>4120</v>
      </c>
      <c r="O3388" s="554" t="str">
        <f t="shared" si="307"/>
        <v>B2/27/05-H</v>
      </c>
    </row>
    <row r="3389" spans="1:18" ht="14.5">
      <c r="P3389" s="555"/>
      <c r="Q3389" s="555"/>
      <c r="R3389" s="555"/>
    </row>
    <row r="3390" spans="1:18" ht="14.5">
      <c r="A3390" s="587">
        <v>4</v>
      </c>
      <c r="B3390" s="588" t="s">
        <v>4111</v>
      </c>
      <c r="C3390" s="588" t="s">
        <v>36</v>
      </c>
      <c r="D3390" s="588" t="s">
        <v>36</v>
      </c>
      <c r="E3390" s="588" t="s">
        <v>36</v>
      </c>
      <c r="F3390" s="587" t="s">
        <v>1066</v>
      </c>
      <c r="G3390" s="588" t="s">
        <v>36</v>
      </c>
      <c r="H3390" s="587"/>
      <c r="I3390" s="587"/>
      <c r="J3390" s="583">
        <v>13750</v>
      </c>
      <c r="K3390" s="588"/>
      <c r="L3390" s="588"/>
      <c r="M3390" s="587"/>
      <c r="N3390" s="587"/>
      <c r="O3390" s="587"/>
    </row>
    <row r="3391" spans="1:18">
      <c r="B3391" s="590" t="s">
        <v>4111</v>
      </c>
      <c r="C3391" s="590" t="s">
        <v>1914</v>
      </c>
      <c r="D3391" s="590" t="s">
        <v>2411</v>
      </c>
      <c r="E3391" s="590" t="s">
        <v>33</v>
      </c>
      <c r="F3391" s="591" t="s">
        <v>983</v>
      </c>
      <c r="G3391" s="590" t="s">
        <v>0</v>
      </c>
      <c r="H3391" s="589">
        <v>1</v>
      </c>
      <c r="I3391" s="592">
        <v>9375</v>
      </c>
      <c r="J3391" s="592">
        <v>9375</v>
      </c>
      <c r="K3391" s="590" t="s">
        <v>2376</v>
      </c>
      <c r="L3391" s="590" t="s">
        <v>4122</v>
      </c>
      <c r="M3391" s="591" t="s">
        <v>983</v>
      </c>
      <c r="O3391" s="554" t="str">
        <f t="shared" ref="O3391:O3392" si="308">+_xlfn.CONCAT(B3391,"-",E3391)</f>
        <v>B2/27/05-J</v>
      </c>
    </row>
    <row r="3392" spans="1:18">
      <c r="B3392" s="590" t="s">
        <v>4111</v>
      </c>
      <c r="C3392" s="590" t="s">
        <v>1914</v>
      </c>
      <c r="D3392" s="590" t="s">
        <v>2411</v>
      </c>
      <c r="E3392" s="590" t="s">
        <v>34</v>
      </c>
      <c r="F3392" s="591" t="s">
        <v>984</v>
      </c>
      <c r="G3392" s="590" t="s">
        <v>0</v>
      </c>
      <c r="H3392" s="589">
        <v>1</v>
      </c>
      <c r="I3392" s="592">
        <v>4375</v>
      </c>
      <c r="J3392" s="592">
        <v>4375</v>
      </c>
      <c r="K3392" s="590" t="s">
        <v>2376</v>
      </c>
      <c r="L3392" s="590" t="s">
        <v>4123</v>
      </c>
      <c r="M3392" s="591" t="s">
        <v>984</v>
      </c>
      <c r="O3392" s="554" t="str">
        <f t="shared" si="308"/>
        <v>B2/27/05-K</v>
      </c>
    </row>
    <row r="3393" spans="1:18" ht="14.5">
      <c r="P3393" s="555"/>
      <c r="Q3393" s="555"/>
      <c r="R3393" s="555"/>
    </row>
    <row r="3394" spans="1:18" ht="14.5">
      <c r="A3394" s="587">
        <v>3</v>
      </c>
      <c r="B3394" s="588" t="s">
        <v>4111</v>
      </c>
      <c r="C3394" s="588" t="s">
        <v>36</v>
      </c>
      <c r="D3394" s="588" t="s">
        <v>36</v>
      </c>
      <c r="E3394" s="588" t="s">
        <v>36</v>
      </c>
      <c r="F3394" s="587" t="s">
        <v>1067</v>
      </c>
      <c r="G3394" s="588" t="s">
        <v>36</v>
      </c>
      <c r="H3394" s="587"/>
      <c r="I3394" s="587"/>
      <c r="J3394" s="583">
        <v>27475</v>
      </c>
      <c r="K3394" s="588"/>
      <c r="L3394" s="588"/>
      <c r="M3394" s="587"/>
      <c r="N3394" s="587"/>
      <c r="O3394" s="587"/>
    </row>
    <row r="3395" spans="1:18" ht="25">
      <c r="B3395" s="590" t="s">
        <v>4111</v>
      </c>
      <c r="C3395" s="590" t="s">
        <v>1914</v>
      </c>
      <c r="D3395" s="590" t="s">
        <v>2411</v>
      </c>
      <c r="E3395" s="590" t="s">
        <v>39</v>
      </c>
      <c r="F3395" s="591" t="s">
        <v>1068</v>
      </c>
      <c r="G3395" s="590" t="s">
        <v>311</v>
      </c>
      <c r="H3395" s="589">
        <v>2</v>
      </c>
      <c r="I3395" s="592">
        <v>6862.5</v>
      </c>
      <c r="J3395" s="592">
        <v>13725</v>
      </c>
      <c r="K3395" s="590" t="s">
        <v>2376</v>
      </c>
      <c r="L3395" s="590" t="s">
        <v>4124</v>
      </c>
      <c r="M3395" s="591" t="s">
        <v>1068</v>
      </c>
      <c r="O3395" s="554" t="str">
        <f t="shared" ref="O3395:O3397" si="309">+_xlfn.CONCAT(B3395,"-",E3395)</f>
        <v>B2/27/05-L</v>
      </c>
    </row>
    <row r="3396" spans="1:18">
      <c r="B3396" s="590" t="s">
        <v>4111</v>
      </c>
      <c r="C3396" s="590" t="s">
        <v>1914</v>
      </c>
      <c r="D3396" s="590" t="s">
        <v>2411</v>
      </c>
      <c r="E3396" s="590" t="s">
        <v>38</v>
      </c>
      <c r="F3396" s="591" t="s">
        <v>983</v>
      </c>
      <c r="G3396" s="590" t="s">
        <v>0</v>
      </c>
      <c r="H3396" s="589">
        <v>1</v>
      </c>
      <c r="I3396" s="592">
        <v>9375</v>
      </c>
      <c r="J3396" s="592">
        <v>9375</v>
      </c>
      <c r="K3396" s="590" t="s">
        <v>2376</v>
      </c>
      <c r="L3396" s="590" t="s">
        <v>4125</v>
      </c>
      <c r="M3396" s="591" t="s">
        <v>983</v>
      </c>
      <c r="O3396" s="554" t="str">
        <f t="shared" si="309"/>
        <v>B2/27/05-M</v>
      </c>
    </row>
    <row r="3397" spans="1:18">
      <c r="B3397" s="590" t="s">
        <v>4111</v>
      </c>
      <c r="C3397" s="590" t="s">
        <v>1914</v>
      </c>
      <c r="D3397" s="590" t="s">
        <v>2411</v>
      </c>
      <c r="E3397" s="590" t="s">
        <v>205</v>
      </c>
      <c r="F3397" s="591" t="s">
        <v>984</v>
      </c>
      <c r="G3397" s="590" t="s">
        <v>0</v>
      </c>
      <c r="H3397" s="589">
        <v>1</v>
      </c>
      <c r="I3397" s="592">
        <v>4375</v>
      </c>
      <c r="J3397" s="592">
        <v>4375</v>
      </c>
      <c r="K3397" s="590" t="s">
        <v>2376</v>
      </c>
      <c r="L3397" s="590" t="s">
        <v>4126</v>
      </c>
      <c r="M3397" s="591" t="s">
        <v>984</v>
      </c>
      <c r="O3397" s="554" t="str">
        <f t="shared" si="309"/>
        <v>B2/27/05-N</v>
      </c>
    </row>
    <row r="3399" spans="1:18" ht="14.5">
      <c r="P3399" s="555"/>
      <c r="Q3399" s="555"/>
      <c r="R3399" s="555"/>
    </row>
    <row r="3400" spans="1:18" ht="29">
      <c r="A3400" s="587">
        <v>3</v>
      </c>
      <c r="B3400" s="588" t="s">
        <v>4127</v>
      </c>
      <c r="C3400" s="588" t="s">
        <v>36</v>
      </c>
      <c r="D3400" s="588" t="s">
        <v>36</v>
      </c>
      <c r="E3400" s="588" t="s">
        <v>36</v>
      </c>
      <c r="F3400" s="587" t="s">
        <v>1069</v>
      </c>
      <c r="G3400" s="588" t="s">
        <v>36</v>
      </c>
      <c r="H3400" s="587"/>
      <c r="I3400" s="587"/>
      <c r="J3400" s="583">
        <v>3619275.28</v>
      </c>
      <c r="K3400" s="588"/>
      <c r="L3400" s="588"/>
      <c r="M3400" s="587"/>
      <c r="N3400" s="587"/>
      <c r="O3400" s="587"/>
      <c r="P3400" s="555"/>
      <c r="Q3400" s="555"/>
      <c r="R3400" s="555"/>
    </row>
    <row r="3401" spans="1:18" ht="14.5">
      <c r="A3401" s="587">
        <v>4</v>
      </c>
      <c r="B3401" s="588" t="s">
        <v>4127</v>
      </c>
      <c r="C3401" s="588" t="s">
        <v>36</v>
      </c>
      <c r="D3401" s="588" t="s">
        <v>36</v>
      </c>
      <c r="E3401" s="588" t="s">
        <v>36</v>
      </c>
      <c r="F3401" s="587" t="s">
        <v>1070</v>
      </c>
      <c r="G3401" s="588" t="s">
        <v>36</v>
      </c>
      <c r="H3401" s="587"/>
      <c r="I3401" s="587"/>
      <c r="J3401" s="583">
        <v>3605525.28</v>
      </c>
      <c r="K3401" s="588"/>
      <c r="L3401" s="588"/>
      <c r="M3401" s="587"/>
      <c r="N3401" s="587"/>
      <c r="O3401" s="587"/>
      <c r="P3401" s="555"/>
      <c r="Q3401" s="555"/>
      <c r="R3401" s="555"/>
    </row>
    <row r="3402" spans="1:18" ht="14.5">
      <c r="A3402" s="587">
        <v>5</v>
      </c>
      <c r="B3402" s="588" t="s">
        <v>4127</v>
      </c>
      <c r="C3402" s="588" t="s">
        <v>36</v>
      </c>
      <c r="D3402" s="588" t="s">
        <v>36</v>
      </c>
      <c r="E3402" s="588" t="s">
        <v>36</v>
      </c>
      <c r="F3402" s="587" t="s">
        <v>1071</v>
      </c>
      <c r="G3402" s="588" t="s">
        <v>36</v>
      </c>
      <c r="H3402" s="587"/>
      <c r="I3402" s="587"/>
      <c r="J3402" s="583">
        <v>3605525.28</v>
      </c>
      <c r="K3402" s="588"/>
      <c r="L3402" s="588"/>
      <c r="M3402" s="587"/>
      <c r="N3402" s="587"/>
      <c r="O3402" s="587"/>
    </row>
    <row r="3403" spans="1:18">
      <c r="B3403" s="590" t="s">
        <v>4127</v>
      </c>
      <c r="C3403" s="590" t="s">
        <v>1914</v>
      </c>
      <c r="D3403" s="590" t="s">
        <v>2430</v>
      </c>
      <c r="E3403" s="590" t="s">
        <v>5</v>
      </c>
      <c r="F3403" s="591" t="s">
        <v>2429</v>
      </c>
      <c r="G3403" s="590" t="s">
        <v>311</v>
      </c>
      <c r="H3403" s="589">
        <v>325</v>
      </c>
      <c r="I3403" s="592">
        <v>6898.68</v>
      </c>
      <c r="J3403" s="592">
        <v>2242071</v>
      </c>
      <c r="K3403" s="590" t="s">
        <v>2376</v>
      </c>
      <c r="L3403" s="590" t="s">
        <v>4128</v>
      </c>
      <c r="M3403" s="591" t="s">
        <v>2429</v>
      </c>
      <c r="O3403" s="554" t="str">
        <f t="shared" ref="O3403:O3407" si="310">+_xlfn.CONCAT(B3403,"-",E3403)</f>
        <v>B2/27/06-A</v>
      </c>
    </row>
    <row r="3404" spans="1:18">
      <c r="B3404" s="590" t="s">
        <v>4127</v>
      </c>
      <c r="C3404" s="590" t="s">
        <v>1914</v>
      </c>
      <c r="D3404" s="590" t="s">
        <v>2430</v>
      </c>
      <c r="E3404" s="590" t="s">
        <v>6</v>
      </c>
      <c r="F3404" s="591" t="s">
        <v>1073</v>
      </c>
      <c r="G3404" s="590" t="s">
        <v>311</v>
      </c>
      <c r="H3404" s="589">
        <v>50</v>
      </c>
      <c r="I3404" s="592">
        <v>9612.15</v>
      </c>
      <c r="J3404" s="592">
        <v>480607.5</v>
      </c>
      <c r="K3404" s="590" t="s">
        <v>2376</v>
      </c>
      <c r="L3404" s="590" t="s">
        <v>4129</v>
      </c>
      <c r="M3404" s="591" t="s">
        <v>1073</v>
      </c>
      <c r="O3404" s="554" t="str">
        <f t="shared" si="310"/>
        <v>B2/27/06-B</v>
      </c>
    </row>
    <row r="3405" spans="1:18">
      <c r="B3405" s="590" t="s">
        <v>4127</v>
      </c>
      <c r="C3405" s="590" t="s">
        <v>1914</v>
      </c>
      <c r="D3405" s="590" t="s">
        <v>2430</v>
      </c>
      <c r="E3405" s="590" t="s">
        <v>7</v>
      </c>
      <c r="F3405" s="591" t="s">
        <v>1074</v>
      </c>
      <c r="G3405" s="590" t="s">
        <v>311</v>
      </c>
      <c r="H3405" s="589">
        <v>99</v>
      </c>
      <c r="I3405" s="592">
        <v>8439.68</v>
      </c>
      <c r="J3405" s="592">
        <v>835528.32</v>
      </c>
      <c r="K3405" s="590" t="s">
        <v>2376</v>
      </c>
      <c r="L3405" s="590" t="s">
        <v>4130</v>
      </c>
      <c r="M3405" s="591" t="s">
        <v>1074</v>
      </c>
      <c r="O3405" s="554" t="str">
        <f t="shared" si="310"/>
        <v>B2/27/06-C</v>
      </c>
    </row>
    <row r="3406" spans="1:18">
      <c r="B3406" s="590" t="s">
        <v>4127</v>
      </c>
      <c r="C3406" s="590" t="s">
        <v>1914</v>
      </c>
      <c r="D3406" s="590" t="s">
        <v>2430</v>
      </c>
      <c r="E3406" s="590" t="s">
        <v>8</v>
      </c>
      <c r="F3406" s="591" t="s">
        <v>1075</v>
      </c>
      <c r="G3406" s="590" t="s">
        <v>311</v>
      </c>
      <c r="H3406" s="589">
        <v>32</v>
      </c>
      <c r="I3406" s="592">
        <v>1064.1300000000001</v>
      </c>
      <c r="J3406" s="592">
        <v>34052.160000000003</v>
      </c>
      <c r="K3406" s="590" t="s">
        <v>2376</v>
      </c>
      <c r="L3406" s="590" t="s">
        <v>4131</v>
      </c>
      <c r="M3406" s="591" t="s">
        <v>1075</v>
      </c>
      <c r="O3406" s="554" t="str">
        <f t="shared" si="310"/>
        <v>B2/27/06-D</v>
      </c>
    </row>
    <row r="3407" spans="1:18">
      <c r="B3407" s="590" t="s">
        <v>4127</v>
      </c>
      <c r="C3407" s="590" t="s">
        <v>1914</v>
      </c>
      <c r="D3407" s="590" t="s">
        <v>2430</v>
      </c>
      <c r="E3407" s="590" t="s">
        <v>10</v>
      </c>
      <c r="F3407" s="591" t="s">
        <v>1076</v>
      </c>
      <c r="G3407" s="590" t="s">
        <v>311</v>
      </c>
      <c r="H3407" s="589">
        <v>10</v>
      </c>
      <c r="I3407" s="592">
        <v>1326.63</v>
      </c>
      <c r="J3407" s="592">
        <v>13266.3</v>
      </c>
      <c r="K3407" s="590" t="s">
        <v>2376</v>
      </c>
      <c r="L3407" s="590" t="s">
        <v>4132</v>
      </c>
      <c r="M3407" s="591" t="s">
        <v>1076</v>
      </c>
      <c r="O3407" s="554" t="str">
        <f t="shared" si="310"/>
        <v>B2/27/06-E</v>
      </c>
    </row>
    <row r="3408" spans="1:18" ht="14.5">
      <c r="P3408" s="555"/>
      <c r="Q3408" s="555"/>
      <c r="R3408" s="555"/>
    </row>
    <row r="3409" spans="1:18" ht="14.5">
      <c r="A3409" s="587">
        <v>4</v>
      </c>
      <c r="B3409" s="588" t="s">
        <v>4127</v>
      </c>
      <c r="C3409" s="588" t="s">
        <v>36</v>
      </c>
      <c r="D3409" s="588" t="s">
        <v>36</v>
      </c>
      <c r="E3409" s="588" t="s">
        <v>36</v>
      </c>
      <c r="F3409" s="587" t="s">
        <v>1066</v>
      </c>
      <c r="G3409" s="588" t="s">
        <v>36</v>
      </c>
      <c r="H3409" s="587"/>
      <c r="I3409" s="587"/>
      <c r="J3409" s="583">
        <v>13750</v>
      </c>
      <c r="K3409" s="588"/>
      <c r="L3409" s="588"/>
      <c r="M3409" s="587"/>
      <c r="N3409" s="587"/>
      <c r="O3409" s="587"/>
    </row>
    <row r="3410" spans="1:18">
      <c r="B3410" s="590" t="s">
        <v>4127</v>
      </c>
      <c r="C3410" s="590" t="s">
        <v>1914</v>
      </c>
      <c r="D3410" s="590" t="s">
        <v>2430</v>
      </c>
      <c r="E3410" s="590" t="s">
        <v>11</v>
      </c>
      <c r="F3410" s="591" t="s">
        <v>983</v>
      </c>
      <c r="G3410" s="590" t="s">
        <v>0</v>
      </c>
      <c r="H3410" s="589">
        <v>1</v>
      </c>
      <c r="I3410" s="592">
        <v>9375</v>
      </c>
      <c r="J3410" s="592">
        <v>9375</v>
      </c>
      <c r="K3410" s="590" t="s">
        <v>2376</v>
      </c>
      <c r="L3410" s="590" t="s">
        <v>4133</v>
      </c>
      <c r="M3410" s="591" t="s">
        <v>983</v>
      </c>
      <c r="O3410" s="554" t="str">
        <f t="shared" ref="O3410:O3411" si="311">+_xlfn.CONCAT(B3410,"-",E3410)</f>
        <v>B2/27/06-F</v>
      </c>
    </row>
    <row r="3411" spans="1:18">
      <c r="B3411" s="590" t="s">
        <v>4127</v>
      </c>
      <c r="C3411" s="590" t="s">
        <v>1914</v>
      </c>
      <c r="D3411" s="590" t="s">
        <v>2430</v>
      </c>
      <c r="E3411" s="590" t="s">
        <v>27</v>
      </c>
      <c r="F3411" s="591" t="s">
        <v>984</v>
      </c>
      <c r="G3411" s="590" t="s">
        <v>0</v>
      </c>
      <c r="H3411" s="589">
        <v>1</v>
      </c>
      <c r="I3411" s="592">
        <v>4375</v>
      </c>
      <c r="J3411" s="592">
        <v>4375</v>
      </c>
      <c r="K3411" s="590" t="s">
        <v>2376</v>
      </c>
      <c r="L3411" s="590" t="s">
        <v>4134</v>
      </c>
      <c r="M3411" s="591" t="s">
        <v>984</v>
      </c>
      <c r="O3411" s="554" t="str">
        <f t="shared" si="311"/>
        <v>B2/27/06-G</v>
      </c>
    </row>
    <row r="3412" spans="1:18" ht="14.5">
      <c r="P3412" s="555"/>
      <c r="Q3412" s="555"/>
      <c r="R3412" s="555"/>
    </row>
    <row r="3413" spans="1:18" ht="29">
      <c r="A3413" s="587">
        <v>5</v>
      </c>
      <c r="B3413" s="588" t="s">
        <v>4127</v>
      </c>
      <c r="C3413" s="588" t="s">
        <v>36</v>
      </c>
      <c r="D3413" s="588" t="s">
        <v>36</v>
      </c>
      <c r="E3413" s="588" t="s">
        <v>36</v>
      </c>
      <c r="F3413" s="587" t="s">
        <v>1077</v>
      </c>
      <c r="G3413" s="588" t="s">
        <v>36</v>
      </c>
      <c r="H3413" s="587"/>
      <c r="I3413" s="587"/>
      <c r="J3413" s="587">
        <v>0</v>
      </c>
      <c r="K3413" s="588"/>
      <c r="L3413" s="588"/>
      <c r="M3413" s="587"/>
      <c r="N3413" s="587"/>
      <c r="O3413" s="587"/>
      <c r="P3413" s="555"/>
      <c r="Q3413" s="555"/>
      <c r="R3413" s="555"/>
    </row>
    <row r="3414" spans="1:18" ht="29">
      <c r="A3414" s="587">
        <v>5</v>
      </c>
      <c r="B3414" s="588" t="s">
        <v>4127</v>
      </c>
      <c r="C3414" s="588" t="s">
        <v>36</v>
      </c>
      <c r="D3414" s="588" t="s">
        <v>36</v>
      </c>
      <c r="E3414" s="588" t="s">
        <v>36</v>
      </c>
      <c r="F3414" s="587" t="s">
        <v>998</v>
      </c>
      <c r="G3414" s="588" t="s">
        <v>36</v>
      </c>
      <c r="H3414" s="587"/>
      <c r="I3414" s="587"/>
      <c r="J3414" s="587">
        <v>0</v>
      </c>
      <c r="K3414" s="588"/>
      <c r="L3414" s="588"/>
      <c r="M3414" s="587"/>
      <c r="N3414" s="587"/>
      <c r="O3414" s="587"/>
      <c r="P3414" s="555"/>
      <c r="Q3414" s="555"/>
      <c r="R3414" s="555"/>
    </row>
    <row r="3415" spans="1:18" ht="58">
      <c r="A3415" s="587">
        <v>5</v>
      </c>
      <c r="B3415" s="588" t="s">
        <v>4127</v>
      </c>
      <c r="C3415" s="588" t="s">
        <v>36</v>
      </c>
      <c r="D3415" s="588" t="s">
        <v>36</v>
      </c>
      <c r="E3415" s="588" t="s">
        <v>36</v>
      </c>
      <c r="F3415" s="587" t="s">
        <v>4135</v>
      </c>
      <c r="G3415" s="588" t="s">
        <v>36</v>
      </c>
      <c r="H3415" s="587"/>
      <c r="I3415" s="587"/>
      <c r="J3415" s="587">
        <v>0</v>
      </c>
      <c r="K3415" s="588"/>
      <c r="L3415" s="588"/>
      <c r="M3415" s="587"/>
      <c r="N3415" s="587"/>
      <c r="O3415" s="587"/>
      <c r="P3415" s="555"/>
      <c r="Q3415" s="555"/>
      <c r="R3415" s="555"/>
    </row>
    <row r="3416" spans="1:18" ht="43.5">
      <c r="A3416" s="587">
        <v>5</v>
      </c>
      <c r="B3416" s="588" t="s">
        <v>4127</v>
      </c>
      <c r="C3416" s="588" t="s">
        <v>36</v>
      </c>
      <c r="D3416" s="588" t="s">
        <v>36</v>
      </c>
      <c r="E3416" s="588" t="s">
        <v>36</v>
      </c>
      <c r="F3416" s="587" t="s">
        <v>1079</v>
      </c>
      <c r="G3416" s="588" t="s">
        <v>36</v>
      </c>
      <c r="H3416" s="587"/>
      <c r="I3416" s="587"/>
      <c r="J3416" s="587">
        <v>0</v>
      </c>
      <c r="K3416" s="588"/>
      <c r="L3416" s="588"/>
      <c r="M3416" s="587"/>
      <c r="N3416" s="587"/>
      <c r="O3416" s="587"/>
      <c r="P3416" s="555"/>
      <c r="Q3416" s="555"/>
      <c r="R3416" s="555"/>
    </row>
    <row r="3417" spans="1:18" ht="43.5">
      <c r="A3417" s="587">
        <v>5</v>
      </c>
      <c r="B3417" s="588" t="s">
        <v>4127</v>
      </c>
      <c r="C3417" s="588" t="s">
        <v>36</v>
      </c>
      <c r="D3417" s="588" t="s">
        <v>36</v>
      </c>
      <c r="E3417" s="588" t="s">
        <v>36</v>
      </c>
      <c r="F3417" s="587" t="s">
        <v>1080</v>
      </c>
      <c r="G3417" s="588" t="s">
        <v>36</v>
      </c>
      <c r="H3417" s="587"/>
      <c r="I3417" s="587"/>
      <c r="J3417" s="587">
        <v>0</v>
      </c>
      <c r="K3417" s="588"/>
      <c r="L3417" s="588"/>
      <c r="M3417" s="587"/>
      <c r="N3417" s="587"/>
      <c r="O3417" s="587"/>
      <c r="P3417" s="555"/>
      <c r="Q3417" s="555"/>
      <c r="R3417" s="555"/>
    </row>
    <row r="3418" spans="1:18" ht="14.5">
      <c r="A3418" s="587">
        <v>5</v>
      </c>
      <c r="B3418" s="588" t="s">
        <v>4127</v>
      </c>
      <c r="C3418" s="588" t="s">
        <v>36</v>
      </c>
      <c r="D3418" s="588" t="s">
        <v>36</v>
      </c>
      <c r="E3418" s="588" t="s">
        <v>36</v>
      </c>
      <c r="F3418" s="587" t="s">
        <v>1081</v>
      </c>
      <c r="G3418" s="588" t="s">
        <v>36</v>
      </c>
      <c r="H3418" s="587"/>
      <c r="I3418" s="587"/>
      <c r="J3418" s="587">
        <v>0</v>
      </c>
      <c r="K3418" s="588"/>
      <c r="L3418" s="588"/>
      <c r="M3418" s="587"/>
      <c r="N3418" s="587"/>
      <c r="O3418" s="587"/>
    </row>
    <row r="3420" spans="1:18" ht="14.5">
      <c r="P3420" s="555"/>
      <c r="Q3420" s="555"/>
      <c r="R3420" s="555"/>
    </row>
    <row r="3421" spans="1:18" ht="43.5">
      <c r="A3421" s="587">
        <v>3</v>
      </c>
      <c r="B3421" s="588" t="s">
        <v>4136</v>
      </c>
      <c r="C3421" s="588" t="s">
        <v>36</v>
      </c>
      <c r="D3421" s="588" t="s">
        <v>36</v>
      </c>
      <c r="E3421" s="588" t="s">
        <v>36</v>
      </c>
      <c r="F3421" s="587" t="s">
        <v>1082</v>
      </c>
      <c r="G3421" s="588" t="s">
        <v>36</v>
      </c>
      <c r="H3421" s="587"/>
      <c r="I3421" s="587"/>
      <c r="J3421" s="583">
        <v>712917.8</v>
      </c>
      <c r="K3421" s="588"/>
      <c r="L3421" s="588"/>
      <c r="M3421" s="587"/>
      <c r="N3421" s="587"/>
      <c r="O3421" s="587"/>
      <c r="P3421" s="555"/>
      <c r="Q3421" s="555"/>
      <c r="R3421" s="555"/>
    </row>
    <row r="3422" spans="1:18" ht="14.5">
      <c r="A3422" s="587">
        <v>4</v>
      </c>
      <c r="B3422" s="588" t="s">
        <v>4136</v>
      </c>
      <c r="C3422" s="588" t="s">
        <v>36</v>
      </c>
      <c r="D3422" s="588" t="s">
        <v>36</v>
      </c>
      <c r="E3422" s="588" t="s">
        <v>36</v>
      </c>
      <c r="F3422" s="587" t="s">
        <v>1083</v>
      </c>
      <c r="G3422" s="588" t="s">
        <v>36</v>
      </c>
      <c r="H3422" s="587"/>
      <c r="I3422" s="587"/>
      <c r="J3422" s="583">
        <v>229339.51999999999</v>
      </c>
      <c r="K3422" s="588"/>
      <c r="L3422" s="588"/>
      <c r="M3422" s="587"/>
      <c r="N3422" s="587"/>
      <c r="O3422" s="587"/>
    </row>
    <row r="3423" spans="1:18">
      <c r="B3423" s="590" t="s">
        <v>4136</v>
      </c>
      <c r="C3423" s="590" t="s">
        <v>1914</v>
      </c>
      <c r="D3423" s="590" t="s">
        <v>4137</v>
      </c>
      <c r="E3423" s="590" t="s">
        <v>5</v>
      </c>
      <c r="F3423" s="591" t="s">
        <v>1084</v>
      </c>
      <c r="G3423" s="590" t="s">
        <v>0</v>
      </c>
      <c r="H3423" s="589">
        <v>1</v>
      </c>
      <c r="I3423" s="592">
        <v>5650</v>
      </c>
      <c r="J3423" s="592">
        <v>5650</v>
      </c>
      <c r="K3423" s="590" t="s">
        <v>2376</v>
      </c>
      <c r="L3423" s="590" t="s">
        <v>4138</v>
      </c>
      <c r="M3423" s="591" t="s">
        <v>1084</v>
      </c>
      <c r="O3423" s="554" t="str">
        <f t="shared" ref="O3423:O3427" si="312">+_xlfn.CONCAT(B3423,"-",E3423)</f>
        <v>B2/27/07-A</v>
      </c>
    </row>
    <row r="3424" spans="1:18">
      <c r="B3424" s="590" t="s">
        <v>4136</v>
      </c>
      <c r="C3424" s="590" t="s">
        <v>1914</v>
      </c>
      <c r="D3424" s="590" t="s">
        <v>4137</v>
      </c>
      <c r="E3424" s="590" t="s">
        <v>6</v>
      </c>
      <c r="F3424" s="591" t="s">
        <v>1085</v>
      </c>
      <c r="G3424" s="590" t="s">
        <v>0</v>
      </c>
      <c r="H3424" s="589">
        <v>1</v>
      </c>
      <c r="I3424" s="592">
        <v>22192.5</v>
      </c>
      <c r="J3424" s="592">
        <v>22192.5</v>
      </c>
      <c r="K3424" s="590" t="s">
        <v>2376</v>
      </c>
      <c r="L3424" s="590" t="s">
        <v>4139</v>
      </c>
      <c r="M3424" s="591" t="s">
        <v>1085</v>
      </c>
      <c r="O3424" s="554" t="str">
        <f t="shared" si="312"/>
        <v>B2/27/07-B</v>
      </c>
    </row>
    <row r="3425" spans="1:18">
      <c r="B3425" s="590" t="s">
        <v>4136</v>
      </c>
      <c r="C3425" s="590" t="s">
        <v>1914</v>
      </c>
      <c r="D3425" s="590" t="s">
        <v>4137</v>
      </c>
      <c r="E3425" s="590" t="s">
        <v>7</v>
      </c>
      <c r="F3425" s="591" t="s">
        <v>1086</v>
      </c>
      <c r="G3425" s="590" t="s">
        <v>311</v>
      </c>
      <c r="H3425" s="589">
        <v>29</v>
      </c>
      <c r="I3425" s="592">
        <v>3309.38</v>
      </c>
      <c r="J3425" s="592">
        <v>95972.02</v>
      </c>
      <c r="K3425" s="590" t="s">
        <v>2376</v>
      </c>
      <c r="L3425" s="590" t="s">
        <v>4140</v>
      </c>
      <c r="M3425" s="591" t="s">
        <v>1086</v>
      </c>
      <c r="O3425" s="554" t="str">
        <f t="shared" si="312"/>
        <v>B2/27/07-C</v>
      </c>
    </row>
    <row r="3426" spans="1:18" ht="25">
      <c r="B3426" s="590" t="s">
        <v>4136</v>
      </c>
      <c r="C3426" s="590" t="s">
        <v>1914</v>
      </c>
      <c r="D3426" s="590" t="s">
        <v>4137</v>
      </c>
      <c r="E3426" s="590" t="s">
        <v>8</v>
      </c>
      <c r="F3426" s="591" t="s">
        <v>4141</v>
      </c>
      <c r="G3426" s="590" t="s">
        <v>311</v>
      </c>
      <c r="H3426" s="589">
        <v>21</v>
      </c>
      <c r="I3426" s="592">
        <v>2512.5</v>
      </c>
      <c r="J3426" s="592">
        <v>52762.5</v>
      </c>
      <c r="K3426" s="590" t="s">
        <v>2376</v>
      </c>
      <c r="L3426" s="590" t="s">
        <v>4142</v>
      </c>
      <c r="M3426" s="591" t="s">
        <v>4141</v>
      </c>
      <c r="O3426" s="554" t="str">
        <f t="shared" si="312"/>
        <v>B2/27/07-D</v>
      </c>
    </row>
    <row r="3427" spans="1:18" ht="25">
      <c r="B3427" s="590" t="s">
        <v>4136</v>
      </c>
      <c r="C3427" s="590" t="s">
        <v>1914</v>
      </c>
      <c r="D3427" s="590" t="s">
        <v>4137</v>
      </c>
      <c r="E3427" s="590" t="s">
        <v>10</v>
      </c>
      <c r="F3427" s="591" t="s">
        <v>4143</v>
      </c>
      <c r="G3427" s="590" t="s">
        <v>311</v>
      </c>
      <c r="H3427" s="589">
        <v>21</v>
      </c>
      <c r="I3427" s="592">
        <v>2512.5</v>
      </c>
      <c r="J3427" s="592">
        <v>52762.5</v>
      </c>
      <c r="K3427" s="590" t="s">
        <v>2376</v>
      </c>
      <c r="L3427" s="590" t="s">
        <v>4144</v>
      </c>
      <c r="M3427" s="591" t="s">
        <v>4143</v>
      </c>
      <c r="O3427" s="554" t="str">
        <f t="shared" si="312"/>
        <v>B2/27/07-E</v>
      </c>
    </row>
    <row r="3428" spans="1:18" ht="14.5">
      <c r="P3428" s="555"/>
      <c r="Q3428" s="555"/>
      <c r="R3428" s="555"/>
    </row>
    <row r="3429" spans="1:18" ht="14.5">
      <c r="A3429" s="587">
        <v>4</v>
      </c>
      <c r="B3429" s="588" t="s">
        <v>4136</v>
      </c>
      <c r="C3429" s="588" t="s">
        <v>36</v>
      </c>
      <c r="D3429" s="588" t="s">
        <v>36</v>
      </c>
      <c r="E3429" s="588" t="s">
        <v>36</v>
      </c>
      <c r="F3429" s="587" t="s">
        <v>1089</v>
      </c>
      <c r="G3429" s="588" t="s">
        <v>36</v>
      </c>
      <c r="H3429" s="587"/>
      <c r="I3429" s="587"/>
      <c r="J3429" s="583">
        <v>21937.5</v>
      </c>
      <c r="K3429" s="588"/>
      <c r="L3429" s="588"/>
      <c r="M3429" s="587"/>
      <c r="N3429" s="587"/>
      <c r="O3429" s="587"/>
    </row>
    <row r="3430" spans="1:18">
      <c r="B3430" s="590" t="s">
        <v>4136</v>
      </c>
      <c r="C3430" s="590" t="s">
        <v>1914</v>
      </c>
      <c r="D3430" s="590" t="s">
        <v>4137</v>
      </c>
      <c r="E3430" s="590" t="s">
        <v>11</v>
      </c>
      <c r="F3430" s="591" t="s">
        <v>1090</v>
      </c>
      <c r="G3430" s="590" t="s">
        <v>311</v>
      </c>
      <c r="H3430" s="589">
        <v>10</v>
      </c>
      <c r="I3430" s="592">
        <v>2193.75</v>
      </c>
      <c r="J3430" s="592">
        <v>21937.5</v>
      </c>
      <c r="K3430" s="590" t="s">
        <v>2376</v>
      </c>
      <c r="L3430" s="590" t="s">
        <v>4145</v>
      </c>
      <c r="M3430" s="591" t="s">
        <v>1090</v>
      </c>
      <c r="O3430" s="554" t="str">
        <f>+_xlfn.CONCAT(B3430,"-",E3430)</f>
        <v>B2/27/07-F</v>
      </c>
    </row>
    <row r="3431" spans="1:18" ht="14.5">
      <c r="P3431" s="555"/>
      <c r="Q3431" s="555"/>
      <c r="R3431" s="555"/>
    </row>
    <row r="3432" spans="1:18" ht="14.5">
      <c r="A3432" s="587">
        <v>4</v>
      </c>
      <c r="B3432" s="588" t="s">
        <v>4136</v>
      </c>
      <c r="C3432" s="588" t="s">
        <v>36</v>
      </c>
      <c r="D3432" s="588" t="s">
        <v>36</v>
      </c>
      <c r="E3432" s="588" t="s">
        <v>36</v>
      </c>
      <c r="F3432" s="587" t="s">
        <v>1091</v>
      </c>
      <c r="G3432" s="588" t="s">
        <v>36</v>
      </c>
      <c r="H3432" s="587"/>
      <c r="I3432" s="587"/>
      <c r="J3432" s="583">
        <v>273968.8</v>
      </c>
      <c r="K3432" s="588"/>
      <c r="L3432" s="588"/>
      <c r="M3432" s="587"/>
      <c r="N3432" s="587"/>
      <c r="O3432" s="587"/>
    </row>
    <row r="3433" spans="1:18">
      <c r="B3433" s="590" t="s">
        <v>4136</v>
      </c>
      <c r="C3433" s="590" t="s">
        <v>1914</v>
      </c>
      <c r="D3433" s="590" t="s">
        <v>4137</v>
      </c>
      <c r="E3433" s="590" t="s">
        <v>27</v>
      </c>
      <c r="F3433" s="591" t="s">
        <v>1092</v>
      </c>
      <c r="G3433" s="590" t="s">
        <v>0</v>
      </c>
      <c r="H3433" s="589">
        <v>1</v>
      </c>
      <c r="I3433" s="592">
        <v>4400</v>
      </c>
      <c r="J3433" s="592">
        <v>4400</v>
      </c>
      <c r="K3433" s="590" t="s">
        <v>2376</v>
      </c>
      <c r="L3433" s="590" t="s">
        <v>4146</v>
      </c>
      <c r="M3433" s="591" t="s">
        <v>1092</v>
      </c>
      <c r="O3433" s="554" t="str">
        <f t="shared" ref="O3433:O3439" si="313">+_xlfn.CONCAT(B3433,"-",E3433)</f>
        <v>B2/27/07-G</v>
      </c>
    </row>
    <row r="3434" spans="1:18">
      <c r="B3434" s="590" t="s">
        <v>4136</v>
      </c>
      <c r="C3434" s="590" t="s">
        <v>1914</v>
      </c>
      <c r="D3434" s="590" t="s">
        <v>4137</v>
      </c>
      <c r="E3434" s="590" t="s">
        <v>28</v>
      </c>
      <c r="F3434" s="591" t="s">
        <v>1093</v>
      </c>
      <c r="G3434" s="590" t="s">
        <v>0</v>
      </c>
      <c r="H3434" s="589">
        <v>1</v>
      </c>
      <c r="I3434" s="592">
        <v>20025</v>
      </c>
      <c r="J3434" s="592">
        <v>20025</v>
      </c>
      <c r="K3434" s="590" t="s">
        <v>2376</v>
      </c>
      <c r="L3434" s="590" t="s">
        <v>4147</v>
      </c>
      <c r="M3434" s="591" t="s">
        <v>1093</v>
      </c>
      <c r="O3434" s="554" t="str">
        <f t="shared" si="313"/>
        <v>B2/27/07-H</v>
      </c>
    </row>
    <row r="3435" spans="1:18">
      <c r="B3435" s="590" t="s">
        <v>4136</v>
      </c>
      <c r="C3435" s="590" t="s">
        <v>1914</v>
      </c>
      <c r="D3435" s="590" t="s">
        <v>4137</v>
      </c>
      <c r="E3435" s="590" t="s">
        <v>33</v>
      </c>
      <c r="F3435" s="591" t="s">
        <v>1094</v>
      </c>
      <c r="G3435" s="590" t="s">
        <v>311</v>
      </c>
      <c r="H3435" s="589">
        <v>10</v>
      </c>
      <c r="I3435" s="592">
        <v>3284.38</v>
      </c>
      <c r="J3435" s="592">
        <v>32843.800000000003</v>
      </c>
      <c r="K3435" s="590" t="s">
        <v>2376</v>
      </c>
      <c r="L3435" s="590" t="s">
        <v>4148</v>
      </c>
      <c r="M3435" s="591" t="s">
        <v>1094</v>
      </c>
      <c r="O3435" s="554" t="str">
        <f t="shared" si="313"/>
        <v>B2/27/07-J</v>
      </c>
    </row>
    <row r="3436" spans="1:18">
      <c r="B3436" s="590" t="s">
        <v>4136</v>
      </c>
      <c r="C3436" s="590" t="s">
        <v>1914</v>
      </c>
      <c r="D3436" s="590" t="s">
        <v>4137</v>
      </c>
      <c r="E3436" s="590" t="s">
        <v>34</v>
      </c>
      <c r="F3436" s="591" t="s">
        <v>1095</v>
      </c>
      <c r="G3436" s="590" t="s">
        <v>0</v>
      </c>
      <c r="H3436" s="589">
        <v>1</v>
      </c>
      <c r="I3436" s="592">
        <v>26275</v>
      </c>
      <c r="J3436" s="592">
        <v>26275</v>
      </c>
      <c r="K3436" s="590" t="s">
        <v>2376</v>
      </c>
      <c r="L3436" s="590" t="s">
        <v>4149</v>
      </c>
      <c r="M3436" s="591" t="s">
        <v>1095</v>
      </c>
      <c r="O3436" s="554" t="str">
        <f t="shared" si="313"/>
        <v>B2/27/07-K</v>
      </c>
    </row>
    <row r="3437" spans="1:18">
      <c r="B3437" s="590" t="s">
        <v>4136</v>
      </c>
      <c r="C3437" s="590" t="s">
        <v>1914</v>
      </c>
      <c r="D3437" s="590" t="s">
        <v>4137</v>
      </c>
      <c r="E3437" s="590" t="s">
        <v>39</v>
      </c>
      <c r="F3437" s="591" t="s">
        <v>1096</v>
      </c>
      <c r="G3437" s="590" t="s">
        <v>0</v>
      </c>
      <c r="H3437" s="589">
        <v>1</v>
      </c>
      <c r="I3437" s="592">
        <v>45025</v>
      </c>
      <c r="J3437" s="592">
        <v>45025</v>
      </c>
      <c r="K3437" s="590" t="s">
        <v>2376</v>
      </c>
      <c r="L3437" s="590" t="s">
        <v>4150</v>
      </c>
      <c r="M3437" s="591" t="s">
        <v>1096</v>
      </c>
      <c r="O3437" s="554" t="str">
        <f t="shared" si="313"/>
        <v>B2/27/07-L</v>
      </c>
    </row>
    <row r="3438" spans="1:18">
      <c r="B3438" s="590" t="s">
        <v>4136</v>
      </c>
      <c r="C3438" s="590" t="s">
        <v>1914</v>
      </c>
      <c r="D3438" s="590" t="s">
        <v>4137</v>
      </c>
      <c r="E3438" s="590" t="s">
        <v>38</v>
      </c>
      <c r="F3438" s="591" t="s">
        <v>1097</v>
      </c>
      <c r="G3438" s="590" t="s">
        <v>0</v>
      </c>
      <c r="H3438" s="589">
        <v>1</v>
      </c>
      <c r="I3438" s="592">
        <v>45025</v>
      </c>
      <c r="J3438" s="592">
        <v>45025</v>
      </c>
      <c r="K3438" s="590" t="s">
        <v>2376</v>
      </c>
      <c r="L3438" s="590" t="s">
        <v>4151</v>
      </c>
      <c r="M3438" s="591" t="s">
        <v>1097</v>
      </c>
      <c r="O3438" s="554" t="str">
        <f t="shared" si="313"/>
        <v>B2/27/07-M</v>
      </c>
    </row>
    <row r="3439" spans="1:18">
      <c r="B3439" s="590" t="s">
        <v>4136</v>
      </c>
      <c r="C3439" s="590" t="s">
        <v>1914</v>
      </c>
      <c r="D3439" s="590" t="s">
        <v>4137</v>
      </c>
      <c r="E3439" s="590" t="s">
        <v>205</v>
      </c>
      <c r="F3439" s="591" t="s">
        <v>1099</v>
      </c>
      <c r="G3439" s="590" t="s">
        <v>311</v>
      </c>
      <c r="H3439" s="589">
        <v>10</v>
      </c>
      <c r="I3439" s="592">
        <v>10037.5</v>
      </c>
      <c r="J3439" s="592">
        <v>100375</v>
      </c>
      <c r="K3439" s="590" t="s">
        <v>2376</v>
      </c>
      <c r="L3439" s="590" t="s">
        <v>4152</v>
      </c>
      <c r="M3439" s="591" t="s">
        <v>1099</v>
      </c>
      <c r="O3439" s="554" t="str">
        <f t="shared" si="313"/>
        <v>B2/27/07-N</v>
      </c>
    </row>
    <row r="3441" spans="1:18" ht="14.5">
      <c r="P3441" s="555"/>
      <c r="Q3441" s="555"/>
      <c r="R3441" s="555"/>
    </row>
    <row r="3442" spans="1:18" ht="14.5">
      <c r="A3442" s="587">
        <v>4</v>
      </c>
      <c r="B3442" s="588" t="s">
        <v>4153</v>
      </c>
      <c r="C3442" s="588" t="s">
        <v>36</v>
      </c>
      <c r="D3442" s="588" t="s">
        <v>36</v>
      </c>
      <c r="E3442" s="588" t="s">
        <v>36</v>
      </c>
      <c r="F3442" s="587" t="s">
        <v>1100</v>
      </c>
      <c r="G3442" s="588" t="s">
        <v>36</v>
      </c>
      <c r="H3442" s="587"/>
      <c r="I3442" s="587"/>
      <c r="J3442" s="583">
        <v>66962.5</v>
      </c>
      <c r="K3442" s="588"/>
      <c r="L3442" s="588"/>
      <c r="M3442" s="587"/>
      <c r="N3442" s="587"/>
      <c r="O3442" s="587"/>
    </row>
    <row r="3443" spans="1:18">
      <c r="B3443" s="590" t="s">
        <v>4153</v>
      </c>
      <c r="C3443" s="590" t="s">
        <v>1914</v>
      </c>
      <c r="D3443" s="590" t="s">
        <v>4137</v>
      </c>
      <c r="E3443" s="590" t="s">
        <v>5</v>
      </c>
      <c r="F3443" s="591" t="s">
        <v>1101</v>
      </c>
      <c r="G3443" s="590" t="s">
        <v>0</v>
      </c>
      <c r="H3443" s="589">
        <v>1</v>
      </c>
      <c r="I3443" s="592">
        <v>45025</v>
      </c>
      <c r="J3443" s="592">
        <v>45025</v>
      </c>
      <c r="K3443" s="590" t="s">
        <v>2376</v>
      </c>
      <c r="L3443" s="590" t="s">
        <v>4154</v>
      </c>
      <c r="M3443" s="591" t="s">
        <v>1101</v>
      </c>
      <c r="O3443" s="554" t="str">
        <f t="shared" ref="O3443:O3444" si="314">+_xlfn.CONCAT(B3443,"-",E3443)</f>
        <v>B2/27/08-A</v>
      </c>
    </row>
    <row r="3444" spans="1:18">
      <c r="B3444" s="590" t="s">
        <v>4153</v>
      </c>
      <c r="C3444" s="590" t="s">
        <v>1914</v>
      </c>
      <c r="D3444" s="590" t="s">
        <v>4137</v>
      </c>
      <c r="E3444" s="590" t="s">
        <v>6</v>
      </c>
      <c r="F3444" s="591" t="s">
        <v>1102</v>
      </c>
      <c r="G3444" s="590" t="s">
        <v>311</v>
      </c>
      <c r="H3444" s="589">
        <v>10</v>
      </c>
      <c r="I3444" s="592">
        <v>2193.75</v>
      </c>
      <c r="J3444" s="592">
        <v>21937.5</v>
      </c>
      <c r="K3444" s="590" t="s">
        <v>2376</v>
      </c>
      <c r="L3444" s="590" t="s">
        <v>4155</v>
      </c>
      <c r="M3444" s="591" t="s">
        <v>1102</v>
      </c>
      <c r="O3444" s="554" t="str">
        <f t="shared" si="314"/>
        <v>B2/27/08-B</v>
      </c>
    </row>
    <row r="3445" spans="1:18" ht="14.5">
      <c r="P3445" s="555"/>
      <c r="Q3445" s="555"/>
      <c r="R3445" s="555"/>
    </row>
    <row r="3446" spans="1:18" ht="14.5">
      <c r="A3446" s="587">
        <v>4</v>
      </c>
      <c r="B3446" s="588" t="s">
        <v>4153</v>
      </c>
      <c r="C3446" s="588" t="s">
        <v>36</v>
      </c>
      <c r="D3446" s="588" t="s">
        <v>36</v>
      </c>
      <c r="E3446" s="588" t="s">
        <v>36</v>
      </c>
      <c r="F3446" s="587" t="s">
        <v>1103</v>
      </c>
      <c r="G3446" s="588" t="s">
        <v>36</v>
      </c>
      <c r="H3446" s="587"/>
      <c r="I3446" s="587"/>
      <c r="J3446" s="583">
        <v>106959.48</v>
      </c>
      <c r="K3446" s="588"/>
      <c r="L3446" s="588"/>
      <c r="M3446" s="587"/>
      <c r="N3446" s="587"/>
      <c r="O3446" s="587"/>
    </row>
    <row r="3447" spans="1:18" ht="25">
      <c r="B3447" s="590" t="s">
        <v>4153</v>
      </c>
      <c r="C3447" s="590" t="s">
        <v>1914</v>
      </c>
      <c r="D3447" s="590" t="s">
        <v>4137</v>
      </c>
      <c r="E3447" s="590" t="s">
        <v>7</v>
      </c>
      <c r="F3447" s="591" t="s">
        <v>1104</v>
      </c>
      <c r="G3447" s="590" t="s">
        <v>311</v>
      </c>
      <c r="H3447" s="589">
        <v>21</v>
      </c>
      <c r="I3447" s="592">
        <v>1959.38</v>
      </c>
      <c r="J3447" s="592">
        <v>41146.980000000003</v>
      </c>
      <c r="K3447" s="590" t="s">
        <v>2376</v>
      </c>
      <c r="L3447" s="590" t="s">
        <v>4156</v>
      </c>
      <c r="M3447" s="591" t="s">
        <v>1104</v>
      </c>
      <c r="O3447" s="554" t="str">
        <f t="shared" ref="O3447:O3448" si="315">+_xlfn.CONCAT(B3447,"-",E3447)</f>
        <v>B2/27/08-C</v>
      </c>
    </row>
    <row r="3448" spans="1:18">
      <c r="B3448" s="590" t="s">
        <v>4153</v>
      </c>
      <c r="C3448" s="590" t="s">
        <v>1914</v>
      </c>
      <c r="D3448" s="590" t="s">
        <v>4137</v>
      </c>
      <c r="E3448" s="590" t="s">
        <v>8</v>
      </c>
      <c r="F3448" s="591" t="s">
        <v>1105</v>
      </c>
      <c r="G3448" s="590" t="s">
        <v>311</v>
      </c>
      <c r="H3448" s="589">
        <v>10</v>
      </c>
      <c r="I3448" s="592">
        <v>6581.25</v>
      </c>
      <c r="J3448" s="592">
        <v>65812.5</v>
      </c>
      <c r="K3448" s="590" t="s">
        <v>2376</v>
      </c>
      <c r="L3448" s="590" t="s">
        <v>4157</v>
      </c>
      <c r="M3448" s="591" t="s">
        <v>1105</v>
      </c>
      <c r="O3448" s="554" t="str">
        <f t="shared" si="315"/>
        <v>B2/27/08-D</v>
      </c>
    </row>
    <row r="3449" spans="1:18" ht="14.5">
      <c r="P3449" s="555"/>
      <c r="Q3449" s="555"/>
      <c r="R3449" s="555"/>
    </row>
    <row r="3450" spans="1:18" ht="14.5">
      <c r="A3450" s="587">
        <v>4</v>
      </c>
      <c r="B3450" s="588" t="s">
        <v>4153</v>
      </c>
      <c r="C3450" s="588" t="s">
        <v>36</v>
      </c>
      <c r="D3450" s="588" t="s">
        <v>36</v>
      </c>
      <c r="E3450" s="588" t="s">
        <v>36</v>
      </c>
      <c r="F3450" s="587" t="s">
        <v>1106</v>
      </c>
      <c r="G3450" s="588" t="s">
        <v>36</v>
      </c>
      <c r="H3450" s="587"/>
      <c r="I3450" s="587"/>
      <c r="J3450" s="583">
        <v>13750</v>
      </c>
      <c r="K3450" s="588"/>
      <c r="L3450" s="588"/>
      <c r="M3450" s="587"/>
      <c r="N3450" s="587"/>
      <c r="O3450" s="587"/>
    </row>
    <row r="3451" spans="1:18">
      <c r="B3451" s="590" t="s">
        <v>4153</v>
      </c>
      <c r="C3451" s="590" t="s">
        <v>1914</v>
      </c>
      <c r="D3451" s="590" t="s">
        <v>4137</v>
      </c>
      <c r="E3451" s="590" t="s">
        <v>10</v>
      </c>
      <c r="F3451" s="591" t="s">
        <v>983</v>
      </c>
      <c r="G3451" s="590" t="s">
        <v>0</v>
      </c>
      <c r="H3451" s="589">
        <v>1</v>
      </c>
      <c r="I3451" s="592">
        <v>9375</v>
      </c>
      <c r="J3451" s="592">
        <v>9375</v>
      </c>
      <c r="K3451" s="590" t="s">
        <v>2376</v>
      </c>
      <c r="L3451" s="590" t="s">
        <v>4158</v>
      </c>
      <c r="M3451" s="591" t="s">
        <v>983</v>
      </c>
      <c r="O3451" s="554" t="str">
        <f t="shared" ref="O3451:O3452" si="316">+_xlfn.CONCAT(B3451,"-",E3451)</f>
        <v>B2/27/08-E</v>
      </c>
    </row>
    <row r="3452" spans="1:18">
      <c r="B3452" s="590" t="s">
        <v>4153</v>
      </c>
      <c r="C3452" s="590" t="s">
        <v>1914</v>
      </c>
      <c r="D3452" s="590" t="s">
        <v>4137</v>
      </c>
      <c r="E3452" s="590" t="s">
        <v>11</v>
      </c>
      <c r="F3452" s="591" t="s">
        <v>984</v>
      </c>
      <c r="G3452" s="590" t="s">
        <v>0</v>
      </c>
      <c r="H3452" s="589">
        <v>1</v>
      </c>
      <c r="I3452" s="592">
        <v>4375</v>
      </c>
      <c r="J3452" s="592">
        <v>4375</v>
      </c>
      <c r="K3452" s="590" t="s">
        <v>2376</v>
      </c>
      <c r="L3452" s="590" t="s">
        <v>4159</v>
      </c>
      <c r="M3452" s="591" t="s">
        <v>984</v>
      </c>
      <c r="O3452" s="554" t="str">
        <f t="shared" si="316"/>
        <v>B2/27/08-F</v>
      </c>
    </row>
    <row r="3453" spans="1:18" ht="14.5">
      <c r="P3453" s="555"/>
      <c r="Q3453" s="555"/>
      <c r="R3453" s="555"/>
    </row>
    <row r="3454" spans="1:18" ht="14.5">
      <c r="A3454" s="587">
        <v>3</v>
      </c>
      <c r="B3454" s="588" t="s">
        <v>4153</v>
      </c>
      <c r="C3454" s="588" t="s">
        <v>36</v>
      </c>
      <c r="D3454" s="588" t="s">
        <v>36</v>
      </c>
      <c r="E3454" s="588" t="s">
        <v>36</v>
      </c>
      <c r="F3454" s="587" t="s">
        <v>1111</v>
      </c>
      <c r="G3454" s="588" t="s">
        <v>36</v>
      </c>
      <c r="H3454" s="587"/>
      <c r="I3454" s="587"/>
      <c r="J3454" s="583">
        <v>397300</v>
      </c>
      <c r="K3454" s="588"/>
      <c r="L3454" s="588"/>
      <c r="M3454" s="587"/>
      <c r="N3454" s="587"/>
      <c r="O3454" s="587"/>
      <c r="P3454" s="555"/>
      <c r="Q3454" s="555"/>
      <c r="R3454" s="555"/>
    </row>
    <row r="3455" spans="1:18" ht="14.5">
      <c r="A3455" s="587">
        <v>4</v>
      </c>
      <c r="B3455" s="588" t="s">
        <v>4153</v>
      </c>
      <c r="C3455" s="588" t="s">
        <v>36</v>
      </c>
      <c r="D3455" s="588" t="s">
        <v>36</v>
      </c>
      <c r="E3455" s="588" t="s">
        <v>36</v>
      </c>
      <c r="F3455" s="587" t="s">
        <v>1112</v>
      </c>
      <c r="G3455" s="588" t="s">
        <v>36</v>
      </c>
      <c r="H3455" s="587"/>
      <c r="I3455" s="587"/>
      <c r="J3455" s="583">
        <v>56400</v>
      </c>
      <c r="K3455" s="588"/>
      <c r="L3455" s="588"/>
      <c r="M3455" s="587"/>
      <c r="N3455" s="587"/>
      <c r="O3455" s="587"/>
    </row>
    <row r="3456" spans="1:18" ht="25">
      <c r="B3456" s="590" t="s">
        <v>4153</v>
      </c>
      <c r="C3456" s="590" t="s">
        <v>1914</v>
      </c>
      <c r="D3456" s="590" t="s">
        <v>2437</v>
      </c>
      <c r="E3456" s="590" t="s">
        <v>27</v>
      </c>
      <c r="F3456" s="591" t="s">
        <v>4160</v>
      </c>
      <c r="G3456" s="590" t="s">
        <v>311</v>
      </c>
      <c r="H3456" s="589">
        <v>1</v>
      </c>
      <c r="I3456" s="592">
        <v>56400</v>
      </c>
      <c r="J3456" s="592">
        <v>56400</v>
      </c>
      <c r="K3456" s="590" t="s">
        <v>2376</v>
      </c>
      <c r="L3456" s="590" t="s">
        <v>4161</v>
      </c>
      <c r="M3456" s="591" t="s">
        <v>4160</v>
      </c>
      <c r="O3456" s="554" t="str">
        <f>+_xlfn.CONCAT(B3456,"-",E3456)</f>
        <v>B2/27/08-G</v>
      </c>
    </row>
    <row r="3457" spans="1:18" ht="14.5">
      <c r="P3457" s="555"/>
      <c r="Q3457" s="555"/>
      <c r="R3457" s="555"/>
    </row>
    <row r="3458" spans="1:18" ht="14.5">
      <c r="A3458" s="587">
        <v>4</v>
      </c>
      <c r="B3458" s="588" t="s">
        <v>4153</v>
      </c>
      <c r="C3458" s="588" t="s">
        <v>36</v>
      </c>
      <c r="D3458" s="588" t="s">
        <v>36</v>
      </c>
      <c r="E3458" s="588" t="s">
        <v>36</v>
      </c>
      <c r="F3458" s="587" t="s">
        <v>1114</v>
      </c>
      <c r="G3458" s="588" t="s">
        <v>36</v>
      </c>
      <c r="H3458" s="587"/>
      <c r="I3458" s="587"/>
      <c r="J3458" s="583">
        <v>327150</v>
      </c>
      <c r="K3458" s="588"/>
      <c r="L3458" s="588"/>
      <c r="M3458" s="587"/>
      <c r="N3458" s="587"/>
      <c r="O3458" s="587"/>
    </row>
    <row r="3459" spans="1:18" ht="25">
      <c r="B3459" s="590" t="s">
        <v>4153</v>
      </c>
      <c r="C3459" s="590" t="s">
        <v>1914</v>
      </c>
      <c r="D3459" s="590" t="s">
        <v>2437</v>
      </c>
      <c r="E3459" s="590" t="s">
        <v>28</v>
      </c>
      <c r="F3459" s="591" t="s">
        <v>1115</v>
      </c>
      <c r="G3459" s="590" t="s">
        <v>0</v>
      </c>
      <c r="H3459" s="589">
        <v>1</v>
      </c>
      <c r="I3459" s="592">
        <v>116700</v>
      </c>
      <c r="J3459" s="592">
        <v>116700</v>
      </c>
      <c r="K3459" s="590" t="s">
        <v>2376</v>
      </c>
      <c r="L3459" s="590" t="s">
        <v>4162</v>
      </c>
      <c r="M3459" s="591" t="s">
        <v>1115</v>
      </c>
      <c r="O3459" s="554" t="str">
        <f t="shared" ref="O3459:O3460" si="317">+_xlfn.CONCAT(B3459,"-",E3459)</f>
        <v>B2/27/08-H</v>
      </c>
    </row>
    <row r="3460" spans="1:18" ht="25">
      <c r="B3460" s="590" t="s">
        <v>4153</v>
      </c>
      <c r="C3460" s="590" t="s">
        <v>1914</v>
      </c>
      <c r="D3460" s="590" t="s">
        <v>2437</v>
      </c>
      <c r="E3460" s="590" t="s">
        <v>33</v>
      </c>
      <c r="F3460" s="591" t="s">
        <v>1116</v>
      </c>
      <c r="G3460" s="590" t="s">
        <v>0</v>
      </c>
      <c r="H3460" s="589">
        <v>1</v>
      </c>
      <c r="I3460" s="592">
        <v>210450</v>
      </c>
      <c r="J3460" s="592">
        <v>210450</v>
      </c>
      <c r="K3460" s="590" t="s">
        <v>2376</v>
      </c>
      <c r="L3460" s="590" t="s">
        <v>4163</v>
      </c>
      <c r="M3460" s="591" t="s">
        <v>1116</v>
      </c>
      <c r="O3460" s="554" t="str">
        <f t="shared" si="317"/>
        <v>B2/27/08-J</v>
      </c>
    </row>
    <row r="3461" spans="1:18" ht="14.5">
      <c r="P3461" s="555"/>
      <c r="Q3461" s="555"/>
      <c r="R3461" s="555"/>
    </row>
    <row r="3462" spans="1:18" ht="14.5">
      <c r="A3462" s="587">
        <v>4</v>
      </c>
      <c r="B3462" s="588" t="s">
        <v>4153</v>
      </c>
      <c r="C3462" s="588" t="s">
        <v>36</v>
      </c>
      <c r="D3462" s="588" t="s">
        <v>36</v>
      </c>
      <c r="E3462" s="588" t="s">
        <v>36</v>
      </c>
      <c r="F3462" s="587" t="s">
        <v>982</v>
      </c>
      <c r="G3462" s="588" t="s">
        <v>36</v>
      </c>
      <c r="H3462" s="587"/>
      <c r="I3462" s="587"/>
      <c r="J3462" s="583">
        <v>13750</v>
      </c>
      <c r="K3462" s="588"/>
      <c r="L3462" s="588"/>
      <c r="M3462" s="587"/>
      <c r="N3462" s="587"/>
      <c r="O3462" s="587"/>
    </row>
    <row r="3463" spans="1:18">
      <c r="B3463" s="590" t="s">
        <v>4153</v>
      </c>
      <c r="C3463" s="590" t="s">
        <v>1914</v>
      </c>
      <c r="D3463" s="590" t="s">
        <v>2437</v>
      </c>
      <c r="E3463" s="590" t="s">
        <v>34</v>
      </c>
      <c r="F3463" s="591" t="s">
        <v>983</v>
      </c>
      <c r="G3463" s="590" t="s">
        <v>0</v>
      </c>
      <c r="H3463" s="589">
        <v>1</v>
      </c>
      <c r="I3463" s="592">
        <v>9375</v>
      </c>
      <c r="J3463" s="592">
        <v>9375</v>
      </c>
      <c r="K3463" s="590" t="s">
        <v>2376</v>
      </c>
      <c r="L3463" s="590" t="s">
        <v>4164</v>
      </c>
      <c r="M3463" s="591" t="s">
        <v>983</v>
      </c>
      <c r="O3463" s="554" t="str">
        <f t="shared" ref="O3463:O3464" si="318">+_xlfn.CONCAT(B3463,"-",E3463)</f>
        <v>B2/27/08-K</v>
      </c>
    </row>
    <row r="3464" spans="1:18">
      <c r="B3464" s="590" t="s">
        <v>4153</v>
      </c>
      <c r="C3464" s="590" t="s">
        <v>1914</v>
      </c>
      <c r="D3464" s="590" t="s">
        <v>2437</v>
      </c>
      <c r="E3464" s="590" t="s">
        <v>39</v>
      </c>
      <c r="F3464" s="591" t="s">
        <v>984</v>
      </c>
      <c r="G3464" s="590" t="s">
        <v>0</v>
      </c>
      <c r="H3464" s="589">
        <v>1</v>
      </c>
      <c r="I3464" s="592">
        <v>4375</v>
      </c>
      <c r="J3464" s="592">
        <v>4375</v>
      </c>
      <c r="K3464" s="590" t="s">
        <v>2376</v>
      </c>
      <c r="L3464" s="590" t="s">
        <v>4165</v>
      </c>
      <c r="M3464" s="591" t="s">
        <v>984</v>
      </c>
      <c r="O3464" s="554" t="str">
        <f t="shared" si="318"/>
        <v>B2/27/08-L</v>
      </c>
    </row>
    <row r="3466" spans="1:18" ht="14.5">
      <c r="P3466" s="555"/>
      <c r="Q3466" s="555"/>
      <c r="R3466" s="555"/>
    </row>
    <row r="3467" spans="1:18" ht="14.5">
      <c r="A3467" s="587">
        <v>3</v>
      </c>
      <c r="B3467" s="588" t="s">
        <v>4166</v>
      </c>
      <c r="C3467" s="588" t="s">
        <v>36</v>
      </c>
      <c r="D3467" s="588" t="s">
        <v>36</v>
      </c>
      <c r="E3467" s="588" t="s">
        <v>36</v>
      </c>
      <c r="F3467" s="587" t="s">
        <v>1117</v>
      </c>
      <c r="G3467" s="588" t="s">
        <v>36</v>
      </c>
      <c r="H3467" s="587"/>
      <c r="I3467" s="587"/>
      <c r="J3467" s="583">
        <v>1319735.04</v>
      </c>
      <c r="K3467" s="588"/>
      <c r="L3467" s="588"/>
      <c r="M3467" s="587"/>
      <c r="N3467" s="587"/>
      <c r="O3467" s="587"/>
      <c r="P3467" s="555"/>
      <c r="Q3467" s="555"/>
      <c r="R3467" s="555"/>
    </row>
    <row r="3468" spans="1:18" ht="14.5">
      <c r="A3468" s="587">
        <v>4</v>
      </c>
      <c r="B3468" s="588" t="s">
        <v>4166</v>
      </c>
      <c r="C3468" s="588" t="s">
        <v>36</v>
      </c>
      <c r="D3468" s="588" t="s">
        <v>36</v>
      </c>
      <c r="E3468" s="588" t="s">
        <v>36</v>
      </c>
      <c r="F3468" s="587" t="s">
        <v>1118</v>
      </c>
      <c r="G3468" s="588" t="s">
        <v>36</v>
      </c>
      <c r="H3468" s="587"/>
      <c r="I3468" s="587"/>
      <c r="J3468" s="583">
        <v>1305985.04</v>
      </c>
      <c r="K3468" s="588"/>
      <c r="L3468" s="588"/>
      <c r="M3468" s="587"/>
      <c r="N3468" s="587"/>
      <c r="O3468" s="587"/>
    </row>
    <row r="3469" spans="1:18" ht="25">
      <c r="B3469" s="590" t="s">
        <v>4166</v>
      </c>
      <c r="C3469" s="590" t="s">
        <v>1914</v>
      </c>
      <c r="D3469" s="590" t="s">
        <v>2444</v>
      </c>
      <c r="E3469" s="590" t="s">
        <v>5</v>
      </c>
      <c r="F3469" s="591" t="s">
        <v>1119</v>
      </c>
      <c r="G3469" s="590" t="s">
        <v>311</v>
      </c>
      <c r="H3469" s="589">
        <v>3</v>
      </c>
      <c r="J3469" s="589" t="s">
        <v>1777</v>
      </c>
      <c r="K3469" s="590" t="s">
        <v>2376</v>
      </c>
      <c r="L3469" s="590" t="s">
        <v>4167</v>
      </c>
      <c r="M3469" s="591" t="s">
        <v>1119</v>
      </c>
      <c r="O3469" s="554" t="str">
        <f t="shared" ref="O3469:O3472" si="319">+_xlfn.CONCAT(B3469,"-",E3469)</f>
        <v>B2/27/09-A</v>
      </c>
    </row>
    <row r="3470" spans="1:18">
      <c r="B3470" s="590" t="s">
        <v>4166</v>
      </c>
      <c r="C3470" s="590" t="s">
        <v>1914</v>
      </c>
      <c r="D3470" s="590" t="s">
        <v>2444</v>
      </c>
      <c r="E3470" s="590" t="s">
        <v>6</v>
      </c>
      <c r="F3470" s="591" t="s">
        <v>1120</v>
      </c>
      <c r="G3470" s="590" t="s">
        <v>311</v>
      </c>
      <c r="H3470" s="589">
        <v>220</v>
      </c>
      <c r="I3470" s="592">
        <v>3309.38</v>
      </c>
      <c r="J3470" s="592">
        <v>728063.6</v>
      </c>
      <c r="K3470" s="590" t="s">
        <v>2376</v>
      </c>
      <c r="L3470" s="590" t="s">
        <v>4168</v>
      </c>
      <c r="M3470" s="591" t="s">
        <v>1120</v>
      </c>
      <c r="O3470" s="554" t="str">
        <f t="shared" si="319"/>
        <v>B2/27/09-B</v>
      </c>
    </row>
    <row r="3471" spans="1:18">
      <c r="B3471" s="590" t="s">
        <v>4166</v>
      </c>
      <c r="C3471" s="590" t="s">
        <v>1914</v>
      </c>
      <c r="D3471" s="590" t="s">
        <v>2444</v>
      </c>
      <c r="E3471" s="590" t="s">
        <v>7</v>
      </c>
      <c r="F3471" s="591" t="s">
        <v>4169</v>
      </c>
      <c r="G3471" s="590" t="s">
        <v>311</v>
      </c>
      <c r="H3471" s="589">
        <v>163</v>
      </c>
      <c r="I3471" s="592">
        <v>3409.38</v>
      </c>
      <c r="J3471" s="592">
        <v>555728.93999999994</v>
      </c>
      <c r="K3471" s="590" t="s">
        <v>2376</v>
      </c>
      <c r="L3471" s="590" t="s">
        <v>4170</v>
      </c>
      <c r="M3471" s="591" t="s">
        <v>4169</v>
      </c>
      <c r="O3471" s="554" t="str">
        <f t="shared" si="319"/>
        <v>B2/27/09-C</v>
      </c>
    </row>
    <row r="3472" spans="1:18">
      <c r="B3472" s="590" t="s">
        <v>4166</v>
      </c>
      <c r="C3472" s="590" t="s">
        <v>1914</v>
      </c>
      <c r="D3472" s="590" t="s">
        <v>2444</v>
      </c>
      <c r="E3472" s="590" t="s">
        <v>8</v>
      </c>
      <c r="F3472" s="591" t="s">
        <v>2448</v>
      </c>
      <c r="G3472" s="590" t="s">
        <v>0</v>
      </c>
      <c r="H3472" s="589">
        <v>1</v>
      </c>
      <c r="I3472" s="592">
        <v>22192.5</v>
      </c>
      <c r="J3472" s="592">
        <v>22192.5</v>
      </c>
      <c r="K3472" s="590" t="s">
        <v>2376</v>
      </c>
      <c r="L3472" s="590" t="s">
        <v>4171</v>
      </c>
      <c r="M3472" s="591" t="s">
        <v>2448</v>
      </c>
      <c r="O3472" s="554" t="str">
        <f t="shared" si="319"/>
        <v>B2/27/09-D</v>
      </c>
    </row>
    <row r="3473" spans="1:18" ht="14.5">
      <c r="P3473" s="555"/>
      <c r="Q3473" s="555"/>
      <c r="R3473" s="555"/>
    </row>
    <row r="3474" spans="1:18" ht="14.5">
      <c r="A3474" s="587">
        <v>4</v>
      </c>
      <c r="B3474" s="588" t="s">
        <v>4166</v>
      </c>
      <c r="C3474" s="588" t="s">
        <v>36</v>
      </c>
      <c r="D3474" s="588" t="s">
        <v>36</v>
      </c>
      <c r="E3474" s="588" t="s">
        <v>36</v>
      </c>
      <c r="F3474" s="587" t="s">
        <v>1124</v>
      </c>
      <c r="G3474" s="588" t="s">
        <v>36</v>
      </c>
      <c r="H3474" s="587"/>
      <c r="I3474" s="587"/>
      <c r="J3474" s="583">
        <v>13750</v>
      </c>
      <c r="K3474" s="588"/>
      <c r="L3474" s="588"/>
      <c r="M3474" s="587"/>
      <c r="N3474" s="587"/>
      <c r="O3474" s="587"/>
    </row>
    <row r="3475" spans="1:18">
      <c r="B3475" s="590" t="s">
        <v>4166</v>
      </c>
      <c r="C3475" s="590" t="s">
        <v>1914</v>
      </c>
      <c r="D3475" s="590" t="s">
        <v>2444</v>
      </c>
      <c r="E3475" s="590" t="s">
        <v>10</v>
      </c>
      <c r="F3475" s="591" t="s">
        <v>983</v>
      </c>
      <c r="G3475" s="590" t="s">
        <v>0</v>
      </c>
      <c r="H3475" s="589">
        <v>1</v>
      </c>
      <c r="I3475" s="592">
        <v>9375</v>
      </c>
      <c r="J3475" s="592">
        <v>9375</v>
      </c>
      <c r="K3475" s="590" t="s">
        <v>2376</v>
      </c>
      <c r="L3475" s="590" t="s">
        <v>4172</v>
      </c>
      <c r="M3475" s="591" t="s">
        <v>983</v>
      </c>
      <c r="O3475" s="554" t="str">
        <f t="shared" ref="O3475:O3476" si="320">+_xlfn.CONCAT(B3475,"-",E3475)</f>
        <v>B2/27/09-E</v>
      </c>
    </row>
    <row r="3476" spans="1:18">
      <c r="B3476" s="590" t="s">
        <v>4166</v>
      </c>
      <c r="C3476" s="590" t="s">
        <v>1914</v>
      </c>
      <c r="D3476" s="590" t="s">
        <v>2444</v>
      </c>
      <c r="E3476" s="590" t="s">
        <v>11</v>
      </c>
      <c r="F3476" s="591" t="s">
        <v>984</v>
      </c>
      <c r="G3476" s="590" t="s">
        <v>0</v>
      </c>
      <c r="H3476" s="589">
        <v>1</v>
      </c>
      <c r="I3476" s="592">
        <v>4375</v>
      </c>
      <c r="J3476" s="592">
        <v>4375</v>
      </c>
      <c r="K3476" s="590" t="s">
        <v>2376</v>
      </c>
      <c r="L3476" s="590" t="s">
        <v>4173</v>
      </c>
      <c r="M3476" s="591" t="s">
        <v>984</v>
      </c>
      <c r="O3476" s="554" t="str">
        <f t="shared" si="320"/>
        <v>B2/27/09-F</v>
      </c>
    </row>
    <row r="3477" spans="1:18" ht="14.5">
      <c r="P3477" s="555"/>
      <c r="Q3477" s="555"/>
      <c r="R3477" s="555"/>
    </row>
    <row r="3478" spans="1:18" ht="29">
      <c r="A3478" s="587">
        <v>3</v>
      </c>
      <c r="B3478" s="588" t="s">
        <v>4166</v>
      </c>
      <c r="C3478" s="588" t="s">
        <v>36</v>
      </c>
      <c r="D3478" s="588" t="s">
        <v>36</v>
      </c>
      <c r="E3478" s="588" t="s">
        <v>36</v>
      </c>
      <c r="F3478" s="587" t="s">
        <v>1125</v>
      </c>
      <c r="G3478" s="588" t="s">
        <v>36</v>
      </c>
      <c r="H3478" s="587"/>
      <c r="I3478" s="587"/>
      <c r="J3478" s="583">
        <v>345893.94</v>
      </c>
      <c r="K3478" s="588"/>
      <c r="L3478" s="588"/>
      <c r="M3478" s="587"/>
      <c r="N3478" s="587"/>
      <c r="O3478" s="587"/>
      <c r="P3478" s="555"/>
      <c r="Q3478" s="555"/>
      <c r="R3478" s="555"/>
    </row>
    <row r="3479" spans="1:18" ht="14.5">
      <c r="A3479" s="587">
        <v>4</v>
      </c>
      <c r="B3479" s="588" t="s">
        <v>4166</v>
      </c>
      <c r="C3479" s="588" t="s">
        <v>36</v>
      </c>
      <c r="D3479" s="588" t="s">
        <v>36</v>
      </c>
      <c r="E3479" s="588" t="s">
        <v>36</v>
      </c>
      <c r="F3479" s="587" t="s">
        <v>1118</v>
      </c>
      <c r="G3479" s="588" t="s">
        <v>36</v>
      </c>
      <c r="H3479" s="587"/>
      <c r="I3479" s="587"/>
      <c r="J3479" s="583">
        <v>296400.19</v>
      </c>
      <c r="K3479" s="588"/>
      <c r="L3479" s="588"/>
      <c r="M3479" s="587"/>
      <c r="N3479" s="587"/>
      <c r="O3479" s="587"/>
    </row>
    <row r="3480" spans="1:18">
      <c r="B3480" s="590" t="s">
        <v>4166</v>
      </c>
      <c r="C3480" s="590" t="s">
        <v>1914</v>
      </c>
      <c r="D3480" s="590" t="s">
        <v>2444</v>
      </c>
      <c r="E3480" s="590" t="s">
        <v>27</v>
      </c>
      <c r="F3480" s="591" t="s">
        <v>1126</v>
      </c>
      <c r="G3480" s="590" t="s">
        <v>311</v>
      </c>
      <c r="H3480" s="589">
        <v>19</v>
      </c>
      <c r="I3480" s="592">
        <v>1381.25</v>
      </c>
      <c r="J3480" s="592">
        <v>26243.75</v>
      </c>
      <c r="K3480" s="590" t="s">
        <v>2376</v>
      </c>
      <c r="L3480" s="590" t="s">
        <v>4174</v>
      </c>
      <c r="M3480" s="591" t="s">
        <v>1126</v>
      </c>
      <c r="O3480" s="554" t="str">
        <f t="shared" ref="O3480:O3484" si="321">+_xlfn.CONCAT(B3480,"-",E3480)</f>
        <v>B2/27/09-G</v>
      </c>
    </row>
    <row r="3481" spans="1:18">
      <c r="B3481" s="590" t="s">
        <v>4166</v>
      </c>
      <c r="C3481" s="590" t="s">
        <v>1914</v>
      </c>
      <c r="D3481" s="590" t="s">
        <v>2444</v>
      </c>
      <c r="E3481" s="590" t="s">
        <v>28</v>
      </c>
      <c r="F3481" s="591" t="s">
        <v>1127</v>
      </c>
      <c r="G3481" s="590" t="s">
        <v>311</v>
      </c>
      <c r="H3481" s="589">
        <v>19</v>
      </c>
      <c r="I3481" s="592">
        <v>1540.63</v>
      </c>
      <c r="J3481" s="592">
        <v>29271.97</v>
      </c>
      <c r="K3481" s="590" t="s">
        <v>2376</v>
      </c>
      <c r="L3481" s="590" t="s">
        <v>4175</v>
      </c>
      <c r="M3481" s="591" t="s">
        <v>1127</v>
      </c>
      <c r="O3481" s="554" t="str">
        <f t="shared" si="321"/>
        <v>B2/27/09-H</v>
      </c>
    </row>
    <row r="3482" spans="1:18">
      <c r="B3482" s="590" t="s">
        <v>4166</v>
      </c>
      <c r="C3482" s="590" t="s">
        <v>1914</v>
      </c>
      <c r="D3482" s="590" t="s">
        <v>2444</v>
      </c>
      <c r="E3482" s="590" t="s">
        <v>33</v>
      </c>
      <c r="F3482" s="591" t="s">
        <v>1128</v>
      </c>
      <c r="G3482" s="590" t="s">
        <v>311</v>
      </c>
      <c r="H3482" s="589">
        <v>19</v>
      </c>
      <c r="I3482" s="592">
        <v>1721.88</v>
      </c>
      <c r="J3482" s="592">
        <v>32715.72</v>
      </c>
      <c r="K3482" s="590" t="s">
        <v>2376</v>
      </c>
      <c r="L3482" s="590" t="s">
        <v>4176</v>
      </c>
      <c r="M3482" s="591" t="s">
        <v>1128</v>
      </c>
      <c r="O3482" s="554" t="str">
        <f t="shared" si="321"/>
        <v>B2/27/09-J</v>
      </c>
    </row>
    <row r="3483" spans="1:18">
      <c r="B3483" s="590" t="s">
        <v>4166</v>
      </c>
      <c r="C3483" s="590" t="s">
        <v>1914</v>
      </c>
      <c r="D3483" s="590" t="s">
        <v>2444</v>
      </c>
      <c r="E3483" s="590" t="s">
        <v>34</v>
      </c>
      <c r="F3483" s="591" t="s">
        <v>1129</v>
      </c>
      <c r="G3483" s="590" t="s">
        <v>311</v>
      </c>
      <c r="H3483" s="589">
        <v>19</v>
      </c>
      <c r="I3483" s="592">
        <v>2193.75</v>
      </c>
      <c r="J3483" s="592">
        <v>41681.25</v>
      </c>
      <c r="K3483" s="590" t="s">
        <v>2376</v>
      </c>
      <c r="L3483" s="590" t="s">
        <v>4177</v>
      </c>
      <c r="M3483" s="591" t="s">
        <v>1129</v>
      </c>
      <c r="O3483" s="554" t="str">
        <f t="shared" si="321"/>
        <v>B2/27/09-K</v>
      </c>
    </row>
    <row r="3484" spans="1:18">
      <c r="B3484" s="590" t="s">
        <v>4166</v>
      </c>
      <c r="C3484" s="590" t="s">
        <v>1914</v>
      </c>
      <c r="D3484" s="590" t="s">
        <v>2444</v>
      </c>
      <c r="E3484" s="590" t="s">
        <v>39</v>
      </c>
      <c r="F3484" s="591" t="s">
        <v>1130</v>
      </c>
      <c r="G3484" s="590" t="s">
        <v>311</v>
      </c>
      <c r="H3484" s="589">
        <v>19</v>
      </c>
      <c r="I3484" s="592">
        <v>8762.5</v>
      </c>
      <c r="J3484" s="592">
        <v>166487.5</v>
      </c>
      <c r="K3484" s="590" t="s">
        <v>2376</v>
      </c>
      <c r="L3484" s="590" t="s">
        <v>4178</v>
      </c>
      <c r="M3484" s="591" t="s">
        <v>1130</v>
      </c>
      <c r="O3484" s="554" t="str">
        <f t="shared" si="321"/>
        <v>B2/27/09-L</v>
      </c>
    </row>
    <row r="3485" spans="1:18" ht="14.5">
      <c r="P3485" s="555"/>
      <c r="Q3485" s="555"/>
      <c r="R3485" s="555"/>
    </row>
    <row r="3486" spans="1:18" ht="14.5">
      <c r="A3486" s="587">
        <v>4</v>
      </c>
      <c r="B3486" s="588" t="s">
        <v>4166</v>
      </c>
      <c r="C3486" s="588" t="s">
        <v>36</v>
      </c>
      <c r="D3486" s="588" t="s">
        <v>36</v>
      </c>
      <c r="E3486" s="588" t="s">
        <v>36</v>
      </c>
      <c r="F3486" s="587" t="s">
        <v>1131</v>
      </c>
      <c r="G3486" s="588" t="s">
        <v>36</v>
      </c>
      <c r="H3486" s="587"/>
      <c r="I3486" s="587"/>
      <c r="J3486" s="583">
        <v>35743.75</v>
      </c>
      <c r="K3486" s="588"/>
      <c r="L3486" s="588"/>
      <c r="M3486" s="587"/>
      <c r="N3486" s="587"/>
      <c r="O3486" s="587"/>
    </row>
    <row r="3487" spans="1:18">
      <c r="B3487" s="590" t="s">
        <v>4166</v>
      </c>
      <c r="C3487" s="590" t="s">
        <v>1914</v>
      </c>
      <c r="D3487" s="590" t="s">
        <v>2444</v>
      </c>
      <c r="E3487" s="590" t="s">
        <v>38</v>
      </c>
      <c r="F3487" s="591" t="s">
        <v>1132</v>
      </c>
      <c r="G3487" s="590" t="s">
        <v>311</v>
      </c>
      <c r="H3487" s="589">
        <v>19</v>
      </c>
      <c r="I3487" s="592">
        <v>1881.25</v>
      </c>
      <c r="J3487" s="592">
        <v>35743.75</v>
      </c>
      <c r="K3487" s="590" t="s">
        <v>2376</v>
      </c>
      <c r="L3487" s="590" t="s">
        <v>4179</v>
      </c>
      <c r="M3487" s="591" t="s">
        <v>1132</v>
      </c>
      <c r="O3487" s="554" t="str">
        <f>+_xlfn.CONCAT(B3487,"-",E3487)</f>
        <v>B2/27/09-M</v>
      </c>
    </row>
    <row r="3489" spans="1:18" ht="14.5">
      <c r="P3489" s="555"/>
      <c r="Q3489" s="555"/>
      <c r="R3489" s="555"/>
    </row>
    <row r="3490" spans="1:18" ht="14.5">
      <c r="A3490" s="587">
        <v>4</v>
      </c>
      <c r="B3490" s="588" t="s">
        <v>4180</v>
      </c>
      <c r="C3490" s="588" t="s">
        <v>36</v>
      </c>
      <c r="D3490" s="588" t="s">
        <v>36</v>
      </c>
      <c r="E3490" s="588" t="s">
        <v>36</v>
      </c>
      <c r="F3490" s="587" t="s">
        <v>1124</v>
      </c>
      <c r="G3490" s="588" t="s">
        <v>36</v>
      </c>
      <c r="H3490" s="587"/>
      <c r="I3490" s="587"/>
      <c r="J3490" s="583">
        <v>13750</v>
      </c>
      <c r="K3490" s="588"/>
      <c r="L3490" s="588"/>
      <c r="M3490" s="587"/>
      <c r="N3490" s="587"/>
      <c r="O3490" s="587"/>
    </row>
    <row r="3491" spans="1:18">
      <c r="B3491" s="590" t="s">
        <v>4180</v>
      </c>
      <c r="C3491" s="590" t="s">
        <v>1914</v>
      </c>
      <c r="D3491" s="590" t="s">
        <v>2444</v>
      </c>
      <c r="E3491" s="590" t="s">
        <v>5</v>
      </c>
      <c r="F3491" s="591" t="s">
        <v>983</v>
      </c>
      <c r="G3491" s="590" t="s">
        <v>0</v>
      </c>
      <c r="H3491" s="589">
        <v>1</v>
      </c>
      <c r="I3491" s="592">
        <v>9375</v>
      </c>
      <c r="J3491" s="592">
        <v>9375</v>
      </c>
      <c r="K3491" s="590" t="s">
        <v>2376</v>
      </c>
      <c r="L3491" s="590" t="s">
        <v>4181</v>
      </c>
      <c r="M3491" s="591" t="s">
        <v>983</v>
      </c>
      <c r="O3491" s="554" t="str">
        <f t="shared" ref="O3491:O3492" si="322">+_xlfn.CONCAT(B3491,"-",E3491)</f>
        <v>B2/27/10-A</v>
      </c>
    </row>
    <row r="3492" spans="1:18">
      <c r="B3492" s="590" t="s">
        <v>4180</v>
      </c>
      <c r="C3492" s="590" t="s">
        <v>1914</v>
      </c>
      <c r="D3492" s="590" t="s">
        <v>2444</v>
      </c>
      <c r="E3492" s="590" t="s">
        <v>6</v>
      </c>
      <c r="F3492" s="591" t="s">
        <v>984</v>
      </c>
      <c r="G3492" s="590" t="s">
        <v>0</v>
      </c>
      <c r="H3492" s="589">
        <v>1</v>
      </c>
      <c r="I3492" s="592">
        <v>4375</v>
      </c>
      <c r="J3492" s="592">
        <v>4375</v>
      </c>
      <c r="K3492" s="590" t="s">
        <v>2376</v>
      </c>
      <c r="L3492" s="590" t="s">
        <v>4182</v>
      </c>
      <c r="M3492" s="591" t="s">
        <v>984</v>
      </c>
      <c r="O3492" s="554" t="str">
        <f t="shared" si="322"/>
        <v>B2/27/10-B</v>
      </c>
    </row>
    <row r="3493" spans="1:18" ht="14.5">
      <c r="P3493" s="555"/>
      <c r="Q3493" s="555"/>
      <c r="R3493" s="555"/>
    </row>
    <row r="3494" spans="1:18" ht="14.5">
      <c r="A3494" s="587">
        <v>3</v>
      </c>
      <c r="B3494" s="588" t="s">
        <v>4180</v>
      </c>
      <c r="C3494" s="588" t="s">
        <v>36</v>
      </c>
      <c r="D3494" s="588" t="s">
        <v>36</v>
      </c>
      <c r="E3494" s="588" t="s">
        <v>36</v>
      </c>
      <c r="F3494" s="587" t="s">
        <v>2461</v>
      </c>
      <c r="G3494" s="588" t="s">
        <v>36</v>
      </c>
      <c r="H3494" s="587"/>
      <c r="I3494" s="587"/>
      <c r="J3494" s="583">
        <v>171864.44</v>
      </c>
      <c r="K3494" s="588"/>
      <c r="L3494" s="588"/>
      <c r="M3494" s="587"/>
      <c r="N3494" s="587"/>
      <c r="O3494" s="587"/>
      <c r="P3494" s="555"/>
      <c r="Q3494" s="555"/>
      <c r="R3494" s="555"/>
    </row>
    <row r="3495" spans="1:18" ht="14.5">
      <c r="A3495" s="587">
        <v>4</v>
      </c>
      <c r="B3495" s="588" t="s">
        <v>4180</v>
      </c>
      <c r="C3495" s="588" t="s">
        <v>36</v>
      </c>
      <c r="D3495" s="588" t="s">
        <v>36</v>
      </c>
      <c r="E3495" s="588" t="s">
        <v>36</v>
      </c>
      <c r="F3495" s="587" t="s">
        <v>1118</v>
      </c>
      <c r="G3495" s="588" t="s">
        <v>36</v>
      </c>
      <c r="H3495" s="587"/>
      <c r="I3495" s="587"/>
      <c r="J3495" s="583">
        <v>158114.44</v>
      </c>
      <c r="K3495" s="588"/>
      <c r="L3495" s="588"/>
      <c r="M3495" s="587"/>
      <c r="N3495" s="587"/>
      <c r="O3495" s="587"/>
    </row>
    <row r="3496" spans="1:18">
      <c r="B3496" s="590" t="s">
        <v>4180</v>
      </c>
      <c r="C3496" s="590" t="s">
        <v>1914</v>
      </c>
      <c r="D3496" s="590" t="s">
        <v>2444</v>
      </c>
      <c r="E3496" s="590" t="s">
        <v>7</v>
      </c>
      <c r="F3496" s="591" t="s">
        <v>1134</v>
      </c>
      <c r="G3496" s="590" t="s">
        <v>311</v>
      </c>
      <c r="H3496" s="589">
        <v>2</v>
      </c>
      <c r="I3496" s="592">
        <v>51107.09</v>
      </c>
      <c r="J3496" s="592">
        <v>102214.18</v>
      </c>
      <c r="K3496" s="590" t="s">
        <v>2376</v>
      </c>
      <c r="L3496" s="590" t="s">
        <v>4183</v>
      </c>
      <c r="M3496" s="591" t="s">
        <v>1134</v>
      </c>
      <c r="O3496" s="554" t="str">
        <f t="shared" ref="O3496:O3498" si="323">+_xlfn.CONCAT(B3496,"-",E3496)</f>
        <v>B2/27/10-C</v>
      </c>
    </row>
    <row r="3497" spans="1:18">
      <c r="B3497" s="590" t="s">
        <v>4180</v>
      </c>
      <c r="C3497" s="590" t="s">
        <v>1914</v>
      </c>
      <c r="D3497" s="590" t="s">
        <v>2444</v>
      </c>
      <c r="E3497" s="590" t="s">
        <v>8</v>
      </c>
      <c r="F3497" s="591" t="s">
        <v>1135</v>
      </c>
      <c r="G3497" s="590" t="s">
        <v>311</v>
      </c>
      <c r="H3497" s="589">
        <v>4</v>
      </c>
      <c r="I3497" s="592">
        <v>9316.7099999999991</v>
      </c>
      <c r="J3497" s="592">
        <v>37266.839999999997</v>
      </c>
      <c r="K3497" s="590" t="s">
        <v>2376</v>
      </c>
      <c r="L3497" s="590" t="s">
        <v>4184</v>
      </c>
      <c r="M3497" s="591" t="s">
        <v>1135</v>
      </c>
      <c r="O3497" s="554" t="str">
        <f t="shared" si="323"/>
        <v>B2/27/10-D</v>
      </c>
    </row>
    <row r="3498" spans="1:18">
      <c r="B3498" s="590" t="s">
        <v>4180</v>
      </c>
      <c r="C3498" s="590" t="s">
        <v>1914</v>
      </c>
      <c r="D3498" s="590" t="s">
        <v>2444</v>
      </c>
      <c r="E3498" s="590" t="s">
        <v>10</v>
      </c>
      <c r="F3498" s="591" t="s">
        <v>1136</v>
      </c>
      <c r="G3498" s="590" t="s">
        <v>311</v>
      </c>
      <c r="H3498" s="589">
        <v>2</v>
      </c>
      <c r="I3498" s="592">
        <v>9316.7099999999991</v>
      </c>
      <c r="J3498" s="592">
        <v>18633.419999999998</v>
      </c>
      <c r="K3498" s="590" t="s">
        <v>2376</v>
      </c>
      <c r="L3498" s="590" t="s">
        <v>4185</v>
      </c>
      <c r="M3498" s="591" t="s">
        <v>1136</v>
      </c>
      <c r="O3498" s="554" t="str">
        <f t="shared" si="323"/>
        <v>B2/27/10-E</v>
      </c>
    </row>
    <row r="3499" spans="1:18" ht="14.5">
      <c r="P3499" s="555"/>
      <c r="Q3499" s="555"/>
      <c r="R3499" s="555"/>
    </row>
    <row r="3500" spans="1:18" ht="14.5">
      <c r="A3500" s="587">
        <v>4</v>
      </c>
      <c r="B3500" s="588" t="s">
        <v>4180</v>
      </c>
      <c r="C3500" s="588" t="s">
        <v>36</v>
      </c>
      <c r="D3500" s="588" t="s">
        <v>36</v>
      </c>
      <c r="E3500" s="588" t="s">
        <v>36</v>
      </c>
      <c r="F3500" s="587" t="s">
        <v>1124</v>
      </c>
      <c r="G3500" s="588" t="s">
        <v>36</v>
      </c>
      <c r="H3500" s="587"/>
      <c r="I3500" s="587"/>
      <c r="J3500" s="583">
        <v>13750</v>
      </c>
      <c r="K3500" s="588"/>
      <c r="L3500" s="588"/>
      <c r="M3500" s="587"/>
      <c r="N3500" s="587"/>
      <c r="O3500" s="587"/>
    </row>
    <row r="3501" spans="1:18">
      <c r="B3501" s="590" t="s">
        <v>4180</v>
      </c>
      <c r="C3501" s="590" t="s">
        <v>1914</v>
      </c>
      <c r="D3501" s="590" t="s">
        <v>2444</v>
      </c>
      <c r="E3501" s="590" t="s">
        <v>11</v>
      </c>
      <c r="F3501" s="591" t="s">
        <v>983</v>
      </c>
      <c r="G3501" s="590" t="s">
        <v>0</v>
      </c>
      <c r="H3501" s="589">
        <v>1</v>
      </c>
      <c r="I3501" s="592">
        <v>9375</v>
      </c>
      <c r="J3501" s="592">
        <v>9375</v>
      </c>
      <c r="K3501" s="590" t="s">
        <v>2376</v>
      </c>
      <c r="L3501" s="590" t="s">
        <v>4186</v>
      </c>
      <c r="M3501" s="591" t="s">
        <v>983</v>
      </c>
      <c r="O3501" s="554" t="str">
        <f t="shared" ref="O3501:O3502" si="324">+_xlfn.CONCAT(B3501,"-",E3501)</f>
        <v>B2/27/10-F</v>
      </c>
    </row>
    <row r="3502" spans="1:18">
      <c r="B3502" s="590" t="s">
        <v>4180</v>
      </c>
      <c r="C3502" s="590" t="s">
        <v>1914</v>
      </c>
      <c r="D3502" s="590" t="s">
        <v>2444</v>
      </c>
      <c r="E3502" s="590" t="s">
        <v>27</v>
      </c>
      <c r="F3502" s="591" t="s">
        <v>984</v>
      </c>
      <c r="G3502" s="590" t="s">
        <v>0</v>
      </c>
      <c r="H3502" s="589">
        <v>1</v>
      </c>
      <c r="I3502" s="592">
        <v>4375</v>
      </c>
      <c r="J3502" s="592">
        <v>4375</v>
      </c>
      <c r="K3502" s="590" t="s">
        <v>2376</v>
      </c>
      <c r="L3502" s="590" t="s">
        <v>4187</v>
      </c>
      <c r="M3502" s="591" t="s">
        <v>984</v>
      </c>
      <c r="O3502" s="554" t="str">
        <f t="shared" si="324"/>
        <v>B2/27/10-G</v>
      </c>
    </row>
    <row r="3503" spans="1:18" ht="14.5">
      <c r="P3503" s="555"/>
      <c r="Q3503" s="555"/>
      <c r="R3503" s="555"/>
    </row>
    <row r="3504" spans="1:18" ht="14.5">
      <c r="A3504" s="587" t="s">
        <v>1633</v>
      </c>
      <c r="B3504" s="588" t="s">
        <v>4180</v>
      </c>
      <c r="C3504" s="588" t="s">
        <v>36</v>
      </c>
      <c r="D3504" s="588" t="s">
        <v>36</v>
      </c>
      <c r="E3504" s="588" t="s">
        <v>36</v>
      </c>
      <c r="F3504" s="587" t="s">
        <v>37</v>
      </c>
      <c r="G3504" s="588"/>
      <c r="H3504" s="587"/>
      <c r="I3504" s="587"/>
      <c r="J3504" s="587"/>
      <c r="K3504" s="588"/>
      <c r="L3504" s="588"/>
      <c r="M3504" s="587"/>
      <c r="N3504" s="587"/>
      <c r="O3504" s="587"/>
      <c r="P3504" s="555"/>
      <c r="Q3504" s="555"/>
      <c r="R3504" s="555"/>
    </row>
    <row r="3505" spans="1:18" ht="14.5">
      <c r="A3505" s="587" t="s">
        <v>1633</v>
      </c>
      <c r="B3505" s="588" t="s">
        <v>4180</v>
      </c>
      <c r="C3505" s="588" t="s">
        <v>36</v>
      </c>
      <c r="D3505" s="588" t="s">
        <v>36</v>
      </c>
      <c r="E3505" s="588" t="s">
        <v>36</v>
      </c>
      <c r="F3505" s="587" t="s">
        <v>9</v>
      </c>
      <c r="G3505" s="588"/>
      <c r="H3505" s="587"/>
      <c r="I3505" s="587"/>
      <c r="J3505" s="587"/>
      <c r="K3505" s="588"/>
      <c r="L3505" s="588"/>
      <c r="M3505" s="587"/>
      <c r="N3505" s="587"/>
      <c r="O3505" s="587"/>
    </row>
    <row r="3507" spans="1:18" ht="14.5">
      <c r="P3507" s="555"/>
      <c r="Q3507" s="555"/>
      <c r="R3507" s="555"/>
    </row>
    <row r="3508" spans="1:18" ht="14.5">
      <c r="A3508" s="587">
        <v>2</v>
      </c>
      <c r="B3508" s="588" t="s">
        <v>4188</v>
      </c>
      <c r="C3508" s="588" t="s">
        <v>36</v>
      </c>
      <c r="D3508" s="588" t="s">
        <v>36</v>
      </c>
      <c r="E3508" s="588" t="s">
        <v>36</v>
      </c>
      <c r="F3508" s="587" t="s">
        <v>40</v>
      </c>
      <c r="G3508" s="588" t="s">
        <v>36</v>
      </c>
      <c r="H3508" s="587"/>
      <c r="I3508" s="587"/>
      <c r="J3508" s="583">
        <v>10838317.92</v>
      </c>
      <c r="K3508" s="588"/>
      <c r="L3508" s="588"/>
      <c r="M3508" s="587"/>
      <c r="N3508" s="587"/>
      <c r="O3508" s="587"/>
      <c r="P3508" s="555"/>
      <c r="Q3508" s="555"/>
      <c r="R3508" s="555"/>
    </row>
    <row r="3509" spans="1:18" ht="29">
      <c r="A3509" s="587">
        <v>3</v>
      </c>
      <c r="B3509" s="588" t="s">
        <v>4188</v>
      </c>
      <c r="C3509" s="588" t="s">
        <v>36</v>
      </c>
      <c r="D3509" s="588" t="s">
        <v>36</v>
      </c>
      <c r="E3509" s="588" t="s">
        <v>36</v>
      </c>
      <c r="F3509" s="587" t="s">
        <v>1137</v>
      </c>
      <c r="G3509" s="588" t="s">
        <v>36</v>
      </c>
      <c r="H3509" s="587"/>
      <c r="I3509" s="587"/>
      <c r="J3509" s="583">
        <v>3134315.63</v>
      </c>
      <c r="K3509" s="588"/>
      <c r="L3509" s="588"/>
      <c r="M3509" s="587"/>
      <c r="N3509" s="587"/>
      <c r="O3509" s="587"/>
      <c r="P3509" s="555"/>
      <c r="Q3509" s="555"/>
      <c r="R3509" s="555"/>
    </row>
    <row r="3510" spans="1:18" ht="29">
      <c r="A3510" s="587">
        <v>4</v>
      </c>
      <c r="B3510" s="588" t="s">
        <v>4188</v>
      </c>
      <c r="C3510" s="588" t="s">
        <v>36</v>
      </c>
      <c r="D3510" s="588" t="s">
        <v>36</v>
      </c>
      <c r="E3510" s="588" t="s">
        <v>36</v>
      </c>
      <c r="F3510" s="587" t="s">
        <v>1138</v>
      </c>
      <c r="G3510" s="588" t="s">
        <v>36</v>
      </c>
      <c r="H3510" s="587"/>
      <c r="I3510" s="587"/>
      <c r="J3510" s="583">
        <v>304931.25</v>
      </c>
      <c r="K3510" s="588"/>
      <c r="L3510" s="588"/>
      <c r="M3510" s="587"/>
      <c r="N3510" s="587"/>
      <c r="O3510" s="587"/>
    </row>
    <row r="3511" spans="1:18" ht="25">
      <c r="B3511" s="590" t="s">
        <v>4188</v>
      </c>
      <c r="C3511" s="590" t="s">
        <v>1914</v>
      </c>
      <c r="D3511" s="590" t="s">
        <v>2469</v>
      </c>
      <c r="E3511" s="590" t="s">
        <v>5</v>
      </c>
      <c r="F3511" s="591" t="s">
        <v>1139</v>
      </c>
      <c r="G3511" s="590" t="s">
        <v>311</v>
      </c>
      <c r="H3511" s="589">
        <v>92</v>
      </c>
      <c r="I3511" s="592">
        <v>2193.75</v>
      </c>
      <c r="J3511" s="592">
        <v>201825</v>
      </c>
      <c r="K3511" s="590" t="s">
        <v>2470</v>
      </c>
      <c r="L3511" s="590" t="s">
        <v>4189</v>
      </c>
      <c r="M3511" s="591" t="s">
        <v>1139</v>
      </c>
      <c r="O3511" s="554" t="str">
        <f t="shared" ref="O3511:O3512" si="325">+_xlfn.CONCAT(B3511,"-",E3511)</f>
        <v>B2/28/01-A</v>
      </c>
    </row>
    <row r="3512" spans="1:18" ht="25">
      <c r="B3512" s="590" t="s">
        <v>4188</v>
      </c>
      <c r="C3512" s="590" t="s">
        <v>1914</v>
      </c>
      <c r="D3512" s="590" t="s">
        <v>2469</v>
      </c>
      <c r="E3512" s="590" t="s">
        <v>6</v>
      </c>
      <c r="F3512" s="591" t="s">
        <v>4190</v>
      </c>
      <c r="G3512" s="590" t="s">
        <v>311</v>
      </c>
      <c r="H3512" s="589">
        <v>47</v>
      </c>
      <c r="I3512" s="592">
        <v>2193.75</v>
      </c>
      <c r="J3512" s="592">
        <v>103106.25</v>
      </c>
      <c r="K3512" s="590" t="s">
        <v>2470</v>
      </c>
      <c r="L3512" s="590" t="s">
        <v>4191</v>
      </c>
      <c r="M3512" s="591" t="s">
        <v>4190</v>
      </c>
      <c r="O3512" s="554" t="str">
        <f t="shared" si="325"/>
        <v>B2/28/01-B</v>
      </c>
    </row>
    <row r="3513" spans="1:18" ht="14.5">
      <c r="P3513" s="555"/>
      <c r="Q3513" s="555"/>
      <c r="R3513" s="555"/>
    </row>
    <row r="3514" spans="1:18" ht="14.5">
      <c r="A3514" s="587">
        <v>4</v>
      </c>
      <c r="B3514" s="588" t="s">
        <v>4188</v>
      </c>
      <c r="C3514" s="588" t="s">
        <v>36</v>
      </c>
      <c r="D3514" s="588" t="s">
        <v>36</v>
      </c>
      <c r="E3514" s="588" t="s">
        <v>36</v>
      </c>
      <c r="F3514" s="587" t="s">
        <v>1142</v>
      </c>
      <c r="G3514" s="588" t="s">
        <v>36</v>
      </c>
      <c r="H3514" s="587"/>
      <c r="I3514" s="587"/>
      <c r="J3514" s="583">
        <v>69112.5</v>
      </c>
      <c r="K3514" s="588"/>
      <c r="L3514" s="588"/>
      <c r="M3514" s="587"/>
      <c r="N3514" s="587"/>
      <c r="O3514" s="587"/>
    </row>
    <row r="3515" spans="1:18">
      <c r="B3515" s="590" t="s">
        <v>4188</v>
      </c>
      <c r="C3515" s="590" t="s">
        <v>1914</v>
      </c>
      <c r="D3515" s="590" t="s">
        <v>2469</v>
      </c>
      <c r="E3515" s="590" t="s">
        <v>7</v>
      </c>
      <c r="F3515" s="591" t="s">
        <v>1143</v>
      </c>
      <c r="G3515" s="590" t="s">
        <v>311</v>
      </c>
      <c r="H3515" s="589">
        <v>38</v>
      </c>
      <c r="I3515" s="592">
        <v>1818.75</v>
      </c>
      <c r="J3515" s="592">
        <v>69112.5</v>
      </c>
      <c r="K3515" s="590" t="s">
        <v>2470</v>
      </c>
      <c r="L3515" s="590" t="s">
        <v>4192</v>
      </c>
      <c r="M3515" s="591" t="s">
        <v>1143</v>
      </c>
      <c r="O3515" s="554" t="str">
        <f>+_xlfn.CONCAT(B3515,"-",E3515)</f>
        <v>B2/28/01-C</v>
      </c>
    </row>
    <row r="3516" spans="1:18" ht="14.5">
      <c r="P3516" s="555"/>
      <c r="Q3516" s="555"/>
      <c r="R3516" s="555"/>
    </row>
    <row r="3517" spans="1:18" ht="14.5">
      <c r="A3517" s="587">
        <v>4</v>
      </c>
      <c r="B3517" s="588" t="s">
        <v>4188</v>
      </c>
      <c r="C3517" s="588" t="s">
        <v>36</v>
      </c>
      <c r="D3517" s="588" t="s">
        <v>36</v>
      </c>
      <c r="E3517" s="588" t="s">
        <v>36</v>
      </c>
      <c r="F3517" s="587" t="s">
        <v>1144</v>
      </c>
      <c r="G3517" s="588" t="s">
        <v>36</v>
      </c>
      <c r="H3517" s="587"/>
      <c r="I3517" s="587"/>
      <c r="J3517" s="583">
        <v>2746521.88</v>
      </c>
      <c r="K3517" s="588"/>
      <c r="L3517" s="588"/>
      <c r="M3517" s="587"/>
      <c r="N3517" s="587"/>
      <c r="O3517" s="587"/>
    </row>
    <row r="3518" spans="1:18">
      <c r="B3518" s="590" t="s">
        <v>4188</v>
      </c>
      <c r="C3518" s="590" t="s">
        <v>1914</v>
      </c>
      <c r="D3518" s="590" t="s">
        <v>2469</v>
      </c>
      <c r="E3518" s="590" t="s">
        <v>8</v>
      </c>
      <c r="F3518" s="591" t="s">
        <v>1145</v>
      </c>
      <c r="G3518" s="590" t="s">
        <v>0</v>
      </c>
      <c r="H3518" s="589">
        <v>1</v>
      </c>
      <c r="I3518" s="592">
        <v>1721.88</v>
      </c>
      <c r="J3518" s="592">
        <v>1721.88</v>
      </c>
      <c r="K3518" s="590" t="s">
        <v>2470</v>
      </c>
      <c r="L3518" s="590" t="s">
        <v>4193</v>
      </c>
      <c r="M3518" s="591" t="s">
        <v>1145</v>
      </c>
      <c r="O3518" s="554" t="str">
        <f t="shared" ref="O3518:O3521" si="326">+_xlfn.CONCAT(B3518,"-",E3518)</f>
        <v>B2/28/01-D</v>
      </c>
    </row>
    <row r="3519" spans="1:18">
      <c r="B3519" s="590" t="s">
        <v>4188</v>
      </c>
      <c r="C3519" s="590" t="s">
        <v>1914</v>
      </c>
      <c r="D3519" s="590" t="s">
        <v>2469</v>
      </c>
      <c r="E3519" s="590" t="s">
        <v>10</v>
      </c>
      <c r="F3519" s="591" t="s">
        <v>1147</v>
      </c>
      <c r="G3519" s="590" t="s">
        <v>0</v>
      </c>
      <c r="H3519" s="589">
        <v>1</v>
      </c>
      <c r="I3519" s="592">
        <v>118150</v>
      </c>
      <c r="J3519" s="592">
        <v>118150</v>
      </c>
      <c r="K3519" s="590" t="s">
        <v>2470</v>
      </c>
      <c r="L3519" s="590" t="s">
        <v>4194</v>
      </c>
      <c r="M3519" s="591" t="s">
        <v>1147</v>
      </c>
      <c r="O3519" s="554" t="str">
        <f t="shared" si="326"/>
        <v>B2/28/01-E</v>
      </c>
    </row>
    <row r="3520" spans="1:18">
      <c r="B3520" s="590" t="s">
        <v>4188</v>
      </c>
      <c r="C3520" s="590" t="s">
        <v>1914</v>
      </c>
      <c r="D3520" s="590" t="s">
        <v>2469</v>
      </c>
      <c r="E3520" s="590" t="s">
        <v>11</v>
      </c>
      <c r="F3520" s="591" t="s">
        <v>4195</v>
      </c>
      <c r="G3520" s="590" t="s">
        <v>311</v>
      </c>
      <c r="H3520" s="589">
        <v>316</v>
      </c>
      <c r="I3520" s="592">
        <v>1131.25</v>
      </c>
      <c r="J3520" s="592">
        <v>357475</v>
      </c>
      <c r="K3520" s="590" t="s">
        <v>2470</v>
      </c>
      <c r="L3520" s="590" t="s">
        <v>4196</v>
      </c>
      <c r="M3520" s="591" t="s">
        <v>4195</v>
      </c>
      <c r="O3520" s="554" t="str">
        <f t="shared" si="326"/>
        <v>B2/28/01-F</v>
      </c>
    </row>
    <row r="3521" spans="1:18">
      <c r="B3521" s="590" t="s">
        <v>4188</v>
      </c>
      <c r="C3521" s="590" t="s">
        <v>1914</v>
      </c>
      <c r="D3521" s="590" t="s">
        <v>2469</v>
      </c>
      <c r="E3521" s="590" t="s">
        <v>27</v>
      </c>
      <c r="F3521" s="591" t="s">
        <v>1148</v>
      </c>
      <c r="G3521" s="590" t="s">
        <v>311</v>
      </c>
      <c r="H3521" s="589">
        <v>139</v>
      </c>
      <c r="I3521" s="592">
        <v>16325</v>
      </c>
      <c r="J3521" s="592">
        <v>2269175</v>
      </c>
      <c r="K3521" s="590" t="s">
        <v>2470</v>
      </c>
      <c r="L3521" s="590" t="s">
        <v>4197</v>
      </c>
      <c r="M3521" s="591" t="s">
        <v>1148</v>
      </c>
      <c r="O3521" s="554" t="str">
        <f t="shared" si="326"/>
        <v>B2/28/01-G</v>
      </c>
    </row>
    <row r="3522" spans="1:18" ht="14.5">
      <c r="P3522" s="555"/>
      <c r="Q3522" s="555"/>
      <c r="R3522" s="555"/>
    </row>
    <row r="3523" spans="1:18" ht="14.5">
      <c r="A3523" s="587">
        <v>4</v>
      </c>
      <c r="B3523" s="588" t="s">
        <v>4188</v>
      </c>
      <c r="C3523" s="588" t="s">
        <v>36</v>
      </c>
      <c r="D3523" s="588" t="s">
        <v>36</v>
      </c>
      <c r="E3523" s="588" t="s">
        <v>36</v>
      </c>
      <c r="F3523" s="587" t="s">
        <v>982</v>
      </c>
      <c r="G3523" s="588" t="s">
        <v>36</v>
      </c>
      <c r="H3523" s="587"/>
      <c r="I3523" s="587"/>
      <c r="J3523" s="583">
        <v>13750</v>
      </c>
      <c r="K3523" s="588"/>
      <c r="L3523" s="588"/>
      <c r="M3523" s="587"/>
      <c r="N3523" s="587"/>
      <c r="O3523" s="587"/>
    </row>
    <row r="3524" spans="1:18">
      <c r="B3524" s="590" t="s">
        <v>4188</v>
      </c>
      <c r="C3524" s="590" t="s">
        <v>1914</v>
      </c>
      <c r="D3524" s="590" t="s">
        <v>2469</v>
      </c>
      <c r="E3524" s="590" t="s">
        <v>28</v>
      </c>
      <c r="F3524" s="591" t="s">
        <v>983</v>
      </c>
      <c r="G3524" s="590" t="s">
        <v>0</v>
      </c>
      <c r="H3524" s="589">
        <v>1</v>
      </c>
      <c r="I3524" s="592">
        <v>9375</v>
      </c>
      <c r="J3524" s="592">
        <v>9375</v>
      </c>
      <c r="K3524" s="590" t="s">
        <v>2470</v>
      </c>
      <c r="L3524" s="590" t="s">
        <v>4198</v>
      </c>
      <c r="M3524" s="591" t="s">
        <v>983</v>
      </c>
      <c r="O3524" s="554" t="str">
        <f t="shared" ref="O3524:O3525" si="327">+_xlfn.CONCAT(B3524,"-",E3524)</f>
        <v>B2/28/01-H</v>
      </c>
    </row>
    <row r="3525" spans="1:18">
      <c r="B3525" s="590" t="s">
        <v>4188</v>
      </c>
      <c r="C3525" s="590" t="s">
        <v>1914</v>
      </c>
      <c r="D3525" s="590" t="s">
        <v>2469</v>
      </c>
      <c r="E3525" s="590" t="s">
        <v>33</v>
      </c>
      <c r="F3525" s="591" t="s">
        <v>984</v>
      </c>
      <c r="G3525" s="590" t="s">
        <v>0</v>
      </c>
      <c r="H3525" s="589">
        <v>1</v>
      </c>
      <c r="I3525" s="592">
        <v>4375</v>
      </c>
      <c r="J3525" s="592">
        <v>4375</v>
      </c>
      <c r="K3525" s="590" t="s">
        <v>2470</v>
      </c>
      <c r="L3525" s="590" t="s">
        <v>4199</v>
      </c>
      <c r="M3525" s="591" t="s">
        <v>984</v>
      </c>
      <c r="O3525" s="554" t="str">
        <f t="shared" si="327"/>
        <v>B2/28/01-J</v>
      </c>
    </row>
    <row r="3526" spans="1:18" ht="14.5">
      <c r="P3526" s="555"/>
      <c r="Q3526" s="555"/>
      <c r="R3526" s="555"/>
    </row>
    <row r="3527" spans="1:18" ht="14.5">
      <c r="A3527" s="587">
        <v>3</v>
      </c>
      <c r="B3527" s="588" t="s">
        <v>4188</v>
      </c>
      <c r="C3527" s="588" t="s">
        <v>36</v>
      </c>
      <c r="D3527" s="588" t="s">
        <v>36</v>
      </c>
      <c r="E3527" s="588" t="s">
        <v>36</v>
      </c>
      <c r="F3527" s="587" t="s">
        <v>1150</v>
      </c>
      <c r="G3527" s="588" t="s">
        <v>36</v>
      </c>
      <c r="H3527" s="587"/>
      <c r="I3527" s="587"/>
      <c r="J3527" s="583">
        <v>3990661.95</v>
      </c>
      <c r="K3527" s="588"/>
      <c r="L3527" s="588"/>
      <c r="M3527" s="587"/>
      <c r="N3527" s="587"/>
      <c r="O3527" s="587"/>
      <c r="P3527" s="555"/>
      <c r="Q3527" s="555"/>
      <c r="R3527" s="555"/>
    </row>
    <row r="3528" spans="1:18" ht="14.5">
      <c r="A3528" s="587">
        <v>4</v>
      </c>
      <c r="B3528" s="588" t="s">
        <v>4188</v>
      </c>
      <c r="C3528" s="588" t="s">
        <v>36</v>
      </c>
      <c r="D3528" s="588" t="s">
        <v>36</v>
      </c>
      <c r="E3528" s="588" t="s">
        <v>36</v>
      </c>
      <c r="F3528" s="587" t="s">
        <v>1151</v>
      </c>
      <c r="G3528" s="588" t="s">
        <v>36</v>
      </c>
      <c r="H3528" s="587"/>
      <c r="I3528" s="587"/>
      <c r="J3528" s="583">
        <v>3965661.95</v>
      </c>
      <c r="K3528" s="588"/>
      <c r="L3528" s="588"/>
      <c r="M3528" s="587"/>
      <c r="N3528" s="587"/>
      <c r="O3528" s="587"/>
    </row>
    <row r="3529" spans="1:18" ht="25">
      <c r="B3529" s="590" t="s">
        <v>4188</v>
      </c>
      <c r="C3529" s="590" t="s">
        <v>1914</v>
      </c>
      <c r="D3529" s="590" t="s">
        <v>2483</v>
      </c>
      <c r="E3529" s="590" t="s">
        <v>34</v>
      </c>
      <c r="F3529" s="591" t="s">
        <v>1152</v>
      </c>
      <c r="G3529" s="590" t="s">
        <v>311</v>
      </c>
      <c r="H3529" s="589">
        <v>270</v>
      </c>
      <c r="I3529" s="592">
        <v>9806.25</v>
      </c>
      <c r="J3529" s="592">
        <v>2647687.5</v>
      </c>
      <c r="K3529" s="590" t="s">
        <v>2470</v>
      </c>
      <c r="L3529" s="590" t="s">
        <v>4200</v>
      </c>
      <c r="M3529" s="591" t="s">
        <v>1152</v>
      </c>
      <c r="O3529" s="554" t="str">
        <f>+_xlfn.CONCAT(B3529,"-",E3529)</f>
        <v>B2/28/01-K</v>
      </c>
    </row>
    <row r="3532" spans="1:18" ht="25">
      <c r="B3532" s="590" t="s">
        <v>4201</v>
      </c>
      <c r="C3532" s="590" t="s">
        <v>1914</v>
      </c>
      <c r="D3532" s="590" t="s">
        <v>2483</v>
      </c>
      <c r="E3532" s="590" t="s">
        <v>5</v>
      </c>
      <c r="F3532" s="591" t="s">
        <v>1153</v>
      </c>
      <c r="G3532" s="590" t="s">
        <v>311</v>
      </c>
      <c r="H3532" s="589">
        <v>51</v>
      </c>
      <c r="I3532" s="592">
        <v>9806.25</v>
      </c>
      <c r="J3532" s="592">
        <v>500118.75</v>
      </c>
      <c r="K3532" s="590" t="s">
        <v>2470</v>
      </c>
      <c r="L3532" s="590" t="s">
        <v>4202</v>
      </c>
      <c r="M3532" s="591" t="s">
        <v>1153</v>
      </c>
      <c r="O3532" s="554" t="str">
        <f t="shared" ref="O3532:O3537" si="328">+_xlfn.CONCAT(B3532,"-",E3532)</f>
        <v>B2/28/02-A</v>
      </c>
    </row>
    <row r="3533" spans="1:18" ht="25">
      <c r="B3533" s="590" t="s">
        <v>4201</v>
      </c>
      <c r="C3533" s="590" t="s">
        <v>1914</v>
      </c>
      <c r="D3533" s="590" t="s">
        <v>2483</v>
      </c>
      <c r="E3533" s="590" t="s">
        <v>6</v>
      </c>
      <c r="F3533" s="591" t="s">
        <v>4203</v>
      </c>
      <c r="G3533" s="590" t="s">
        <v>311</v>
      </c>
      <c r="H3533" s="589">
        <v>8</v>
      </c>
      <c r="I3533" s="592">
        <v>9806.25</v>
      </c>
      <c r="J3533" s="592">
        <v>78450</v>
      </c>
      <c r="K3533" s="590" t="s">
        <v>2470</v>
      </c>
      <c r="L3533" s="590" t="s">
        <v>4204</v>
      </c>
      <c r="M3533" s="591" t="s">
        <v>4203</v>
      </c>
      <c r="O3533" s="554" t="str">
        <f t="shared" si="328"/>
        <v>B2/28/02-B</v>
      </c>
    </row>
    <row r="3534" spans="1:18" ht="25">
      <c r="B3534" s="590" t="s">
        <v>4201</v>
      </c>
      <c r="C3534" s="590" t="s">
        <v>1914</v>
      </c>
      <c r="D3534" s="590" t="s">
        <v>2483</v>
      </c>
      <c r="E3534" s="590" t="s">
        <v>7</v>
      </c>
      <c r="F3534" s="591" t="s">
        <v>1154</v>
      </c>
      <c r="G3534" s="590" t="s">
        <v>311</v>
      </c>
      <c r="H3534" s="589">
        <v>4</v>
      </c>
      <c r="I3534" s="592">
        <v>53096.29</v>
      </c>
      <c r="J3534" s="592">
        <v>212385.16</v>
      </c>
      <c r="K3534" s="590" t="s">
        <v>2470</v>
      </c>
      <c r="L3534" s="590" t="s">
        <v>4205</v>
      </c>
      <c r="M3534" s="591" t="s">
        <v>1154</v>
      </c>
      <c r="O3534" s="554" t="str">
        <f t="shared" si="328"/>
        <v>B2/28/02-C</v>
      </c>
    </row>
    <row r="3535" spans="1:18">
      <c r="B3535" s="590" t="s">
        <v>4201</v>
      </c>
      <c r="C3535" s="590" t="s">
        <v>1914</v>
      </c>
      <c r="D3535" s="590" t="s">
        <v>2483</v>
      </c>
      <c r="E3535" s="590" t="s">
        <v>8</v>
      </c>
      <c r="F3535" s="591" t="s">
        <v>1155</v>
      </c>
      <c r="G3535" s="590" t="s">
        <v>311</v>
      </c>
      <c r="H3535" s="589">
        <v>21</v>
      </c>
      <c r="I3535" s="592">
        <v>6862.5</v>
      </c>
      <c r="J3535" s="592">
        <v>144112.5</v>
      </c>
      <c r="K3535" s="590" t="s">
        <v>2470</v>
      </c>
      <c r="L3535" s="590" t="s">
        <v>4206</v>
      </c>
      <c r="M3535" s="591" t="s">
        <v>1155</v>
      </c>
      <c r="O3535" s="554" t="str">
        <f t="shared" si="328"/>
        <v>B2/28/02-D</v>
      </c>
    </row>
    <row r="3536" spans="1:18">
      <c r="B3536" s="590" t="s">
        <v>4201</v>
      </c>
      <c r="C3536" s="590" t="s">
        <v>1914</v>
      </c>
      <c r="D3536" s="590" t="s">
        <v>2483</v>
      </c>
      <c r="E3536" s="590" t="s">
        <v>10</v>
      </c>
      <c r="F3536" s="591" t="s">
        <v>1156</v>
      </c>
      <c r="G3536" s="590" t="s">
        <v>311</v>
      </c>
      <c r="H3536" s="589">
        <v>2</v>
      </c>
      <c r="I3536" s="592">
        <v>4912.5</v>
      </c>
      <c r="J3536" s="592">
        <v>9825</v>
      </c>
      <c r="K3536" s="590" t="s">
        <v>2470</v>
      </c>
      <c r="L3536" s="590" t="s">
        <v>4207</v>
      </c>
      <c r="M3536" s="591" t="s">
        <v>1156</v>
      </c>
      <c r="O3536" s="554" t="str">
        <f t="shared" si="328"/>
        <v>B2/28/02-E</v>
      </c>
    </row>
    <row r="3537" spans="1:18">
      <c r="B3537" s="590" t="s">
        <v>4201</v>
      </c>
      <c r="C3537" s="590" t="s">
        <v>1914</v>
      </c>
      <c r="D3537" s="590" t="s">
        <v>2483</v>
      </c>
      <c r="E3537" s="590" t="s">
        <v>11</v>
      </c>
      <c r="F3537" s="591" t="s">
        <v>1157</v>
      </c>
      <c r="G3537" s="590" t="s">
        <v>311</v>
      </c>
      <c r="H3537" s="589">
        <v>11</v>
      </c>
      <c r="I3537" s="592">
        <v>33916.639999999999</v>
      </c>
      <c r="J3537" s="592">
        <v>373083.04</v>
      </c>
      <c r="K3537" s="590" t="s">
        <v>2470</v>
      </c>
      <c r="L3537" s="590" t="s">
        <v>4208</v>
      </c>
      <c r="M3537" s="591" t="s">
        <v>1157</v>
      </c>
      <c r="O3537" s="554" t="str">
        <f t="shared" si="328"/>
        <v>B2/28/02-F</v>
      </c>
    </row>
    <row r="3538" spans="1:18" ht="14.5">
      <c r="P3538" s="555"/>
      <c r="Q3538" s="555"/>
      <c r="R3538" s="555"/>
    </row>
    <row r="3539" spans="1:18" ht="14.5">
      <c r="A3539" s="587">
        <v>4</v>
      </c>
      <c r="B3539" s="588" t="s">
        <v>4201</v>
      </c>
      <c r="C3539" s="588" t="s">
        <v>36</v>
      </c>
      <c r="D3539" s="588" t="s">
        <v>36</v>
      </c>
      <c r="E3539" s="588" t="s">
        <v>36</v>
      </c>
      <c r="F3539" s="587" t="s">
        <v>1066</v>
      </c>
      <c r="G3539" s="588" t="s">
        <v>36</v>
      </c>
      <c r="H3539" s="587"/>
      <c r="I3539" s="587"/>
      <c r="J3539" s="583">
        <v>25000</v>
      </c>
      <c r="K3539" s="588"/>
      <c r="L3539" s="588"/>
      <c r="M3539" s="587"/>
      <c r="N3539" s="587"/>
      <c r="O3539" s="587"/>
    </row>
    <row r="3540" spans="1:18">
      <c r="B3540" s="590" t="s">
        <v>4201</v>
      </c>
      <c r="C3540" s="590" t="s">
        <v>1914</v>
      </c>
      <c r="D3540" s="590" t="s">
        <v>2483</v>
      </c>
      <c r="E3540" s="590" t="s">
        <v>27</v>
      </c>
      <c r="F3540" s="591" t="s">
        <v>983</v>
      </c>
      <c r="G3540" s="590" t="s">
        <v>0</v>
      </c>
      <c r="H3540" s="589">
        <v>1</v>
      </c>
      <c r="I3540" s="592">
        <v>12500</v>
      </c>
      <c r="J3540" s="592">
        <v>12500</v>
      </c>
      <c r="K3540" s="590" t="s">
        <v>2470</v>
      </c>
      <c r="L3540" s="590" t="s">
        <v>4209</v>
      </c>
      <c r="M3540" s="591" t="s">
        <v>983</v>
      </c>
      <c r="O3540" s="554" t="str">
        <f t="shared" ref="O3540:O3541" si="329">+_xlfn.CONCAT(B3540,"-",E3540)</f>
        <v>B2/28/02-G</v>
      </c>
    </row>
    <row r="3541" spans="1:18">
      <c r="B3541" s="590" t="s">
        <v>4201</v>
      </c>
      <c r="C3541" s="590" t="s">
        <v>1914</v>
      </c>
      <c r="D3541" s="590" t="s">
        <v>2483</v>
      </c>
      <c r="E3541" s="590" t="s">
        <v>28</v>
      </c>
      <c r="F3541" s="591" t="s">
        <v>984</v>
      </c>
      <c r="G3541" s="590" t="s">
        <v>0</v>
      </c>
      <c r="H3541" s="589">
        <v>1</v>
      </c>
      <c r="I3541" s="592">
        <v>12500</v>
      </c>
      <c r="J3541" s="592">
        <v>12500</v>
      </c>
      <c r="K3541" s="590" t="s">
        <v>2470</v>
      </c>
      <c r="L3541" s="590" t="s">
        <v>4210</v>
      </c>
      <c r="M3541" s="591" t="s">
        <v>984</v>
      </c>
      <c r="O3541" s="554" t="str">
        <f t="shared" si="329"/>
        <v>B2/28/02-H</v>
      </c>
    </row>
    <row r="3542" spans="1:18" ht="14.5">
      <c r="P3542" s="555"/>
      <c r="Q3542" s="555"/>
      <c r="R3542" s="555"/>
    </row>
    <row r="3543" spans="1:18" ht="29">
      <c r="A3543" s="587">
        <v>3</v>
      </c>
      <c r="B3543" s="588" t="s">
        <v>4201</v>
      </c>
      <c r="C3543" s="588" t="s">
        <v>36</v>
      </c>
      <c r="D3543" s="588" t="s">
        <v>36</v>
      </c>
      <c r="E3543" s="588" t="s">
        <v>36</v>
      </c>
      <c r="F3543" s="587" t="s">
        <v>1162</v>
      </c>
      <c r="G3543" s="588" t="s">
        <v>36</v>
      </c>
      <c r="H3543" s="587"/>
      <c r="I3543" s="587"/>
      <c r="J3543" s="583">
        <v>3713340.34</v>
      </c>
      <c r="K3543" s="588"/>
      <c r="L3543" s="588"/>
      <c r="M3543" s="587"/>
      <c r="N3543" s="587"/>
      <c r="O3543" s="587"/>
      <c r="P3543" s="555"/>
      <c r="Q3543" s="555"/>
      <c r="R3543" s="555"/>
    </row>
    <row r="3544" spans="1:18" ht="14.5">
      <c r="A3544" s="587">
        <v>4</v>
      </c>
      <c r="B3544" s="588" t="s">
        <v>4201</v>
      </c>
      <c r="C3544" s="588" t="s">
        <v>36</v>
      </c>
      <c r="D3544" s="588" t="s">
        <v>36</v>
      </c>
      <c r="E3544" s="588" t="s">
        <v>36</v>
      </c>
      <c r="F3544" s="587" t="s">
        <v>1163</v>
      </c>
      <c r="G3544" s="588" t="s">
        <v>36</v>
      </c>
      <c r="H3544" s="587"/>
      <c r="I3544" s="587"/>
      <c r="J3544" s="583">
        <v>52663.76</v>
      </c>
      <c r="K3544" s="588"/>
      <c r="L3544" s="588"/>
      <c r="M3544" s="587"/>
      <c r="N3544" s="587"/>
      <c r="O3544" s="587"/>
    </row>
    <row r="3545" spans="1:18">
      <c r="B3545" s="590" t="s">
        <v>4201</v>
      </c>
      <c r="C3545" s="590" t="s">
        <v>1914</v>
      </c>
      <c r="D3545" s="590" t="s">
        <v>2498</v>
      </c>
      <c r="E3545" s="590" t="s">
        <v>33</v>
      </c>
      <c r="F3545" s="591" t="s">
        <v>1164</v>
      </c>
      <c r="G3545" s="590" t="s">
        <v>311</v>
      </c>
      <c r="H3545" s="589">
        <v>1</v>
      </c>
      <c r="I3545" s="592">
        <v>26331.88</v>
      </c>
      <c r="J3545" s="592">
        <v>26331.88</v>
      </c>
      <c r="K3545" s="590" t="s">
        <v>2470</v>
      </c>
      <c r="L3545" s="590" t="s">
        <v>4211</v>
      </c>
      <c r="M3545" s="591" t="s">
        <v>1164</v>
      </c>
      <c r="O3545" s="554" t="str">
        <f t="shared" ref="O3545:O3546" si="330">+_xlfn.CONCAT(B3545,"-",E3545)</f>
        <v>B2/28/02-J</v>
      </c>
    </row>
    <row r="3546" spans="1:18">
      <c r="B3546" s="590" t="s">
        <v>4201</v>
      </c>
      <c r="C3546" s="590" t="s">
        <v>1914</v>
      </c>
      <c r="D3546" s="590" t="s">
        <v>2498</v>
      </c>
      <c r="E3546" s="590" t="s">
        <v>34</v>
      </c>
      <c r="F3546" s="591" t="s">
        <v>1165</v>
      </c>
      <c r="G3546" s="590" t="s">
        <v>311</v>
      </c>
      <c r="H3546" s="589">
        <v>1</v>
      </c>
      <c r="I3546" s="592">
        <v>26331.88</v>
      </c>
      <c r="J3546" s="592">
        <v>26331.88</v>
      </c>
      <c r="K3546" s="590" t="s">
        <v>2470</v>
      </c>
      <c r="L3546" s="590" t="s">
        <v>4212</v>
      </c>
      <c r="M3546" s="591" t="s">
        <v>1165</v>
      </c>
      <c r="O3546" s="554" t="str">
        <f t="shared" si="330"/>
        <v>B2/28/02-K</v>
      </c>
    </row>
    <row r="3547" spans="1:18" ht="14.5">
      <c r="P3547" s="555"/>
      <c r="Q3547" s="555"/>
      <c r="R3547" s="555"/>
    </row>
    <row r="3548" spans="1:18" ht="29">
      <c r="A3548" s="587">
        <v>4</v>
      </c>
      <c r="B3548" s="588" t="s">
        <v>4201</v>
      </c>
      <c r="C3548" s="588" t="s">
        <v>36</v>
      </c>
      <c r="D3548" s="588" t="s">
        <v>36</v>
      </c>
      <c r="E3548" s="588" t="s">
        <v>36</v>
      </c>
      <c r="F3548" s="587" t="s">
        <v>1166</v>
      </c>
      <c r="G3548" s="588" t="s">
        <v>36</v>
      </c>
      <c r="H3548" s="587"/>
      <c r="I3548" s="587"/>
      <c r="J3548" s="583">
        <v>2159151.48</v>
      </c>
      <c r="K3548" s="588"/>
      <c r="L3548" s="588"/>
      <c r="M3548" s="587"/>
      <c r="N3548" s="587"/>
      <c r="O3548" s="587"/>
    </row>
    <row r="3549" spans="1:18">
      <c r="B3549" s="590" t="s">
        <v>4201</v>
      </c>
      <c r="C3549" s="590" t="s">
        <v>1914</v>
      </c>
      <c r="D3549" s="590" t="s">
        <v>2498</v>
      </c>
      <c r="E3549" s="590" t="s">
        <v>39</v>
      </c>
      <c r="F3549" s="591" t="s">
        <v>1167</v>
      </c>
      <c r="G3549" s="590" t="s">
        <v>311</v>
      </c>
      <c r="H3549" s="589">
        <v>104</v>
      </c>
      <c r="I3549" s="592">
        <v>2556.38</v>
      </c>
      <c r="J3549" s="592">
        <v>265863.52</v>
      </c>
      <c r="K3549" s="590" t="s">
        <v>2470</v>
      </c>
      <c r="L3549" s="590" t="s">
        <v>4213</v>
      </c>
      <c r="M3549" s="591" t="s">
        <v>1167</v>
      </c>
      <c r="O3549" s="554" t="str">
        <f t="shared" ref="O3549:O3553" si="331">+_xlfn.CONCAT(B3549,"-",E3549)</f>
        <v>B2/28/02-L</v>
      </c>
    </row>
    <row r="3550" spans="1:18">
      <c r="B3550" s="590" t="s">
        <v>4201</v>
      </c>
      <c r="C3550" s="590" t="s">
        <v>1914</v>
      </c>
      <c r="D3550" s="590" t="s">
        <v>2498</v>
      </c>
      <c r="E3550" s="590" t="s">
        <v>38</v>
      </c>
      <c r="F3550" s="591" t="s">
        <v>1168</v>
      </c>
      <c r="G3550" s="590" t="s">
        <v>311</v>
      </c>
      <c r="H3550" s="589">
        <v>617</v>
      </c>
      <c r="I3550" s="589">
        <v>471.88</v>
      </c>
      <c r="J3550" s="592">
        <v>291149.96000000002</v>
      </c>
      <c r="K3550" s="590" t="s">
        <v>2470</v>
      </c>
      <c r="L3550" s="590" t="s">
        <v>4214</v>
      </c>
      <c r="M3550" s="591" t="s">
        <v>1168</v>
      </c>
      <c r="O3550" s="554" t="str">
        <f t="shared" si="331"/>
        <v>B2/28/02-M</v>
      </c>
    </row>
    <row r="3551" spans="1:18">
      <c r="B3551" s="590" t="s">
        <v>4201</v>
      </c>
      <c r="C3551" s="590" t="s">
        <v>1914</v>
      </c>
      <c r="D3551" s="590" t="s">
        <v>2498</v>
      </c>
      <c r="E3551" s="590" t="s">
        <v>205</v>
      </c>
      <c r="F3551" s="591" t="s">
        <v>1169</v>
      </c>
      <c r="G3551" s="590" t="s">
        <v>0</v>
      </c>
      <c r="H3551" s="589">
        <v>1</v>
      </c>
      <c r="I3551" s="592">
        <v>114218.75</v>
      </c>
      <c r="J3551" s="592">
        <v>114218.75</v>
      </c>
      <c r="K3551" s="590" t="s">
        <v>2470</v>
      </c>
      <c r="L3551" s="590" t="s">
        <v>4215</v>
      </c>
      <c r="M3551" s="591" t="s">
        <v>1169</v>
      </c>
      <c r="O3551" s="554" t="str">
        <f t="shared" si="331"/>
        <v>B2/28/02-N</v>
      </c>
    </row>
    <row r="3552" spans="1:18">
      <c r="B3552" s="590" t="s">
        <v>4201</v>
      </c>
      <c r="C3552" s="590" t="s">
        <v>1914</v>
      </c>
      <c r="D3552" s="590" t="s">
        <v>2498</v>
      </c>
      <c r="E3552" s="590" t="s">
        <v>414</v>
      </c>
      <c r="F3552" s="591" t="s">
        <v>1170</v>
      </c>
      <c r="G3552" s="590" t="s">
        <v>311</v>
      </c>
      <c r="H3552" s="589">
        <v>50</v>
      </c>
      <c r="I3552" s="589">
        <v>392.25</v>
      </c>
      <c r="J3552" s="592">
        <v>19612.5</v>
      </c>
      <c r="K3552" s="590" t="s">
        <v>2470</v>
      </c>
      <c r="L3552" s="590" t="s">
        <v>4216</v>
      </c>
      <c r="M3552" s="591" t="s">
        <v>1170</v>
      </c>
      <c r="O3552" s="554" t="str">
        <f t="shared" si="331"/>
        <v>B2/28/02-P</v>
      </c>
    </row>
    <row r="3553" spans="1:18">
      <c r="B3553" s="590" t="s">
        <v>4201</v>
      </c>
      <c r="C3553" s="590" t="s">
        <v>1914</v>
      </c>
      <c r="D3553" s="590" t="s">
        <v>2498</v>
      </c>
      <c r="E3553" s="590" t="s">
        <v>416</v>
      </c>
      <c r="F3553" s="591" t="s">
        <v>1171</v>
      </c>
      <c r="G3553" s="590" t="s">
        <v>311</v>
      </c>
      <c r="H3553" s="589">
        <v>39</v>
      </c>
      <c r="I3553" s="592">
        <v>1881.25</v>
      </c>
      <c r="J3553" s="592">
        <v>73368.75</v>
      </c>
      <c r="K3553" s="590" t="s">
        <v>2470</v>
      </c>
      <c r="L3553" s="590" t="s">
        <v>4217</v>
      </c>
      <c r="M3553" s="591" t="s">
        <v>1171</v>
      </c>
      <c r="O3553" s="554" t="str">
        <f t="shared" si="331"/>
        <v>B2/28/02-Q</v>
      </c>
    </row>
    <row r="3556" spans="1:18">
      <c r="B3556" s="590" t="s">
        <v>4218</v>
      </c>
      <c r="C3556" s="590" t="s">
        <v>1914</v>
      </c>
      <c r="D3556" s="590" t="s">
        <v>2498</v>
      </c>
      <c r="E3556" s="590" t="s">
        <v>5</v>
      </c>
      <c r="F3556" s="591" t="s">
        <v>2506</v>
      </c>
      <c r="G3556" s="590" t="s">
        <v>311</v>
      </c>
      <c r="H3556" s="589">
        <v>2</v>
      </c>
      <c r="I3556" s="592">
        <v>3443.75</v>
      </c>
      <c r="J3556" s="592">
        <v>6887.5</v>
      </c>
      <c r="K3556" s="590" t="s">
        <v>2470</v>
      </c>
      <c r="L3556" s="590" t="s">
        <v>4219</v>
      </c>
      <c r="M3556" s="591" t="s">
        <v>2506</v>
      </c>
      <c r="O3556" s="554" t="str">
        <f t="shared" ref="O3556:O3559" si="332">+_xlfn.CONCAT(B3556,"-",E3556)</f>
        <v>B2/28/03-A</v>
      </c>
    </row>
    <row r="3557" spans="1:18" ht="25">
      <c r="B3557" s="590" t="s">
        <v>4218</v>
      </c>
      <c r="C3557" s="590" t="s">
        <v>1914</v>
      </c>
      <c r="D3557" s="590" t="s">
        <v>2498</v>
      </c>
      <c r="E3557" s="590" t="s">
        <v>6</v>
      </c>
      <c r="F3557" s="591" t="s">
        <v>1173</v>
      </c>
      <c r="G3557" s="590" t="s">
        <v>0</v>
      </c>
      <c r="H3557" s="589">
        <v>1</v>
      </c>
      <c r="I3557" s="592">
        <v>325312.5</v>
      </c>
      <c r="J3557" s="592">
        <v>325312.5</v>
      </c>
      <c r="K3557" s="590" t="s">
        <v>2470</v>
      </c>
      <c r="L3557" s="590" t="s">
        <v>4220</v>
      </c>
      <c r="M3557" s="591" t="s">
        <v>1173</v>
      </c>
      <c r="O3557" s="554" t="str">
        <f t="shared" si="332"/>
        <v>B2/28/03-B</v>
      </c>
    </row>
    <row r="3558" spans="1:18" ht="25">
      <c r="B3558" s="590" t="s">
        <v>4218</v>
      </c>
      <c r="C3558" s="590" t="s">
        <v>1914</v>
      </c>
      <c r="D3558" s="590" t="s">
        <v>2498</v>
      </c>
      <c r="E3558" s="590" t="s">
        <v>7</v>
      </c>
      <c r="F3558" s="591" t="s">
        <v>1174</v>
      </c>
      <c r="G3558" s="590" t="s">
        <v>311</v>
      </c>
      <c r="H3558" s="589">
        <v>68</v>
      </c>
      <c r="I3558" s="592">
        <v>7497.25</v>
      </c>
      <c r="J3558" s="592">
        <v>509813</v>
      </c>
      <c r="K3558" s="590" t="s">
        <v>2470</v>
      </c>
      <c r="L3558" s="590" t="s">
        <v>4221</v>
      </c>
      <c r="M3558" s="591" t="s">
        <v>1174</v>
      </c>
      <c r="O3558" s="554" t="str">
        <f t="shared" si="332"/>
        <v>B2/28/03-C</v>
      </c>
    </row>
    <row r="3559" spans="1:18" ht="25">
      <c r="B3559" s="590" t="s">
        <v>4218</v>
      </c>
      <c r="C3559" s="590" t="s">
        <v>1914</v>
      </c>
      <c r="D3559" s="590" t="s">
        <v>2498</v>
      </c>
      <c r="E3559" s="590" t="s">
        <v>8</v>
      </c>
      <c r="F3559" s="591" t="s">
        <v>1175</v>
      </c>
      <c r="G3559" s="590" t="s">
        <v>311</v>
      </c>
      <c r="H3559" s="589">
        <v>34</v>
      </c>
      <c r="I3559" s="592">
        <v>16262.5</v>
      </c>
      <c r="J3559" s="592">
        <v>552925</v>
      </c>
      <c r="K3559" s="590" t="s">
        <v>2470</v>
      </c>
      <c r="L3559" s="590" t="s">
        <v>4222</v>
      </c>
      <c r="M3559" s="591" t="s">
        <v>1175</v>
      </c>
      <c r="O3559" s="554" t="str">
        <f t="shared" si="332"/>
        <v>B2/28/03-D</v>
      </c>
    </row>
    <row r="3560" spans="1:18" ht="14.5">
      <c r="P3560" s="555"/>
      <c r="Q3560" s="555"/>
      <c r="R3560" s="555"/>
    </row>
    <row r="3561" spans="1:18" ht="29">
      <c r="A3561" s="587">
        <v>4</v>
      </c>
      <c r="B3561" s="588" t="s">
        <v>4218</v>
      </c>
      <c r="C3561" s="588" t="s">
        <v>36</v>
      </c>
      <c r="D3561" s="588" t="s">
        <v>36</v>
      </c>
      <c r="E3561" s="588" t="s">
        <v>36</v>
      </c>
      <c r="F3561" s="587" t="s">
        <v>1176</v>
      </c>
      <c r="G3561" s="588" t="s">
        <v>36</v>
      </c>
      <c r="H3561" s="587"/>
      <c r="I3561" s="587"/>
      <c r="J3561" s="583">
        <v>932679.72</v>
      </c>
      <c r="K3561" s="588"/>
      <c r="L3561" s="588"/>
      <c r="M3561" s="587"/>
      <c r="N3561" s="587"/>
      <c r="O3561" s="587"/>
    </row>
    <row r="3562" spans="1:18">
      <c r="B3562" s="590" t="s">
        <v>4218</v>
      </c>
      <c r="C3562" s="590" t="s">
        <v>1914</v>
      </c>
      <c r="D3562" s="590" t="s">
        <v>2498</v>
      </c>
      <c r="E3562" s="590" t="s">
        <v>10</v>
      </c>
      <c r="F3562" s="591" t="s">
        <v>1178</v>
      </c>
      <c r="G3562" s="590" t="s">
        <v>311</v>
      </c>
      <c r="H3562" s="589">
        <v>444</v>
      </c>
      <c r="I3562" s="592">
        <v>2100.63</v>
      </c>
      <c r="J3562" s="592">
        <v>932679.72</v>
      </c>
      <c r="K3562" s="590" t="s">
        <v>2470</v>
      </c>
      <c r="L3562" s="590" t="s">
        <v>4223</v>
      </c>
      <c r="M3562" s="591" t="s">
        <v>1178</v>
      </c>
      <c r="O3562" s="554" t="str">
        <f>+_xlfn.CONCAT(B3562,"-",E3562)</f>
        <v>B2/28/03-E</v>
      </c>
    </row>
    <row r="3563" spans="1:18" ht="14.5">
      <c r="P3563" s="555"/>
      <c r="Q3563" s="555"/>
      <c r="R3563" s="555"/>
    </row>
    <row r="3564" spans="1:18" ht="14.5">
      <c r="A3564" s="587">
        <v>4</v>
      </c>
      <c r="B3564" s="588" t="s">
        <v>4218</v>
      </c>
      <c r="C3564" s="588" t="s">
        <v>36</v>
      </c>
      <c r="D3564" s="588" t="s">
        <v>36</v>
      </c>
      <c r="E3564" s="588" t="s">
        <v>36</v>
      </c>
      <c r="F3564" s="587" t="s">
        <v>1179</v>
      </c>
      <c r="G3564" s="588" t="s">
        <v>36</v>
      </c>
      <c r="H3564" s="587"/>
      <c r="I3564" s="587"/>
      <c r="J3564" s="583">
        <v>531345.38</v>
      </c>
      <c r="K3564" s="588"/>
      <c r="L3564" s="588"/>
      <c r="M3564" s="587"/>
      <c r="N3564" s="587"/>
      <c r="O3564" s="587"/>
    </row>
    <row r="3565" spans="1:18">
      <c r="B3565" s="590" t="s">
        <v>4218</v>
      </c>
      <c r="C3565" s="590" t="s">
        <v>1914</v>
      </c>
      <c r="D3565" s="590" t="s">
        <v>2498</v>
      </c>
      <c r="E3565" s="590" t="s">
        <v>11</v>
      </c>
      <c r="F3565" s="591" t="s">
        <v>1180</v>
      </c>
      <c r="G3565" s="590" t="s">
        <v>0</v>
      </c>
      <c r="H3565" s="589">
        <v>1</v>
      </c>
      <c r="I3565" s="592">
        <v>135867.25</v>
      </c>
      <c r="J3565" s="592">
        <v>135867.25</v>
      </c>
      <c r="K3565" s="590" t="s">
        <v>2470</v>
      </c>
      <c r="L3565" s="590" t="s">
        <v>4224</v>
      </c>
      <c r="M3565" s="591" t="s">
        <v>1180</v>
      </c>
      <c r="O3565" s="554" t="str">
        <f t="shared" ref="O3565:O3568" si="333">+_xlfn.CONCAT(B3565,"-",E3565)</f>
        <v>B2/28/03-F</v>
      </c>
    </row>
    <row r="3566" spans="1:18">
      <c r="B3566" s="590" t="s">
        <v>4218</v>
      </c>
      <c r="C3566" s="590" t="s">
        <v>1914</v>
      </c>
      <c r="D3566" s="590" t="s">
        <v>2498</v>
      </c>
      <c r="E3566" s="590" t="s">
        <v>27</v>
      </c>
      <c r="F3566" s="591" t="s">
        <v>1181</v>
      </c>
      <c r="G3566" s="590" t="s">
        <v>0</v>
      </c>
      <c r="H3566" s="589">
        <v>1</v>
      </c>
      <c r="I3566" s="592">
        <v>90812.5</v>
      </c>
      <c r="J3566" s="592">
        <v>90812.5</v>
      </c>
      <c r="K3566" s="590" t="s">
        <v>2470</v>
      </c>
      <c r="L3566" s="590" t="s">
        <v>4225</v>
      </c>
      <c r="M3566" s="591" t="s">
        <v>1181</v>
      </c>
      <c r="O3566" s="554" t="str">
        <f t="shared" si="333"/>
        <v>B2/28/03-G</v>
      </c>
    </row>
    <row r="3567" spans="1:18">
      <c r="B3567" s="590" t="s">
        <v>4218</v>
      </c>
      <c r="C3567" s="590" t="s">
        <v>1914</v>
      </c>
      <c r="D3567" s="590" t="s">
        <v>2498</v>
      </c>
      <c r="E3567" s="590" t="s">
        <v>28</v>
      </c>
      <c r="F3567" s="591" t="s">
        <v>1182</v>
      </c>
      <c r="G3567" s="590" t="s">
        <v>0</v>
      </c>
      <c r="H3567" s="589">
        <v>1</v>
      </c>
      <c r="I3567" s="592">
        <v>302971.88</v>
      </c>
      <c r="J3567" s="592">
        <v>302971.88</v>
      </c>
      <c r="K3567" s="590" t="s">
        <v>2470</v>
      </c>
      <c r="L3567" s="590" t="s">
        <v>4226</v>
      </c>
      <c r="M3567" s="591" t="s">
        <v>1182</v>
      </c>
      <c r="O3567" s="554" t="str">
        <f t="shared" si="333"/>
        <v>B2/28/03-H</v>
      </c>
    </row>
    <row r="3568" spans="1:18">
      <c r="B3568" s="590" t="s">
        <v>4218</v>
      </c>
      <c r="C3568" s="590" t="s">
        <v>1914</v>
      </c>
      <c r="D3568" s="590" t="s">
        <v>2498</v>
      </c>
      <c r="E3568" s="590" t="s">
        <v>33</v>
      </c>
      <c r="F3568" s="591" t="s">
        <v>1183</v>
      </c>
      <c r="G3568" s="590" t="s">
        <v>0</v>
      </c>
      <c r="H3568" s="589">
        <v>1</v>
      </c>
      <c r="I3568" s="592">
        <v>1693.75</v>
      </c>
      <c r="J3568" s="592">
        <v>1693.75</v>
      </c>
      <c r="K3568" s="590" t="s">
        <v>2470</v>
      </c>
      <c r="L3568" s="590" t="s">
        <v>4227</v>
      </c>
      <c r="M3568" s="591" t="s">
        <v>1183</v>
      </c>
      <c r="O3568" s="554" t="str">
        <f t="shared" si="333"/>
        <v>B2/28/03-J</v>
      </c>
    </row>
    <row r="3569" spans="1:18" ht="14.5">
      <c r="P3569" s="555"/>
      <c r="Q3569" s="555"/>
      <c r="R3569" s="555"/>
    </row>
    <row r="3570" spans="1:18" ht="14.5">
      <c r="A3570" s="587">
        <v>4</v>
      </c>
      <c r="B3570" s="588" t="s">
        <v>4218</v>
      </c>
      <c r="C3570" s="588" t="s">
        <v>36</v>
      </c>
      <c r="D3570" s="588" t="s">
        <v>36</v>
      </c>
      <c r="E3570" s="588" t="s">
        <v>36</v>
      </c>
      <c r="F3570" s="587" t="s">
        <v>1066</v>
      </c>
      <c r="G3570" s="588" t="s">
        <v>36</v>
      </c>
      <c r="H3570" s="587"/>
      <c r="I3570" s="587"/>
      <c r="J3570" s="583">
        <v>37500</v>
      </c>
      <c r="K3570" s="588"/>
      <c r="L3570" s="588"/>
      <c r="M3570" s="587"/>
      <c r="N3570" s="587"/>
      <c r="O3570" s="587"/>
    </row>
    <row r="3571" spans="1:18">
      <c r="B3571" s="590" t="s">
        <v>4218</v>
      </c>
      <c r="C3571" s="590" t="s">
        <v>1914</v>
      </c>
      <c r="D3571" s="590" t="s">
        <v>2498</v>
      </c>
      <c r="E3571" s="590" t="s">
        <v>34</v>
      </c>
      <c r="F3571" s="591" t="s">
        <v>983</v>
      </c>
      <c r="G3571" s="590" t="s">
        <v>0</v>
      </c>
      <c r="H3571" s="589">
        <v>1</v>
      </c>
      <c r="I3571" s="592">
        <v>18750</v>
      </c>
      <c r="J3571" s="592">
        <v>18750</v>
      </c>
      <c r="K3571" s="590" t="s">
        <v>2470</v>
      </c>
      <c r="L3571" s="590" t="s">
        <v>4228</v>
      </c>
      <c r="M3571" s="591" t="s">
        <v>983</v>
      </c>
      <c r="O3571" s="554" t="str">
        <f t="shared" ref="O3571:O3572" si="334">+_xlfn.CONCAT(B3571,"-",E3571)</f>
        <v>B2/28/03-K</v>
      </c>
    </row>
    <row r="3572" spans="1:18">
      <c r="B3572" s="590" t="s">
        <v>4218</v>
      </c>
      <c r="C3572" s="590" t="s">
        <v>1914</v>
      </c>
      <c r="D3572" s="590" t="s">
        <v>2498</v>
      </c>
      <c r="E3572" s="590" t="s">
        <v>39</v>
      </c>
      <c r="F3572" s="591" t="s">
        <v>984</v>
      </c>
      <c r="G3572" s="590" t="s">
        <v>0</v>
      </c>
      <c r="H3572" s="589">
        <v>1</v>
      </c>
      <c r="I3572" s="592">
        <v>18750</v>
      </c>
      <c r="J3572" s="592">
        <v>18750</v>
      </c>
      <c r="K3572" s="590" t="s">
        <v>2470</v>
      </c>
      <c r="L3572" s="590" t="s">
        <v>4229</v>
      </c>
      <c r="M3572" s="591" t="s">
        <v>984</v>
      </c>
      <c r="O3572" s="554" t="str">
        <f t="shared" si="334"/>
        <v>B2/28/03-L</v>
      </c>
    </row>
    <row r="3573" spans="1:18" ht="14.5">
      <c r="P3573" s="555"/>
      <c r="Q3573" s="555"/>
      <c r="R3573" s="555"/>
    </row>
    <row r="3574" spans="1:18" ht="14.5">
      <c r="A3574" s="587" t="s">
        <v>1633</v>
      </c>
      <c r="B3574" s="588" t="s">
        <v>4218</v>
      </c>
      <c r="C3574" s="588" t="s">
        <v>36</v>
      </c>
      <c r="D3574" s="588" t="s">
        <v>36</v>
      </c>
      <c r="E3574" s="588" t="s">
        <v>36</v>
      </c>
      <c r="F3574" s="587" t="s">
        <v>40</v>
      </c>
      <c r="G3574" s="588"/>
      <c r="H3574" s="587"/>
      <c r="I3574" s="587"/>
      <c r="J3574" s="587"/>
      <c r="K3574" s="588"/>
      <c r="L3574" s="588"/>
      <c r="M3574" s="587"/>
      <c r="N3574" s="587"/>
      <c r="O3574" s="587"/>
      <c r="P3574" s="555"/>
      <c r="Q3574" s="555"/>
      <c r="R3574" s="555"/>
    </row>
    <row r="3575" spans="1:18" ht="14.5">
      <c r="A3575" s="587" t="s">
        <v>1633</v>
      </c>
      <c r="B3575" s="588" t="s">
        <v>4218</v>
      </c>
      <c r="C3575" s="588" t="s">
        <v>36</v>
      </c>
      <c r="D3575" s="588" t="s">
        <v>36</v>
      </c>
      <c r="E3575" s="588" t="s">
        <v>36</v>
      </c>
      <c r="F3575" s="587" t="s">
        <v>9</v>
      </c>
      <c r="G3575" s="588"/>
      <c r="H3575" s="587"/>
      <c r="I3575" s="587"/>
      <c r="J3575" s="587"/>
      <c r="K3575" s="588"/>
      <c r="L3575" s="588"/>
      <c r="M3575" s="587"/>
      <c r="N3575" s="587"/>
      <c r="O3575" s="587"/>
    </row>
    <row r="3577" spans="1:18" ht="14.5">
      <c r="P3577" s="555"/>
      <c r="Q3577" s="555"/>
      <c r="R3577" s="555"/>
    </row>
    <row r="3578" spans="1:18" ht="14.5">
      <c r="A3578" s="587">
        <v>2</v>
      </c>
      <c r="B3578" s="588" t="s">
        <v>4230</v>
      </c>
      <c r="C3578" s="588" t="s">
        <v>36</v>
      </c>
      <c r="D3578" s="588" t="s">
        <v>36</v>
      </c>
      <c r="E3578" s="588" t="s">
        <v>36</v>
      </c>
      <c r="F3578" s="587" t="s">
        <v>30</v>
      </c>
      <c r="G3578" s="588" t="s">
        <v>36</v>
      </c>
      <c r="H3578" s="587"/>
      <c r="I3578" s="587"/>
      <c r="J3578" s="583">
        <v>3488012.05</v>
      </c>
      <c r="K3578" s="588"/>
      <c r="L3578" s="588"/>
      <c r="M3578" s="587"/>
      <c r="N3578" s="587"/>
      <c r="O3578" s="587"/>
      <c r="P3578" s="555"/>
      <c r="Q3578" s="555"/>
      <c r="R3578" s="555"/>
    </row>
    <row r="3579" spans="1:18" ht="14.5">
      <c r="A3579" s="587">
        <v>3</v>
      </c>
      <c r="B3579" s="588" t="s">
        <v>4230</v>
      </c>
      <c r="C3579" s="588" t="s">
        <v>36</v>
      </c>
      <c r="D3579" s="588" t="s">
        <v>36</v>
      </c>
      <c r="E3579" s="588" t="s">
        <v>36</v>
      </c>
      <c r="F3579" s="587" t="s">
        <v>31</v>
      </c>
      <c r="G3579" s="588" t="s">
        <v>36</v>
      </c>
      <c r="H3579" s="587"/>
      <c r="I3579" s="587"/>
      <c r="J3579" s="583">
        <v>41563.32</v>
      </c>
      <c r="K3579" s="588"/>
      <c r="L3579" s="588"/>
      <c r="M3579" s="587"/>
      <c r="N3579" s="587"/>
      <c r="O3579" s="587"/>
      <c r="P3579" s="555"/>
      <c r="Q3579" s="555"/>
      <c r="R3579" s="555"/>
    </row>
    <row r="3580" spans="1:18" ht="14.5">
      <c r="A3580" s="587">
        <v>4</v>
      </c>
      <c r="B3580" s="588" t="s">
        <v>4230</v>
      </c>
      <c r="C3580" s="588" t="s">
        <v>36</v>
      </c>
      <c r="D3580" s="588" t="s">
        <v>36</v>
      </c>
      <c r="E3580" s="588" t="s">
        <v>36</v>
      </c>
      <c r="F3580" s="587" t="s">
        <v>229</v>
      </c>
      <c r="G3580" s="588" t="s">
        <v>36</v>
      </c>
      <c r="H3580" s="587"/>
      <c r="I3580" s="587"/>
      <c r="J3580" s="583">
        <v>41563.32</v>
      </c>
      <c r="K3580" s="588"/>
      <c r="L3580" s="588"/>
      <c r="M3580" s="587"/>
      <c r="N3580" s="587"/>
      <c r="O3580" s="587"/>
    </row>
    <row r="3581" spans="1:18">
      <c r="B3581" s="590" t="s">
        <v>4230</v>
      </c>
      <c r="C3581" s="590" t="s">
        <v>36</v>
      </c>
      <c r="D3581" s="590" t="s">
        <v>2522</v>
      </c>
      <c r="E3581" s="590" t="s">
        <v>5</v>
      </c>
      <c r="F3581" s="591" t="s">
        <v>230</v>
      </c>
      <c r="G3581" s="590" t="s">
        <v>231</v>
      </c>
      <c r="H3581" s="589">
        <v>1</v>
      </c>
      <c r="I3581" s="592">
        <v>41563.32</v>
      </c>
      <c r="J3581" s="592">
        <v>41563.32</v>
      </c>
      <c r="K3581" s="590" t="s">
        <v>2523</v>
      </c>
      <c r="L3581" s="590" t="s">
        <v>4231</v>
      </c>
      <c r="M3581" s="591" t="s">
        <v>4232</v>
      </c>
      <c r="O3581" s="554" t="str">
        <f>+_xlfn.CONCAT(B3581,"-",E3581)</f>
        <v>B2/31/01-A</v>
      </c>
    </row>
    <row r="3582" spans="1:18" ht="14.5">
      <c r="P3582" s="555"/>
      <c r="Q3582" s="555"/>
      <c r="R3582" s="555"/>
    </row>
    <row r="3583" spans="1:18" ht="14.5">
      <c r="A3583" s="587">
        <v>3</v>
      </c>
      <c r="B3583" s="588" t="s">
        <v>4230</v>
      </c>
      <c r="C3583" s="588" t="s">
        <v>36</v>
      </c>
      <c r="D3583" s="588" t="s">
        <v>36</v>
      </c>
      <c r="E3583" s="588" t="s">
        <v>36</v>
      </c>
      <c r="F3583" s="587" t="s">
        <v>32</v>
      </c>
      <c r="G3583" s="588" t="s">
        <v>36</v>
      </c>
      <c r="H3583" s="587"/>
      <c r="I3583" s="587"/>
      <c r="J3583" s="583">
        <v>2875966.62</v>
      </c>
      <c r="K3583" s="588"/>
      <c r="L3583" s="588"/>
      <c r="M3583" s="587"/>
      <c r="N3583" s="587"/>
      <c r="O3583" s="587"/>
      <c r="P3583" s="555"/>
      <c r="Q3583" s="555"/>
      <c r="R3583" s="555"/>
    </row>
    <row r="3584" spans="1:18" ht="14.5">
      <c r="A3584" s="587">
        <v>4</v>
      </c>
      <c r="B3584" s="588" t="s">
        <v>4230</v>
      </c>
      <c r="C3584" s="588" t="s">
        <v>36</v>
      </c>
      <c r="D3584" s="588" t="s">
        <v>36</v>
      </c>
      <c r="E3584" s="588" t="s">
        <v>36</v>
      </c>
      <c r="F3584" s="587" t="s">
        <v>232</v>
      </c>
      <c r="G3584" s="588" t="s">
        <v>36</v>
      </c>
      <c r="H3584" s="587"/>
      <c r="I3584" s="587"/>
      <c r="J3584" s="583">
        <v>635179.5</v>
      </c>
      <c r="K3584" s="588"/>
      <c r="L3584" s="588"/>
      <c r="M3584" s="587"/>
      <c r="N3584" s="587"/>
      <c r="O3584" s="587"/>
    </row>
    <row r="3585" spans="1:18">
      <c r="B3585" s="590" t="s">
        <v>4230</v>
      </c>
      <c r="C3585" s="590" t="s">
        <v>36</v>
      </c>
      <c r="D3585" s="590" t="s">
        <v>2526</v>
      </c>
      <c r="E3585" s="590" t="s">
        <v>6</v>
      </c>
      <c r="F3585" s="591" t="s">
        <v>233</v>
      </c>
      <c r="G3585" s="590" t="s">
        <v>197</v>
      </c>
      <c r="H3585" s="593">
        <v>10350</v>
      </c>
      <c r="I3585" s="589">
        <v>61.37</v>
      </c>
      <c r="J3585" s="592">
        <v>635179.5</v>
      </c>
      <c r="K3585" s="590" t="s">
        <v>2523</v>
      </c>
      <c r="L3585" s="590" t="s">
        <v>2527</v>
      </c>
      <c r="M3585" s="591" t="s">
        <v>2528</v>
      </c>
      <c r="O3585" s="554" t="str">
        <f>+_xlfn.CONCAT(B3585,"-",E3585)</f>
        <v>B2/31/01-B</v>
      </c>
    </row>
    <row r="3586" spans="1:18" ht="14.5">
      <c r="P3586" s="555"/>
      <c r="Q3586" s="555"/>
      <c r="R3586" s="555"/>
    </row>
    <row r="3587" spans="1:18" ht="14.5">
      <c r="A3587" s="587">
        <v>4</v>
      </c>
      <c r="B3587" s="588" t="s">
        <v>4230</v>
      </c>
      <c r="C3587" s="588" t="s">
        <v>36</v>
      </c>
      <c r="D3587" s="588" t="s">
        <v>36</v>
      </c>
      <c r="E3587" s="588" t="s">
        <v>36</v>
      </c>
      <c r="F3587" s="587" t="s">
        <v>234</v>
      </c>
      <c r="G3587" s="588" t="s">
        <v>36</v>
      </c>
      <c r="H3587" s="587"/>
      <c r="I3587" s="587"/>
      <c r="J3587" s="583">
        <v>2240787.12</v>
      </c>
      <c r="K3587" s="588"/>
      <c r="L3587" s="588"/>
      <c r="M3587" s="587"/>
      <c r="N3587" s="587"/>
      <c r="O3587" s="587"/>
    </row>
    <row r="3588" spans="1:18">
      <c r="B3588" s="590" t="s">
        <v>4230</v>
      </c>
      <c r="C3588" s="590" t="s">
        <v>36</v>
      </c>
      <c r="D3588" s="590" t="s">
        <v>2529</v>
      </c>
      <c r="E3588" s="590" t="s">
        <v>7</v>
      </c>
      <c r="F3588" s="591" t="s">
        <v>235</v>
      </c>
      <c r="G3588" s="590" t="s">
        <v>197</v>
      </c>
      <c r="H3588" s="593">
        <v>33792</v>
      </c>
      <c r="I3588" s="589">
        <v>47.96</v>
      </c>
      <c r="J3588" s="592">
        <v>1620664.3200000001</v>
      </c>
      <c r="K3588" s="590" t="s">
        <v>2523</v>
      </c>
      <c r="L3588" s="590" t="s">
        <v>2530</v>
      </c>
      <c r="M3588" s="591" t="s">
        <v>2531</v>
      </c>
      <c r="O3588" s="554" t="str">
        <f t="shared" ref="O3588:O3589" si="335">+_xlfn.CONCAT(B3588,"-",E3588)</f>
        <v>B2/31/01-C</v>
      </c>
    </row>
    <row r="3589" spans="1:18">
      <c r="B3589" s="590" t="s">
        <v>4230</v>
      </c>
      <c r="C3589" s="590" t="s">
        <v>36</v>
      </c>
      <c r="D3589" s="590" t="s">
        <v>2529</v>
      </c>
      <c r="E3589" s="590" t="s">
        <v>8</v>
      </c>
      <c r="F3589" s="591" t="s">
        <v>236</v>
      </c>
      <c r="G3589" s="590" t="s">
        <v>197</v>
      </c>
      <c r="H3589" s="593">
        <v>12930</v>
      </c>
      <c r="I3589" s="589">
        <v>47.96</v>
      </c>
      <c r="J3589" s="592">
        <v>620122.80000000005</v>
      </c>
      <c r="K3589" s="590" t="s">
        <v>2523</v>
      </c>
      <c r="L3589" s="590" t="s">
        <v>2530</v>
      </c>
      <c r="M3589" s="591" t="s">
        <v>2531</v>
      </c>
      <c r="O3589" s="554" t="str">
        <f t="shared" si="335"/>
        <v>B2/31/01-D</v>
      </c>
    </row>
    <row r="3590" spans="1:18" ht="14.5">
      <c r="P3590" s="555"/>
      <c r="Q3590" s="555"/>
      <c r="R3590" s="555"/>
    </row>
    <row r="3591" spans="1:18" ht="14.5">
      <c r="A3591" s="587">
        <v>3</v>
      </c>
      <c r="B3591" s="588" t="s">
        <v>4230</v>
      </c>
      <c r="C3591" s="588" t="s">
        <v>36</v>
      </c>
      <c r="D3591" s="588" t="s">
        <v>36</v>
      </c>
      <c r="E3591" s="588" t="s">
        <v>36</v>
      </c>
      <c r="F3591" s="587" t="s">
        <v>228</v>
      </c>
      <c r="G3591" s="588" t="s">
        <v>36</v>
      </c>
      <c r="H3591" s="587"/>
      <c r="I3591" s="587"/>
      <c r="J3591" s="587">
        <v>0</v>
      </c>
      <c r="K3591" s="588"/>
      <c r="L3591" s="588"/>
      <c r="M3591" s="587"/>
      <c r="N3591" s="587"/>
      <c r="O3591" s="587"/>
      <c r="P3591" s="555"/>
      <c r="Q3591" s="555"/>
      <c r="R3591" s="555"/>
    </row>
    <row r="3592" spans="1:18" ht="14.5">
      <c r="A3592" s="587">
        <v>4</v>
      </c>
      <c r="B3592" s="588" t="s">
        <v>4230</v>
      </c>
      <c r="C3592" s="588" t="s">
        <v>36</v>
      </c>
      <c r="D3592" s="588" t="s">
        <v>36</v>
      </c>
      <c r="E3592" s="588" t="s">
        <v>36</v>
      </c>
      <c r="F3592" s="587" t="s">
        <v>31</v>
      </c>
      <c r="G3592" s="588" t="s">
        <v>36</v>
      </c>
      <c r="H3592" s="587"/>
      <c r="I3592" s="587"/>
      <c r="J3592" s="587">
        <v>0</v>
      </c>
      <c r="K3592" s="588"/>
      <c r="L3592" s="588"/>
      <c r="M3592" s="587"/>
      <c r="N3592" s="587"/>
      <c r="O3592" s="587"/>
      <c r="P3592" s="555"/>
      <c r="Q3592" s="555"/>
      <c r="R3592" s="555"/>
    </row>
    <row r="3593" spans="1:18" ht="58">
      <c r="A3593" s="587">
        <v>5</v>
      </c>
      <c r="B3593" s="588" t="s">
        <v>4230</v>
      </c>
      <c r="C3593" s="588" t="s">
        <v>36</v>
      </c>
      <c r="D3593" s="588" t="s">
        <v>36</v>
      </c>
      <c r="E3593" s="588" t="s">
        <v>36</v>
      </c>
      <c r="F3593" s="587" t="s">
        <v>2532</v>
      </c>
      <c r="G3593" s="588" t="s">
        <v>36</v>
      </c>
      <c r="H3593" s="587"/>
      <c r="I3593" s="587"/>
      <c r="J3593" s="587">
        <v>0</v>
      </c>
      <c r="K3593" s="588"/>
      <c r="L3593" s="588"/>
      <c r="M3593" s="587"/>
      <c r="N3593" s="587"/>
      <c r="O3593" s="587"/>
    </row>
    <row r="3594" spans="1:18">
      <c r="B3594" s="590" t="s">
        <v>4230</v>
      </c>
      <c r="C3594" s="590" t="s">
        <v>36</v>
      </c>
      <c r="D3594" s="590" t="s">
        <v>2522</v>
      </c>
      <c r="E3594" s="590" t="s">
        <v>10</v>
      </c>
      <c r="F3594" s="591" t="s">
        <v>154</v>
      </c>
      <c r="G3594" s="590" t="s">
        <v>168</v>
      </c>
      <c r="H3594" s="589">
        <v>0</v>
      </c>
      <c r="J3594" s="589" t="s">
        <v>1777</v>
      </c>
      <c r="K3594" s="590" t="s">
        <v>2523</v>
      </c>
      <c r="L3594" s="590" t="s">
        <v>2533</v>
      </c>
      <c r="M3594" s="591" t="s">
        <v>154</v>
      </c>
      <c r="O3594" s="554" t="str">
        <f>+_xlfn.CONCAT(B3594,"-",E3594)</f>
        <v>B2/31/01-E</v>
      </c>
    </row>
    <row r="3596" spans="1:18" ht="14.5">
      <c r="P3596" s="555"/>
      <c r="Q3596" s="555"/>
      <c r="R3596" s="555"/>
    </row>
    <row r="3597" spans="1:18" ht="14.5">
      <c r="A3597" s="587">
        <v>3</v>
      </c>
      <c r="B3597" s="588" t="s">
        <v>4233</v>
      </c>
      <c r="C3597" s="588" t="s">
        <v>36</v>
      </c>
      <c r="D3597" s="588" t="s">
        <v>36</v>
      </c>
      <c r="E3597" s="588" t="s">
        <v>36</v>
      </c>
      <c r="F3597" s="587" t="s">
        <v>32</v>
      </c>
      <c r="G3597" s="588" t="s">
        <v>36</v>
      </c>
      <c r="H3597" s="587"/>
      <c r="I3597" s="587"/>
      <c r="J3597" s="583">
        <v>570482.11</v>
      </c>
      <c r="K3597" s="588"/>
      <c r="L3597" s="588"/>
      <c r="M3597" s="587"/>
      <c r="N3597" s="587"/>
      <c r="O3597" s="587"/>
      <c r="P3597" s="555"/>
      <c r="Q3597" s="555"/>
      <c r="R3597" s="555"/>
    </row>
    <row r="3598" spans="1:18" ht="43.5">
      <c r="A3598" s="587">
        <v>4</v>
      </c>
      <c r="B3598" s="588" t="s">
        <v>4233</v>
      </c>
      <c r="C3598" s="588" t="s">
        <v>36</v>
      </c>
      <c r="D3598" s="588" t="s">
        <v>36</v>
      </c>
      <c r="E3598" s="588" t="s">
        <v>5</v>
      </c>
      <c r="F3598" s="587" t="s">
        <v>2535</v>
      </c>
      <c r="G3598" s="588" t="s">
        <v>36</v>
      </c>
      <c r="H3598" s="587"/>
      <c r="I3598" s="587"/>
      <c r="J3598" s="583">
        <v>570434.15</v>
      </c>
      <c r="K3598" s="588"/>
      <c r="L3598" s="588"/>
      <c r="M3598" s="587"/>
      <c r="N3598" s="587"/>
      <c r="O3598" s="587"/>
    </row>
    <row r="3599" spans="1:18">
      <c r="B3599" s="590" t="s">
        <v>4233</v>
      </c>
      <c r="C3599" s="590" t="s">
        <v>36</v>
      </c>
      <c r="D3599" s="590" t="s">
        <v>2526</v>
      </c>
      <c r="E3599" s="590" t="s">
        <v>6</v>
      </c>
      <c r="F3599" s="591" t="s">
        <v>157</v>
      </c>
      <c r="G3599" s="590" t="s">
        <v>474</v>
      </c>
      <c r="H3599" s="593">
        <v>9295</v>
      </c>
      <c r="I3599" s="589">
        <v>61.37</v>
      </c>
      <c r="J3599" s="592">
        <v>570434.15</v>
      </c>
      <c r="K3599" s="590" t="s">
        <v>2523</v>
      </c>
      <c r="L3599" s="590" t="s">
        <v>2537</v>
      </c>
      <c r="M3599" s="591" t="s">
        <v>157</v>
      </c>
      <c r="O3599" s="554" t="str">
        <f>+_xlfn.CONCAT(B3599,"-",E3599)</f>
        <v>B2/31/02-B</v>
      </c>
    </row>
    <row r="3600" spans="1:18" ht="14.5">
      <c r="P3600" s="555"/>
      <c r="Q3600" s="555"/>
      <c r="R3600" s="555"/>
    </row>
    <row r="3601" spans="1:18" ht="43.5">
      <c r="A3601" s="587">
        <v>4</v>
      </c>
      <c r="B3601" s="588" t="s">
        <v>4233</v>
      </c>
      <c r="C3601" s="588" t="s">
        <v>36</v>
      </c>
      <c r="D3601" s="588" t="s">
        <v>36</v>
      </c>
      <c r="E3601" s="588" t="s">
        <v>36</v>
      </c>
      <c r="F3601" s="587" t="s">
        <v>159</v>
      </c>
      <c r="G3601" s="588" t="s">
        <v>36</v>
      </c>
      <c r="H3601" s="587"/>
      <c r="I3601" s="587"/>
      <c r="J3601" s="587">
        <v>47.96</v>
      </c>
      <c r="K3601" s="588"/>
      <c r="L3601" s="588"/>
      <c r="M3601" s="587"/>
      <c r="N3601" s="587"/>
      <c r="O3601" s="587"/>
    </row>
    <row r="3602" spans="1:18">
      <c r="B3602" s="590" t="s">
        <v>4233</v>
      </c>
      <c r="C3602" s="590" t="s">
        <v>36</v>
      </c>
      <c r="D3602" s="590" t="s">
        <v>2529</v>
      </c>
      <c r="E3602" s="590" t="s">
        <v>7</v>
      </c>
      <c r="F3602" s="591" t="s">
        <v>160</v>
      </c>
      <c r="G3602" s="590" t="s">
        <v>474</v>
      </c>
      <c r="H3602" s="589">
        <v>1</v>
      </c>
      <c r="I3602" s="589">
        <v>47.96</v>
      </c>
      <c r="J3602" s="589">
        <v>47.96</v>
      </c>
      <c r="K3602" s="590" t="s">
        <v>2523</v>
      </c>
      <c r="L3602" s="590" t="s">
        <v>2538</v>
      </c>
      <c r="M3602" s="591" t="s">
        <v>2539</v>
      </c>
      <c r="O3602" s="554" t="str">
        <f t="shared" ref="O3602:O3604" si="336">+_xlfn.CONCAT(B3602,"-",E3602)</f>
        <v>B2/31/02-C</v>
      </c>
    </row>
    <row r="3603" spans="1:18" ht="37.5">
      <c r="B3603" s="590" t="s">
        <v>4233</v>
      </c>
      <c r="C3603" s="590" t="s">
        <v>36</v>
      </c>
      <c r="D3603" s="590" t="s">
        <v>2529</v>
      </c>
      <c r="E3603" s="590" t="s">
        <v>8</v>
      </c>
      <c r="F3603" s="591" t="s">
        <v>2540</v>
      </c>
      <c r="G3603" s="590" t="s">
        <v>168</v>
      </c>
      <c r="H3603" s="589">
        <v>0</v>
      </c>
      <c r="I3603" s="589">
        <v>14.39</v>
      </c>
      <c r="J3603" s="589" t="s">
        <v>2536</v>
      </c>
      <c r="K3603" s="590" t="s">
        <v>2523</v>
      </c>
      <c r="L3603" s="590" t="s">
        <v>2541</v>
      </c>
      <c r="M3603" s="591" t="s">
        <v>2540</v>
      </c>
      <c r="O3603" s="554" t="str">
        <f t="shared" si="336"/>
        <v>B2/31/02-D</v>
      </c>
    </row>
    <row r="3604" spans="1:18">
      <c r="B3604" s="590" t="s">
        <v>4233</v>
      </c>
      <c r="C3604" s="590" t="s">
        <v>36</v>
      </c>
      <c r="D3604" s="590" t="s">
        <v>2529</v>
      </c>
      <c r="E3604" s="590" t="s">
        <v>10</v>
      </c>
      <c r="F3604" s="591" t="s">
        <v>162</v>
      </c>
      <c r="G3604" s="590" t="s">
        <v>168</v>
      </c>
      <c r="H3604" s="589">
        <v>0</v>
      </c>
      <c r="I3604" s="589">
        <v>4.8600000000000003</v>
      </c>
      <c r="J3604" s="589" t="s">
        <v>2536</v>
      </c>
      <c r="K3604" s="590" t="s">
        <v>2523</v>
      </c>
      <c r="L3604" s="590" t="s">
        <v>2542</v>
      </c>
      <c r="M3604" s="591" t="s">
        <v>162</v>
      </c>
      <c r="O3604" s="554" t="str">
        <f t="shared" si="336"/>
        <v>B2/31/02-E</v>
      </c>
    </row>
    <row r="3605" spans="1:18" ht="14.5">
      <c r="P3605" s="555"/>
      <c r="Q3605" s="555"/>
      <c r="R3605" s="555"/>
    </row>
    <row r="3606" spans="1:18" ht="14.5">
      <c r="A3606" s="587" t="s">
        <v>1633</v>
      </c>
      <c r="B3606" s="588" t="s">
        <v>4233</v>
      </c>
      <c r="C3606" s="588" t="s">
        <v>36</v>
      </c>
      <c r="D3606" s="588" t="s">
        <v>36</v>
      </c>
      <c r="E3606" s="588" t="s">
        <v>36</v>
      </c>
      <c r="F3606" s="587" t="s">
        <v>30</v>
      </c>
      <c r="G3606" s="588"/>
      <c r="H3606" s="587"/>
      <c r="I3606" s="587"/>
      <c r="J3606" s="587"/>
      <c r="K3606" s="588"/>
      <c r="L3606" s="588"/>
      <c r="M3606" s="587"/>
      <c r="N3606" s="587"/>
      <c r="O3606" s="587"/>
      <c r="P3606" s="555"/>
      <c r="Q3606" s="555"/>
      <c r="R3606" s="555"/>
    </row>
    <row r="3607" spans="1:18" ht="14.5">
      <c r="A3607" s="587" t="s">
        <v>1633</v>
      </c>
      <c r="B3607" s="588" t="s">
        <v>4233</v>
      </c>
      <c r="C3607" s="588" t="s">
        <v>36</v>
      </c>
      <c r="D3607" s="588" t="s">
        <v>36</v>
      </c>
      <c r="E3607" s="588" t="s">
        <v>36</v>
      </c>
      <c r="F3607" s="587" t="s">
        <v>9</v>
      </c>
      <c r="G3607" s="588"/>
      <c r="H3607" s="587"/>
      <c r="I3607" s="587"/>
      <c r="J3607" s="587"/>
      <c r="K3607" s="588"/>
      <c r="L3607" s="588"/>
      <c r="M3607" s="587"/>
      <c r="N3607" s="587"/>
      <c r="O3607" s="587"/>
    </row>
    <row r="3609" spans="1:18" ht="14.5">
      <c r="P3609" s="555"/>
      <c r="Q3609" s="555"/>
      <c r="R3609" s="555"/>
    </row>
    <row r="3610" spans="1:18" ht="14.5">
      <c r="A3610" s="587">
        <v>2</v>
      </c>
      <c r="B3610" s="588" t="s">
        <v>4234</v>
      </c>
      <c r="C3610" s="588" t="s">
        <v>36</v>
      </c>
      <c r="D3610" s="588" t="s">
        <v>36</v>
      </c>
      <c r="E3610" s="588" t="s">
        <v>36</v>
      </c>
      <c r="F3610" s="587" t="s">
        <v>29</v>
      </c>
      <c r="G3610" s="588" t="s">
        <v>36</v>
      </c>
      <c r="H3610" s="587"/>
      <c r="I3610" s="587"/>
      <c r="J3610" s="583">
        <v>9578436.9499999993</v>
      </c>
      <c r="K3610" s="588"/>
      <c r="L3610" s="588"/>
      <c r="M3610" s="587"/>
      <c r="N3610" s="587"/>
      <c r="O3610" s="587"/>
      <c r="P3610" s="555"/>
      <c r="Q3610" s="555"/>
      <c r="R3610" s="555"/>
    </row>
    <row r="3611" spans="1:18" ht="14.5">
      <c r="A3611" s="587">
        <v>3</v>
      </c>
      <c r="B3611" s="588" t="s">
        <v>4234</v>
      </c>
      <c r="C3611" s="588" t="s">
        <v>36</v>
      </c>
      <c r="D3611" s="588" t="s">
        <v>36</v>
      </c>
      <c r="E3611" s="588" t="s">
        <v>36</v>
      </c>
      <c r="F3611" s="587" t="s">
        <v>163</v>
      </c>
      <c r="G3611" s="588" t="s">
        <v>36</v>
      </c>
      <c r="H3611" s="587"/>
      <c r="I3611" s="587"/>
      <c r="J3611" s="583">
        <v>5104249.3899999997</v>
      </c>
      <c r="K3611" s="588"/>
      <c r="L3611" s="588"/>
      <c r="M3611" s="587"/>
      <c r="N3611" s="587"/>
      <c r="O3611" s="587"/>
      <c r="P3611" s="555"/>
      <c r="Q3611" s="555"/>
      <c r="R3611" s="555"/>
    </row>
    <row r="3612" spans="1:18" ht="14.5">
      <c r="A3612" s="587">
        <v>4</v>
      </c>
      <c r="B3612" s="588" t="s">
        <v>4234</v>
      </c>
      <c r="C3612" s="588" t="s">
        <v>36</v>
      </c>
      <c r="D3612" s="588" t="s">
        <v>36</v>
      </c>
      <c r="E3612" s="588" t="s">
        <v>36</v>
      </c>
      <c r="F3612" s="587" t="s">
        <v>2544</v>
      </c>
      <c r="G3612" s="588" t="s">
        <v>36</v>
      </c>
      <c r="H3612" s="587"/>
      <c r="I3612" s="587"/>
      <c r="J3612" s="583">
        <v>2971486.1</v>
      </c>
      <c r="K3612" s="588"/>
      <c r="L3612" s="588"/>
      <c r="M3612" s="587"/>
      <c r="N3612" s="587"/>
      <c r="O3612" s="587"/>
      <c r="P3612" s="555"/>
      <c r="Q3612" s="555"/>
      <c r="R3612" s="555"/>
    </row>
    <row r="3613" spans="1:18" ht="14.5">
      <c r="A3613" s="587">
        <v>5</v>
      </c>
      <c r="B3613" s="588" t="s">
        <v>4234</v>
      </c>
      <c r="C3613" s="588" t="s">
        <v>36</v>
      </c>
      <c r="D3613" s="588" t="s">
        <v>36</v>
      </c>
      <c r="E3613" s="588" t="s">
        <v>36</v>
      </c>
      <c r="F3613" s="587" t="s">
        <v>165</v>
      </c>
      <c r="G3613" s="588" t="s">
        <v>36</v>
      </c>
      <c r="H3613" s="587"/>
      <c r="I3613" s="587"/>
      <c r="J3613" s="583">
        <v>2087812.5</v>
      </c>
      <c r="K3613" s="588"/>
      <c r="L3613" s="588"/>
      <c r="M3613" s="587"/>
      <c r="N3613" s="587"/>
      <c r="O3613" s="587"/>
    </row>
    <row r="3614" spans="1:18" ht="25">
      <c r="B3614" s="590" t="s">
        <v>4234</v>
      </c>
      <c r="C3614" s="590" t="s">
        <v>36</v>
      </c>
      <c r="D3614" s="590" t="s">
        <v>2545</v>
      </c>
      <c r="E3614" s="590" t="s">
        <v>5</v>
      </c>
      <c r="F3614" s="591" t="s">
        <v>4235</v>
      </c>
      <c r="G3614" s="590" t="s">
        <v>168</v>
      </c>
      <c r="H3614" s="592">
        <v>11135</v>
      </c>
      <c r="I3614" s="589">
        <v>12.5</v>
      </c>
      <c r="J3614" s="592">
        <v>139187.5</v>
      </c>
      <c r="K3614" s="590" t="s">
        <v>2547</v>
      </c>
      <c r="L3614" s="590" t="s">
        <v>2548</v>
      </c>
      <c r="M3614" s="591" t="s">
        <v>2549</v>
      </c>
      <c r="N3614" s="591" t="s">
        <v>2550</v>
      </c>
      <c r="O3614" s="554" t="str">
        <f t="shared" ref="O3614:O3617" si="337">+_xlfn.CONCAT(B3614,"-",E3614)</f>
        <v>B2/32/01-A</v>
      </c>
    </row>
    <row r="3615" spans="1:18" ht="25">
      <c r="B3615" s="590" t="s">
        <v>4234</v>
      </c>
      <c r="C3615" s="590" t="s">
        <v>36</v>
      </c>
      <c r="D3615" s="590" t="s">
        <v>2545</v>
      </c>
      <c r="E3615" s="590" t="s">
        <v>6</v>
      </c>
      <c r="F3615" s="591" t="s">
        <v>169</v>
      </c>
      <c r="G3615" s="590" t="s">
        <v>168</v>
      </c>
      <c r="H3615" s="592">
        <v>11135</v>
      </c>
      <c r="I3615" s="589">
        <v>12.5</v>
      </c>
      <c r="J3615" s="592">
        <v>139187.5</v>
      </c>
      <c r="K3615" s="590" t="s">
        <v>2547</v>
      </c>
      <c r="L3615" s="590" t="s">
        <v>2552</v>
      </c>
      <c r="M3615" s="591" t="s">
        <v>2553</v>
      </c>
      <c r="N3615" s="591" t="s">
        <v>2550</v>
      </c>
      <c r="O3615" s="554" t="str">
        <f t="shared" si="337"/>
        <v>B2/32/01-B</v>
      </c>
    </row>
    <row r="3616" spans="1:18" ht="50">
      <c r="B3616" s="590" t="s">
        <v>4234</v>
      </c>
      <c r="C3616" s="590" t="s">
        <v>36</v>
      </c>
      <c r="D3616" s="590" t="s">
        <v>2545</v>
      </c>
      <c r="E3616" s="590" t="s">
        <v>7</v>
      </c>
      <c r="F3616" s="591" t="s">
        <v>170</v>
      </c>
      <c r="G3616" s="590" t="s">
        <v>168</v>
      </c>
      <c r="H3616" s="592">
        <v>11135</v>
      </c>
      <c r="I3616" s="589">
        <v>93.75</v>
      </c>
      <c r="J3616" s="592">
        <v>1043906.25</v>
      </c>
      <c r="K3616" s="590" t="s">
        <v>2547</v>
      </c>
      <c r="L3616" s="590" t="s">
        <v>2555</v>
      </c>
      <c r="M3616" s="591" t="s">
        <v>2554</v>
      </c>
      <c r="N3616" s="591" t="s">
        <v>2550</v>
      </c>
      <c r="O3616" s="554" t="str">
        <f t="shared" si="337"/>
        <v>B2/32/01-C</v>
      </c>
    </row>
    <row r="3617" spans="1:18" ht="37.5">
      <c r="B3617" s="590" t="s">
        <v>4234</v>
      </c>
      <c r="C3617" s="590" t="s">
        <v>36</v>
      </c>
      <c r="D3617" s="590" t="s">
        <v>2545</v>
      </c>
      <c r="E3617" s="590" t="s">
        <v>8</v>
      </c>
      <c r="F3617" s="591" t="s">
        <v>4236</v>
      </c>
      <c r="G3617" s="590" t="s">
        <v>168</v>
      </c>
      <c r="H3617" s="592">
        <v>11135</v>
      </c>
      <c r="I3617" s="589">
        <v>68.75</v>
      </c>
      <c r="J3617" s="592">
        <v>765531.25</v>
      </c>
      <c r="K3617" s="590" t="s">
        <v>2547</v>
      </c>
      <c r="L3617" s="590" t="s">
        <v>2557</v>
      </c>
      <c r="M3617" s="591" t="s">
        <v>2558</v>
      </c>
      <c r="N3617" s="591" t="s">
        <v>2550</v>
      </c>
      <c r="O3617" s="554" t="str">
        <f t="shared" si="337"/>
        <v>B2/32/01-D</v>
      </c>
    </row>
    <row r="3618" spans="1:18" ht="14.5">
      <c r="P3618" s="555"/>
      <c r="Q3618" s="555"/>
      <c r="R3618" s="555"/>
    </row>
    <row r="3619" spans="1:18" ht="14.5">
      <c r="A3619" s="587">
        <v>5</v>
      </c>
      <c r="B3619" s="588" t="s">
        <v>4234</v>
      </c>
      <c r="C3619" s="588" t="s">
        <v>36</v>
      </c>
      <c r="D3619" s="588" t="s">
        <v>36</v>
      </c>
      <c r="E3619" s="588" t="s">
        <v>36</v>
      </c>
      <c r="F3619" s="587" t="s">
        <v>172</v>
      </c>
      <c r="G3619" s="588" t="s">
        <v>36</v>
      </c>
      <c r="H3619" s="587"/>
      <c r="I3619" s="587"/>
      <c r="J3619" s="583">
        <v>883673.59999999998</v>
      </c>
      <c r="K3619" s="588"/>
      <c r="L3619" s="588"/>
      <c r="M3619" s="587"/>
      <c r="N3619" s="587"/>
      <c r="O3619" s="587"/>
    </row>
    <row r="3620" spans="1:18" ht="37.5">
      <c r="B3620" s="590" t="s">
        <v>4234</v>
      </c>
      <c r="C3620" s="590" t="s">
        <v>36</v>
      </c>
      <c r="D3620" s="590" t="s">
        <v>2559</v>
      </c>
      <c r="E3620" s="590" t="s">
        <v>10</v>
      </c>
      <c r="F3620" s="591" t="s">
        <v>4237</v>
      </c>
      <c r="G3620" s="590" t="s">
        <v>168</v>
      </c>
      <c r="H3620" s="592">
        <v>11135</v>
      </c>
      <c r="I3620" s="589">
        <v>24.83</v>
      </c>
      <c r="J3620" s="592">
        <v>276482.05</v>
      </c>
      <c r="K3620" s="590" t="s">
        <v>2547</v>
      </c>
      <c r="L3620" s="590" t="s">
        <v>2561</v>
      </c>
      <c r="M3620" s="591" t="s">
        <v>2560</v>
      </c>
      <c r="N3620" s="591" t="s">
        <v>2562</v>
      </c>
      <c r="O3620" s="554" t="str">
        <f t="shared" ref="O3620:O3622" si="338">+_xlfn.CONCAT(B3620,"-",E3620)</f>
        <v>B2/32/01-E</v>
      </c>
    </row>
    <row r="3621" spans="1:18" ht="50">
      <c r="B3621" s="590" t="s">
        <v>4234</v>
      </c>
      <c r="C3621" s="590" t="s">
        <v>36</v>
      </c>
      <c r="D3621" s="590" t="s">
        <v>2559</v>
      </c>
      <c r="E3621" s="590" t="s">
        <v>11</v>
      </c>
      <c r="F3621" s="591" t="s">
        <v>2540</v>
      </c>
      <c r="G3621" s="590" t="s">
        <v>168</v>
      </c>
      <c r="H3621" s="592">
        <v>11135</v>
      </c>
      <c r="I3621" s="589">
        <v>49.67</v>
      </c>
      <c r="J3621" s="592">
        <v>553075.44999999995</v>
      </c>
      <c r="K3621" s="590" t="s">
        <v>2547</v>
      </c>
      <c r="L3621" s="590" t="s">
        <v>2564</v>
      </c>
      <c r="M3621" s="591" t="s">
        <v>2565</v>
      </c>
      <c r="N3621" s="591" t="s">
        <v>2562</v>
      </c>
      <c r="O3621" s="554" t="str">
        <f t="shared" si="338"/>
        <v>B2/32/01-F</v>
      </c>
    </row>
    <row r="3622" spans="1:18" ht="25">
      <c r="B3622" s="590" t="s">
        <v>4234</v>
      </c>
      <c r="C3622" s="590" t="s">
        <v>36</v>
      </c>
      <c r="D3622" s="590" t="s">
        <v>2559</v>
      </c>
      <c r="E3622" s="590" t="s">
        <v>27</v>
      </c>
      <c r="F3622" s="591" t="s">
        <v>175</v>
      </c>
      <c r="G3622" s="590" t="s">
        <v>168</v>
      </c>
      <c r="H3622" s="592">
        <v>11135</v>
      </c>
      <c r="I3622" s="589">
        <v>4.8600000000000003</v>
      </c>
      <c r="J3622" s="592">
        <v>54116.1</v>
      </c>
      <c r="K3622" s="590" t="s">
        <v>2547</v>
      </c>
      <c r="L3622" s="590" t="s">
        <v>2567</v>
      </c>
      <c r="M3622" s="591" t="s">
        <v>2568</v>
      </c>
      <c r="N3622" s="591" t="s">
        <v>2562</v>
      </c>
      <c r="O3622" s="554" t="str">
        <f t="shared" si="338"/>
        <v>B2/32/01-G</v>
      </c>
    </row>
    <row r="3624" spans="1:18" ht="14.5">
      <c r="P3624" s="555"/>
      <c r="Q3624" s="555"/>
      <c r="R3624" s="555"/>
    </row>
    <row r="3625" spans="1:18" ht="14.5">
      <c r="A3625" s="587">
        <v>4</v>
      </c>
      <c r="B3625" s="588" t="s">
        <v>4238</v>
      </c>
      <c r="C3625" s="588" t="s">
        <v>36</v>
      </c>
      <c r="D3625" s="588" t="s">
        <v>36</v>
      </c>
      <c r="E3625" s="588" t="s">
        <v>36</v>
      </c>
      <c r="F3625" s="587" t="s">
        <v>176</v>
      </c>
      <c r="G3625" s="588" t="s">
        <v>36</v>
      </c>
      <c r="H3625" s="587"/>
      <c r="I3625" s="587"/>
      <c r="J3625" s="583">
        <v>145458.29</v>
      </c>
      <c r="K3625" s="588"/>
      <c r="L3625" s="588"/>
      <c r="M3625" s="587"/>
      <c r="N3625" s="587"/>
      <c r="O3625" s="587"/>
      <c r="P3625" s="555"/>
      <c r="Q3625" s="555"/>
      <c r="R3625" s="555"/>
    </row>
    <row r="3626" spans="1:18" ht="43.5">
      <c r="A3626" s="587">
        <v>5</v>
      </c>
      <c r="B3626" s="588" t="s">
        <v>4238</v>
      </c>
      <c r="C3626" s="588" t="s">
        <v>36</v>
      </c>
      <c r="D3626" s="588" t="s">
        <v>36</v>
      </c>
      <c r="E3626" s="588" t="s">
        <v>36</v>
      </c>
      <c r="F3626" s="587" t="s">
        <v>177</v>
      </c>
      <c r="G3626" s="588" t="s">
        <v>36</v>
      </c>
      <c r="H3626" s="587"/>
      <c r="I3626" s="587"/>
      <c r="J3626" s="583">
        <v>145458.29</v>
      </c>
      <c r="K3626" s="588"/>
      <c r="L3626" s="588"/>
      <c r="M3626" s="587"/>
      <c r="N3626" s="587"/>
      <c r="O3626" s="587"/>
    </row>
    <row r="3627" spans="1:18">
      <c r="B3627" s="590" t="s">
        <v>4238</v>
      </c>
      <c r="C3627" s="590" t="s">
        <v>36</v>
      </c>
      <c r="D3627" s="590" t="s">
        <v>2570</v>
      </c>
      <c r="E3627" s="590" t="s">
        <v>5</v>
      </c>
      <c r="F3627" s="591" t="s">
        <v>178</v>
      </c>
      <c r="G3627" s="590" t="s">
        <v>179</v>
      </c>
      <c r="H3627" s="589">
        <v>757</v>
      </c>
      <c r="I3627" s="589">
        <v>185.47</v>
      </c>
      <c r="J3627" s="592">
        <v>140400.79</v>
      </c>
      <c r="K3627" s="590" t="s">
        <v>2547</v>
      </c>
      <c r="L3627" s="590" t="s">
        <v>2571</v>
      </c>
      <c r="M3627" s="591" t="s">
        <v>178</v>
      </c>
      <c r="O3627" s="554" t="str">
        <f t="shared" ref="O3627:O3628" si="339">+_xlfn.CONCAT(B3627,"-",E3627)</f>
        <v>B2/32/02-A</v>
      </c>
    </row>
    <row r="3628" spans="1:18">
      <c r="B3628" s="590" t="s">
        <v>4238</v>
      </c>
      <c r="C3628" s="590" t="s">
        <v>36</v>
      </c>
      <c r="D3628" s="590" t="s">
        <v>2570</v>
      </c>
      <c r="E3628" s="590" t="s">
        <v>6</v>
      </c>
      <c r="F3628" s="591" t="s">
        <v>180</v>
      </c>
      <c r="G3628" s="590" t="s">
        <v>179</v>
      </c>
      <c r="H3628" s="589">
        <v>14</v>
      </c>
      <c r="I3628" s="589">
        <v>361.25</v>
      </c>
      <c r="J3628" s="592">
        <v>5057.5</v>
      </c>
      <c r="K3628" s="590" t="s">
        <v>2547</v>
      </c>
      <c r="L3628" s="590" t="s">
        <v>2572</v>
      </c>
      <c r="M3628" s="591" t="s">
        <v>180</v>
      </c>
      <c r="O3628" s="554" t="str">
        <f t="shared" si="339"/>
        <v>B2/32/02-B</v>
      </c>
    </row>
    <row r="3629" spans="1:18" ht="14.5">
      <c r="P3629" s="555"/>
      <c r="Q3629" s="555"/>
      <c r="R3629" s="555"/>
    </row>
    <row r="3630" spans="1:18" ht="14.5">
      <c r="A3630" s="587">
        <v>4</v>
      </c>
      <c r="B3630" s="588" t="s">
        <v>4238</v>
      </c>
      <c r="C3630" s="588" t="s">
        <v>36</v>
      </c>
      <c r="D3630" s="588" t="s">
        <v>36</v>
      </c>
      <c r="E3630" s="588" t="s">
        <v>36</v>
      </c>
      <c r="F3630" s="587" t="s">
        <v>428</v>
      </c>
      <c r="G3630" s="588" t="s">
        <v>36</v>
      </c>
      <c r="H3630" s="587"/>
      <c r="I3630" s="587"/>
      <c r="J3630" s="583">
        <v>1675180</v>
      </c>
      <c r="K3630" s="588"/>
      <c r="L3630" s="588"/>
      <c r="M3630" s="587"/>
      <c r="N3630" s="587"/>
      <c r="O3630" s="587"/>
      <c r="P3630" s="555"/>
      <c r="Q3630" s="555"/>
      <c r="R3630" s="555"/>
    </row>
    <row r="3631" spans="1:18" ht="14.5">
      <c r="A3631" s="587">
        <v>5</v>
      </c>
      <c r="B3631" s="588" t="s">
        <v>4238</v>
      </c>
      <c r="C3631" s="588" t="s">
        <v>36</v>
      </c>
      <c r="D3631" s="588" t="s">
        <v>36</v>
      </c>
      <c r="E3631" s="588" t="s">
        <v>36</v>
      </c>
      <c r="F3631" s="587" t="s">
        <v>429</v>
      </c>
      <c r="G3631" s="588" t="s">
        <v>36</v>
      </c>
      <c r="H3631" s="587"/>
      <c r="I3631" s="587"/>
      <c r="J3631" s="583">
        <v>1015359.92</v>
      </c>
      <c r="K3631" s="588"/>
      <c r="L3631" s="588"/>
      <c r="M3631" s="587"/>
      <c r="N3631" s="587"/>
      <c r="O3631" s="587"/>
    </row>
    <row r="3632" spans="1:18" ht="50">
      <c r="B3632" s="590" t="s">
        <v>4238</v>
      </c>
      <c r="C3632" s="590" t="s">
        <v>36</v>
      </c>
      <c r="D3632" s="590" t="s">
        <v>2573</v>
      </c>
      <c r="E3632" s="590" t="s">
        <v>7</v>
      </c>
      <c r="F3632" s="591" t="s">
        <v>2574</v>
      </c>
      <c r="G3632" s="590" t="s">
        <v>168</v>
      </c>
      <c r="H3632" s="593">
        <v>4555</v>
      </c>
      <c r="I3632" s="589">
        <v>216.08</v>
      </c>
      <c r="J3632" s="592">
        <v>984244.4</v>
      </c>
      <c r="K3632" s="590" t="s">
        <v>2547</v>
      </c>
      <c r="L3632" s="590" t="s">
        <v>2575</v>
      </c>
      <c r="M3632" s="591" t="s">
        <v>2574</v>
      </c>
      <c r="O3632" s="554" t="str">
        <f t="shared" ref="O3632:O3633" si="340">+_xlfn.CONCAT(B3632,"-",E3632)</f>
        <v>B2/32/02-C</v>
      </c>
    </row>
    <row r="3633" spans="1:18" ht="50">
      <c r="B3633" s="590" t="s">
        <v>4238</v>
      </c>
      <c r="C3633" s="590" t="s">
        <v>36</v>
      </c>
      <c r="D3633" s="590" t="s">
        <v>2573</v>
      </c>
      <c r="E3633" s="590" t="s">
        <v>8</v>
      </c>
      <c r="F3633" s="591" t="s">
        <v>4239</v>
      </c>
      <c r="G3633" s="590" t="s">
        <v>168</v>
      </c>
      <c r="H3633" s="589">
        <v>144</v>
      </c>
      <c r="I3633" s="589">
        <v>216.08</v>
      </c>
      <c r="J3633" s="592">
        <v>31115.52</v>
      </c>
      <c r="K3633" s="590" t="s">
        <v>2547</v>
      </c>
      <c r="L3633" s="590" t="s">
        <v>2575</v>
      </c>
      <c r="M3633" s="591" t="s">
        <v>2574</v>
      </c>
      <c r="O3633" s="554" t="str">
        <f t="shared" si="340"/>
        <v>B2/32/02-D</v>
      </c>
    </row>
    <row r="3634" spans="1:18" ht="14.5">
      <c r="P3634" s="555"/>
      <c r="Q3634" s="555"/>
      <c r="R3634" s="555"/>
    </row>
    <row r="3635" spans="1:18" ht="14.5">
      <c r="A3635" s="587">
        <v>5</v>
      </c>
      <c r="B3635" s="588" t="s">
        <v>4238</v>
      </c>
      <c r="C3635" s="588" t="s">
        <v>36</v>
      </c>
      <c r="D3635" s="588" t="s">
        <v>36</v>
      </c>
      <c r="E3635" s="588" t="s">
        <v>36</v>
      </c>
      <c r="F3635" s="587" t="s">
        <v>432</v>
      </c>
      <c r="G3635" s="588" t="s">
        <v>36</v>
      </c>
      <c r="H3635" s="587"/>
      <c r="I3635" s="587"/>
      <c r="J3635" s="583">
        <v>659820.07999999996</v>
      </c>
      <c r="K3635" s="588"/>
      <c r="L3635" s="588"/>
      <c r="M3635" s="587"/>
      <c r="N3635" s="587"/>
      <c r="O3635" s="587"/>
    </row>
    <row r="3636" spans="1:18" ht="25">
      <c r="B3636" s="590" t="s">
        <v>4238</v>
      </c>
      <c r="C3636" s="590" t="s">
        <v>36</v>
      </c>
      <c r="D3636" s="590" t="s">
        <v>2570</v>
      </c>
      <c r="E3636" s="590" t="s">
        <v>10</v>
      </c>
      <c r="F3636" s="591" t="s">
        <v>433</v>
      </c>
      <c r="G3636" s="590" t="s">
        <v>434</v>
      </c>
      <c r="H3636" s="593">
        <v>3688</v>
      </c>
      <c r="I3636" s="589">
        <v>178.91</v>
      </c>
      <c r="J3636" s="592">
        <v>659820.07999999996</v>
      </c>
      <c r="K3636" s="590" t="s">
        <v>2547</v>
      </c>
      <c r="L3636" s="590" t="s">
        <v>2576</v>
      </c>
      <c r="M3636" s="591" t="s">
        <v>2577</v>
      </c>
      <c r="O3636" s="554" t="str">
        <f>+_xlfn.CONCAT(B3636,"-",E3636)</f>
        <v>B2/32/02-E</v>
      </c>
    </row>
    <row r="3637" spans="1:18" ht="14.5">
      <c r="P3637" s="555"/>
      <c r="Q3637" s="555"/>
      <c r="R3637" s="555"/>
    </row>
    <row r="3638" spans="1:18" ht="14.5">
      <c r="A3638" s="587">
        <v>4</v>
      </c>
      <c r="B3638" s="588" t="s">
        <v>4238</v>
      </c>
      <c r="C3638" s="588" t="s">
        <v>36</v>
      </c>
      <c r="D3638" s="588" t="s">
        <v>36</v>
      </c>
      <c r="E3638" s="588" t="s">
        <v>36</v>
      </c>
      <c r="F3638" s="587" t="s">
        <v>181</v>
      </c>
      <c r="G3638" s="588" t="s">
        <v>36</v>
      </c>
      <c r="H3638" s="587"/>
      <c r="I3638" s="587"/>
      <c r="J3638" s="583">
        <v>285875</v>
      </c>
      <c r="K3638" s="588"/>
      <c r="L3638" s="588"/>
      <c r="M3638" s="587"/>
      <c r="N3638" s="587"/>
      <c r="O3638" s="587"/>
    </row>
    <row r="3639" spans="1:18" ht="25">
      <c r="B3639" s="590" t="s">
        <v>4238</v>
      </c>
      <c r="C3639" s="590" t="s">
        <v>36</v>
      </c>
      <c r="D3639" s="590" t="s">
        <v>2578</v>
      </c>
      <c r="E3639" s="590" t="s">
        <v>11</v>
      </c>
      <c r="F3639" s="591" t="s">
        <v>182</v>
      </c>
      <c r="G3639" s="590" t="s">
        <v>168</v>
      </c>
      <c r="H3639" s="589">
        <v>0</v>
      </c>
      <c r="I3639" s="589">
        <v>250</v>
      </c>
      <c r="J3639" s="589" t="s">
        <v>2536</v>
      </c>
      <c r="K3639" s="590" t="s">
        <v>2547</v>
      </c>
      <c r="L3639" s="590" t="s">
        <v>2579</v>
      </c>
      <c r="M3639" s="591" t="s">
        <v>182</v>
      </c>
      <c r="N3639" s="591" t="s">
        <v>2580</v>
      </c>
      <c r="O3639" s="554" t="str">
        <f t="shared" ref="O3639:O3641" si="341">+_xlfn.CONCAT(B3639,"-",E3639)</f>
        <v>B2/32/02-F</v>
      </c>
    </row>
    <row r="3640" spans="1:18" ht="25">
      <c r="B3640" s="590" t="s">
        <v>4238</v>
      </c>
      <c r="C3640" s="590" t="s">
        <v>36</v>
      </c>
      <c r="D3640" s="590" t="s">
        <v>2578</v>
      </c>
      <c r="E3640" s="590" t="s">
        <v>27</v>
      </c>
      <c r="F3640" s="591" t="s">
        <v>2581</v>
      </c>
      <c r="G3640" s="590" t="s">
        <v>168</v>
      </c>
      <c r="H3640" s="589">
        <v>0</v>
      </c>
      <c r="I3640" s="589">
        <v>250</v>
      </c>
      <c r="J3640" s="589" t="s">
        <v>2536</v>
      </c>
      <c r="K3640" s="590" t="s">
        <v>2547</v>
      </c>
      <c r="L3640" s="590" t="s">
        <v>2582</v>
      </c>
      <c r="M3640" s="591" t="s">
        <v>2583</v>
      </c>
      <c r="N3640" s="591" t="s">
        <v>2580</v>
      </c>
      <c r="O3640" s="554" t="str">
        <f t="shared" si="341"/>
        <v>B2/32/02-G</v>
      </c>
    </row>
    <row r="3641" spans="1:18" ht="25">
      <c r="B3641" s="590" t="s">
        <v>4238</v>
      </c>
      <c r="C3641" s="590" t="s">
        <v>36</v>
      </c>
      <c r="D3641" s="590" t="s">
        <v>2578</v>
      </c>
      <c r="E3641" s="590" t="s">
        <v>28</v>
      </c>
      <c r="F3641" s="591" t="s">
        <v>184</v>
      </c>
      <c r="G3641" s="590" t="s">
        <v>168</v>
      </c>
      <c r="H3641" s="589">
        <v>222.7</v>
      </c>
      <c r="I3641" s="589">
        <v>250</v>
      </c>
      <c r="J3641" s="592">
        <v>55675</v>
      </c>
      <c r="K3641" s="590" t="s">
        <v>2547</v>
      </c>
      <c r="L3641" s="590" t="s">
        <v>2582</v>
      </c>
      <c r="M3641" s="591" t="s">
        <v>2583</v>
      </c>
      <c r="N3641" s="591" t="s">
        <v>2584</v>
      </c>
      <c r="O3641" s="554" t="str">
        <f t="shared" si="341"/>
        <v>B2/32/02-H</v>
      </c>
    </row>
    <row r="3644" spans="1:18" ht="25">
      <c r="B3644" s="590" t="s">
        <v>4240</v>
      </c>
      <c r="C3644" s="590" t="s">
        <v>36</v>
      </c>
      <c r="D3644" s="590" t="s">
        <v>2578</v>
      </c>
      <c r="E3644" s="590" t="s">
        <v>5</v>
      </c>
      <c r="F3644" s="591" t="s">
        <v>2585</v>
      </c>
      <c r="G3644" s="590" t="s">
        <v>168</v>
      </c>
      <c r="H3644" s="589">
        <v>445.4</v>
      </c>
      <c r="I3644" s="589">
        <v>250</v>
      </c>
      <c r="J3644" s="592">
        <v>111350</v>
      </c>
      <c r="K3644" s="590" t="s">
        <v>2547</v>
      </c>
      <c r="L3644" s="590" t="s">
        <v>2582</v>
      </c>
      <c r="M3644" s="591" t="s">
        <v>2583</v>
      </c>
      <c r="N3644" s="591" t="s">
        <v>2584</v>
      </c>
      <c r="O3644" s="554" t="str">
        <f t="shared" ref="O3644:O3650" si="342">+_xlfn.CONCAT(B3644,"-",E3644)</f>
        <v>B2/32/03-A</v>
      </c>
    </row>
    <row r="3645" spans="1:18" ht="25">
      <c r="B3645" s="590" t="s">
        <v>4240</v>
      </c>
      <c r="C3645" s="590" t="s">
        <v>36</v>
      </c>
      <c r="D3645" s="590" t="s">
        <v>2578</v>
      </c>
      <c r="E3645" s="590" t="s">
        <v>6</v>
      </c>
      <c r="F3645" s="591" t="s">
        <v>2586</v>
      </c>
      <c r="G3645" s="590" t="s">
        <v>168</v>
      </c>
      <c r="H3645" s="589">
        <v>445.4</v>
      </c>
      <c r="I3645" s="589">
        <v>250</v>
      </c>
      <c r="J3645" s="592">
        <v>111350</v>
      </c>
      <c r="K3645" s="590" t="s">
        <v>2547</v>
      </c>
      <c r="L3645" s="590" t="s">
        <v>2582</v>
      </c>
      <c r="M3645" s="591" t="s">
        <v>2583</v>
      </c>
      <c r="N3645" s="591" t="s">
        <v>2584</v>
      </c>
      <c r="O3645" s="554" t="str">
        <f t="shared" si="342"/>
        <v>B2/32/03-B</v>
      </c>
    </row>
    <row r="3646" spans="1:18">
      <c r="B3646" s="590" t="s">
        <v>4240</v>
      </c>
      <c r="C3646" s="590" t="s">
        <v>36</v>
      </c>
      <c r="D3646" s="590" t="s">
        <v>2578</v>
      </c>
      <c r="E3646" s="590" t="s">
        <v>7</v>
      </c>
      <c r="F3646" s="591" t="s">
        <v>187</v>
      </c>
      <c r="G3646" s="590" t="s">
        <v>168</v>
      </c>
      <c r="H3646" s="589">
        <v>0</v>
      </c>
      <c r="I3646" s="589">
        <v>250</v>
      </c>
      <c r="J3646" s="589" t="s">
        <v>2536</v>
      </c>
      <c r="K3646" s="590" t="s">
        <v>2547</v>
      </c>
      <c r="L3646" s="590" t="s">
        <v>2588</v>
      </c>
      <c r="M3646" s="591" t="s">
        <v>187</v>
      </c>
      <c r="N3646" s="591" t="s">
        <v>2580</v>
      </c>
      <c r="O3646" s="554" t="str">
        <f t="shared" si="342"/>
        <v>B2/32/03-C</v>
      </c>
    </row>
    <row r="3647" spans="1:18" ht="25">
      <c r="B3647" s="590" t="s">
        <v>4240</v>
      </c>
      <c r="C3647" s="590" t="s">
        <v>36</v>
      </c>
      <c r="D3647" s="590" t="s">
        <v>2578</v>
      </c>
      <c r="E3647" s="590" t="s">
        <v>8</v>
      </c>
      <c r="F3647" s="591" t="s">
        <v>188</v>
      </c>
      <c r="G3647" s="590" t="s">
        <v>168</v>
      </c>
      <c r="H3647" s="589">
        <v>0</v>
      </c>
      <c r="I3647" s="589">
        <v>250</v>
      </c>
      <c r="J3647" s="589" t="s">
        <v>2536</v>
      </c>
      <c r="K3647" s="590" t="s">
        <v>2547</v>
      </c>
      <c r="L3647" s="590" t="s">
        <v>2582</v>
      </c>
      <c r="M3647" s="591" t="s">
        <v>2583</v>
      </c>
      <c r="N3647" s="591" t="s">
        <v>2580</v>
      </c>
      <c r="O3647" s="554" t="str">
        <f t="shared" si="342"/>
        <v>B2/32/03-D</v>
      </c>
    </row>
    <row r="3648" spans="1:18" ht="25">
      <c r="B3648" s="590" t="s">
        <v>4240</v>
      </c>
      <c r="C3648" s="590" t="s">
        <v>36</v>
      </c>
      <c r="D3648" s="590" t="s">
        <v>2578</v>
      </c>
      <c r="E3648" s="590" t="s">
        <v>10</v>
      </c>
      <c r="F3648" s="591" t="s">
        <v>189</v>
      </c>
      <c r="G3648" s="590" t="s">
        <v>168</v>
      </c>
      <c r="H3648" s="589">
        <v>30</v>
      </c>
      <c r="I3648" s="589">
        <v>250</v>
      </c>
      <c r="J3648" s="592">
        <v>7500</v>
      </c>
      <c r="K3648" s="590" t="s">
        <v>2547</v>
      </c>
      <c r="L3648" s="590" t="s">
        <v>2589</v>
      </c>
      <c r="M3648" s="591" t="s">
        <v>189</v>
      </c>
      <c r="N3648" s="591" t="s">
        <v>2584</v>
      </c>
      <c r="O3648" s="554" t="str">
        <f t="shared" si="342"/>
        <v>B2/32/03-E</v>
      </c>
    </row>
    <row r="3649" spans="1:18">
      <c r="B3649" s="590" t="s">
        <v>4240</v>
      </c>
      <c r="C3649" s="590" t="s">
        <v>36</v>
      </c>
      <c r="D3649" s="590" t="s">
        <v>2578</v>
      </c>
      <c r="E3649" s="590" t="s">
        <v>11</v>
      </c>
      <c r="F3649" s="591" t="s">
        <v>190</v>
      </c>
      <c r="G3649" s="590" t="s">
        <v>168</v>
      </c>
      <c r="H3649" s="589">
        <v>0</v>
      </c>
      <c r="I3649" s="589">
        <v>250</v>
      </c>
      <c r="J3649" s="589" t="s">
        <v>2536</v>
      </c>
      <c r="K3649" s="590" t="s">
        <v>2547</v>
      </c>
      <c r="L3649" s="590" t="s">
        <v>2591</v>
      </c>
      <c r="M3649" s="591" t="s">
        <v>190</v>
      </c>
      <c r="N3649" s="591" t="s">
        <v>2580</v>
      </c>
      <c r="O3649" s="554" t="str">
        <f t="shared" si="342"/>
        <v>B2/32/03-F</v>
      </c>
    </row>
    <row r="3650" spans="1:18">
      <c r="B3650" s="590" t="s">
        <v>4240</v>
      </c>
      <c r="C3650" s="590" t="s">
        <v>36</v>
      </c>
      <c r="D3650" s="590" t="s">
        <v>2578</v>
      </c>
      <c r="E3650" s="590" t="s">
        <v>28</v>
      </c>
      <c r="F3650" s="591" t="s">
        <v>191</v>
      </c>
      <c r="G3650" s="590" t="s">
        <v>168</v>
      </c>
      <c r="H3650" s="589">
        <v>0</v>
      </c>
      <c r="I3650" s="589">
        <v>250</v>
      </c>
      <c r="J3650" s="589" t="s">
        <v>2536</v>
      </c>
      <c r="K3650" s="590" t="s">
        <v>2547</v>
      </c>
      <c r="L3650" s="590" t="s">
        <v>2592</v>
      </c>
      <c r="M3650" s="591" t="s">
        <v>191</v>
      </c>
      <c r="N3650" s="591" t="s">
        <v>2580</v>
      </c>
      <c r="O3650" s="554" t="str">
        <f t="shared" si="342"/>
        <v>B2/32/03-H</v>
      </c>
    </row>
    <row r="3651" spans="1:18" ht="14.5">
      <c r="P3651" s="555"/>
      <c r="Q3651" s="555"/>
      <c r="R3651" s="555"/>
    </row>
    <row r="3652" spans="1:18" ht="14.5">
      <c r="A3652" s="587">
        <v>4</v>
      </c>
      <c r="B3652" s="588" t="s">
        <v>4240</v>
      </c>
      <c r="C3652" s="588" t="s">
        <v>36</v>
      </c>
      <c r="D3652" s="588" t="s">
        <v>36</v>
      </c>
      <c r="E3652" s="588" t="s">
        <v>36</v>
      </c>
      <c r="F3652" s="587" t="s">
        <v>192</v>
      </c>
      <c r="G3652" s="588" t="s">
        <v>36</v>
      </c>
      <c r="H3652" s="587"/>
      <c r="I3652" s="587"/>
      <c r="J3652" s="583">
        <v>26250</v>
      </c>
      <c r="K3652" s="588"/>
      <c r="L3652" s="588"/>
      <c r="M3652" s="587"/>
      <c r="N3652" s="587"/>
      <c r="O3652" s="587"/>
    </row>
    <row r="3653" spans="1:18" ht="37.5">
      <c r="B3653" s="590" t="s">
        <v>4240</v>
      </c>
      <c r="C3653" s="590" t="s">
        <v>36</v>
      </c>
      <c r="D3653" s="590" t="s">
        <v>2593</v>
      </c>
      <c r="E3653" s="590" t="s">
        <v>4241</v>
      </c>
      <c r="F3653" s="591" t="s">
        <v>193</v>
      </c>
      <c r="G3653" s="590" t="s">
        <v>311</v>
      </c>
      <c r="H3653" s="589">
        <v>7</v>
      </c>
      <c r="I3653" s="592">
        <v>3750</v>
      </c>
      <c r="J3653" s="592">
        <v>26250</v>
      </c>
      <c r="K3653" s="590" t="s">
        <v>33</v>
      </c>
      <c r="L3653" s="590" t="s">
        <v>2595</v>
      </c>
      <c r="M3653" s="591" t="s">
        <v>193</v>
      </c>
      <c r="O3653" s="554" t="str">
        <f t="shared" ref="O3653:O3654" si="343">+_xlfn.CONCAT(B3653,"-",E3653)</f>
        <v>B2/32/03-H.1</v>
      </c>
    </row>
    <row r="3654" spans="1:18" ht="37.5">
      <c r="B3654" s="590" t="s">
        <v>4240</v>
      </c>
      <c r="C3654" s="590" t="s">
        <v>36</v>
      </c>
      <c r="D3654" s="590" t="s">
        <v>2593</v>
      </c>
      <c r="E3654" s="590" t="s">
        <v>4242</v>
      </c>
      <c r="F3654" s="591" t="s">
        <v>194</v>
      </c>
      <c r="G3654" s="590" t="s">
        <v>311</v>
      </c>
      <c r="H3654" s="589">
        <v>0</v>
      </c>
      <c r="I3654" s="592">
        <v>12500</v>
      </c>
      <c r="J3654" s="589" t="s">
        <v>2536</v>
      </c>
      <c r="K3654" s="590" t="s">
        <v>33</v>
      </c>
      <c r="L3654" s="590" t="s">
        <v>2597</v>
      </c>
      <c r="M3654" s="591" t="s">
        <v>194</v>
      </c>
      <c r="O3654" s="554" t="str">
        <f t="shared" si="343"/>
        <v>B2/32/03-H.2</v>
      </c>
    </row>
    <row r="3655" spans="1:18" ht="14.5">
      <c r="P3655" s="555"/>
      <c r="Q3655" s="555"/>
      <c r="R3655" s="555"/>
    </row>
    <row r="3656" spans="1:18" ht="14.5">
      <c r="A3656" s="587">
        <v>3</v>
      </c>
      <c r="B3656" s="588" t="s">
        <v>4240</v>
      </c>
      <c r="C3656" s="588" t="s">
        <v>36</v>
      </c>
      <c r="D3656" s="588" t="s">
        <v>36</v>
      </c>
      <c r="E3656" s="588" t="s">
        <v>36</v>
      </c>
      <c r="F3656" s="587" t="s">
        <v>439</v>
      </c>
      <c r="G3656" s="588" t="s">
        <v>36</v>
      </c>
      <c r="H3656" s="587"/>
      <c r="I3656" s="587"/>
      <c r="J3656" s="583">
        <v>1031571.36</v>
      </c>
      <c r="K3656" s="588"/>
      <c r="L3656" s="588"/>
      <c r="M3656" s="587"/>
      <c r="N3656" s="587"/>
      <c r="O3656" s="587"/>
      <c r="P3656" s="555"/>
      <c r="Q3656" s="555"/>
      <c r="R3656" s="555"/>
    </row>
    <row r="3657" spans="1:18" ht="14.5">
      <c r="A3657" s="587">
        <v>4</v>
      </c>
      <c r="B3657" s="588" t="s">
        <v>4240</v>
      </c>
      <c r="C3657" s="588" t="s">
        <v>36</v>
      </c>
      <c r="D3657" s="588" t="s">
        <v>36</v>
      </c>
      <c r="E3657" s="588" t="s">
        <v>36</v>
      </c>
      <c r="F3657" s="587" t="s">
        <v>440</v>
      </c>
      <c r="G3657" s="588" t="s">
        <v>36</v>
      </c>
      <c r="H3657" s="587"/>
      <c r="I3657" s="587"/>
      <c r="J3657" s="583">
        <v>1031571.36</v>
      </c>
      <c r="K3657" s="588"/>
      <c r="L3657" s="588"/>
      <c r="M3657" s="587"/>
      <c r="N3657" s="587"/>
      <c r="O3657" s="587"/>
    </row>
    <row r="3658" spans="1:18">
      <c r="B3658" s="590" t="s">
        <v>4240</v>
      </c>
      <c r="C3658" s="590" t="s">
        <v>36</v>
      </c>
      <c r="D3658" s="590" t="s">
        <v>2604</v>
      </c>
      <c r="E3658" s="590" t="s">
        <v>33</v>
      </c>
      <c r="F3658" s="591" t="s">
        <v>441</v>
      </c>
      <c r="G3658" s="590" t="s">
        <v>311</v>
      </c>
      <c r="H3658" s="589">
        <v>3</v>
      </c>
      <c r="I3658" s="592">
        <v>3193.37</v>
      </c>
      <c r="J3658" s="592">
        <v>9580.11</v>
      </c>
      <c r="K3658" s="590" t="s">
        <v>2547</v>
      </c>
      <c r="L3658" s="590" t="s">
        <v>2605</v>
      </c>
      <c r="M3658" s="591" t="s">
        <v>441</v>
      </c>
      <c r="O3658" s="554" t="str">
        <f t="shared" ref="O3658:O3663" si="344">+_xlfn.CONCAT(B3658,"-",E3658)</f>
        <v>B2/32/03-J</v>
      </c>
    </row>
    <row r="3659" spans="1:18">
      <c r="B3659" s="590" t="s">
        <v>4240</v>
      </c>
      <c r="C3659" s="590" t="s">
        <v>36</v>
      </c>
      <c r="D3659" s="590" t="s">
        <v>2604</v>
      </c>
      <c r="E3659" s="590" t="s">
        <v>34</v>
      </c>
      <c r="F3659" s="591" t="s">
        <v>443</v>
      </c>
      <c r="G3659" s="590" t="s">
        <v>311</v>
      </c>
      <c r="H3659" s="589">
        <v>8</v>
      </c>
      <c r="I3659" s="592">
        <v>4811.1899999999996</v>
      </c>
      <c r="J3659" s="592">
        <v>38489.519999999997</v>
      </c>
      <c r="K3659" s="590" t="s">
        <v>2547</v>
      </c>
      <c r="L3659" s="590" t="s">
        <v>2606</v>
      </c>
      <c r="M3659" s="591" t="s">
        <v>443</v>
      </c>
      <c r="O3659" s="554" t="str">
        <f t="shared" si="344"/>
        <v>B2/32/03-K</v>
      </c>
    </row>
    <row r="3660" spans="1:18">
      <c r="B3660" s="590" t="s">
        <v>4240</v>
      </c>
      <c r="C3660" s="590" t="s">
        <v>36</v>
      </c>
      <c r="D3660" s="590" t="s">
        <v>2604</v>
      </c>
      <c r="E3660" s="590" t="s">
        <v>39</v>
      </c>
      <c r="F3660" s="591" t="s">
        <v>444</v>
      </c>
      <c r="G3660" s="590" t="s">
        <v>311</v>
      </c>
      <c r="H3660" s="589">
        <v>20</v>
      </c>
      <c r="I3660" s="592">
        <v>3522.81</v>
      </c>
      <c r="J3660" s="592">
        <v>70456.2</v>
      </c>
      <c r="K3660" s="590" t="s">
        <v>2547</v>
      </c>
      <c r="L3660" s="590" t="s">
        <v>2607</v>
      </c>
      <c r="M3660" s="591" t="s">
        <v>444</v>
      </c>
      <c r="O3660" s="554" t="str">
        <f t="shared" si="344"/>
        <v>B2/32/03-L</v>
      </c>
    </row>
    <row r="3661" spans="1:18">
      <c r="B3661" s="590" t="s">
        <v>4240</v>
      </c>
      <c r="C3661" s="590" t="s">
        <v>36</v>
      </c>
      <c r="D3661" s="590" t="s">
        <v>2604</v>
      </c>
      <c r="E3661" s="590" t="s">
        <v>38</v>
      </c>
      <c r="F3661" s="591" t="s">
        <v>445</v>
      </c>
      <c r="G3661" s="590" t="s">
        <v>311</v>
      </c>
      <c r="H3661" s="589">
        <v>60</v>
      </c>
      <c r="I3661" s="592">
        <v>11238.79</v>
      </c>
      <c r="J3661" s="592">
        <v>674327.4</v>
      </c>
      <c r="K3661" s="590" t="s">
        <v>2547</v>
      </c>
      <c r="L3661" s="590" t="s">
        <v>2609</v>
      </c>
      <c r="M3661" s="591" t="s">
        <v>445</v>
      </c>
      <c r="O3661" s="554" t="str">
        <f t="shared" si="344"/>
        <v>B2/32/03-M</v>
      </c>
    </row>
    <row r="3662" spans="1:18">
      <c r="B3662" s="590" t="s">
        <v>4240</v>
      </c>
      <c r="C3662" s="590" t="s">
        <v>36</v>
      </c>
      <c r="D3662" s="590" t="s">
        <v>2604</v>
      </c>
      <c r="E3662" s="590" t="s">
        <v>205</v>
      </c>
      <c r="F3662" s="591" t="s">
        <v>446</v>
      </c>
      <c r="G3662" s="590" t="s">
        <v>311</v>
      </c>
      <c r="H3662" s="589">
        <v>64</v>
      </c>
      <c r="I3662" s="592">
        <v>2592.87</v>
      </c>
      <c r="J3662" s="592">
        <v>165943.67999999999</v>
      </c>
      <c r="K3662" s="590" t="s">
        <v>2547</v>
      </c>
      <c r="L3662" s="590" t="s">
        <v>2610</v>
      </c>
      <c r="M3662" s="591" t="s">
        <v>446</v>
      </c>
      <c r="O3662" s="554" t="str">
        <f t="shared" si="344"/>
        <v>B2/32/03-N</v>
      </c>
    </row>
    <row r="3663" spans="1:18">
      <c r="B3663" s="590" t="s">
        <v>4240</v>
      </c>
      <c r="C3663" s="590" t="s">
        <v>36</v>
      </c>
      <c r="D3663" s="590" t="s">
        <v>2604</v>
      </c>
      <c r="E3663" s="590" t="s">
        <v>414</v>
      </c>
      <c r="F3663" s="591" t="s">
        <v>447</v>
      </c>
      <c r="G3663" s="590" t="s">
        <v>311</v>
      </c>
      <c r="H3663" s="589">
        <v>35</v>
      </c>
      <c r="I3663" s="592">
        <v>2079.27</v>
      </c>
      <c r="J3663" s="592">
        <v>72774.45</v>
      </c>
      <c r="K3663" s="590" t="s">
        <v>2547</v>
      </c>
      <c r="L3663" s="590" t="s">
        <v>2611</v>
      </c>
      <c r="M3663" s="591" t="s">
        <v>447</v>
      </c>
      <c r="O3663" s="554" t="str">
        <f t="shared" si="344"/>
        <v>B2/32/03-P</v>
      </c>
    </row>
    <row r="3665" spans="1:18" ht="14.5">
      <c r="P3665" s="555"/>
      <c r="Q3665" s="555"/>
      <c r="R3665" s="555"/>
    </row>
    <row r="3666" spans="1:18" ht="14.5">
      <c r="A3666" s="587">
        <v>3</v>
      </c>
      <c r="B3666" s="588" t="s">
        <v>4243</v>
      </c>
      <c r="C3666" s="588" t="s">
        <v>36</v>
      </c>
      <c r="D3666" s="588" t="s">
        <v>36</v>
      </c>
      <c r="E3666" s="588" t="s">
        <v>36</v>
      </c>
      <c r="F3666" s="587" t="s">
        <v>471</v>
      </c>
      <c r="G3666" s="588" t="s">
        <v>36</v>
      </c>
      <c r="H3666" s="587"/>
      <c r="I3666" s="587"/>
      <c r="J3666" s="583">
        <v>1192392.6000000001</v>
      </c>
      <c r="K3666" s="588"/>
      <c r="L3666" s="588"/>
      <c r="M3666" s="587"/>
      <c r="N3666" s="587"/>
      <c r="O3666" s="587"/>
      <c r="P3666" s="555"/>
      <c r="Q3666" s="555"/>
      <c r="R3666" s="555"/>
    </row>
    <row r="3667" spans="1:18" ht="101.5">
      <c r="A3667" s="587">
        <v>4</v>
      </c>
      <c r="B3667" s="588" t="s">
        <v>4243</v>
      </c>
      <c r="C3667" s="588" t="s">
        <v>36</v>
      </c>
      <c r="D3667" s="588" t="s">
        <v>36</v>
      </c>
      <c r="E3667" s="588" t="s">
        <v>36</v>
      </c>
      <c r="F3667" s="587" t="s">
        <v>472</v>
      </c>
      <c r="G3667" s="588" t="s">
        <v>36</v>
      </c>
      <c r="H3667" s="587"/>
      <c r="I3667" s="587"/>
      <c r="J3667" s="583">
        <v>1192392.6000000001</v>
      </c>
      <c r="K3667" s="588"/>
      <c r="L3667" s="588"/>
      <c r="M3667" s="587"/>
      <c r="N3667" s="587"/>
      <c r="O3667" s="587"/>
    </row>
    <row r="3668" spans="1:18">
      <c r="B3668" s="590" t="s">
        <v>4243</v>
      </c>
      <c r="C3668" s="590" t="s">
        <v>36</v>
      </c>
      <c r="D3668" s="590" t="s">
        <v>2612</v>
      </c>
      <c r="E3668" s="590" t="s">
        <v>5</v>
      </c>
      <c r="F3668" s="591" t="s">
        <v>473</v>
      </c>
      <c r="G3668" s="590" t="s">
        <v>474</v>
      </c>
      <c r="H3668" s="589">
        <v>543</v>
      </c>
      <c r="I3668" s="589">
        <v>514.85</v>
      </c>
      <c r="J3668" s="592">
        <v>279563.55</v>
      </c>
      <c r="K3668" s="590" t="s">
        <v>2547</v>
      </c>
      <c r="L3668" s="590" t="s">
        <v>2613</v>
      </c>
      <c r="M3668" s="591" t="s">
        <v>2614</v>
      </c>
      <c r="O3668" s="554" t="str">
        <f t="shared" ref="O3668:O3670" si="345">+_xlfn.CONCAT(B3668,"-",E3668)</f>
        <v>B2/32/04-A</v>
      </c>
    </row>
    <row r="3669" spans="1:18">
      <c r="B3669" s="590" t="s">
        <v>4243</v>
      </c>
      <c r="C3669" s="590" t="s">
        <v>36</v>
      </c>
      <c r="D3669" s="590" t="s">
        <v>2612</v>
      </c>
      <c r="E3669" s="590" t="s">
        <v>6</v>
      </c>
      <c r="F3669" s="591" t="s">
        <v>475</v>
      </c>
      <c r="G3669" s="590" t="s">
        <v>474</v>
      </c>
      <c r="H3669" s="593">
        <v>1168</v>
      </c>
      <c r="I3669" s="589">
        <v>514.85</v>
      </c>
      <c r="J3669" s="592">
        <v>601344.80000000005</v>
      </c>
      <c r="K3669" s="590" t="s">
        <v>2547</v>
      </c>
      <c r="L3669" s="590" t="s">
        <v>2613</v>
      </c>
      <c r="M3669" s="591" t="s">
        <v>2614</v>
      </c>
      <c r="O3669" s="554" t="str">
        <f t="shared" si="345"/>
        <v>B2/32/04-B</v>
      </c>
    </row>
    <row r="3670" spans="1:18">
      <c r="B3670" s="590" t="s">
        <v>4243</v>
      </c>
      <c r="C3670" s="590" t="s">
        <v>36</v>
      </c>
      <c r="D3670" s="590" t="s">
        <v>2612</v>
      </c>
      <c r="E3670" s="590" t="s">
        <v>7</v>
      </c>
      <c r="F3670" s="591" t="s">
        <v>476</v>
      </c>
      <c r="G3670" s="590" t="s">
        <v>474</v>
      </c>
      <c r="H3670" s="589">
        <v>605</v>
      </c>
      <c r="I3670" s="589">
        <v>514.85</v>
      </c>
      <c r="J3670" s="592">
        <v>311484.25</v>
      </c>
      <c r="K3670" s="590" t="s">
        <v>2547</v>
      </c>
      <c r="L3670" s="590" t="s">
        <v>2613</v>
      </c>
      <c r="M3670" s="591" t="s">
        <v>2614</v>
      </c>
      <c r="O3670" s="554" t="str">
        <f t="shared" si="345"/>
        <v>B2/32/04-C</v>
      </c>
    </row>
    <row r="3671" spans="1:18" ht="14.5">
      <c r="P3671" s="555"/>
      <c r="Q3671" s="555"/>
      <c r="R3671" s="555"/>
    </row>
    <row r="3672" spans="1:18" ht="14.5">
      <c r="A3672" s="587">
        <v>3</v>
      </c>
      <c r="B3672" s="588" t="s">
        <v>4243</v>
      </c>
      <c r="C3672" s="588" t="s">
        <v>36</v>
      </c>
      <c r="D3672" s="588" t="s">
        <v>36</v>
      </c>
      <c r="E3672" s="588" t="s">
        <v>36</v>
      </c>
      <c r="F3672" s="587" t="s">
        <v>448</v>
      </c>
      <c r="G3672" s="588" t="s">
        <v>36</v>
      </c>
      <c r="H3672" s="587"/>
      <c r="I3672" s="587"/>
      <c r="J3672" s="583">
        <v>2250223.6</v>
      </c>
      <c r="K3672" s="588"/>
      <c r="L3672" s="588"/>
      <c r="M3672" s="587"/>
      <c r="N3672" s="587"/>
      <c r="O3672" s="587"/>
      <c r="P3672" s="555"/>
      <c r="Q3672" s="555"/>
      <c r="R3672" s="555"/>
    </row>
    <row r="3673" spans="1:18" ht="72.5">
      <c r="A3673" s="587">
        <v>4</v>
      </c>
      <c r="B3673" s="588" t="s">
        <v>4243</v>
      </c>
      <c r="C3673" s="588" t="s">
        <v>36</v>
      </c>
      <c r="D3673" s="588" t="s">
        <v>36</v>
      </c>
      <c r="E3673" s="588" t="s">
        <v>36</v>
      </c>
      <c r="F3673" s="587" t="s">
        <v>449</v>
      </c>
      <c r="G3673" s="588" t="s">
        <v>36</v>
      </c>
      <c r="H3673" s="587"/>
      <c r="I3673" s="587"/>
      <c r="J3673" s="583">
        <v>2072131.1</v>
      </c>
      <c r="K3673" s="588"/>
      <c r="L3673" s="588"/>
      <c r="M3673" s="587"/>
      <c r="N3673" s="587"/>
      <c r="O3673" s="587"/>
      <c r="P3673" s="555"/>
      <c r="Q3673" s="555"/>
      <c r="R3673" s="555"/>
    </row>
    <row r="3674" spans="1:18" ht="14.5">
      <c r="A3674" s="587">
        <v>5</v>
      </c>
      <c r="B3674" s="588" t="s">
        <v>4243</v>
      </c>
      <c r="C3674" s="588" t="s">
        <v>36</v>
      </c>
      <c r="D3674" s="588" t="s">
        <v>36</v>
      </c>
      <c r="E3674" s="588" t="s">
        <v>36</v>
      </c>
      <c r="F3674" s="587" t="s">
        <v>450</v>
      </c>
      <c r="G3674" s="588" t="s">
        <v>36</v>
      </c>
      <c r="H3674" s="587"/>
      <c r="I3674" s="587"/>
      <c r="J3674" s="583">
        <v>1511935.17</v>
      </c>
      <c r="K3674" s="588"/>
      <c r="L3674" s="588"/>
      <c r="M3674" s="587"/>
      <c r="N3674" s="587"/>
      <c r="O3674" s="587"/>
    </row>
    <row r="3675" spans="1:18">
      <c r="B3675" s="590" t="s">
        <v>4243</v>
      </c>
      <c r="C3675" s="590" t="s">
        <v>36</v>
      </c>
      <c r="D3675" s="590" t="s">
        <v>2615</v>
      </c>
      <c r="E3675" s="590" t="s">
        <v>8</v>
      </c>
      <c r="F3675" s="591" t="s">
        <v>451</v>
      </c>
      <c r="G3675" s="590" t="s">
        <v>311</v>
      </c>
      <c r="H3675" s="589">
        <v>67</v>
      </c>
      <c r="I3675" s="592">
        <v>14828.31</v>
      </c>
      <c r="J3675" s="592">
        <v>993496.77</v>
      </c>
      <c r="K3675" s="590" t="s">
        <v>2547</v>
      </c>
      <c r="L3675" s="590" t="s">
        <v>2616</v>
      </c>
      <c r="M3675" s="591" t="s">
        <v>451</v>
      </c>
      <c r="O3675" s="554" t="str">
        <f t="shared" ref="O3675:O3678" si="346">+_xlfn.CONCAT(B3675,"-",E3675)</f>
        <v>B2/32/04-D</v>
      </c>
    </row>
    <row r="3676" spans="1:18">
      <c r="B3676" s="590" t="s">
        <v>4243</v>
      </c>
      <c r="C3676" s="590" t="s">
        <v>36</v>
      </c>
      <c r="D3676" s="590" t="s">
        <v>2615</v>
      </c>
      <c r="E3676" s="590" t="s">
        <v>10</v>
      </c>
      <c r="F3676" s="591" t="s">
        <v>452</v>
      </c>
      <c r="G3676" s="590" t="s">
        <v>311</v>
      </c>
      <c r="H3676" s="589">
        <v>29</v>
      </c>
      <c r="I3676" s="592">
        <v>2626.85</v>
      </c>
      <c r="J3676" s="592">
        <v>76178.649999999994</v>
      </c>
      <c r="K3676" s="590" t="s">
        <v>2547</v>
      </c>
      <c r="L3676" s="590" t="s">
        <v>2617</v>
      </c>
      <c r="M3676" s="591" t="s">
        <v>452</v>
      </c>
      <c r="O3676" s="554" t="str">
        <f t="shared" si="346"/>
        <v>B2/32/04-E</v>
      </c>
    </row>
    <row r="3677" spans="1:18">
      <c r="B3677" s="590" t="s">
        <v>4243</v>
      </c>
      <c r="C3677" s="590" t="s">
        <v>36</v>
      </c>
      <c r="D3677" s="590" t="s">
        <v>2615</v>
      </c>
      <c r="E3677" s="590" t="s">
        <v>11</v>
      </c>
      <c r="F3677" s="591" t="s">
        <v>453</v>
      </c>
      <c r="G3677" s="590" t="s">
        <v>311</v>
      </c>
      <c r="H3677" s="589">
        <v>43</v>
      </c>
      <c r="I3677" s="592">
        <v>7207.29</v>
      </c>
      <c r="J3677" s="592">
        <v>309913.46999999997</v>
      </c>
      <c r="K3677" s="590" t="s">
        <v>2547</v>
      </c>
      <c r="L3677" s="590" t="s">
        <v>2618</v>
      </c>
      <c r="M3677" s="591" t="s">
        <v>453</v>
      </c>
      <c r="O3677" s="554" t="str">
        <f t="shared" si="346"/>
        <v>B2/32/04-F</v>
      </c>
    </row>
    <row r="3678" spans="1:18">
      <c r="B3678" s="590" t="s">
        <v>4243</v>
      </c>
      <c r="C3678" s="590" t="s">
        <v>36</v>
      </c>
      <c r="D3678" s="590" t="s">
        <v>2615</v>
      </c>
      <c r="E3678" s="590" t="s">
        <v>27</v>
      </c>
      <c r="F3678" s="591" t="s">
        <v>4244</v>
      </c>
      <c r="G3678" s="590" t="s">
        <v>311</v>
      </c>
      <c r="H3678" s="589">
        <v>22</v>
      </c>
      <c r="I3678" s="592">
        <v>6015.74</v>
      </c>
      <c r="J3678" s="592">
        <v>132346.28</v>
      </c>
      <c r="K3678" s="590" t="s">
        <v>2547</v>
      </c>
      <c r="L3678" s="590" t="s">
        <v>4245</v>
      </c>
      <c r="M3678" s="591" t="s">
        <v>4244</v>
      </c>
      <c r="O3678" s="554" t="str">
        <f t="shared" si="346"/>
        <v>B2/32/04-G</v>
      </c>
    </row>
    <row r="3679" spans="1:18" ht="14.5">
      <c r="P3679" s="555"/>
      <c r="Q3679" s="555"/>
      <c r="R3679" s="555"/>
    </row>
    <row r="3680" spans="1:18" ht="14.5">
      <c r="A3680" s="587">
        <v>5</v>
      </c>
      <c r="B3680" s="588" t="s">
        <v>4243</v>
      </c>
      <c r="C3680" s="588" t="s">
        <v>36</v>
      </c>
      <c r="D3680" s="588" t="s">
        <v>36</v>
      </c>
      <c r="E3680" s="588" t="s">
        <v>36</v>
      </c>
      <c r="F3680" s="587" t="s">
        <v>454</v>
      </c>
      <c r="G3680" s="588" t="s">
        <v>36</v>
      </c>
      <c r="H3680" s="587"/>
      <c r="I3680" s="587"/>
      <c r="J3680" s="583">
        <v>328423.36</v>
      </c>
      <c r="K3680" s="588"/>
      <c r="L3680" s="588"/>
      <c r="M3680" s="587"/>
      <c r="N3680" s="587"/>
      <c r="O3680" s="587"/>
    </row>
    <row r="3681" spans="1:18">
      <c r="B3681" s="590" t="s">
        <v>4243</v>
      </c>
      <c r="C3681" s="590" t="s">
        <v>36</v>
      </c>
      <c r="D3681" s="590" t="s">
        <v>2615</v>
      </c>
      <c r="E3681" s="590" t="s">
        <v>28</v>
      </c>
      <c r="F3681" s="591" t="s">
        <v>4246</v>
      </c>
      <c r="G3681" s="590" t="s">
        <v>168</v>
      </c>
      <c r="H3681" s="589">
        <v>12</v>
      </c>
      <c r="I3681" s="589">
        <v>206.95</v>
      </c>
      <c r="J3681" s="592">
        <v>2483.4</v>
      </c>
      <c r="K3681" s="590" t="s">
        <v>2547</v>
      </c>
      <c r="L3681" s="590" t="s">
        <v>4247</v>
      </c>
      <c r="M3681" s="591" t="s">
        <v>4246</v>
      </c>
      <c r="O3681" s="554" t="str">
        <f t="shared" ref="O3681:O3683" si="347">+_xlfn.CONCAT(B3681,"-",E3681)</f>
        <v>B2/32/04-H</v>
      </c>
    </row>
    <row r="3682" spans="1:18">
      <c r="B3682" s="590" t="s">
        <v>4243</v>
      </c>
      <c r="C3682" s="590" t="s">
        <v>36</v>
      </c>
      <c r="D3682" s="590" t="s">
        <v>2615</v>
      </c>
      <c r="E3682" s="590" t="s">
        <v>33</v>
      </c>
      <c r="F3682" s="591" t="s">
        <v>456</v>
      </c>
      <c r="G3682" s="590" t="s">
        <v>168</v>
      </c>
      <c r="H3682" s="593">
        <v>1006</v>
      </c>
      <c r="I3682" s="589">
        <v>209.26</v>
      </c>
      <c r="J3682" s="592">
        <v>210515.56</v>
      </c>
      <c r="K3682" s="590" t="s">
        <v>2547</v>
      </c>
      <c r="L3682" s="590" t="s">
        <v>2621</v>
      </c>
      <c r="M3682" s="591" t="s">
        <v>456</v>
      </c>
      <c r="O3682" s="554" t="str">
        <f t="shared" si="347"/>
        <v>B2/32/04-J</v>
      </c>
    </row>
    <row r="3683" spans="1:18">
      <c r="B3683" s="590" t="s">
        <v>4243</v>
      </c>
      <c r="C3683" s="590" t="s">
        <v>36</v>
      </c>
      <c r="D3683" s="590" t="s">
        <v>2615</v>
      </c>
      <c r="E3683" s="590" t="s">
        <v>34</v>
      </c>
      <c r="F3683" s="591" t="s">
        <v>457</v>
      </c>
      <c r="G3683" s="590" t="s">
        <v>168</v>
      </c>
      <c r="H3683" s="589">
        <v>520</v>
      </c>
      <c r="I3683" s="589">
        <v>221.97</v>
      </c>
      <c r="J3683" s="592">
        <v>115424.4</v>
      </c>
      <c r="K3683" s="590" t="s">
        <v>2547</v>
      </c>
      <c r="L3683" s="590" t="s">
        <v>2625</v>
      </c>
      <c r="M3683" s="591" t="s">
        <v>457</v>
      </c>
      <c r="O3683" s="554" t="str">
        <f t="shared" si="347"/>
        <v>B2/32/04-K</v>
      </c>
    </row>
    <row r="3685" spans="1:18" ht="14.5">
      <c r="P3685" s="555"/>
      <c r="Q3685" s="555"/>
      <c r="R3685" s="555"/>
    </row>
    <row r="3686" spans="1:18" ht="14.5">
      <c r="A3686" s="587">
        <v>5</v>
      </c>
      <c r="B3686" s="588" t="s">
        <v>4248</v>
      </c>
      <c r="C3686" s="588" t="s">
        <v>36</v>
      </c>
      <c r="D3686" s="588" t="s">
        <v>36</v>
      </c>
      <c r="E3686" s="588" t="s">
        <v>36</v>
      </c>
      <c r="F3686" s="587" t="s">
        <v>458</v>
      </c>
      <c r="G3686" s="588" t="s">
        <v>36</v>
      </c>
      <c r="H3686" s="587"/>
      <c r="I3686" s="587"/>
      <c r="J3686" s="583">
        <v>231772.57</v>
      </c>
      <c r="K3686" s="588"/>
      <c r="L3686" s="588"/>
      <c r="M3686" s="587"/>
      <c r="N3686" s="587"/>
      <c r="O3686" s="587"/>
    </row>
    <row r="3687" spans="1:18">
      <c r="B3687" s="590" t="s">
        <v>4248</v>
      </c>
      <c r="C3687" s="590" t="s">
        <v>36</v>
      </c>
      <c r="D3687" s="590" t="s">
        <v>2615</v>
      </c>
      <c r="E3687" s="590" t="s">
        <v>5</v>
      </c>
      <c r="F3687" s="591" t="s">
        <v>4249</v>
      </c>
      <c r="G3687" s="590" t="s">
        <v>168</v>
      </c>
      <c r="H3687" s="589">
        <v>105</v>
      </c>
      <c r="I3687" s="589">
        <v>110.99</v>
      </c>
      <c r="J3687" s="592">
        <v>11653.95</v>
      </c>
      <c r="K3687" s="590" t="s">
        <v>2547</v>
      </c>
      <c r="L3687" s="590" t="s">
        <v>4250</v>
      </c>
      <c r="M3687" s="591" t="s">
        <v>4249</v>
      </c>
      <c r="O3687" s="554" t="str">
        <f t="shared" ref="O3687:O3690" si="348">+_xlfn.CONCAT(B3687,"-",E3687)</f>
        <v>B2/32/05-A</v>
      </c>
    </row>
    <row r="3688" spans="1:18">
      <c r="B3688" s="590" t="s">
        <v>4248</v>
      </c>
      <c r="C3688" s="590" t="s">
        <v>36</v>
      </c>
      <c r="D3688" s="590" t="s">
        <v>2615</v>
      </c>
      <c r="E3688" s="590" t="s">
        <v>6</v>
      </c>
      <c r="F3688" s="591" t="s">
        <v>4251</v>
      </c>
      <c r="G3688" s="590" t="s">
        <v>168</v>
      </c>
      <c r="H3688" s="593">
        <v>1738</v>
      </c>
      <c r="I3688" s="589">
        <v>116.31</v>
      </c>
      <c r="J3688" s="592">
        <v>202146.78</v>
      </c>
      <c r="K3688" s="590" t="s">
        <v>2547</v>
      </c>
      <c r="L3688" s="590" t="s">
        <v>4252</v>
      </c>
      <c r="M3688" s="591" t="s">
        <v>4251</v>
      </c>
      <c r="O3688" s="554" t="str">
        <f t="shared" si="348"/>
        <v>B2/32/05-B</v>
      </c>
    </row>
    <row r="3689" spans="1:18">
      <c r="B3689" s="590" t="s">
        <v>4248</v>
      </c>
      <c r="C3689" s="590" t="s">
        <v>36</v>
      </c>
      <c r="D3689" s="590" t="s">
        <v>2615</v>
      </c>
      <c r="E3689" s="590" t="s">
        <v>7</v>
      </c>
      <c r="F3689" s="591" t="s">
        <v>4253</v>
      </c>
      <c r="G3689" s="590" t="s">
        <v>168</v>
      </c>
      <c r="H3689" s="589">
        <v>155</v>
      </c>
      <c r="I3689" s="589">
        <v>101.69</v>
      </c>
      <c r="J3689" s="592">
        <v>15761.95</v>
      </c>
      <c r="K3689" s="590" t="s">
        <v>2547</v>
      </c>
      <c r="L3689" s="590" t="s">
        <v>4254</v>
      </c>
      <c r="M3689" s="591" t="s">
        <v>4253</v>
      </c>
      <c r="O3689" s="554" t="str">
        <f t="shared" si="348"/>
        <v>B2/32/05-C</v>
      </c>
    </row>
    <row r="3690" spans="1:18">
      <c r="B3690" s="590" t="s">
        <v>4248</v>
      </c>
      <c r="C3690" s="590" t="s">
        <v>36</v>
      </c>
      <c r="D3690" s="590" t="s">
        <v>2615</v>
      </c>
      <c r="E3690" s="590" t="s">
        <v>8</v>
      </c>
      <c r="F3690" s="591" t="s">
        <v>4255</v>
      </c>
      <c r="G3690" s="590" t="s">
        <v>168</v>
      </c>
      <c r="H3690" s="589">
        <v>19</v>
      </c>
      <c r="I3690" s="589">
        <v>116.31</v>
      </c>
      <c r="J3690" s="592">
        <v>2209.89</v>
      </c>
      <c r="K3690" s="590" t="s">
        <v>2547</v>
      </c>
      <c r="L3690" s="590" t="s">
        <v>4256</v>
      </c>
      <c r="M3690" s="591" t="s">
        <v>4255</v>
      </c>
      <c r="O3690" s="554" t="str">
        <f t="shared" si="348"/>
        <v>B2/32/05-D</v>
      </c>
    </row>
    <row r="3691" spans="1:18" ht="14.5">
      <c r="P3691" s="555"/>
      <c r="Q3691" s="555"/>
      <c r="R3691" s="555"/>
    </row>
    <row r="3692" spans="1:18" ht="14.5">
      <c r="A3692" s="587">
        <v>4</v>
      </c>
      <c r="B3692" s="588" t="s">
        <v>4248</v>
      </c>
      <c r="C3692" s="588" t="s">
        <v>36</v>
      </c>
      <c r="D3692" s="588" t="s">
        <v>36</v>
      </c>
      <c r="E3692" s="588" t="s">
        <v>36</v>
      </c>
      <c r="F3692" s="587" t="s">
        <v>462</v>
      </c>
      <c r="G3692" s="588" t="s">
        <v>36</v>
      </c>
      <c r="H3692" s="587"/>
      <c r="I3692" s="587"/>
      <c r="J3692" s="583">
        <v>33034.160000000003</v>
      </c>
      <c r="K3692" s="588"/>
      <c r="L3692" s="588"/>
      <c r="M3692" s="587"/>
      <c r="N3692" s="587"/>
      <c r="O3692" s="587"/>
      <c r="P3692" s="555"/>
      <c r="Q3692" s="555"/>
      <c r="R3692" s="555"/>
    </row>
    <row r="3693" spans="1:18" ht="29">
      <c r="A3693" s="587">
        <v>5</v>
      </c>
      <c r="B3693" s="588" t="s">
        <v>4248</v>
      </c>
      <c r="C3693" s="588" t="s">
        <v>36</v>
      </c>
      <c r="D3693" s="588" t="s">
        <v>36</v>
      </c>
      <c r="E3693" s="588" t="s">
        <v>36</v>
      </c>
      <c r="F3693" s="587" t="s">
        <v>4257</v>
      </c>
      <c r="G3693" s="588" t="s">
        <v>36</v>
      </c>
      <c r="H3693" s="587"/>
      <c r="I3693" s="587"/>
      <c r="J3693" s="583">
        <v>33034.160000000003</v>
      </c>
      <c r="K3693" s="588"/>
      <c r="L3693" s="588"/>
      <c r="M3693" s="587"/>
      <c r="N3693" s="587"/>
      <c r="O3693" s="587"/>
    </row>
    <row r="3694" spans="1:18">
      <c r="B3694" s="590" t="s">
        <v>4248</v>
      </c>
      <c r="C3694" s="590" t="s">
        <v>36</v>
      </c>
      <c r="D3694" s="590" t="s">
        <v>36</v>
      </c>
      <c r="E3694" s="590" t="s">
        <v>10</v>
      </c>
      <c r="F3694" s="591" t="s">
        <v>4249</v>
      </c>
      <c r="G3694" s="590" t="s">
        <v>168</v>
      </c>
      <c r="H3694" s="589">
        <v>228</v>
      </c>
      <c r="I3694" s="589">
        <v>110.99</v>
      </c>
      <c r="J3694" s="592">
        <v>25305.72</v>
      </c>
      <c r="K3694" s="590" t="s">
        <v>2547</v>
      </c>
      <c r="L3694" s="590" t="s">
        <v>4250</v>
      </c>
      <c r="M3694" s="591" t="s">
        <v>4249</v>
      </c>
      <c r="O3694" s="554" t="str">
        <f t="shared" ref="O3694:O3695" si="349">+_xlfn.CONCAT(B3694,"-",E3694)</f>
        <v>B2/32/05-E</v>
      </c>
    </row>
    <row r="3695" spans="1:18">
      <c r="B3695" s="590" t="s">
        <v>4248</v>
      </c>
      <c r="C3695" s="590" t="s">
        <v>36</v>
      </c>
      <c r="D3695" s="590" t="s">
        <v>36</v>
      </c>
      <c r="E3695" s="590" t="s">
        <v>11</v>
      </c>
      <c r="F3695" s="591" t="s">
        <v>4253</v>
      </c>
      <c r="G3695" s="590" t="s">
        <v>168</v>
      </c>
      <c r="H3695" s="589">
        <v>76</v>
      </c>
      <c r="I3695" s="589">
        <v>101.69</v>
      </c>
      <c r="J3695" s="592">
        <v>7728.44</v>
      </c>
      <c r="K3695" s="590" t="s">
        <v>2547</v>
      </c>
      <c r="L3695" s="590" t="s">
        <v>4254</v>
      </c>
      <c r="M3695" s="591" t="s">
        <v>4253</v>
      </c>
      <c r="O3695" s="554" t="str">
        <f t="shared" si="349"/>
        <v>B2/32/05-F</v>
      </c>
    </row>
    <row r="3696" spans="1:18" ht="14.5">
      <c r="P3696" s="555"/>
      <c r="Q3696" s="555"/>
      <c r="R3696" s="555"/>
    </row>
    <row r="3697" spans="1:18" ht="14.5">
      <c r="A3697" s="587">
        <v>4</v>
      </c>
      <c r="B3697" s="588" t="s">
        <v>4248</v>
      </c>
      <c r="C3697" s="588" t="s">
        <v>36</v>
      </c>
      <c r="D3697" s="588" t="s">
        <v>36</v>
      </c>
      <c r="E3697" s="588" t="s">
        <v>36</v>
      </c>
      <c r="F3697" s="587" t="s">
        <v>466</v>
      </c>
      <c r="G3697" s="588" t="s">
        <v>36</v>
      </c>
      <c r="H3697" s="587"/>
      <c r="I3697" s="587"/>
      <c r="J3697" s="587">
        <v>0</v>
      </c>
      <c r="K3697" s="588"/>
      <c r="L3697" s="588"/>
      <c r="M3697" s="587"/>
      <c r="N3697" s="587"/>
      <c r="O3697" s="587"/>
      <c r="P3697" s="555"/>
      <c r="Q3697" s="555"/>
      <c r="R3697" s="555"/>
    </row>
    <row r="3698" spans="1:18" ht="29">
      <c r="A3698" s="587">
        <v>5</v>
      </c>
      <c r="B3698" s="588" t="s">
        <v>4248</v>
      </c>
      <c r="C3698" s="588" t="s">
        <v>36</v>
      </c>
      <c r="D3698" s="588" t="s">
        <v>36</v>
      </c>
      <c r="E3698" s="588" t="s">
        <v>36</v>
      </c>
      <c r="F3698" s="587" t="s">
        <v>467</v>
      </c>
      <c r="G3698" s="588" t="s">
        <v>36</v>
      </c>
      <c r="H3698" s="587"/>
      <c r="I3698" s="587"/>
      <c r="J3698" s="587">
        <v>0</v>
      </c>
      <c r="K3698" s="588"/>
      <c r="L3698" s="588"/>
      <c r="M3698" s="587"/>
      <c r="N3698" s="587"/>
      <c r="O3698" s="587"/>
    </row>
    <row r="3699" spans="1:18" ht="14.5">
      <c r="P3699" s="555"/>
      <c r="Q3699" s="555"/>
      <c r="R3699" s="555"/>
    </row>
    <row r="3700" spans="1:18" ht="14.5">
      <c r="A3700" s="587">
        <v>4</v>
      </c>
      <c r="B3700" s="588" t="s">
        <v>4248</v>
      </c>
      <c r="C3700" s="588" t="s">
        <v>36</v>
      </c>
      <c r="D3700" s="588" t="s">
        <v>36</v>
      </c>
      <c r="E3700" s="588" t="s">
        <v>36</v>
      </c>
      <c r="F3700" s="587" t="s">
        <v>4258</v>
      </c>
      <c r="G3700" s="588" t="s">
        <v>36</v>
      </c>
      <c r="H3700" s="587"/>
      <c r="I3700" s="587"/>
      <c r="J3700" s="583">
        <v>145058.34</v>
      </c>
      <c r="K3700" s="588"/>
      <c r="L3700" s="588"/>
      <c r="M3700" s="587"/>
      <c r="N3700" s="587"/>
      <c r="O3700" s="587"/>
    </row>
    <row r="3701" spans="1:18">
      <c r="B3701" s="590" t="s">
        <v>4248</v>
      </c>
      <c r="C3701" s="590" t="s">
        <v>36</v>
      </c>
      <c r="D3701" s="590" t="s">
        <v>4259</v>
      </c>
      <c r="E3701" s="590" t="s">
        <v>27</v>
      </c>
      <c r="F3701" s="591" t="s">
        <v>4260</v>
      </c>
      <c r="G3701" s="590" t="s">
        <v>168</v>
      </c>
      <c r="H3701" s="593">
        <v>1480</v>
      </c>
      <c r="I3701" s="589">
        <v>59.19</v>
      </c>
      <c r="J3701" s="592">
        <v>87601.2</v>
      </c>
      <c r="K3701" s="590" t="s">
        <v>2547</v>
      </c>
      <c r="L3701" s="590" t="s">
        <v>4261</v>
      </c>
      <c r="M3701" s="591" t="s">
        <v>4260</v>
      </c>
      <c r="O3701" s="554" t="str">
        <f t="shared" ref="O3701:O3702" si="350">+_xlfn.CONCAT(B3701,"-",E3701)</f>
        <v>B2/32/05-G</v>
      </c>
    </row>
    <row r="3702" spans="1:18">
      <c r="B3702" s="590" t="s">
        <v>4248</v>
      </c>
      <c r="C3702" s="590" t="s">
        <v>36</v>
      </c>
      <c r="D3702" s="590" t="s">
        <v>4259</v>
      </c>
      <c r="E3702" s="590" t="s">
        <v>28</v>
      </c>
      <c r="F3702" s="591" t="s">
        <v>4255</v>
      </c>
      <c r="G3702" s="590" t="s">
        <v>168</v>
      </c>
      <c r="H3702" s="589">
        <v>494</v>
      </c>
      <c r="I3702" s="589">
        <v>116.31</v>
      </c>
      <c r="J3702" s="592">
        <v>57457.14</v>
      </c>
      <c r="K3702" s="590" t="s">
        <v>2547</v>
      </c>
      <c r="L3702" s="590" t="s">
        <v>4256</v>
      </c>
      <c r="M3702" s="591" t="s">
        <v>4255</v>
      </c>
      <c r="O3702" s="554" t="str">
        <f t="shared" si="350"/>
        <v>B2/32/05-H</v>
      </c>
    </row>
    <row r="3703" spans="1:18" ht="14.5">
      <c r="P3703" s="555"/>
      <c r="Q3703" s="555"/>
      <c r="R3703" s="555"/>
    </row>
    <row r="3704" spans="1:18" ht="14.5">
      <c r="A3704" s="587" t="s">
        <v>1633</v>
      </c>
      <c r="B3704" s="588" t="s">
        <v>4248</v>
      </c>
      <c r="C3704" s="588" t="s">
        <v>36</v>
      </c>
      <c r="D3704" s="588" t="s">
        <v>36</v>
      </c>
      <c r="E3704" s="588" t="s">
        <v>36</v>
      </c>
      <c r="F3704" s="587" t="s">
        <v>29</v>
      </c>
      <c r="G3704" s="588"/>
      <c r="H3704" s="587"/>
      <c r="I3704" s="587"/>
      <c r="J3704" s="587"/>
      <c r="K3704" s="588"/>
      <c r="L3704" s="588"/>
      <c r="M3704" s="587"/>
      <c r="N3704" s="587"/>
      <c r="O3704" s="587"/>
      <c r="P3704" s="555"/>
      <c r="Q3704" s="555"/>
      <c r="R3704" s="555"/>
    </row>
    <row r="3705" spans="1:18" ht="14.5">
      <c r="A3705" s="587" t="s">
        <v>1633</v>
      </c>
      <c r="B3705" s="588" t="s">
        <v>4248</v>
      </c>
      <c r="C3705" s="588" t="s">
        <v>36</v>
      </c>
      <c r="D3705" s="588" t="s">
        <v>36</v>
      </c>
      <c r="E3705" s="588" t="s">
        <v>36</v>
      </c>
      <c r="F3705" s="587" t="s">
        <v>9</v>
      </c>
      <c r="G3705" s="588"/>
      <c r="H3705" s="587"/>
      <c r="I3705" s="587"/>
      <c r="J3705" s="587"/>
      <c r="K3705" s="588"/>
      <c r="L3705" s="588"/>
      <c r="M3705" s="587"/>
      <c r="N3705" s="587"/>
      <c r="O3705" s="587"/>
    </row>
    <row r="3707" spans="1:18" ht="14.5">
      <c r="P3707" s="555"/>
      <c r="Q3707" s="555"/>
      <c r="R3707" s="555"/>
    </row>
    <row r="3708" spans="1:18" ht="14.5">
      <c r="A3708" s="587">
        <v>2</v>
      </c>
      <c r="B3708" s="588" t="s">
        <v>4262</v>
      </c>
      <c r="C3708" s="588" t="s">
        <v>36</v>
      </c>
      <c r="D3708" s="588" t="s">
        <v>36</v>
      </c>
      <c r="E3708" s="588" t="s">
        <v>36</v>
      </c>
      <c r="F3708" s="587" t="s">
        <v>24</v>
      </c>
      <c r="G3708" s="588" t="s">
        <v>36</v>
      </c>
      <c r="H3708" s="587"/>
      <c r="I3708" s="587"/>
      <c r="J3708" s="583">
        <v>6074529.1699999999</v>
      </c>
      <c r="K3708" s="588"/>
      <c r="L3708" s="588"/>
      <c r="M3708" s="587"/>
      <c r="N3708" s="587"/>
      <c r="O3708" s="587"/>
      <c r="P3708" s="555"/>
      <c r="Q3708" s="555"/>
      <c r="R3708" s="555"/>
    </row>
    <row r="3709" spans="1:18" ht="14.5">
      <c r="A3709" s="587">
        <v>3</v>
      </c>
      <c r="B3709" s="588" t="s">
        <v>4262</v>
      </c>
      <c r="C3709" s="588" t="s">
        <v>36</v>
      </c>
      <c r="D3709" s="588" t="s">
        <v>36</v>
      </c>
      <c r="E3709" s="588" t="s">
        <v>36</v>
      </c>
      <c r="F3709" s="587" t="s">
        <v>477</v>
      </c>
      <c r="G3709" s="588" t="s">
        <v>36</v>
      </c>
      <c r="H3709" s="587"/>
      <c r="I3709" s="587"/>
      <c r="J3709" s="583">
        <v>1764819.48</v>
      </c>
      <c r="K3709" s="588"/>
      <c r="L3709" s="588"/>
      <c r="M3709" s="587"/>
      <c r="N3709" s="587"/>
      <c r="O3709" s="587"/>
      <c r="P3709" s="555"/>
      <c r="Q3709" s="555"/>
      <c r="R3709" s="555"/>
    </row>
    <row r="3710" spans="1:18" ht="14.5">
      <c r="A3710" s="587">
        <v>4</v>
      </c>
      <c r="B3710" s="588" t="s">
        <v>4262</v>
      </c>
      <c r="C3710" s="588" t="s">
        <v>36</v>
      </c>
      <c r="D3710" s="588" t="s">
        <v>36</v>
      </c>
      <c r="E3710" s="588" t="s">
        <v>36</v>
      </c>
      <c r="F3710" s="587" t="s">
        <v>496</v>
      </c>
      <c r="G3710" s="588" t="s">
        <v>36</v>
      </c>
      <c r="H3710" s="587"/>
      <c r="I3710" s="587"/>
      <c r="J3710" s="583">
        <v>1185963.75</v>
      </c>
      <c r="K3710" s="588"/>
      <c r="L3710" s="588"/>
      <c r="M3710" s="587"/>
      <c r="N3710" s="587"/>
      <c r="O3710" s="587"/>
      <c r="P3710" s="555"/>
      <c r="Q3710" s="555"/>
      <c r="R3710" s="555"/>
    </row>
    <row r="3711" spans="1:18" ht="145">
      <c r="A3711" s="587">
        <v>5</v>
      </c>
      <c r="B3711" s="588" t="s">
        <v>4262</v>
      </c>
      <c r="C3711" s="588" t="s">
        <v>36</v>
      </c>
      <c r="D3711" s="588" t="s">
        <v>36</v>
      </c>
      <c r="E3711" s="588" t="s">
        <v>36</v>
      </c>
      <c r="F3711" s="587" t="s">
        <v>2627</v>
      </c>
      <c r="G3711" s="588" t="s">
        <v>36</v>
      </c>
      <c r="H3711" s="587"/>
      <c r="I3711" s="587"/>
      <c r="J3711" s="583">
        <v>1185963.75</v>
      </c>
      <c r="K3711" s="588"/>
      <c r="L3711" s="588"/>
      <c r="M3711" s="587"/>
      <c r="N3711" s="587"/>
      <c r="O3711" s="587"/>
      <c r="P3711" s="555"/>
      <c r="Q3711" s="555"/>
      <c r="R3711" s="555"/>
    </row>
    <row r="3712" spans="1:18" ht="14.5">
      <c r="A3712" s="587">
        <v>6</v>
      </c>
      <c r="B3712" s="588" t="s">
        <v>4262</v>
      </c>
      <c r="C3712" s="588" t="s">
        <v>36</v>
      </c>
      <c r="D3712" s="588" t="s">
        <v>36</v>
      </c>
      <c r="E3712" s="588" t="s">
        <v>36</v>
      </c>
      <c r="F3712" s="587" t="s">
        <v>4263</v>
      </c>
      <c r="G3712" s="588" t="s">
        <v>36</v>
      </c>
      <c r="H3712" s="587"/>
      <c r="I3712" s="587"/>
      <c r="J3712" s="587">
        <v>0</v>
      </c>
      <c r="K3712" s="588"/>
      <c r="L3712" s="588"/>
      <c r="M3712" s="587"/>
      <c r="N3712" s="587"/>
      <c r="O3712" s="587"/>
      <c r="P3712" s="555"/>
      <c r="Q3712" s="555"/>
      <c r="R3712" s="555"/>
    </row>
    <row r="3713" spans="1:18" ht="14.5">
      <c r="A3713" s="587">
        <v>6</v>
      </c>
      <c r="B3713" s="588" t="s">
        <v>4262</v>
      </c>
      <c r="C3713" s="588" t="s">
        <v>36</v>
      </c>
      <c r="D3713" s="588" t="s">
        <v>36</v>
      </c>
      <c r="E3713" s="588" t="s">
        <v>36</v>
      </c>
      <c r="F3713" s="587" t="s">
        <v>4264</v>
      </c>
      <c r="G3713" s="588" t="s">
        <v>36</v>
      </c>
      <c r="H3713" s="587"/>
      <c r="I3713" s="587"/>
      <c r="J3713" s="583">
        <v>126911.25</v>
      </c>
      <c r="K3713" s="588"/>
      <c r="L3713" s="588"/>
      <c r="M3713" s="587"/>
      <c r="N3713" s="587"/>
      <c r="O3713" s="587"/>
    </row>
    <row r="3714" spans="1:18">
      <c r="B3714" s="590" t="s">
        <v>4262</v>
      </c>
      <c r="C3714" s="590" t="s">
        <v>1914</v>
      </c>
      <c r="D3714" s="590" t="s">
        <v>2630</v>
      </c>
      <c r="E3714" s="590" t="s">
        <v>5</v>
      </c>
      <c r="F3714" s="591" t="s">
        <v>481</v>
      </c>
      <c r="G3714" s="590" t="s">
        <v>179</v>
      </c>
      <c r="H3714" s="589">
        <v>145</v>
      </c>
      <c r="I3714" s="589">
        <v>875.25</v>
      </c>
      <c r="J3714" s="592">
        <v>126911.25</v>
      </c>
      <c r="K3714" s="590" t="s">
        <v>2631</v>
      </c>
      <c r="L3714" s="590" t="s">
        <v>4265</v>
      </c>
      <c r="M3714" s="591" t="s">
        <v>481</v>
      </c>
      <c r="O3714" s="554" t="str">
        <f>+_xlfn.CONCAT(B3714,"-",E3714)</f>
        <v>B2/33/01-A</v>
      </c>
    </row>
    <row r="3715" spans="1:18" ht="14.5">
      <c r="P3715" s="555"/>
      <c r="Q3715" s="555"/>
      <c r="R3715" s="555"/>
    </row>
    <row r="3716" spans="1:18" ht="14.5">
      <c r="A3716" s="587">
        <v>6</v>
      </c>
      <c r="B3716" s="588" t="s">
        <v>4262</v>
      </c>
      <c r="C3716" s="588" t="s">
        <v>36</v>
      </c>
      <c r="D3716" s="588" t="s">
        <v>36</v>
      </c>
      <c r="E3716" s="588" t="s">
        <v>36</v>
      </c>
      <c r="F3716" s="587" t="s">
        <v>480</v>
      </c>
      <c r="G3716" s="588" t="s">
        <v>36</v>
      </c>
      <c r="H3716" s="587"/>
      <c r="I3716" s="587"/>
      <c r="J3716" s="583">
        <v>612675</v>
      </c>
      <c r="K3716" s="588"/>
      <c r="L3716" s="588"/>
      <c r="M3716" s="587"/>
      <c r="N3716" s="587"/>
      <c r="O3716" s="587"/>
    </row>
    <row r="3717" spans="1:18">
      <c r="B3717" s="590" t="s">
        <v>4262</v>
      </c>
      <c r="C3717" s="590" t="s">
        <v>1914</v>
      </c>
      <c r="D3717" s="590" t="s">
        <v>2630</v>
      </c>
      <c r="E3717" s="590" t="s">
        <v>6</v>
      </c>
      <c r="F3717" s="591" t="s">
        <v>481</v>
      </c>
      <c r="G3717" s="590" t="s">
        <v>179</v>
      </c>
      <c r="H3717" s="589">
        <v>700</v>
      </c>
      <c r="I3717" s="589">
        <v>875.25</v>
      </c>
      <c r="J3717" s="592">
        <v>612675</v>
      </c>
      <c r="K3717" s="590" t="s">
        <v>2631</v>
      </c>
      <c r="L3717" s="590" t="s">
        <v>4266</v>
      </c>
      <c r="M3717" s="591" t="s">
        <v>481</v>
      </c>
      <c r="O3717" s="554" t="str">
        <f>+_xlfn.CONCAT(B3717,"-",E3717)</f>
        <v>B2/33/01-B</v>
      </c>
    </row>
    <row r="3718" spans="1:18" ht="14.5">
      <c r="P3718" s="555"/>
      <c r="Q3718" s="555"/>
      <c r="R3718" s="555"/>
    </row>
    <row r="3719" spans="1:18" ht="14.5">
      <c r="A3719" s="587">
        <v>6</v>
      </c>
      <c r="B3719" s="588" t="s">
        <v>4262</v>
      </c>
      <c r="C3719" s="588" t="s">
        <v>36</v>
      </c>
      <c r="D3719" s="588" t="s">
        <v>36</v>
      </c>
      <c r="E3719" s="588" t="s">
        <v>36</v>
      </c>
      <c r="F3719" s="587" t="s">
        <v>2629</v>
      </c>
      <c r="G3719" s="588" t="s">
        <v>36</v>
      </c>
      <c r="H3719" s="587"/>
      <c r="I3719" s="587"/>
      <c r="J3719" s="583">
        <v>201307.5</v>
      </c>
      <c r="K3719" s="588"/>
      <c r="L3719" s="588"/>
      <c r="M3719" s="587"/>
      <c r="N3719" s="587"/>
      <c r="O3719" s="587"/>
    </row>
    <row r="3720" spans="1:18">
      <c r="B3720" s="590" t="s">
        <v>4262</v>
      </c>
      <c r="C3720" s="590" t="s">
        <v>1914</v>
      </c>
      <c r="D3720" s="590" t="s">
        <v>2630</v>
      </c>
      <c r="E3720" s="590" t="s">
        <v>7</v>
      </c>
      <c r="F3720" s="591" t="s">
        <v>4267</v>
      </c>
      <c r="G3720" s="590" t="s">
        <v>179</v>
      </c>
      <c r="H3720" s="589">
        <v>230</v>
      </c>
      <c r="I3720" s="589">
        <v>875.25</v>
      </c>
      <c r="J3720" s="592">
        <v>201307.5</v>
      </c>
      <c r="K3720" s="590" t="s">
        <v>2631</v>
      </c>
      <c r="L3720" s="590" t="s">
        <v>4268</v>
      </c>
      <c r="M3720" s="591" t="s">
        <v>4267</v>
      </c>
      <c r="O3720" s="554" t="str">
        <f>+_xlfn.CONCAT(B3720,"-",E3720)</f>
        <v>B2/33/01-C</v>
      </c>
    </row>
    <row r="3721" spans="1:18" ht="14.5">
      <c r="P3721" s="555"/>
      <c r="Q3721" s="555"/>
      <c r="R3721" s="555"/>
    </row>
    <row r="3722" spans="1:18" ht="14.5">
      <c r="A3722" s="587">
        <v>6</v>
      </c>
      <c r="B3722" s="588" t="s">
        <v>4262</v>
      </c>
      <c r="C3722" s="588" t="s">
        <v>36</v>
      </c>
      <c r="D3722" s="588" t="s">
        <v>36</v>
      </c>
      <c r="E3722" s="588" t="s">
        <v>36</v>
      </c>
      <c r="F3722" s="587" t="s">
        <v>4269</v>
      </c>
      <c r="G3722" s="588" t="s">
        <v>36</v>
      </c>
      <c r="H3722" s="587"/>
      <c r="I3722" s="587"/>
      <c r="J3722" s="583">
        <v>175050</v>
      </c>
      <c r="K3722" s="588"/>
      <c r="L3722" s="588"/>
      <c r="M3722" s="587"/>
      <c r="N3722" s="587"/>
      <c r="O3722" s="587"/>
    </row>
    <row r="3723" spans="1:18">
      <c r="B3723" s="590" t="s">
        <v>4262</v>
      </c>
      <c r="C3723" s="590" t="s">
        <v>1914</v>
      </c>
      <c r="D3723" s="590" t="s">
        <v>2630</v>
      </c>
      <c r="E3723" s="590" t="s">
        <v>8</v>
      </c>
      <c r="F3723" s="591" t="s">
        <v>4267</v>
      </c>
      <c r="G3723" s="590" t="s">
        <v>179</v>
      </c>
      <c r="H3723" s="589">
        <v>200</v>
      </c>
      <c r="I3723" s="589">
        <v>875.25</v>
      </c>
      <c r="J3723" s="592">
        <v>175050</v>
      </c>
      <c r="K3723" s="590" t="s">
        <v>2631</v>
      </c>
      <c r="L3723" s="590" t="s">
        <v>4270</v>
      </c>
      <c r="M3723" s="591" t="s">
        <v>4267</v>
      </c>
      <c r="O3723" s="554" t="str">
        <f>+_xlfn.CONCAT(B3723,"-",E3723)</f>
        <v>B2/33/01-D</v>
      </c>
    </row>
    <row r="3724" spans="1:18" ht="14.5">
      <c r="P3724" s="555"/>
      <c r="Q3724" s="555"/>
      <c r="R3724" s="555"/>
    </row>
    <row r="3725" spans="1:18" ht="14.5">
      <c r="A3725" s="587">
        <v>6</v>
      </c>
      <c r="B3725" s="588" t="s">
        <v>4262</v>
      </c>
      <c r="C3725" s="588" t="s">
        <v>36</v>
      </c>
      <c r="D3725" s="588" t="s">
        <v>36</v>
      </c>
      <c r="E3725" s="588" t="s">
        <v>36</v>
      </c>
      <c r="F3725" s="587" t="s">
        <v>4271</v>
      </c>
      <c r="G3725" s="588" t="s">
        <v>36</v>
      </c>
      <c r="H3725" s="587"/>
      <c r="I3725" s="587"/>
      <c r="J3725" s="583">
        <v>70020</v>
      </c>
      <c r="K3725" s="588"/>
      <c r="L3725" s="588"/>
      <c r="M3725" s="587"/>
      <c r="N3725" s="587"/>
      <c r="O3725" s="587"/>
    </row>
    <row r="3726" spans="1:18">
      <c r="B3726" s="590" t="s">
        <v>4262</v>
      </c>
      <c r="C3726" s="590" t="s">
        <v>1914</v>
      </c>
      <c r="D3726" s="590" t="s">
        <v>2630</v>
      </c>
      <c r="E3726" s="590" t="s">
        <v>10</v>
      </c>
      <c r="F3726" s="591" t="s">
        <v>4267</v>
      </c>
      <c r="G3726" s="590" t="s">
        <v>179</v>
      </c>
      <c r="H3726" s="589">
        <v>80</v>
      </c>
      <c r="I3726" s="589">
        <v>875.25</v>
      </c>
      <c r="J3726" s="592">
        <v>70020</v>
      </c>
      <c r="K3726" s="590" t="s">
        <v>2631</v>
      </c>
      <c r="L3726" s="590" t="s">
        <v>4272</v>
      </c>
      <c r="M3726" s="591" t="s">
        <v>4267</v>
      </c>
      <c r="O3726" s="554" t="str">
        <f>+_xlfn.CONCAT(B3726,"-",E3726)</f>
        <v>B2/33/01-E</v>
      </c>
    </row>
    <row r="3728" spans="1:18" ht="14.5">
      <c r="P3728" s="555"/>
      <c r="Q3728" s="555"/>
      <c r="R3728" s="555"/>
    </row>
    <row r="3729" spans="1:18" ht="14.5">
      <c r="A3729" s="587">
        <v>4</v>
      </c>
      <c r="B3729" s="588" t="s">
        <v>4273</v>
      </c>
      <c r="C3729" s="588" t="s">
        <v>36</v>
      </c>
      <c r="D3729" s="588" t="s">
        <v>36</v>
      </c>
      <c r="E3729" s="588" t="s">
        <v>36</v>
      </c>
      <c r="F3729" s="587" t="s">
        <v>484</v>
      </c>
      <c r="G3729" s="588" t="s">
        <v>36</v>
      </c>
      <c r="H3729" s="587"/>
      <c r="I3729" s="587"/>
      <c r="J3729" s="583">
        <v>434030.73</v>
      </c>
      <c r="K3729" s="588"/>
      <c r="L3729" s="588"/>
      <c r="M3729" s="587"/>
      <c r="N3729" s="587"/>
      <c r="O3729" s="587"/>
    </row>
    <row r="3730" spans="1:18" ht="87.5">
      <c r="B3730" s="590" t="s">
        <v>4273</v>
      </c>
      <c r="C3730" s="590" t="s">
        <v>1914</v>
      </c>
      <c r="D3730" s="590" t="s">
        <v>2630</v>
      </c>
      <c r="E3730" s="590" t="s">
        <v>5</v>
      </c>
      <c r="F3730" s="591" t="s">
        <v>485</v>
      </c>
      <c r="G3730" s="590" t="s">
        <v>311</v>
      </c>
      <c r="H3730" s="589">
        <v>21</v>
      </c>
      <c r="I3730" s="592">
        <v>20668.13</v>
      </c>
      <c r="J3730" s="592">
        <v>434030.73</v>
      </c>
      <c r="K3730" s="590" t="s">
        <v>2631</v>
      </c>
      <c r="L3730" s="590" t="s">
        <v>4274</v>
      </c>
      <c r="M3730" s="591" t="s">
        <v>485</v>
      </c>
      <c r="O3730" s="554" t="str">
        <f>+_xlfn.CONCAT(B3730,"-",E3730)</f>
        <v>B2/33/02-A</v>
      </c>
    </row>
    <row r="3731" spans="1:18" ht="14.5">
      <c r="P3731" s="555"/>
      <c r="Q3731" s="555"/>
      <c r="R3731" s="555"/>
    </row>
    <row r="3732" spans="1:18" ht="14.5">
      <c r="A3732" s="587">
        <v>4</v>
      </c>
      <c r="B3732" s="588" t="s">
        <v>4273</v>
      </c>
      <c r="C3732" s="588" t="s">
        <v>36</v>
      </c>
      <c r="D3732" s="588" t="s">
        <v>36</v>
      </c>
      <c r="E3732" s="588" t="s">
        <v>36</v>
      </c>
      <c r="F3732" s="587" t="s">
        <v>486</v>
      </c>
      <c r="G3732" s="588" t="s">
        <v>36</v>
      </c>
      <c r="H3732" s="587"/>
      <c r="I3732" s="587"/>
      <c r="J3732" s="583">
        <v>52305</v>
      </c>
      <c r="K3732" s="588"/>
      <c r="L3732" s="588"/>
      <c r="M3732" s="587"/>
      <c r="N3732" s="587"/>
      <c r="O3732" s="587"/>
    </row>
    <row r="3733" spans="1:18" ht="112.5">
      <c r="B3733" s="590" t="s">
        <v>4273</v>
      </c>
      <c r="C3733" s="590" t="s">
        <v>1914</v>
      </c>
      <c r="D3733" s="590" t="s">
        <v>2630</v>
      </c>
      <c r="E3733" s="590" t="s">
        <v>6</v>
      </c>
      <c r="F3733" s="591" t="s">
        <v>2636</v>
      </c>
      <c r="G3733" s="590" t="s">
        <v>311</v>
      </c>
      <c r="H3733" s="589">
        <v>2</v>
      </c>
      <c r="I3733" s="592">
        <v>26152.5</v>
      </c>
      <c r="J3733" s="592">
        <v>52305</v>
      </c>
      <c r="K3733" s="590" t="s">
        <v>2631</v>
      </c>
      <c r="L3733" s="590" t="s">
        <v>4275</v>
      </c>
      <c r="M3733" s="591" t="s">
        <v>2636</v>
      </c>
      <c r="O3733" s="554" t="str">
        <f>+_xlfn.CONCAT(B3733,"-",E3733)</f>
        <v>B2/33/02-B</v>
      </c>
    </row>
    <row r="3734" spans="1:18" ht="14.5">
      <c r="P3734" s="555"/>
      <c r="Q3734" s="555"/>
      <c r="R3734" s="555"/>
    </row>
    <row r="3735" spans="1:18" ht="14.5">
      <c r="A3735" s="587">
        <v>4</v>
      </c>
      <c r="B3735" s="588" t="s">
        <v>4273</v>
      </c>
      <c r="C3735" s="588" t="s">
        <v>36</v>
      </c>
      <c r="D3735" s="588" t="s">
        <v>36</v>
      </c>
      <c r="E3735" s="588" t="s">
        <v>36</v>
      </c>
      <c r="F3735" s="587" t="s">
        <v>488</v>
      </c>
      <c r="G3735" s="588" t="s">
        <v>36</v>
      </c>
      <c r="H3735" s="587"/>
      <c r="I3735" s="587"/>
      <c r="J3735" s="583">
        <v>57305</v>
      </c>
      <c r="K3735" s="588"/>
      <c r="L3735" s="588"/>
      <c r="M3735" s="587"/>
      <c r="N3735" s="587"/>
      <c r="O3735" s="587"/>
    </row>
    <row r="3736" spans="1:18" ht="112.5">
      <c r="B3736" s="590" t="s">
        <v>4273</v>
      </c>
      <c r="C3736" s="590" t="s">
        <v>1914</v>
      </c>
      <c r="D3736" s="590" t="s">
        <v>2630</v>
      </c>
      <c r="E3736" s="590" t="s">
        <v>7</v>
      </c>
      <c r="F3736" s="591" t="s">
        <v>2638</v>
      </c>
      <c r="G3736" s="590" t="s">
        <v>311</v>
      </c>
      <c r="H3736" s="589">
        <v>2</v>
      </c>
      <c r="I3736" s="592">
        <v>28652.5</v>
      </c>
      <c r="J3736" s="592">
        <v>57305</v>
      </c>
      <c r="K3736" s="590" t="s">
        <v>2631</v>
      </c>
      <c r="L3736" s="590" t="s">
        <v>4276</v>
      </c>
      <c r="M3736" s="591" t="s">
        <v>2638</v>
      </c>
      <c r="O3736" s="554" t="str">
        <f>+_xlfn.CONCAT(B3736,"-",E3736)</f>
        <v>B2/33/02-C</v>
      </c>
    </row>
    <row r="3738" spans="1:18" ht="14.5">
      <c r="P3738" s="555"/>
      <c r="Q3738" s="555"/>
      <c r="R3738" s="555"/>
    </row>
    <row r="3739" spans="1:18" ht="14.5">
      <c r="A3739" s="587">
        <v>4</v>
      </c>
      <c r="B3739" s="588" t="s">
        <v>4277</v>
      </c>
      <c r="C3739" s="588" t="s">
        <v>36</v>
      </c>
      <c r="D3739" s="588" t="s">
        <v>36</v>
      </c>
      <c r="E3739" s="588" t="s">
        <v>36</v>
      </c>
      <c r="F3739" s="587" t="s">
        <v>490</v>
      </c>
      <c r="G3739" s="588" t="s">
        <v>36</v>
      </c>
      <c r="H3739" s="587"/>
      <c r="I3739" s="587"/>
      <c r="J3739" s="583">
        <v>35215</v>
      </c>
      <c r="K3739" s="588"/>
      <c r="L3739" s="588"/>
      <c r="M3739" s="587"/>
      <c r="N3739" s="587"/>
      <c r="O3739" s="587"/>
      <c r="P3739" s="555"/>
      <c r="Q3739" s="555"/>
      <c r="R3739" s="555"/>
    </row>
    <row r="3740" spans="1:18" ht="159.5">
      <c r="A3740" s="587">
        <v>5</v>
      </c>
      <c r="B3740" s="588" t="s">
        <v>4277</v>
      </c>
      <c r="C3740" s="588" t="s">
        <v>36</v>
      </c>
      <c r="D3740" s="588" t="s">
        <v>36</v>
      </c>
      <c r="E3740" s="588" t="s">
        <v>36</v>
      </c>
      <c r="F3740" s="587" t="s">
        <v>491</v>
      </c>
      <c r="G3740" s="588" t="s">
        <v>36</v>
      </c>
      <c r="H3740" s="587"/>
      <c r="I3740" s="587"/>
      <c r="J3740" s="583">
        <v>35215</v>
      </c>
      <c r="K3740" s="588"/>
      <c r="L3740" s="588"/>
      <c r="M3740" s="587"/>
      <c r="N3740" s="587"/>
      <c r="O3740" s="587"/>
      <c r="P3740" s="555"/>
      <c r="Q3740" s="555"/>
      <c r="R3740" s="555"/>
    </row>
    <row r="3741" spans="1:18" ht="14.5">
      <c r="A3741" s="587">
        <v>6</v>
      </c>
      <c r="B3741" s="588" t="s">
        <v>4277</v>
      </c>
      <c r="C3741" s="588" t="s">
        <v>36</v>
      </c>
      <c r="D3741" s="588" t="s">
        <v>36</v>
      </c>
      <c r="E3741" s="588" t="s">
        <v>36</v>
      </c>
      <c r="F3741" s="587" t="s">
        <v>492</v>
      </c>
      <c r="G3741" s="588" t="s">
        <v>36</v>
      </c>
      <c r="H3741" s="587"/>
      <c r="I3741" s="587"/>
      <c r="J3741" s="587">
        <v>0</v>
      </c>
      <c r="K3741" s="588"/>
      <c r="L3741" s="588"/>
      <c r="M3741" s="587"/>
      <c r="N3741" s="587"/>
      <c r="O3741" s="587"/>
      <c r="P3741" s="555"/>
      <c r="Q3741" s="555"/>
      <c r="R3741" s="555"/>
    </row>
    <row r="3742" spans="1:18" ht="14.5">
      <c r="A3742" s="587">
        <v>6</v>
      </c>
      <c r="B3742" s="588" t="s">
        <v>4277</v>
      </c>
      <c r="C3742" s="588" t="s">
        <v>36</v>
      </c>
      <c r="D3742" s="588" t="s">
        <v>36</v>
      </c>
      <c r="E3742" s="588" t="s">
        <v>36</v>
      </c>
      <c r="F3742" s="587" t="s">
        <v>4263</v>
      </c>
      <c r="G3742" s="588" t="s">
        <v>36</v>
      </c>
      <c r="H3742" s="587"/>
      <c r="I3742" s="587"/>
      <c r="J3742" s="583">
        <v>35215</v>
      </c>
      <c r="K3742" s="588"/>
      <c r="L3742" s="588"/>
      <c r="M3742" s="587"/>
      <c r="N3742" s="587"/>
      <c r="O3742" s="587"/>
    </row>
    <row r="3743" spans="1:18">
      <c r="B3743" s="590" t="s">
        <v>4277</v>
      </c>
      <c r="C3743" s="590" t="s">
        <v>1914</v>
      </c>
      <c r="D3743" s="590" t="s">
        <v>2641</v>
      </c>
      <c r="E3743" s="590" t="s">
        <v>5</v>
      </c>
      <c r="F3743" s="591" t="s">
        <v>4278</v>
      </c>
      <c r="G3743" s="590" t="s">
        <v>311</v>
      </c>
      <c r="H3743" s="589">
        <v>2</v>
      </c>
      <c r="I3743" s="592">
        <v>17607.5</v>
      </c>
      <c r="J3743" s="592">
        <v>35215</v>
      </c>
      <c r="K3743" s="590" t="s">
        <v>2631</v>
      </c>
      <c r="L3743" s="590" t="s">
        <v>4279</v>
      </c>
      <c r="M3743" s="591" t="s">
        <v>4278</v>
      </c>
      <c r="O3743" s="554" t="str">
        <f>+_xlfn.CONCAT(B3743,"-",E3743)</f>
        <v>B2/33/03-A</v>
      </c>
    </row>
    <row r="3744" spans="1:18" ht="14.5">
      <c r="P3744" s="555"/>
      <c r="Q3744" s="555"/>
      <c r="R3744" s="555"/>
    </row>
    <row r="3745" spans="1:18" ht="14.5">
      <c r="A3745" s="587" t="s">
        <v>1633</v>
      </c>
      <c r="B3745" s="588" t="s">
        <v>4277</v>
      </c>
      <c r="C3745" s="588" t="s">
        <v>36</v>
      </c>
      <c r="D3745" s="588" t="s">
        <v>36</v>
      </c>
      <c r="E3745" s="588" t="s">
        <v>36</v>
      </c>
      <c r="F3745" s="587" t="s">
        <v>2644</v>
      </c>
      <c r="G3745" s="588"/>
      <c r="H3745" s="587"/>
      <c r="I3745" s="587"/>
      <c r="J3745" s="587"/>
      <c r="K3745" s="588"/>
      <c r="L3745" s="588"/>
      <c r="M3745" s="587"/>
      <c r="N3745" s="587"/>
      <c r="O3745" s="587"/>
    </row>
    <row r="3746" spans="1:18" ht="14.5">
      <c r="P3746" s="555"/>
      <c r="Q3746" s="555"/>
      <c r="R3746" s="555"/>
    </row>
    <row r="3747" spans="1:18" ht="14.5">
      <c r="A3747" s="587">
        <v>3</v>
      </c>
      <c r="B3747" s="588" t="s">
        <v>4277</v>
      </c>
      <c r="C3747" s="588" t="s">
        <v>36</v>
      </c>
      <c r="D3747" s="588" t="s">
        <v>36</v>
      </c>
      <c r="E3747" s="588" t="s">
        <v>36</v>
      </c>
      <c r="F3747" s="587" t="s">
        <v>2645</v>
      </c>
      <c r="G3747" s="588" t="s">
        <v>36</v>
      </c>
      <c r="H3747" s="587"/>
      <c r="I3747" s="587"/>
      <c r="J3747" s="583">
        <v>1050300</v>
      </c>
      <c r="K3747" s="588"/>
      <c r="L3747" s="588"/>
      <c r="M3747" s="587"/>
      <c r="N3747" s="587"/>
      <c r="O3747" s="587"/>
      <c r="P3747" s="555"/>
      <c r="Q3747" s="555"/>
      <c r="R3747" s="555"/>
    </row>
    <row r="3748" spans="1:18" ht="14.5">
      <c r="A3748" s="587">
        <v>4</v>
      </c>
      <c r="B3748" s="588" t="s">
        <v>4277</v>
      </c>
      <c r="C3748" s="588" t="s">
        <v>36</v>
      </c>
      <c r="D3748" s="588" t="s">
        <v>36</v>
      </c>
      <c r="E3748" s="588" t="s">
        <v>36</v>
      </c>
      <c r="F3748" s="587" t="s">
        <v>496</v>
      </c>
      <c r="G3748" s="588" t="s">
        <v>36</v>
      </c>
      <c r="H3748" s="587"/>
      <c r="I3748" s="587"/>
      <c r="J3748" s="583">
        <v>1050300</v>
      </c>
      <c r="K3748" s="588"/>
      <c r="L3748" s="588"/>
      <c r="M3748" s="587"/>
      <c r="N3748" s="587"/>
      <c r="O3748" s="587"/>
      <c r="P3748" s="555"/>
      <c r="Q3748" s="555"/>
      <c r="R3748" s="555"/>
    </row>
    <row r="3749" spans="1:18" ht="145">
      <c r="A3749" s="587">
        <v>5</v>
      </c>
      <c r="B3749" s="588" t="s">
        <v>4277</v>
      </c>
      <c r="C3749" s="588" t="s">
        <v>36</v>
      </c>
      <c r="D3749" s="588" t="s">
        <v>36</v>
      </c>
      <c r="E3749" s="588" t="s">
        <v>36</v>
      </c>
      <c r="F3749" s="587" t="s">
        <v>2646</v>
      </c>
      <c r="G3749" s="588" t="s">
        <v>36</v>
      </c>
      <c r="H3749" s="587"/>
      <c r="I3749" s="587"/>
      <c r="J3749" s="583">
        <v>1050300</v>
      </c>
      <c r="K3749" s="588"/>
      <c r="L3749" s="588"/>
      <c r="M3749" s="587"/>
      <c r="N3749" s="587"/>
      <c r="O3749" s="587"/>
      <c r="P3749" s="555"/>
      <c r="Q3749" s="555"/>
      <c r="R3749" s="555"/>
    </row>
    <row r="3750" spans="1:18" ht="14.5">
      <c r="A3750" s="587">
        <v>6</v>
      </c>
      <c r="B3750" s="588" t="s">
        <v>4277</v>
      </c>
      <c r="C3750" s="588" t="s">
        <v>36</v>
      </c>
      <c r="D3750" s="588" t="s">
        <v>36</v>
      </c>
      <c r="E3750" s="588" t="s">
        <v>36</v>
      </c>
      <c r="F3750" s="587" t="s">
        <v>4263</v>
      </c>
      <c r="G3750" s="588" t="s">
        <v>36</v>
      </c>
      <c r="H3750" s="587"/>
      <c r="I3750" s="587"/>
      <c r="J3750" s="587">
        <v>0</v>
      </c>
      <c r="K3750" s="588"/>
      <c r="L3750" s="588"/>
      <c r="M3750" s="587"/>
      <c r="N3750" s="587"/>
      <c r="O3750" s="587"/>
      <c r="P3750" s="555"/>
      <c r="Q3750" s="555"/>
      <c r="R3750" s="555"/>
    </row>
    <row r="3751" spans="1:18" ht="14.5">
      <c r="A3751" s="587">
        <v>6</v>
      </c>
      <c r="B3751" s="588" t="s">
        <v>4277</v>
      </c>
      <c r="C3751" s="588" t="s">
        <v>36</v>
      </c>
      <c r="D3751" s="588" t="s">
        <v>36</v>
      </c>
      <c r="E3751" s="588" t="s">
        <v>36</v>
      </c>
      <c r="F3751" s="587" t="s">
        <v>498</v>
      </c>
      <c r="G3751" s="588" t="s">
        <v>36</v>
      </c>
      <c r="H3751" s="587"/>
      <c r="I3751" s="587"/>
      <c r="J3751" s="583">
        <v>1050300</v>
      </c>
      <c r="K3751" s="588"/>
      <c r="L3751" s="588"/>
      <c r="M3751" s="587"/>
      <c r="N3751" s="587"/>
      <c r="O3751" s="587"/>
    </row>
    <row r="3752" spans="1:18">
      <c r="B3752" s="590" t="s">
        <v>4277</v>
      </c>
      <c r="C3752" s="590" t="s">
        <v>1914</v>
      </c>
      <c r="D3752" s="590" t="s">
        <v>2630</v>
      </c>
      <c r="E3752" s="590" t="s">
        <v>6</v>
      </c>
      <c r="F3752" s="591" t="s">
        <v>481</v>
      </c>
      <c r="G3752" s="590" t="s">
        <v>179</v>
      </c>
      <c r="H3752" s="593">
        <v>1200</v>
      </c>
      <c r="I3752" s="589">
        <v>875.25</v>
      </c>
      <c r="J3752" s="592">
        <v>1050300</v>
      </c>
      <c r="K3752" s="590" t="s">
        <v>2631</v>
      </c>
      <c r="L3752" s="590" t="s">
        <v>4280</v>
      </c>
      <c r="M3752" s="591" t="s">
        <v>481</v>
      </c>
      <c r="O3752" s="554" t="str">
        <f>+_xlfn.CONCAT(B3752,"-",E3752)</f>
        <v>B2/33/03-B</v>
      </c>
    </row>
    <row r="3754" spans="1:18" ht="14.5">
      <c r="P3754" s="555"/>
      <c r="Q3754" s="555"/>
      <c r="R3754" s="555"/>
    </row>
    <row r="3755" spans="1:18" ht="14.5">
      <c r="A3755" s="587">
        <v>3</v>
      </c>
      <c r="B3755" s="588" t="s">
        <v>4281</v>
      </c>
      <c r="C3755" s="588" t="s">
        <v>36</v>
      </c>
      <c r="D3755" s="588" t="s">
        <v>36</v>
      </c>
      <c r="E3755" s="588" t="s">
        <v>36</v>
      </c>
      <c r="F3755" s="587" t="s">
        <v>499</v>
      </c>
      <c r="G3755" s="588" t="s">
        <v>36</v>
      </c>
      <c r="H3755" s="587"/>
      <c r="I3755" s="587"/>
      <c r="J3755" s="583">
        <v>446698.17</v>
      </c>
      <c r="K3755" s="588"/>
      <c r="L3755" s="588"/>
      <c r="M3755" s="587"/>
      <c r="N3755" s="587"/>
      <c r="O3755" s="587"/>
      <c r="P3755" s="555"/>
      <c r="Q3755" s="555"/>
      <c r="R3755" s="555"/>
    </row>
    <row r="3756" spans="1:18" ht="145">
      <c r="A3756" s="587">
        <v>4</v>
      </c>
      <c r="B3756" s="588" t="s">
        <v>4281</v>
      </c>
      <c r="C3756" s="588" t="s">
        <v>36</v>
      </c>
      <c r="D3756" s="588" t="s">
        <v>36</v>
      </c>
      <c r="E3756" s="588" t="s">
        <v>36</v>
      </c>
      <c r="F3756" s="587" t="s">
        <v>500</v>
      </c>
      <c r="G3756" s="588" t="s">
        <v>36</v>
      </c>
      <c r="H3756" s="587"/>
      <c r="I3756" s="587"/>
      <c r="J3756" s="583">
        <v>151075</v>
      </c>
      <c r="K3756" s="588"/>
      <c r="L3756" s="588"/>
      <c r="M3756" s="587"/>
      <c r="N3756" s="587"/>
      <c r="O3756" s="587"/>
    </row>
    <row r="3757" spans="1:18">
      <c r="B3757" s="590" t="s">
        <v>4281</v>
      </c>
      <c r="C3757" s="590" t="s">
        <v>1914</v>
      </c>
      <c r="D3757" s="590" t="s">
        <v>2630</v>
      </c>
      <c r="E3757" s="590" t="s">
        <v>5</v>
      </c>
      <c r="F3757" s="591" t="s">
        <v>1470</v>
      </c>
      <c r="G3757" s="590" t="s">
        <v>311</v>
      </c>
      <c r="H3757" s="589">
        <v>5</v>
      </c>
      <c r="I3757" s="592">
        <v>30215</v>
      </c>
      <c r="J3757" s="592">
        <v>151075</v>
      </c>
      <c r="K3757" s="590" t="s">
        <v>2631</v>
      </c>
      <c r="L3757" s="590" t="s">
        <v>4282</v>
      </c>
      <c r="M3757" s="591" t="s">
        <v>1470</v>
      </c>
      <c r="O3757" s="554" t="str">
        <f>+_xlfn.CONCAT(B3757,"-",E3757)</f>
        <v>B2/33/04-A</v>
      </c>
    </row>
    <row r="3758" spans="1:18" ht="14.5">
      <c r="P3758" s="555"/>
      <c r="Q3758" s="555"/>
      <c r="R3758" s="555"/>
    </row>
    <row r="3759" spans="1:18" ht="14.5">
      <c r="A3759" s="587">
        <v>4</v>
      </c>
      <c r="B3759" s="588" t="s">
        <v>4281</v>
      </c>
      <c r="C3759" s="588" t="s">
        <v>36</v>
      </c>
      <c r="D3759" s="588" t="s">
        <v>36</v>
      </c>
      <c r="E3759" s="588" t="s">
        <v>36</v>
      </c>
      <c r="F3759" s="587" t="s">
        <v>484</v>
      </c>
      <c r="G3759" s="588" t="s">
        <v>36</v>
      </c>
      <c r="H3759" s="587"/>
      <c r="I3759" s="587"/>
      <c r="J3759" s="583">
        <v>186013.17</v>
      </c>
      <c r="K3759" s="588"/>
      <c r="L3759" s="588"/>
      <c r="M3759" s="587"/>
      <c r="N3759" s="587"/>
      <c r="O3759" s="587"/>
    </row>
    <row r="3760" spans="1:18" ht="87.5">
      <c r="B3760" s="590" t="s">
        <v>4281</v>
      </c>
      <c r="C3760" s="590" t="s">
        <v>1914</v>
      </c>
      <c r="D3760" s="590" t="s">
        <v>2630</v>
      </c>
      <c r="E3760" s="590" t="s">
        <v>6</v>
      </c>
      <c r="F3760" s="591" t="s">
        <v>485</v>
      </c>
      <c r="G3760" s="590" t="s">
        <v>311</v>
      </c>
      <c r="H3760" s="589">
        <v>9</v>
      </c>
      <c r="I3760" s="592">
        <v>20668.13</v>
      </c>
      <c r="J3760" s="592">
        <v>186013.17</v>
      </c>
      <c r="K3760" s="590" t="s">
        <v>2631</v>
      </c>
      <c r="L3760" s="590" t="s">
        <v>4283</v>
      </c>
      <c r="M3760" s="591" t="s">
        <v>485</v>
      </c>
      <c r="O3760" s="554" t="str">
        <f>+_xlfn.CONCAT(B3760,"-",E3760)</f>
        <v>B2/33/04-B</v>
      </c>
    </row>
    <row r="3761" spans="1:18" ht="14.5">
      <c r="P3761" s="555"/>
      <c r="Q3761" s="555"/>
      <c r="R3761" s="555"/>
    </row>
    <row r="3762" spans="1:18" ht="14.5">
      <c r="A3762" s="587">
        <v>4</v>
      </c>
      <c r="B3762" s="588" t="s">
        <v>4281</v>
      </c>
      <c r="C3762" s="588" t="s">
        <v>36</v>
      </c>
      <c r="D3762" s="588" t="s">
        <v>36</v>
      </c>
      <c r="E3762" s="588" t="s">
        <v>36</v>
      </c>
      <c r="F3762" s="587" t="s">
        <v>486</v>
      </c>
      <c r="G3762" s="588" t="s">
        <v>36</v>
      </c>
      <c r="H3762" s="587"/>
      <c r="I3762" s="587"/>
      <c r="J3762" s="583">
        <v>52305</v>
      </c>
      <c r="K3762" s="588"/>
      <c r="L3762" s="588"/>
      <c r="M3762" s="587"/>
      <c r="N3762" s="587"/>
      <c r="O3762" s="587"/>
    </row>
    <row r="3763" spans="1:18" ht="112.5">
      <c r="B3763" s="590" t="s">
        <v>4281</v>
      </c>
      <c r="C3763" s="590" t="s">
        <v>1914</v>
      </c>
      <c r="D3763" s="590" t="s">
        <v>2630</v>
      </c>
      <c r="E3763" s="590" t="s">
        <v>7</v>
      </c>
      <c r="F3763" s="591" t="s">
        <v>2652</v>
      </c>
      <c r="G3763" s="590" t="s">
        <v>311</v>
      </c>
      <c r="H3763" s="589">
        <v>2</v>
      </c>
      <c r="I3763" s="592">
        <v>26152.5</v>
      </c>
      <c r="J3763" s="592">
        <v>52305</v>
      </c>
      <c r="K3763" s="590" t="s">
        <v>2631</v>
      </c>
      <c r="L3763" s="590" t="s">
        <v>4284</v>
      </c>
      <c r="M3763" s="591" t="s">
        <v>2652</v>
      </c>
      <c r="O3763" s="554" t="str">
        <f>+_xlfn.CONCAT(B3763,"-",E3763)</f>
        <v>B2/33/04-C</v>
      </c>
    </row>
    <row r="3765" spans="1:18" ht="14.5">
      <c r="P3765" s="555"/>
      <c r="Q3765" s="555"/>
      <c r="R3765" s="555"/>
    </row>
    <row r="3766" spans="1:18" ht="14.5">
      <c r="A3766" s="587">
        <v>4</v>
      </c>
      <c r="B3766" s="588" t="s">
        <v>4285</v>
      </c>
      <c r="C3766" s="588" t="s">
        <v>36</v>
      </c>
      <c r="D3766" s="588" t="s">
        <v>36</v>
      </c>
      <c r="E3766" s="588" t="s">
        <v>36</v>
      </c>
      <c r="F3766" s="587" t="s">
        <v>488</v>
      </c>
      <c r="G3766" s="588" t="s">
        <v>36</v>
      </c>
      <c r="H3766" s="587"/>
      <c r="I3766" s="587"/>
      <c r="J3766" s="583">
        <v>57305</v>
      </c>
      <c r="K3766" s="588"/>
      <c r="L3766" s="588"/>
      <c r="M3766" s="587"/>
      <c r="N3766" s="587"/>
      <c r="O3766" s="587"/>
    </row>
    <row r="3767" spans="1:18" ht="112.5">
      <c r="B3767" s="590" t="s">
        <v>4285</v>
      </c>
      <c r="C3767" s="590" t="s">
        <v>1914</v>
      </c>
      <c r="D3767" s="590" t="s">
        <v>2630</v>
      </c>
      <c r="E3767" s="590" t="s">
        <v>5</v>
      </c>
      <c r="F3767" s="591" t="s">
        <v>2655</v>
      </c>
      <c r="G3767" s="590" t="s">
        <v>311</v>
      </c>
      <c r="H3767" s="589">
        <v>2</v>
      </c>
      <c r="I3767" s="592">
        <v>28652.5</v>
      </c>
      <c r="J3767" s="592">
        <v>57305</v>
      </c>
      <c r="K3767" s="590" t="s">
        <v>2631</v>
      </c>
      <c r="L3767" s="590" t="s">
        <v>4286</v>
      </c>
      <c r="M3767" s="591" t="s">
        <v>2655</v>
      </c>
      <c r="O3767" s="554" t="str">
        <f>+_xlfn.CONCAT(B3767,"-",E3767)</f>
        <v>B2/33/05-A</v>
      </c>
    </row>
    <row r="3768" spans="1:18" ht="14.5">
      <c r="P3768" s="555"/>
      <c r="Q3768" s="555"/>
      <c r="R3768" s="555"/>
    </row>
    <row r="3769" spans="1:18" ht="14.5">
      <c r="A3769" s="587">
        <v>3</v>
      </c>
      <c r="B3769" s="588" t="s">
        <v>4285</v>
      </c>
      <c r="C3769" s="588" t="s">
        <v>36</v>
      </c>
      <c r="D3769" s="588" t="s">
        <v>36</v>
      </c>
      <c r="E3769" s="588" t="s">
        <v>36</v>
      </c>
      <c r="F3769" s="587" t="s">
        <v>2657</v>
      </c>
      <c r="G3769" s="588" t="s">
        <v>36</v>
      </c>
      <c r="H3769" s="587"/>
      <c r="I3769" s="587"/>
      <c r="J3769" s="583">
        <v>1055551.5</v>
      </c>
      <c r="K3769" s="588"/>
      <c r="L3769" s="588"/>
      <c r="M3769" s="587"/>
      <c r="N3769" s="587"/>
      <c r="O3769" s="587"/>
      <c r="P3769" s="555"/>
      <c r="Q3769" s="555"/>
      <c r="R3769" s="555"/>
    </row>
    <row r="3770" spans="1:18" ht="14.5">
      <c r="A3770" s="587">
        <v>4</v>
      </c>
      <c r="B3770" s="588" t="s">
        <v>4285</v>
      </c>
      <c r="C3770" s="588" t="s">
        <v>36</v>
      </c>
      <c r="D3770" s="588" t="s">
        <v>36</v>
      </c>
      <c r="E3770" s="588" t="s">
        <v>36</v>
      </c>
      <c r="F3770" s="587" t="s">
        <v>504</v>
      </c>
      <c r="G3770" s="588" t="s">
        <v>36</v>
      </c>
      <c r="H3770" s="587"/>
      <c r="I3770" s="587"/>
      <c r="J3770" s="583">
        <v>1006537.5</v>
      </c>
      <c r="K3770" s="588"/>
      <c r="L3770" s="588"/>
      <c r="M3770" s="587"/>
      <c r="N3770" s="587"/>
      <c r="O3770" s="587"/>
      <c r="P3770" s="555"/>
      <c r="Q3770" s="555"/>
      <c r="R3770" s="555"/>
    </row>
    <row r="3771" spans="1:18" ht="145">
      <c r="A3771" s="587">
        <v>5</v>
      </c>
      <c r="B3771" s="588" t="s">
        <v>4285</v>
      </c>
      <c r="C3771" s="588" t="s">
        <v>36</v>
      </c>
      <c r="D3771" s="588" t="s">
        <v>36</v>
      </c>
      <c r="E3771" s="588" t="s">
        <v>36</v>
      </c>
      <c r="F3771" s="587" t="s">
        <v>2658</v>
      </c>
      <c r="G3771" s="588" t="s">
        <v>36</v>
      </c>
      <c r="H3771" s="587"/>
      <c r="I3771" s="587"/>
      <c r="J3771" s="583">
        <v>1006537.5</v>
      </c>
      <c r="K3771" s="588"/>
      <c r="L3771" s="588"/>
      <c r="M3771" s="587"/>
      <c r="N3771" s="587"/>
      <c r="O3771" s="587"/>
      <c r="P3771" s="555"/>
      <c r="Q3771" s="555"/>
      <c r="R3771" s="555"/>
    </row>
    <row r="3772" spans="1:18" ht="14.5">
      <c r="A3772" s="587">
        <v>6</v>
      </c>
      <c r="B3772" s="588" t="s">
        <v>4285</v>
      </c>
      <c r="C3772" s="588" t="s">
        <v>36</v>
      </c>
      <c r="D3772" s="588" t="s">
        <v>36</v>
      </c>
      <c r="E3772" s="588" t="s">
        <v>36</v>
      </c>
      <c r="F3772" s="587" t="s">
        <v>4263</v>
      </c>
      <c r="G3772" s="588" t="s">
        <v>36</v>
      </c>
      <c r="H3772" s="587"/>
      <c r="I3772" s="587"/>
      <c r="J3772" s="587">
        <v>0</v>
      </c>
      <c r="K3772" s="588"/>
      <c r="L3772" s="588"/>
      <c r="M3772" s="587"/>
      <c r="N3772" s="587"/>
      <c r="O3772" s="587"/>
      <c r="P3772" s="555"/>
      <c r="Q3772" s="555"/>
      <c r="R3772" s="555"/>
    </row>
    <row r="3773" spans="1:18" ht="29">
      <c r="A3773" s="587">
        <v>6</v>
      </c>
      <c r="B3773" s="588" t="s">
        <v>4285</v>
      </c>
      <c r="C3773" s="588" t="s">
        <v>36</v>
      </c>
      <c r="D3773" s="588" t="s">
        <v>36</v>
      </c>
      <c r="E3773" s="588" t="s">
        <v>36</v>
      </c>
      <c r="F3773" s="587" t="s">
        <v>506</v>
      </c>
      <c r="G3773" s="588" t="s">
        <v>36</v>
      </c>
      <c r="H3773" s="587"/>
      <c r="I3773" s="587"/>
      <c r="J3773" s="587">
        <v>0</v>
      </c>
      <c r="K3773" s="588"/>
      <c r="L3773" s="588"/>
      <c r="M3773" s="587"/>
      <c r="N3773" s="587"/>
      <c r="O3773" s="587"/>
      <c r="P3773" s="555"/>
      <c r="Q3773" s="555"/>
      <c r="R3773" s="555"/>
    </row>
    <row r="3774" spans="1:18" ht="14.5">
      <c r="A3774" s="587">
        <v>6</v>
      </c>
      <c r="B3774" s="588" t="s">
        <v>4285</v>
      </c>
      <c r="C3774" s="588" t="s">
        <v>36</v>
      </c>
      <c r="D3774" s="588" t="s">
        <v>36</v>
      </c>
      <c r="E3774" s="588" t="s">
        <v>36</v>
      </c>
      <c r="F3774" s="587" t="s">
        <v>507</v>
      </c>
      <c r="G3774" s="588" t="s">
        <v>36</v>
      </c>
      <c r="H3774" s="587"/>
      <c r="I3774" s="587"/>
      <c r="J3774" s="583">
        <v>813982.5</v>
      </c>
      <c r="K3774" s="588"/>
      <c r="L3774" s="588"/>
      <c r="M3774" s="587"/>
      <c r="N3774" s="587"/>
      <c r="O3774" s="587"/>
    </row>
    <row r="3775" spans="1:18">
      <c r="B3775" s="590" t="s">
        <v>4285</v>
      </c>
      <c r="C3775" s="590" t="s">
        <v>1914</v>
      </c>
      <c r="D3775" s="590" t="s">
        <v>2659</v>
      </c>
      <c r="E3775" s="590" t="s">
        <v>6</v>
      </c>
      <c r="F3775" s="591" t="s">
        <v>2660</v>
      </c>
      <c r="G3775" s="590" t="s">
        <v>179</v>
      </c>
      <c r="H3775" s="589">
        <v>930</v>
      </c>
      <c r="I3775" s="589">
        <v>875.25</v>
      </c>
      <c r="J3775" s="592">
        <v>813982.5</v>
      </c>
      <c r="K3775" s="590" t="s">
        <v>2631</v>
      </c>
      <c r="L3775" s="590" t="s">
        <v>4287</v>
      </c>
      <c r="M3775" s="591" t="s">
        <v>2660</v>
      </c>
      <c r="O3775" s="554" t="str">
        <f>+_xlfn.CONCAT(B3775,"-",E3775)</f>
        <v>B2/33/05-B</v>
      </c>
    </row>
    <row r="3776" spans="1:18" ht="14.5">
      <c r="P3776" s="555"/>
      <c r="Q3776" s="555"/>
      <c r="R3776" s="555"/>
    </row>
    <row r="3777" spans="1:18" ht="29">
      <c r="A3777" s="587">
        <v>6</v>
      </c>
      <c r="B3777" s="588" t="s">
        <v>4285</v>
      </c>
      <c r="C3777" s="588" t="s">
        <v>36</v>
      </c>
      <c r="D3777" s="588" t="s">
        <v>36</v>
      </c>
      <c r="E3777" s="588" t="s">
        <v>36</v>
      </c>
      <c r="F3777" s="587" t="s">
        <v>4288</v>
      </c>
      <c r="G3777" s="588" t="s">
        <v>36</v>
      </c>
      <c r="H3777" s="587"/>
      <c r="I3777" s="587"/>
      <c r="J3777" s="587">
        <v>0</v>
      </c>
      <c r="K3777" s="588"/>
      <c r="L3777" s="588"/>
      <c r="M3777" s="587"/>
      <c r="N3777" s="587"/>
      <c r="O3777" s="587"/>
      <c r="P3777" s="555"/>
      <c r="Q3777" s="555"/>
      <c r="R3777" s="555"/>
    </row>
    <row r="3778" spans="1:18" ht="14.5">
      <c r="A3778" s="587">
        <v>6</v>
      </c>
      <c r="B3778" s="588" t="s">
        <v>4285</v>
      </c>
      <c r="C3778" s="588" t="s">
        <v>36</v>
      </c>
      <c r="D3778" s="588" t="s">
        <v>36</v>
      </c>
      <c r="E3778" s="588" t="s">
        <v>36</v>
      </c>
      <c r="F3778" s="587" t="s">
        <v>4289</v>
      </c>
      <c r="G3778" s="588" t="s">
        <v>36</v>
      </c>
      <c r="H3778" s="587"/>
      <c r="I3778" s="587"/>
      <c r="J3778" s="583">
        <v>179426.25</v>
      </c>
      <c r="K3778" s="588"/>
      <c r="L3778" s="588"/>
      <c r="M3778" s="587"/>
      <c r="N3778" s="587"/>
      <c r="O3778" s="587"/>
    </row>
    <row r="3779" spans="1:18">
      <c r="B3779" s="590" t="s">
        <v>4285</v>
      </c>
      <c r="C3779" s="590" t="s">
        <v>1914</v>
      </c>
      <c r="D3779" s="590" t="s">
        <v>2659</v>
      </c>
      <c r="E3779" s="590" t="s">
        <v>7</v>
      </c>
      <c r="F3779" s="591" t="s">
        <v>2660</v>
      </c>
      <c r="G3779" s="590" t="s">
        <v>179</v>
      </c>
      <c r="H3779" s="589">
        <v>205</v>
      </c>
      <c r="I3779" s="589">
        <v>875.25</v>
      </c>
      <c r="J3779" s="592">
        <v>179426.25</v>
      </c>
      <c r="K3779" s="590" t="s">
        <v>2631</v>
      </c>
      <c r="L3779" s="590" t="s">
        <v>4290</v>
      </c>
      <c r="M3779" s="591" t="s">
        <v>2660</v>
      </c>
      <c r="O3779" s="554" t="str">
        <f>+_xlfn.CONCAT(B3779,"-",E3779)</f>
        <v>B2/33/05-C</v>
      </c>
    </row>
    <row r="3781" spans="1:18" ht="14.5">
      <c r="P3781" s="555"/>
      <c r="Q3781" s="555"/>
      <c r="R3781" s="555"/>
    </row>
    <row r="3782" spans="1:18" ht="14.5">
      <c r="A3782" s="587">
        <v>6</v>
      </c>
      <c r="B3782" s="588" t="s">
        <v>4291</v>
      </c>
      <c r="C3782" s="588" t="s">
        <v>36</v>
      </c>
      <c r="D3782" s="588" t="s">
        <v>36</v>
      </c>
      <c r="E3782" s="588" t="s">
        <v>36</v>
      </c>
      <c r="F3782" s="587" t="s">
        <v>4292</v>
      </c>
      <c r="G3782" s="588" t="s">
        <v>36</v>
      </c>
      <c r="H3782" s="587"/>
      <c r="I3782" s="587"/>
      <c r="J3782" s="583">
        <v>13128.75</v>
      </c>
      <c r="K3782" s="588"/>
      <c r="L3782" s="588"/>
      <c r="M3782" s="587"/>
      <c r="N3782" s="587"/>
      <c r="O3782" s="587"/>
    </row>
    <row r="3783" spans="1:18">
      <c r="B3783" s="590" t="s">
        <v>4291</v>
      </c>
      <c r="C3783" s="590" t="s">
        <v>1914</v>
      </c>
      <c r="D3783" s="590" t="s">
        <v>2659</v>
      </c>
      <c r="E3783" s="590" t="s">
        <v>5</v>
      </c>
      <c r="F3783" s="591" t="s">
        <v>2660</v>
      </c>
      <c r="G3783" s="590" t="s">
        <v>179</v>
      </c>
      <c r="H3783" s="589">
        <v>15</v>
      </c>
      <c r="I3783" s="589">
        <v>875.25</v>
      </c>
      <c r="J3783" s="592">
        <v>13128.75</v>
      </c>
      <c r="K3783" s="590" t="s">
        <v>2631</v>
      </c>
      <c r="L3783" s="590" t="s">
        <v>4293</v>
      </c>
      <c r="M3783" s="591" t="s">
        <v>2660</v>
      </c>
      <c r="O3783" s="554" t="str">
        <f>+_xlfn.CONCAT(B3783,"-",E3783)</f>
        <v>B2/33/06-A</v>
      </c>
    </row>
    <row r="3784" spans="1:18" ht="14.5">
      <c r="P3784" s="555"/>
      <c r="Q3784" s="555"/>
      <c r="R3784" s="555"/>
    </row>
    <row r="3785" spans="1:18" ht="14.5">
      <c r="A3785" s="587">
        <v>4</v>
      </c>
      <c r="B3785" s="588" t="s">
        <v>4291</v>
      </c>
      <c r="C3785" s="588" t="s">
        <v>36</v>
      </c>
      <c r="D3785" s="588" t="s">
        <v>36</v>
      </c>
      <c r="E3785" s="588" t="s">
        <v>36</v>
      </c>
      <c r="F3785" s="587" t="s">
        <v>509</v>
      </c>
      <c r="G3785" s="588" t="s">
        <v>36</v>
      </c>
      <c r="H3785" s="587"/>
      <c r="I3785" s="587"/>
      <c r="J3785" s="583">
        <v>49014</v>
      </c>
      <c r="K3785" s="588"/>
      <c r="L3785" s="588"/>
      <c r="M3785" s="587"/>
      <c r="N3785" s="587"/>
      <c r="O3785" s="587"/>
      <c r="P3785" s="555"/>
      <c r="Q3785" s="555"/>
      <c r="R3785" s="555"/>
    </row>
    <row r="3786" spans="1:18" ht="203">
      <c r="A3786" s="587">
        <v>5</v>
      </c>
      <c r="B3786" s="588" t="s">
        <v>4291</v>
      </c>
      <c r="C3786" s="588" t="s">
        <v>36</v>
      </c>
      <c r="D3786" s="588" t="s">
        <v>36</v>
      </c>
      <c r="E3786" s="588" t="s">
        <v>36</v>
      </c>
      <c r="F3786" s="587" t="s">
        <v>510</v>
      </c>
      <c r="G3786" s="588" t="s">
        <v>36</v>
      </c>
      <c r="H3786" s="587"/>
      <c r="I3786" s="587"/>
      <c r="J3786" s="583">
        <v>49014</v>
      </c>
      <c r="K3786" s="588"/>
      <c r="L3786" s="588"/>
      <c r="M3786" s="587"/>
      <c r="N3786" s="587"/>
      <c r="O3786" s="587"/>
    </row>
    <row r="3787" spans="1:18">
      <c r="B3787" s="590" t="s">
        <v>4291</v>
      </c>
      <c r="C3787" s="590" t="s">
        <v>1914</v>
      </c>
      <c r="D3787" s="590" t="s">
        <v>2663</v>
      </c>
      <c r="E3787" s="590" t="s">
        <v>6</v>
      </c>
      <c r="F3787" s="591" t="s">
        <v>511</v>
      </c>
      <c r="G3787" s="590" t="s">
        <v>311</v>
      </c>
      <c r="H3787" s="589">
        <v>56</v>
      </c>
      <c r="I3787" s="589">
        <v>875.25</v>
      </c>
      <c r="J3787" s="592">
        <v>49014</v>
      </c>
      <c r="K3787" s="590" t="s">
        <v>2631</v>
      </c>
      <c r="L3787" s="590" t="s">
        <v>4294</v>
      </c>
      <c r="M3787" s="591" t="s">
        <v>511</v>
      </c>
      <c r="O3787" s="554" t="str">
        <f>+_xlfn.CONCAT(B3787,"-",E3787)</f>
        <v>B2/33/06-B</v>
      </c>
    </row>
    <row r="3788" spans="1:18" ht="14.5">
      <c r="P3788" s="555"/>
      <c r="Q3788" s="555"/>
      <c r="R3788" s="555"/>
    </row>
    <row r="3789" spans="1:18" ht="14.5">
      <c r="A3789" s="587">
        <v>3</v>
      </c>
      <c r="B3789" s="588" t="s">
        <v>4291</v>
      </c>
      <c r="C3789" s="588" t="s">
        <v>36</v>
      </c>
      <c r="D3789" s="588" t="s">
        <v>36</v>
      </c>
      <c r="E3789" s="588" t="s">
        <v>36</v>
      </c>
      <c r="F3789" s="587" t="s">
        <v>2665</v>
      </c>
      <c r="G3789" s="588" t="s">
        <v>36</v>
      </c>
      <c r="H3789" s="587"/>
      <c r="I3789" s="587"/>
      <c r="J3789" s="583">
        <v>1542253.77</v>
      </c>
      <c r="K3789" s="588"/>
      <c r="L3789" s="588"/>
      <c r="M3789" s="587"/>
      <c r="N3789" s="587"/>
      <c r="O3789" s="587"/>
      <c r="P3789" s="555"/>
      <c r="Q3789" s="555"/>
      <c r="R3789" s="555"/>
    </row>
    <row r="3790" spans="1:18" ht="14.5">
      <c r="A3790" s="587">
        <v>4</v>
      </c>
      <c r="B3790" s="588" t="s">
        <v>4291</v>
      </c>
      <c r="C3790" s="588" t="s">
        <v>36</v>
      </c>
      <c r="D3790" s="588" t="s">
        <v>36</v>
      </c>
      <c r="E3790" s="588" t="s">
        <v>36</v>
      </c>
      <c r="F3790" s="587" t="s">
        <v>496</v>
      </c>
      <c r="G3790" s="588" t="s">
        <v>36</v>
      </c>
      <c r="H3790" s="587"/>
      <c r="I3790" s="587"/>
      <c r="J3790" s="583">
        <v>1404776.25</v>
      </c>
      <c r="K3790" s="588"/>
      <c r="L3790" s="588"/>
      <c r="M3790" s="587"/>
      <c r="N3790" s="587"/>
      <c r="O3790" s="587"/>
      <c r="P3790" s="555"/>
      <c r="Q3790" s="555"/>
      <c r="R3790" s="555"/>
    </row>
    <row r="3791" spans="1:18" ht="145">
      <c r="A3791" s="587">
        <v>5</v>
      </c>
      <c r="B3791" s="588" t="s">
        <v>4291</v>
      </c>
      <c r="C3791" s="588" t="s">
        <v>36</v>
      </c>
      <c r="D3791" s="588" t="s">
        <v>36</v>
      </c>
      <c r="E3791" s="588" t="s">
        <v>36</v>
      </c>
      <c r="F3791" s="587" t="s">
        <v>2627</v>
      </c>
      <c r="G3791" s="588" t="s">
        <v>36</v>
      </c>
      <c r="H3791" s="587"/>
      <c r="I3791" s="587"/>
      <c r="J3791" s="583">
        <v>1404776.25</v>
      </c>
      <c r="K3791" s="588"/>
      <c r="L3791" s="588"/>
      <c r="M3791" s="587"/>
      <c r="N3791" s="587"/>
      <c r="O3791" s="587"/>
      <c r="P3791" s="555"/>
      <c r="Q3791" s="555"/>
      <c r="R3791" s="555"/>
    </row>
    <row r="3792" spans="1:18" ht="14.5">
      <c r="A3792" s="587">
        <v>6</v>
      </c>
      <c r="B3792" s="588" t="s">
        <v>4291</v>
      </c>
      <c r="C3792" s="588" t="s">
        <v>36</v>
      </c>
      <c r="D3792" s="588" t="s">
        <v>36</v>
      </c>
      <c r="E3792" s="588" t="s">
        <v>36</v>
      </c>
      <c r="F3792" s="587" t="s">
        <v>4263</v>
      </c>
      <c r="G3792" s="588" t="s">
        <v>36</v>
      </c>
      <c r="H3792" s="587"/>
      <c r="I3792" s="587"/>
      <c r="J3792" s="587">
        <v>0</v>
      </c>
      <c r="K3792" s="588"/>
      <c r="L3792" s="588"/>
      <c r="M3792" s="587"/>
      <c r="N3792" s="587"/>
      <c r="O3792" s="587"/>
      <c r="P3792" s="555"/>
      <c r="Q3792" s="555"/>
      <c r="R3792" s="555"/>
    </row>
    <row r="3793" spans="1:18" ht="14.5">
      <c r="A3793" s="587">
        <v>6</v>
      </c>
      <c r="B3793" s="588" t="s">
        <v>4291</v>
      </c>
      <c r="C3793" s="588" t="s">
        <v>36</v>
      </c>
      <c r="D3793" s="588" t="s">
        <v>36</v>
      </c>
      <c r="E3793" s="588" t="s">
        <v>36</v>
      </c>
      <c r="F3793" s="587" t="s">
        <v>514</v>
      </c>
      <c r="G3793" s="588" t="s">
        <v>36</v>
      </c>
      <c r="H3793" s="587"/>
      <c r="I3793" s="587"/>
      <c r="J3793" s="583">
        <v>350100</v>
      </c>
      <c r="K3793" s="588"/>
      <c r="L3793" s="588"/>
      <c r="M3793" s="587"/>
      <c r="N3793" s="587"/>
      <c r="O3793" s="587"/>
    </row>
    <row r="3794" spans="1:18">
      <c r="B3794" s="590" t="s">
        <v>4291</v>
      </c>
      <c r="C3794" s="590" t="s">
        <v>1914</v>
      </c>
      <c r="D3794" s="590" t="s">
        <v>2666</v>
      </c>
      <c r="E3794" s="590" t="s">
        <v>7</v>
      </c>
      <c r="F3794" s="591" t="s">
        <v>481</v>
      </c>
      <c r="G3794" s="590" t="s">
        <v>179</v>
      </c>
      <c r="H3794" s="589">
        <v>400</v>
      </c>
      <c r="I3794" s="589">
        <v>875.25</v>
      </c>
      <c r="J3794" s="592">
        <v>350100</v>
      </c>
      <c r="K3794" s="590" t="s">
        <v>2631</v>
      </c>
      <c r="L3794" s="590" t="s">
        <v>4295</v>
      </c>
      <c r="M3794" s="591" t="s">
        <v>481</v>
      </c>
      <c r="O3794" s="554" t="str">
        <f>+_xlfn.CONCAT(B3794,"-",E3794)</f>
        <v>B2/33/06-C</v>
      </c>
    </row>
    <row r="3795" spans="1:18" ht="14.5">
      <c r="P3795" s="555"/>
      <c r="Q3795" s="555"/>
      <c r="R3795" s="555"/>
    </row>
    <row r="3796" spans="1:18" ht="14.5">
      <c r="A3796" s="587">
        <v>6</v>
      </c>
      <c r="B3796" s="588" t="s">
        <v>4291</v>
      </c>
      <c r="C3796" s="588" t="s">
        <v>36</v>
      </c>
      <c r="D3796" s="588" t="s">
        <v>36</v>
      </c>
      <c r="E3796" s="588" t="s">
        <v>36</v>
      </c>
      <c r="F3796" s="587" t="s">
        <v>513</v>
      </c>
      <c r="G3796" s="588" t="s">
        <v>36</v>
      </c>
      <c r="H3796" s="587"/>
      <c r="I3796" s="587"/>
      <c r="J3796" s="583">
        <v>328218.75</v>
      </c>
      <c r="K3796" s="588"/>
      <c r="L3796" s="588"/>
      <c r="M3796" s="587"/>
      <c r="N3796" s="587"/>
      <c r="O3796" s="587"/>
    </row>
    <row r="3797" spans="1:18">
      <c r="B3797" s="590" t="s">
        <v>4291</v>
      </c>
      <c r="C3797" s="590" t="s">
        <v>1914</v>
      </c>
      <c r="D3797" s="590" t="s">
        <v>2666</v>
      </c>
      <c r="E3797" s="590" t="s">
        <v>8</v>
      </c>
      <c r="F3797" s="591" t="s">
        <v>481</v>
      </c>
      <c r="G3797" s="590" t="s">
        <v>179</v>
      </c>
      <c r="H3797" s="589">
        <v>375</v>
      </c>
      <c r="I3797" s="589">
        <v>875.25</v>
      </c>
      <c r="J3797" s="592">
        <v>328218.75</v>
      </c>
      <c r="K3797" s="590" t="s">
        <v>2631</v>
      </c>
      <c r="L3797" s="590" t="s">
        <v>4296</v>
      </c>
      <c r="M3797" s="591" t="s">
        <v>481</v>
      </c>
      <c r="O3797" s="554" t="str">
        <f>+_xlfn.CONCAT(B3797,"-",E3797)</f>
        <v>B2/33/06-D</v>
      </c>
    </row>
    <row r="3799" spans="1:18" ht="14.5">
      <c r="P3799" s="555"/>
      <c r="Q3799" s="555"/>
      <c r="R3799" s="555"/>
    </row>
    <row r="3800" spans="1:18" ht="14.5">
      <c r="A3800" s="587">
        <v>6</v>
      </c>
      <c r="B3800" s="588" t="s">
        <v>4297</v>
      </c>
      <c r="C3800" s="588" t="s">
        <v>36</v>
      </c>
      <c r="D3800" s="588" t="s">
        <v>36</v>
      </c>
      <c r="E3800" s="588" t="s">
        <v>36</v>
      </c>
      <c r="F3800" s="587" t="s">
        <v>4271</v>
      </c>
      <c r="G3800" s="588" t="s">
        <v>36</v>
      </c>
      <c r="H3800" s="587"/>
      <c r="I3800" s="587"/>
      <c r="J3800" s="583">
        <v>726457.5</v>
      </c>
      <c r="K3800" s="588"/>
      <c r="L3800" s="588"/>
      <c r="M3800" s="587"/>
      <c r="N3800" s="587"/>
      <c r="O3800" s="587"/>
    </row>
    <row r="3801" spans="1:18">
      <c r="B3801" s="590" t="s">
        <v>4297</v>
      </c>
      <c r="C3801" s="590" t="s">
        <v>1914</v>
      </c>
      <c r="D3801" s="590" t="s">
        <v>2666</v>
      </c>
      <c r="E3801" s="590" t="s">
        <v>5</v>
      </c>
      <c r="F3801" s="591" t="s">
        <v>4267</v>
      </c>
      <c r="G3801" s="590" t="s">
        <v>179</v>
      </c>
      <c r="H3801" s="589">
        <v>830</v>
      </c>
      <c r="I3801" s="589">
        <v>875.25</v>
      </c>
      <c r="J3801" s="592">
        <v>726457.5</v>
      </c>
      <c r="K3801" s="590" t="s">
        <v>2631</v>
      </c>
      <c r="L3801" s="590" t="s">
        <v>4298</v>
      </c>
      <c r="M3801" s="591" t="s">
        <v>4267</v>
      </c>
      <c r="O3801" s="554" t="str">
        <f>+_xlfn.CONCAT(B3801,"-",E3801)</f>
        <v>B2/33/07-A</v>
      </c>
    </row>
    <row r="3802" spans="1:18" ht="14.5">
      <c r="P3802" s="555"/>
      <c r="Q3802" s="555"/>
      <c r="R3802" s="555"/>
    </row>
    <row r="3803" spans="1:18" ht="14.5">
      <c r="A3803" s="587">
        <v>4</v>
      </c>
      <c r="B3803" s="588" t="s">
        <v>4297</v>
      </c>
      <c r="C3803" s="588" t="s">
        <v>36</v>
      </c>
      <c r="D3803" s="588" t="s">
        <v>36</v>
      </c>
      <c r="E3803" s="588" t="s">
        <v>36</v>
      </c>
      <c r="F3803" s="587" t="s">
        <v>484</v>
      </c>
      <c r="G3803" s="588" t="s">
        <v>36</v>
      </c>
      <c r="H3803" s="587"/>
      <c r="I3803" s="587"/>
      <c r="J3803" s="583">
        <v>82672.52</v>
      </c>
      <c r="K3803" s="588"/>
      <c r="L3803" s="588"/>
      <c r="M3803" s="587"/>
      <c r="N3803" s="587"/>
      <c r="O3803" s="587"/>
    </row>
    <row r="3804" spans="1:18" ht="87.5">
      <c r="B3804" s="590" t="s">
        <v>4297</v>
      </c>
      <c r="C3804" s="590" t="s">
        <v>1914</v>
      </c>
      <c r="D3804" s="590" t="s">
        <v>2666</v>
      </c>
      <c r="E3804" s="590" t="s">
        <v>6</v>
      </c>
      <c r="F3804" s="591" t="s">
        <v>485</v>
      </c>
      <c r="G3804" s="590" t="s">
        <v>311</v>
      </c>
      <c r="H3804" s="589">
        <v>4</v>
      </c>
      <c r="I3804" s="592">
        <v>20668.13</v>
      </c>
      <c r="J3804" s="592">
        <v>82672.52</v>
      </c>
      <c r="K3804" s="590" t="s">
        <v>2631</v>
      </c>
      <c r="L3804" s="590" t="s">
        <v>4299</v>
      </c>
      <c r="M3804" s="591" t="s">
        <v>485</v>
      </c>
      <c r="O3804" s="554" t="str">
        <f>+_xlfn.CONCAT(B3804,"-",E3804)</f>
        <v>B2/33/07-B</v>
      </c>
    </row>
    <row r="3805" spans="1:18" ht="14.5">
      <c r="P3805" s="555"/>
      <c r="Q3805" s="555"/>
      <c r="R3805" s="555"/>
    </row>
    <row r="3806" spans="1:18" ht="14.5">
      <c r="A3806" s="587">
        <v>4</v>
      </c>
      <c r="B3806" s="588" t="s">
        <v>4297</v>
      </c>
      <c r="C3806" s="588" t="s">
        <v>36</v>
      </c>
      <c r="D3806" s="588" t="s">
        <v>36</v>
      </c>
      <c r="E3806" s="588" t="s">
        <v>36</v>
      </c>
      <c r="F3806" s="587" t="s">
        <v>486</v>
      </c>
      <c r="G3806" s="588" t="s">
        <v>36</v>
      </c>
      <c r="H3806" s="587"/>
      <c r="I3806" s="587"/>
      <c r="J3806" s="583">
        <v>26152.5</v>
      </c>
      <c r="K3806" s="588"/>
      <c r="L3806" s="588"/>
      <c r="M3806" s="587"/>
      <c r="N3806" s="587"/>
      <c r="O3806" s="587"/>
    </row>
    <row r="3807" spans="1:18" ht="112.5">
      <c r="B3807" s="590" t="s">
        <v>4297</v>
      </c>
      <c r="C3807" s="590" t="s">
        <v>1914</v>
      </c>
      <c r="D3807" s="590" t="s">
        <v>2666</v>
      </c>
      <c r="E3807" s="590" t="s">
        <v>7</v>
      </c>
      <c r="F3807" s="591" t="s">
        <v>2672</v>
      </c>
      <c r="G3807" s="590" t="s">
        <v>311</v>
      </c>
      <c r="H3807" s="589">
        <v>1</v>
      </c>
      <c r="I3807" s="592">
        <v>26152.5</v>
      </c>
      <c r="J3807" s="592">
        <v>26152.5</v>
      </c>
      <c r="K3807" s="590" t="s">
        <v>2631</v>
      </c>
      <c r="L3807" s="590" t="s">
        <v>4300</v>
      </c>
      <c r="M3807" s="591" t="s">
        <v>2672</v>
      </c>
      <c r="O3807" s="554" t="str">
        <f>+_xlfn.CONCAT(B3807,"-",E3807)</f>
        <v>B2/33/07-C</v>
      </c>
    </row>
    <row r="3808" spans="1:18" ht="14.5">
      <c r="P3808" s="555"/>
      <c r="Q3808" s="555"/>
      <c r="R3808" s="555"/>
    </row>
    <row r="3809" spans="1:18" ht="14.5">
      <c r="A3809" s="587">
        <v>4</v>
      </c>
      <c r="B3809" s="588" t="s">
        <v>4297</v>
      </c>
      <c r="C3809" s="588" t="s">
        <v>36</v>
      </c>
      <c r="D3809" s="588" t="s">
        <v>36</v>
      </c>
      <c r="E3809" s="588" t="s">
        <v>36</v>
      </c>
      <c r="F3809" s="587" t="s">
        <v>488</v>
      </c>
      <c r="G3809" s="588" t="s">
        <v>36</v>
      </c>
      <c r="H3809" s="587"/>
      <c r="I3809" s="587"/>
      <c r="J3809" s="583">
        <v>28652.5</v>
      </c>
      <c r="K3809" s="588"/>
      <c r="L3809" s="588"/>
      <c r="M3809" s="587"/>
      <c r="N3809" s="587"/>
      <c r="O3809" s="587"/>
    </row>
    <row r="3810" spans="1:18" ht="112.5">
      <c r="B3810" s="590" t="s">
        <v>4297</v>
      </c>
      <c r="C3810" s="590" t="s">
        <v>1914</v>
      </c>
      <c r="D3810" s="590" t="s">
        <v>2666</v>
      </c>
      <c r="E3810" s="590" t="s">
        <v>8</v>
      </c>
      <c r="F3810" s="591" t="s">
        <v>2674</v>
      </c>
      <c r="G3810" s="590" t="s">
        <v>311</v>
      </c>
      <c r="H3810" s="589">
        <v>1</v>
      </c>
      <c r="I3810" s="592">
        <v>28652.5</v>
      </c>
      <c r="J3810" s="592">
        <v>28652.5</v>
      </c>
      <c r="K3810" s="590" t="s">
        <v>2631</v>
      </c>
      <c r="L3810" s="590" t="s">
        <v>4301</v>
      </c>
      <c r="M3810" s="591" t="s">
        <v>2674</v>
      </c>
      <c r="O3810" s="554" t="str">
        <f>+_xlfn.CONCAT(B3810,"-",E3810)</f>
        <v>B2/33/07-D</v>
      </c>
    </row>
    <row r="3812" spans="1:18" ht="14.5">
      <c r="P3812" s="555"/>
      <c r="Q3812" s="555"/>
      <c r="R3812" s="555"/>
    </row>
    <row r="3813" spans="1:18" ht="14.5">
      <c r="A3813" s="587">
        <v>3</v>
      </c>
      <c r="B3813" s="588" t="s">
        <v>4302</v>
      </c>
      <c r="C3813" s="588" t="s">
        <v>36</v>
      </c>
      <c r="D3813" s="588" t="s">
        <v>36</v>
      </c>
      <c r="E3813" s="588" t="s">
        <v>36</v>
      </c>
      <c r="F3813" s="587" t="s">
        <v>517</v>
      </c>
      <c r="G3813" s="588" t="s">
        <v>36</v>
      </c>
      <c r="H3813" s="587"/>
      <c r="I3813" s="587"/>
      <c r="J3813" s="583">
        <v>214906.25</v>
      </c>
      <c r="K3813" s="588"/>
      <c r="L3813" s="588"/>
      <c r="M3813" s="587"/>
      <c r="N3813" s="587"/>
      <c r="O3813" s="587"/>
      <c r="P3813" s="555"/>
      <c r="Q3813" s="555"/>
      <c r="R3813" s="555"/>
    </row>
    <row r="3814" spans="1:18" ht="14.5">
      <c r="A3814" s="587">
        <v>4</v>
      </c>
      <c r="B3814" s="588" t="s">
        <v>4302</v>
      </c>
      <c r="C3814" s="588" t="s">
        <v>36</v>
      </c>
      <c r="D3814" s="588" t="s">
        <v>36</v>
      </c>
      <c r="E3814" s="588" t="s">
        <v>36</v>
      </c>
      <c r="F3814" s="587" t="s">
        <v>2677</v>
      </c>
      <c r="G3814" s="588" t="s">
        <v>36</v>
      </c>
      <c r="H3814" s="587"/>
      <c r="I3814" s="587"/>
      <c r="J3814" s="583">
        <v>214906.25</v>
      </c>
      <c r="K3814" s="588"/>
      <c r="L3814" s="588"/>
      <c r="M3814" s="587"/>
      <c r="N3814" s="587"/>
      <c r="O3814" s="587"/>
      <c r="P3814" s="555"/>
      <c r="Q3814" s="555"/>
      <c r="R3814" s="555"/>
    </row>
    <row r="3815" spans="1:18" ht="319">
      <c r="A3815" s="587">
        <v>5</v>
      </c>
      <c r="B3815" s="588" t="s">
        <v>4302</v>
      </c>
      <c r="C3815" s="588" t="s">
        <v>36</v>
      </c>
      <c r="D3815" s="588" t="s">
        <v>36</v>
      </c>
      <c r="E3815" s="588" t="s">
        <v>36</v>
      </c>
      <c r="F3815" s="587" t="s">
        <v>2678</v>
      </c>
      <c r="G3815" s="588" t="s">
        <v>36</v>
      </c>
      <c r="H3815" s="587"/>
      <c r="I3815" s="587"/>
      <c r="J3815" s="583">
        <v>214906.25</v>
      </c>
      <c r="K3815" s="588"/>
      <c r="L3815" s="588"/>
      <c r="M3815" s="587"/>
      <c r="N3815" s="587"/>
      <c r="O3815" s="587"/>
      <c r="P3815" s="555"/>
      <c r="Q3815" s="555"/>
      <c r="R3815" s="555"/>
    </row>
    <row r="3816" spans="1:18" ht="14.5">
      <c r="A3816" s="587">
        <v>6</v>
      </c>
      <c r="B3816" s="588" t="s">
        <v>4302</v>
      </c>
      <c r="C3816" s="588" t="s">
        <v>36</v>
      </c>
      <c r="D3816" s="588" t="s">
        <v>36</v>
      </c>
      <c r="E3816" s="588" t="s">
        <v>36</v>
      </c>
      <c r="F3816" s="587" t="s">
        <v>4263</v>
      </c>
      <c r="G3816" s="588" t="s">
        <v>36</v>
      </c>
      <c r="H3816" s="587"/>
      <c r="I3816" s="587"/>
      <c r="J3816" s="583">
        <v>214906.25</v>
      </c>
      <c r="K3816" s="588"/>
      <c r="L3816" s="588"/>
      <c r="M3816" s="587"/>
      <c r="N3816" s="587"/>
      <c r="O3816" s="587"/>
    </row>
    <row r="3817" spans="1:18" ht="25">
      <c r="B3817" s="590" t="s">
        <v>4302</v>
      </c>
      <c r="C3817" s="590" t="s">
        <v>1914</v>
      </c>
      <c r="D3817" s="590" t="s">
        <v>2679</v>
      </c>
      <c r="E3817" s="590" t="s">
        <v>5</v>
      </c>
      <c r="F3817" s="591" t="s">
        <v>4303</v>
      </c>
      <c r="G3817" s="590" t="s">
        <v>311</v>
      </c>
      <c r="H3817" s="589">
        <v>1</v>
      </c>
      <c r="I3817" s="592">
        <v>214906.25</v>
      </c>
      <c r="J3817" s="592">
        <v>214906.25</v>
      </c>
      <c r="K3817" s="590" t="s">
        <v>2631</v>
      </c>
      <c r="L3817" s="590" t="s">
        <v>4304</v>
      </c>
      <c r="M3817" s="591" t="s">
        <v>4303</v>
      </c>
      <c r="O3817" s="554" t="str">
        <f>+_xlfn.CONCAT(B3817,"-",E3817)</f>
        <v>B2/33/08-A</v>
      </c>
    </row>
    <row r="3818" spans="1:18" ht="14.5">
      <c r="P3818" s="555"/>
      <c r="Q3818" s="555"/>
      <c r="R3818" s="555"/>
    </row>
    <row r="3819" spans="1:18" ht="14.5">
      <c r="A3819" s="587" t="s">
        <v>1633</v>
      </c>
      <c r="B3819" s="588" t="s">
        <v>4302</v>
      </c>
      <c r="C3819" s="588" t="s">
        <v>36</v>
      </c>
      <c r="D3819" s="588" t="s">
        <v>36</v>
      </c>
      <c r="E3819" s="588" t="s">
        <v>36</v>
      </c>
      <c r="F3819" s="587" t="s">
        <v>24</v>
      </c>
      <c r="G3819" s="588"/>
      <c r="H3819" s="587"/>
      <c r="I3819" s="587"/>
      <c r="J3819" s="587"/>
      <c r="K3819" s="588"/>
      <c r="L3819" s="588"/>
      <c r="M3819" s="587"/>
      <c r="N3819" s="587"/>
      <c r="O3819" s="587"/>
      <c r="P3819" s="555"/>
      <c r="Q3819" s="555"/>
      <c r="R3819" s="555"/>
    </row>
    <row r="3820" spans="1:18" ht="14.5">
      <c r="A3820" s="587" t="s">
        <v>1633</v>
      </c>
      <c r="B3820" s="588" t="s">
        <v>4302</v>
      </c>
      <c r="C3820" s="588" t="s">
        <v>36</v>
      </c>
      <c r="D3820" s="588" t="s">
        <v>36</v>
      </c>
      <c r="E3820" s="588" t="s">
        <v>36</v>
      </c>
      <c r="F3820" s="587" t="s">
        <v>9</v>
      </c>
      <c r="G3820" s="588"/>
      <c r="H3820" s="587"/>
      <c r="I3820" s="587"/>
      <c r="J3820" s="587"/>
      <c r="K3820" s="588"/>
      <c r="L3820" s="588"/>
      <c r="M3820" s="587"/>
      <c r="N3820" s="587"/>
      <c r="O3820" s="587"/>
    </row>
    <row r="3822" spans="1:18" ht="14.5">
      <c r="P3822" s="555"/>
      <c r="Q3822" s="555"/>
      <c r="R3822" s="555"/>
    </row>
    <row r="3823" spans="1:18" ht="14.5">
      <c r="A3823" s="587">
        <v>1</v>
      </c>
      <c r="B3823" s="588" t="s">
        <v>4305</v>
      </c>
      <c r="C3823" s="588" t="s">
        <v>36</v>
      </c>
      <c r="D3823" s="588" t="s">
        <v>36</v>
      </c>
      <c r="E3823" s="588" t="s">
        <v>36</v>
      </c>
      <c r="F3823" s="587" t="s">
        <v>4306</v>
      </c>
      <c r="G3823" s="588" t="s">
        <v>36</v>
      </c>
      <c r="H3823" s="587"/>
      <c r="I3823" s="587"/>
      <c r="J3823" s="583">
        <v>305971806.82999998</v>
      </c>
      <c r="K3823" s="588"/>
      <c r="L3823" s="588"/>
      <c r="M3823" s="587"/>
      <c r="N3823" s="587"/>
      <c r="O3823" s="587"/>
    </row>
    <row r="3824" spans="1:18" ht="14.5">
      <c r="A3824" s="587">
        <v>2</v>
      </c>
      <c r="B3824" s="588" t="s">
        <v>4305</v>
      </c>
      <c r="C3824" s="588" t="s">
        <v>36</v>
      </c>
      <c r="D3824" s="588" t="s">
        <v>36</v>
      </c>
      <c r="E3824" s="588" t="s">
        <v>36</v>
      </c>
      <c r="F3824" s="587" t="s">
        <v>18</v>
      </c>
      <c r="G3824" s="588" t="s">
        <v>36</v>
      </c>
      <c r="H3824" s="587"/>
      <c r="I3824" s="587"/>
      <c r="J3824" s="583">
        <v>35489026.560000002</v>
      </c>
      <c r="K3824" s="588"/>
      <c r="L3824" s="588"/>
      <c r="M3824" s="587"/>
      <c r="N3824" s="587"/>
      <c r="O3824" s="587"/>
    </row>
    <row r="3825" spans="1:18" ht="14.5">
      <c r="A3825" s="587">
        <v>3</v>
      </c>
      <c r="B3825" s="588" t="s">
        <v>4305</v>
      </c>
      <c r="C3825" s="588" t="s">
        <v>36</v>
      </c>
      <c r="D3825" s="588" t="s">
        <v>36</v>
      </c>
      <c r="E3825" s="588" t="s">
        <v>36</v>
      </c>
      <c r="F3825" s="587" t="s">
        <v>237</v>
      </c>
      <c r="G3825" s="588" t="s">
        <v>36</v>
      </c>
      <c r="H3825" s="587"/>
      <c r="I3825" s="587"/>
      <c r="J3825" s="583">
        <v>18560510.600000001</v>
      </c>
      <c r="K3825" s="588"/>
      <c r="L3825" s="588"/>
      <c r="M3825" s="587"/>
      <c r="N3825" s="587"/>
      <c r="O3825" s="587"/>
      <c r="P3825" s="555"/>
      <c r="Q3825" s="555"/>
      <c r="R3825" s="555"/>
    </row>
    <row r="3826" spans="1:18" ht="43.5">
      <c r="A3826" s="587">
        <v>4</v>
      </c>
      <c r="B3826" s="588" t="s">
        <v>4305</v>
      </c>
      <c r="C3826" s="588" t="s">
        <v>36</v>
      </c>
      <c r="D3826" s="588" t="s">
        <v>36</v>
      </c>
      <c r="E3826" s="588" t="s">
        <v>36</v>
      </c>
      <c r="F3826" s="587" t="s">
        <v>195</v>
      </c>
      <c r="G3826" s="588" t="s">
        <v>36</v>
      </c>
      <c r="H3826" s="587"/>
      <c r="I3826" s="587"/>
      <c r="J3826" s="583">
        <v>1145993.8700000001</v>
      </c>
      <c r="K3826" s="588"/>
      <c r="L3826" s="588"/>
      <c r="M3826" s="587"/>
      <c r="N3826" s="587"/>
      <c r="O3826" s="587"/>
      <c r="P3826" s="555"/>
      <c r="Q3826" s="555"/>
      <c r="R3826" s="555"/>
    </row>
    <row r="3827" spans="1:18" ht="14.5">
      <c r="B3827" s="590" t="s">
        <v>4305</v>
      </c>
      <c r="C3827" s="590" t="s">
        <v>36</v>
      </c>
      <c r="D3827" s="590" t="s">
        <v>1604</v>
      </c>
      <c r="E3827" s="590" t="s">
        <v>5</v>
      </c>
      <c r="F3827" s="591" t="s">
        <v>196</v>
      </c>
      <c r="G3827" s="590" t="s">
        <v>197</v>
      </c>
      <c r="H3827" s="589">
        <v>595</v>
      </c>
      <c r="I3827" s="589">
        <v>582.61</v>
      </c>
      <c r="J3827" s="592">
        <v>346652.95</v>
      </c>
      <c r="K3827" s="590" t="s">
        <v>7</v>
      </c>
      <c r="L3827" s="590" t="s">
        <v>1605</v>
      </c>
      <c r="M3827" s="591" t="s">
        <v>1606</v>
      </c>
      <c r="O3827" s="554" t="str">
        <f t="shared" ref="O3827:O3831" si="351">+_xlfn.CONCAT(B3827,"-",E3827)</f>
        <v>B3/03/01-A</v>
      </c>
      <c r="P3827" s="555"/>
      <c r="Q3827" s="555"/>
      <c r="R3827" s="555"/>
    </row>
    <row r="3828" spans="1:18">
      <c r="B3828" s="590" t="s">
        <v>4305</v>
      </c>
      <c r="C3828" s="590" t="s">
        <v>36</v>
      </c>
      <c r="D3828" s="590" t="s">
        <v>1604</v>
      </c>
      <c r="E3828" s="590" t="s">
        <v>6</v>
      </c>
      <c r="F3828" s="591" t="s">
        <v>198</v>
      </c>
      <c r="G3828" s="590" t="s">
        <v>197</v>
      </c>
      <c r="H3828" s="589">
        <v>155</v>
      </c>
      <c r="I3828" s="589">
        <v>582.61</v>
      </c>
      <c r="J3828" s="592">
        <v>90304.55</v>
      </c>
      <c r="K3828" s="590" t="s">
        <v>7</v>
      </c>
      <c r="L3828" s="590" t="s">
        <v>1605</v>
      </c>
      <c r="M3828" s="591" t="s">
        <v>1606</v>
      </c>
      <c r="O3828" s="554" t="str">
        <f t="shared" si="351"/>
        <v>B3/03/01-B</v>
      </c>
    </row>
    <row r="3829" spans="1:18">
      <c r="B3829" s="590" t="s">
        <v>4305</v>
      </c>
      <c r="C3829" s="590" t="s">
        <v>36</v>
      </c>
      <c r="D3829" s="590" t="s">
        <v>1604</v>
      </c>
      <c r="E3829" s="590" t="s">
        <v>7</v>
      </c>
      <c r="F3829" s="591" t="s">
        <v>199</v>
      </c>
      <c r="G3829" s="590" t="s">
        <v>197</v>
      </c>
      <c r="H3829" s="589">
        <v>101</v>
      </c>
      <c r="I3829" s="589">
        <v>582.61</v>
      </c>
      <c r="J3829" s="592">
        <v>58843.61</v>
      </c>
      <c r="K3829" s="590" t="s">
        <v>7</v>
      </c>
      <c r="L3829" s="590" t="s">
        <v>1605</v>
      </c>
      <c r="M3829" s="591" t="s">
        <v>1606</v>
      </c>
      <c r="O3829" s="554" t="str">
        <f t="shared" si="351"/>
        <v>B3/03/01-C</v>
      </c>
    </row>
    <row r="3830" spans="1:18">
      <c r="B3830" s="590" t="s">
        <v>4305</v>
      </c>
      <c r="C3830" s="590" t="s">
        <v>36</v>
      </c>
      <c r="D3830" s="590" t="s">
        <v>1604</v>
      </c>
      <c r="E3830" s="590" t="s">
        <v>8</v>
      </c>
      <c r="F3830" s="591" t="s">
        <v>200</v>
      </c>
      <c r="G3830" s="590" t="s">
        <v>197</v>
      </c>
      <c r="H3830" s="589">
        <v>64</v>
      </c>
      <c r="I3830" s="589">
        <v>582.61</v>
      </c>
      <c r="J3830" s="592">
        <v>37287.040000000001</v>
      </c>
      <c r="K3830" s="590" t="s">
        <v>7</v>
      </c>
      <c r="L3830" s="590" t="s">
        <v>1605</v>
      </c>
      <c r="M3830" s="591" t="s">
        <v>1606</v>
      </c>
      <c r="O3830" s="554" t="str">
        <f t="shared" si="351"/>
        <v>B3/03/01-D</v>
      </c>
    </row>
    <row r="3831" spans="1:18">
      <c r="B3831" s="590" t="s">
        <v>4305</v>
      </c>
      <c r="C3831" s="590" t="s">
        <v>36</v>
      </c>
      <c r="D3831" s="590" t="s">
        <v>1604</v>
      </c>
      <c r="E3831" s="590" t="s">
        <v>10</v>
      </c>
      <c r="F3831" s="591" t="s">
        <v>201</v>
      </c>
      <c r="G3831" s="590" t="s">
        <v>197</v>
      </c>
      <c r="H3831" s="593">
        <v>1052</v>
      </c>
      <c r="I3831" s="589">
        <v>582.61</v>
      </c>
      <c r="J3831" s="592">
        <v>612905.72</v>
      </c>
      <c r="K3831" s="590" t="s">
        <v>7</v>
      </c>
      <c r="L3831" s="590" t="s">
        <v>1605</v>
      </c>
      <c r="M3831" s="591" t="s">
        <v>1606</v>
      </c>
      <c r="O3831" s="554" t="str">
        <f t="shared" si="351"/>
        <v>B3/03/01-E</v>
      </c>
    </row>
    <row r="3833" spans="1:18" ht="43.5">
      <c r="A3833" s="587">
        <v>4</v>
      </c>
      <c r="B3833" s="588" t="s">
        <v>4305</v>
      </c>
      <c r="C3833" s="588" t="s">
        <v>36</v>
      </c>
      <c r="D3833" s="588" t="s">
        <v>36</v>
      </c>
      <c r="E3833" s="588" t="s">
        <v>36</v>
      </c>
      <c r="F3833" s="587" t="s">
        <v>202</v>
      </c>
      <c r="G3833" s="588" t="s">
        <v>36</v>
      </c>
      <c r="H3833" s="587"/>
      <c r="I3833" s="587"/>
      <c r="J3833" s="583">
        <v>13959021.789999999</v>
      </c>
      <c r="K3833" s="588"/>
      <c r="L3833" s="588"/>
      <c r="M3833" s="587"/>
      <c r="N3833" s="587"/>
      <c r="O3833" s="587"/>
    </row>
    <row r="3834" spans="1:18" ht="25">
      <c r="B3834" s="590" t="s">
        <v>4305</v>
      </c>
      <c r="C3834" s="590" t="s">
        <v>36</v>
      </c>
      <c r="D3834" s="590" t="s">
        <v>1604</v>
      </c>
      <c r="E3834" s="590" t="s">
        <v>11</v>
      </c>
      <c r="F3834" s="591" t="s">
        <v>196</v>
      </c>
      <c r="G3834" s="590" t="s">
        <v>197</v>
      </c>
      <c r="H3834" s="593">
        <v>2386</v>
      </c>
      <c r="I3834" s="589">
        <v>840.67</v>
      </c>
      <c r="J3834" s="592">
        <v>2005838.62</v>
      </c>
      <c r="K3834" s="590" t="s">
        <v>7</v>
      </c>
      <c r="L3834" s="590" t="s">
        <v>1607</v>
      </c>
      <c r="M3834" s="591" t="s">
        <v>1608</v>
      </c>
      <c r="O3834" s="554" t="str">
        <f t="shared" ref="O3834:O3841" si="352">+_xlfn.CONCAT(B3834,"-",E3834)</f>
        <v>B3/03/01-F</v>
      </c>
      <c r="P3834" s="555"/>
      <c r="Q3834" s="555"/>
      <c r="R3834" s="555"/>
    </row>
    <row r="3835" spans="1:18" ht="25">
      <c r="B3835" s="590" t="s">
        <v>4305</v>
      </c>
      <c r="C3835" s="590" t="s">
        <v>36</v>
      </c>
      <c r="D3835" s="590" t="s">
        <v>1604</v>
      </c>
      <c r="E3835" s="590" t="s">
        <v>27</v>
      </c>
      <c r="F3835" s="591" t="s">
        <v>198</v>
      </c>
      <c r="G3835" s="590" t="s">
        <v>197</v>
      </c>
      <c r="H3835" s="589">
        <v>890</v>
      </c>
      <c r="I3835" s="589">
        <v>840.67</v>
      </c>
      <c r="J3835" s="592">
        <v>748196.3</v>
      </c>
      <c r="K3835" s="590" t="s">
        <v>7</v>
      </c>
      <c r="L3835" s="590" t="s">
        <v>1607</v>
      </c>
      <c r="M3835" s="591" t="s">
        <v>1608</v>
      </c>
      <c r="O3835" s="554" t="str">
        <f t="shared" si="352"/>
        <v>B3/03/01-G</v>
      </c>
    </row>
    <row r="3836" spans="1:18" ht="25">
      <c r="B3836" s="590" t="s">
        <v>4305</v>
      </c>
      <c r="C3836" s="590" t="s">
        <v>36</v>
      </c>
      <c r="D3836" s="590" t="s">
        <v>1604</v>
      </c>
      <c r="E3836" s="590" t="s">
        <v>28</v>
      </c>
      <c r="F3836" s="591" t="s">
        <v>199</v>
      </c>
      <c r="G3836" s="590" t="s">
        <v>197</v>
      </c>
      <c r="H3836" s="589">
        <v>741</v>
      </c>
      <c r="I3836" s="589">
        <v>776.53</v>
      </c>
      <c r="J3836" s="592">
        <v>575408.73</v>
      </c>
      <c r="K3836" s="590" t="s">
        <v>7</v>
      </c>
      <c r="L3836" s="590" t="s">
        <v>1609</v>
      </c>
      <c r="M3836" s="591" t="s">
        <v>1610</v>
      </c>
      <c r="O3836" s="554" t="str">
        <f t="shared" si="352"/>
        <v>B3/03/01-H</v>
      </c>
    </row>
    <row r="3837" spans="1:18" ht="25">
      <c r="B3837" s="590" t="s">
        <v>4305</v>
      </c>
      <c r="C3837" s="590" t="s">
        <v>36</v>
      </c>
      <c r="D3837" s="590" t="s">
        <v>1604</v>
      </c>
      <c r="E3837" s="590" t="s">
        <v>33</v>
      </c>
      <c r="F3837" s="591" t="s">
        <v>203</v>
      </c>
      <c r="G3837" s="590" t="s">
        <v>197</v>
      </c>
      <c r="H3837" s="589">
        <v>60</v>
      </c>
      <c r="I3837" s="592">
        <v>1080.94</v>
      </c>
      <c r="J3837" s="592">
        <v>64856.4</v>
      </c>
      <c r="K3837" s="590" t="s">
        <v>7</v>
      </c>
      <c r="L3837" s="590" t="s">
        <v>1611</v>
      </c>
      <c r="M3837" s="591" t="s">
        <v>1612</v>
      </c>
      <c r="O3837" s="554" t="str">
        <f t="shared" si="352"/>
        <v>B3/03/01-J</v>
      </c>
    </row>
    <row r="3838" spans="1:18" ht="25">
      <c r="B3838" s="590" t="s">
        <v>4305</v>
      </c>
      <c r="C3838" s="590" t="s">
        <v>36</v>
      </c>
      <c r="D3838" s="590" t="s">
        <v>1604</v>
      </c>
      <c r="E3838" s="590" t="s">
        <v>34</v>
      </c>
      <c r="F3838" s="591" t="s">
        <v>200</v>
      </c>
      <c r="G3838" s="590" t="s">
        <v>197</v>
      </c>
      <c r="H3838" s="589">
        <v>576</v>
      </c>
      <c r="I3838" s="592">
        <v>1725.2</v>
      </c>
      <c r="J3838" s="592">
        <v>993715.19999999995</v>
      </c>
      <c r="K3838" s="590" t="s">
        <v>7</v>
      </c>
      <c r="L3838" s="590" t="s">
        <v>1613</v>
      </c>
      <c r="M3838" s="591" t="s">
        <v>1614</v>
      </c>
      <c r="O3838" s="554" t="str">
        <f t="shared" si="352"/>
        <v>B3/03/01-K</v>
      </c>
    </row>
    <row r="3839" spans="1:18" ht="25">
      <c r="B3839" s="590" t="s">
        <v>4305</v>
      </c>
      <c r="C3839" s="590" t="s">
        <v>36</v>
      </c>
      <c r="D3839" s="590" t="s">
        <v>1604</v>
      </c>
      <c r="E3839" s="590" t="s">
        <v>39</v>
      </c>
      <c r="F3839" s="591" t="s">
        <v>201</v>
      </c>
      <c r="G3839" s="590" t="s">
        <v>197</v>
      </c>
      <c r="H3839" s="593">
        <v>4362</v>
      </c>
      <c r="I3839" s="589">
        <v>920.81</v>
      </c>
      <c r="J3839" s="592">
        <v>4016573.22</v>
      </c>
      <c r="K3839" s="590" t="s">
        <v>7</v>
      </c>
      <c r="L3839" s="590" t="s">
        <v>1615</v>
      </c>
      <c r="M3839" s="591" t="s">
        <v>1616</v>
      </c>
      <c r="O3839" s="554" t="str">
        <f t="shared" si="352"/>
        <v>B3/03/01-L</v>
      </c>
    </row>
    <row r="3840" spans="1:18" ht="25">
      <c r="B3840" s="590" t="s">
        <v>4305</v>
      </c>
      <c r="C3840" s="590" t="s">
        <v>36</v>
      </c>
      <c r="D3840" s="590" t="s">
        <v>1604</v>
      </c>
      <c r="E3840" s="590" t="s">
        <v>38</v>
      </c>
      <c r="F3840" s="591" t="s">
        <v>204</v>
      </c>
      <c r="G3840" s="590" t="s">
        <v>197</v>
      </c>
      <c r="H3840" s="593">
        <v>4015</v>
      </c>
      <c r="I3840" s="592">
        <v>1221.56</v>
      </c>
      <c r="J3840" s="592">
        <v>4904563.4000000004</v>
      </c>
      <c r="K3840" s="590" t="s">
        <v>7</v>
      </c>
      <c r="L3840" s="590" t="s">
        <v>1617</v>
      </c>
      <c r="M3840" s="591" t="s">
        <v>1618</v>
      </c>
      <c r="O3840" s="554" t="str">
        <f t="shared" si="352"/>
        <v>B3/03/01-M</v>
      </c>
    </row>
    <row r="3841" spans="1:18" ht="25">
      <c r="B3841" s="590" t="s">
        <v>4305</v>
      </c>
      <c r="C3841" s="590" t="s">
        <v>36</v>
      </c>
      <c r="D3841" s="590" t="s">
        <v>1604</v>
      </c>
      <c r="E3841" s="590" t="s">
        <v>205</v>
      </c>
      <c r="F3841" s="591" t="s">
        <v>206</v>
      </c>
      <c r="G3841" s="590" t="s">
        <v>197</v>
      </c>
      <c r="H3841" s="589">
        <v>532</v>
      </c>
      <c r="I3841" s="592">
        <v>1221.56</v>
      </c>
      <c r="J3841" s="592">
        <v>649869.92000000004</v>
      </c>
      <c r="K3841" s="590" t="s">
        <v>7</v>
      </c>
      <c r="L3841" s="590" t="s">
        <v>1617</v>
      </c>
      <c r="M3841" s="591" t="s">
        <v>1618</v>
      </c>
      <c r="O3841" s="554" t="str">
        <f t="shared" si="352"/>
        <v>B3/03/01-N</v>
      </c>
    </row>
    <row r="3844" spans="1:18" ht="43.5">
      <c r="A3844" s="587">
        <v>4</v>
      </c>
      <c r="B3844" s="588" t="s">
        <v>4307</v>
      </c>
      <c r="C3844" s="588" t="s">
        <v>36</v>
      </c>
      <c r="D3844" s="588" t="s">
        <v>36</v>
      </c>
      <c r="E3844" s="588" t="s">
        <v>36</v>
      </c>
      <c r="F3844" s="587" t="s">
        <v>202</v>
      </c>
      <c r="G3844" s="588" t="s">
        <v>36</v>
      </c>
      <c r="H3844" s="587"/>
      <c r="I3844" s="587"/>
      <c r="J3844" s="583">
        <v>3455494.94</v>
      </c>
      <c r="K3844" s="588"/>
      <c r="L3844" s="588"/>
      <c r="M3844" s="587"/>
      <c r="N3844" s="587"/>
      <c r="O3844" s="587"/>
    </row>
    <row r="3845" spans="1:18" ht="25">
      <c r="B3845" s="590" t="s">
        <v>4307</v>
      </c>
      <c r="C3845" s="590" t="s">
        <v>36</v>
      </c>
      <c r="D3845" s="590" t="s">
        <v>1604</v>
      </c>
      <c r="E3845" s="590" t="s">
        <v>5</v>
      </c>
      <c r="F3845" s="591" t="s">
        <v>2685</v>
      </c>
      <c r="G3845" s="590" t="s">
        <v>197</v>
      </c>
      <c r="H3845" s="589">
        <v>227</v>
      </c>
      <c r="I3845" s="592">
        <v>1221.56</v>
      </c>
      <c r="J3845" s="592">
        <v>277294.12</v>
      </c>
      <c r="K3845" s="590" t="s">
        <v>7</v>
      </c>
      <c r="L3845" s="590" t="s">
        <v>1617</v>
      </c>
      <c r="M3845" s="591" t="s">
        <v>1618</v>
      </c>
      <c r="O3845" s="554" t="str">
        <f t="shared" ref="O3845:O3852" si="353">+_xlfn.CONCAT(B3845,"-",E3845)</f>
        <v>B3/03/02-A</v>
      </c>
      <c r="P3845" s="555"/>
      <c r="Q3845" s="555"/>
      <c r="R3845" s="555"/>
    </row>
    <row r="3846" spans="1:18" ht="25">
      <c r="B3846" s="590" t="s">
        <v>4307</v>
      </c>
      <c r="C3846" s="590" t="s">
        <v>36</v>
      </c>
      <c r="D3846" s="590" t="s">
        <v>1604</v>
      </c>
      <c r="E3846" s="590" t="s">
        <v>6</v>
      </c>
      <c r="F3846" s="591" t="s">
        <v>207</v>
      </c>
      <c r="G3846" s="590" t="s">
        <v>197</v>
      </c>
      <c r="H3846" s="593">
        <v>1018</v>
      </c>
      <c r="I3846" s="592">
        <v>1587.82</v>
      </c>
      <c r="J3846" s="592">
        <v>1616400.76</v>
      </c>
      <c r="K3846" s="590" t="s">
        <v>7</v>
      </c>
      <c r="L3846" s="590" t="s">
        <v>1620</v>
      </c>
      <c r="M3846" s="591" t="s">
        <v>1621</v>
      </c>
      <c r="O3846" s="554" t="str">
        <f t="shared" si="353"/>
        <v>B3/03/02-B</v>
      </c>
    </row>
    <row r="3847" spans="1:18" ht="25">
      <c r="B3847" s="590" t="s">
        <v>4307</v>
      </c>
      <c r="C3847" s="590" t="s">
        <v>36</v>
      </c>
      <c r="D3847" s="590" t="s">
        <v>1604</v>
      </c>
      <c r="E3847" s="590" t="s">
        <v>7</v>
      </c>
      <c r="F3847" s="591" t="s">
        <v>208</v>
      </c>
      <c r="G3847" s="590" t="s">
        <v>197</v>
      </c>
      <c r="H3847" s="589">
        <v>239</v>
      </c>
      <c r="I3847" s="592">
        <v>1080.94</v>
      </c>
      <c r="J3847" s="592">
        <v>258344.66</v>
      </c>
      <c r="K3847" s="590" t="s">
        <v>7</v>
      </c>
      <c r="L3847" s="590" t="s">
        <v>1611</v>
      </c>
      <c r="M3847" s="591" t="s">
        <v>1612</v>
      </c>
      <c r="O3847" s="554" t="str">
        <f t="shared" si="353"/>
        <v>B3/03/02-C</v>
      </c>
    </row>
    <row r="3848" spans="1:18" ht="25">
      <c r="B3848" s="590" t="s">
        <v>4307</v>
      </c>
      <c r="C3848" s="590" t="s">
        <v>36</v>
      </c>
      <c r="D3848" s="590" t="s">
        <v>1604</v>
      </c>
      <c r="E3848" s="590" t="s">
        <v>8</v>
      </c>
      <c r="F3848" s="591" t="s">
        <v>209</v>
      </c>
      <c r="G3848" s="590" t="s">
        <v>197</v>
      </c>
      <c r="H3848" s="589">
        <v>363</v>
      </c>
      <c r="I3848" s="592">
        <v>1587.82</v>
      </c>
      <c r="J3848" s="592">
        <v>576378.66</v>
      </c>
      <c r="K3848" s="590" t="s">
        <v>7</v>
      </c>
      <c r="L3848" s="590" t="s">
        <v>1620</v>
      </c>
      <c r="M3848" s="591" t="s">
        <v>1621</v>
      </c>
      <c r="O3848" s="554" t="str">
        <f t="shared" si="353"/>
        <v>B3/03/02-D</v>
      </c>
    </row>
    <row r="3849" spans="1:18">
      <c r="B3849" s="590" t="s">
        <v>4307</v>
      </c>
      <c r="C3849" s="590" t="s">
        <v>36</v>
      </c>
      <c r="D3849" s="590" t="s">
        <v>1604</v>
      </c>
      <c r="E3849" s="590" t="s">
        <v>10</v>
      </c>
      <c r="F3849" s="591" t="s">
        <v>210</v>
      </c>
      <c r="G3849" s="590" t="s">
        <v>197</v>
      </c>
      <c r="H3849" s="589">
        <v>50</v>
      </c>
      <c r="I3849" s="592">
        <v>2152.06</v>
      </c>
      <c r="J3849" s="592">
        <v>107603</v>
      </c>
      <c r="K3849" s="590" t="s">
        <v>7</v>
      </c>
      <c r="L3849" s="590" t="s">
        <v>2686</v>
      </c>
      <c r="M3849" s="591" t="s">
        <v>2687</v>
      </c>
      <c r="O3849" s="554" t="str">
        <f t="shared" si="353"/>
        <v>B3/03/02-E</v>
      </c>
    </row>
    <row r="3850" spans="1:18" ht="25">
      <c r="B3850" s="590" t="s">
        <v>4307</v>
      </c>
      <c r="C3850" s="590" t="s">
        <v>36</v>
      </c>
      <c r="D3850" s="590" t="s">
        <v>1604</v>
      </c>
      <c r="E3850" s="590" t="s">
        <v>11</v>
      </c>
      <c r="F3850" s="591" t="s">
        <v>211</v>
      </c>
      <c r="G3850" s="590" t="s">
        <v>197</v>
      </c>
      <c r="H3850" s="589">
        <v>85</v>
      </c>
      <c r="I3850" s="592">
        <v>1080.94</v>
      </c>
      <c r="J3850" s="592">
        <v>91879.9</v>
      </c>
      <c r="K3850" s="590" t="s">
        <v>7</v>
      </c>
      <c r="L3850" s="590" t="s">
        <v>1611</v>
      </c>
      <c r="M3850" s="591" t="s">
        <v>1612</v>
      </c>
      <c r="O3850" s="554" t="str">
        <f t="shared" si="353"/>
        <v>B3/03/02-F</v>
      </c>
    </row>
    <row r="3851" spans="1:18">
      <c r="B3851" s="590" t="s">
        <v>4307</v>
      </c>
      <c r="C3851" s="590" t="s">
        <v>36</v>
      </c>
      <c r="D3851" s="590" t="s">
        <v>1604</v>
      </c>
      <c r="E3851" s="590" t="s">
        <v>27</v>
      </c>
      <c r="F3851" s="591" t="s">
        <v>212</v>
      </c>
      <c r="G3851" s="590" t="s">
        <v>197</v>
      </c>
      <c r="H3851" s="589">
        <v>120</v>
      </c>
      <c r="I3851" s="592">
        <v>2120.7399999999998</v>
      </c>
      <c r="J3851" s="592">
        <v>254488.8</v>
      </c>
      <c r="K3851" s="590" t="s">
        <v>7</v>
      </c>
      <c r="L3851" s="590" t="s">
        <v>1622</v>
      </c>
      <c r="M3851" s="591" t="s">
        <v>1623</v>
      </c>
      <c r="O3851" s="554" t="str">
        <f t="shared" si="353"/>
        <v>B3/03/02-G</v>
      </c>
    </row>
    <row r="3852" spans="1:18" ht="25">
      <c r="B3852" s="590" t="s">
        <v>4307</v>
      </c>
      <c r="C3852" s="590" t="s">
        <v>36</v>
      </c>
      <c r="D3852" s="590" t="s">
        <v>1604</v>
      </c>
      <c r="E3852" s="590" t="s">
        <v>28</v>
      </c>
      <c r="F3852" s="591" t="s">
        <v>213</v>
      </c>
      <c r="G3852" s="590" t="s">
        <v>197</v>
      </c>
      <c r="H3852" s="589">
        <v>172</v>
      </c>
      <c r="I3852" s="592">
        <v>1587.82</v>
      </c>
      <c r="J3852" s="592">
        <v>273105.03999999998</v>
      </c>
      <c r="K3852" s="590" t="s">
        <v>7</v>
      </c>
      <c r="L3852" s="590" t="s">
        <v>1620</v>
      </c>
      <c r="M3852" s="591" t="s">
        <v>1621</v>
      </c>
      <c r="O3852" s="554" t="str">
        <f t="shared" si="353"/>
        <v>B3/03/02-H</v>
      </c>
    </row>
    <row r="3854" spans="1:18" ht="14.5">
      <c r="A3854" s="587">
        <v>3</v>
      </c>
      <c r="B3854" s="588" t="s">
        <v>4307</v>
      </c>
      <c r="C3854" s="588" t="s">
        <v>36</v>
      </c>
      <c r="D3854" s="588" t="s">
        <v>36</v>
      </c>
      <c r="E3854" s="588" t="s">
        <v>36</v>
      </c>
      <c r="F3854" s="587" t="s">
        <v>214</v>
      </c>
      <c r="G3854" s="588" t="s">
        <v>36</v>
      </c>
      <c r="H3854" s="587"/>
      <c r="I3854" s="587"/>
      <c r="J3854" s="583">
        <v>12674442.439999999</v>
      </c>
      <c r="K3854" s="588"/>
      <c r="L3854" s="588"/>
      <c r="M3854" s="587"/>
      <c r="N3854" s="587"/>
      <c r="O3854" s="587"/>
    </row>
    <row r="3855" spans="1:18" ht="14.5">
      <c r="B3855" s="590" t="s">
        <v>4307</v>
      </c>
      <c r="C3855" s="590" t="s">
        <v>36</v>
      </c>
      <c r="D3855" s="590" t="s">
        <v>1624</v>
      </c>
      <c r="E3855" s="590" t="s">
        <v>33</v>
      </c>
      <c r="F3855" s="591" t="s">
        <v>215</v>
      </c>
      <c r="G3855" s="590" t="s">
        <v>216</v>
      </c>
      <c r="H3855" s="593">
        <v>2333</v>
      </c>
      <c r="I3855" s="592">
        <v>5432.68</v>
      </c>
      <c r="J3855" s="592">
        <v>12674442.439999999</v>
      </c>
      <c r="K3855" s="590" t="s">
        <v>7</v>
      </c>
      <c r="L3855" s="590" t="s">
        <v>1625</v>
      </c>
      <c r="M3855" s="591" t="s">
        <v>215</v>
      </c>
      <c r="O3855" s="554" t="str">
        <f>+_xlfn.CONCAT(B3855,"-",E3855)</f>
        <v>B3/03/02-J</v>
      </c>
      <c r="P3855" s="555"/>
      <c r="Q3855" s="555"/>
      <c r="R3855" s="555"/>
    </row>
    <row r="3858" spans="1:18" ht="14.5">
      <c r="A3858" s="587">
        <v>3</v>
      </c>
      <c r="B3858" s="588" t="s">
        <v>4308</v>
      </c>
      <c r="C3858" s="588" t="s">
        <v>36</v>
      </c>
      <c r="D3858" s="588" t="s">
        <v>36</v>
      </c>
      <c r="E3858" s="588" t="s">
        <v>36</v>
      </c>
      <c r="F3858" s="587" t="s">
        <v>246</v>
      </c>
      <c r="G3858" s="588" t="s">
        <v>36</v>
      </c>
      <c r="H3858" s="587"/>
      <c r="I3858" s="587"/>
      <c r="J3858" s="583">
        <v>4254073.5199999996</v>
      </c>
      <c r="K3858" s="588"/>
      <c r="L3858" s="588"/>
      <c r="M3858" s="587"/>
      <c r="N3858" s="587"/>
      <c r="O3858" s="587"/>
    </row>
    <row r="3859" spans="1:18" ht="29">
      <c r="A3859" s="587">
        <v>4</v>
      </c>
      <c r="B3859" s="588" t="s">
        <v>4308</v>
      </c>
      <c r="C3859" s="588" t="s">
        <v>36</v>
      </c>
      <c r="D3859" s="588" t="s">
        <v>36</v>
      </c>
      <c r="E3859" s="588" t="s">
        <v>36</v>
      </c>
      <c r="F3859" s="587" t="s">
        <v>247</v>
      </c>
      <c r="G3859" s="588" t="s">
        <v>36</v>
      </c>
      <c r="H3859" s="587"/>
      <c r="I3859" s="587"/>
      <c r="J3859" s="583">
        <v>343406.13</v>
      </c>
      <c r="K3859" s="588"/>
      <c r="L3859" s="588"/>
      <c r="M3859" s="587"/>
      <c r="N3859" s="587"/>
      <c r="O3859" s="587"/>
      <c r="P3859" s="555"/>
      <c r="Q3859" s="555"/>
      <c r="R3859" s="555"/>
    </row>
    <row r="3860" spans="1:18" ht="14.5">
      <c r="B3860" s="590" t="s">
        <v>4308</v>
      </c>
      <c r="C3860" s="590" t="s">
        <v>36</v>
      </c>
      <c r="D3860" s="590" t="s">
        <v>1627</v>
      </c>
      <c r="E3860" s="590" t="s">
        <v>5</v>
      </c>
      <c r="F3860" s="591" t="s">
        <v>248</v>
      </c>
      <c r="G3860" s="590" t="s">
        <v>219</v>
      </c>
      <c r="H3860" s="593">
        <v>5071</v>
      </c>
      <c r="I3860" s="589">
        <v>66.31</v>
      </c>
      <c r="J3860" s="592">
        <v>336258.01</v>
      </c>
      <c r="K3860" s="590" t="s">
        <v>7</v>
      </c>
      <c r="L3860" s="590" t="s">
        <v>1628</v>
      </c>
      <c r="M3860" s="591" t="s">
        <v>1629</v>
      </c>
      <c r="O3860" s="554" t="str">
        <f t="shared" ref="O3860:O3861" si="354">+_xlfn.CONCAT(B3860,"-",E3860)</f>
        <v>B3/03/03-A</v>
      </c>
      <c r="P3860" s="555"/>
      <c r="Q3860" s="555"/>
      <c r="R3860" s="555"/>
    </row>
    <row r="3861" spans="1:18">
      <c r="B3861" s="590" t="s">
        <v>4308</v>
      </c>
      <c r="C3861" s="590" t="s">
        <v>36</v>
      </c>
      <c r="D3861" s="590" t="s">
        <v>1627</v>
      </c>
      <c r="E3861" s="590" t="s">
        <v>6</v>
      </c>
      <c r="F3861" s="591" t="s">
        <v>250</v>
      </c>
      <c r="G3861" s="590" t="s">
        <v>179</v>
      </c>
      <c r="H3861" s="589">
        <v>686</v>
      </c>
      <c r="I3861" s="589">
        <v>10.42</v>
      </c>
      <c r="J3861" s="592">
        <v>7148.12</v>
      </c>
      <c r="K3861" s="590" t="s">
        <v>7</v>
      </c>
      <c r="L3861" s="590" t="s">
        <v>1630</v>
      </c>
      <c r="M3861" s="591" t="s">
        <v>250</v>
      </c>
      <c r="O3861" s="554" t="str">
        <f t="shared" si="354"/>
        <v>B3/03/03-B</v>
      </c>
    </row>
    <row r="3863" spans="1:18" ht="29">
      <c r="A3863" s="587">
        <v>4</v>
      </c>
      <c r="B3863" s="588" t="s">
        <v>4308</v>
      </c>
      <c r="C3863" s="588" t="s">
        <v>36</v>
      </c>
      <c r="D3863" s="588" t="s">
        <v>36</v>
      </c>
      <c r="E3863" s="588" t="s">
        <v>36</v>
      </c>
      <c r="F3863" s="587" t="s">
        <v>251</v>
      </c>
      <c r="G3863" s="588" t="s">
        <v>36</v>
      </c>
      <c r="H3863" s="587"/>
      <c r="I3863" s="587"/>
      <c r="J3863" s="583">
        <v>3910667.39</v>
      </c>
      <c r="K3863" s="588"/>
      <c r="L3863" s="588"/>
      <c r="M3863" s="587"/>
      <c r="N3863" s="587"/>
      <c r="O3863" s="587"/>
    </row>
    <row r="3864" spans="1:18" ht="14.5">
      <c r="B3864" s="590" t="s">
        <v>4308</v>
      </c>
      <c r="C3864" s="590" t="s">
        <v>36</v>
      </c>
      <c r="D3864" s="590" t="s">
        <v>1627</v>
      </c>
      <c r="E3864" s="590" t="s">
        <v>7</v>
      </c>
      <c r="F3864" s="591" t="s">
        <v>252</v>
      </c>
      <c r="G3864" s="590" t="s">
        <v>219</v>
      </c>
      <c r="H3864" s="593">
        <v>34951</v>
      </c>
      <c r="I3864" s="589">
        <v>111.89</v>
      </c>
      <c r="J3864" s="592">
        <v>3910667.39</v>
      </c>
      <c r="K3864" s="590" t="s">
        <v>7</v>
      </c>
      <c r="L3864" s="590" t="s">
        <v>1631</v>
      </c>
      <c r="M3864" s="591" t="s">
        <v>1632</v>
      </c>
      <c r="O3864" s="554" t="str">
        <f>+_xlfn.CONCAT(B3864,"-",E3864)</f>
        <v>B3/03/03-C</v>
      </c>
      <c r="P3864" s="555"/>
      <c r="Q3864" s="555"/>
      <c r="R3864" s="555"/>
    </row>
    <row r="3866" spans="1:18" ht="14.5">
      <c r="A3866" s="587" t="s">
        <v>1633</v>
      </c>
      <c r="B3866" s="588" t="s">
        <v>4308</v>
      </c>
      <c r="C3866" s="588" t="s">
        <v>36</v>
      </c>
      <c r="D3866" s="588" t="s">
        <v>36</v>
      </c>
      <c r="E3866" s="588" t="s">
        <v>36</v>
      </c>
      <c r="F3866" s="587" t="s">
        <v>18</v>
      </c>
      <c r="G3866" s="588"/>
      <c r="H3866" s="587"/>
      <c r="I3866" s="587"/>
      <c r="J3866" s="587"/>
      <c r="K3866" s="588"/>
      <c r="L3866" s="588"/>
      <c r="M3866" s="587"/>
      <c r="N3866" s="587"/>
      <c r="O3866" s="587"/>
    </row>
    <row r="3867" spans="1:18" ht="14.5">
      <c r="A3867" s="587" t="s">
        <v>1633</v>
      </c>
      <c r="B3867" s="588" t="s">
        <v>4308</v>
      </c>
      <c r="C3867" s="588" t="s">
        <v>36</v>
      </c>
      <c r="D3867" s="588" t="s">
        <v>36</v>
      </c>
      <c r="E3867" s="588" t="s">
        <v>36</v>
      </c>
      <c r="F3867" s="587" t="s">
        <v>9</v>
      </c>
      <c r="G3867" s="588"/>
      <c r="H3867" s="587"/>
      <c r="I3867" s="587"/>
      <c r="J3867" s="587"/>
      <c r="K3867" s="588"/>
      <c r="L3867" s="588"/>
      <c r="M3867" s="587"/>
      <c r="N3867" s="587"/>
      <c r="O3867" s="587"/>
      <c r="P3867" s="555"/>
      <c r="Q3867" s="555"/>
      <c r="R3867" s="555"/>
    </row>
    <row r="3868" spans="1:18" ht="14.5">
      <c r="P3868" s="555"/>
      <c r="Q3868" s="555"/>
      <c r="R3868" s="555"/>
    </row>
    <row r="3870" spans="1:18" ht="14.5">
      <c r="A3870" s="587">
        <v>2</v>
      </c>
      <c r="B3870" s="588" t="s">
        <v>4309</v>
      </c>
      <c r="C3870" s="588" t="s">
        <v>36</v>
      </c>
      <c r="D3870" s="588" t="s">
        <v>36</v>
      </c>
      <c r="E3870" s="588" t="s">
        <v>36</v>
      </c>
      <c r="F3870" s="587" t="s">
        <v>22</v>
      </c>
      <c r="G3870" s="588" t="s">
        <v>36</v>
      </c>
      <c r="H3870" s="587"/>
      <c r="I3870" s="587"/>
      <c r="J3870" s="583">
        <v>3055479.17</v>
      </c>
      <c r="K3870" s="588"/>
      <c r="L3870" s="588"/>
      <c r="M3870" s="587"/>
      <c r="N3870" s="587"/>
      <c r="O3870" s="587"/>
    </row>
    <row r="3871" spans="1:18" ht="14.5">
      <c r="A3871" s="587">
        <v>3</v>
      </c>
      <c r="B3871" s="588" t="s">
        <v>4309</v>
      </c>
      <c r="C3871" s="588" t="s">
        <v>36</v>
      </c>
      <c r="D3871" s="588" t="s">
        <v>36</v>
      </c>
      <c r="E3871" s="588" t="s">
        <v>36</v>
      </c>
      <c r="F3871" s="587" t="s">
        <v>1635</v>
      </c>
      <c r="G3871" s="588" t="s">
        <v>36</v>
      </c>
      <c r="H3871" s="587"/>
      <c r="I3871" s="587"/>
      <c r="J3871" s="583">
        <v>3055479.17</v>
      </c>
      <c r="K3871" s="588"/>
      <c r="L3871" s="588"/>
      <c r="M3871" s="587"/>
      <c r="N3871" s="587"/>
      <c r="O3871" s="587"/>
      <c r="P3871" s="555"/>
      <c r="Q3871" s="555"/>
      <c r="R3871" s="555"/>
    </row>
    <row r="3872" spans="1:18" ht="116">
      <c r="A3872" s="587">
        <v>4</v>
      </c>
      <c r="B3872" s="588" t="s">
        <v>4309</v>
      </c>
      <c r="C3872" s="588" t="s">
        <v>36</v>
      </c>
      <c r="D3872" s="588" t="s">
        <v>36</v>
      </c>
      <c r="E3872" s="588" t="s">
        <v>36</v>
      </c>
      <c r="F3872" s="587" t="s">
        <v>254</v>
      </c>
      <c r="G3872" s="588" t="s">
        <v>36</v>
      </c>
      <c r="H3872" s="587"/>
      <c r="I3872" s="587"/>
      <c r="J3872" s="583">
        <v>2754016.25</v>
      </c>
      <c r="K3872" s="588"/>
      <c r="L3872" s="588"/>
      <c r="M3872" s="587"/>
      <c r="N3872" s="587"/>
      <c r="O3872" s="587"/>
      <c r="P3872" s="555"/>
      <c r="Q3872" s="555"/>
      <c r="R3872" s="555"/>
    </row>
    <row r="3873" spans="1:18" ht="14.5">
      <c r="B3873" s="590" t="s">
        <v>4309</v>
      </c>
      <c r="C3873" s="590" t="s">
        <v>36</v>
      </c>
      <c r="D3873" s="590" t="s">
        <v>1636</v>
      </c>
      <c r="E3873" s="590" t="s">
        <v>5</v>
      </c>
      <c r="F3873" s="591" t="s">
        <v>256</v>
      </c>
      <c r="G3873" s="590" t="s">
        <v>219</v>
      </c>
      <c r="H3873" s="589">
        <v>12</v>
      </c>
      <c r="I3873" s="589">
        <v>193.45</v>
      </c>
      <c r="J3873" s="592">
        <v>2321.4</v>
      </c>
      <c r="K3873" s="590" t="s">
        <v>8</v>
      </c>
      <c r="L3873" s="590" t="s">
        <v>1639</v>
      </c>
      <c r="M3873" s="591" t="s">
        <v>1640</v>
      </c>
      <c r="O3873" s="554" t="str">
        <f t="shared" ref="O3873:O3874" si="355">+_xlfn.CONCAT(B3873,"-",E3873)</f>
        <v>B3/04/01-A</v>
      </c>
      <c r="P3873" s="555"/>
      <c r="Q3873" s="555"/>
      <c r="R3873" s="555"/>
    </row>
    <row r="3874" spans="1:18">
      <c r="B3874" s="590" t="s">
        <v>4309</v>
      </c>
      <c r="C3874" s="590" t="s">
        <v>36</v>
      </c>
      <c r="D3874" s="590" t="s">
        <v>1636</v>
      </c>
      <c r="E3874" s="590" t="s">
        <v>6</v>
      </c>
      <c r="F3874" s="591" t="s">
        <v>257</v>
      </c>
      <c r="G3874" s="590" t="s">
        <v>219</v>
      </c>
      <c r="H3874" s="593">
        <v>12865</v>
      </c>
      <c r="I3874" s="589">
        <v>213.89</v>
      </c>
      <c r="J3874" s="592">
        <v>2751694.85</v>
      </c>
      <c r="K3874" s="590" t="s">
        <v>8</v>
      </c>
      <c r="L3874" s="590" t="s">
        <v>1641</v>
      </c>
      <c r="M3874" s="591" t="s">
        <v>1642</v>
      </c>
      <c r="O3874" s="554" t="str">
        <f t="shared" si="355"/>
        <v>B3/04/01-B</v>
      </c>
    </row>
    <row r="3876" spans="1:18" ht="116">
      <c r="A3876" s="587">
        <v>4</v>
      </c>
      <c r="B3876" s="588" t="s">
        <v>4309</v>
      </c>
      <c r="C3876" s="588" t="s">
        <v>36</v>
      </c>
      <c r="D3876" s="588" t="s">
        <v>36</v>
      </c>
      <c r="E3876" s="588" t="s">
        <v>36</v>
      </c>
      <c r="F3876" s="587" t="s">
        <v>4310</v>
      </c>
      <c r="G3876" s="588" t="s">
        <v>36</v>
      </c>
      <c r="H3876" s="587"/>
      <c r="I3876" s="587"/>
      <c r="J3876" s="583">
        <v>301462.92</v>
      </c>
      <c r="K3876" s="588"/>
      <c r="L3876" s="588"/>
      <c r="M3876" s="587"/>
      <c r="N3876" s="587"/>
      <c r="O3876" s="587"/>
    </row>
    <row r="3877" spans="1:18" ht="14.5">
      <c r="B3877" s="590" t="s">
        <v>4309</v>
      </c>
      <c r="C3877" s="590" t="s">
        <v>36</v>
      </c>
      <c r="D3877" s="590" t="s">
        <v>1636</v>
      </c>
      <c r="E3877" s="590" t="s">
        <v>7</v>
      </c>
      <c r="F3877" s="591" t="s">
        <v>4311</v>
      </c>
      <c r="G3877" s="590" t="s">
        <v>219</v>
      </c>
      <c r="H3877" s="593">
        <v>1076</v>
      </c>
      <c r="I3877" s="589">
        <v>280.17</v>
      </c>
      <c r="J3877" s="592">
        <v>301462.92</v>
      </c>
      <c r="K3877" s="590" t="s">
        <v>8</v>
      </c>
      <c r="L3877" s="590" t="s">
        <v>4312</v>
      </c>
      <c r="M3877" s="591" t="s">
        <v>4313</v>
      </c>
      <c r="O3877" s="554" t="str">
        <f>+_xlfn.CONCAT(B3877,"-",E3877)</f>
        <v>B3/04/01-C</v>
      </c>
      <c r="P3877" s="555"/>
      <c r="Q3877" s="555"/>
      <c r="R3877" s="555"/>
    </row>
    <row r="3879" spans="1:18" ht="14.5">
      <c r="A3879" s="587" t="s">
        <v>1633</v>
      </c>
      <c r="B3879" s="588" t="s">
        <v>4309</v>
      </c>
      <c r="C3879" s="588" t="s">
        <v>36</v>
      </c>
      <c r="D3879" s="588" t="s">
        <v>36</v>
      </c>
      <c r="E3879" s="588" t="s">
        <v>36</v>
      </c>
      <c r="F3879" s="587" t="s">
        <v>22</v>
      </c>
      <c r="G3879" s="588"/>
      <c r="H3879" s="587"/>
      <c r="I3879" s="587"/>
      <c r="J3879" s="587"/>
      <c r="K3879" s="588"/>
      <c r="L3879" s="588"/>
      <c r="M3879" s="587"/>
      <c r="N3879" s="587"/>
      <c r="O3879" s="587"/>
    </row>
    <row r="3880" spans="1:18" ht="14.5">
      <c r="A3880" s="587" t="s">
        <v>1633</v>
      </c>
      <c r="B3880" s="588" t="s">
        <v>4309</v>
      </c>
      <c r="C3880" s="588" t="s">
        <v>36</v>
      </c>
      <c r="D3880" s="588" t="s">
        <v>36</v>
      </c>
      <c r="E3880" s="588" t="s">
        <v>36</v>
      </c>
      <c r="F3880" s="587" t="s">
        <v>9</v>
      </c>
      <c r="G3880" s="588"/>
      <c r="H3880" s="587"/>
      <c r="I3880" s="587"/>
      <c r="J3880" s="587"/>
      <c r="K3880" s="588"/>
      <c r="L3880" s="588"/>
      <c r="M3880" s="587"/>
      <c r="N3880" s="587"/>
      <c r="O3880" s="587"/>
      <c r="P3880" s="555"/>
      <c r="Q3880" s="555"/>
      <c r="R3880" s="555"/>
    </row>
    <row r="3881" spans="1:18" ht="14.5">
      <c r="P3881" s="555"/>
      <c r="Q3881" s="555"/>
      <c r="R3881" s="555"/>
    </row>
    <row r="3883" spans="1:18" ht="14.5">
      <c r="A3883" s="587">
        <v>2</v>
      </c>
      <c r="B3883" s="588" t="s">
        <v>4314</v>
      </c>
      <c r="C3883" s="588" t="s">
        <v>36</v>
      </c>
      <c r="D3883" s="588" t="s">
        <v>36</v>
      </c>
      <c r="E3883" s="588" t="s">
        <v>36</v>
      </c>
      <c r="F3883" s="587" t="s">
        <v>15</v>
      </c>
      <c r="G3883" s="588" t="s">
        <v>36</v>
      </c>
      <c r="H3883" s="587"/>
      <c r="I3883" s="587"/>
      <c r="J3883" s="583">
        <v>22818380</v>
      </c>
      <c r="K3883" s="588"/>
      <c r="L3883" s="588"/>
      <c r="M3883" s="587"/>
      <c r="N3883" s="587"/>
      <c r="O3883" s="587"/>
    </row>
    <row r="3884" spans="1:18" ht="14.5">
      <c r="A3884" s="587">
        <v>3</v>
      </c>
      <c r="B3884" s="588" t="s">
        <v>4314</v>
      </c>
      <c r="C3884" s="588" t="s">
        <v>36</v>
      </c>
      <c r="D3884" s="588" t="s">
        <v>36</v>
      </c>
      <c r="E3884" s="588" t="s">
        <v>36</v>
      </c>
      <c r="F3884" s="587" t="s">
        <v>241</v>
      </c>
      <c r="G3884" s="588" t="s">
        <v>36</v>
      </c>
      <c r="H3884" s="587"/>
      <c r="I3884" s="587"/>
      <c r="J3884" s="583">
        <v>22022300</v>
      </c>
      <c r="K3884" s="588"/>
      <c r="L3884" s="588"/>
      <c r="M3884" s="587"/>
      <c r="N3884" s="587"/>
      <c r="O3884" s="587"/>
      <c r="P3884" s="555"/>
      <c r="Q3884" s="555"/>
      <c r="R3884" s="555"/>
    </row>
    <row r="3885" spans="1:18" ht="58">
      <c r="A3885" s="587">
        <v>4</v>
      </c>
      <c r="B3885" s="588" t="s">
        <v>4314</v>
      </c>
      <c r="C3885" s="588" t="s">
        <v>36</v>
      </c>
      <c r="D3885" s="588" t="s">
        <v>36</v>
      </c>
      <c r="E3885" s="588" t="s">
        <v>36</v>
      </c>
      <c r="F3885" s="587" t="s">
        <v>1315</v>
      </c>
      <c r="G3885" s="588" t="s">
        <v>36</v>
      </c>
      <c r="H3885" s="587"/>
      <c r="I3885" s="587"/>
      <c r="J3885" s="583">
        <v>22022300</v>
      </c>
      <c r="K3885" s="588"/>
      <c r="L3885" s="588"/>
      <c r="M3885" s="587"/>
      <c r="N3885" s="587"/>
      <c r="O3885" s="587"/>
      <c r="P3885" s="555"/>
      <c r="Q3885" s="555"/>
      <c r="R3885" s="555"/>
    </row>
    <row r="3886" spans="1:18" ht="14.5">
      <c r="B3886" s="590" t="s">
        <v>4314</v>
      </c>
      <c r="C3886" s="590" t="s">
        <v>36</v>
      </c>
      <c r="D3886" s="590" t="s">
        <v>1644</v>
      </c>
      <c r="E3886" s="590" t="s">
        <v>5</v>
      </c>
      <c r="F3886" s="591" t="s">
        <v>1316</v>
      </c>
      <c r="G3886" s="590" t="s">
        <v>242</v>
      </c>
      <c r="H3886" s="593">
        <v>1060</v>
      </c>
      <c r="I3886" s="592">
        <v>20705</v>
      </c>
      <c r="J3886" s="592">
        <v>21947300</v>
      </c>
      <c r="K3886" s="590" t="s">
        <v>10</v>
      </c>
      <c r="L3886" s="590" t="s">
        <v>1645</v>
      </c>
      <c r="M3886" s="591" t="s">
        <v>1316</v>
      </c>
      <c r="O3886" s="554" t="str">
        <f>+_xlfn.CONCAT(B3886,"-",E3886)</f>
        <v>B3/05/01-A</v>
      </c>
      <c r="P3886" s="555"/>
      <c r="Q3886" s="555"/>
      <c r="R3886" s="555"/>
    </row>
    <row r="3888" spans="1:18" ht="391.5">
      <c r="A3888" s="587" t="s">
        <v>1633</v>
      </c>
      <c r="B3888" s="588" t="s">
        <v>4314</v>
      </c>
      <c r="C3888" s="588" t="s">
        <v>36</v>
      </c>
      <c r="D3888" s="588" t="s">
        <v>36</v>
      </c>
      <c r="E3888" s="588" t="s">
        <v>36</v>
      </c>
      <c r="F3888" s="594" t="s">
        <v>1646</v>
      </c>
      <c r="G3888" s="588"/>
      <c r="H3888" s="587"/>
      <c r="I3888" s="587"/>
      <c r="J3888" s="587"/>
      <c r="K3888" s="588"/>
      <c r="L3888" s="588"/>
      <c r="M3888" s="587"/>
      <c r="N3888" s="587"/>
      <c r="O3888" s="587"/>
    </row>
    <row r="3889" spans="1:18" ht="14.5">
      <c r="B3889" s="590" t="s">
        <v>4314</v>
      </c>
      <c r="C3889" s="590" t="s">
        <v>36</v>
      </c>
      <c r="D3889" s="590" t="s">
        <v>2697</v>
      </c>
      <c r="E3889" s="590" t="s">
        <v>6</v>
      </c>
      <c r="F3889" s="591" t="s">
        <v>1318</v>
      </c>
      <c r="G3889" s="590" t="s">
        <v>168</v>
      </c>
      <c r="H3889" s="589">
        <v>100</v>
      </c>
      <c r="I3889" s="589">
        <v>750</v>
      </c>
      <c r="J3889" s="592">
        <v>75000</v>
      </c>
      <c r="K3889" s="590" t="s">
        <v>10</v>
      </c>
      <c r="L3889" s="590" t="s">
        <v>2699</v>
      </c>
      <c r="M3889" s="591" t="s">
        <v>2698</v>
      </c>
      <c r="O3889" s="554" t="str">
        <f>+_xlfn.CONCAT(B3889,"-",E3889)</f>
        <v>B3/05/01-B</v>
      </c>
      <c r="P3889" s="555"/>
      <c r="Q3889" s="555"/>
      <c r="R3889" s="555"/>
    </row>
    <row r="3891" spans="1:18" ht="29">
      <c r="A3891" s="587">
        <v>4</v>
      </c>
      <c r="B3891" s="588" t="s">
        <v>4314</v>
      </c>
      <c r="C3891" s="588" t="s">
        <v>36</v>
      </c>
      <c r="D3891" s="588" t="s">
        <v>36</v>
      </c>
      <c r="E3891" s="588" t="s">
        <v>36</v>
      </c>
      <c r="F3891" s="587" t="s">
        <v>1319</v>
      </c>
      <c r="G3891" s="588" t="s">
        <v>36</v>
      </c>
      <c r="H3891" s="587"/>
      <c r="I3891" s="587"/>
      <c r="J3891" s="587">
        <v>0</v>
      </c>
      <c r="K3891" s="588"/>
      <c r="L3891" s="588"/>
      <c r="M3891" s="587"/>
      <c r="N3891" s="587"/>
      <c r="O3891" s="587"/>
    </row>
    <row r="3892" spans="1:18" ht="14.5">
      <c r="P3892" s="555"/>
      <c r="Q3892" s="555"/>
      <c r="R3892" s="555"/>
    </row>
    <row r="3894" spans="1:18" ht="14.5">
      <c r="A3894" s="587">
        <v>3</v>
      </c>
      <c r="B3894" s="588" t="s">
        <v>4315</v>
      </c>
      <c r="C3894" s="588" t="s">
        <v>36</v>
      </c>
      <c r="D3894" s="588" t="s">
        <v>36</v>
      </c>
      <c r="E3894" s="588" t="s">
        <v>36</v>
      </c>
      <c r="F3894" s="587" t="s">
        <v>243</v>
      </c>
      <c r="G3894" s="588" t="s">
        <v>36</v>
      </c>
      <c r="H3894" s="587"/>
      <c r="I3894" s="587"/>
      <c r="J3894" s="583">
        <v>590568</v>
      </c>
      <c r="K3894" s="588"/>
      <c r="L3894" s="588"/>
      <c r="M3894" s="587"/>
      <c r="N3894" s="587"/>
      <c r="O3894" s="587"/>
    </row>
    <row r="3895" spans="1:18" ht="58">
      <c r="A3895" s="587">
        <v>4</v>
      </c>
      <c r="B3895" s="588" t="s">
        <v>4315</v>
      </c>
      <c r="C3895" s="588" t="s">
        <v>36</v>
      </c>
      <c r="D3895" s="588" t="s">
        <v>36</v>
      </c>
      <c r="E3895" s="588" t="s">
        <v>36</v>
      </c>
      <c r="F3895" s="587" t="s">
        <v>1315</v>
      </c>
      <c r="G3895" s="588" t="s">
        <v>36</v>
      </c>
      <c r="H3895" s="587"/>
      <c r="I3895" s="587"/>
      <c r="J3895" s="583">
        <v>590568</v>
      </c>
      <c r="K3895" s="588"/>
      <c r="L3895" s="588"/>
      <c r="M3895" s="587"/>
      <c r="N3895" s="587"/>
      <c r="O3895" s="587"/>
      <c r="P3895" s="555"/>
      <c r="Q3895" s="555"/>
      <c r="R3895" s="555"/>
    </row>
    <row r="3896" spans="1:18" ht="37.5">
      <c r="B3896" s="590" t="s">
        <v>4315</v>
      </c>
      <c r="C3896" s="590" t="s">
        <v>36</v>
      </c>
      <c r="D3896" s="590" t="s">
        <v>1648</v>
      </c>
      <c r="E3896" s="590" t="s">
        <v>5</v>
      </c>
      <c r="F3896" s="591" t="s">
        <v>244</v>
      </c>
      <c r="G3896" s="590" t="s">
        <v>168</v>
      </c>
      <c r="H3896" s="593">
        <v>2400</v>
      </c>
      <c r="I3896" s="589">
        <v>246.07</v>
      </c>
      <c r="J3896" s="592">
        <v>590568</v>
      </c>
      <c r="K3896" s="590" t="s">
        <v>10</v>
      </c>
      <c r="L3896" s="590" t="s">
        <v>1649</v>
      </c>
      <c r="M3896" s="591" t="s">
        <v>244</v>
      </c>
      <c r="O3896" s="554" t="str">
        <f>+_xlfn.CONCAT(B3896,"-",E3896)</f>
        <v>B3/05/02-A</v>
      </c>
      <c r="P3896" s="555"/>
      <c r="Q3896" s="555"/>
      <c r="R3896" s="555"/>
    </row>
    <row r="3898" spans="1:18" ht="14.5">
      <c r="A3898" s="587">
        <v>3</v>
      </c>
      <c r="B3898" s="588" t="s">
        <v>4315</v>
      </c>
      <c r="C3898" s="588" t="s">
        <v>36</v>
      </c>
      <c r="D3898" s="588" t="s">
        <v>36</v>
      </c>
      <c r="E3898" s="588" t="s">
        <v>36</v>
      </c>
      <c r="F3898" s="587" t="s">
        <v>1650</v>
      </c>
      <c r="G3898" s="588" t="s">
        <v>36</v>
      </c>
      <c r="H3898" s="587"/>
      <c r="I3898" s="587"/>
      <c r="J3898" s="583">
        <v>52176</v>
      </c>
      <c r="K3898" s="588"/>
      <c r="L3898" s="588"/>
      <c r="M3898" s="587"/>
      <c r="N3898" s="587"/>
      <c r="O3898" s="587"/>
    </row>
    <row r="3899" spans="1:18" ht="58">
      <c r="A3899" s="587">
        <v>4</v>
      </c>
      <c r="B3899" s="588" t="s">
        <v>4315</v>
      </c>
      <c r="C3899" s="588" t="s">
        <v>36</v>
      </c>
      <c r="D3899" s="588" t="s">
        <v>36</v>
      </c>
      <c r="E3899" s="588" t="s">
        <v>36</v>
      </c>
      <c r="F3899" s="587" t="s">
        <v>258</v>
      </c>
      <c r="G3899" s="588" t="s">
        <v>36</v>
      </c>
      <c r="H3899" s="587"/>
      <c r="I3899" s="587"/>
      <c r="J3899" s="583">
        <v>14535</v>
      </c>
      <c r="K3899" s="588"/>
      <c r="L3899" s="588"/>
      <c r="M3899" s="587"/>
      <c r="N3899" s="587"/>
      <c r="O3899" s="587"/>
      <c r="P3899" s="555"/>
      <c r="Q3899" s="555"/>
      <c r="R3899" s="555"/>
    </row>
    <row r="3900" spans="1:18" ht="14.5">
      <c r="B3900" s="590" t="s">
        <v>4315</v>
      </c>
      <c r="C3900" s="590" t="s">
        <v>36</v>
      </c>
      <c r="D3900" s="590" t="s">
        <v>1651</v>
      </c>
      <c r="E3900" s="590" t="s">
        <v>6</v>
      </c>
      <c r="F3900" s="591" t="s">
        <v>259</v>
      </c>
      <c r="G3900" s="590" t="s">
        <v>0</v>
      </c>
      <c r="H3900" s="589">
        <v>1</v>
      </c>
      <c r="I3900" s="592">
        <v>14535</v>
      </c>
      <c r="J3900" s="592">
        <v>14535</v>
      </c>
      <c r="K3900" s="590" t="s">
        <v>10</v>
      </c>
      <c r="L3900" s="590" t="s">
        <v>4316</v>
      </c>
      <c r="M3900" s="591" t="s">
        <v>4317</v>
      </c>
      <c r="N3900" s="591" t="s">
        <v>4318</v>
      </c>
      <c r="O3900" s="554" t="str">
        <f>+_xlfn.CONCAT(B3900,"-",E3900)</f>
        <v>B3/05/02-B</v>
      </c>
      <c r="P3900" s="555"/>
      <c r="Q3900" s="555"/>
      <c r="R3900" s="555"/>
    </row>
    <row r="3902" spans="1:18" ht="87">
      <c r="A3902" s="587">
        <v>4</v>
      </c>
      <c r="B3902" s="588" t="s">
        <v>4315</v>
      </c>
      <c r="C3902" s="588" t="s">
        <v>36</v>
      </c>
      <c r="D3902" s="588" t="s">
        <v>36</v>
      </c>
      <c r="E3902" s="588" t="s">
        <v>36</v>
      </c>
      <c r="F3902" s="587" t="s">
        <v>1655</v>
      </c>
      <c r="G3902" s="588" t="s">
        <v>36</v>
      </c>
      <c r="H3902" s="587"/>
      <c r="I3902" s="587"/>
      <c r="J3902" s="583">
        <v>3066</v>
      </c>
      <c r="K3902" s="588"/>
      <c r="L3902" s="588"/>
      <c r="M3902" s="587"/>
      <c r="N3902" s="587"/>
      <c r="O3902" s="587"/>
    </row>
    <row r="3903" spans="1:18" ht="14.5">
      <c r="B3903" s="590" t="s">
        <v>4315</v>
      </c>
      <c r="C3903" s="590" t="s">
        <v>36</v>
      </c>
      <c r="D3903" s="590" t="s">
        <v>1656</v>
      </c>
      <c r="E3903" s="590" t="s">
        <v>7</v>
      </c>
      <c r="F3903" s="591" t="s">
        <v>261</v>
      </c>
      <c r="G3903" s="590" t="s">
        <v>0</v>
      </c>
      <c r="H3903" s="589">
        <v>1</v>
      </c>
      <c r="I3903" s="592">
        <v>3066</v>
      </c>
      <c r="J3903" s="592">
        <v>3066</v>
      </c>
      <c r="K3903" s="590" t="s">
        <v>10</v>
      </c>
      <c r="L3903" s="590" t="s">
        <v>4319</v>
      </c>
      <c r="M3903" s="591" t="s">
        <v>4320</v>
      </c>
      <c r="N3903" s="591" t="s">
        <v>1659</v>
      </c>
      <c r="O3903" s="554" t="str">
        <f>+_xlfn.CONCAT(B3903,"-",E3903)</f>
        <v>B3/05/02-C</v>
      </c>
      <c r="P3903" s="555"/>
      <c r="Q3903" s="555"/>
      <c r="R3903" s="555"/>
    </row>
    <row r="3906" spans="1:18" ht="58">
      <c r="A3906" s="587">
        <v>4</v>
      </c>
      <c r="B3906" s="588" t="s">
        <v>4321</v>
      </c>
      <c r="C3906" s="588" t="s">
        <v>36</v>
      </c>
      <c r="D3906" s="588" t="s">
        <v>36</v>
      </c>
      <c r="E3906" s="588" t="s">
        <v>36</v>
      </c>
      <c r="F3906" s="587" t="s">
        <v>262</v>
      </c>
      <c r="G3906" s="588" t="s">
        <v>36</v>
      </c>
      <c r="H3906" s="587"/>
      <c r="I3906" s="587"/>
      <c r="J3906" s="583">
        <v>13500</v>
      </c>
      <c r="K3906" s="588"/>
      <c r="L3906" s="588"/>
      <c r="M3906" s="587"/>
      <c r="N3906" s="587"/>
      <c r="O3906" s="587"/>
    </row>
    <row r="3907" spans="1:18" ht="14.5">
      <c r="B3907" s="590" t="s">
        <v>4321</v>
      </c>
      <c r="C3907" s="590" t="s">
        <v>36</v>
      </c>
      <c r="D3907" s="590" t="s">
        <v>1660</v>
      </c>
      <c r="E3907" s="590" t="s">
        <v>5</v>
      </c>
      <c r="F3907" s="591" t="s">
        <v>263</v>
      </c>
      <c r="G3907" s="590" t="s">
        <v>0</v>
      </c>
      <c r="H3907" s="589">
        <v>1</v>
      </c>
      <c r="I3907" s="592">
        <v>13500</v>
      </c>
      <c r="J3907" s="592">
        <v>13500</v>
      </c>
      <c r="K3907" s="590" t="s">
        <v>10</v>
      </c>
      <c r="L3907" s="590" t="s">
        <v>4322</v>
      </c>
      <c r="M3907" s="591" t="s">
        <v>4323</v>
      </c>
      <c r="N3907" s="591" t="s">
        <v>1663</v>
      </c>
      <c r="O3907" s="554" t="str">
        <f>+_xlfn.CONCAT(B3907,"-",E3907)</f>
        <v>B3/05/03-A</v>
      </c>
      <c r="P3907" s="555"/>
      <c r="Q3907" s="555"/>
      <c r="R3907" s="555"/>
    </row>
    <row r="3909" spans="1:18" ht="72.5">
      <c r="A3909" s="587">
        <v>4</v>
      </c>
      <c r="B3909" s="588" t="s">
        <v>4321</v>
      </c>
      <c r="C3909" s="588" t="s">
        <v>36</v>
      </c>
      <c r="D3909" s="588" t="s">
        <v>36</v>
      </c>
      <c r="E3909" s="588" t="s">
        <v>36</v>
      </c>
      <c r="F3909" s="587" t="s">
        <v>264</v>
      </c>
      <c r="G3909" s="588" t="s">
        <v>36</v>
      </c>
      <c r="H3909" s="587"/>
      <c r="I3909" s="587"/>
      <c r="J3909" s="583">
        <v>15000</v>
      </c>
      <c r="K3909" s="588"/>
      <c r="L3909" s="588"/>
      <c r="M3909" s="587"/>
      <c r="N3909" s="587"/>
      <c r="O3909" s="587"/>
    </row>
    <row r="3910" spans="1:18" ht="14.5">
      <c r="B3910" s="590" t="s">
        <v>4321</v>
      </c>
      <c r="C3910" s="590" t="s">
        <v>36</v>
      </c>
      <c r="D3910" s="590" t="s">
        <v>1660</v>
      </c>
      <c r="E3910" s="590" t="s">
        <v>6</v>
      </c>
      <c r="F3910" s="591" t="s">
        <v>265</v>
      </c>
      <c r="G3910" s="590" t="s">
        <v>0</v>
      </c>
      <c r="H3910" s="589">
        <v>1</v>
      </c>
      <c r="I3910" s="592">
        <v>15000</v>
      </c>
      <c r="J3910" s="592">
        <v>15000</v>
      </c>
      <c r="K3910" s="590" t="s">
        <v>10</v>
      </c>
      <c r="L3910" s="590" t="s">
        <v>4324</v>
      </c>
      <c r="M3910" s="591" t="s">
        <v>4325</v>
      </c>
      <c r="N3910" s="591" t="s">
        <v>1663</v>
      </c>
      <c r="O3910" s="554" t="str">
        <f>+_xlfn.CONCAT(B3910,"-",E3910)</f>
        <v>B3/05/03-B</v>
      </c>
      <c r="P3910" s="555"/>
      <c r="Q3910" s="555"/>
      <c r="R3910" s="555"/>
    </row>
    <row r="3912" spans="1:18" ht="58">
      <c r="A3912" s="587">
        <v>4</v>
      </c>
      <c r="B3912" s="588" t="s">
        <v>4321</v>
      </c>
      <c r="C3912" s="588" t="s">
        <v>36</v>
      </c>
      <c r="D3912" s="588" t="s">
        <v>36</v>
      </c>
      <c r="E3912" s="588" t="s">
        <v>36</v>
      </c>
      <c r="F3912" s="587" t="s">
        <v>266</v>
      </c>
      <c r="G3912" s="588" t="s">
        <v>36</v>
      </c>
      <c r="H3912" s="587"/>
      <c r="I3912" s="587"/>
      <c r="J3912" s="583">
        <v>6075</v>
      </c>
      <c r="K3912" s="588"/>
      <c r="L3912" s="588"/>
      <c r="M3912" s="587"/>
      <c r="N3912" s="587"/>
      <c r="O3912" s="587"/>
    </row>
    <row r="3913" spans="1:18" ht="14.5">
      <c r="B3913" s="590" t="s">
        <v>4321</v>
      </c>
      <c r="C3913" s="590" t="s">
        <v>36</v>
      </c>
      <c r="D3913" s="590" t="s">
        <v>1667</v>
      </c>
      <c r="E3913" s="590" t="s">
        <v>7</v>
      </c>
      <c r="F3913" s="591" t="s">
        <v>267</v>
      </c>
      <c r="G3913" s="590" t="s">
        <v>0</v>
      </c>
      <c r="H3913" s="589">
        <v>1</v>
      </c>
      <c r="I3913" s="592">
        <v>6075</v>
      </c>
      <c r="J3913" s="592">
        <v>6075</v>
      </c>
      <c r="K3913" s="590" t="s">
        <v>28</v>
      </c>
      <c r="L3913" s="590" t="s">
        <v>4326</v>
      </c>
      <c r="M3913" s="591" t="s">
        <v>4327</v>
      </c>
      <c r="N3913" s="591" t="s">
        <v>1670</v>
      </c>
      <c r="O3913" s="554" t="str">
        <f>+_xlfn.CONCAT(B3913,"-",E3913)</f>
        <v>B3/05/03-C</v>
      </c>
      <c r="P3913" s="555"/>
      <c r="Q3913" s="555"/>
      <c r="R3913" s="555"/>
    </row>
    <row r="3915" spans="1:18" ht="14.5">
      <c r="A3915" s="587">
        <v>3</v>
      </c>
      <c r="B3915" s="588" t="s">
        <v>4321</v>
      </c>
      <c r="C3915" s="588" t="s">
        <v>36</v>
      </c>
      <c r="D3915" s="588" t="s">
        <v>36</v>
      </c>
      <c r="E3915" s="588" t="s">
        <v>36</v>
      </c>
      <c r="F3915" s="587" t="s">
        <v>268</v>
      </c>
      <c r="G3915" s="588" t="s">
        <v>36</v>
      </c>
      <c r="H3915" s="587"/>
      <c r="I3915" s="587"/>
      <c r="J3915" s="583">
        <v>48000</v>
      </c>
      <c r="K3915" s="588"/>
      <c r="L3915" s="588"/>
      <c r="M3915" s="587"/>
      <c r="N3915" s="587"/>
      <c r="O3915" s="587"/>
    </row>
    <row r="3916" spans="1:18" ht="72.5">
      <c r="A3916" s="587">
        <v>4</v>
      </c>
      <c r="B3916" s="588" t="s">
        <v>4321</v>
      </c>
      <c r="C3916" s="588" t="s">
        <v>36</v>
      </c>
      <c r="D3916" s="588" t="s">
        <v>36</v>
      </c>
      <c r="E3916" s="588" t="s">
        <v>36</v>
      </c>
      <c r="F3916" s="587" t="s">
        <v>269</v>
      </c>
      <c r="G3916" s="588" t="s">
        <v>36</v>
      </c>
      <c r="H3916" s="587"/>
      <c r="I3916" s="587"/>
      <c r="J3916" s="583">
        <v>48000</v>
      </c>
      <c r="K3916" s="588"/>
      <c r="L3916" s="588"/>
      <c r="M3916" s="587"/>
      <c r="N3916" s="587"/>
      <c r="O3916" s="587"/>
      <c r="P3916" s="555"/>
      <c r="Q3916" s="555"/>
      <c r="R3916" s="555"/>
    </row>
    <row r="3917" spans="1:18" ht="14.5">
      <c r="B3917" s="590" t="s">
        <v>4321</v>
      </c>
      <c r="C3917" s="590" t="s">
        <v>36</v>
      </c>
      <c r="D3917" s="590" t="s">
        <v>1656</v>
      </c>
      <c r="E3917" s="590" t="s">
        <v>8</v>
      </c>
      <c r="F3917" s="591" t="s">
        <v>270</v>
      </c>
      <c r="G3917" s="590" t="s">
        <v>0</v>
      </c>
      <c r="H3917" s="589">
        <v>1</v>
      </c>
      <c r="I3917" s="592">
        <v>48000</v>
      </c>
      <c r="J3917" s="592">
        <v>48000</v>
      </c>
      <c r="K3917" s="590" t="s">
        <v>10</v>
      </c>
      <c r="L3917" s="590" t="s">
        <v>4328</v>
      </c>
      <c r="M3917" s="591" t="s">
        <v>4329</v>
      </c>
      <c r="N3917" s="591" t="s">
        <v>4330</v>
      </c>
      <c r="O3917" s="554" t="str">
        <f>+_xlfn.CONCAT(B3917,"-",E3917)</f>
        <v>B3/05/03-D</v>
      </c>
      <c r="P3917" s="555"/>
      <c r="Q3917" s="555"/>
      <c r="R3917" s="555"/>
    </row>
    <row r="3920" spans="1:18" ht="14.5">
      <c r="A3920" s="587">
        <v>3</v>
      </c>
      <c r="B3920" s="588" t="s">
        <v>4331</v>
      </c>
      <c r="C3920" s="588" t="s">
        <v>36</v>
      </c>
      <c r="D3920" s="588" t="s">
        <v>36</v>
      </c>
      <c r="E3920" s="588" t="s">
        <v>36</v>
      </c>
      <c r="F3920" s="587" t="s">
        <v>271</v>
      </c>
      <c r="G3920" s="588" t="s">
        <v>36</v>
      </c>
      <c r="H3920" s="587"/>
      <c r="I3920" s="587"/>
      <c r="J3920" s="583">
        <v>105336</v>
      </c>
      <c r="K3920" s="588"/>
      <c r="L3920" s="588"/>
      <c r="M3920" s="587"/>
      <c r="N3920" s="587"/>
      <c r="O3920" s="587"/>
    </row>
    <row r="3921" spans="1:18" ht="87">
      <c r="A3921" s="587">
        <v>4</v>
      </c>
      <c r="B3921" s="588" t="s">
        <v>4331</v>
      </c>
      <c r="C3921" s="588" t="s">
        <v>36</v>
      </c>
      <c r="D3921" s="588" t="s">
        <v>36</v>
      </c>
      <c r="E3921" s="588" t="s">
        <v>36</v>
      </c>
      <c r="F3921" s="587" t="s">
        <v>272</v>
      </c>
      <c r="G3921" s="588" t="s">
        <v>36</v>
      </c>
      <c r="H3921" s="587"/>
      <c r="I3921" s="587"/>
      <c r="J3921" s="583">
        <v>77336</v>
      </c>
      <c r="K3921" s="588"/>
      <c r="L3921" s="588"/>
      <c r="M3921" s="587"/>
      <c r="N3921" s="587"/>
      <c r="O3921" s="587"/>
      <c r="P3921" s="555"/>
      <c r="Q3921" s="555"/>
      <c r="R3921" s="555"/>
    </row>
    <row r="3922" spans="1:18" ht="14.5">
      <c r="B3922" s="590" t="s">
        <v>4331</v>
      </c>
      <c r="C3922" s="590" t="s">
        <v>36</v>
      </c>
      <c r="D3922" s="590" t="s">
        <v>1674</v>
      </c>
      <c r="E3922" s="590" t="s">
        <v>5</v>
      </c>
      <c r="F3922" s="591" t="s">
        <v>273</v>
      </c>
      <c r="G3922" s="590" t="s">
        <v>0</v>
      </c>
      <c r="H3922" s="589">
        <v>1</v>
      </c>
      <c r="I3922" s="592">
        <v>77336</v>
      </c>
      <c r="J3922" s="592">
        <v>77336</v>
      </c>
      <c r="K3922" s="590" t="s">
        <v>10</v>
      </c>
      <c r="L3922" s="590" t="s">
        <v>4332</v>
      </c>
      <c r="M3922" s="591" t="s">
        <v>4333</v>
      </c>
      <c r="N3922" s="591" t="s">
        <v>1682</v>
      </c>
      <c r="O3922" s="554" t="str">
        <f>+_xlfn.CONCAT(B3922,"-",E3922)</f>
        <v>B3/05/04-A</v>
      </c>
      <c r="P3922" s="555"/>
      <c r="Q3922" s="555"/>
      <c r="R3922" s="555"/>
    </row>
    <row r="3924" spans="1:18" ht="58">
      <c r="A3924" s="587">
        <v>4</v>
      </c>
      <c r="B3924" s="588" t="s">
        <v>4331</v>
      </c>
      <c r="C3924" s="588" t="s">
        <v>36</v>
      </c>
      <c r="D3924" s="588" t="s">
        <v>36</v>
      </c>
      <c r="E3924" s="588" t="s">
        <v>36</v>
      </c>
      <c r="F3924" s="587" t="s">
        <v>274</v>
      </c>
      <c r="G3924" s="588" t="s">
        <v>36</v>
      </c>
      <c r="H3924" s="587"/>
      <c r="I3924" s="587"/>
      <c r="J3924" s="583">
        <v>28000</v>
      </c>
      <c r="K3924" s="588"/>
      <c r="L3924" s="588"/>
      <c r="M3924" s="587"/>
      <c r="N3924" s="587"/>
      <c r="O3924" s="587"/>
    </row>
    <row r="3925" spans="1:18" ht="14.5">
      <c r="B3925" s="590" t="s">
        <v>4331</v>
      </c>
      <c r="C3925" s="590" t="s">
        <v>36</v>
      </c>
      <c r="D3925" s="590" t="s">
        <v>1674</v>
      </c>
      <c r="E3925" s="590" t="s">
        <v>6</v>
      </c>
      <c r="F3925" s="591" t="s">
        <v>275</v>
      </c>
      <c r="G3925" s="590" t="s">
        <v>0</v>
      </c>
      <c r="H3925" s="589">
        <v>1</v>
      </c>
      <c r="I3925" s="592">
        <v>28000</v>
      </c>
      <c r="J3925" s="592">
        <v>28000</v>
      </c>
      <c r="K3925" s="590" t="s">
        <v>10</v>
      </c>
      <c r="L3925" s="590" t="s">
        <v>4334</v>
      </c>
      <c r="M3925" s="591" t="s">
        <v>4335</v>
      </c>
      <c r="N3925" s="591" t="s">
        <v>1682</v>
      </c>
      <c r="O3925" s="554" t="str">
        <f>+_xlfn.CONCAT(B3925,"-",E3925)</f>
        <v>B3/05/04-B</v>
      </c>
      <c r="P3925" s="555"/>
      <c r="Q3925" s="555"/>
      <c r="R3925" s="555"/>
    </row>
    <row r="3927" spans="1:18" ht="14.5">
      <c r="A3927" s="587" t="s">
        <v>1633</v>
      </c>
      <c r="B3927" s="588" t="s">
        <v>4331</v>
      </c>
      <c r="C3927" s="588" t="s">
        <v>36</v>
      </c>
      <c r="D3927" s="588" t="s">
        <v>36</v>
      </c>
      <c r="E3927" s="588" t="s">
        <v>36</v>
      </c>
      <c r="F3927" s="587" t="s">
        <v>15</v>
      </c>
      <c r="G3927" s="588"/>
      <c r="H3927" s="587"/>
      <c r="I3927" s="587"/>
      <c r="J3927" s="587"/>
      <c r="K3927" s="588"/>
      <c r="L3927" s="588"/>
      <c r="M3927" s="587"/>
      <c r="N3927" s="587"/>
      <c r="O3927" s="587"/>
    </row>
    <row r="3928" spans="1:18" ht="14.5">
      <c r="A3928" s="587" t="s">
        <v>1633</v>
      </c>
      <c r="B3928" s="588" t="s">
        <v>4331</v>
      </c>
      <c r="C3928" s="588" t="s">
        <v>36</v>
      </c>
      <c r="D3928" s="588" t="s">
        <v>36</v>
      </c>
      <c r="E3928" s="588" t="s">
        <v>36</v>
      </c>
      <c r="F3928" s="587" t="s">
        <v>9</v>
      </c>
      <c r="G3928" s="588"/>
      <c r="H3928" s="587"/>
      <c r="I3928" s="587"/>
      <c r="J3928" s="587"/>
      <c r="K3928" s="588"/>
      <c r="L3928" s="588"/>
      <c r="M3928" s="587"/>
      <c r="N3928" s="587"/>
      <c r="O3928" s="587"/>
      <c r="P3928" s="555"/>
      <c r="Q3928" s="555"/>
      <c r="R3928" s="555"/>
    </row>
    <row r="3929" spans="1:18" ht="14.5">
      <c r="P3929" s="555"/>
      <c r="Q3929" s="555"/>
      <c r="R3929" s="555"/>
    </row>
    <row r="3931" spans="1:18" ht="14.5">
      <c r="A3931" s="587">
        <v>2</v>
      </c>
      <c r="B3931" s="588" t="s">
        <v>4336</v>
      </c>
      <c r="C3931" s="588" t="s">
        <v>36</v>
      </c>
      <c r="D3931" s="588" t="s">
        <v>36</v>
      </c>
      <c r="E3931" s="588" t="s">
        <v>36</v>
      </c>
      <c r="F3931" s="587" t="s">
        <v>6450</v>
      </c>
      <c r="G3931" s="588" t="s">
        <v>36</v>
      </c>
      <c r="H3931" s="587"/>
      <c r="I3931" s="587"/>
      <c r="J3931" s="583">
        <v>2158445.7999999998</v>
      </c>
      <c r="K3931" s="588"/>
      <c r="L3931" s="588"/>
      <c r="M3931" s="587"/>
      <c r="N3931" s="587"/>
      <c r="O3931" s="587"/>
    </row>
    <row r="3932" spans="1:18" ht="29">
      <c r="A3932" s="587">
        <v>3</v>
      </c>
      <c r="B3932" s="588" t="s">
        <v>4336</v>
      </c>
      <c r="C3932" s="588" t="s">
        <v>36</v>
      </c>
      <c r="D3932" s="588" t="s">
        <v>36</v>
      </c>
      <c r="E3932" s="588" t="s">
        <v>36</v>
      </c>
      <c r="F3932" s="587" t="s">
        <v>276</v>
      </c>
      <c r="G3932" s="588" t="s">
        <v>36</v>
      </c>
      <c r="H3932" s="587"/>
      <c r="I3932" s="587"/>
      <c r="J3932" s="583">
        <v>57105</v>
      </c>
      <c r="K3932" s="588"/>
      <c r="L3932" s="588"/>
      <c r="M3932" s="587"/>
      <c r="N3932" s="587"/>
      <c r="O3932" s="587"/>
      <c r="P3932" s="555"/>
      <c r="Q3932" s="555"/>
      <c r="R3932" s="555"/>
    </row>
    <row r="3933" spans="1:18" ht="72.5">
      <c r="A3933" s="587">
        <v>4</v>
      </c>
      <c r="B3933" s="588" t="s">
        <v>4336</v>
      </c>
      <c r="C3933" s="588" t="s">
        <v>36</v>
      </c>
      <c r="D3933" s="588" t="s">
        <v>36</v>
      </c>
      <c r="E3933" s="588" t="s">
        <v>36</v>
      </c>
      <c r="F3933" s="587" t="s">
        <v>277</v>
      </c>
      <c r="G3933" s="588" t="s">
        <v>36</v>
      </c>
      <c r="H3933" s="587"/>
      <c r="I3933" s="587"/>
      <c r="J3933" s="583">
        <v>57105</v>
      </c>
      <c r="K3933" s="588"/>
      <c r="L3933" s="588"/>
      <c r="M3933" s="587"/>
      <c r="N3933" s="587"/>
      <c r="O3933" s="587"/>
      <c r="P3933" s="555"/>
      <c r="Q3933" s="555"/>
      <c r="R3933" s="555"/>
    </row>
    <row r="3934" spans="1:18" ht="25">
      <c r="B3934" s="590" t="s">
        <v>4336</v>
      </c>
      <c r="C3934" s="590" t="s">
        <v>36</v>
      </c>
      <c r="D3934" s="590" t="s">
        <v>1684</v>
      </c>
      <c r="E3934" s="590" t="s">
        <v>5</v>
      </c>
      <c r="F3934" s="591" t="s">
        <v>278</v>
      </c>
      <c r="G3934" s="590" t="s">
        <v>0</v>
      </c>
      <c r="H3934" s="589">
        <v>1</v>
      </c>
      <c r="I3934" s="592">
        <v>57105</v>
      </c>
      <c r="J3934" s="592">
        <v>57105</v>
      </c>
      <c r="K3934" s="590" t="s">
        <v>11</v>
      </c>
      <c r="L3934" s="590" t="s">
        <v>4337</v>
      </c>
      <c r="M3934" s="591" t="s">
        <v>4338</v>
      </c>
      <c r="N3934" s="591" t="s">
        <v>4339</v>
      </c>
      <c r="O3934" s="554" t="str">
        <f>+_xlfn.CONCAT(B3934,"-",E3934)</f>
        <v>B3/06/01-A</v>
      </c>
      <c r="P3934" s="555"/>
      <c r="Q3934" s="555"/>
      <c r="R3934" s="555"/>
    </row>
    <row r="3936" spans="1:18" ht="29">
      <c r="A3936" s="587">
        <v>3</v>
      </c>
      <c r="B3936" s="588" t="s">
        <v>4336</v>
      </c>
      <c r="C3936" s="588" t="s">
        <v>36</v>
      </c>
      <c r="D3936" s="588" t="s">
        <v>36</v>
      </c>
      <c r="E3936" s="588" t="s">
        <v>36</v>
      </c>
      <c r="F3936" s="587" t="s">
        <v>279</v>
      </c>
      <c r="G3936" s="588" t="s">
        <v>36</v>
      </c>
      <c r="H3936" s="587"/>
      <c r="I3936" s="587"/>
      <c r="J3936" s="583">
        <v>2057730.8</v>
      </c>
      <c r="K3936" s="588"/>
      <c r="L3936" s="588"/>
      <c r="M3936" s="587"/>
      <c r="N3936" s="587"/>
      <c r="O3936" s="587"/>
    </row>
    <row r="3937" spans="1:18" ht="58">
      <c r="A3937" s="587">
        <v>4</v>
      </c>
      <c r="B3937" s="588" t="s">
        <v>4336</v>
      </c>
      <c r="C3937" s="588" t="s">
        <v>36</v>
      </c>
      <c r="D3937" s="588" t="s">
        <v>36</v>
      </c>
      <c r="E3937" s="588" t="s">
        <v>36</v>
      </c>
      <c r="F3937" s="587" t="s">
        <v>2726</v>
      </c>
      <c r="G3937" s="588" t="s">
        <v>36</v>
      </c>
      <c r="H3937" s="587"/>
      <c r="I3937" s="587"/>
      <c r="J3937" s="583">
        <v>300700.40000000002</v>
      </c>
      <c r="K3937" s="588"/>
      <c r="L3937" s="588"/>
      <c r="M3937" s="587"/>
      <c r="N3937" s="587"/>
      <c r="O3937" s="587"/>
      <c r="P3937" s="555"/>
      <c r="Q3937" s="555"/>
      <c r="R3937" s="555"/>
    </row>
    <row r="3938" spans="1:18" ht="25">
      <c r="B3938" s="590" t="s">
        <v>4336</v>
      </c>
      <c r="C3938" s="590" t="s">
        <v>36</v>
      </c>
      <c r="D3938" s="590" t="s">
        <v>1688</v>
      </c>
      <c r="E3938" s="590" t="s">
        <v>6</v>
      </c>
      <c r="F3938" s="591" t="s">
        <v>2727</v>
      </c>
      <c r="G3938" s="590" t="s">
        <v>219</v>
      </c>
      <c r="H3938" s="589">
        <v>107</v>
      </c>
      <c r="I3938" s="592">
        <v>1073.93</v>
      </c>
      <c r="J3938" s="592">
        <v>114910.51</v>
      </c>
      <c r="K3938" s="590" t="s">
        <v>11</v>
      </c>
      <c r="L3938" s="590" t="s">
        <v>2728</v>
      </c>
      <c r="M3938" s="591" t="s">
        <v>2727</v>
      </c>
      <c r="O3938" s="554" t="str">
        <f t="shared" ref="O3938:O3939" si="356">+_xlfn.CONCAT(B3938,"-",E3938)</f>
        <v>B3/06/01-B</v>
      </c>
      <c r="P3938" s="555"/>
      <c r="Q3938" s="555"/>
      <c r="R3938" s="555"/>
    </row>
    <row r="3939" spans="1:18" ht="25">
      <c r="B3939" s="590" t="s">
        <v>4336</v>
      </c>
      <c r="C3939" s="590" t="s">
        <v>36</v>
      </c>
      <c r="D3939" s="590" t="s">
        <v>1688</v>
      </c>
      <c r="E3939" s="590" t="s">
        <v>7</v>
      </c>
      <c r="F3939" s="591" t="s">
        <v>4340</v>
      </c>
      <c r="G3939" s="590" t="s">
        <v>219</v>
      </c>
      <c r="H3939" s="589">
        <v>173</v>
      </c>
      <c r="I3939" s="592">
        <v>1073.93</v>
      </c>
      <c r="J3939" s="592">
        <v>185789.89</v>
      </c>
      <c r="K3939" s="590" t="s">
        <v>11</v>
      </c>
      <c r="L3939" s="590" t="s">
        <v>2728</v>
      </c>
      <c r="M3939" s="591" t="s">
        <v>2727</v>
      </c>
      <c r="O3939" s="554" t="str">
        <f t="shared" si="356"/>
        <v>B3/06/01-C</v>
      </c>
    </row>
    <row r="3941" spans="1:18" ht="72.5">
      <c r="A3941" s="587">
        <v>4</v>
      </c>
      <c r="B3941" s="588" t="s">
        <v>4336</v>
      </c>
      <c r="C3941" s="588" t="s">
        <v>36</v>
      </c>
      <c r="D3941" s="588" t="s">
        <v>36</v>
      </c>
      <c r="E3941" s="588" t="s">
        <v>36</v>
      </c>
      <c r="F3941" s="587" t="s">
        <v>280</v>
      </c>
      <c r="G3941" s="588" t="s">
        <v>36</v>
      </c>
      <c r="H3941" s="587"/>
      <c r="I3941" s="587"/>
      <c r="J3941" s="583">
        <v>1757030.3999999999</v>
      </c>
      <c r="K3941" s="588"/>
      <c r="L3941" s="588"/>
      <c r="M3941" s="587"/>
      <c r="N3941" s="587"/>
      <c r="O3941" s="587"/>
    </row>
    <row r="3942" spans="1:18" ht="25">
      <c r="B3942" s="590" t="s">
        <v>4336</v>
      </c>
      <c r="C3942" s="590" t="s">
        <v>36</v>
      </c>
      <c r="D3942" s="590" t="s">
        <v>1688</v>
      </c>
      <c r="E3942" s="590" t="s">
        <v>8</v>
      </c>
      <c r="F3942" s="591" t="s">
        <v>281</v>
      </c>
      <c r="G3942" s="590" t="s">
        <v>219</v>
      </c>
      <c r="H3942" s="593">
        <v>1536</v>
      </c>
      <c r="I3942" s="592">
        <v>1143.9000000000001</v>
      </c>
      <c r="J3942" s="592">
        <v>1757030.3999999999</v>
      </c>
      <c r="K3942" s="590" t="s">
        <v>11</v>
      </c>
      <c r="L3942" s="590" t="s">
        <v>1689</v>
      </c>
      <c r="M3942" s="591" t="s">
        <v>1690</v>
      </c>
      <c r="O3942" s="554" t="str">
        <f>+_xlfn.CONCAT(B3942,"-",E3942)</f>
        <v>B3/06/01-D</v>
      </c>
      <c r="P3942" s="555"/>
      <c r="Q3942" s="555"/>
      <c r="R3942" s="555"/>
    </row>
    <row r="3945" spans="1:18" ht="14.5">
      <c r="A3945" s="587">
        <v>3</v>
      </c>
      <c r="B3945" s="588" t="s">
        <v>4341</v>
      </c>
      <c r="C3945" s="588" t="s">
        <v>36</v>
      </c>
      <c r="D3945" s="588" t="s">
        <v>36</v>
      </c>
      <c r="E3945" s="588" t="s">
        <v>36</v>
      </c>
      <c r="F3945" s="587" t="s">
        <v>1691</v>
      </c>
      <c r="G3945" s="588" t="s">
        <v>36</v>
      </c>
      <c r="H3945" s="587"/>
      <c r="I3945" s="587"/>
      <c r="J3945" s="583">
        <v>35610</v>
      </c>
      <c r="K3945" s="588"/>
      <c r="L3945" s="588"/>
      <c r="M3945" s="587"/>
      <c r="N3945" s="587"/>
      <c r="O3945" s="587"/>
    </row>
    <row r="3946" spans="1:18" ht="72.5">
      <c r="A3946" s="587">
        <v>4</v>
      </c>
      <c r="B3946" s="588" t="s">
        <v>4341</v>
      </c>
      <c r="C3946" s="588" t="s">
        <v>36</v>
      </c>
      <c r="D3946" s="588" t="s">
        <v>36</v>
      </c>
      <c r="E3946" s="588" t="s">
        <v>36</v>
      </c>
      <c r="F3946" s="587" t="s">
        <v>1692</v>
      </c>
      <c r="G3946" s="588" t="s">
        <v>36</v>
      </c>
      <c r="H3946" s="587"/>
      <c r="I3946" s="587"/>
      <c r="J3946" s="583">
        <v>35610</v>
      </c>
      <c r="K3946" s="588"/>
      <c r="L3946" s="588"/>
      <c r="M3946" s="587"/>
      <c r="N3946" s="587"/>
      <c r="O3946" s="587"/>
      <c r="P3946" s="555"/>
      <c r="Q3946" s="555"/>
      <c r="R3946" s="555"/>
    </row>
    <row r="3947" spans="1:18" ht="14.5">
      <c r="B3947" s="590" t="s">
        <v>4341</v>
      </c>
      <c r="C3947" s="590" t="s">
        <v>36</v>
      </c>
      <c r="D3947" s="590" t="s">
        <v>1693</v>
      </c>
      <c r="E3947" s="590" t="s">
        <v>5</v>
      </c>
      <c r="F3947" s="591" t="s">
        <v>1694</v>
      </c>
      <c r="G3947" s="590" t="s">
        <v>311</v>
      </c>
      <c r="H3947" s="589">
        <v>4</v>
      </c>
      <c r="I3947" s="592">
        <v>8902.5</v>
      </c>
      <c r="J3947" s="592">
        <v>35610</v>
      </c>
      <c r="K3947" s="590" t="s">
        <v>11</v>
      </c>
      <c r="L3947" s="590" t="s">
        <v>1695</v>
      </c>
      <c r="M3947" s="591" t="s">
        <v>1696</v>
      </c>
      <c r="O3947" s="554" t="str">
        <f>+_xlfn.CONCAT(B3947,"-",E3947)</f>
        <v>B3/06/02-A</v>
      </c>
      <c r="P3947" s="555"/>
      <c r="Q3947" s="555"/>
      <c r="R3947" s="555"/>
    </row>
    <row r="3949" spans="1:18" ht="14.5">
      <c r="A3949" s="587">
        <v>3</v>
      </c>
      <c r="B3949" s="588" t="s">
        <v>4341</v>
      </c>
      <c r="C3949" s="588" t="s">
        <v>36</v>
      </c>
      <c r="D3949" s="588" t="s">
        <v>36</v>
      </c>
      <c r="E3949" s="588" t="s">
        <v>36</v>
      </c>
      <c r="F3949" s="587" t="s">
        <v>282</v>
      </c>
      <c r="G3949" s="588" t="s">
        <v>36</v>
      </c>
      <c r="H3949" s="587"/>
      <c r="I3949" s="587"/>
      <c r="J3949" s="583">
        <v>8000</v>
      </c>
      <c r="K3949" s="588"/>
      <c r="L3949" s="588"/>
      <c r="M3949" s="587"/>
      <c r="N3949" s="587"/>
      <c r="O3949" s="587"/>
    </row>
    <row r="3950" spans="1:18" ht="101.5">
      <c r="A3950" s="587">
        <v>4</v>
      </c>
      <c r="B3950" s="588" t="s">
        <v>4341</v>
      </c>
      <c r="C3950" s="588" t="s">
        <v>36</v>
      </c>
      <c r="D3950" s="588" t="s">
        <v>36</v>
      </c>
      <c r="E3950" s="588" t="s">
        <v>36</v>
      </c>
      <c r="F3950" s="587" t="s">
        <v>283</v>
      </c>
      <c r="G3950" s="588" t="s">
        <v>36</v>
      </c>
      <c r="H3950" s="587"/>
      <c r="I3950" s="587"/>
      <c r="J3950" s="583">
        <v>8000</v>
      </c>
      <c r="K3950" s="588"/>
      <c r="L3950" s="588"/>
      <c r="M3950" s="587"/>
      <c r="N3950" s="587"/>
      <c r="O3950" s="587"/>
      <c r="P3950" s="555"/>
      <c r="Q3950" s="555"/>
      <c r="R3950" s="555"/>
    </row>
    <row r="3951" spans="1:18" ht="14.5">
      <c r="B3951" s="590" t="s">
        <v>4341</v>
      </c>
      <c r="C3951" s="590" t="s">
        <v>36</v>
      </c>
      <c r="D3951" s="590" t="s">
        <v>1698</v>
      </c>
      <c r="E3951" s="590" t="s">
        <v>6</v>
      </c>
      <c r="F3951" s="591" t="s">
        <v>284</v>
      </c>
      <c r="G3951" s="590" t="s">
        <v>0</v>
      </c>
      <c r="H3951" s="589">
        <v>1</v>
      </c>
      <c r="I3951" s="592">
        <v>8000</v>
      </c>
      <c r="J3951" s="592">
        <v>8000</v>
      </c>
      <c r="K3951" s="590" t="s">
        <v>11</v>
      </c>
      <c r="L3951" s="590" t="s">
        <v>4342</v>
      </c>
      <c r="M3951" s="591" t="s">
        <v>4343</v>
      </c>
      <c r="N3951" s="591" t="s">
        <v>4344</v>
      </c>
      <c r="O3951" s="554" t="str">
        <f>+_xlfn.CONCAT(B3951,"-",E3951)</f>
        <v>B3/06/02-B</v>
      </c>
      <c r="P3951" s="555"/>
      <c r="Q3951" s="555"/>
      <c r="R3951" s="555"/>
    </row>
    <row r="3953" spans="1:18" ht="14.5">
      <c r="A3953" s="587" t="s">
        <v>1633</v>
      </c>
      <c r="B3953" s="588" t="s">
        <v>4341</v>
      </c>
      <c r="C3953" s="588" t="s">
        <v>36</v>
      </c>
      <c r="D3953" s="588" t="s">
        <v>36</v>
      </c>
      <c r="E3953" s="588" t="s">
        <v>36</v>
      </c>
      <c r="F3953" s="587" t="s">
        <v>19</v>
      </c>
      <c r="G3953" s="588"/>
      <c r="H3953" s="587"/>
      <c r="I3953" s="587"/>
      <c r="J3953" s="587"/>
      <c r="K3953" s="588"/>
      <c r="L3953" s="588"/>
      <c r="M3953" s="587"/>
      <c r="N3953" s="587"/>
      <c r="O3953" s="587"/>
    </row>
    <row r="3954" spans="1:18" ht="14.5">
      <c r="A3954" s="587" t="s">
        <v>1633</v>
      </c>
      <c r="B3954" s="588" t="s">
        <v>4341</v>
      </c>
      <c r="C3954" s="588" t="s">
        <v>36</v>
      </c>
      <c r="D3954" s="588" t="s">
        <v>36</v>
      </c>
      <c r="E3954" s="588" t="s">
        <v>36</v>
      </c>
      <c r="F3954" s="587" t="s">
        <v>9</v>
      </c>
      <c r="G3954" s="588"/>
      <c r="H3954" s="587"/>
      <c r="I3954" s="587"/>
      <c r="J3954" s="587"/>
      <c r="K3954" s="588"/>
      <c r="L3954" s="588"/>
      <c r="M3954" s="587"/>
      <c r="N3954" s="587"/>
      <c r="O3954" s="587"/>
      <c r="P3954" s="555"/>
      <c r="Q3954" s="555"/>
      <c r="R3954" s="555"/>
    </row>
    <row r="3955" spans="1:18" ht="14.5">
      <c r="P3955" s="555"/>
      <c r="Q3955" s="555"/>
      <c r="R3955" s="555"/>
    </row>
    <row r="3957" spans="1:18" ht="14.5">
      <c r="A3957" s="587">
        <v>2</v>
      </c>
      <c r="B3957" s="588" t="s">
        <v>4345</v>
      </c>
      <c r="C3957" s="588" t="s">
        <v>36</v>
      </c>
      <c r="D3957" s="588" t="s">
        <v>36</v>
      </c>
      <c r="E3957" s="588" t="s">
        <v>36</v>
      </c>
      <c r="F3957" s="587" t="s">
        <v>23</v>
      </c>
      <c r="G3957" s="588" t="s">
        <v>36</v>
      </c>
      <c r="H3957" s="587"/>
      <c r="I3957" s="587"/>
      <c r="J3957" s="583">
        <v>24296351.75</v>
      </c>
      <c r="K3957" s="588"/>
      <c r="L3957" s="588"/>
      <c r="M3957" s="587"/>
      <c r="N3957" s="587"/>
      <c r="O3957" s="587"/>
    </row>
    <row r="3958" spans="1:18" ht="14.5">
      <c r="A3958" s="587">
        <v>3</v>
      </c>
      <c r="B3958" s="588" t="s">
        <v>4345</v>
      </c>
      <c r="C3958" s="588" t="s">
        <v>36</v>
      </c>
      <c r="D3958" s="588" t="s">
        <v>36</v>
      </c>
      <c r="E3958" s="588" t="s">
        <v>36</v>
      </c>
      <c r="F3958" s="587" t="s">
        <v>238</v>
      </c>
      <c r="G3958" s="588" t="s">
        <v>36</v>
      </c>
      <c r="H3958" s="587"/>
      <c r="I3958" s="587"/>
      <c r="J3958" s="583">
        <v>169092</v>
      </c>
      <c r="K3958" s="588"/>
      <c r="L3958" s="588"/>
      <c r="M3958" s="587"/>
      <c r="N3958" s="587"/>
      <c r="O3958" s="587"/>
      <c r="P3958" s="555"/>
      <c r="Q3958" s="555"/>
      <c r="R3958" s="555"/>
    </row>
    <row r="3959" spans="1:18" ht="72.5">
      <c r="A3959" s="587">
        <v>4</v>
      </c>
      <c r="B3959" s="588" t="s">
        <v>4345</v>
      </c>
      <c r="C3959" s="588" t="s">
        <v>36</v>
      </c>
      <c r="D3959" s="588" t="s">
        <v>36</v>
      </c>
      <c r="E3959" s="588" t="s">
        <v>36</v>
      </c>
      <c r="F3959" s="587" t="s">
        <v>1702</v>
      </c>
      <c r="G3959" s="588" t="s">
        <v>36</v>
      </c>
      <c r="H3959" s="587"/>
      <c r="I3959" s="587"/>
      <c r="J3959" s="583">
        <v>169092</v>
      </c>
      <c r="K3959" s="588"/>
      <c r="L3959" s="588"/>
      <c r="M3959" s="587"/>
      <c r="N3959" s="587"/>
      <c r="O3959" s="587"/>
      <c r="P3959" s="555"/>
      <c r="Q3959" s="555"/>
      <c r="R3959" s="555"/>
    </row>
    <row r="3960" spans="1:18" ht="14.5">
      <c r="B3960" s="590" t="s">
        <v>4345</v>
      </c>
      <c r="C3960" s="590" t="s">
        <v>36</v>
      </c>
      <c r="D3960" s="590" t="s">
        <v>36</v>
      </c>
      <c r="E3960" s="590" t="s">
        <v>5</v>
      </c>
      <c r="F3960" s="591" t="s">
        <v>218</v>
      </c>
      <c r="G3960" s="590" t="s">
        <v>219</v>
      </c>
      <c r="H3960" s="593">
        <v>4531</v>
      </c>
      <c r="I3960" s="589">
        <v>28</v>
      </c>
      <c r="J3960" s="592">
        <v>126868</v>
      </c>
      <c r="K3960" s="590" t="s">
        <v>27</v>
      </c>
      <c r="L3960" s="590" t="s">
        <v>1704</v>
      </c>
      <c r="M3960" s="591" t="s">
        <v>1705</v>
      </c>
      <c r="O3960" s="554" t="str">
        <f t="shared" ref="O3960:O3962" si="357">+_xlfn.CONCAT(B3960,"-",E3960)</f>
        <v>B3/07/01-A</v>
      </c>
      <c r="P3960" s="555"/>
      <c r="Q3960" s="555"/>
      <c r="R3960" s="555"/>
    </row>
    <row r="3961" spans="1:18">
      <c r="B3961" s="590" t="s">
        <v>4345</v>
      </c>
      <c r="C3961" s="590" t="s">
        <v>36</v>
      </c>
      <c r="D3961" s="590" t="s">
        <v>36</v>
      </c>
      <c r="E3961" s="590" t="s">
        <v>6</v>
      </c>
      <c r="F3961" s="591" t="s">
        <v>220</v>
      </c>
      <c r="G3961" s="590" t="s">
        <v>219</v>
      </c>
      <c r="H3961" s="593">
        <v>1208</v>
      </c>
      <c r="I3961" s="589">
        <v>28</v>
      </c>
      <c r="J3961" s="592">
        <v>33824</v>
      </c>
      <c r="K3961" s="590" t="s">
        <v>27</v>
      </c>
      <c r="L3961" s="590" t="s">
        <v>1704</v>
      </c>
      <c r="M3961" s="591" t="s">
        <v>1705</v>
      </c>
      <c r="O3961" s="554" t="str">
        <f t="shared" si="357"/>
        <v>B3/07/01-B</v>
      </c>
    </row>
    <row r="3962" spans="1:18">
      <c r="B3962" s="590" t="s">
        <v>4345</v>
      </c>
      <c r="C3962" s="590" t="s">
        <v>36</v>
      </c>
      <c r="D3962" s="590" t="s">
        <v>36</v>
      </c>
      <c r="E3962" s="590" t="s">
        <v>7</v>
      </c>
      <c r="F3962" s="591" t="s">
        <v>4346</v>
      </c>
      <c r="G3962" s="590" t="s">
        <v>219</v>
      </c>
      <c r="H3962" s="589">
        <v>300</v>
      </c>
      <c r="I3962" s="589">
        <v>28</v>
      </c>
      <c r="J3962" s="592">
        <v>8400</v>
      </c>
      <c r="K3962" s="590" t="s">
        <v>27</v>
      </c>
      <c r="L3962" s="590" t="s">
        <v>1704</v>
      </c>
      <c r="M3962" s="591" t="s">
        <v>1705</v>
      </c>
      <c r="O3962" s="554" t="str">
        <f t="shared" si="357"/>
        <v>B3/07/01-C</v>
      </c>
    </row>
    <row r="3964" spans="1:18" ht="29">
      <c r="A3964" s="587">
        <v>3</v>
      </c>
      <c r="B3964" s="588" t="s">
        <v>4345</v>
      </c>
      <c r="C3964" s="588" t="s">
        <v>36</v>
      </c>
      <c r="D3964" s="588" t="s">
        <v>36</v>
      </c>
      <c r="E3964" s="588" t="s">
        <v>36</v>
      </c>
      <c r="F3964" s="587" t="s">
        <v>2734</v>
      </c>
      <c r="G3964" s="588" t="s">
        <v>36</v>
      </c>
      <c r="H3964" s="587"/>
      <c r="I3964" s="587"/>
      <c r="J3964" s="583">
        <v>2275586.91</v>
      </c>
      <c r="K3964" s="588"/>
      <c r="L3964" s="588"/>
      <c r="M3964" s="587"/>
      <c r="N3964" s="587"/>
      <c r="O3964" s="587"/>
    </row>
    <row r="3965" spans="1:18" ht="58">
      <c r="A3965" s="587">
        <v>4</v>
      </c>
      <c r="B3965" s="588" t="s">
        <v>4345</v>
      </c>
      <c r="C3965" s="588" t="s">
        <v>36</v>
      </c>
      <c r="D3965" s="588" t="s">
        <v>36</v>
      </c>
      <c r="E3965" s="588" t="s">
        <v>36</v>
      </c>
      <c r="F3965" s="587" t="s">
        <v>222</v>
      </c>
      <c r="G3965" s="588" t="s">
        <v>36</v>
      </c>
      <c r="H3965" s="587"/>
      <c r="I3965" s="587"/>
      <c r="J3965" s="583">
        <v>2275586.91</v>
      </c>
      <c r="K3965" s="588"/>
      <c r="L3965" s="588"/>
      <c r="M3965" s="587"/>
      <c r="N3965" s="587"/>
      <c r="O3965" s="587"/>
      <c r="P3965" s="555"/>
      <c r="Q3965" s="555"/>
      <c r="R3965" s="555"/>
    </row>
    <row r="3966" spans="1:18" ht="25">
      <c r="B3966" s="590" t="s">
        <v>4345</v>
      </c>
      <c r="C3966" s="590" t="s">
        <v>36</v>
      </c>
      <c r="D3966" s="590" t="s">
        <v>1706</v>
      </c>
      <c r="E3966" s="590" t="s">
        <v>8</v>
      </c>
      <c r="F3966" s="591" t="s">
        <v>223</v>
      </c>
      <c r="G3966" s="590" t="s">
        <v>219</v>
      </c>
      <c r="H3966" s="593">
        <v>19497</v>
      </c>
      <c r="I3966" s="589">
        <v>99.78</v>
      </c>
      <c r="J3966" s="592">
        <v>1945410.66</v>
      </c>
      <c r="K3966" s="590" t="s">
        <v>27</v>
      </c>
      <c r="L3966" s="590" t="s">
        <v>1707</v>
      </c>
      <c r="M3966" s="591" t="s">
        <v>1708</v>
      </c>
      <c r="O3966" s="554" t="str">
        <f t="shared" ref="O3966:O3968" si="358">+_xlfn.CONCAT(B3966,"-",E3966)</f>
        <v>B3/07/01-D</v>
      </c>
      <c r="P3966" s="555"/>
      <c r="Q3966" s="555"/>
      <c r="R3966" s="555"/>
    </row>
    <row r="3967" spans="1:18" ht="25">
      <c r="B3967" s="590" t="s">
        <v>4345</v>
      </c>
      <c r="C3967" s="590" t="s">
        <v>36</v>
      </c>
      <c r="D3967" s="590" t="s">
        <v>1706</v>
      </c>
      <c r="E3967" s="590" t="s">
        <v>10</v>
      </c>
      <c r="F3967" s="591" t="s">
        <v>224</v>
      </c>
      <c r="G3967" s="590" t="s">
        <v>219</v>
      </c>
      <c r="H3967" s="593">
        <v>2129</v>
      </c>
      <c r="I3967" s="589">
        <v>101.25</v>
      </c>
      <c r="J3967" s="592">
        <v>215561.25</v>
      </c>
      <c r="K3967" s="590" t="s">
        <v>27</v>
      </c>
      <c r="L3967" s="590" t="s">
        <v>1709</v>
      </c>
      <c r="M3967" s="591" t="s">
        <v>1710</v>
      </c>
      <c r="O3967" s="554" t="str">
        <f t="shared" si="358"/>
        <v>B3/07/01-E</v>
      </c>
    </row>
    <row r="3968" spans="1:18" ht="25">
      <c r="B3968" s="590" t="s">
        <v>4345</v>
      </c>
      <c r="C3968" s="590" t="s">
        <v>36</v>
      </c>
      <c r="D3968" s="590" t="s">
        <v>1706</v>
      </c>
      <c r="E3968" s="590" t="s">
        <v>11</v>
      </c>
      <c r="F3968" s="591" t="s">
        <v>225</v>
      </c>
      <c r="G3968" s="590" t="s">
        <v>219</v>
      </c>
      <c r="H3968" s="593">
        <v>1132</v>
      </c>
      <c r="I3968" s="589">
        <v>101.25</v>
      </c>
      <c r="J3968" s="592">
        <v>114615</v>
      </c>
      <c r="K3968" s="590" t="s">
        <v>27</v>
      </c>
      <c r="L3968" s="590" t="s">
        <v>1709</v>
      </c>
      <c r="M3968" s="591" t="s">
        <v>1710</v>
      </c>
      <c r="O3968" s="554" t="str">
        <f t="shared" si="358"/>
        <v>B3/07/01-F</v>
      </c>
    </row>
    <row r="3971" spans="1:18" ht="29">
      <c r="A3971" s="587">
        <v>3</v>
      </c>
      <c r="B3971" s="588" t="s">
        <v>4347</v>
      </c>
      <c r="C3971" s="588" t="s">
        <v>36</v>
      </c>
      <c r="D3971" s="588" t="s">
        <v>36</v>
      </c>
      <c r="E3971" s="588" t="s">
        <v>36</v>
      </c>
      <c r="F3971" s="587" t="s">
        <v>285</v>
      </c>
      <c r="G3971" s="588" t="s">
        <v>36</v>
      </c>
      <c r="H3971" s="587"/>
      <c r="I3971" s="587"/>
      <c r="J3971" s="583">
        <v>53570.76</v>
      </c>
      <c r="K3971" s="588"/>
      <c r="L3971" s="588"/>
      <c r="M3971" s="587"/>
      <c r="N3971" s="587"/>
      <c r="O3971" s="587"/>
    </row>
    <row r="3972" spans="1:18" ht="87">
      <c r="A3972" s="587">
        <v>4</v>
      </c>
      <c r="B3972" s="588" t="s">
        <v>4347</v>
      </c>
      <c r="C3972" s="588" t="s">
        <v>36</v>
      </c>
      <c r="D3972" s="588" t="s">
        <v>36</v>
      </c>
      <c r="E3972" s="588" t="s">
        <v>36</v>
      </c>
      <c r="F3972" s="587" t="s">
        <v>286</v>
      </c>
      <c r="G3972" s="588" t="s">
        <v>36</v>
      </c>
      <c r="H3972" s="587"/>
      <c r="I3972" s="587"/>
      <c r="J3972" s="583">
        <v>53570.76</v>
      </c>
      <c r="K3972" s="588"/>
      <c r="L3972" s="588"/>
      <c r="M3972" s="587"/>
      <c r="N3972" s="587"/>
      <c r="O3972" s="587"/>
      <c r="P3972" s="555"/>
      <c r="Q3972" s="555"/>
      <c r="R3972" s="555"/>
    </row>
    <row r="3973" spans="1:18" ht="14.5">
      <c r="B3973" s="590" t="s">
        <v>4347</v>
      </c>
      <c r="C3973" s="590" t="s">
        <v>36</v>
      </c>
      <c r="D3973" s="590" t="s">
        <v>1712</v>
      </c>
      <c r="E3973" s="590" t="s">
        <v>5</v>
      </c>
      <c r="F3973" s="591" t="s">
        <v>287</v>
      </c>
      <c r="G3973" s="590" t="s">
        <v>219</v>
      </c>
      <c r="H3973" s="589">
        <v>866</v>
      </c>
      <c r="I3973" s="589">
        <v>61.86</v>
      </c>
      <c r="J3973" s="592">
        <v>53570.76</v>
      </c>
      <c r="K3973" s="590" t="s">
        <v>27</v>
      </c>
      <c r="L3973" s="590" t="s">
        <v>1713</v>
      </c>
      <c r="M3973" s="591" t="s">
        <v>1714</v>
      </c>
      <c r="O3973" s="554" t="str">
        <f>+_xlfn.CONCAT(B3973,"-",E3973)</f>
        <v>B3/07/02-A</v>
      </c>
      <c r="P3973" s="555"/>
      <c r="Q3973" s="555"/>
      <c r="R3973" s="555"/>
    </row>
    <row r="3975" spans="1:18" ht="14.5">
      <c r="A3975" s="587">
        <v>3</v>
      </c>
      <c r="B3975" s="588" t="s">
        <v>4347</v>
      </c>
      <c r="C3975" s="588" t="s">
        <v>36</v>
      </c>
      <c r="D3975" s="588" t="s">
        <v>36</v>
      </c>
      <c r="E3975" s="588" t="s">
        <v>36</v>
      </c>
      <c r="F3975" s="587" t="s">
        <v>240</v>
      </c>
      <c r="G3975" s="588" t="s">
        <v>36</v>
      </c>
      <c r="H3975" s="587"/>
      <c r="I3975" s="587"/>
      <c r="J3975" s="583">
        <v>45575.63</v>
      </c>
      <c r="K3975" s="588"/>
      <c r="L3975" s="588"/>
      <c r="M3975" s="587"/>
      <c r="N3975" s="587"/>
      <c r="O3975" s="587"/>
    </row>
    <row r="3976" spans="1:18" ht="43.5">
      <c r="A3976" s="587">
        <v>4</v>
      </c>
      <c r="B3976" s="588" t="s">
        <v>4347</v>
      </c>
      <c r="C3976" s="588" t="s">
        <v>36</v>
      </c>
      <c r="D3976" s="588" t="s">
        <v>36</v>
      </c>
      <c r="E3976" s="588" t="s">
        <v>36</v>
      </c>
      <c r="F3976" s="587" t="s">
        <v>226</v>
      </c>
      <c r="G3976" s="588" t="s">
        <v>36</v>
      </c>
      <c r="H3976" s="587"/>
      <c r="I3976" s="587"/>
      <c r="J3976" s="583">
        <v>45575.63</v>
      </c>
      <c r="K3976" s="588"/>
      <c r="L3976" s="588"/>
      <c r="M3976" s="587"/>
      <c r="N3976" s="587"/>
      <c r="O3976" s="587"/>
      <c r="P3976" s="555"/>
      <c r="Q3976" s="555"/>
      <c r="R3976" s="555"/>
    </row>
    <row r="3977" spans="1:18" ht="25">
      <c r="B3977" s="590" t="s">
        <v>4347</v>
      </c>
      <c r="C3977" s="590" t="s">
        <v>36</v>
      </c>
      <c r="D3977" s="590" t="s">
        <v>1715</v>
      </c>
      <c r="E3977" s="590" t="s">
        <v>6</v>
      </c>
      <c r="F3977" s="591" t="s">
        <v>227</v>
      </c>
      <c r="G3977" s="590" t="s">
        <v>219</v>
      </c>
      <c r="H3977" s="589">
        <v>727</v>
      </c>
      <c r="I3977" s="589">
        <v>62.69</v>
      </c>
      <c r="J3977" s="592">
        <v>45575.63</v>
      </c>
      <c r="K3977" s="590" t="s">
        <v>27</v>
      </c>
      <c r="L3977" s="590" t="s">
        <v>1716</v>
      </c>
      <c r="M3977" s="591" t="s">
        <v>1717</v>
      </c>
      <c r="O3977" s="554" t="str">
        <f>+_xlfn.CONCAT(B3977,"-",E3977)</f>
        <v>B3/07/02-B</v>
      </c>
      <c r="P3977" s="555"/>
      <c r="Q3977" s="555"/>
      <c r="R3977" s="555"/>
    </row>
    <row r="3979" spans="1:18" ht="14.5">
      <c r="A3979" s="587">
        <v>3</v>
      </c>
      <c r="B3979" s="588" t="s">
        <v>4347</v>
      </c>
      <c r="C3979" s="588" t="s">
        <v>36</v>
      </c>
      <c r="D3979" s="588" t="s">
        <v>36</v>
      </c>
      <c r="E3979" s="588" t="s">
        <v>36</v>
      </c>
      <c r="F3979" s="587" t="s">
        <v>288</v>
      </c>
      <c r="G3979" s="588" t="s">
        <v>36</v>
      </c>
      <c r="H3979" s="587"/>
      <c r="I3979" s="587"/>
      <c r="J3979" s="583">
        <v>1056492.1399999999</v>
      </c>
      <c r="K3979" s="588"/>
      <c r="L3979" s="588"/>
      <c r="M3979" s="587"/>
      <c r="N3979" s="587"/>
      <c r="O3979" s="587"/>
    </row>
    <row r="3980" spans="1:18" ht="58">
      <c r="A3980" s="587">
        <v>4</v>
      </c>
      <c r="B3980" s="588" t="s">
        <v>4347</v>
      </c>
      <c r="C3980" s="588" t="s">
        <v>36</v>
      </c>
      <c r="D3980" s="588" t="s">
        <v>36</v>
      </c>
      <c r="E3980" s="588" t="s">
        <v>36</v>
      </c>
      <c r="F3980" s="587" t="s">
        <v>289</v>
      </c>
      <c r="G3980" s="588" t="s">
        <v>36</v>
      </c>
      <c r="H3980" s="587"/>
      <c r="I3980" s="587"/>
      <c r="J3980" s="583">
        <v>1056492.1399999999</v>
      </c>
      <c r="K3980" s="588"/>
      <c r="L3980" s="588"/>
      <c r="M3980" s="587"/>
      <c r="N3980" s="587"/>
      <c r="O3980" s="587"/>
      <c r="P3980" s="555"/>
      <c r="Q3980" s="555"/>
      <c r="R3980" s="555"/>
    </row>
    <row r="3981" spans="1:18" ht="14.5">
      <c r="B3981" s="590" t="s">
        <v>4347</v>
      </c>
      <c r="C3981" s="590" t="s">
        <v>36</v>
      </c>
      <c r="D3981" s="590" t="s">
        <v>1718</v>
      </c>
      <c r="E3981" s="590" t="s">
        <v>7</v>
      </c>
      <c r="F3981" s="591" t="s">
        <v>290</v>
      </c>
      <c r="G3981" s="590" t="s">
        <v>219</v>
      </c>
      <c r="H3981" s="593">
        <v>5071</v>
      </c>
      <c r="I3981" s="589">
        <v>208.34</v>
      </c>
      <c r="J3981" s="592">
        <v>1056492.1399999999</v>
      </c>
      <c r="K3981" s="590" t="s">
        <v>27</v>
      </c>
      <c r="L3981" s="590" t="s">
        <v>1719</v>
      </c>
      <c r="M3981" s="591" t="s">
        <v>290</v>
      </c>
      <c r="O3981" s="554" t="str">
        <f>+_xlfn.CONCAT(B3981,"-",E3981)</f>
        <v>B3/07/02-C</v>
      </c>
      <c r="P3981" s="555"/>
      <c r="Q3981" s="555"/>
      <c r="R3981" s="555"/>
    </row>
    <row r="3984" spans="1:18" ht="29">
      <c r="A3984" s="587">
        <v>3</v>
      </c>
      <c r="B3984" s="588" t="s">
        <v>4348</v>
      </c>
      <c r="C3984" s="588" t="s">
        <v>36</v>
      </c>
      <c r="D3984" s="588" t="s">
        <v>36</v>
      </c>
      <c r="E3984" s="588" t="s">
        <v>36</v>
      </c>
      <c r="F3984" s="587" t="s">
        <v>291</v>
      </c>
      <c r="G3984" s="588" t="s">
        <v>36</v>
      </c>
      <c r="H3984" s="587"/>
      <c r="I3984" s="587"/>
      <c r="J3984" s="583">
        <v>13340649.25</v>
      </c>
      <c r="K3984" s="588"/>
      <c r="L3984" s="588"/>
      <c r="M3984" s="587"/>
      <c r="N3984" s="587"/>
      <c r="O3984" s="587"/>
    </row>
    <row r="3985" spans="1:18" ht="101.5">
      <c r="A3985" s="587">
        <v>4</v>
      </c>
      <c r="B3985" s="588" t="s">
        <v>4348</v>
      </c>
      <c r="C3985" s="588" t="s">
        <v>36</v>
      </c>
      <c r="D3985" s="588" t="s">
        <v>36</v>
      </c>
      <c r="E3985" s="588" t="s">
        <v>36</v>
      </c>
      <c r="F3985" s="587" t="s">
        <v>1721</v>
      </c>
      <c r="G3985" s="588" t="s">
        <v>36</v>
      </c>
      <c r="H3985" s="587"/>
      <c r="I3985" s="587"/>
      <c r="J3985" s="583">
        <v>13340649.25</v>
      </c>
      <c r="K3985" s="588"/>
      <c r="L3985" s="588"/>
      <c r="M3985" s="587"/>
      <c r="N3985" s="587"/>
      <c r="O3985" s="587"/>
      <c r="P3985" s="555"/>
      <c r="Q3985" s="555"/>
      <c r="R3985" s="555"/>
    </row>
    <row r="3986" spans="1:18" ht="14.5">
      <c r="B3986" s="590" t="s">
        <v>4348</v>
      </c>
      <c r="C3986" s="590" t="s">
        <v>36</v>
      </c>
      <c r="D3986" s="590" t="s">
        <v>1722</v>
      </c>
      <c r="E3986" s="590" t="s">
        <v>5</v>
      </c>
      <c r="F3986" s="591" t="s">
        <v>293</v>
      </c>
      <c r="G3986" s="590" t="s">
        <v>219</v>
      </c>
      <c r="H3986" s="593">
        <v>15877</v>
      </c>
      <c r="I3986" s="589">
        <v>840.25</v>
      </c>
      <c r="J3986" s="592">
        <v>13340649.25</v>
      </c>
      <c r="K3986" s="590" t="s">
        <v>27</v>
      </c>
      <c r="L3986" s="590" t="s">
        <v>1723</v>
      </c>
      <c r="M3986" s="591" t="s">
        <v>1724</v>
      </c>
      <c r="O3986" s="554" t="str">
        <f>+_xlfn.CONCAT(B3986,"-",E3986)</f>
        <v>B3/07/03-A</v>
      </c>
      <c r="P3986" s="555"/>
      <c r="Q3986" s="555"/>
      <c r="R3986" s="555"/>
    </row>
    <row r="3988" spans="1:18" ht="14.5">
      <c r="A3988" s="587">
        <v>3</v>
      </c>
      <c r="B3988" s="588" t="s">
        <v>4348</v>
      </c>
      <c r="C3988" s="588" t="s">
        <v>36</v>
      </c>
      <c r="D3988" s="588" t="s">
        <v>36</v>
      </c>
      <c r="E3988" s="588" t="s">
        <v>36</v>
      </c>
      <c r="F3988" s="587" t="s">
        <v>295</v>
      </c>
      <c r="G3988" s="588" t="s">
        <v>36</v>
      </c>
      <c r="H3988" s="587"/>
      <c r="I3988" s="587"/>
      <c r="J3988" s="583">
        <v>5789251.75</v>
      </c>
      <c r="K3988" s="588"/>
      <c r="L3988" s="588"/>
      <c r="M3988" s="587"/>
      <c r="N3988" s="587"/>
      <c r="O3988" s="587"/>
    </row>
    <row r="3989" spans="1:18" ht="116">
      <c r="A3989" s="587">
        <v>4</v>
      </c>
      <c r="B3989" s="588" t="s">
        <v>4348</v>
      </c>
      <c r="C3989" s="588" t="s">
        <v>36</v>
      </c>
      <c r="D3989" s="588" t="s">
        <v>36</v>
      </c>
      <c r="E3989" s="588" t="s">
        <v>36</v>
      </c>
      <c r="F3989" s="587" t="s">
        <v>296</v>
      </c>
      <c r="G3989" s="588" t="s">
        <v>36</v>
      </c>
      <c r="H3989" s="587"/>
      <c r="I3989" s="587"/>
      <c r="J3989" s="583">
        <v>5789251.75</v>
      </c>
      <c r="K3989" s="588"/>
      <c r="L3989" s="588"/>
      <c r="M3989" s="587"/>
      <c r="N3989" s="587"/>
      <c r="O3989" s="587"/>
      <c r="P3989" s="555"/>
      <c r="Q3989" s="555"/>
      <c r="R3989" s="555"/>
    </row>
    <row r="3990" spans="1:18" ht="14.5">
      <c r="B3990" s="590" t="s">
        <v>4348</v>
      </c>
      <c r="C3990" s="590" t="s">
        <v>36</v>
      </c>
      <c r="D3990" s="590" t="s">
        <v>1727</v>
      </c>
      <c r="E3990" s="590" t="s">
        <v>6</v>
      </c>
      <c r="F3990" s="591" t="s">
        <v>209</v>
      </c>
      <c r="G3990" s="590" t="s">
        <v>219</v>
      </c>
      <c r="H3990" s="593">
        <v>10099</v>
      </c>
      <c r="I3990" s="589">
        <v>573.25</v>
      </c>
      <c r="J3990" s="592">
        <v>5789251.75</v>
      </c>
      <c r="K3990" s="590" t="s">
        <v>27</v>
      </c>
      <c r="L3990" s="590" t="s">
        <v>1728</v>
      </c>
      <c r="M3990" s="591" t="s">
        <v>1729</v>
      </c>
      <c r="O3990" s="554" t="str">
        <f>+_xlfn.CONCAT(B3990,"-",E3990)</f>
        <v>B3/07/03-B</v>
      </c>
      <c r="P3990" s="555"/>
      <c r="Q3990" s="555"/>
      <c r="R3990" s="555"/>
    </row>
    <row r="3992" spans="1:18" ht="29">
      <c r="A3992" s="587">
        <v>3</v>
      </c>
      <c r="B3992" s="588" t="s">
        <v>4348</v>
      </c>
      <c r="C3992" s="588" t="s">
        <v>36</v>
      </c>
      <c r="D3992" s="588" t="s">
        <v>36</v>
      </c>
      <c r="E3992" s="588" t="s">
        <v>36</v>
      </c>
      <c r="F3992" s="587" t="s">
        <v>298</v>
      </c>
      <c r="G3992" s="588" t="s">
        <v>36</v>
      </c>
      <c r="H3992" s="587"/>
      <c r="I3992" s="587"/>
      <c r="J3992" s="583">
        <v>1547268.31</v>
      </c>
      <c r="K3992" s="588"/>
      <c r="L3992" s="588"/>
      <c r="M3992" s="587"/>
      <c r="N3992" s="587"/>
      <c r="O3992" s="587"/>
    </row>
    <row r="3993" spans="1:18" ht="58">
      <c r="A3993" s="587">
        <v>4</v>
      </c>
      <c r="B3993" s="588" t="s">
        <v>4348</v>
      </c>
      <c r="C3993" s="588" t="s">
        <v>36</v>
      </c>
      <c r="D3993" s="588" t="s">
        <v>36</v>
      </c>
      <c r="E3993" s="588" t="s">
        <v>36</v>
      </c>
      <c r="F3993" s="587" t="s">
        <v>299</v>
      </c>
      <c r="G3993" s="588" t="s">
        <v>36</v>
      </c>
      <c r="H3993" s="587"/>
      <c r="I3993" s="587"/>
      <c r="J3993" s="583">
        <v>774397.2</v>
      </c>
      <c r="K3993" s="588"/>
      <c r="L3993" s="588"/>
      <c r="M3993" s="587"/>
      <c r="N3993" s="587"/>
      <c r="O3993" s="587"/>
      <c r="P3993" s="555"/>
      <c r="Q3993" s="555"/>
      <c r="R3993" s="555"/>
    </row>
    <row r="3994" spans="1:18" ht="25">
      <c r="B3994" s="590" t="s">
        <v>4348</v>
      </c>
      <c r="C3994" s="590" t="s">
        <v>36</v>
      </c>
      <c r="D3994" s="590" t="s">
        <v>1730</v>
      </c>
      <c r="E3994" s="590" t="s">
        <v>7</v>
      </c>
      <c r="F3994" s="591" t="s">
        <v>300</v>
      </c>
      <c r="G3994" s="590" t="s">
        <v>219</v>
      </c>
      <c r="H3994" s="593">
        <v>5071</v>
      </c>
      <c r="I3994" s="589">
        <v>143.94</v>
      </c>
      <c r="J3994" s="592">
        <v>729919.74</v>
      </c>
      <c r="K3994" s="590" t="s">
        <v>27</v>
      </c>
      <c r="L3994" s="590" t="s">
        <v>1731</v>
      </c>
      <c r="M3994" s="591" t="s">
        <v>1732</v>
      </c>
      <c r="O3994" s="554" t="str">
        <f t="shared" ref="O3994:O3995" si="359">+_xlfn.CONCAT(B3994,"-",E3994)</f>
        <v>B3/07/03-C</v>
      </c>
      <c r="P3994" s="555"/>
      <c r="Q3994" s="555"/>
      <c r="R3994" s="555"/>
    </row>
    <row r="3995" spans="1:18" ht="25">
      <c r="B3995" s="590" t="s">
        <v>4348</v>
      </c>
      <c r="C3995" s="590" t="s">
        <v>36</v>
      </c>
      <c r="D3995" s="590" t="s">
        <v>1730</v>
      </c>
      <c r="E3995" s="590" t="s">
        <v>8</v>
      </c>
      <c r="F3995" s="591" t="s">
        <v>211</v>
      </c>
      <c r="G3995" s="590" t="s">
        <v>219</v>
      </c>
      <c r="H3995" s="589">
        <v>309</v>
      </c>
      <c r="I3995" s="589">
        <v>143.94</v>
      </c>
      <c r="J3995" s="592">
        <v>44477.46</v>
      </c>
      <c r="K3995" s="590" t="s">
        <v>27</v>
      </c>
      <c r="L3995" s="590" t="s">
        <v>1731</v>
      </c>
      <c r="M3995" s="591" t="s">
        <v>1732</v>
      </c>
      <c r="O3995" s="554" t="str">
        <f t="shared" si="359"/>
        <v>B3/07/03-D</v>
      </c>
    </row>
    <row r="3998" spans="1:18" ht="29">
      <c r="A3998" s="587">
        <v>4</v>
      </c>
      <c r="B3998" s="588" t="s">
        <v>4349</v>
      </c>
      <c r="C3998" s="588" t="s">
        <v>36</v>
      </c>
      <c r="D3998" s="588" t="s">
        <v>36</v>
      </c>
      <c r="E3998" s="588" t="s">
        <v>36</v>
      </c>
      <c r="F3998" s="587" t="s">
        <v>301</v>
      </c>
      <c r="G3998" s="588" t="s">
        <v>36</v>
      </c>
      <c r="H3998" s="587"/>
      <c r="I3998" s="587"/>
      <c r="J3998" s="583">
        <v>85395.64</v>
      </c>
      <c r="K3998" s="588"/>
      <c r="L3998" s="588"/>
      <c r="M3998" s="587"/>
      <c r="N3998" s="587"/>
      <c r="O3998" s="587"/>
    </row>
    <row r="3999" spans="1:18" ht="14.5">
      <c r="B3999" s="590" t="s">
        <v>4349</v>
      </c>
      <c r="C3999" s="590" t="s">
        <v>36</v>
      </c>
      <c r="D3999" s="590" t="s">
        <v>1734</v>
      </c>
      <c r="E3999" s="590" t="s">
        <v>5</v>
      </c>
      <c r="F3999" s="591" t="s">
        <v>300</v>
      </c>
      <c r="G3999" s="590" t="s">
        <v>219</v>
      </c>
      <c r="H3999" s="593">
        <v>5071</v>
      </c>
      <c r="I3999" s="589">
        <v>16.84</v>
      </c>
      <c r="J3999" s="592">
        <v>85395.64</v>
      </c>
      <c r="K3999" s="590" t="s">
        <v>27</v>
      </c>
      <c r="L3999" s="590" t="s">
        <v>1735</v>
      </c>
      <c r="M3999" s="591" t="s">
        <v>1736</v>
      </c>
      <c r="O3999" s="554" t="str">
        <f>+_xlfn.CONCAT(B3999,"-",E3999)</f>
        <v>B3/07/04-A</v>
      </c>
      <c r="P3999" s="555"/>
      <c r="Q3999" s="555"/>
      <c r="R3999" s="555"/>
    </row>
    <row r="4001" spans="1:18" ht="43.5">
      <c r="A4001" s="587">
        <v>4</v>
      </c>
      <c r="B4001" s="588" t="s">
        <v>4349</v>
      </c>
      <c r="C4001" s="588" t="s">
        <v>36</v>
      </c>
      <c r="D4001" s="588" t="s">
        <v>36</v>
      </c>
      <c r="E4001" s="588" t="s">
        <v>36</v>
      </c>
      <c r="F4001" s="587" t="s">
        <v>2746</v>
      </c>
      <c r="G4001" s="588" t="s">
        <v>36</v>
      </c>
      <c r="H4001" s="587"/>
      <c r="I4001" s="587"/>
      <c r="J4001" s="583">
        <v>23724.75</v>
      </c>
      <c r="K4001" s="588"/>
      <c r="L4001" s="588"/>
      <c r="M4001" s="587"/>
      <c r="N4001" s="587"/>
      <c r="O4001" s="587"/>
    </row>
    <row r="4002" spans="1:18" ht="14.5">
      <c r="B4002" s="590" t="s">
        <v>4349</v>
      </c>
      <c r="C4002" s="590" t="s">
        <v>36</v>
      </c>
      <c r="D4002" s="590" t="s">
        <v>1739</v>
      </c>
      <c r="E4002" s="590" t="s">
        <v>6</v>
      </c>
      <c r="F4002" s="591" t="s">
        <v>300</v>
      </c>
      <c r="G4002" s="590" t="s">
        <v>219</v>
      </c>
      <c r="H4002" s="589">
        <v>175</v>
      </c>
      <c r="I4002" s="589">
        <v>135.57</v>
      </c>
      <c r="J4002" s="592">
        <v>23724.75</v>
      </c>
      <c r="K4002" s="590" t="s">
        <v>27</v>
      </c>
      <c r="L4002" s="590" t="s">
        <v>1738</v>
      </c>
      <c r="M4002" s="591" t="s">
        <v>303</v>
      </c>
      <c r="O4002" s="554" t="str">
        <f>+_xlfn.CONCAT(B4002,"-",E4002)</f>
        <v>B3/07/04-B</v>
      </c>
      <c r="P4002" s="555"/>
      <c r="Q4002" s="555"/>
      <c r="R4002" s="555"/>
    </row>
    <row r="4004" spans="1:18" ht="58">
      <c r="A4004" s="587">
        <v>4</v>
      </c>
      <c r="B4004" s="588" t="s">
        <v>4349</v>
      </c>
      <c r="C4004" s="588" t="s">
        <v>36</v>
      </c>
      <c r="D4004" s="588" t="s">
        <v>36</v>
      </c>
      <c r="E4004" s="588" t="s">
        <v>36</v>
      </c>
      <c r="F4004" s="587" t="s">
        <v>302</v>
      </c>
      <c r="G4004" s="588" t="s">
        <v>36</v>
      </c>
      <c r="H4004" s="587"/>
      <c r="I4004" s="587"/>
      <c r="J4004" s="583">
        <v>663750.72</v>
      </c>
      <c r="K4004" s="588"/>
      <c r="L4004" s="588"/>
      <c r="M4004" s="587"/>
      <c r="N4004" s="587"/>
      <c r="O4004" s="587"/>
    </row>
    <row r="4005" spans="1:18" ht="14.5">
      <c r="B4005" s="590" t="s">
        <v>4349</v>
      </c>
      <c r="C4005" s="590" t="s">
        <v>36</v>
      </c>
      <c r="D4005" s="590" t="s">
        <v>1737</v>
      </c>
      <c r="E4005" s="590" t="s">
        <v>7</v>
      </c>
      <c r="F4005" s="591" t="s">
        <v>303</v>
      </c>
      <c r="G4005" s="590" t="s">
        <v>219</v>
      </c>
      <c r="H4005" s="593">
        <v>4896</v>
      </c>
      <c r="I4005" s="589">
        <v>135.57</v>
      </c>
      <c r="J4005" s="592">
        <v>663750.72</v>
      </c>
      <c r="K4005" s="590" t="s">
        <v>27</v>
      </c>
      <c r="L4005" s="590" t="s">
        <v>1738</v>
      </c>
      <c r="M4005" s="591" t="s">
        <v>303</v>
      </c>
      <c r="O4005" s="554" t="str">
        <f>+_xlfn.CONCAT(B4005,"-",E4005)</f>
        <v>B3/07/04-C</v>
      </c>
      <c r="P4005" s="555"/>
      <c r="Q4005" s="555"/>
      <c r="R4005" s="555"/>
    </row>
    <row r="4007" spans="1:18" ht="14.5">
      <c r="A4007" s="587">
        <v>3</v>
      </c>
      <c r="B4007" s="588" t="s">
        <v>4349</v>
      </c>
      <c r="C4007" s="588" t="s">
        <v>36</v>
      </c>
      <c r="D4007" s="588" t="s">
        <v>36</v>
      </c>
      <c r="E4007" s="588" t="s">
        <v>36</v>
      </c>
      <c r="F4007" s="587" t="s">
        <v>305</v>
      </c>
      <c r="G4007" s="588" t="s">
        <v>36</v>
      </c>
      <c r="H4007" s="587"/>
      <c r="I4007" s="587"/>
      <c r="J4007" s="583">
        <v>18865</v>
      </c>
      <c r="K4007" s="588"/>
      <c r="L4007" s="588"/>
      <c r="M4007" s="587"/>
      <c r="N4007" s="587"/>
      <c r="O4007" s="587"/>
    </row>
    <row r="4008" spans="1:18" ht="29">
      <c r="A4008" s="587">
        <v>4</v>
      </c>
      <c r="B4008" s="588" t="s">
        <v>4349</v>
      </c>
      <c r="C4008" s="588" t="s">
        <v>36</v>
      </c>
      <c r="D4008" s="588" t="s">
        <v>36</v>
      </c>
      <c r="E4008" s="588" t="s">
        <v>36</v>
      </c>
      <c r="F4008" s="587" t="s">
        <v>306</v>
      </c>
      <c r="G4008" s="588" t="s">
        <v>36</v>
      </c>
      <c r="H4008" s="587"/>
      <c r="I4008" s="587"/>
      <c r="J4008" s="583">
        <v>18865</v>
      </c>
      <c r="K4008" s="588"/>
      <c r="L4008" s="588"/>
      <c r="M4008" s="587"/>
      <c r="N4008" s="587"/>
      <c r="O4008" s="587"/>
      <c r="P4008" s="555"/>
      <c r="Q4008" s="555"/>
      <c r="R4008" s="555"/>
    </row>
    <row r="4009" spans="1:18" ht="25">
      <c r="B4009" s="590" t="s">
        <v>4349</v>
      </c>
      <c r="C4009" s="590" t="s">
        <v>36</v>
      </c>
      <c r="D4009" s="590" t="s">
        <v>36</v>
      </c>
      <c r="E4009" s="590" t="s">
        <v>8</v>
      </c>
      <c r="F4009" s="591" t="s">
        <v>307</v>
      </c>
      <c r="G4009" s="590" t="s">
        <v>179</v>
      </c>
      <c r="H4009" s="589">
        <v>686</v>
      </c>
      <c r="I4009" s="589">
        <v>27.5</v>
      </c>
      <c r="J4009" s="592">
        <v>18865</v>
      </c>
      <c r="K4009" s="590" t="s">
        <v>27</v>
      </c>
      <c r="L4009" s="590" t="s">
        <v>1743</v>
      </c>
      <c r="M4009" s="591" t="s">
        <v>307</v>
      </c>
      <c r="O4009" s="554" t="str">
        <f>+_xlfn.CONCAT(B4009,"-",E4009)</f>
        <v>B3/07/04-D</v>
      </c>
      <c r="P4009" s="555"/>
      <c r="Q4009" s="555"/>
      <c r="R4009" s="555"/>
    </row>
    <row r="4011" spans="1:18" ht="14.5">
      <c r="A4011" s="587" t="s">
        <v>1633</v>
      </c>
      <c r="B4011" s="588" t="s">
        <v>4349</v>
      </c>
      <c r="C4011" s="588" t="s">
        <v>36</v>
      </c>
      <c r="D4011" s="588" t="s">
        <v>36</v>
      </c>
      <c r="E4011" s="588" t="s">
        <v>36</v>
      </c>
      <c r="F4011" s="587" t="s">
        <v>13</v>
      </c>
      <c r="G4011" s="588"/>
      <c r="H4011" s="587"/>
      <c r="I4011" s="587"/>
      <c r="J4011" s="587"/>
      <c r="K4011" s="588"/>
      <c r="L4011" s="588"/>
      <c r="M4011" s="587"/>
      <c r="N4011" s="587"/>
      <c r="O4011" s="587"/>
    </row>
    <row r="4012" spans="1:18" ht="14.5">
      <c r="A4012" s="587" t="s">
        <v>1633</v>
      </c>
      <c r="B4012" s="588" t="s">
        <v>4349</v>
      </c>
      <c r="C4012" s="588" t="s">
        <v>36</v>
      </c>
      <c r="D4012" s="588" t="s">
        <v>36</v>
      </c>
      <c r="E4012" s="588" t="s">
        <v>36</v>
      </c>
      <c r="F4012" s="587" t="s">
        <v>9</v>
      </c>
      <c r="G4012" s="588"/>
      <c r="H4012" s="587"/>
      <c r="I4012" s="587"/>
      <c r="J4012" s="587"/>
      <c r="K4012" s="588"/>
      <c r="L4012" s="588"/>
      <c r="M4012" s="587"/>
      <c r="N4012" s="587"/>
      <c r="O4012" s="587"/>
      <c r="P4012" s="555"/>
      <c r="Q4012" s="555"/>
      <c r="R4012" s="555"/>
    </row>
    <row r="4013" spans="1:18" ht="14.5">
      <c r="P4013" s="555"/>
      <c r="Q4013" s="555"/>
      <c r="R4013" s="555"/>
    </row>
    <row r="4015" spans="1:18" ht="14.5">
      <c r="A4015" s="587">
        <v>2</v>
      </c>
      <c r="B4015" s="588" t="s">
        <v>4350</v>
      </c>
      <c r="C4015" s="588" t="s">
        <v>36</v>
      </c>
      <c r="D4015" s="588" t="s">
        <v>36</v>
      </c>
      <c r="E4015" s="588" t="s">
        <v>36</v>
      </c>
      <c r="F4015" s="587" t="s">
        <v>16</v>
      </c>
      <c r="G4015" s="588" t="s">
        <v>36</v>
      </c>
      <c r="H4015" s="587"/>
      <c r="I4015" s="587"/>
      <c r="J4015" s="583">
        <v>3879472.05</v>
      </c>
      <c r="K4015" s="588"/>
      <c r="L4015" s="588"/>
      <c r="M4015" s="587"/>
      <c r="N4015" s="587"/>
      <c r="O4015" s="587"/>
    </row>
    <row r="4016" spans="1:18" ht="14.5">
      <c r="A4016" s="587">
        <v>3</v>
      </c>
      <c r="B4016" s="588" t="s">
        <v>4350</v>
      </c>
      <c r="C4016" s="588" t="s">
        <v>36</v>
      </c>
      <c r="D4016" s="588" t="s">
        <v>36</v>
      </c>
      <c r="E4016" s="588" t="s">
        <v>36</v>
      </c>
      <c r="F4016" s="587" t="s">
        <v>308</v>
      </c>
      <c r="G4016" s="588" t="s">
        <v>36</v>
      </c>
      <c r="H4016" s="587"/>
      <c r="I4016" s="587"/>
      <c r="J4016" s="583">
        <v>918810.6</v>
      </c>
      <c r="K4016" s="588"/>
      <c r="L4016" s="588"/>
      <c r="M4016" s="587"/>
      <c r="N4016" s="587"/>
      <c r="O4016" s="587"/>
      <c r="P4016" s="555"/>
      <c r="Q4016" s="555"/>
      <c r="R4016" s="555"/>
    </row>
    <row r="4017" spans="1:18" ht="116">
      <c r="A4017" s="587">
        <v>4</v>
      </c>
      <c r="B4017" s="588" t="s">
        <v>4350</v>
      </c>
      <c r="C4017" s="588" t="s">
        <v>36</v>
      </c>
      <c r="D4017" s="588" t="s">
        <v>36</v>
      </c>
      <c r="E4017" s="588" t="s">
        <v>36</v>
      </c>
      <c r="F4017" s="587" t="s">
        <v>309</v>
      </c>
      <c r="G4017" s="588" t="s">
        <v>36</v>
      </c>
      <c r="H4017" s="587"/>
      <c r="I4017" s="587"/>
      <c r="J4017" s="583">
        <v>874082.4</v>
      </c>
      <c r="K4017" s="588"/>
      <c r="L4017" s="588"/>
      <c r="M4017" s="587"/>
      <c r="N4017" s="587"/>
      <c r="O4017" s="587"/>
      <c r="P4017" s="555"/>
      <c r="Q4017" s="555"/>
      <c r="R4017" s="555"/>
    </row>
    <row r="4018" spans="1:18" ht="14.5">
      <c r="B4018" s="590" t="s">
        <v>4350</v>
      </c>
      <c r="C4018" s="590" t="s">
        <v>36</v>
      </c>
      <c r="D4018" s="590" t="s">
        <v>1745</v>
      </c>
      <c r="E4018" s="590" t="s">
        <v>5</v>
      </c>
      <c r="F4018" s="591" t="s">
        <v>1754</v>
      </c>
      <c r="G4018" s="590" t="s">
        <v>311</v>
      </c>
      <c r="H4018" s="589">
        <v>2</v>
      </c>
      <c r="I4018" s="592">
        <v>5421.6</v>
      </c>
      <c r="J4018" s="592">
        <v>10843.2</v>
      </c>
      <c r="K4018" s="590" t="s">
        <v>28</v>
      </c>
      <c r="L4018" s="590" t="s">
        <v>4351</v>
      </c>
      <c r="M4018" s="591" t="s">
        <v>1754</v>
      </c>
      <c r="O4018" s="554" t="str">
        <f t="shared" ref="O4018:O4029" si="360">+_xlfn.CONCAT(B4018,"-",E4018)</f>
        <v>B3/08/01-A</v>
      </c>
      <c r="P4018" s="555"/>
      <c r="Q4018" s="555"/>
      <c r="R4018" s="555"/>
    </row>
    <row r="4019" spans="1:18">
      <c r="B4019" s="590" t="s">
        <v>4350</v>
      </c>
      <c r="C4019" s="590" t="s">
        <v>36</v>
      </c>
      <c r="D4019" s="590" t="s">
        <v>1745</v>
      </c>
      <c r="E4019" s="590" t="s">
        <v>6</v>
      </c>
      <c r="F4019" s="591" t="s">
        <v>4352</v>
      </c>
      <c r="G4019" s="590" t="s">
        <v>311</v>
      </c>
      <c r="H4019" s="589">
        <v>4</v>
      </c>
      <c r="I4019" s="592">
        <v>5936.15</v>
      </c>
      <c r="J4019" s="592">
        <v>23744.6</v>
      </c>
      <c r="K4019" s="590" t="s">
        <v>28</v>
      </c>
      <c r="L4019" s="590" t="s">
        <v>4353</v>
      </c>
      <c r="M4019" s="591" t="s">
        <v>4352</v>
      </c>
      <c r="O4019" s="554" t="str">
        <f t="shared" si="360"/>
        <v>B3/08/01-B</v>
      </c>
    </row>
    <row r="4020" spans="1:18">
      <c r="B4020" s="590" t="s">
        <v>4350</v>
      </c>
      <c r="C4020" s="590" t="s">
        <v>36</v>
      </c>
      <c r="D4020" s="590" t="s">
        <v>1745</v>
      </c>
      <c r="E4020" s="590" t="s">
        <v>7</v>
      </c>
      <c r="F4020" s="591" t="s">
        <v>1758</v>
      </c>
      <c r="G4020" s="590" t="s">
        <v>311</v>
      </c>
      <c r="H4020" s="589">
        <v>4</v>
      </c>
      <c r="I4020" s="592">
        <v>6626.4</v>
      </c>
      <c r="J4020" s="592">
        <v>26505.599999999999</v>
      </c>
      <c r="K4020" s="590" t="s">
        <v>28</v>
      </c>
      <c r="L4020" s="590" t="s">
        <v>4354</v>
      </c>
      <c r="M4020" s="591" t="s">
        <v>1758</v>
      </c>
      <c r="O4020" s="554" t="str">
        <f t="shared" si="360"/>
        <v>B3/08/01-C</v>
      </c>
    </row>
    <row r="4021" spans="1:18">
      <c r="B4021" s="590" t="s">
        <v>4350</v>
      </c>
      <c r="C4021" s="590" t="s">
        <v>36</v>
      </c>
      <c r="D4021" s="590" t="s">
        <v>1745</v>
      </c>
      <c r="E4021" s="590" t="s">
        <v>8</v>
      </c>
      <c r="F4021" s="591" t="s">
        <v>1762</v>
      </c>
      <c r="G4021" s="590" t="s">
        <v>311</v>
      </c>
      <c r="H4021" s="589">
        <v>37</v>
      </c>
      <c r="I4021" s="592">
        <v>7228.8</v>
      </c>
      <c r="J4021" s="592">
        <v>267465.59999999998</v>
      </c>
      <c r="K4021" s="590" t="s">
        <v>28</v>
      </c>
      <c r="L4021" s="590" t="s">
        <v>4355</v>
      </c>
      <c r="M4021" s="591" t="s">
        <v>1762</v>
      </c>
      <c r="O4021" s="554" t="str">
        <f t="shared" si="360"/>
        <v>B3/08/01-D</v>
      </c>
    </row>
    <row r="4022" spans="1:18">
      <c r="B4022" s="590" t="s">
        <v>4350</v>
      </c>
      <c r="C4022" s="590" t="s">
        <v>36</v>
      </c>
      <c r="D4022" s="590" t="s">
        <v>1745</v>
      </c>
      <c r="E4022" s="590" t="s">
        <v>10</v>
      </c>
      <c r="F4022" s="591" t="s">
        <v>2772</v>
      </c>
      <c r="G4022" s="590" t="s">
        <v>311</v>
      </c>
      <c r="H4022" s="589">
        <v>1</v>
      </c>
      <c r="I4022" s="592">
        <v>7730.8</v>
      </c>
      <c r="J4022" s="592">
        <v>7730.8</v>
      </c>
      <c r="K4022" s="590" t="s">
        <v>28</v>
      </c>
      <c r="L4022" s="590" t="s">
        <v>4356</v>
      </c>
      <c r="M4022" s="591" t="s">
        <v>2772</v>
      </c>
      <c r="O4022" s="554" t="str">
        <f t="shared" si="360"/>
        <v>B3/08/01-E</v>
      </c>
    </row>
    <row r="4023" spans="1:18">
      <c r="B4023" s="590" t="s">
        <v>4350</v>
      </c>
      <c r="C4023" s="590" t="s">
        <v>36</v>
      </c>
      <c r="D4023" s="590" t="s">
        <v>1745</v>
      </c>
      <c r="E4023" s="590" t="s">
        <v>11</v>
      </c>
      <c r="F4023" s="591" t="s">
        <v>1786</v>
      </c>
      <c r="G4023" s="590" t="s">
        <v>311</v>
      </c>
      <c r="H4023" s="589">
        <v>5</v>
      </c>
      <c r="I4023" s="592">
        <v>9487.7999999999993</v>
      </c>
      <c r="J4023" s="592">
        <v>47439</v>
      </c>
      <c r="K4023" s="590" t="s">
        <v>28</v>
      </c>
      <c r="L4023" s="590" t="s">
        <v>4357</v>
      </c>
      <c r="M4023" s="591" t="s">
        <v>1786</v>
      </c>
      <c r="O4023" s="554" t="str">
        <f t="shared" si="360"/>
        <v>B3/08/01-F</v>
      </c>
    </row>
    <row r="4024" spans="1:18">
      <c r="B4024" s="590" t="s">
        <v>4350</v>
      </c>
      <c r="C4024" s="590" t="s">
        <v>36</v>
      </c>
      <c r="D4024" s="590" t="s">
        <v>1745</v>
      </c>
      <c r="E4024" s="590" t="s">
        <v>27</v>
      </c>
      <c r="F4024" s="591" t="s">
        <v>4358</v>
      </c>
      <c r="G4024" s="590" t="s">
        <v>311</v>
      </c>
      <c r="H4024" s="589">
        <v>3</v>
      </c>
      <c r="I4024" s="592">
        <v>9638.4</v>
      </c>
      <c r="J4024" s="592">
        <v>28915.200000000001</v>
      </c>
      <c r="K4024" s="590" t="s">
        <v>28</v>
      </c>
      <c r="L4024" s="590" t="s">
        <v>4359</v>
      </c>
      <c r="M4024" s="591" t="s">
        <v>4358</v>
      </c>
      <c r="O4024" s="554" t="str">
        <f t="shared" si="360"/>
        <v>B3/08/01-G</v>
      </c>
    </row>
    <row r="4025" spans="1:18">
      <c r="B4025" s="590" t="s">
        <v>4350</v>
      </c>
      <c r="C4025" s="590" t="s">
        <v>36</v>
      </c>
      <c r="D4025" s="590" t="s">
        <v>1745</v>
      </c>
      <c r="E4025" s="590" t="s">
        <v>28</v>
      </c>
      <c r="F4025" s="591" t="s">
        <v>4360</v>
      </c>
      <c r="G4025" s="590" t="s">
        <v>311</v>
      </c>
      <c r="H4025" s="589">
        <v>4</v>
      </c>
      <c r="I4025" s="592">
        <v>9939.6</v>
      </c>
      <c r="J4025" s="592">
        <v>39758.400000000001</v>
      </c>
      <c r="K4025" s="590" t="s">
        <v>28</v>
      </c>
      <c r="L4025" s="590" t="s">
        <v>4361</v>
      </c>
      <c r="M4025" s="591" t="s">
        <v>4360</v>
      </c>
      <c r="O4025" s="554" t="str">
        <f t="shared" si="360"/>
        <v>B3/08/01-H</v>
      </c>
    </row>
    <row r="4026" spans="1:18">
      <c r="B4026" s="590" t="s">
        <v>4350</v>
      </c>
      <c r="C4026" s="590" t="s">
        <v>36</v>
      </c>
      <c r="D4026" s="590" t="s">
        <v>1745</v>
      </c>
      <c r="E4026" s="590" t="s">
        <v>33</v>
      </c>
      <c r="F4026" s="591" t="s">
        <v>1766</v>
      </c>
      <c r="G4026" s="590" t="s">
        <v>311</v>
      </c>
      <c r="H4026" s="589">
        <v>30</v>
      </c>
      <c r="I4026" s="592">
        <v>10843.2</v>
      </c>
      <c r="J4026" s="592">
        <v>325296</v>
      </c>
      <c r="K4026" s="590" t="s">
        <v>28</v>
      </c>
      <c r="L4026" s="590" t="s">
        <v>4362</v>
      </c>
      <c r="M4026" s="591" t="s">
        <v>1766</v>
      </c>
      <c r="O4026" s="554" t="str">
        <f t="shared" si="360"/>
        <v>B3/08/01-J</v>
      </c>
    </row>
    <row r="4027" spans="1:18">
      <c r="B4027" s="590" t="s">
        <v>4350</v>
      </c>
      <c r="C4027" s="590" t="s">
        <v>36</v>
      </c>
      <c r="D4027" s="590" t="s">
        <v>1745</v>
      </c>
      <c r="E4027" s="590" t="s">
        <v>34</v>
      </c>
      <c r="F4027" s="591" t="s">
        <v>4363</v>
      </c>
      <c r="G4027" s="590" t="s">
        <v>311</v>
      </c>
      <c r="H4027" s="589">
        <v>1</v>
      </c>
      <c r="I4027" s="592">
        <v>12048</v>
      </c>
      <c r="J4027" s="592">
        <v>12048</v>
      </c>
      <c r="K4027" s="590" t="s">
        <v>28</v>
      </c>
      <c r="L4027" s="590" t="s">
        <v>4364</v>
      </c>
      <c r="M4027" s="591" t="s">
        <v>4363</v>
      </c>
      <c r="O4027" s="554" t="str">
        <f t="shared" si="360"/>
        <v>B3/08/01-K</v>
      </c>
    </row>
    <row r="4028" spans="1:18">
      <c r="B4028" s="590" t="s">
        <v>4350</v>
      </c>
      <c r="C4028" s="590" t="s">
        <v>36</v>
      </c>
      <c r="D4028" s="590" t="s">
        <v>1745</v>
      </c>
      <c r="E4028" s="590" t="s">
        <v>39</v>
      </c>
      <c r="F4028" s="591" t="s">
        <v>1768</v>
      </c>
      <c r="G4028" s="590" t="s">
        <v>311</v>
      </c>
      <c r="H4028" s="589">
        <v>2</v>
      </c>
      <c r="I4028" s="592">
        <v>15060</v>
      </c>
      <c r="J4028" s="592">
        <v>30120</v>
      </c>
      <c r="K4028" s="590" t="s">
        <v>28</v>
      </c>
      <c r="L4028" s="590" t="s">
        <v>4365</v>
      </c>
      <c r="M4028" s="591" t="s">
        <v>1768</v>
      </c>
      <c r="O4028" s="554" t="str">
        <f t="shared" si="360"/>
        <v>B3/08/01-L</v>
      </c>
    </row>
    <row r="4029" spans="1:18">
      <c r="B4029" s="590" t="s">
        <v>4350</v>
      </c>
      <c r="C4029" s="590" t="s">
        <v>36</v>
      </c>
      <c r="D4029" s="590" t="s">
        <v>1745</v>
      </c>
      <c r="E4029" s="590" t="s">
        <v>38</v>
      </c>
      <c r="F4029" s="591" t="s">
        <v>1770</v>
      </c>
      <c r="G4029" s="590" t="s">
        <v>311</v>
      </c>
      <c r="H4029" s="589">
        <v>3</v>
      </c>
      <c r="I4029" s="592">
        <v>18072</v>
      </c>
      <c r="J4029" s="592">
        <v>54216</v>
      </c>
      <c r="K4029" s="590" t="s">
        <v>28</v>
      </c>
      <c r="L4029" s="590" t="s">
        <v>4366</v>
      </c>
      <c r="M4029" s="591" t="s">
        <v>1770</v>
      </c>
      <c r="O4029" s="554" t="str">
        <f t="shared" si="360"/>
        <v>B3/08/01-M</v>
      </c>
    </row>
    <row r="4032" spans="1:18" ht="101.5">
      <c r="A4032" s="587">
        <v>4</v>
      </c>
      <c r="B4032" s="588" t="s">
        <v>4367</v>
      </c>
      <c r="C4032" s="588" t="s">
        <v>36</v>
      </c>
      <c r="D4032" s="588" t="s">
        <v>36</v>
      </c>
      <c r="E4032" s="588" t="s">
        <v>36</v>
      </c>
      <c r="F4032" s="587" t="s">
        <v>2795</v>
      </c>
      <c r="G4032" s="588" t="s">
        <v>36</v>
      </c>
      <c r="H4032" s="587"/>
      <c r="I4032" s="587"/>
      <c r="J4032" s="583">
        <v>44728.2</v>
      </c>
      <c r="K4032" s="588"/>
      <c r="L4032" s="588"/>
      <c r="M4032" s="587"/>
      <c r="N4032" s="587"/>
      <c r="O4032" s="587"/>
    </row>
    <row r="4033" spans="1:18" ht="14.5">
      <c r="B4033" s="590" t="s">
        <v>4367</v>
      </c>
      <c r="C4033" s="590" t="s">
        <v>36</v>
      </c>
      <c r="D4033" s="590" t="s">
        <v>1745</v>
      </c>
      <c r="E4033" s="590" t="s">
        <v>5</v>
      </c>
      <c r="F4033" s="591" t="s">
        <v>1748</v>
      </c>
      <c r="G4033" s="590" t="s">
        <v>311</v>
      </c>
      <c r="H4033" s="589">
        <v>11</v>
      </c>
      <c r="I4033" s="592">
        <v>4066.2</v>
      </c>
      <c r="J4033" s="592">
        <v>44728.2</v>
      </c>
      <c r="K4033" s="590" t="s">
        <v>28</v>
      </c>
      <c r="L4033" s="590" t="s">
        <v>4368</v>
      </c>
      <c r="M4033" s="591" t="s">
        <v>1748</v>
      </c>
      <c r="O4033" s="554" t="str">
        <f>+_xlfn.CONCAT(B4033,"-",E4033)</f>
        <v>B3/08/02-A</v>
      </c>
      <c r="P4033" s="555"/>
      <c r="Q4033" s="555"/>
      <c r="R4033" s="555"/>
    </row>
    <row r="4035" spans="1:18" ht="101.5">
      <c r="A4035" s="587">
        <v>3</v>
      </c>
      <c r="B4035" s="588" t="s">
        <v>4367</v>
      </c>
      <c r="C4035" s="588" t="s">
        <v>36</v>
      </c>
      <c r="D4035" s="588" t="s">
        <v>36</v>
      </c>
      <c r="E4035" s="588" t="s">
        <v>36</v>
      </c>
      <c r="F4035" s="587" t="s">
        <v>317</v>
      </c>
      <c r="G4035" s="588" t="s">
        <v>36</v>
      </c>
      <c r="H4035" s="587"/>
      <c r="I4035" s="587"/>
      <c r="J4035" s="583">
        <v>10000</v>
      </c>
      <c r="K4035" s="588"/>
      <c r="L4035" s="588"/>
      <c r="M4035" s="587"/>
      <c r="N4035" s="587"/>
      <c r="O4035" s="587"/>
    </row>
    <row r="4036" spans="1:18" ht="14.5">
      <c r="B4036" s="590" t="s">
        <v>4367</v>
      </c>
      <c r="C4036" s="590" t="s">
        <v>36</v>
      </c>
      <c r="D4036" s="590" t="s">
        <v>1773</v>
      </c>
      <c r="E4036" s="590" t="s">
        <v>6</v>
      </c>
      <c r="F4036" s="591" t="s">
        <v>318</v>
      </c>
      <c r="G4036" s="590" t="s">
        <v>0</v>
      </c>
      <c r="H4036" s="589">
        <v>1</v>
      </c>
      <c r="I4036" s="592">
        <v>10000</v>
      </c>
      <c r="J4036" s="592">
        <v>10000</v>
      </c>
      <c r="K4036" s="590" t="s">
        <v>28</v>
      </c>
      <c r="L4036" s="590" t="s">
        <v>4369</v>
      </c>
      <c r="M4036" s="591" t="s">
        <v>4370</v>
      </c>
      <c r="N4036" s="591" t="s">
        <v>1776</v>
      </c>
      <c r="O4036" s="554" t="str">
        <f>+_xlfn.CONCAT(B4036,"-",E4036)</f>
        <v>B3/08/02-B</v>
      </c>
      <c r="P4036" s="555"/>
      <c r="Q4036" s="555"/>
      <c r="R4036" s="555"/>
    </row>
    <row r="4038" spans="1:18" ht="72.5">
      <c r="A4038" s="587">
        <v>3</v>
      </c>
      <c r="B4038" s="588" t="s">
        <v>4367</v>
      </c>
      <c r="C4038" s="588" t="s">
        <v>36</v>
      </c>
      <c r="D4038" s="588" t="s">
        <v>36</v>
      </c>
      <c r="E4038" s="588" t="s">
        <v>36</v>
      </c>
      <c r="F4038" s="587" t="s">
        <v>319</v>
      </c>
      <c r="G4038" s="588" t="s">
        <v>36</v>
      </c>
      <c r="H4038" s="587"/>
      <c r="I4038" s="587"/>
      <c r="J4038" s="587">
        <v>0</v>
      </c>
      <c r="K4038" s="588"/>
      <c r="L4038" s="588"/>
      <c r="M4038" s="587"/>
      <c r="N4038" s="587"/>
      <c r="O4038" s="587"/>
    </row>
    <row r="4039" spans="1:18" ht="14.5">
      <c r="B4039" s="590" t="s">
        <v>4367</v>
      </c>
      <c r="C4039" s="590" t="s">
        <v>36</v>
      </c>
      <c r="D4039" s="590" t="s">
        <v>1667</v>
      </c>
      <c r="E4039" s="590" t="s">
        <v>7</v>
      </c>
      <c r="F4039" s="591" t="s">
        <v>320</v>
      </c>
      <c r="G4039" s="590" t="s">
        <v>0</v>
      </c>
      <c r="H4039" s="589">
        <v>1</v>
      </c>
      <c r="J4039" s="589" t="s">
        <v>1777</v>
      </c>
      <c r="K4039" s="590" t="s">
        <v>28</v>
      </c>
      <c r="L4039" s="590" t="s">
        <v>4371</v>
      </c>
      <c r="M4039" s="591" t="s">
        <v>4372</v>
      </c>
      <c r="O4039" s="554" t="str">
        <f>+_xlfn.CONCAT(B4039,"-",E4039)</f>
        <v>B3/08/02-C</v>
      </c>
      <c r="P4039" s="555"/>
      <c r="Q4039" s="555"/>
      <c r="R4039" s="555"/>
    </row>
    <row r="4042" spans="1:18" ht="14.5">
      <c r="A4042" s="587">
        <v>3</v>
      </c>
      <c r="B4042" s="588" t="s">
        <v>4373</v>
      </c>
      <c r="C4042" s="588" t="s">
        <v>36</v>
      </c>
      <c r="D4042" s="588" t="s">
        <v>36</v>
      </c>
      <c r="E4042" s="588" t="s">
        <v>36</v>
      </c>
      <c r="F4042" s="587" t="s">
        <v>321</v>
      </c>
      <c r="G4042" s="588" t="s">
        <v>36</v>
      </c>
      <c r="H4042" s="587"/>
      <c r="I4042" s="587"/>
      <c r="J4042" s="583">
        <v>815253.45</v>
      </c>
      <c r="K4042" s="588"/>
      <c r="L4042" s="588"/>
      <c r="M4042" s="587"/>
      <c r="N4042" s="587"/>
      <c r="O4042" s="587"/>
    </row>
    <row r="4043" spans="1:18" ht="145">
      <c r="A4043" s="587">
        <v>4</v>
      </c>
      <c r="B4043" s="588" t="s">
        <v>4373</v>
      </c>
      <c r="C4043" s="588" t="s">
        <v>36</v>
      </c>
      <c r="D4043" s="588" t="s">
        <v>36</v>
      </c>
      <c r="E4043" s="588" t="s">
        <v>36</v>
      </c>
      <c r="F4043" s="587" t="s">
        <v>322</v>
      </c>
      <c r="G4043" s="588" t="s">
        <v>36</v>
      </c>
      <c r="H4043" s="587"/>
      <c r="I4043" s="587"/>
      <c r="J4043" s="583">
        <v>815253.45</v>
      </c>
      <c r="K4043" s="588"/>
      <c r="L4043" s="588"/>
      <c r="M4043" s="587"/>
      <c r="N4043" s="587"/>
      <c r="O4043" s="587"/>
      <c r="P4043" s="555"/>
      <c r="Q4043" s="555"/>
      <c r="R4043" s="555"/>
    </row>
    <row r="4044" spans="1:18" ht="14.5">
      <c r="B4044" s="590" t="s">
        <v>4373</v>
      </c>
      <c r="C4044" s="590" t="s">
        <v>36</v>
      </c>
      <c r="D4044" s="590" t="s">
        <v>1780</v>
      </c>
      <c r="E4044" s="590" t="s">
        <v>5</v>
      </c>
      <c r="F4044" s="591" t="s">
        <v>1746</v>
      </c>
      <c r="G4044" s="590" t="s">
        <v>311</v>
      </c>
      <c r="H4044" s="589">
        <v>3</v>
      </c>
      <c r="I4044" s="592">
        <v>4042.5</v>
      </c>
      <c r="J4044" s="592">
        <v>12127.5</v>
      </c>
      <c r="K4044" s="590" t="s">
        <v>28</v>
      </c>
      <c r="L4044" s="590" t="s">
        <v>2816</v>
      </c>
      <c r="M4044" s="591" t="s">
        <v>2815</v>
      </c>
      <c r="O4044" s="554" t="str">
        <f t="shared" ref="O4044:O4049" si="361">+_xlfn.CONCAT(B4044,"-",E4044)</f>
        <v>B3/08/03-A</v>
      </c>
      <c r="P4044" s="555"/>
      <c r="Q4044" s="555"/>
      <c r="R4044" s="555"/>
    </row>
    <row r="4045" spans="1:18">
      <c r="B4045" s="590" t="s">
        <v>4373</v>
      </c>
      <c r="C4045" s="590" t="s">
        <v>36</v>
      </c>
      <c r="D4045" s="590" t="s">
        <v>1780</v>
      </c>
      <c r="E4045" s="590" t="s">
        <v>6</v>
      </c>
      <c r="F4045" s="591" t="s">
        <v>1781</v>
      </c>
      <c r="G4045" s="590" t="s">
        <v>311</v>
      </c>
      <c r="H4045" s="589">
        <v>95</v>
      </c>
      <c r="I4045" s="592">
        <v>4312</v>
      </c>
      <c r="J4045" s="592">
        <v>409640</v>
      </c>
      <c r="K4045" s="590" t="s">
        <v>28</v>
      </c>
      <c r="L4045" s="590" t="s">
        <v>1782</v>
      </c>
      <c r="M4045" s="591" t="s">
        <v>1781</v>
      </c>
      <c r="O4045" s="554" t="str">
        <f t="shared" si="361"/>
        <v>B3/08/03-B</v>
      </c>
    </row>
    <row r="4046" spans="1:18">
      <c r="B4046" s="590" t="s">
        <v>4373</v>
      </c>
      <c r="C4046" s="590" t="s">
        <v>36</v>
      </c>
      <c r="D4046" s="590" t="s">
        <v>1780</v>
      </c>
      <c r="E4046" s="590" t="s">
        <v>7</v>
      </c>
      <c r="F4046" s="591" t="s">
        <v>313</v>
      </c>
      <c r="G4046" s="590" t="s">
        <v>311</v>
      </c>
      <c r="H4046" s="589">
        <v>32</v>
      </c>
      <c r="I4046" s="592">
        <v>5390</v>
      </c>
      <c r="J4046" s="592">
        <v>172480</v>
      </c>
      <c r="K4046" s="590" t="s">
        <v>28</v>
      </c>
      <c r="L4046" s="590" t="s">
        <v>4374</v>
      </c>
      <c r="M4046" s="591" t="s">
        <v>1756</v>
      </c>
      <c r="O4046" s="554" t="str">
        <f t="shared" si="361"/>
        <v>B3/08/03-C</v>
      </c>
    </row>
    <row r="4047" spans="1:18">
      <c r="B4047" s="590" t="s">
        <v>4373</v>
      </c>
      <c r="C4047" s="590" t="s">
        <v>36</v>
      </c>
      <c r="D4047" s="590" t="s">
        <v>1780</v>
      </c>
      <c r="E4047" s="590" t="s">
        <v>8</v>
      </c>
      <c r="F4047" s="591" t="s">
        <v>1756</v>
      </c>
      <c r="G4047" s="590" t="s">
        <v>311</v>
      </c>
      <c r="H4047" s="589">
        <v>5</v>
      </c>
      <c r="I4047" s="592">
        <v>5390</v>
      </c>
      <c r="J4047" s="592">
        <v>26950</v>
      </c>
      <c r="K4047" s="590" t="s">
        <v>28</v>
      </c>
      <c r="L4047" s="590" t="s">
        <v>4374</v>
      </c>
      <c r="M4047" s="591" t="s">
        <v>1756</v>
      </c>
      <c r="O4047" s="554" t="str">
        <f t="shared" si="361"/>
        <v>B3/08/03-D</v>
      </c>
    </row>
    <row r="4048" spans="1:18">
      <c r="B4048" s="590" t="s">
        <v>4373</v>
      </c>
      <c r="C4048" s="590" t="s">
        <v>36</v>
      </c>
      <c r="D4048" s="590" t="s">
        <v>1780</v>
      </c>
      <c r="E4048" s="590" t="s">
        <v>10</v>
      </c>
      <c r="F4048" s="591" t="s">
        <v>4375</v>
      </c>
      <c r="G4048" s="590" t="s">
        <v>311</v>
      </c>
      <c r="H4048" s="589">
        <v>1</v>
      </c>
      <c r="I4048" s="592">
        <v>5955.95</v>
      </c>
      <c r="J4048" s="592">
        <v>5955.95</v>
      </c>
      <c r="K4048" s="590" t="s">
        <v>28</v>
      </c>
      <c r="L4048" s="590" t="s">
        <v>1785</v>
      </c>
      <c r="M4048" s="591" t="s">
        <v>1784</v>
      </c>
      <c r="O4048" s="554" t="str">
        <f t="shared" si="361"/>
        <v>B3/08/03-E</v>
      </c>
    </row>
    <row r="4049" spans="1:18">
      <c r="B4049" s="590" t="s">
        <v>4373</v>
      </c>
      <c r="C4049" s="590" t="s">
        <v>36</v>
      </c>
      <c r="D4049" s="590" t="s">
        <v>1780</v>
      </c>
      <c r="E4049" s="590" t="s">
        <v>11</v>
      </c>
      <c r="F4049" s="591" t="s">
        <v>4360</v>
      </c>
      <c r="G4049" s="590" t="s">
        <v>311</v>
      </c>
      <c r="H4049" s="589">
        <v>19</v>
      </c>
      <c r="I4049" s="592">
        <v>9900</v>
      </c>
      <c r="J4049" s="592">
        <v>188100</v>
      </c>
      <c r="K4049" s="590" t="s">
        <v>28</v>
      </c>
      <c r="L4049" s="590" t="s">
        <v>4376</v>
      </c>
      <c r="M4049" s="591" t="s">
        <v>4360</v>
      </c>
      <c r="O4049" s="554" t="str">
        <f t="shared" si="361"/>
        <v>B3/08/03-F</v>
      </c>
    </row>
    <row r="4051" spans="1:18" ht="14.5">
      <c r="A4051" s="587">
        <v>3</v>
      </c>
      <c r="B4051" s="588" t="s">
        <v>4373</v>
      </c>
      <c r="C4051" s="588" t="s">
        <v>36</v>
      </c>
      <c r="D4051" s="588" t="s">
        <v>36</v>
      </c>
      <c r="E4051" s="588" t="s">
        <v>36</v>
      </c>
      <c r="F4051" s="587" t="s">
        <v>324</v>
      </c>
      <c r="G4051" s="588" t="s">
        <v>36</v>
      </c>
      <c r="H4051" s="587"/>
      <c r="I4051" s="587"/>
      <c r="J4051" s="583">
        <v>1995408</v>
      </c>
      <c r="K4051" s="588"/>
      <c r="L4051" s="588"/>
      <c r="M4051" s="587"/>
      <c r="N4051" s="587"/>
      <c r="O4051" s="587"/>
    </row>
    <row r="4052" spans="1:18" ht="87">
      <c r="A4052" s="587">
        <v>4</v>
      </c>
      <c r="B4052" s="588" t="s">
        <v>4373</v>
      </c>
      <c r="C4052" s="588" t="s">
        <v>36</v>
      </c>
      <c r="D4052" s="588" t="s">
        <v>36</v>
      </c>
      <c r="E4052" s="588" t="s">
        <v>36</v>
      </c>
      <c r="F4052" s="587" t="s">
        <v>325</v>
      </c>
      <c r="G4052" s="588" t="s">
        <v>36</v>
      </c>
      <c r="H4052" s="587"/>
      <c r="I4052" s="587"/>
      <c r="J4052" s="583">
        <v>1995408</v>
      </c>
      <c r="K4052" s="588"/>
      <c r="L4052" s="588"/>
      <c r="M4052" s="587"/>
      <c r="N4052" s="587"/>
      <c r="O4052" s="587"/>
      <c r="P4052" s="555"/>
      <c r="Q4052" s="555"/>
      <c r="R4052" s="555"/>
    </row>
    <row r="4053" spans="1:18" ht="14.5">
      <c r="B4053" s="590" t="s">
        <v>4373</v>
      </c>
      <c r="C4053" s="590" t="s">
        <v>36</v>
      </c>
      <c r="D4053" s="590" t="s">
        <v>1791</v>
      </c>
      <c r="E4053" s="590" t="s">
        <v>27</v>
      </c>
      <c r="F4053" s="591" t="s">
        <v>4377</v>
      </c>
      <c r="G4053" s="590" t="s">
        <v>311</v>
      </c>
      <c r="H4053" s="589">
        <v>2</v>
      </c>
      <c r="I4053" s="592">
        <v>12474</v>
      </c>
      <c r="J4053" s="592">
        <v>24948</v>
      </c>
      <c r="K4053" s="590" t="s">
        <v>28</v>
      </c>
      <c r="L4053" s="590" t="s">
        <v>4378</v>
      </c>
      <c r="M4053" s="591" t="s">
        <v>4377</v>
      </c>
      <c r="O4053" s="554" t="str">
        <f t="shared" ref="O4053:O4055" si="362">+_xlfn.CONCAT(B4053,"-",E4053)</f>
        <v>B3/08/03-G</v>
      </c>
      <c r="P4053" s="555"/>
      <c r="Q4053" s="555"/>
      <c r="R4053" s="555"/>
    </row>
    <row r="4054" spans="1:18">
      <c r="B4054" s="590" t="s">
        <v>4373</v>
      </c>
      <c r="C4054" s="590" t="s">
        <v>36</v>
      </c>
      <c r="D4054" s="590" t="s">
        <v>1791</v>
      </c>
      <c r="E4054" s="590" t="s">
        <v>28</v>
      </c>
      <c r="F4054" s="591" t="s">
        <v>328</v>
      </c>
      <c r="G4054" s="590" t="s">
        <v>311</v>
      </c>
      <c r="H4054" s="589">
        <v>3</v>
      </c>
      <c r="I4054" s="592">
        <v>24300</v>
      </c>
      <c r="J4054" s="592">
        <v>72900</v>
      </c>
      <c r="K4054" s="590" t="s">
        <v>28</v>
      </c>
      <c r="L4054" s="590" t="s">
        <v>4379</v>
      </c>
      <c r="M4054" s="591" t="s">
        <v>328</v>
      </c>
      <c r="O4054" s="554" t="str">
        <f t="shared" si="362"/>
        <v>B3/08/03-H</v>
      </c>
    </row>
    <row r="4055" spans="1:18">
      <c r="B4055" s="590" t="s">
        <v>4373</v>
      </c>
      <c r="C4055" s="590" t="s">
        <v>36</v>
      </c>
      <c r="D4055" s="590" t="s">
        <v>1791</v>
      </c>
      <c r="E4055" s="590" t="s">
        <v>33</v>
      </c>
      <c r="F4055" s="591" t="s">
        <v>4380</v>
      </c>
      <c r="G4055" s="590" t="s">
        <v>311</v>
      </c>
      <c r="H4055" s="589">
        <v>21</v>
      </c>
      <c r="I4055" s="592">
        <v>39960</v>
      </c>
      <c r="J4055" s="592">
        <v>839160</v>
      </c>
      <c r="K4055" s="590" t="s">
        <v>28</v>
      </c>
      <c r="L4055" s="590" t="s">
        <v>4381</v>
      </c>
      <c r="M4055" s="591" t="s">
        <v>4380</v>
      </c>
      <c r="O4055" s="554" t="str">
        <f t="shared" si="362"/>
        <v>B3/08/03-J</v>
      </c>
    </row>
    <row r="4058" spans="1:18">
      <c r="B4058" s="590" t="s">
        <v>4382</v>
      </c>
      <c r="C4058" s="590" t="s">
        <v>36</v>
      </c>
      <c r="D4058" s="590" t="s">
        <v>1791</v>
      </c>
      <c r="E4058" s="590" t="s">
        <v>5</v>
      </c>
      <c r="F4058" s="591" t="s">
        <v>4383</v>
      </c>
      <c r="G4058" s="590" t="s">
        <v>311</v>
      </c>
      <c r="H4058" s="589">
        <v>3</v>
      </c>
      <c r="I4058" s="592">
        <v>43200</v>
      </c>
      <c r="J4058" s="592">
        <v>129600</v>
      </c>
      <c r="K4058" s="590" t="s">
        <v>28</v>
      </c>
      <c r="L4058" s="590" t="s">
        <v>4384</v>
      </c>
      <c r="M4058" s="591" t="s">
        <v>4383</v>
      </c>
      <c r="O4058" s="554" t="str">
        <f t="shared" ref="O4058:O4059" si="363">+_xlfn.CONCAT(B4058,"-",E4058)</f>
        <v>B3/08/04-A</v>
      </c>
    </row>
    <row r="4059" spans="1:18">
      <c r="B4059" s="590" t="s">
        <v>4382</v>
      </c>
      <c r="C4059" s="590" t="s">
        <v>36</v>
      </c>
      <c r="D4059" s="590" t="s">
        <v>1791</v>
      </c>
      <c r="E4059" s="590" t="s">
        <v>6</v>
      </c>
      <c r="F4059" s="591" t="s">
        <v>4385</v>
      </c>
      <c r="G4059" s="590" t="s">
        <v>311</v>
      </c>
      <c r="H4059" s="589">
        <v>16</v>
      </c>
      <c r="I4059" s="592">
        <v>58050</v>
      </c>
      <c r="J4059" s="592">
        <v>928800</v>
      </c>
      <c r="K4059" s="590" t="s">
        <v>28</v>
      </c>
      <c r="L4059" s="590" t="s">
        <v>4386</v>
      </c>
      <c r="M4059" s="591" t="s">
        <v>4385</v>
      </c>
      <c r="O4059" s="554" t="str">
        <f t="shared" si="363"/>
        <v>B3/08/04-B</v>
      </c>
    </row>
    <row r="4061" spans="1:18" ht="14.5">
      <c r="A4061" s="587">
        <v>3</v>
      </c>
      <c r="B4061" s="588" t="s">
        <v>4382</v>
      </c>
      <c r="C4061" s="588" t="s">
        <v>36</v>
      </c>
      <c r="D4061" s="588" t="s">
        <v>36</v>
      </c>
      <c r="E4061" s="588" t="s">
        <v>36</v>
      </c>
      <c r="F4061" s="587" t="s">
        <v>333</v>
      </c>
      <c r="G4061" s="588" t="s">
        <v>36</v>
      </c>
      <c r="H4061" s="587"/>
      <c r="I4061" s="587"/>
      <c r="J4061" s="583">
        <v>140000</v>
      </c>
      <c r="K4061" s="588"/>
      <c r="L4061" s="588"/>
      <c r="M4061" s="587"/>
      <c r="N4061" s="587"/>
      <c r="O4061" s="587"/>
    </row>
    <row r="4062" spans="1:18" ht="72.5">
      <c r="A4062" s="587">
        <v>4</v>
      </c>
      <c r="B4062" s="588" t="s">
        <v>4382</v>
      </c>
      <c r="C4062" s="588" t="s">
        <v>36</v>
      </c>
      <c r="D4062" s="588" t="s">
        <v>36</v>
      </c>
      <c r="E4062" s="588" t="s">
        <v>36</v>
      </c>
      <c r="F4062" s="587" t="s">
        <v>334</v>
      </c>
      <c r="G4062" s="588" t="s">
        <v>36</v>
      </c>
      <c r="H4062" s="587"/>
      <c r="I4062" s="587"/>
      <c r="J4062" s="583">
        <v>140000</v>
      </c>
      <c r="K4062" s="588"/>
      <c r="L4062" s="588"/>
      <c r="M4062" s="587"/>
      <c r="N4062" s="587"/>
      <c r="O4062" s="587"/>
      <c r="P4062" s="555"/>
      <c r="Q4062" s="555"/>
      <c r="R4062" s="555"/>
    </row>
    <row r="4063" spans="1:18" ht="14.5">
      <c r="B4063" s="590" t="s">
        <v>4382</v>
      </c>
      <c r="C4063" s="590" t="s">
        <v>36</v>
      </c>
      <c r="D4063" s="590" t="s">
        <v>1797</v>
      </c>
      <c r="E4063" s="590" t="s">
        <v>7</v>
      </c>
      <c r="F4063" s="591" t="s">
        <v>4387</v>
      </c>
      <c r="G4063" s="590" t="s">
        <v>219</v>
      </c>
      <c r="H4063" s="589">
        <v>46</v>
      </c>
      <c r="I4063" s="592">
        <v>1400</v>
      </c>
      <c r="J4063" s="592">
        <v>64400</v>
      </c>
      <c r="K4063" s="590" t="s">
        <v>28</v>
      </c>
      <c r="L4063" s="590" t="s">
        <v>1798</v>
      </c>
      <c r="M4063" s="591" t="s">
        <v>335</v>
      </c>
      <c r="O4063" s="554" t="str">
        <f t="shared" ref="O4063:O4064" si="364">+_xlfn.CONCAT(B4063,"-",E4063)</f>
        <v>B3/08/04-C</v>
      </c>
      <c r="P4063" s="555"/>
      <c r="Q4063" s="555"/>
      <c r="R4063" s="555"/>
    </row>
    <row r="4064" spans="1:18">
      <c r="B4064" s="590" t="s">
        <v>4382</v>
      </c>
      <c r="C4064" s="590" t="s">
        <v>36</v>
      </c>
      <c r="D4064" s="590" t="s">
        <v>1797</v>
      </c>
      <c r="E4064" s="590" t="s">
        <v>8</v>
      </c>
      <c r="F4064" s="591" t="s">
        <v>1799</v>
      </c>
      <c r="G4064" s="590" t="s">
        <v>219</v>
      </c>
      <c r="H4064" s="589">
        <v>54</v>
      </c>
      <c r="I4064" s="592">
        <v>1400</v>
      </c>
      <c r="J4064" s="592">
        <v>75600</v>
      </c>
      <c r="K4064" s="590" t="s">
        <v>28</v>
      </c>
      <c r="L4064" s="590" t="s">
        <v>1798</v>
      </c>
      <c r="M4064" s="591" t="s">
        <v>335</v>
      </c>
      <c r="O4064" s="554" t="str">
        <f t="shared" si="364"/>
        <v>B3/08/04-D</v>
      </c>
    </row>
    <row r="4066" spans="1:18" ht="14.5">
      <c r="A4066" s="587" t="s">
        <v>1633</v>
      </c>
      <c r="B4066" s="588" t="s">
        <v>4382</v>
      </c>
      <c r="C4066" s="588" t="s">
        <v>36</v>
      </c>
      <c r="D4066" s="588" t="s">
        <v>36</v>
      </c>
      <c r="E4066" s="588" t="s">
        <v>36</v>
      </c>
      <c r="F4066" s="587" t="s">
        <v>16</v>
      </c>
      <c r="G4066" s="588"/>
      <c r="H4066" s="587"/>
      <c r="I4066" s="587"/>
      <c r="J4066" s="587"/>
      <c r="K4066" s="588"/>
      <c r="L4066" s="588"/>
      <c r="M4066" s="587"/>
      <c r="N4066" s="587"/>
      <c r="O4066" s="587"/>
    </row>
    <row r="4067" spans="1:18" ht="14.5">
      <c r="A4067" s="587" t="s">
        <v>1633</v>
      </c>
      <c r="B4067" s="588" t="s">
        <v>4382</v>
      </c>
      <c r="C4067" s="588" t="s">
        <v>36</v>
      </c>
      <c r="D4067" s="588" t="s">
        <v>36</v>
      </c>
      <c r="E4067" s="588" t="s">
        <v>36</v>
      </c>
      <c r="F4067" s="587" t="s">
        <v>9</v>
      </c>
      <c r="G4067" s="588"/>
      <c r="H4067" s="587"/>
      <c r="I4067" s="587"/>
      <c r="J4067" s="587"/>
      <c r="K4067" s="588"/>
      <c r="L4067" s="588"/>
      <c r="M4067" s="587"/>
      <c r="N4067" s="587"/>
      <c r="O4067" s="587"/>
      <c r="P4067" s="555"/>
      <c r="Q4067" s="555"/>
      <c r="R4067" s="555"/>
    </row>
    <row r="4068" spans="1:18" ht="14.5">
      <c r="P4068" s="555"/>
      <c r="Q4068" s="555"/>
      <c r="R4068" s="555"/>
    </row>
    <row r="4070" spans="1:18" ht="14.5">
      <c r="A4070" s="587">
        <v>2</v>
      </c>
      <c r="B4070" s="588" t="s">
        <v>4388</v>
      </c>
      <c r="C4070" s="588" t="s">
        <v>36</v>
      </c>
      <c r="D4070" s="588" t="s">
        <v>36</v>
      </c>
      <c r="E4070" s="588" t="s">
        <v>36</v>
      </c>
      <c r="F4070" s="587" t="s">
        <v>6451</v>
      </c>
      <c r="G4070" s="588" t="s">
        <v>36</v>
      </c>
      <c r="H4070" s="587"/>
      <c r="I4070" s="587"/>
      <c r="J4070" s="583">
        <v>18009513.899999999</v>
      </c>
      <c r="K4070" s="588"/>
      <c r="L4070" s="588"/>
      <c r="M4070" s="587"/>
      <c r="N4070" s="587"/>
      <c r="O4070" s="587"/>
    </row>
    <row r="4071" spans="1:18" ht="14.5">
      <c r="A4071" s="587">
        <v>3</v>
      </c>
      <c r="B4071" s="588" t="s">
        <v>4388</v>
      </c>
      <c r="C4071" s="588" t="s">
        <v>36</v>
      </c>
      <c r="D4071" s="588" t="s">
        <v>36</v>
      </c>
      <c r="E4071" s="588" t="s">
        <v>36</v>
      </c>
      <c r="F4071" s="587" t="s">
        <v>338</v>
      </c>
      <c r="G4071" s="588" t="s">
        <v>36</v>
      </c>
      <c r="H4071" s="587"/>
      <c r="I4071" s="587"/>
      <c r="J4071" s="583">
        <v>3726274.11</v>
      </c>
      <c r="K4071" s="588"/>
      <c r="L4071" s="588"/>
      <c r="M4071" s="587"/>
      <c r="N4071" s="587"/>
      <c r="O4071" s="587"/>
      <c r="P4071" s="555"/>
      <c r="Q4071" s="555"/>
      <c r="R4071" s="555"/>
    </row>
    <row r="4072" spans="1:18" ht="14.5">
      <c r="A4072" s="587">
        <v>4</v>
      </c>
      <c r="B4072" s="588" t="s">
        <v>4388</v>
      </c>
      <c r="C4072" s="588" t="s">
        <v>36</v>
      </c>
      <c r="D4072" s="588" t="s">
        <v>36</v>
      </c>
      <c r="E4072" s="588" t="s">
        <v>36</v>
      </c>
      <c r="F4072" s="587" t="s">
        <v>339</v>
      </c>
      <c r="G4072" s="588" t="s">
        <v>36</v>
      </c>
      <c r="H4072" s="587"/>
      <c r="I4072" s="587"/>
      <c r="J4072" s="583">
        <v>3726274.11</v>
      </c>
      <c r="K4072" s="588"/>
      <c r="L4072" s="588"/>
      <c r="M4072" s="587"/>
      <c r="N4072" s="587"/>
      <c r="O4072" s="587"/>
      <c r="P4072" s="555"/>
      <c r="Q4072" s="555"/>
      <c r="R4072" s="555"/>
    </row>
    <row r="4073" spans="1:18" ht="14.5">
      <c r="B4073" s="590" t="s">
        <v>4388</v>
      </c>
      <c r="C4073" s="590" t="s">
        <v>36</v>
      </c>
      <c r="D4073" s="590" t="s">
        <v>1801</v>
      </c>
      <c r="E4073" s="590" t="s">
        <v>5</v>
      </c>
      <c r="F4073" s="591" t="s">
        <v>340</v>
      </c>
      <c r="G4073" s="590" t="s">
        <v>219</v>
      </c>
      <c r="H4073" s="593">
        <v>41639</v>
      </c>
      <c r="I4073" s="589">
        <v>89.49</v>
      </c>
      <c r="J4073" s="592">
        <v>3726274.11</v>
      </c>
      <c r="K4073" s="590" t="s">
        <v>1328</v>
      </c>
      <c r="L4073" s="590" t="s">
        <v>1802</v>
      </c>
      <c r="M4073" s="591" t="s">
        <v>340</v>
      </c>
      <c r="O4073" s="554" t="str">
        <f>+_xlfn.CONCAT(B4073,"-",E4073)</f>
        <v>B3/09/01-A</v>
      </c>
      <c r="P4073" s="555"/>
      <c r="Q4073" s="555"/>
      <c r="R4073" s="555"/>
    </row>
    <row r="4075" spans="1:18" ht="14.5">
      <c r="A4075" s="587">
        <v>3</v>
      </c>
      <c r="B4075" s="588" t="s">
        <v>4388</v>
      </c>
      <c r="C4075" s="588" t="s">
        <v>36</v>
      </c>
      <c r="D4075" s="588" t="s">
        <v>36</v>
      </c>
      <c r="E4075" s="588" t="s">
        <v>36</v>
      </c>
      <c r="F4075" s="587" t="s">
        <v>342</v>
      </c>
      <c r="G4075" s="588" t="s">
        <v>36</v>
      </c>
      <c r="H4075" s="587"/>
      <c r="I4075" s="587"/>
      <c r="J4075" s="583">
        <v>936811.56</v>
      </c>
      <c r="K4075" s="588"/>
      <c r="L4075" s="588"/>
      <c r="M4075" s="587"/>
      <c r="N4075" s="587"/>
      <c r="O4075" s="587"/>
    </row>
    <row r="4076" spans="1:18" ht="72.5">
      <c r="A4076" s="587">
        <v>4</v>
      </c>
      <c r="B4076" s="588" t="s">
        <v>4388</v>
      </c>
      <c r="C4076" s="588" t="s">
        <v>36</v>
      </c>
      <c r="D4076" s="588" t="s">
        <v>36</v>
      </c>
      <c r="E4076" s="588" t="s">
        <v>36</v>
      </c>
      <c r="F4076" s="587" t="s">
        <v>343</v>
      </c>
      <c r="G4076" s="588" t="s">
        <v>36</v>
      </c>
      <c r="H4076" s="587"/>
      <c r="I4076" s="587"/>
      <c r="J4076" s="583">
        <v>888330.08</v>
      </c>
      <c r="K4076" s="588"/>
      <c r="L4076" s="588"/>
      <c r="M4076" s="587"/>
      <c r="N4076" s="587"/>
      <c r="O4076" s="587"/>
      <c r="P4076" s="555"/>
      <c r="Q4076" s="555"/>
      <c r="R4076" s="555"/>
    </row>
    <row r="4077" spans="1:18" ht="14.5">
      <c r="B4077" s="590" t="s">
        <v>4388</v>
      </c>
      <c r="C4077" s="590" t="s">
        <v>36</v>
      </c>
      <c r="D4077" s="590" t="s">
        <v>1804</v>
      </c>
      <c r="E4077" s="590" t="s">
        <v>6</v>
      </c>
      <c r="F4077" s="591" t="s">
        <v>344</v>
      </c>
      <c r="G4077" s="590" t="s">
        <v>219</v>
      </c>
      <c r="H4077" s="593">
        <v>5484</v>
      </c>
      <c r="I4077" s="589">
        <v>135.06</v>
      </c>
      <c r="J4077" s="592">
        <v>740669.04</v>
      </c>
      <c r="K4077" s="590" t="s">
        <v>1328</v>
      </c>
      <c r="L4077" s="590" t="s">
        <v>1805</v>
      </c>
      <c r="M4077" s="591" t="s">
        <v>344</v>
      </c>
      <c r="O4077" s="554" t="str">
        <f t="shared" ref="O4077:O4080" si="365">+_xlfn.CONCAT(B4077,"-",E4077)</f>
        <v>B3/09/01-B</v>
      </c>
      <c r="P4077" s="555"/>
      <c r="Q4077" s="555"/>
      <c r="R4077" s="555"/>
    </row>
    <row r="4078" spans="1:18">
      <c r="B4078" s="590" t="s">
        <v>4388</v>
      </c>
      <c r="C4078" s="590" t="s">
        <v>36</v>
      </c>
      <c r="D4078" s="590" t="s">
        <v>1804</v>
      </c>
      <c r="E4078" s="590" t="s">
        <v>7</v>
      </c>
      <c r="F4078" s="591" t="s">
        <v>1806</v>
      </c>
      <c r="G4078" s="590" t="s">
        <v>219</v>
      </c>
      <c r="H4078" s="589">
        <v>71</v>
      </c>
      <c r="I4078" s="589">
        <v>143.22</v>
      </c>
      <c r="J4078" s="592">
        <v>10168.620000000001</v>
      </c>
      <c r="K4078" s="590" t="s">
        <v>1328</v>
      </c>
      <c r="L4078" s="590" t="s">
        <v>1807</v>
      </c>
      <c r="M4078" s="591" t="s">
        <v>1806</v>
      </c>
      <c r="O4078" s="554" t="str">
        <f t="shared" si="365"/>
        <v>B3/09/01-C</v>
      </c>
    </row>
    <row r="4079" spans="1:18">
      <c r="B4079" s="590" t="s">
        <v>4388</v>
      </c>
      <c r="C4079" s="590" t="s">
        <v>36</v>
      </c>
      <c r="D4079" s="590" t="s">
        <v>1804</v>
      </c>
      <c r="E4079" s="590" t="s">
        <v>8</v>
      </c>
      <c r="F4079" s="591" t="s">
        <v>345</v>
      </c>
      <c r="G4079" s="590" t="s">
        <v>219</v>
      </c>
      <c r="H4079" s="589">
        <v>716</v>
      </c>
      <c r="I4079" s="589">
        <v>143.22</v>
      </c>
      <c r="J4079" s="592">
        <v>102545.52</v>
      </c>
      <c r="K4079" s="590" t="s">
        <v>1328</v>
      </c>
      <c r="L4079" s="590" t="s">
        <v>1808</v>
      </c>
      <c r="M4079" s="591" t="s">
        <v>345</v>
      </c>
      <c r="O4079" s="554" t="str">
        <f t="shared" si="365"/>
        <v>B3/09/01-D</v>
      </c>
    </row>
    <row r="4080" spans="1:18">
      <c r="B4080" s="590" t="s">
        <v>4388</v>
      </c>
      <c r="C4080" s="590" t="s">
        <v>36</v>
      </c>
      <c r="D4080" s="590" t="s">
        <v>1804</v>
      </c>
      <c r="E4080" s="590" t="s">
        <v>10</v>
      </c>
      <c r="F4080" s="591" t="s">
        <v>2841</v>
      </c>
      <c r="G4080" s="590" t="s">
        <v>219</v>
      </c>
      <c r="H4080" s="589">
        <v>305</v>
      </c>
      <c r="I4080" s="589">
        <v>114.58</v>
      </c>
      <c r="J4080" s="592">
        <v>34946.9</v>
      </c>
      <c r="K4080" s="590" t="s">
        <v>1328</v>
      </c>
      <c r="L4080" s="590" t="s">
        <v>2842</v>
      </c>
      <c r="M4080" s="591" t="s">
        <v>2841</v>
      </c>
      <c r="O4080" s="554" t="str">
        <f t="shared" si="365"/>
        <v>B3/09/01-E</v>
      </c>
    </row>
    <row r="4082" spans="1:18" ht="72.5">
      <c r="A4082" s="587">
        <v>4</v>
      </c>
      <c r="B4082" s="588" t="s">
        <v>4388</v>
      </c>
      <c r="C4082" s="588" t="s">
        <v>36</v>
      </c>
      <c r="D4082" s="588" t="s">
        <v>36</v>
      </c>
      <c r="E4082" s="588" t="s">
        <v>36</v>
      </c>
      <c r="F4082" s="587" t="s">
        <v>2843</v>
      </c>
      <c r="G4082" s="588" t="s">
        <v>36</v>
      </c>
      <c r="H4082" s="587"/>
      <c r="I4082" s="587"/>
      <c r="J4082" s="583">
        <v>48481.48</v>
      </c>
      <c r="K4082" s="588"/>
      <c r="L4082" s="588"/>
      <c r="M4082" s="587"/>
      <c r="N4082" s="587"/>
      <c r="O4082" s="587"/>
    </row>
    <row r="4083" spans="1:18" ht="14.5">
      <c r="B4083" s="590" t="s">
        <v>4388</v>
      </c>
      <c r="C4083" s="590" t="s">
        <v>36</v>
      </c>
      <c r="D4083" s="590" t="s">
        <v>1804</v>
      </c>
      <c r="E4083" s="590" t="s">
        <v>11</v>
      </c>
      <c r="F4083" s="591" t="s">
        <v>4389</v>
      </c>
      <c r="G4083" s="590" t="s">
        <v>219</v>
      </c>
      <c r="H4083" s="589">
        <v>236</v>
      </c>
      <c r="I4083" s="589">
        <v>205.43</v>
      </c>
      <c r="J4083" s="592">
        <v>48481.48</v>
      </c>
      <c r="K4083" s="590" t="s">
        <v>1328</v>
      </c>
      <c r="L4083" s="590" t="s">
        <v>2845</v>
      </c>
      <c r="M4083" s="591" t="s">
        <v>2844</v>
      </c>
      <c r="O4083" s="554" t="str">
        <f>+_xlfn.CONCAT(B4083,"-",E4083)</f>
        <v>B3/09/01-F</v>
      </c>
      <c r="P4083" s="555"/>
      <c r="Q4083" s="555"/>
      <c r="R4083" s="555"/>
    </row>
    <row r="4085" spans="1:18" ht="14.5">
      <c r="A4085" s="587">
        <v>3</v>
      </c>
      <c r="B4085" s="588" t="s">
        <v>4388</v>
      </c>
      <c r="C4085" s="588" t="s">
        <v>36</v>
      </c>
      <c r="D4085" s="588" t="s">
        <v>36</v>
      </c>
      <c r="E4085" s="588" t="s">
        <v>36</v>
      </c>
      <c r="F4085" s="587" t="s">
        <v>346</v>
      </c>
      <c r="G4085" s="588" t="s">
        <v>36</v>
      </c>
      <c r="H4085" s="587"/>
      <c r="I4085" s="587"/>
      <c r="J4085" s="583">
        <v>2922178.4</v>
      </c>
      <c r="K4085" s="588"/>
      <c r="L4085" s="588"/>
      <c r="M4085" s="587"/>
      <c r="N4085" s="587"/>
      <c r="O4085" s="587"/>
    </row>
    <row r="4086" spans="1:18" ht="29">
      <c r="A4086" s="587">
        <v>4</v>
      </c>
      <c r="B4086" s="588" t="s">
        <v>4388</v>
      </c>
      <c r="C4086" s="588" t="s">
        <v>36</v>
      </c>
      <c r="D4086" s="588" t="s">
        <v>36</v>
      </c>
      <c r="E4086" s="588" t="s">
        <v>36</v>
      </c>
      <c r="F4086" s="587" t="s">
        <v>347</v>
      </c>
      <c r="G4086" s="588" t="s">
        <v>36</v>
      </c>
      <c r="H4086" s="587"/>
      <c r="I4086" s="587"/>
      <c r="J4086" s="583">
        <v>2871090.35</v>
      </c>
      <c r="K4086" s="588"/>
      <c r="L4086" s="588"/>
      <c r="M4086" s="587"/>
      <c r="N4086" s="587"/>
      <c r="O4086" s="587"/>
      <c r="P4086" s="555"/>
      <c r="Q4086" s="555"/>
      <c r="R4086" s="555"/>
    </row>
    <row r="4087" spans="1:18" ht="14.5">
      <c r="B4087" s="590" t="s">
        <v>4388</v>
      </c>
      <c r="C4087" s="590" t="s">
        <v>36</v>
      </c>
      <c r="D4087" s="590" t="s">
        <v>1809</v>
      </c>
      <c r="E4087" s="590" t="s">
        <v>27</v>
      </c>
      <c r="F4087" s="591" t="s">
        <v>348</v>
      </c>
      <c r="G4087" s="590" t="s">
        <v>219</v>
      </c>
      <c r="H4087" s="593">
        <v>5104</v>
      </c>
      <c r="I4087" s="589">
        <v>352.34</v>
      </c>
      <c r="J4087" s="592">
        <v>1798343.36</v>
      </c>
      <c r="K4087" s="590" t="s">
        <v>1328</v>
      </c>
      <c r="L4087" s="590" t="s">
        <v>1810</v>
      </c>
      <c r="M4087" s="591" t="s">
        <v>348</v>
      </c>
      <c r="O4087" s="554" t="str">
        <f>+_xlfn.CONCAT(B4087,"-",E4087)</f>
        <v>B3/09/01-G</v>
      </c>
      <c r="P4087" s="555"/>
      <c r="Q4087" s="555"/>
      <c r="R4087" s="555"/>
    </row>
    <row r="4090" spans="1:18">
      <c r="B4090" s="590" t="s">
        <v>4390</v>
      </c>
      <c r="C4090" s="590" t="s">
        <v>36</v>
      </c>
      <c r="D4090" s="590" t="s">
        <v>1809</v>
      </c>
      <c r="E4090" s="590" t="s">
        <v>5</v>
      </c>
      <c r="F4090" s="591" t="s">
        <v>349</v>
      </c>
      <c r="G4090" s="590" t="s">
        <v>219</v>
      </c>
      <c r="H4090" s="589">
        <v>856</v>
      </c>
      <c r="I4090" s="589">
        <v>283.58999999999997</v>
      </c>
      <c r="J4090" s="592">
        <v>242753.04</v>
      </c>
      <c r="K4090" s="590" t="s">
        <v>1328</v>
      </c>
      <c r="L4090" s="590" t="s">
        <v>1811</v>
      </c>
      <c r="M4090" s="591" t="s">
        <v>349</v>
      </c>
      <c r="O4090" s="554" t="str">
        <f t="shared" ref="O4090:O4096" si="366">+_xlfn.CONCAT(B4090,"-",E4090)</f>
        <v>B3/09/02-A</v>
      </c>
    </row>
    <row r="4091" spans="1:18">
      <c r="B4091" s="590" t="s">
        <v>4390</v>
      </c>
      <c r="C4091" s="590" t="s">
        <v>36</v>
      </c>
      <c r="D4091" s="590" t="s">
        <v>1809</v>
      </c>
      <c r="E4091" s="590" t="s">
        <v>6</v>
      </c>
      <c r="F4091" s="591" t="s">
        <v>350</v>
      </c>
      <c r="G4091" s="590" t="s">
        <v>219</v>
      </c>
      <c r="H4091" s="593">
        <v>1374</v>
      </c>
      <c r="I4091" s="589">
        <v>352.34</v>
      </c>
      <c r="J4091" s="592">
        <v>484115.16</v>
      </c>
      <c r="K4091" s="590" t="s">
        <v>1328</v>
      </c>
      <c r="L4091" s="590" t="s">
        <v>1812</v>
      </c>
      <c r="M4091" s="591" t="s">
        <v>350</v>
      </c>
      <c r="O4091" s="554" t="str">
        <f t="shared" si="366"/>
        <v>B3/09/02-B</v>
      </c>
    </row>
    <row r="4092" spans="1:18">
      <c r="B4092" s="590" t="s">
        <v>4390</v>
      </c>
      <c r="C4092" s="590" t="s">
        <v>36</v>
      </c>
      <c r="D4092" s="590" t="s">
        <v>1809</v>
      </c>
      <c r="E4092" s="590" t="s">
        <v>7</v>
      </c>
      <c r="F4092" s="591" t="s">
        <v>2847</v>
      </c>
      <c r="G4092" s="590" t="s">
        <v>219</v>
      </c>
      <c r="H4092" s="589">
        <v>305</v>
      </c>
      <c r="I4092" s="589">
        <v>226.87</v>
      </c>
      <c r="J4092" s="592">
        <v>69195.350000000006</v>
      </c>
      <c r="K4092" s="590" t="s">
        <v>1328</v>
      </c>
      <c r="L4092" s="590" t="s">
        <v>2848</v>
      </c>
      <c r="M4092" s="591" t="s">
        <v>2847</v>
      </c>
      <c r="O4092" s="554" t="str">
        <f t="shared" si="366"/>
        <v>B3/09/02-C</v>
      </c>
    </row>
    <row r="4093" spans="1:18">
      <c r="B4093" s="590" t="s">
        <v>4390</v>
      </c>
      <c r="C4093" s="590" t="s">
        <v>36</v>
      </c>
      <c r="D4093" s="590" t="s">
        <v>1809</v>
      </c>
      <c r="E4093" s="590" t="s">
        <v>8</v>
      </c>
      <c r="F4093" s="591" t="s">
        <v>351</v>
      </c>
      <c r="G4093" s="590" t="s">
        <v>179</v>
      </c>
      <c r="H4093" s="593">
        <v>1827</v>
      </c>
      <c r="I4093" s="589">
        <v>90.16</v>
      </c>
      <c r="J4093" s="592">
        <v>164722.32</v>
      </c>
      <c r="K4093" s="590" t="s">
        <v>1328</v>
      </c>
      <c r="L4093" s="590" t="s">
        <v>2849</v>
      </c>
      <c r="M4093" s="591" t="s">
        <v>351</v>
      </c>
      <c r="O4093" s="554" t="str">
        <f t="shared" si="366"/>
        <v>B3/09/02-D</v>
      </c>
    </row>
    <row r="4094" spans="1:18">
      <c r="B4094" s="590" t="s">
        <v>4390</v>
      </c>
      <c r="C4094" s="590" t="s">
        <v>36</v>
      </c>
      <c r="D4094" s="590" t="s">
        <v>1809</v>
      </c>
      <c r="E4094" s="590" t="s">
        <v>10</v>
      </c>
      <c r="F4094" s="591" t="s">
        <v>352</v>
      </c>
      <c r="G4094" s="590" t="s">
        <v>179</v>
      </c>
      <c r="H4094" s="589">
        <v>752</v>
      </c>
      <c r="I4094" s="589">
        <v>87.7</v>
      </c>
      <c r="J4094" s="592">
        <v>65950.399999999994</v>
      </c>
      <c r="K4094" s="590" t="s">
        <v>1328</v>
      </c>
      <c r="L4094" s="590" t="s">
        <v>1813</v>
      </c>
      <c r="M4094" s="591" t="s">
        <v>352</v>
      </c>
      <c r="O4094" s="554" t="str">
        <f t="shared" si="366"/>
        <v>B3/09/02-E</v>
      </c>
    </row>
    <row r="4095" spans="1:18">
      <c r="B4095" s="590" t="s">
        <v>4390</v>
      </c>
      <c r="C4095" s="590" t="s">
        <v>36</v>
      </c>
      <c r="D4095" s="590" t="s">
        <v>1809</v>
      </c>
      <c r="E4095" s="590" t="s">
        <v>11</v>
      </c>
      <c r="F4095" s="591" t="s">
        <v>353</v>
      </c>
      <c r="G4095" s="590" t="s">
        <v>179</v>
      </c>
      <c r="H4095" s="589">
        <v>300</v>
      </c>
      <c r="I4095" s="589">
        <v>120.16</v>
      </c>
      <c r="J4095" s="592">
        <v>36048</v>
      </c>
      <c r="K4095" s="590" t="s">
        <v>1328</v>
      </c>
      <c r="L4095" s="590" t="s">
        <v>2850</v>
      </c>
      <c r="M4095" s="591" t="s">
        <v>353</v>
      </c>
      <c r="O4095" s="554" t="str">
        <f t="shared" si="366"/>
        <v>B3/09/02-F</v>
      </c>
    </row>
    <row r="4096" spans="1:18">
      <c r="B4096" s="590" t="s">
        <v>4390</v>
      </c>
      <c r="C4096" s="590" t="s">
        <v>36</v>
      </c>
      <c r="D4096" s="590" t="s">
        <v>1809</v>
      </c>
      <c r="E4096" s="590" t="s">
        <v>27</v>
      </c>
      <c r="F4096" s="591" t="s">
        <v>2851</v>
      </c>
      <c r="G4096" s="590" t="s">
        <v>179</v>
      </c>
      <c r="H4096" s="589">
        <v>142</v>
      </c>
      <c r="I4096" s="589">
        <v>70.16</v>
      </c>
      <c r="J4096" s="592">
        <v>9962.7199999999993</v>
      </c>
      <c r="K4096" s="590" t="s">
        <v>1328</v>
      </c>
      <c r="L4096" s="590" t="s">
        <v>2852</v>
      </c>
      <c r="M4096" s="591" t="s">
        <v>2851</v>
      </c>
      <c r="O4096" s="554" t="str">
        <f t="shared" si="366"/>
        <v>B3/09/02-G</v>
      </c>
    </row>
    <row r="4098" spans="1:18" ht="29">
      <c r="A4098" s="587">
        <v>4</v>
      </c>
      <c r="B4098" s="588" t="s">
        <v>4390</v>
      </c>
      <c r="C4098" s="588" t="s">
        <v>36</v>
      </c>
      <c r="D4098" s="588" t="s">
        <v>36</v>
      </c>
      <c r="E4098" s="588" t="s">
        <v>36</v>
      </c>
      <c r="F4098" s="587" t="s">
        <v>2853</v>
      </c>
      <c r="G4098" s="588" t="s">
        <v>36</v>
      </c>
      <c r="H4098" s="587"/>
      <c r="I4098" s="587"/>
      <c r="J4098" s="583">
        <v>51088.05</v>
      </c>
      <c r="K4098" s="588"/>
      <c r="L4098" s="588"/>
      <c r="M4098" s="587"/>
      <c r="N4098" s="587"/>
      <c r="O4098" s="587"/>
    </row>
    <row r="4099" spans="1:18" ht="14.5">
      <c r="B4099" s="590" t="s">
        <v>4390</v>
      </c>
      <c r="C4099" s="590" t="s">
        <v>36</v>
      </c>
      <c r="D4099" s="590" t="s">
        <v>1809</v>
      </c>
      <c r="E4099" s="590" t="s">
        <v>28</v>
      </c>
      <c r="F4099" s="591" t="s">
        <v>2854</v>
      </c>
      <c r="G4099" s="590" t="s">
        <v>219</v>
      </c>
      <c r="H4099" s="589">
        <v>213</v>
      </c>
      <c r="I4099" s="589">
        <v>239.85</v>
      </c>
      <c r="J4099" s="592">
        <v>51088.05</v>
      </c>
      <c r="K4099" s="590" t="s">
        <v>1328</v>
      </c>
      <c r="L4099" s="590" t="s">
        <v>2855</v>
      </c>
      <c r="M4099" s="591" t="s">
        <v>2854</v>
      </c>
      <c r="O4099" s="554" t="str">
        <f>+_xlfn.CONCAT(B4099,"-",E4099)</f>
        <v>B3/09/02-H</v>
      </c>
      <c r="P4099" s="555"/>
      <c r="Q4099" s="555"/>
      <c r="R4099" s="555"/>
    </row>
    <row r="4101" spans="1:18" ht="14.5">
      <c r="A4101" s="587">
        <v>3</v>
      </c>
      <c r="B4101" s="588" t="s">
        <v>4390</v>
      </c>
      <c r="C4101" s="588" t="s">
        <v>36</v>
      </c>
      <c r="D4101" s="588" t="s">
        <v>36</v>
      </c>
      <c r="E4101" s="588" t="s">
        <v>36</v>
      </c>
      <c r="F4101" s="587" t="s">
        <v>354</v>
      </c>
      <c r="G4101" s="588" t="s">
        <v>36</v>
      </c>
      <c r="H4101" s="587"/>
      <c r="I4101" s="587"/>
      <c r="J4101" s="583">
        <v>760110</v>
      </c>
      <c r="K4101" s="588"/>
      <c r="L4101" s="588"/>
      <c r="M4101" s="587"/>
      <c r="N4101" s="587"/>
      <c r="O4101" s="587"/>
    </row>
    <row r="4102" spans="1:18" ht="87">
      <c r="A4102" s="587">
        <v>4</v>
      </c>
      <c r="B4102" s="588" t="s">
        <v>4390</v>
      </c>
      <c r="C4102" s="588" t="s">
        <v>36</v>
      </c>
      <c r="D4102" s="588" t="s">
        <v>36</v>
      </c>
      <c r="E4102" s="588" t="s">
        <v>36</v>
      </c>
      <c r="F4102" s="587" t="s">
        <v>355</v>
      </c>
      <c r="G4102" s="588" t="s">
        <v>36</v>
      </c>
      <c r="H4102" s="587"/>
      <c r="I4102" s="587"/>
      <c r="J4102" s="583">
        <v>267930</v>
      </c>
      <c r="K4102" s="588"/>
      <c r="L4102" s="588"/>
      <c r="M4102" s="587"/>
      <c r="N4102" s="587"/>
      <c r="O4102" s="587"/>
      <c r="P4102" s="555"/>
      <c r="Q4102" s="555"/>
      <c r="R4102" s="555"/>
    </row>
    <row r="4103" spans="1:18" ht="14.5">
      <c r="B4103" s="590" t="s">
        <v>4390</v>
      </c>
      <c r="C4103" s="590" t="s">
        <v>36</v>
      </c>
      <c r="D4103" s="590" t="s">
        <v>1815</v>
      </c>
      <c r="E4103" s="590" t="s">
        <v>33</v>
      </c>
      <c r="F4103" s="591" t="s">
        <v>356</v>
      </c>
      <c r="G4103" s="590" t="s">
        <v>219</v>
      </c>
      <c r="H4103" s="593">
        <v>1374</v>
      </c>
      <c r="I4103" s="589">
        <v>195</v>
      </c>
      <c r="J4103" s="592">
        <v>267930</v>
      </c>
      <c r="K4103" s="590" t="s">
        <v>1328</v>
      </c>
      <c r="L4103" s="590" t="s">
        <v>1816</v>
      </c>
      <c r="M4103" s="591" t="s">
        <v>1817</v>
      </c>
      <c r="O4103" s="554" t="str">
        <f>+_xlfn.CONCAT(B4103,"-",E4103)</f>
        <v>B3/09/02-J</v>
      </c>
      <c r="P4103" s="555"/>
      <c r="Q4103" s="555"/>
      <c r="R4103" s="555"/>
    </row>
    <row r="4106" spans="1:18" ht="72.5">
      <c r="A4106" s="587">
        <v>4</v>
      </c>
      <c r="B4106" s="588" t="s">
        <v>4391</v>
      </c>
      <c r="C4106" s="588" t="s">
        <v>36</v>
      </c>
      <c r="D4106" s="588" t="s">
        <v>36</v>
      </c>
      <c r="E4106" s="588" t="s">
        <v>36</v>
      </c>
      <c r="F4106" s="587" t="s">
        <v>1818</v>
      </c>
      <c r="G4106" s="588" t="s">
        <v>36</v>
      </c>
      <c r="H4106" s="587"/>
      <c r="I4106" s="587"/>
      <c r="J4106" s="583">
        <v>492180</v>
      </c>
      <c r="K4106" s="588"/>
      <c r="L4106" s="588"/>
      <c r="M4106" s="587"/>
      <c r="N4106" s="587"/>
      <c r="O4106" s="587"/>
    </row>
    <row r="4107" spans="1:18" ht="25">
      <c r="B4107" s="590" t="s">
        <v>4391</v>
      </c>
      <c r="C4107" s="590" t="s">
        <v>36</v>
      </c>
      <c r="D4107" s="590" t="s">
        <v>1815</v>
      </c>
      <c r="E4107" s="590" t="s">
        <v>5</v>
      </c>
      <c r="F4107" s="591" t="s">
        <v>1819</v>
      </c>
      <c r="G4107" s="590" t="s">
        <v>219</v>
      </c>
      <c r="H4107" s="593">
        <v>2524</v>
      </c>
      <c r="I4107" s="589">
        <v>195</v>
      </c>
      <c r="J4107" s="592">
        <v>492180</v>
      </c>
      <c r="K4107" s="590" t="s">
        <v>1328</v>
      </c>
      <c r="L4107" s="590" t="s">
        <v>1816</v>
      </c>
      <c r="M4107" s="591" t="s">
        <v>1817</v>
      </c>
      <c r="O4107" s="554" t="str">
        <f>+_xlfn.CONCAT(B4107,"-",E4107)</f>
        <v>B3/09/03-A</v>
      </c>
      <c r="P4107" s="555"/>
      <c r="Q4107" s="555"/>
      <c r="R4107" s="555"/>
    </row>
    <row r="4109" spans="1:18" ht="14.5">
      <c r="A4109" s="587">
        <v>3</v>
      </c>
      <c r="B4109" s="588" t="s">
        <v>4391</v>
      </c>
      <c r="C4109" s="588" t="s">
        <v>36</v>
      </c>
      <c r="D4109" s="588" t="s">
        <v>36</v>
      </c>
      <c r="E4109" s="588" t="s">
        <v>36</v>
      </c>
      <c r="F4109" s="587" t="s">
        <v>1820</v>
      </c>
      <c r="G4109" s="588" t="s">
        <v>36</v>
      </c>
      <c r="H4109" s="587"/>
      <c r="I4109" s="587"/>
      <c r="J4109" s="583">
        <v>1510437.83</v>
      </c>
      <c r="K4109" s="588"/>
      <c r="L4109" s="588"/>
      <c r="M4109" s="587"/>
      <c r="N4109" s="587"/>
      <c r="O4109" s="587"/>
    </row>
    <row r="4110" spans="1:18" ht="43.5">
      <c r="A4110" s="587">
        <v>4</v>
      </c>
      <c r="B4110" s="588" t="s">
        <v>4391</v>
      </c>
      <c r="C4110" s="588" t="s">
        <v>36</v>
      </c>
      <c r="D4110" s="588" t="s">
        <v>36</v>
      </c>
      <c r="E4110" s="588" t="s">
        <v>36</v>
      </c>
      <c r="F4110" s="587" t="s">
        <v>1821</v>
      </c>
      <c r="G4110" s="588" t="s">
        <v>36</v>
      </c>
      <c r="H4110" s="587"/>
      <c r="I4110" s="587"/>
      <c r="J4110" s="583">
        <v>1510437.83</v>
      </c>
      <c r="K4110" s="588"/>
      <c r="L4110" s="588"/>
      <c r="M4110" s="587"/>
      <c r="N4110" s="587"/>
      <c r="O4110" s="587"/>
      <c r="P4110" s="555"/>
      <c r="Q4110" s="555"/>
      <c r="R4110" s="555"/>
    </row>
    <row r="4111" spans="1:18" ht="14.5">
      <c r="B4111" s="590" t="s">
        <v>4391</v>
      </c>
      <c r="C4111" s="590" t="s">
        <v>36</v>
      </c>
      <c r="D4111" s="590" t="s">
        <v>1822</v>
      </c>
      <c r="E4111" s="590" t="s">
        <v>6</v>
      </c>
      <c r="F4111" s="591" t="s">
        <v>1823</v>
      </c>
      <c r="G4111" s="590" t="s">
        <v>219</v>
      </c>
      <c r="H4111" s="589">
        <v>312</v>
      </c>
      <c r="I4111" s="589">
        <v>583.64</v>
      </c>
      <c r="J4111" s="592">
        <v>182095.68</v>
      </c>
      <c r="K4111" s="590" t="s">
        <v>1328</v>
      </c>
      <c r="L4111" s="590" t="s">
        <v>1824</v>
      </c>
      <c r="M4111" s="591" t="s">
        <v>1825</v>
      </c>
      <c r="O4111" s="554" t="str">
        <f t="shared" ref="O4111:O4116" si="367">+_xlfn.CONCAT(B4111,"-",E4111)</f>
        <v>B3/09/03-B</v>
      </c>
      <c r="P4111" s="555"/>
      <c r="Q4111" s="555"/>
      <c r="R4111" s="555"/>
    </row>
    <row r="4112" spans="1:18">
      <c r="B4112" s="590" t="s">
        <v>4391</v>
      </c>
      <c r="C4112" s="590" t="s">
        <v>36</v>
      </c>
      <c r="D4112" s="590" t="s">
        <v>1822</v>
      </c>
      <c r="E4112" s="590" t="s">
        <v>7</v>
      </c>
      <c r="F4112" s="591" t="s">
        <v>1826</v>
      </c>
      <c r="G4112" s="590" t="s">
        <v>219</v>
      </c>
      <c r="H4112" s="593">
        <v>1374</v>
      </c>
      <c r="I4112" s="589">
        <v>427.39</v>
      </c>
      <c r="J4112" s="592">
        <v>587233.86</v>
      </c>
      <c r="K4112" s="590" t="s">
        <v>1328</v>
      </c>
      <c r="L4112" s="590" t="s">
        <v>1827</v>
      </c>
      <c r="M4112" s="591" t="s">
        <v>1828</v>
      </c>
      <c r="O4112" s="554" t="str">
        <f t="shared" si="367"/>
        <v>B3/09/03-C</v>
      </c>
    </row>
    <row r="4113" spans="1:18">
      <c r="B4113" s="590" t="s">
        <v>4391</v>
      </c>
      <c r="C4113" s="590" t="s">
        <v>36</v>
      </c>
      <c r="D4113" s="590" t="s">
        <v>1822</v>
      </c>
      <c r="E4113" s="590" t="s">
        <v>8</v>
      </c>
      <c r="F4113" s="591" t="s">
        <v>2857</v>
      </c>
      <c r="G4113" s="590" t="s">
        <v>219</v>
      </c>
      <c r="H4113" s="589">
        <v>63</v>
      </c>
      <c r="I4113" s="589">
        <v>466.92</v>
      </c>
      <c r="J4113" s="592">
        <v>29415.96</v>
      </c>
      <c r="K4113" s="590" t="s">
        <v>1328</v>
      </c>
      <c r="L4113" s="590" t="s">
        <v>2858</v>
      </c>
      <c r="M4113" s="591" t="s">
        <v>2859</v>
      </c>
      <c r="O4113" s="554" t="str">
        <f t="shared" si="367"/>
        <v>B3/09/03-D</v>
      </c>
    </row>
    <row r="4114" spans="1:18" ht="25">
      <c r="B4114" s="590" t="s">
        <v>4391</v>
      </c>
      <c r="C4114" s="590" t="s">
        <v>36</v>
      </c>
      <c r="D4114" s="590" t="s">
        <v>1822</v>
      </c>
      <c r="E4114" s="590" t="s">
        <v>10</v>
      </c>
      <c r="F4114" s="591" t="s">
        <v>4392</v>
      </c>
      <c r="G4114" s="590" t="s">
        <v>219</v>
      </c>
      <c r="H4114" s="589">
        <v>800</v>
      </c>
      <c r="I4114" s="589">
        <v>583.64</v>
      </c>
      <c r="J4114" s="592">
        <v>466912</v>
      </c>
      <c r="K4114" s="590" t="s">
        <v>1328</v>
      </c>
      <c r="L4114" s="590" t="s">
        <v>1824</v>
      </c>
      <c r="M4114" s="591" t="s">
        <v>1825</v>
      </c>
      <c r="O4114" s="554" t="str">
        <f t="shared" si="367"/>
        <v>B3/09/03-E</v>
      </c>
    </row>
    <row r="4115" spans="1:18" ht="25">
      <c r="B4115" s="590" t="s">
        <v>4391</v>
      </c>
      <c r="C4115" s="590" t="s">
        <v>36</v>
      </c>
      <c r="D4115" s="590" t="s">
        <v>1822</v>
      </c>
      <c r="E4115" s="590" t="s">
        <v>11</v>
      </c>
      <c r="F4115" s="591" t="s">
        <v>4393</v>
      </c>
      <c r="G4115" s="590" t="s">
        <v>219</v>
      </c>
      <c r="H4115" s="589">
        <v>287</v>
      </c>
      <c r="I4115" s="589">
        <v>466.92</v>
      </c>
      <c r="J4115" s="592">
        <v>134006.04</v>
      </c>
      <c r="K4115" s="590" t="s">
        <v>1328</v>
      </c>
      <c r="L4115" s="590" t="s">
        <v>2858</v>
      </c>
      <c r="M4115" s="591" t="s">
        <v>2859</v>
      </c>
      <c r="O4115" s="554" t="str">
        <f t="shared" si="367"/>
        <v>B3/09/03-F</v>
      </c>
    </row>
    <row r="4116" spans="1:18">
      <c r="B4116" s="590" t="s">
        <v>4391</v>
      </c>
      <c r="C4116" s="590" t="s">
        <v>36</v>
      </c>
      <c r="D4116" s="590" t="s">
        <v>1829</v>
      </c>
      <c r="E4116" s="590" t="s">
        <v>27</v>
      </c>
      <c r="F4116" s="591" t="s">
        <v>1830</v>
      </c>
      <c r="G4116" s="590" t="s">
        <v>179</v>
      </c>
      <c r="H4116" s="593">
        <v>1103</v>
      </c>
      <c r="I4116" s="589">
        <v>100.43</v>
      </c>
      <c r="J4116" s="592">
        <v>110774.29</v>
      </c>
      <c r="K4116" s="590" t="s">
        <v>1328</v>
      </c>
      <c r="L4116" s="590" t="s">
        <v>1831</v>
      </c>
      <c r="M4116" s="591" t="s">
        <v>1832</v>
      </c>
      <c r="O4116" s="554" t="str">
        <f t="shared" si="367"/>
        <v>B3/09/03-G</v>
      </c>
    </row>
    <row r="4118" spans="1:18" ht="14.5">
      <c r="A4118" s="587">
        <v>3</v>
      </c>
      <c r="B4118" s="588" t="s">
        <v>4391</v>
      </c>
      <c r="C4118" s="588" t="s">
        <v>36</v>
      </c>
      <c r="D4118" s="588" t="s">
        <v>36</v>
      </c>
      <c r="E4118" s="588" t="s">
        <v>36</v>
      </c>
      <c r="F4118" s="587" t="s">
        <v>1834</v>
      </c>
      <c r="G4118" s="588" t="s">
        <v>36</v>
      </c>
      <c r="H4118" s="587"/>
      <c r="I4118" s="587"/>
      <c r="J4118" s="583">
        <v>20778</v>
      </c>
      <c r="K4118" s="588"/>
      <c r="L4118" s="588"/>
      <c r="M4118" s="587"/>
      <c r="N4118" s="587"/>
      <c r="O4118" s="587"/>
    </row>
    <row r="4119" spans="1:18" ht="58">
      <c r="A4119" s="587">
        <v>4</v>
      </c>
      <c r="B4119" s="588" t="s">
        <v>4391</v>
      </c>
      <c r="C4119" s="588" t="s">
        <v>36</v>
      </c>
      <c r="D4119" s="588" t="s">
        <v>36</v>
      </c>
      <c r="E4119" s="588" t="s">
        <v>36</v>
      </c>
      <c r="F4119" s="587" t="s">
        <v>1835</v>
      </c>
      <c r="G4119" s="588" t="s">
        <v>36</v>
      </c>
      <c r="H4119" s="587"/>
      <c r="I4119" s="587"/>
      <c r="J4119" s="583">
        <v>20778</v>
      </c>
      <c r="K4119" s="588"/>
      <c r="L4119" s="588"/>
      <c r="M4119" s="587"/>
      <c r="N4119" s="587"/>
      <c r="O4119" s="587"/>
      <c r="P4119" s="555"/>
      <c r="Q4119" s="555"/>
      <c r="R4119" s="555"/>
    </row>
    <row r="4120" spans="1:18" ht="25">
      <c r="B4120" s="590" t="s">
        <v>4391</v>
      </c>
      <c r="C4120" s="590" t="s">
        <v>36</v>
      </c>
      <c r="D4120" s="590" t="s">
        <v>1836</v>
      </c>
      <c r="E4120" s="590" t="s">
        <v>28</v>
      </c>
      <c r="F4120" s="591" t="s">
        <v>4394</v>
      </c>
      <c r="G4120" s="590" t="s">
        <v>219</v>
      </c>
      <c r="H4120" s="589">
        <v>40</v>
      </c>
      <c r="I4120" s="589">
        <v>519.45000000000005</v>
      </c>
      <c r="J4120" s="592">
        <v>20778</v>
      </c>
      <c r="K4120" s="590" t="s">
        <v>1328</v>
      </c>
      <c r="L4120" s="590" t="s">
        <v>4395</v>
      </c>
      <c r="M4120" s="591" t="s">
        <v>1839</v>
      </c>
      <c r="O4120" s="554" t="str">
        <f>+_xlfn.CONCAT(B4120,"-",E4120)</f>
        <v>B3/09/03-H</v>
      </c>
      <c r="P4120" s="555"/>
      <c r="Q4120" s="555"/>
      <c r="R4120" s="555"/>
    </row>
    <row r="4123" spans="1:18" ht="14.5">
      <c r="A4123" s="587">
        <v>3</v>
      </c>
      <c r="B4123" s="588" t="s">
        <v>4396</v>
      </c>
      <c r="C4123" s="588" t="s">
        <v>36</v>
      </c>
      <c r="D4123" s="588" t="s">
        <v>36</v>
      </c>
      <c r="E4123" s="588" t="s">
        <v>36</v>
      </c>
      <c r="F4123" s="587" t="s">
        <v>1843</v>
      </c>
      <c r="G4123" s="588" t="s">
        <v>36</v>
      </c>
      <c r="H4123" s="587"/>
      <c r="I4123" s="587"/>
      <c r="J4123" s="583">
        <v>4917432</v>
      </c>
      <c r="K4123" s="588"/>
      <c r="L4123" s="588"/>
      <c r="M4123" s="587"/>
      <c r="N4123" s="587"/>
      <c r="O4123" s="587"/>
    </row>
    <row r="4124" spans="1:18" ht="58">
      <c r="A4124" s="587">
        <v>4</v>
      </c>
      <c r="B4124" s="588" t="s">
        <v>4396</v>
      </c>
      <c r="C4124" s="588" t="s">
        <v>36</v>
      </c>
      <c r="D4124" s="588" t="s">
        <v>36</v>
      </c>
      <c r="E4124" s="588" t="s">
        <v>36</v>
      </c>
      <c r="F4124" s="587" t="s">
        <v>360</v>
      </c>
      <c r="G4124" s="588" t="s">
        <v>36</v>
      </c>
      <c r="H4124" s="587"/>
      <c r="I4124" s="587"/>
      <c r="J4124" s="583">
        <v>4917432</v>
      </c>
      <c r="K4124" s="588"/>
      <c r="L4124" s="588"/>
      <c r="M4124" s="587"/>
      <c r="N4124" s="587"/>
      <c r="O4124" s="587"/>
      <c r="P4124" s="555"/>
      <c r="Q4124" s="555"/>
      <c r="R4124" s="555"/>
    </row>
    <row r="4125" spans="1:18" ht="25">
      <c r="B4125" s="590" t="s">
        <v>4396</v>
      </c>
      <c r="C4125" s="590" t="s">
        <v>36</v>
      </c>
      <c r="D4125" s="590" t="s">
        <v>1840</v>
      </c>
      <c r="E4125" s="590" t="s">
        <v>5</v>
      </c>
      <c r="F4125" s="591" t="s">
        <v>361</v>
      </c>
      <c r="G4125" s="590" t="s">
        <v>219</v>
      </c>
      <c r="H4125" s="593">
        <v>10796</v>
      </c>
      <c r="I4125" s="589">
        <v>49</v>
      </c>
      <c r="J4125" s="592">
        <v>529004</v>
      </c>
      <c r="K4125" s="590" t="s">
        <v>1328</v>
      </c>
      <c r="L4125" s="590" t="s">
        <v>1844</v>
      </c>
      <c r="M4125" s="591" t="s">
        <v>1845</v>
      </c>
      <c r="O4125" s="554" t="str">
        <f t="shared" ref="O4125:O4131" si="368">+_xlfn.CONCAT(B4125,"-",E4125)</f>
        <v>B3/09/04-A</v>
      </c>
      <c r="P4125" s="555"/>
      <c r="Q4125" s="555"/>
      <c r="R4125" s="555"/>
    </row>
    <row r="4126" spans="1:18" ht="25">
      <c r="B4126" s="590" t="s">
        <v>4396</v>
      </c>
      <c r="C4126" s="590" t="s">
        <v>36</v>
      </c>
      <c r="D4126" s="590" t="s">
        <v>1840</v>
      </c>
      <c r="E4126" s="590" t="s">
        <v>6</v>
      </c>
      <c r="F4126" s="591" t="s">
        <v>1846</v>
      </c>
      <c r="G4126" s="590" t="s">
        <v>219</v>
      </c>
      <c r="H4126" s="589">
        <v>703</v>
      </c>
      <c r="I4126" s="589">
        <v>49</v>
      </c>
      <c r="J4126" s="592">
        <v>34447</v>
      </c>
      <c r="K4126" s="590" t="s">
        <v>1328</v>
      </c>
      <c r="L4126" s="590" t="s">
        <v>1844</v>
      </c>
      <c r="M4126" s="591" t="s">
        <v>1845</v>
      </c>
      <c r="O4126" s="554" t="str">
        <f t="shared" si="368"/>
        <v>B3/09/04-B</v>
      </c>
    </row>
    <row r="4127" spans="1:18" ht="25">
      <c r="B4127" s="590" t="s">
        <v>4396</v>
      </c>
      <c r="C4127" s="590" t="s">
        <v>36</v>
      </c>
      <c r="D4127" s="590" t="s">
        <v>1840</v>
      </c>
      <c r="E4127" s="590" t="s">
        <v>7</v>
      </c>
      <c r="F4127" s="591" t="s">
        <v>2861</v>
      </c>
      <c r="G4127" s="590" t="s">
        <v>219</v>
      </c>
      <c r="H4127" s="589">
        <v>435</v>
      </c>
      <c r="I4127" s="589">
        <v>49</v>
      </c>
      <c r="J4127" s="592">
        <v>21315</v>
      </c>
      <c r="K4127" s="590" t="s">
        <v>1328</v>
      </c>
      <c r="L4127" s="590" t="s">
        <v>1844</v>
      </c>
      <c r="M4127" s="591" t="s">
        <v>1845</v>
      </c>
      <c r="O4127" s="554" t="str">
        <f t="shared" si="368"/>
        <v>B3/09/04-C</v>
      </c>
    </row>
    <row r="4128" spans="1:18">
      <c r="B4128" s="590" t="s">
        <v>4396</v>
      </c>
      <c r="C4128" s="590" t="s">
        <v>36</v>
      </c>
      <c r="D4128" s="590" t="s">
        <v>1840</v>
      </c>
      <c r="E4128" s="590" t="s">
        <v>8</v>
      </c>
      <c r="F4128" s="591" t="s">
        <v>362</v>
      </c>
      <c r="G4128" s="590" t="s">
        <v>219</v>
      </c>
      <c r="H4128" s="593">
        <v>2477</v>
      </c>
      <c r="I4128" s="589">
        <v>250</v>
      </c>
      <c r="J4128" s="592">
        <v>619250</v>
      </c>
      <c r="K4128" s="590" t="s">
        <v>1328</v>
      </c>
      <c r="L4128" s="590" t="s">
        <v>1847</v>
      </c>
      <c r="M4128" s="591" t="s">
        <v>1848</v>
      </c>
      <c r="O4128" s="554" t="str">
        <f t="shared" si="368"/>
        <v>B3/09/04-D</v>
      </c>
    </row>
    <row r="4129" spans="1:18" ht="25">
      <c r="B4129" s="590" t="s">
        <v>4396</v>
      </c>
      <c r="C4129" s="590" t="s">
        <v>36</v>
      </c>
      <c r="D4129" s="590" t="s">
        <v>1840</v>
      </c>
      <c r="E4129" s="590" t="s">
        <v>10</v>
      </c>
      <c r="F4129" s="591" t="s">
        <v>2862</v>
      </c>
      <c r="G4129" s="590" t="s">
        <v>219</v>
      </c>
      <c r="H4129" s="589">
        <v>492</v>
      </c>
      <c r="I4129" s="589">
        <v>49</v>
      </c>
      <c r="J4129" s="592">
        <v>24108</v>
      </c>
      <c r="K4129" s="590" t="s">
        <v>1328</v>
      </c>
      <c r="L4129" s="590" t="s">
        <v>1844</v>
      </c>
      <c r="M4129" s="591" t="s">
        <v>1845</v>
      </c>
      <c r="O4129" s="554" t="str">
        <f t="shared" si="368"/>
        <v>B3/09/04-E</v>
      </c>
    </row>
    <row r="4130" spans="1:18" ht="25">
      <c r="B4130" s="590" t="s">
        <v>4396</v>
      </c>
      <c r="C4130" s="590" t="s">
        <v>36</v>
      </c>
      <c r="D4130" s="590" t="s">
        <v>1840</v>
      </c>
      <c r="E4130" s="590" t="s">
        <v>11</v>
      </c>
      <c r="F4130" s="591" t="s">
        <v>209</v>
      </c>
      <c r="G4130" s="590" t="s">
        <v>219</v>
      </c>
      <c r="H4130" s="593">
        <v>33725</v>
      </c>
      <c r="I4130" s="589">
        <v>49</v>
      </c>
      <c r="J4130" s="592">
        <v>1652525</v>
      </c>
      <c r="K4130" s="590" t="s">
        <v>1328</v>
      </c>
      <c r="L4130" s="590" t="s">
        <v>1844</v>
      </c>
      <c r="M4130" s="591" t="s">
        <v>1845</v>
      </c>
      <c r="O4130" s="554" t="str">
        <f t="shared" si="368"/>
        <v>B3/09/04-F</v>
      </c>
    </row>
    <row r="4131" spans="1:18" ht="25">
      <c r="B4131" s="590" t="s">
        <v>4396</v>
      </c>
      <c r="C4131" s="590" t="s">
        <v>36</v>
      </c>
      <c r="D4131" s="590" t="s">
        <v>1840</v>
      </c>
      <c r="E4131" s="590" t="s">
        <v>27</v>
      </c>
      <c r="F4131" s="591" t="s">
        <v>363</v>
      </c>
      <c r="G4131" s="590" t="s">
        <v>219</v>
      </c>
      <c r="H4131" s="593">
        <v>41567</v>
      </c>
      <c r="I4131" s="589">
        <v>49</v>
      </c>
      <c r="J4131" s="592">
        <v>2036783</v>
      </c>
      <c r="K4131" s="590" t="s">
        <v>1328</v>
      </c>
      <c r="L4131" s="590" t="s">
        <v>1844</v>
      </c>
      <c r="M4131" s="591" t="s">
        <v>1845</v>
      </c>
      <c r="O4131" s="554" t="str">
        <f t="shared" si="368"/>
        <v>B3/09/04-G</v>
      </c>
    </row>
    <row r="4133" spans="1:18" ht="14.5">
      <c r="A4133" s="587">
        <v>3</v>
      </c>
      <c r="B4133" s="588" t="s">
        <v>4396</v>
      </c>
      <c r="C4133" s="588" t="s">
        <v>36</v>
      </c>
      <c r="D4133" s="588" t="s">
        <v>36</v>
      </c>
      <c r="E4133" s="588" t="s">
        <v>36</v>
      </c>
      <c r="F4133" s="587" t="s">
        <v>364</v>
      </c>
      <c r="G4133" s="588" t="s">
        <v>36</v>
      </c>
      <c r="H4133" s="587"/>
      <c r="I4133" s="587"/>
      <c r="J4133" s="583">
        <v>3215492</v>
      </c>
      <c r="K4133" s="588"/>
      <c r="L4133" s="588"/>
      <c r="M4133" s="587"/>
      <c r="N4133" s="587"/>
      <c r="O4133" s="587"/>
    </row>
    <row r="4134" spans="1:18" ht="43.5">
      <c r="A4134" s="587">
        <v>4</v>
      </c>
      <c r="B4134" s="588" t="s">
        <v>4396</v>
      </c>
      <c r="C4134" s="588" t="s">
        <v>36</v>
      </c>
      <c r="D4134" s="588" t="s">
        <v>36</v>
      </c>
      <c r="E4134" s="588" t="s">
        <v>36</v>
      </c>
      <c r="F4134" s="587" t="s">
        <v>365</v>
      </c>
      <c r="G4134" s="588" t="s">
        <v>36</v>
      </c>
      <c r="H4134" s="587"/>
      <c r="I4134" s="587"/>
      <c r="J4134" s="583">
        <v>3215492</v>
      </c>
      <c r="K4134" s="588"/>
      <c r="L4134" s="588"/>
      <c r="M4134" s="587"/>
      <c r="N4134" s="587"/>
      <c r="O4134" s="587"/>
      <c r="P4134" s="555"/>
      <c r="Q4134" s="555"/>
      <c r="R4134" s="555"/>
    </row>
    <row r="4135" spans="1:18" ht="14.5">
      <c r="B4135" s="590" t="s">
        <v>4396</v>
      </c>
      <c r="C4135" s="590" t="s">
        <v>36</v>
      </c>
      <c r="D4135" s="590" t="s">
        <v>1850</v>
      </c>
      <c r="E4135" s="590" t="s">
        <v>28</v>
      </c>
      <c r="F4135" s="591" t="s">
        <v>366</v>
      </c>
      <c r="G4135" s="590" t="s">
        <v>219</v>
      </c>
      <c r="H4135" s="593">
        <v>34951</v>
      </c>
      <c r="I4135" s="589">
        <v>92</v>
      </c>
      <c r="J4135" s="592">
        <v>3215492</v>
      </c>
      <c r="K4135" s="590" t="s">
        <v>1328</v>
      </c>
      <c r="L4135" s="590" t="s">
        <v>1851</v>
      </c>
      <c r="M4135" s="591" t="s">
        <v>366</v>
      </c>
      <c r="O4135" s="554" t="str">
        <f>+_xlfn.CONCAT(B4135,"-",E4135)</f>
        <v>B3/09/04-H</v>
      </c>
      <c r="P4135" s="555"/>
      <c r="Q4135" s="555"/>
      <c r="R4135" s="555"/>
    </row>
    <row r="4137" spans="1:18" ht="14.5">
      <c r="A4137" s="587" t="s">
        <v>1633</v>
      </c>
      <c r="B4137" s="588" t="s">
        <v>4396</v>
      </c>
      <c r="C4137" s="588" t="s">
        <v>36</v>
      </c>
      <c r="D4137" s="588" t="s">
        <v>36</v>
      </c>
      <c r="E4137" s="588" t="s">
        <v>36</v>
      </c>
      <c r="F4137" s="587" t="s">
        <v>14</v>
      </c>
      <c r="G4137" s="588"/>
      <c r="H4137" s="587"/>
      <c r="I4137" s="587"/>
      <c r="J4137" s="587"/>
      <c r="K4137" s="588"/>
      <c r="L4137" s="588"/>
      <c r="M4137" s="587"/>
      <c r="N4137" s="587"/>
      <c r="O4137" s="587"/>
    </row>
    <row r="4138" spans="1:18" ht="14.5">
      <c r="A4138" s="587" t="s">
        <v>1633</v>
      </c>
      <c r="B4138" s="588" t="s">
        <v>4396</v>
      </c>
      <c r="C4138" s="588" t="s">
        <v>36</v>
      </c>
      <c r="D4138" s="588" t="s">
        <v>36</v>
      </c>
      <c r="E4138" s="588" t="s">
        <v>36</v>
      </c>
      <c r="F4138" s="587" t="s">
        <v>9</v>
      </c>
      <c r="G4138" s="588"/>
      <c r="H4138" s="587"/>
      <c r="I4138" s="587"/>
      <c r="J4138" s="587"/>
      <c r="K4138" s="588"/>
      <c r="L4138" s="588"/>
      <c r="M4138" s="587"/>
      <c r="N4138" s="587"/>
      <c r="O4138" s="587"/>
      <c r="P4138" s="555"/>
      <c r="Q4138" s="555"/>
      <c r="R4138" s="555"/>
    </row>
    <row r="4139" spans="1:18" ht="14.5">
      <c r="P4139" s="555"/>
      <c r="Q4139" s="555"/>
      <c r="R4139" s="555"/>
    </row>
    <row r="4141" spans="1:18" ht="14.5">
      <c r="A4141" s="587">
        <v>2</v>
      </c>
      <c r="B4141" s="588" t="s">
        <v>4397</v>
      </c>
      <c r="C4141" s="588" t="s">
        <v>36</v>
      </c>
      <c r="D4141" s="588" t="s">
        <v>36</v>
      </c>
      <c r="E4141" s="588" t="s">
        <v>36</v>
      </c>
      <c r="F4141" s="587" t="s">
        <v>17</v>
      </c>
      <c r="G4141" s="588" t="s">
        <v>36</v>
      </c>
      <c r="H4141" s="587"/>
      <c r="I4141" s="587"/>
      <c r="J4141" s="583">
        <v>1317275</v>
      </c>
      <c r="K4141" s="588"/>
      <c r="L4141" s="588"/>
      <c r="M4141" s="587"/>
      <c r="N4141" s="587"/>
      <c r="O4141" s="587"/>
    </row>
    <row r="4142" spans="1:18" ht="14.5">
      <c r="A4142" s="587">
        <v>3</v>
      </c>
      <c r="B4142" s="588" t="s">
        <v>4397</v>
      </c>
      <c r="C4142" s="588" t="s">
        <v>36</v>
      </c>
      <c r="D4142" s="588" t="s">
        <v>36</v>
      </c>
      <c r="E4142" s="588" t="s">
        <v>36</v>
      </c>
      <c r="F4142" s="587" t="s">
        <v>369</v>
      </c>
      <c r="G4142" s="588" t="s">
        <v>36</v>
      </c>
      <c r="H4142" s="587"/>
      <c r="I4142" s="587"/>
      <c r="J4142" s="583">
        <v>47500</v>
      </c>
      <c r="K4142" s="588"/>
      <c r="L4142" s="588"/>
      <c r="M4142" s="587"/>
      <c r="N4142" s="587"/>
      <c r="O4142" s="587"/>
      <c r="P4142" s="555"/>
      <c r="Q4142" s="555"/>
      <c r="R4142" s="555"/>
    </row>
    <row r="4143" spans="1:18" ht="87">
      <c r="A4143" s="587">
        <v>4</v>
      </c>
      <c r="B4143" s="588" t="s">
        <v>4397</v>
      </c>
      <c r="C4143" s="588" t="s">
        <v>36</v>
      </c>
      <c r="D4143" s="588" t="s">
        <v>36</v>
      </c>
      <c r="E4143" s="588" t="s">
        <v>36</v>
      </c>
      <c r="F4143" s="587" t="s">
        <v>1856</v>
      </c>
      <c r="G4143" s="588" t="s">
        <v>36</v>
      </c>
      <c r="H4143" s="587"/>
      <c r="I4143" s="587"/>
      <c r="J4143" s="583">
        <v>47500</v>
      </c>
      <c r="K4143" s="588"/>
      <c r="L4143" s="588"/>
      <c r="M4143" s="587"/>
      <c r="N4143" s="587"/>
      <c r="O4143" s="587"/>
      <c r="P4143" s="555"/>
      <c r="Q4143" s="555"/>
      <c r="R4143" s="555"/>
    </row>
    <row r="4144" spans="1:18" ht="14.5">
      <c r="B4144" s="590" t="s">
        <v>4397</v>
      </c>
      <c r="C4144" s="590" t="s">
        <v>36</v>
      </c>
      <c r="D4144" s="590" t="s">
        <v>1857</v>
      </c>
      <c r="E4144" s="590" t="s">
        <v>5</v>
      </c>
      <c r="F4144" s="591" t="s">
        <v>371</v>
      </c>
      <c r="G4144" s="590" t="s">
        <v>311</v>
      </c>
      <c r="H4144" s="589">
        <v>4</v>
      </c>
      <c r="I4144" s="592">
        <v>7500</v>
      </c>
      <c r="J4144" s="592">
        <v>30000</v>
      </c>
      <c r="K4144" s="590" t="s">
        <v>33</v>
      </c>
      <c r="L4144" s="590" t="s">
        <v>1858</v>
      </c>
      <c r="M4144" s="591" t="s">
        <v>371</v>
      </c>
      <c r="N4144" s="591" t="s">
        <v>1859</v>
      </c>
      <c r="O4144" s="554" t="str">
        <f t="shared" ref="O4144:O4148" si="369">+_xlfn.CONCAT(B4144,"-",E4144)</f>
        <v>B3/10/01-A</v>
      </c>
      <c r="P4144" s="555"/>
      <c r="Q4144" s="555"/>
      <c r="R4144" s="555"/>
    </row>
    <row r="4145" spans="1:18">
      <c r="B4145" s="590" t="s">
        <v>4397</v>
      </c>
      <c r="C4145" s="590" t="s">
        <v>36</v>
      </c>
      <c r="D4145" s="590" t="s">
        <v>1857</v>
      </c>
      <c r="E4145" s="590" t="s">
        <v>6</v>
      </c>
      <c r="F4145" s="591" t="s">
        <v>372</v>
      </c>
      <c r="G4145" s="590" t="s">
        <v>311</v>
      </c>
      <c r="H4145" s="589">
        <v>4</v>
      </c>
      <c r="I4145" s="592">
        <v>2500</v>
      </c>
      <c r="J4145" s="592">
        <v>10000</v>
      </c>
      <c r="K4145" s="590" t="s">
        <v>33</v>
      </c>
      <c r="L4145" s="590" t="s">
        <v>1860</v>
      </c>
      <c r="M4145" s="591" t="s">
        <v>372</v>
      </c>
      <c r="N4145" s="591" t="s">
        <v>1859</v>
      </c>
      <c r="O4145" s="554" t="str">
        <f t="shared" si="369"/>
        <v>B3/10/01-B</v>
      </c>
    </row>
    <row r="4146" spans="1:18">
      <c r="B4146" s="590" t="s">
        <v>4397</v>
      </c>
      <c r="C4146" s="590" t="s">
        <v>36</v>
      </c>
      <c r="D4146" s="590" t="s">
        <v>1857</v>
      </c>
      <c r="E4146" s="590" t="s">
        <v>7</v>
      </c>
      <c r="F4146" s="591" t="s">
        <v>373</v>
      </c>
      <c r="G4146" s="590" t="s">
        <v>311</v>
      </c>
      <c r="H4146" s="589">
        <v>1</v>
      </c>
      <c r="I4146" s="592">
        <v>2500</v>
      </c>
      <c r="J4146" s="592">
        <v>2500</v>
      </c>
      <c r="K4146" s="590" t="s">
        <v>33</v>
      </c>
      <c r="L4146" s="590" t="s">
        <v>4398</v>
      </c>
      <c r="M4146" s="591" t="s">
        <v>373</v>
      </c>
      <c r="N4146" s="591" t="s">
        <v>1859</v>
      </c>
      <c r="O4146" s="554" t="str">
        <f t="shared" si="369"/>
        <v>B3/10/01-C</v>
      </c>
    </row>
    <row r="4147" spans="1:18">
      <c r="B4147" s="590" t="s">
        <v>4397</v>
      </c>
      <c r="C4147" s="590" t="s">
        <v>36</v>
      </c>
      <c r="D4147" s="590" t="s">
        <v>1857</v>
      </c>
      <c r="E4147" s="590" t="s">
        <v>8</v>
      </c>
      <c r="F4147" s="591" t="s">
        <v>374</v>
      </c>
      <c r="G4147" s="590" t="s">
        <v>311</v>
      </c>
      <c r="H4147" s="589">
        <v>1</v>
      </c>
      <c r="I4147" s="592">
        <v>2500</v>
      </c>
      <c r="J4147" s="592">
        <v>2500</v>
      </c>
      <c r="K4147" s="590" t="s">
        <v>33</v>
      </c>
      <c r="L4147" s="590" t="s">
        <v>1861</v>
      </c>
      <c r="M4147" s="591" t="s">
        <v>374</v>
      </c>
      <c r="N4147" s="591" t="s">
        <v>1859</v>
      </c>
      <c r="O4147" s="554" t="str">
        <f t="shared" si="369"/>
        <v>B3/10/01-D</v>
      </c>
    </row>
    <row r="4148" spans="1:18">
      <c r="B4148" s="590" t="s">
        <v>4397</v>
      </c>
      <c r="C4148" s="590" t="s">
        <v>36</v>
      </c>
      <c r="D4148" s="590" t="s">
        <v>1857</v>
      </c>
      <c r="E4148" s="590" t="s">
        <v>10</v>
      </c>
      <c r="F4148" s="591" t="s">
        <v>375</v>
      </c>
      <c r="G4148" s="590" t="s">
        <v>311</v>
      </c>
      <c r="H4148" s="589">
        <v>1</v>
      </c>
      <c r="I4148" s="592">
        <v>2500</v>
      </c>
      <c r="J4148" s="592">
        <v>2500</v>
      </c>
      <c r="K4148" s="590" t="s">
        <v>33</v>
      </c>
      <c r="L4148" s="590" t="s">
        <v>1862</v>
      </c>
      <c r="M4148" s="591" t="s">
        <v>375</v>
      </c>
      <c r="N4148" s="591" t="s">
        <v>1859</v>
      </c>
      <c r="O4148" s="554" t="str">
        <f t="shared" si="369"/>
        <v>B3/10/01-E</v>
      </c>
    </row>
    <row r="4150" spans="1:18" ht="14.5">
      <c r="A4150" s="587">
        <v>3</v>
      </c>
      <c r="B4150" s="588" t="s">
        <v>4397</v>
      </c>
      <c r="C4150" s="588" t="s">
        <v>36</v>
      </c>
      <c r="D4150" s="588" t="s">
        <v>36</v>
      </c>
      <c r="E4150" s="588" t="s">
        <v>36</v>
      </c>
      <c r="F4150" s="587" t="s">
        <v>2866</v>
      </c>
      <c r="G4150" s="588" t="s">
        <v>36</v>
      </c>
      <c r="H4150" s="587"/>
      <c r="I4150" s="587"/>
      <c r="J4150" s="583">
        <v>129925</v>
      </c>
      <c r="K4150" s="588"/>
      <c r="L4150" s="588"/>
      <c r="M4150" s="587"/>
      <c r="N4150" s="587"/>
      <c r="O4150" s="587"/>
    </row>
    <row r="4151" spans="1:18" ht="101.5">
      <c r="A4151" s="587">
        <v>4</v>
      </c>
      <c r="B4151" s="588" t="s">
        <v>4397</v>
      </c>
      <c r="C4151" s="588" t="s">
        <v>36</v>
      </c>
      <c r="D4151" s="588" t="s">
        <v>36</v>
      </c>
      <c r="E4151" s="588" t="s">
        <v>36</v>
      </c>
      <c r="F4151" s="587" t="s">
        <v>2867</v>
      </c>
      <c r="G4151" s="588" t="s">
        <v>36</v>
      </c>
      <c r="H4151" s="587"/>
      <c r="I4151" s="587"/>
      <c r="J4151" s="583">
        <v>129925</v>
      </c>
      <c r="K4151" s="588"/>
      <c r="L4151" s="588"/>
      <c r="M4151" s="587"/>
      <c r="N4151" s="587"/>
      <c r="O4151" s="587"/>
      <c r="P4151" s="555"/>
      <c r="Q4151" s="555"/>
      <c r="R4151" s="555"/>
    </row>
    <row r="4152" spans="1:18" ht="14.5">
      <c r="B4152" s="590" t="s">
        <v>4397</v>
      </c>
      <c r="C4152" s="590" t="s">
        <v>36</v>
      </c>
      <c r="D4152" s="590" t="s">
        <v>2868</v>
      </c>
      <c r="E4152" s="590" t="s">
        <v>11</v>
      </c>
      <c r="F4152" s="591" t="s">
        <v>2869</v>
      </c>
      <c r="G4152" s="590" t="s">
        <v>219</v>
      </c>
      <c r="H4152" s="589">
        <v>265</v>
      </c>
      <c r="I4152" s="589">
        <v>472</v>
      </c>
      <c r="J4152" s="592">
        <v>125080</v>
      </c>
      <c r="K4152" s="590" t="s">
        <v>33</v>
      </c>
      <c r="L4152" s="590" t="s">
        <v>2870</v>
      </c>
      <c r="M4152" s="591" t="s">
        <v>2869</v>
      </c>
      <c r="O4152" s="554" t="str">
        <f t="shared" ref="O4152:O4153" si="370">+_xlfn.CONCAT(B4152,"-",E4152)</f>
        <v>B3/10/01-F</v>
      </c>
      <c r="P4152" s="555"/>
      <c r="Q4152" s="555"/>
      <c r="R4152" s="555"/>
    </row>
    <row r="4153" spans="1:18">
      <c r="B4153" s="590" t="s">
        <v>4397</v>
      </c>
      <c r="C4153" s="590" t="s">
        <v>36</v>
      </c>
      <c r="D4153" s="590" t="s">
        <v>2868</v>
      </c>
      <c r="E4153" s="590" t="s">
        <v>27</v>
      </c>
      <c r="F4153" s="591" t="s">
        <v>2871</v>
      </c>
      <c r="G4153" s="590" t="s">
        <v>311</v>
      </c>
      <c r="H4153" s="589">
        <v>5</v>
      </c>
      <c r="I4153" s="589">
        <v>969</v>
      </c>
      <c r="J4153" s="592">
        <v>4845</v>
      </c>
      <c r="K4153" s="590" t="s">
        <v>33</v>
      </c>
      <c r="L4153" s="590" t="s">
        <v>2872</v>
      </c>
      <c r="M4153" s="591" t="s">
        <v>2871</v>
      </c>
      <c r="O4153" s="554" t="str">
        <f t="shared" si="370"/>
        <v>B3/10/01-G</v>
      </c>
    </row>
    <row r="4156" spans="1:18" ht="14.5">
      <c r="A4156" s="587">
        <v>3</v>
      </c>
      <c r="B4156" s="588" t="s">
        <v>4399</v>
      </c>
      <c r="C4156" s="588" t="s">
        <v>36</v>
      </c>
      <c r="D4156" s="588" t="s">
        <v>36</v>
      </c>
      <c r="E4156" s="588" t="s">
        <v>36</v>
      </c>
      <c r="F4156" s="587" t="s">
        <v>376</v>
      </c>
      <c r="G4156" s="588" t="s">
        <v>36</v>
      </c>
      <c r="H4156" s="587"/>
      <c r="I4156" s="587"/>
      <c r="J4156" s="583">
        <v>626600</v>
      </c>
      <c r="K4156" s="588"/>
      <c r="L4156" s="588"/>
      <c r="M4156" s="587"/>
      <c r="N4156" s="587"/>
      <c r="O4156" s="587"/>
    </row>
    <row r="4157" spans="1:18" ht="58">
      <c r="A4157" s="587">
        <v>4</v>
      </c>
      <c r="B4157" s="588" t="s">
        <v>4399</v>
      </c>
      <c r="C4157" s="588" t="s">
        <v>36</v>
      </c>
      <c r="D4157" s="588" t="s">
        <v>36</v>
      </c>
      <c r="E4157" s="588" t="s">
        <v>36</v>
      </c>
      <c r="F4157" s="587" t="s">
        <v>377</v>
      </c>
      <c r="G4157" s="588" t="s">
        <v>36</v>
      </c>
      <c r="H4157" s="587"/>
      <c r="I4157" s="587"/>
      <c r="J4157" s="583">
        <v>626600</v>
      </c>
      <c r="K4157" s="588"/>
      <c r="L4157" s="588"/>
      <c r="M4157" s="587"/>
      <c r="N4157" s="587"/>
      <c r="O4157" s="587"/>
      <c r="P4157" s="555"/>
      <c r="Q4157" s="555"/>
      <c r="R4157" s="555"/>
    </row>
    <row r="4158" spans="1:18" ht="14.5">
      <c r="B4158" s="590" t="s">
        <v>4399</v>
      </c>
      <c r="C4158" s="590" t="s">
        <v>36</v>
      </c>
      <c r="D4158" s="590" t="s">
        <v>2873</v>
      </c>
      <c r="E4158" s="590" t="s">
        <v>5</v>
      </c>
      <c r="F4158" s="591" t="s">
        <v>378</v>
      </c>
      <c r="G4158" s="590" t="s">
        <v>219</v>
      </c>
      <c r="H4158" s="589">
        <v>416</v>
      </c>
      <c r="I4158" s="592">
        <v>1506.25</v>
      </c>
      <c r="J4158" s="592">
        <v>626600</v>
      </c>
      <c r="K4158" s="590" t="s">
        <v>33</v>
      </c>
      <c r="L4158" s="590" t="s">
        <v>2874</v>
      </c>
      <c r="M4158" s="591" t="s">
        <v>378</v>
      </c>
      <c r="O4158" s="554" t="str">
        <f>+_xlfn.CONCAT(B4158,"-",E4158)</f>
        <v>B3/10/02-A</v>
      </c>
      <c r="P4158" s="555"/>
      <c r="Q4158" s="555"/>
      <c r="R4158" s="555"/>
    </row>
    <row r="4160" spans="1:18" ht="29">
      <c r="A4160" s="587">
        <v>3</v>
      </c>
      <c r="B4160" s="588" t="s">
        <v>4399</v>
      </c>
      <c r="C4160" s="588" t="s">
        <v>36</v>
      </c>
      <c r="D4160" s="588" t="s">
        <v>36</v>
      </c>
      <c r="E4160" s="588" t="s">
        <v>36</v>
      </c>
      <c r="F4160" s="587" t="s">
        <v>379</v>
      </c>
      <c r="G4160" s="588" t="s">
        <v>36</v>
      </c>
      <c r="H4160" s="587"/>
      <c r="I4160" s="587"/>
      <c r="J4160" s="583">
        <v>449000</v>
      </c>
      <c r="K4160" s="588"/>
      <c r="L4160" s="588"/>
      <c r="M4160" s="587"/>
      <c r="N4160" s="587"/>
      <c r="O4160" s="587"/>
    </row>
    <row r="4161" spans="1:18" ht="29">
      <c r="A4161" s="587">
        <v>4</v>
      </c>
      <c r="B4161" s="588" t="s">
        <v>4399</v>
      </c>
      <c r="C4161" s="588" t="s">
        <v>36</v>
      </c>
      <c r="D4161" s="588" t="s">
        <v>36</v>
      </c>
      <c r="E4161" s="588" t="s">
        <v>36</v>
      </c>
      <c r="F4161" s="587" t="s">
        <v>380</v>
      </c>
      <c r="G4161" s="588" t="s">
        <v>36</v>
      </c>
      <c r="H4161" s="587"/>
      <c r="I4161" s="587"/>
      <c r="J4161" s="583">
        <v>449000</v>
      </c>
      <c r="K4161" s="588"/>
      <c r="L4161" s="588"/>
      <c r="M4161" s="587"/>
      <c r="N4161" s="587"/>
      <c r="O4161" s="587"/>
      <c r="P4161" s="555"/>
      <c r="Q4161" s="555"/>
      <c r="R4161" s="555"/>
    </row>
    <row r="4162" spans="1:18" ht="14.5">
      <c r="B4162" s="590" t="s">
        <v>4399</v>
      </c>
      <c r="C4162" s="590" t="s">
        <v>36</v>
      </c>
      <c r="D4162" s="590" t="s">
        <v>1863</v>
      </c>
      <c r="E4162" s="590" t="s">
        <v>6</v>
      </c>
      <c r="F4162" s="591" t="s">
        <v>4400</v>
      </c>
      <c r="G4162" s="590" t="s">
        <v>231</v>
      </c>
      <c r="H4162" s="589">
        <v>1</v>
      </c>
      <c r="I4162" s="592">
        <v>400000</v>
      </c>
      <c r="J4162" s="592">
        <v>400000</v>
      </c>
      <c r="K4162" s="590" t="s">
        <v>33</v>
      </c>
      <c r="L4162" s="590" t="s">
        <v>4401</v>
      </c>
      <c r="M4162" s="591" t="s">
        <v>4400</v>
      </c>
      <c r="N4162" s="591" t="s">
        <v>1866</v>
      </c>
      <c r="O4162" s="554" t="str">
        <f t="shared" ref="O4162:O4164" si="371">+_xlfn.CONCAT(B4162,"-",E4162)</f>
        <v>B3/10/02-B</v>
      </c>
      <c r="P4162" s="555"/>
      <c r="Q4162" s="555"/>
      <c r="R4162" s="555"/>
    </row>
    <row r="4163" spans="1:18">
      <c r="B4163" s="590" t="s">
        <v>4399</v>
      </c>
      <c r="C4163" s="590" t="s">
        <v>36</v>
      </c>
      <c r="D4163" s="590" t="s">
        <v>1863</v>
      </c>
      <c r="E4163" s="590" t="s">
        <v>7</v>
      </c>
      <c r="F4163" s="591" t="s">
        <v>4402</v>
      </c>
      <c r="G4163" s="590" t="s">
        <v>231</v>
      </c>
      <c r="H4163" s="589">
        <v>1</v>
      </c>
      <c r="I4163" s="592">
        <v>25000</v>
      </c>
      <c r="J4163" s="592">
        <v>25000</v>
      </c>
      <c r="K4163" s="590" t="s">
        <v>33</v>
      </c>
      <c r="L4163" s="590" t="s">
        <v>4403</v>
      </c>
      <c r="M4163" s="591" t="s">
        <v>4402</v>
      </c>
      <c r="N4163" s="591" t="s">
        <v>1866</v>
      </c>
      <c r="O4163" s="554" t="str">
        <f t="shared" si="371"/>
        <v>B3/10/02-C</v>
      </c>
    </row>
    <row r="4164" spans="1:18">
      <c r="B4164" s="590" t="s">
        <v>4399</v>
      </c>
      <c r="C4164" s="590" t="s">
        <v>36</v>
      </c>
      <c r="D4164" s="590" t="s">
        <v>1863</v>
      </c>
      <c r="E4164" s="590" t="s">
        <v>8</v>
      </c>
      <c r="F4164" s="591" t="s">
        <v>1869</v>
      </c>
      <c r="G4164" s="590" t="s">
        <v>231</v>
      </c>
      <c r="H4164" s="589">
        <v>1</v>
      </c>
      <c r="I4164" s="592">
        <v>24000</v>
      </c>
      <c r="J4164" s="592">
        <v>24000</v>
      </c>
      <c r="K4164" s="590" t="s">
        <v>33</v>
      </c>
      <c r="L4164" s="590" t="s">
        <v>4404</v>
      </c>
      <c r="M4164" s="591" t="s">
        <v>1869</v>
      </c>
      <c r="N4164" s="591" t="s">
        <v>1866</v>
      </c>
      <c r="O4164" s="554" t="str">
        <f t="shared" si="371"/>
        <v>B3/10/02-D</v>
      </c>
    </row>
    <row r="4166" spans="1:18" ht="14.5">
      <c r="A4166" s="587">
        <v>3</v>
      </c>
      <c r="B4166" s="588" t="s">
        <v>4399</v>
      </c>
      <c r="C4166" s="588" t="s">
        <v>36</v>
      </c>
      <c r="D4166" s="588" t="s">
        <v>36</v>
      </c>
      <c r="E4166" s="588" t="s">
        <v>36</v>
      </c>
      <c r="F4166" s="587" t="s">
        <v>1184</v>
      </c>
      <c r="G4166" s="588" t="s">
        <v>36</v>
      </c>
      <c r="H4166" s="587"/>
      <c r="I4166" s="587"/>
      <c r="J4166" s="583">
        <v>64250</v>
      </c>
      <c r="K4166" s="588"/>
      <c r="L4166" s="588"/>
      <c r="M4166" s="587"/>
      <c r="N4166" s="587"/>
      <c r="O4166" s="587"/>
    </row>
    <row r="4167" spans="1:18" ht="29">
      <c r="A4167" s="587">
        <v>4</v>
      </c>
      <c r="B4167" s="588" t="s">
        <v>4399</v>
      </c>
      <c r="C4167" s="588" t="s">
        <v>36</v>
      </c>
      <c r="D4167" s="588" t="s">
        <v>36</v>
      </c>
      <c r="E4167" s="588" t="s">
        <v>36</v>
      </c>
      <c r="F4167" s="587" t="s">
        <v>1872</v>
      </c>
      <c r="G4167" s="588" t="s">
        <v>36</v>
      </c>
      <c r="H4167" s="587"/>
      <c r="I4167" s="587"/>
      <c r="J4167" s="583">
        <v>64250</v>
      </c>
      <c r="K4167" s="588"/>
      <c r="L4167" s="588"/>
      <c r="M4167" s="587"/>
      <c r="N4167" s="587"/>
      <c r="O4167" s="587"/>
      <c r="P4167" s="555"/>
      <c r="Q4167" s="555"/>
      <c r="R4167" s="555"/>
    </row>
    <row r="4168" spans="1:18" ht="14.5">
      <c r="B4168" s="590" t="s">
        <v>4399</v>
      </c>
      <c r="C4168" s="590" t="s">
        <v>36</v>
      </c>
      <c r="D4168" s="590" t="s">
        <v>1873</v>
      </c>
      <c r="E4168" s="590" t="s">
        <v>10</v>
      </c>
      <c r="F4168" s="591" t="s">
        <v>1186</v>
      </c>
      <c r="G4168" s="590" t="s">
        <v>311</v>
      </c>
      <c r="H4168" s="589">
        <v>46</v>
      </c>
      <c r="I4168" s="589">
        <v>750</v>
      </c>
      <c r="J4168" s="592">
        <v>34500</v>
      </c>
      <c r="K4168" s="590" t="s">
        <v>33</v>
      </c>
      <c r="L4168" s="590" t="s">
        <v>1874</v>
      </c>
      <c r="M4168" s="591" t="s">
        <v>1875</v>
      </c>
      <c r="O4168" s="554" t="str">
        <f t="shared" ref="O4168:O4169" si="372">+_xlfn.CONCAT(B4168,"-",E4168)</f>
        <v>B3/10/02-E</v>
      </c>
      <c r="P4168" s="555"/>
      <c r="Q4168" s="555"/>
      <c r="R4168" s="555"/>
    </row>
    <row r="4169" spans="1:18">
      <c r="B4169" s="590" t="s">
        <v>4399</v>
      </c>
      <c r="C4169" s="590" t="s">
        <v>36</v>
      </c>
      <c r="D4169" s="590" t="s">
        <v>1873</v>
      </c>
      <c r="E4169" s="590" t="s">
        <v>11</v>
      </c>
      <c r="F4169" s="591" t="s">
        <v>1187</v>
      </c>
      <c r="G4169" s="590" t="s">
        <v>311</v>
      </c>
      <c r="H4169" s="589">
        <v>34</v>
      </c>
      <c r="I4169" s="589">
        <v>875</v>
      </c>
      <c r="J4169" s="592">
        <v>29750</v>
      </c>
      <c r="K4169" s="590" t="s">
        <v>33</v>
      </c>
      <c r="L4169" s="590" t="s">
        <v>1876</v>
      </c>
      <c r="M4169" s="591" t="s">
        <v>1877</v>
      </c>
      <c r="O4169" s="554" t="str">
        <f t="shared" si="372"/>
        <v>B3/10/02-F</v>
      </c>
    </row>
    <row r="4171" spans="1:18" ht="14.5">
      <c r="A4171" s="587" t="s">
        <v>1633</v>
      </c>
      <c r="B4171" s="588" t="s">
        <v>4399</v>
      </c>
      <c r="C4171" s="588" t="s">
        <v>36</v>
      </c>
      <c r="D4171" s="588" t="s">
        <v>36</v>
      </c>
      <c r="E4171" s="588" t="s">
        <v>36</v>
      </c>
      <c r="F4171" s="587" t="s">
        <v>17</v>
      </c>
      <c r="G4171" s="588"/>
      <c r="H4171" s="587"/>
      <c r="I4171" s="587"/>
      <c r="J4171" s="587"/>
      <c r="K4171" s="588"/>
      <c r="L4171" s="588"/>
      <c r="M4171" s="587"/>
      <c r="N4171" s="587"/>
      <c r="O4171" s="587"/>
    </row>
    <row r="4172" spans="1:18" ht="14.5">
      <c r="A4172" s="587" t="s">
        <v>1633</v>
      </c>
      <c r="B4172" s="588" t="s">
        <v>4399</v>
      </c>
      <c r="C4172" s="588" t="s">
        <v>36</v>
      </c>
      <c r="D4172" s="588" t="s">
        <v>36</v>
      </c>
      <c r="E4172" s="588" t="s">
        <v>36</v>
      </c>
      <c r="F4172" s="587" t="s">
        <v>9</v>
      </c>
      <c r="G4172" s="588"/>
      <c r="H4172" s="587"/>
      <c r="I4172" s="587"/>
      <c r="J4172" s="587"/>
      <c r="K4172" s="588"/>
      <c r="L4172" s="588"/>
      <c r="M4172" s="587"/>
      <c r="N4172" s="587"/>
      <c r="O4172" s="587"/>
      <c r="P4172" s="555"/>
      <c r="Q4172" s="555"/>
      <c r="R4172" s="555"/>
    </row>
    <row r="4173" spans="1:18" ht="14.5">
      <c r="P4173" s="555"/>
      <c r="Q4173" s="555"/>
      <c r="R4173" s="555"/>
    </row>
    <row r="4175" spans="1:18" ht="14.5">
      <c r="A4175" s="587">
        <v>2</v>
      </c>
      <c r="B4175" s="588" t="s">
        <v>4405</v>
      </c>
      <c r="C4175" s="588" t="s">
        <v>36</v>
      </c>
      <c r="D4175" s="588" t="s">
        <v>36</v>
      </c>
      <c r="E4175" s="588" t="s">
        <v>36</v>
      </c>
      <c r="F4175" s="587" t="s">
        <v>20</v>
      </c>
      <c r="G4175" s="588" t="s">
        <v>36</v>
      </c>
      <c r="H4175" s="587"/>
      <c r="I4175" s="587"/>
      <c r="J4175" s="583">
        <v>10140125</v>
      </c>
      <c r="K4175" s="588"/>
      <c r="L4175" s="588"/>
      <c r="M4175" s="587"/>
      <c r="N4175" s="587"/>
      <c r="O4175" s="587"/>
    </row>
    <row r="4176" spans="1:18" ht="14.5">
      <c r="A4176" s="587">
        <v>3</v>
      </c>
      <c r="B4176" s="588" t="s">
        <v>4405</v>
      </c>
      <c r="C4176" s="588" t="s">
        <v>36</v>
      </c>
      <c r="D4176" s="588" t="s">
        <v>36</v>
      </c>
      <c r="E4176" s="588" t="s">
        <v>36</v>
      </c>
      <c r="F4176" s="587" t="s">
        <v>976</v>
      </c>
      <c r="G4176" s="588" t="s">
        <v>36</v>
      </c>
      <c r="H4176" s="587"/>
      <c r="I4176" s="587"/>
      <c r="J4176" s="583">
        <v>250000</v>
      </c>
      <c r="K4176" s="588"/>
      <c r="L4176" s="588"/>
      <c r="M4176" s="587"/>
      <c r="N4176" s="587"/>
      <c r="O4176" s="587"/>
      <c r="P4176" s="555"/>
      <c r="Q4176" s="555"/>
      <c r="R4176" s="555"/>
    </row>
    <row r="4177" spans="1:18" ht="14.5">
      <c r="A4177" s="587">
        <v>4</v>
      </c>
      <c r="B4177" s="588" t="s">
        <v>4405</v>
      </c>
      <c r="C4177" s="588" t="s">
        <v>36</v>
      </c>
      <c r="D4177" s="588" t="s">
        <v>36</v>
      </c>
      <c r="E4177" s="588" t="s">
        <v>36</v>
      </c>
      <c r="F4177" s="587" t="s">
        <v>977</v>
      </c>
      <c r="G4177" s="588" t="s">
        <v>36</v>
      </c>
      <c r="H4177" s="587"/>
      <c r="I4177" s="587"/>
      <c r="J4177" s="583">
        <v>250000</v>
      </c>
      <c r="K4177" s="588"/>
      <c r="L4177" s="588"/>
      <c r="M4177" s="587"/>
      <c r="N4177" s="587"/>
      <c r="O4177" s="587"/>
      <c r="P4177" s="555"/>
      <c r="Q4177" s="555"/>
      <c r="R4177" s="555"/>
    </row>
    <row r="4178" spans="1:18" ht="14.5">
      <c r="B4178" s="590" t="s">
        <v>4405</v>
      </c>
      <c r="C4178" s="590" t="s">
        <v>36</v>
      </c>
      <c r="D4178" s="590" t="s">
        <v>1879</v>
      </c>
      <c r="E4178" s="590" t="s">
        <v>5</v>
      </c>
      <c r="F4178" s="591" t="s">
        <v>978</v>
      </c>
      <c r="G4178" s="590" t="s">
        <v>311</v>
      </c>
      <c r="H4178" s="589">
        <v>4</v>
      </c>
      <c r="I4178" s="592">
        <v>62500</v>
      </c>
      <c r="J4178" s="592">
        <v>250000</v>
      </c>
      <c r="K4178" s="590" t="s">
        <v>34</v>
      </c>
      <c r="L4178" s="590" t="s">
        <v>1880</v>
      </c>
      <c r="M4178" s="591" t="s">
        <v>978</v>
      </c>
      <c r="N4178" s="591" t="s">
        <v>1866</v>
      </c>
      <c r="O4178" s="554" t="str">
        <f t="shared" ref="O4178:O4181" si="373">+_xlfn.CONCAT(B4178,"-",E4178)</f>
        <v>B3/11/01-A</v>
      </c>
      <c r="P4178" s="555"/>
      <c r="Q4178" s="555"/>
      <c r="R4178" s="555"/>
    </row>
    <row r="4179" spans="1:18" ht="25">
      <c r="B4179" s="590" t="s">
        <v>4405</v>
      </c>
      <c r="C4179" s="590" t="s">
        <v>36</v>
      </c>
      <c r="D4179" s="590" t="s">
        <v>1879</v>
      </c>
      <c r="E4179" s="590" t="s">
        <v>6</v>
      </c>
      <c r="F4179" s="591" t="s">
        <v>979</v>
      </c>
      <c r="G4179" s="590" t="s">
        <v>311</v>
      </c>
      <c r="H4179" s="589">
        <v>4</v>
      </c>
      <c r="J4179" s="589" t="s">
        <v>1777</v>
      </c>
      <c r="K4179" s="590" t="s">
        <v>34</v>
      </c>
      <c r="L4179" s="590" t="s">
        <v>1881</v>
      </c>
      <c r="M4179" s="591" t="s">
        <v>1882</v>
      </c>
      <c r="O4179" s="554" t="str">
        <f t="shared" si="373"/>
        <v>B3/11/01-B</v>
      </c>
    </row>
    <row r="4180" spans="1:18">
      <c r="B4180" s="590" t="s">
        <v>4405</v>
      </c>
      <c r="C4180" s="590" t="s">
        <v>36</v>
      </c>
      <c r="D4180" s="590" t="s">
        <v>1879</v>
      </c>
      <c r="E4180" s="590" t="s">
        <v>7</v>
      </c>
      <c r="F4180" s="591" t="s">
        <v>980</v>
      </c>
      <c r="G4180" s="590" t="s">
        <v>311</v>
      </c>
      <c r="H4180" s="589">
        <v>4</v>
      </c>
      <c r="J4180" s="589" t="s">
        <v>1777</v>
      </c>
      <c r="K4180" s="590" t="s">
        <v>34</v>
      </c>
      <c r="L4180" s="590" t="s">
        <v>1881</v>
      </c>
      <c r="M4180" s="591" t="s">
        <v>1882</v>
      </c>
      <c r="O4180" s="554" t="str">
        <f t="shared" si="373"/>
        <v>B3/11/01-C</v>
      </c>
    </row>
    <row r="4181" spans="1:18">
      <c r="B4181" s="590" t="s">
        <v>4405</v>
      </c>
      <c r="C4181" s="590" t="s">
        <v>36</v>
      </c>
      <c r="D4181" s="590" t="s">
        <v>1879</v>
      </c>
      <c r="E4181" s="590" t="s">
        <v>8</v>
      </c>
      <c r="F4181" s="591" t="s">
        <v>981</v>
      </c>
      <c r="G4181" s="590" t="s">
        <v>311</v>
      </c>
      <c r="H4181" s="589">
        <v>4</v>
      </c>
      <c r="J4181" s="589" t="s">
        <v>1777</v>
      </c>
      <c r="K4181" s="590" t="s">
        <v>34</v>
      </c>
      <c r="L4181" s="590" t="s">
        <v>1881</v>
      </c>
      <c r="M4181" s="591" t="s">
        <v>1882</v>
      </c>
      <c r="O4181" s="554" t="str">
        <f t="shared" si="373"/>
        <v>B3/11/01-D</v>
      </c>
    </row>
    <row r="4183" spans="1:18" ht="14.5">
      <c r="A4183" s="587">
        <v>4</v>
      </c>
      <c r="B4183" s="588" t="s">
        <v>4405</v>
      </c>
      <c r="C4183" s="588" t="s">
        <v>36</v>
      </c>
      <c r="D4183" s="588" t="s">
        <v>36</v>
      </c>
      <c r="E4183" s="588" t="s">
        <v>36</v>
      </c>
      <c r="F4183" s="587" t="s">
        <v>982</v>
      </c>
      <c r="G4183" s="588" t="s">
        <v>36</v>
      </c>
      <c r="H4183" s="587"/>
      <c r="I4183" s="587"/>
      <c r="J4183" s="587">
        <v>0</v>
      </c>
      <c r="K4183" s="588"/>
      <c r="L4183" s="588"/>
      <c r="M4183" s="587"/>
      <c r="N4183" s="587"/>
      <c r="O4183" s="587"/>
    </row>
    <row r="4184" spans="1:18" ht="14.5">
      <c r="B4184" s="590" t="s">
        <v>4405</v>
      </c>
      <c r="C4184" s="590" t="s">
        <v>36</v>
      </c>
      <c r="D4184" s="590" t="s">
        <v>1879</v>
      </c>
      <c r="E4184" s="590" t="s">
        <v>10</v>
      </c>
      <c r="F4184" s="591" t="s">
        <v>983</v>
      </c>
      <c r="G4184" s="590" t="s">
        <v>0</v>
      </c>
      <c r="H4184" s="589">
        <v>1</v>
      </c>
      <c r="J4184" s="589" t="s">
        <v>1777</v>
      </c>
      <c r="K4184" s="590" t="s">
        <v>34</v>
      </c>
      <c r="L4184" s="590" t="s">
        <v>1881</v>
      </c>
      <c r="M4184" s="591" t="s">
        <v>1882</v>
      </c>
      <c r="O4184" s="554" t="str">
        <f t="shared" ref="O4184:O4185" si="374">+_xlfn.CONCAT(B4184,"-",E4184)</f>
        <v>B3/11/01-E</v>
      </c>
      <c r="P4184" s="555"/>
      <c r="Q4184" s="555"/>
      <c r="R4184" s="555"/>
    </row>
    <row r="4185" spans="1:18">
      <c r="B4185" s="590" t="s">
        <v>4405</v>
      </c>
      <c r="C4185" s="590" t="s">
        <v>36</v>
      </c>
      <c r="D4185" s="590" t="s">
        <v>1879</v>
      </c>
      <c r="E4185" s="590" t="s">
        <v>11</v>
      </c>
      <c r="F4185" s="591" t="s">
        <v>984</v>
      </c>
      <c r="G4185" s="590" t="s">
        <v>0</v>
      </c>
      <c r="H4185" s="589">
        <v>1</v>
      </c>
      <c r="J4185" s="589" t="s">
        <v>1777</v>
      </c>
      <c r="K4185" s="590" t="s">
        <v>34</v>
      </c>
      <c r="L4185" s="590" t="s">
        <v>1881</v>
      </c>
      <c r="M4185" s="591" t="s">
        <v>1882</v>
      </c>
      <c r="O4185" s="554" t="str">
        <f t="shared" si="374"/>
        <v>B3/11/01-F</v>
      </c>
    </row>
    <row r="4187" spans="1:18" ht="14.5">
      <c r="A4187" s="587">
        <v>3</v>
      </c>
      <c r="B4187" s="588" t="s">
        <v>4405</v>
      </c>
      <c r="C4187" s="588" t="s">
        <v>36</v>
      </c>
      <c r="D4187" s="588" t="s">
        <v>36</v>
      </c>
      <c r="E4187" s="588" t="s">
        <v>36</v>
      </c>
      <c r="F4187" s="587" t="s">
        <v>382</v>
      </c>
      <c r="G4187" s="588" t="s">
        <v>36</v>
      </c>
      <c r="H4187" s="587"/>
      <c r="I4187" s="587"/>
      <c r="J4187" s="583">
        <v>3454500</v>
      </c>
      <c r="K4187" s="588"/>
      <c r="L4187" s="588"/>
      <c r="M4187" s="587"/>
      <c r="N4187" s="587"/>
      <c r="O4187" s="587"/>
    </row>
    <row r="4188" spans="1:18" ht="72.5">
      <c r="A4188" s="587">
        <v>4</v>
      </c>
      <c r="B4188" s="588" t="s">
        <v>4405</v>
      </c>
      <c r="C4188" s="588" t="s">
        <v>36</v>
      </c>
      <c r="D4188" s="588" t="s">
        <v>36</v>
      </c>
      <c r="E4188" s="588" t="s">
        <v>36</v>
      </c>
      <c r="F4188" s="587" t="s">
        <v>383</v>
      </c>
      <c r="G4188" s="588" t="s">
        <v>36</v>
      </c>
      <c r="H4188" s="587"/>
      <c r="I4188" s="587"/>
      <c r="J4188" s="583">
        <v>3454500</v>
      </c>
      <c r="K4188" s="588"/>
      <c r="L4188" s="588"/>
      <c r="M4188" s="587"/>
      <c r="N4188" s="587"/>
      <c r="O4188" s="587"/>
      <c r="P4188" s="555"/>
      <c r="Q4188" s="555"/>
      <c r="R4188" s="555"/>
    </row>
    <row r="4189" spans="1:18" ht="14.5">
      <c r="B4189" s="590" t="s">
        <v>4405</v>
      </c>
      <c r="C4189" s="590" t="s">
        <v>36</v>
      </c>
      <c r="D4189" s="590" t="s">
        <v>4406</v>
      </c>
      <c r="E4189" s="590" t="s">
        <v>27</v>
      </c>
      <c r="F4189" s="591" t="s">
        <v>384</v>
      </c>
      <c r="G4189" s="590" t="s">
        <v>311</v>
      </c>
      <c r="H4189" s="589">
        <v>56</v>
      </c>
      <c r="I4189" s="592">
        <v>61687.5</v>
      </c>
      <c r="J4189" s="592">
        <v>3454500</v>
      </c>
      <c r="K4189" s="590" t="s">
        <v>34</v>
      </c>
      <c r="L4189" s="590" t="s">
        <v>4407</v>
      </c>
      <c r="M4189" s="591" t="s">
        <v>4408</v>
      </c>
      <c r="O4189" s="554" t="str">
        <f>+_xlfn.CONCAT(B4189,"-",E4189)</f>
        <v>B3/11/01-G</v>
      </c>
      <c r="P4189" s="555"/>
      <c r="Q4189" s="555"/>
      <c r="R4189" s="555"/>
    </row>
    <row r="4191" spans="1:18" ht="14.5">
      <c r="A4191" s="587">
        <v>3</v>
      </c>
      <c r="B4191" s="588" t="s">
        <v>4405</v>
      </c>
      <c r="C4191" s="588" t="s">
        <v>36</v>
      </c>
      <c r="D4191" s="588" t="s">
        <v>36</v>
      </c>
      <c r="E4191" s="588" t="s">
        <v>36</v>
      </c>
      <c r="F4191" s="587" t="s">
        <v>385</v>
      </c>
      <c r="G4191" s="588" t="s">
        <v>36</v>
      </c>
      <c r="H4191" s="587"/>
      <c r="I4191" s="587"/>
      <c r="J4191" s="583">
        <v>6435625</v>
      </c>
      <c r="K4191" s="588"/>
      <c r="L4191" s="588"/>
      <c r="M4191" s="587"/>
      <c r="N4191" s="587"/>
      <c r="O4191" s="587"/>
    </row>
    <row r="4192" spans="1:18" ht="43.5">
      <c r="A4192" s="587">
        <v>4</v>
      </c>
      <c r="B4192" s="588" t="s">
        <v>4405</v>
      </c>
      <c r="C4192" s="588" t="s">
        <v>36</v>
      </c>
      <c r="D4192" s="588" t="s">
        <v>36</v>
      </c>
      <c r="E4192" s="588" t="s">
        <v>36</v>
      </c>
      <c r="F4192" s="587" t="s">
        <v>386</v>
      </c>
      <c r="G4192" s="588" t="s">
        <v>36</v>
      </c>
      <c r="H4192" s="587"/>
      <c r="I4192" s="587"/>
      <c r="J4192" s="583">
        <v>31625</v>
      </c>
      <c r="K4192" s="588"/>
      <c r="L4192" s="588"/>
      <c r="M4192" s="587"/>
      <c r="N4192" s="587"/>
      <c r="O4192" s="587"/>
      <c r="P4192" s="555"/>
      <c r="Q4192" s="555"/>
      <c r="R4192" s="555"/>
    </row>
    <row r="4193" spans="1:18" ht="14.5">
      <c r="B4193" s="590" t="s">
        <v>4405</v>
      </c>
      <c r="C4193" s="590" t="s">
        <v>36</v>
      </c>
      <c r="D4193" s="590" t="s">
        <v>1883</v>
      </c>
      <c r="E4193" s="590" t="s">
        <v>28</v>
      </c>
      <c r="F4193" s="591" t="s">
        <v>387</v>
      </c>
      <c r="G4193" s="590" t="s">
        <v>0</v>
      </c>
      <c r="H4193" s="589">
        <v>1</v>
      </c>
      <c r="I4193" s="592">
        <v>31625</v>
      </c>
      <c r="J4193" s="592">
        <v>31625</v>
      </c>
      <c r="K4193" s="590" t="s">
        <v>34</v>
      </c>
      <c r="L4193" s="590" t="s">
        <v>4409</v>
      </c>
      <c r="M4193" s="591" t="s">
        <v>4410</v>
      </c>
      <c r="N4193" s="591" t="s">
        <v>1886</v>
      </c>
      <c r="O4193" s="554" t="str">
        <f>+_xlfn.CONCAT(B4193,"-",E4193)</f>
        <v>B3/11/01-H</v>
      </c>
      <c r="P4193" s="555"/>
      <c r="Q4193" s="555"/>
      <c r="R4193" s="555"/>
    </row>
    <row r="4196" spans="1:18" ht="14.5">
      <c r="A4196" s="587">
        <v>4</v>
      </c>
      <c r="B4196" s="588" t="s">
        <v>4411</v>
      </c>
      <c r="C4196" s="588" t="s">
        <v>36</v>
      </c>
      <c r="D4196" s="588" t="s">
        <v>36</v>
      </c>
      <c r="E4196" s="588" t="s">
        <v>36</v>
      </c>
      <c r="F4196" s="587" t="s">
        <v>971</v>
      </c>
      <c r="G4196" s="588" t="s">
        <v>36</v>
      </c>
      <c r="H4196" s="587"/>
      <c r="I4196" s="587"/>
      <c r="J4196" s="583">
        <v>154000</v>
      </c>
      <c r="K4196" s="588"/>
      <c r="L4196" s="588"/>
      <c r="M4196" s="587"/>
      <c r="N4196" s="587"/>
      <c r="O4196" s="587"/>
    </row>
    <row r="4197" spans="1:18" ht="25">
      <c r="B4197" s="590" t="s">
        <v>4411</v>
      </c>
      <c r="C4197" s="590" t="s">
        <v>36</v>
      </c>
      <c r="D4197" s="590" t="s">
        <v>1887</v>
      </c>
      <c r="E4197" s="590" t="s">
        <v>5</v>
      </c>
      <c r="F4197" s="591" t="s">
        <v>972</v>
      </c>
      <c r="G4197" s="590" t="s">
        <v>311</v>
      </c>
      <c r="H4197" s="589">
        <v>6</v>
      </c>
      <c r="I4197" s="592">
        <v>6250</v>
      </c>
      <c r="J4197" s="592">
        <v>37500</v>
      </c>
      <c r="K4197" s="590" t="s">
        <v>34</v>
      </c>
      <c r="L4197" s="590" t="s">
        <v>2888</v>
      </c>
      <c r="M4197" s="591" t="s">
        <v>972</v>
      </c>
      <c r="O4197" s="554" t="str">
        <f t="shared" ref="O4197:O4202" si="375">+_xlfn.CONCAT(B4197,"-",E4197)</f>
        <v>B3/11/02-A</v>
      </c>
      <c r="P4197" s="555"/>
      <c r="Q4197" s="555"/>
      <c r="R4197" s="555"/>
    </row>
    <row r="4198" spans="1:18">
      <c r="B4198" s="590" t="s">
        <v>4411</v>
      </c>
      <c r="C4198" s="590" t="s">
        <v>36</v>
      </c>
      <c r="D4198" s="590" t="s">
        <v>1887</v>
      </c>
      <c r="E4198" s="590" t="s">
        <v>6</v>
      </c>
      <c r="F4198" s="591" t="s">
        <v>973</v>
      </c>
      <c r="G4198" s="590" t="s">
        <v>311</v>
      </c>
      <c r="H4198" s="589">
        <v>7</v>
      </c>
      <c r="I4198" s="592">
        <v>12500</v>
      </c>
      <c r="J4198" s="592">
        <v>87500</v>
      </c>
      <c r="K4198" s="590" t="s">
        <v>34</v>
      </c>
      <c r="L4198" s="590" t="s">
        <v>2889</v>
      </c>
      <c r="M4198" s="591" t="s">
        <v>973</v>
      </c>
      <c r="O4198" s="554" t="str">
        <f t="shared" si="375"/>
        <v>B3/11/02-B</v>
      </c>
    </row>
    <row r="4199" spans="1:18" ht="25">
      <c r="B4199" s="590" t="s">
        <v>4411</v>
      </c>
      <c r="C4199" s="590" t="s">
        <v>36</v>
      </c>
      <c r="D4199" s="590" t="s">
        <v>1887</v>
      </c>
      <c r="E4199" s="590" t="s">
        <v>7</v>
      </c>
      <c r="F4199" s="591" t="s">
        <v>1888</v>
      </c>
      <c r="G4199" s="590" t="s">
        <v>311</v>
      </c>
      <c r="H4199" s="589">
        <v>11</v>
      </c>
      <c r="I4199" s="592">
        <v>1875</v>
      </c>
      <c r="J4199" s="592">
        <v>20625</v>
      </c>
      <c r="K4199" s="590" t="s">
        <v>34</v>
      </c>
      <c r="L4199" s="590" t="s">
        <v>1889</v>
      </c>
      <c r="M4199" s="591" t="s">
        <v>1888</v>
      </c>
      <c r="O4199" s="554" t="str">
        <f t="shared" si="375"/>
        <v>B3/11/02-C</v>
      </c>
    </row>
    <row r="4200" spans="1:18">
      <c r="B4200" s="590" t="s">
        <v>4411</v>
      </c>
      <c r="C4200" s="590" t="s">
        <v>36</v>
      </c>
      <c r="D4200" s="590" t="s">
        <v>1887</v>
      </c>
      <c r="E4200" s="590" t="s">
        <v>8</v>
      </c>
      <c r="F4200" s="591" t="s">
        <v>2891</v>
      </c>
      <c r="G4200" s="590" t="s">
        <v>311</v>
      </c>
      <c r="H4200" s="589">
        <v>1</v>
      </c>
      <c r="I4200" s="592">
        <v>3125</v>
      </c>
      <c r="J4200" s="592">
        <v>3125</v>
      </c>
      <c r="K4200" s="590" t="s">
        <v>34</v>
      </c>
      <c r="L4200" s="590" t="s">
        <v>2892</v>
      </c>
      <c r="M4200" s="591" t="s">
        <v>2891</v>
      </c>
      <c r="O4200" s="554" t="str">
        <f t="shared" si="375"/>
        <v>B3/11/02-D</v>
      </c>
    </row>
    <row r="4201" spans="1:18">
      <c r="B4201" s="590" t="s">
        <v>4411</v>
      </c>
      <c r="C4201" s="590" t="s">
        <v>36</v>
      </c>
      <c r="D4201" s="590" t="s">
        <v>1887</v>
      </c>
      <c r="E4201" s="590" t="s">
        <v>10</v>
      </c>
      <c r="F4201" s="591" t="s">
        <v>4412</v>
      </c>
      <c r="G4201" s="590" t="s">
        <v>311</v>
      </c>
      <c r="H4201" s="589">
        <v>2</v>
      </c>
      <c r="I4201" s="592">
        <v>2500</v>
      </c>
      <c r="J4201" s="592">
        <v>5000</v>
      </c>
      <c r="K4201" s="590" t="s">
        <v>34</v>
      </c>
      <c r="L4201" s="590" t="s">
        <v>4413</v>
      </c>
      <c r="M4201" s="591" t="s">
        <v>4412</v>
      </c>
      <c r="O4201" s="554" t="str">
        <f t="shared" si="375"/>
        <v>B3/11/02-E</v>
      </c>
    </row>
    <row r="4202" spans="1:18">
      <c r="B4202" s="590" t="s">
        <v>4411</v>
      </c>
      <c r="C4202" s="590" t="s">
        <v>36</v>
      </c>
      <c r="D4202" s="590" t="s">
        <v>1887</v>
      </c>
      <c r="E4202" s="590" t="s">
        <v>11</v>
      </c>
      <c r="F4202" s="591" t="s">
        <v>4414</v>
      </c>
      <c r="G4202" s="590" t="s">
        <v>311</v>
      </c>
      <c r="H4202" s="589">
        <v>2</v>
      </c>
      <c r="I4202" s="589">
        <v>125</v>
      </c>
      <c r="J4202" s="589">
        <v>250</v>
      </c>
      <c r="K4202" s="590" t="s">
        <v>34</v>
      </c>
      <c r="L4202" s="590" t="s">
        <v>4415</v>
      </c>
      <c r="M4202" s="591" t="s">
        <v>4414</v>
      </c>
      <c r="O4202" s="554" t="str">
        <f t="shared" si="375"/>
        <v>B3/11/02-F</v>
      </c>
    </row>
    <row r="4205" spans="1:18" ht="14.5">
      <c r="A4205" s="587">
        <v>4</v>
      </c>
      <c r="B4205" s="588" t="s">
        <v>4416</v>
      </c>
      <c r="C4205" s="588" t="s">
        <v>36</v>
      </c>
      <c r="D4205" s="588" t="s">
        <v>36</v>
      </c>
      <c r="E4205" s="588" t="s">
        <v>36</v>
      </c>
      <c r="F4205" s="587" t="s">
        <v>1313</v>
      </c>
      <c r="G4205" s="588" t="s">
        <v>36</v>
      </c>
      <c r="H4205" s="587"/>
      <c r="I4205" s="587"/>
      <c r="J4205" s="583">
        <v>6250000</v>
      </c>
      <c r="K4205" s="588"/>
      <c r="L4205" s="588"/>
      <c r="M4205" s="587"/>
      <c r="N4205" s="587"/>
      <c r="O4205" s="587"/>
    </row>
    <row r="4206" spans="1:18" ht="43.5">
      <c r="A4206" s="587">
        <v>5</v>
      </c>
      <c r="B4206" s="588" t="s">
        <v>4416</v>
      </c>
      <c r="C4206" s="588" t="s">
        <v>36</v>
      </c>
      <c r="D4206" s="588" t="s">
        <v>36</v>
      </c>
      <c r="E4206" s="588" t="s">
        <v>36</v>
      </c>
      <c r="F4206" s="587" t="s">
        <v>4417</v>
      </c>
      <c r="G4206" s="588" t="s">
        <v>36</v>
      </c>
      <c r="H4206" s="587"/>
      <c r="I4206" s="587"/>
      <c r="J4206" s="587">
        <v>0</v>
      </c>
      <c r="K4206" s="588"/>
      <c r="L4206" s="588"/>
      <c r="M4206" s="587"/>
      <c r="N4206" s="587"/>
      <c r="O4206" s="587"/>
      <c r="P4206" s="555"/>
      <c r="Q4206" s="555"/>
      <c r="R4206" s="555"/>
    </row>
    <row r="4207" spans="1:18" ht="58">
      <c r="A4207" s="587">
        <v>5</v>
      </c>
      <c r="B4207" s="588" t="s">
        <v>4416</v>
      </c>
      <c r="C4207" s="588" t="s">
        <v>36</v>
      </c>
      <c r="D4207" s="588" t="s">
        <v>36</v>
      </c>
      <c r="E4207" s="588" t="s">
        <v>36</v>
      </c>
      <c r="F4207" s="587" t="s">
        <v>4418</v>
      </c>
      <c r="G4207" s="588" t="s">
        <v>36</v>
      </c>
      <c r="H4207" s="587"/>
      <c r="I4207" s="587"/>
      <c r="J4207" s="587">
        <v>0</v>
      </c>
      <c r="K4207" s="588"/>
      <c r="L4207" s="588"/>
      <c r="M4207" s="587"/>
      <c r="N4207" s="587"/>
      <c r="O4207" s="587"/>
      <c r="P4207" s="555"/>
      <c r="Q4207" s="555"/>
      <c r="R4207" s="555"/>
    </row>
    <row r="4208" spans="1:18" ht="58">
      <c r="A4208" s="587">
        <v>5</v>
      </c>
      <c r="B4208" s="588" t="s">
        <v>4416</v>
      </c>
      <c r="C4208" s="588" t="s">
        <v>36</v>
      </c>
      <c r="D4208" s="588" t="s">
        <v>36</v>
      </c>
      <c r="E4208" s="588" t="s">
        <v>36</v>
      </c>
      <c r="F4208" s="587" t="s">
        <v>4419</v>
      </c>
      <c r="G4208" s="588" t="s">
        <v>36</v>
      </c>
      <c r="H4208" s="587"/>
      <c r="I4208" s="587"/>
      <c r="J4208" s="587">
        <v>0</v>
      </c>
      <c r="K4208" s="588"/>
      <c r="L4208" s="588"/>
      <c r="M4208" s="587"/>
      <c r="N4208" s="587"/>
      <c r="O4208" s="587"/>
      <c r="P4208" s="555"/>
      <c r="Q4208" s="555"/>
      <c r="R4208" s="555"/>
    </row>
    <row r="4209" spans="1:18" ht="72.5">
      <c r="A4209" s="587">
        <v>5</v>
      </c>
      <c r="B4209" s="588" t="s">
        <v>4416</v>
      </c>
      <c r="C4209" s="588" t="s">
        <v>36</v>
      </c>
      <c r="D4209" s="588" t="s">
        <v>36</v>
      </c>
      <c r="E4209" s="588" t="s">
        <v>36</v>
      </c>
      <c r="F4209" s="587" t="s">
        <v>4420</v>
      </c>
      <c r="G4209" s="588" t="s">
        <v>36</v>
      </c>
      <c r="H4209" s="587"/>
      <c r="I4209" s="587"/>
      <c r="J4209" s="583">
        <v>6250000</v>
      </c>
      <c r="K4209" s="588"/>
      <c r="L4209" s="588"/>
      <c r="M4209" s="587"/>
      <c r="N4209" s="587"/>
      <c r="O4209" s="587"/>
      <c r="P4209" s="555"/>
      <c r="Q4209" s="555"/>
      <c r="R4209" s="555"/>
    </row>
    <row r="4210" spans="1:18" ht="62.5">
      <c r="B4210" s="590" t="s">
        <v>4416</v>
      </c>
      <c r="C4210" s="590" t="s">
        <v>36</v>
      </c>
      <c r="D4210" s="590" t="s">
        <v>1891</v>
      </c>
      <c r="E4210" s="590" t="s">
        <v>5</v>
      </c>
      <c r="F4210" s="591" t="s">
        <v>1311</v>
      </c>
      <c r="G4210" s="590" t="s">
        <v>0</v>
      </c>
      <c r="H4210" s="589">
        <v>1</v>
      </c>
      <c r="I4210" s="592">
        <v>6250000</v>
      </c>
      <c r="J4210" s="592">
        <v>6250000</v>
      </c>
      <c r="K4210" s="590" t="s">
        <v>34</v>
      </c>
      <c r="L4210" s="590" t="s">
        <v>1893</v>
      </c>
      <c r="M4210" s="591" t="s">
        <v>1894</v>
      </c>
      <c r="N4210" s="591" t="s">
        <v>1895</v>
      </c>
      <c r="O4210" s="554" t="str">
        <f>+_xlfn.CONCAT(B4210,"-",E4210)</f>
        <v>B3/11/03-A</v>
      </c>
      <c r="P4210" s="555"/>
      <c r="Q4210" s="555"/>
      <c r="R4210" s="555"/>
    </row>
    <row r="4212" spans="1:18" ht="14.5">
      <c r="A4212" s="587" t="s">
        <v>1633</v>
      </c>
      <c r="B4212" s="588" t="s">
        <v>4416</v>
      </c>
      <c r="C4212" s="588" t="s">
        <v>36</v>
      </c>
      <c r="D4212" s="588" t="s">
        <v>36</v>
      </c>
      <c r="E4212" s="588" t="s">
        <v>36</v>
      </c>
      <c r="F4212" s="587" t="s">
        <v>20</v>
      </c>
      <c r="G4212" s="588"/>
      <c r="H4212" s="587"/>
      <c r="I4212" s="587"/>
      <c r="J4212" s="587"/>
      <c r="K4212" s="588"/>
      <c r="L4212" s="588"/>
      <c r="M4212" s="587"/>
      <c r="N4212" s="587"/>
      <c r="O4212" s="587"/>
    </row>
    <row r="4213" spans="1:18" ht="14.5">
      <c r="A4213" s="587" t="s">
        <v>1633</v>
      </c>
      <c r="B4213" s="588" t="s">
        <v>4416</v>
      </c>
      <c r="C4213" s="588" t="s">
        <v>36</v>
      </c>
      <c r="D4213" s="588" t="s">
        <v>36</v>
      </c>
      <c r="E4213" s="588" t="s">
        <v>36</v>
      </c>
      <c r="F4213" s="587" t="s">
        <v>9</v>
      </c>
      <c r="G4213" s="588"/>
      <c r="H4213" s="587"/>
      <c r="I4213" s="587"/>
      <c r="J4213" s="587"/>
      <c r="K4213" s="588"/>
      <c r="L4213" s="588"/>
      <c r="M4213" s="587"/>
      <c r="N4213" s="587"/>
      <c r="O4213" s="587"/>
      <c r="P4213" s="555"/>
      <c r="Q4213" s="555"/>
      <c r="R4213" s="555"/>
    </row>
    <row r="4214" spans="1:18" ht="14.5">
      <c r="P4214" s="555"/>
      <c r="Q4214" s="555"/>
      <c r="R4214" s="555"/>
    </row>
    <row r="4216" spans="1:18" ht="14.5">
      <c r="A4216" s="587">
        <v>2</v>
      </c>
      <c r="B4216" s="588" t="s">
        <v>4421</v>
      </c>
      <c r="C4216" s="588" t="s">
        <v>36</v>
      </c>
      <c r="D4216" s="588" t="s">
        <v>36</v>
      </c>
      <c r="E4216" s="588" t="s">
        <v>36</v>
      </c>
      <c r="F4216" s="587" t="s">
        <v>6452</v>
      </c>
      <c r="G4216" s="588" t="s">
        <v>36</v>
      </c>
      <c r="H4216" s="587"/>
      <c r="I4216" s="587"/>
      <c r="J4216" s="583">
        <v>1933519.08</v>
      </c>
      <c r="K4216" s="588"/>
      <c r="L4216" s="588"/>
      <c r="M4216" s="587"/>
      <c r="N4216" s="587"/>
      <c r="O4216" s="587"/>
    </row>
    <row r="4217" spans="1:18" ht="14.5">
      <c r="A4217" s="587">
        <v>3</v>
      </c>
      <c r="B4217" s="588" t="s">
        <v>4421</v>
      </c>
      <c r="C4217" s="588" t="s">
        <v>36</v>
      </c>
      <c r="D4217" s="588" t="s">
        <v>36</v>
      </c>
      <c r="E4217" s="588" t="s">
        <v>36</v>
      </c>
      <c r="F4217" s="587" t="s">
        <v>388</v>
      </c>
      <c r="G4217" s="588" t="s">
        <v>36</v>
      </c>
      <c r="H4217" s="587"/>
      <c r="I4217" s="587"/>
      <c r="J4217" s="583">
        <v>900000</v>
      </c>
      <c r="K4217" s="588"/>
      <c r="L4217" s="588"/>
      <c r="M4217" s="587"/>
      <c r="N4217" s="587"/>
      <c r="O4217" s="587"/>
      <c r="P4217" s="555"/>
      <c r="Q4217" s="555"/>
      <c r="R4217" s="555"/>
    </row>
    <row r="4218" spans="1:18" ht="72.5">
      <c r="A4218" s="587">
        <v>4</v>
      </c>
      <c r="B4218" s="588" t="s">
        <v>4421</v>
      </c>
      <c r="C4218" s="588" t="s">
        <v>36</v>
      </c>
      <c r="D4218" s="588" t="s">
        <v>36</v>
      </c>
      <c r="E4218" s="588" t="s">
        <v>36</v>
      </c>
      <c r="F4218" s="587" t="s">
        <v>389</v>
      </c>
      <c r="G4218" s="588" t="s">
        <v>36</v>
      </c>
      <c r="H4218" s="587"/>
      <c r="I4218" s="587"/>
      <c r="J4218" s="583">
        <v>900000</v>
      </c>
      <c r="K4218" s="588"/>
      <c r="L4218" s="588"/>
      <c r="M4218" s="587"/>
      <c r="N4218" s="587"/>
      <c r="O4218" s="587"/>
      <c r="P4218" s="555"/>
      <c r="Q4218" s="555"/>
      <c r="R4218" s="555"/>
    </row>
    <row r="4219" spans="1:18" ht="25">
      <c r="B4219" s="590" t="s">
        <v>4421</v>
      </c>
      <c r="C4219" s="590" t="s">
        <v>36</v>
      </c>
      <c r="D4219" s="590" t="s">
        <v>1897</v>
      </c>
      <c r="E4219" s="590" t="s">
        <v>5</v>
      </c>
      <c r="F4219" s="591" t="s">
        <v>390</v>
      </c>
      <c r="G4219" s="590" t="s">
        <v>0</v>
      </c>
      <c r="H4219" s="589">
        <v>1</v>
      </c>
      <c r="I4219" s="592">
        <v>900000</v>
      </c>
      <c r="J4219" s="592">
        <v>900000</v>
      </c>
      <c r="K4219" s="590" t="s">
        <v>39</v>
      </c>
      <c r="L4219" s="590" t="s">
        <v>4422</v>
      </c>
      <c r="M4219" s="591" t="s">
        <v>6456</v>
      </c>
      <c r="N4219" s="591" t="s">
        <v>6454</v>
      </c>
      <c r="O4219" s="554" t="str">
        <f>+_xlfn.CONCAT(B4219,"-",E4219)</f>
        <v>B3/12/01-A</v>
      </c>
      <c r="P4219" s="555"/>
      <c r="Q4219" s="555"/>
      <c r="R4219" s="555"/>
    </row>
    <row r="4221" spans="1:18" ht="14.5">
      <c r="A4221" s="587">
        <v>3</v>
      </c>
      <c r="B4221" s="588" t="s">
        <v>4421</v>
      </c>
      <c r="C4221" s="588" t="s">
        <v>36</v>
      </c>
      <c r="D4221" s="588" t="s">
        <v>36</v>
      </c>
      <c r="E4221" s="588" t="s">
        <v>36</v>
      </c>
      <c r="F4221" s="587" t="s">
        <v>391</v>
      </c>
      <c r="G4221" s="588" t="s">
        <v>36</v>
      </c>
      <c r="H4221" s="587"/>
      <c r="I4221" s="587"/>
      <c r="J4221" s="583">
        <v>895807.08</v>
      </c>
      <c r="K4221" s="588"/>
      <c r="L4221" s="588"/>
      <c r="M4221" s="587"/>
      <c r="N4221" s="587"/>
      <c r="O4221" s="587"/>
    </row>
    <row r="4222" spans="1:18" ht="116">
      <c r="A4222" s="587">
        <v>4</v>
      </c>
      <c r="B4222" s="588" t="s">
        <v>4421</v>
      </c>
      <c r="C4222" s="588" t="s">
        <v>36</v>
      </c>
      <c r="D4222" s="588" t="s">
        <v>36</v>
      </c>
      <c r="E4222" s="588" t="s">
        <v>36</v>
      </c>
      <c r="F4222" s="587" t="s">
        <v>392</v>
      </c>
      <c r="G4222" s="588" t="s">
        <v>36</v>
      </c>
      <c r="H4222" s="587"/>
      <c r="I4222" s="587"/>
      <c r="J4222" s="583">
        <v>797797.08</v>
      </c>
      <c r="K4222" s="588"/>
      <c r="L4222" s="588"/>
      <c r="M4222" s="587"/>
      <c r="N4222" s="587"/>
      <c r="O4222" s="587"/>
      <c r="P4222" s="555"/>
      <c r="Q4222" s="555"/>
      <c r="R4222" s="555"/>
    </row>
    <row r="4223" spans="1:18" ht="14.5">
      <c r="B4223" s="590" t="s">
        <v>4421</v>
      </c>
      <c r="C4223" s="590" t="s">
        <v>36</v>
      </c>
      <c r="D4223" s="590" t="s">
        <v>1900</v>
      </c>
      <c r="E4223" s="590" t="s">
        <v>6</v>
      </c>
      <c r="F4223" s="591" t="s">
        <v>393</v>
      </c>
      <c r="G4223" s="590" t="s">
        <v>311</v>
      </c>
      <c r="H4223" s="589">
        <v>4</v>
      </c>
      <c r="I4223" s="592">
        <v>199449.27</v>
      </c>
      <c r="J4223" s="592">
        <v>797797.08</v>
      </c>
      <c r="K4223" s="590" t="s">
        <v>39</v>
      </c>
      <c r="L4223" s="590" t="s">
        <v>4423</v>
      </c>
      <c r="M4223" s="591" t="s">
        <v>4424</v>
      </c>
      <c r="N4223" s="591" t="s">
        <v>1903</v>
      </c>
      <c r="O4223" s="554" t="str">
        <f>+_xlfn.CONCAT(B4223,"-",E4223)</f>
        <v>B3/12/01-B</v>
      </c>
      <c r="P4223" s="555"/>
      <c r="Q4223" s="555"/>
      <c r="R4223" s="555"/>
    </row>
    <row r="4225" spans="1:18" ht="58">
      <c r="A4225" s="587">
        <v>4</v>
      </c>
      <c r="B4225" s="588" t="s">
        <v>4421</v>
      </c>
      <c r="C4225" s="588" t="s">
        <v>36</v>
      </c>
      <c r="D4225" s="588" t="s">
        <v>36</v>
      </c>
      <c r="E4225" s="588" t="s">
        <v>36</v>
      </c>
      <c r="F4225" s="587" t="s">
        <v>394</v>
      </c>
      <c r="G4225" s="588" t="s">
        <v>36</v>
      </c>
      <c r="H4225" s="587"/>
      <c r="I4225" s="587"/>
      <c r="J4225" s="583">
        <v>98010</v>
      </c>
      <c r="K4225" s="588"/>
      <c r="L4225" s="588"/>
      <c r="M4225" s="587"/>
      <c r="N4225" s="587"/>
      <c r="O4225" s="587"/>
    </row>
    <row r="4226" spans="1:18" ht="14.5">
      <c r="B4226" s="590" t="s">
        <v>4421</v>
      </c>
      <c r="C4226" s="590" t="s">
        <v>36</v>
      </c>
      <c r="D4226" s="590" t="s">
        <v>1904</v>
      </c>
      <c r="E4226" s="590" t="s">
        <v>7</v>
      </c>
      <c r="F4226" s="591" t="s">
        <v>4425</v>
      </c>
      <c r="G4226" s="590" t="s">
        <v>0</v>
      </c>
      <c r="H4226" s="589">
        <v>1</v>
      </c>
      <c r="I4226" s="592">
        <v>98010</v>
      </c>
      <c r="J4226" s="592">
        <v>98010</v>
      </c>
      <c r="K4226" s="590" t="s">
        <v>39</v>
      </c>
      <c r="L4226" s="590" t="s">
        <v>4426</v>
      </c>
      <c r="M4226" s="591" t="s">
        <v>4427</v>
      </c>
      <c r="N4226" s="591" t="s">
        <v>1903</v>
      </c>
      <c r="O4226" s="554" t="str">
        <f>+_xlfn.CONCAT(B4226,"-",E4226)</f>
        <v>B3/12/01-C</v>
      </c>
      <c r="P4226" s="555"/>
      <c r="Q4226" s="555"/>
      <c r="R4226" s="555"/>
    </row>
    <row r="4228" spans="1:18" ht="43.5">
      <c r="A4228" s="587">
        <v>3</v>
      </c>
      <c r="B4228" s="588" t="s">
        <v>4421</v>
      </c>
      <c r="C4228" s="588" t="s">
        <v>36</v>
      </c>
      <c r="D4228" s="588" t="s">
        <v>36</v>
      </c>
      <c r="E4228" s="588" t="s">
        <v>36</v>
      </c>
      <c r="F4228" s="587" t="s">
        <v>1907</v>
      </c>
      <c r="G4228" s="588" t="s">
        <v>36</v>
      </c>
      <c r="H4228" s="587"/>
      <c r="I4228" s="587"/>
      <c r="J4228" s="583">
        <v>137712</v>
      </c>
      <c r="K4228" s="588"/>
      <c r="L4228" s="588"/>
      <c r="M4228" s="587"/>
      <c r="N4228" s="587"/>
      <c r="O4228" s="587"/>
    </row>
    <row r="4229" spans="1:18" ht="14.5">
      <c r="B4229" s="590" t="s">
        <v>4421</v>
      </c>
      <c r="C4229" s="590" t="s">
        <v>36</v>
      </c>
      <c r="D4229" s="590" t="s">
        <v>1908</v>
      </c>
      <c r="E4229" s="590" t="s">
        <v>8</v>
      </c>
      <c r="F4229" s="591" t="s">
        <v>1909</v>
      </c>
      <c r="G4229" s="590" t="s">
        <v>311</v>
      </c>
      <c r="H4229" s="589">
        <v>24</v>
      </c>
      <c r="I4229" s="592">
        <v>5738</v>
      </c>
      <c r="J4229" s="592">
        <v>137712</v>
      </c>
      <c r="K4229" s="590" t="s">
        <v>39</v>
      </c>
      <c r="L4229" s="590" t="s">
        <v>1910</v>
      </c>
      <c r="M4229" s="591" t="s">
        <v>1911</v>
      </c>
      <c r="O4229" s="554" t="str">
        <f>+_xlfn.CONCAT(B4229,"-",E4229)</f>
        <v>B3/12/01-D</v>
      </c>
      <c r="P4229" s="555"/>
      <c r="Q4229" s="555"/>
      <c r="R4229" s="555"/>
    </row>
    <row r="4231" spans="1:18" ht="14.5">
      <c r="A4231" s="587" t="s">
        <v>1633</v>
      </c>
      <c r="B4231" s="588" t="s">
        <v>4421</v>
      </c>
      <c r="C4231" s="588" t="s">
        <v>36</v>
      </c>
      <c r="D4231" s="588" t="s">
        <v>36</v>
      </c>
      <c r="E4231" s="588" t="s">
        <v>36</v>
      </c>
      <c r="F4231" s="587" t="s">
        <v>21</v>
      </c>
      <c r="G4231" s="588"/>
      <c r="H4231" s="587"/>
      <c r="I4231" s="587"/>
      <c r="J4231" s="587"/>
      <c r="K4231" s="588"/>
      <c r="L4231" s="588"/>
      <c r="M4231" s="587"/>
      <c r="N4231" s="587"/>
      <c r="O4231" s="587"/>
    </row>
    <row r="4232" spans="1:18" ht="14.5">
      <c r="A4232" s="587" t="s">
        <v>1633</v>
      </c>
      <c r="B4232" s="588" t="s">
        <v>4421</v>
      </c>
      <c r="C4232" s="588" t="s">
        <v>36</v>
      </c>
      <c r="D4232" s="588" t="s">
        <v>36</v>
      </c>
      <c r="E4232" s="588" t="s">
        <v>36</v>
      </c>
      <c r="F4232" s="587" t="s">
        <v>9</v>
      </c>
      <c r="G4232" s="588"/>
      <c r="H4232" s="587"/>
      <c r="I4232" s="587"/>
      <c r="J4232" s="587"/>
      <c r="K4232" s="588"/>
      <c r="L4232" s="588"/>
      <c r="M4232" s="587"/>
      <c r="N4232" s="587"/>
      <c r="O4232" s="587"/>
      <c r="P4232" s="555"/>
      <c r="Q4232" s="555"/>
      <c r="R4232" s="555"/>
    </row>
    <row r="4233" spans="1:18" ht="14.5">
      <c r="P4233" s="555"/>
      <c r="Q4233" s="555"/>
      <c r="R4233" s="555"/>
    </row>
    <row r="4235" spans="1:18" ht="14.5">
      <c r="A4235" s="587">
        <v>2</v>
      </c>
      <c r="B4235" s="588" t="s">
        <v>4428</v>
      </c>
      <c r="C4235" s="588" t="s">
        <v>36</v>
      </c>
      <c r="D4235" s="588" t="s">
        <v>36</v>
      </c>
      <c r="E4235" s="588" t="s">
        <v>36</v>
      </c>
      <c r="F4235" s="587" t="s">
        <v>26</v>
      </c>
      <c r="G4235" s="588" t="s">
        <v>36</v>
      </c>
      <c r="H4235" s="587"/>
      <c r="I4235" s="587"/>
      <c r="J4235" s="583">
        <v>622500</v>
      </c>
      <c r="K4235" s="588"/>
      <c r="L4235" s="588"/>
      <c r="M4235" s="587"/>
      <c r="N4235" s="587"/>
      <c r="O4235" s="587"/>
    </row>
    <row r="4236" spans="1:18" ht="14.5">
      <c r="A4236" s="587">
        <v>3</v>
      </c>
      <c r="B4236" s="588" t="s">
        <v>4428</v>
      </c>
      <c r="C4236" s="588" t="s">
        <v>36</v>
      </c>
      <c r="D4236" s="588" t="s">
        <v>36</v>
      </c>
      <c r="E4236" s="588" t="s">
        <v>36</v>
      </c>
      <c r="F4236" s="587" t="s">
        <v>2904</v>
      </c>
      <c r="G4236" s="588" t="s">
        <v>36</v>
      </c>
      <c r="H4236" s="587"/>
      <c r="I4236" s="587"/>
      <c r="J4236" s="583">
        <v>622500</v>
      </c>
      <c r="K4236" s="588"/>
      <c r="L4236" s="588"/>
      <c r="M4236" s="587"/>
      <c r="N4236" s="587"/>
      <c r="O4236" s="587"/>
      <c r="P4236" s="555"/>
      <c r="Q4236" s="555"/>
      <c r="R4236" s="555"/>
    </row>
    <row r="4237" spans="1:18" ht="72.5">
      <c r="A4237" s="587">
        <v>4</v>
      </c>
      <c r="B4237" s="588" t="s">
        <v>4428</v>
      </c>
      <c r="C4237" s="588" t="s">
        <v>36</v>
      </c>
      <c r="D4237" s="588" t="s">
        <v>36</v>
      </c>
      <c r="E4237" s="588" t="s">
        <v>36</v>
      </c>
      <c r="F4237" s="587" t="s">
        <v>2905</v>
      </c>
      <c r="G4237" s="588" t="s">
        <v>36</v>
      </c>
      <c r="H4237" s="587"/>
      <c r="I4237" s="587"/>
      <c r="J4237" s="587">
        <v>0</v>
      </c>
      <c r="K4237" s="588"/>
      <c r="L4237" s="588"/>
      <c r="M4237" s="587"/>
      <c r="N4237" s="587"/>
      <c r="O4237" s="587"/>
      <c r="P4237" s="555"/>
      <c r="Q4237" s="555"/>
      <c r="R4237" s="555"/>
    </row>
    <row r="4238" spans="1:18" ht="14.5">
      <c r="B4238" s="590" t="s">
        <v>4428</v>
      </c>
      <c r="C4238" s="590" t="s">
        <v>36</v>
      </c>
      <c r="D4238" s="590" t="s">
        <v>2906</v>
      </c>
      <c r="E4238" s="590" t="s">
        <v>5</v>
      </c>
      <c r="F4238" s="591" t="s">
        <v>2907</v>
      </c>
      <c r="G4238" s="590" t="s">
        <v>0</v>
      </c>
      <c r="H4238" s="589">
        <v>1</v>
      </c>
      <c r="J4238" s="589" t="s">
        <v>2908</v>
      </c>
      <c r="K4238" s="590" t="s">
        <v>205</v>
      </c>
      <c r="L4238" s="590" t="s">
        <v>2909</v>
      </c>
      <c r="M4238" s="591" t="s">
        <v>2907</v>
      </c>
      <c r="O4238" s="554" t="str">
        <f>+_xlfn.CONCAT(B4238,"-",E4238)</f>
        <v>B3/14/01-A</v>
      </c>
      <c r="P4238" s="555"/>
      <c r="Q4238" s="555"/>
      <c r="R4238" s="555"/>
    </row>
    <row r="4240" spans="1:18" ht="58">
      <c r="A4240" s="587">
        <v>4</v>
      </c>
      <c r="B4240" s="588" t="s">
        <v>4428</v>
      </c>
      <c r="C4240" s="588" t="s">
        <v>36</v>
      </c>
      <c r="D4240" s="588" t="s">
        <v>36</v>
      </c>
      <c r="E4240" s="588" t="s">
        <v>36</v>
      </c>
      <c r="F4240" s="587" t="s">
        <v>2910</v>
      </c>
      <c r="G4240" s="588" t="s">
        <v>36</v>
      </c>
      <c r="H4240" s="587"/>
      <c r="I4240" s="587"/>
      <c r="J4240" s="583">
        <v>610000</v>
      </c>
      <c r="K4240" s="588"/>
      <c r="L4240" s="588"/>
      <c r="M4240" s="587"/>
      <c r="N4240" s="587"/>
      <c r="O4240" s="587"/>
    </row>
    <row r="4241" spans="1:18" ht="14.5">
      <c r="B4241" s="590" t="s">
        <v>4428</v>
      </c>
      <c r="C4241" s="590" t="s">
        <v>36</v>
      </c>
      <c r="D4241" s="590" t="s">
        <v>2906</v>
      </c>
      <c r="E4241" s="590" t="s">
        <v>6</v>
      </c>
      <c r="F4241" s="591" t="s">
        <v>2913</v>
      </c>
      <c r="G4241" s="590" t="s">
        <v>311</v>
      </c>
      <c r="H4241" s="589">
        <v>2</v>
      </c>
      <c r="I4241" s="592">
        <v>305000</v>
      </c>
      <c r="J4241" s="592">
        <v>610000</v>
      </c>
      <c r="K4241" s="590" t="s">
        <v>205</v>
      </c>
      <c r="L4241" s="590" t="s">
        <v>2912</v>
      </c>
      <c r="M4241" s="591" t="s">
        <v>2913</v>
      </c>
      <c r="O4241" s="554" t="str">
        <f>+_xlfn.CONCAT(B4241,"-",E4241)</f>
        <v>B3/14/01-B</v>
      </c>
      <c r="P4241" s="555"/>
      <c r="Q4241" s="555"/>
      <c r="R4241" s="555"/>
    </row>
    <row r="4243" spans="1:18" ht="14.5">
      <c r="A4243" s="587">
        <v>4</v>
      </c>
      <c r="B4243" s="588" t="s">
        <v>4428</v>
      </c>
      <c r="C4243" s="588" t="s">
        <v>36</v>
      </c>
      <c r="D4243" s="588" t="s">
        <v>36</v>
      </c>
      <c r="E4243" s="588" t="s">
        <v>36</v>
      </c>
      <c r="F4243" s="587" t="s">
        <v>4429</v>
      </c>
      <c r="G4243" s="588" t="s">
        <v>36</v>
      </c>
      <c r="H4243" s="587"/>
      <c r="I4243" s="587"/>
      <c r="J4243" s="583">
        <v>12500</v>
      </c>
      <c r="K4243" s="588"/>
      <c r="L4243" s="588"/>
      <c r="M4243" s="587"/>
      <c r="N4243" s="587"/>
      <c r="O4243" s="587"/>
    </row>
    <row r="4244" spans="1:18" ht="14.5">
      <c r="B4244" s="590" t="s">
        <v>4428</v>
      </c>
      <c r="C4244" s="590" t="s">
        <v>36</v>
      </c>
      <c r="D4244" s="590" t="s">
        <v>4430</v>
      </c>
      <c r="E4244" s="590" t="s">
        <v>7</v>
      </c>
      <c r="F4244" s="591" t="s">
        <v>4431</v>
      </c>
      <c r="G4244" s="590" t="s">
        <v>311</v>
      </c>
      <c r="H4244" s="589">
        <v>5</v>
      </c>
      <c r="I4244" s="592">
        <v>2500</v>
      </c>
      <c r="J4244" s="592">
        <v>12500</v>
      </c>
      <c r="K4244" s="590" t="s">
        <v>205</v>
      </c>
      <c r="L4244" s="590" t="s">
        <v>4432</v>
      </c>
      <c r="M4244" s="591" t="s">
        <v>4431</v>
      </c>
      <c r="O4244" s="554" t="str">
        <f>+_xlfn.CONCAT(B4244,"-",E4244)</f>
        <v>B3/14/01-C</v>
      </c>
      <c r="P4244" s="555"/>
      <c r="Q4244" s="555"/>
      <c r="R4244" s="555"/>
    </row>
    <row r="4247" spans="1:18" ht="14.5">
      <c r="A4247" s="587">
        <v>2</v>
      </c>
      <c r="B4247" s="588" t="s">
        <v>4433</v>
      </c>
      <c r="C4247" s="588" t="s">
        <v>36</v>
      </c>
      <c r="D4247" s="588" t="s">
        <v>36</v>
      </c>
      <c r="E4247" s="588" t="s">
        <v>36</v>
      </c>
      <c r="F4247" s="587" t="s">
        <v>41</v>
      </c>
      <c r="G4247" s="588" t="s">
        <v>36</v>
      </c>
      <c r="H4247" s="587"/>
      <c r="I4247" s="587"/>
      <c r="J4247" s="583">
        <v>3095819.71</v>
      </c>
      <c r="K4247" s="588"/>
      <c r="L4247" s="588"/>
      <c r="M4247" s="587"/>
      <c r="N4247" s="587"/>
      <c r="O4247" s="587"/>
    </row>
    <row r="4248" spans="1:18" ht="14.5">
      <c r="A4248" s="587">
        <v>3</v>
      </c>
      <c r="B4248" s="588" t="s">
        <v>4433</v>
      </c>
      <c r="C4248" s="588" t="s">
        <v>36</v>
      </c>
      <c r="D4248" s="588" t="s">
        <v>36</v>
      </c>
      <c r="E4248" s="588" t="s">
        <v>36</v>
      </c>
      <c r="F4248" s="587" t="s">
        <v>1913</v>
      </c>
      <c r="G4248" s="588" t="s">
        <v>36</v>
      </c>
      <c r="H4248" s="587"/>
      <c r="I4248" s="587"/>
      <c r="J4248" s="583">
        <v>59079</v>
      </c>
      <c r="K4248" s="588"/>
      <c r="L4248" s="588"/>
      <c r="M4248" s="587"/>
      <c r="N4248" s="587"/>
      <c r="O4248" s="587"/>
      <c r="P4248" s="555"/>
      <c r="Q4248" s="555"/>
      <c r="R4248" s="555"/>
    </row>
    <row r="4249" spans="1:18" ht="14.5">
      <c r="B4249" s="590" t="s">
        <v>4433</v>
      </c>
      <c r="C4249" s="590" t="s">
        <v>1914</v>
      </c>
      <c r="D4249" s="590" t="s">
        <v>1915</v>
      </c>
      <c r="E4249" s="590" t="s">
        <v>5</v>
      </c>
      <c r="F4249" s="591" t="s">
        <v>1193</v>
      </c>
      <c r="G4249" s="590" t="s">
        <v>311</v>
      </c>
      <c r="H4249" s="589">
        <v>455</v>
      </c>
      <c r="I4249" s="589">
        <v>47.75</v>
      </c>
      <c r="J4249" s="592">
        <v>21726.25</v>
      </c>
      <c r="K4249" s="590" t="s">
        <v>1362</v>
      </c>
      <c r="L4249" s="590" t="s">
        <v>4434</v>
      </c>
      <c r="M4249" s="591" t="s">
        <v>1193</v>
      </c>
      <c r="O4249" s="554" t="str">
        <f t="shared" ref="O4249:O4251" si="376">+_xlfn.CONCAT(B4249,"-",E4249)</f>
        <v>B3/21/01-A</v>
      </c>
      <c r="P4249" s="555"/>
      <c r="Q4249" s="555"/>
      <c r="R4249" s="555"/>
    </row>
    <row r="4250" spans="1:18">
      <c r="B4250" s="590" t="s">
        <v>4433</v>
      </c>
      <c r="C4250" s="590" t="s">
        <v>1914</v>
      </c>
      <c r="D4250" s="590" t="s">
        <v>1915</v>
      </c>
      <c r="E4250" s="590" t="s">
        <v>6</v>
      </c>
      <c r="F4250" s="591" t="s">
        <v>1194</v>
      </c>
      <c r="G4250" s="590" t="s">
        <v>311</v>
      </c>
      <c r="H4250" s="589">
        <v>404</v>
      </c>
      <c r="I4250" s="589">
        <v>63.5</v>
      </c>
      <c r="J4250" s="592">
        <v>25654</v>
      </c>
      <c r="K4250" s="590" t="s">
        <v>1362</v>
      </c>
      <c r="L4250" s="590" t="s">
        <v>4435</v>
      </c>
      <c r="M4250" s="591" t="s">
        <v>1194</v>
      </c>
      <c r="O4250" s="554" t="str">
        <f t="shared" si="376"/>
        <v>B3/21/01-B</v>
      </c>
    </row>
    <row r="4251" spans="1:18">
      <c r="B4251" s="590" t="s">
        <v>4433</v>
      </c>
      <c r="C4251" s="590" t="s">
        <v>1914</v>
      </c>
      <c r="D4251" s="590" t="s">
        <v>1915</v>
      </c>
      <c r="E4251" s="590" t="s">
        <v>7</v>
      </c>
      <c r="F4251" s="591" t="s">
        <v>4436</v>
      </c>
      <c r="G4251" s="590" t="s">
        <v>311</v>
      </c>
      <c r="H4251" s="589">
        <v>245</v>
      </c>
      <c r="I4251" s="589">
        <v>47.75</v>
      </c>
      <c r="J4251" s="592">
        <v>11698.75</v>
      </c>
      <c r="K4251" s="590" t="s">
        <v>1362</v>
      </c>
      <c r="L4251" s="590" t="s">
        <v>4437</v>
      </c>
      <c r="M4251" s="591" t="s">
        <v>4436</v>
      </c>
      <c r="O4251" s="554" t="str">
        <f t="shared" si="376"/>
        <v>B3/21/01-C</v>
      </c>
    </row>
    <row r="4253" spans="1:18" ht="14.5">
      <c r="A4253" s="587">
        <v>3</v>
      </c>
      <c r="B4253" s="588" t="s">
        <v>4433</v>
      </c>
      <c r="C4253" s="588" t="s">
        <v>36</v>
      </c>
      <c r="D4253" s="588" t="s">
        <v>36</v>
      </c>
      <c r="E4253" s="588" t="s">
        <v>36</v>
      </c>
      <c r="F4253" s="587" t="s">
        <v>1919</v>
      </c>
      <c r="G4253" s="588" t="s">
        <v>36</v>
      </c>
      <c r="H4253" s="587"/>
      <c r="I4253" s="587"/>
      <c r="J4253" s="583">
        <v>34170.65</v>
      </c>
      <c r="K4253" s="588"/>
      <c r="L4253" s="588"/>
      <c r="M4253" s="587"/>
      <c r="N4253" s="587"/>
      <c r="O4253" s="587"/>
    </row>
    <row r="4254" spans="1:18" ht="14.5">
      <c r="B4254" s="590" t="s">
        <v>4433</v>
      </c>
      <c r="C4254" s="590" t="s">
        <v>1914</v>
      </c>
      <c r="D4254" s="590" t="s">
        <v>1915</v>
      </c>
      <c r="E4254" s="590" t="s">
        <v>8</v>
      </c>
      <c r="F4254" s="591" t="s">
        <v>1423</v>
      </c>
      <c r="G4254" s="590" t="s">
        <v>311</v>
      </c>
      <c r="H4254" s="589">
        <v>5</v>
      </c>
      <c r="I4254" s="592">
        <v>4574.13</v>
      </c>
      <c r="J4254" s="592">
        <v>22870.65</v>
      </c>
      <c r="K4254" s="590" t="s">
        <v>1362</v>
      </c>
      <c r="L4254" s="590" t="s">
        <v>4438</v>
      </c>
      <c r="M4254" s="591" t="s">
        <v>1423</v>
      </c>
      <c r="O4254" s="554" t="str">
        <f t="shared" ref="O4254:O4255" si="377">+_xlfn.CONCAT(B4254,"-",E4254)</f>
        <v>B3/21/01-D</v>
      </c>
      <c r="P4254" s="555"/>
      <c r="Q4254" s="555"/>
      <c r="R4254" s="555"/>
    </row>
    <row r="4255" spans="1:18">
      <c r="B4255" s="590" t="s">
        <v>4433</v>
      </c>
      <c r="C4255" s="590" t="s">
        <v>1914</v>
      </c>
      <c r="D4255" s="590" t="s">
        <v>1915</v>
      </c>
      <c r="E4255" s="590" t="s">
        <v>10</v>
      </c>
      <c r="F4255" s="591" t="s">
        <v>1421</v>
      </c>
      <c r="G4255" s="590" t="s">
        <v>311</v>
      </c>
      <c r="H4255" s="589">
        <v>2</v>
      </c>
      <c r="I4255" s="592">
        <v>5650</v>
      </c>
      <c r="J4255" s="592">
        <v>11300</v>
      </c>
      <c r="K4255" s="590" t="s">
        <v>1362</v>
      </c>
      <c r="L4255" s="590" t="s">
        <v>4439</v>
      </c>
      <c r="M4255" s="591" t="s">
        <v>1421</v>
      </c>
      <c r="O4255" s="554" t="str">
        <f t="shared" si="377"/>
        <v>B3/21/01-E</v>
      </c>
    </row>
    <row r="4257" spans="1:18" ht="14.5">
      <c r="A4257" s="587">
        <v>3</v>
      </c>
      <c r="B4257" s="588" t="s">
        <v>4433</v>
      </c>
      <c r="C4257" s="588" t="s">
        <v>36</v>
      </c>
      <c r="D4257" s="588" t="s">
        <v>36</v>
      </c>
      <c r="E4257" s="588" t="s">
        <v>36</v>
      </c>
      <c r="F4257" s="587" t="s">
        <v>1200</v>
      </c>
      <c r="G4257" s="588" t="s">
        <v>36</v>
      </c>
      <c r="H4257" s="587"/>
      <c r="I4257" s="587"/>
      <c r="J4257" s="583">
        <v>2058</v>
      </c>
      <c r="K4257" s="588"/>
      <c r="L4257" s="588"/>
      <c r="M4257" s="587"/>
      <c r="N4257" s="587"/>
      <c r="O4257" s="587"/>
    </row>
    <row r="4258" spans="1:18" ht="14.5">
      <c r="B4258" s="590" t="s">
        <v>4433</v>
      </c>
      <c r="C4258" s="590" t="s">
        <v>1914</v>
      </c>
      <c r="D4258" s="590" t="s">
        <v>1915</v>
      </c>
      <c r="E4258" s="590" t="s">
        <v>11</v>
      </c>
      <c r="F4258" s="591" t="s">
        <v>1422</v>
      </c>
      <c r="G4258" s="590" t="s">
        <v>311</v>
      </c>
      <c r="H4258" s="589">
        <v>3</v>
      </c>
      <c r="I4258" s="589">
        <v>686</v>
      </c>
      <c r="J4258" s="592">
        <v>2058</v>
      </c>
      <c r="K4258" s="590" t="s">
        <v>1362</v>
      </c>
      <c r="L4258" s="590" t="s">
        <v>4440</v>
      </c>
      <c r="M4258" s="591" t="s">
        <v>1422</v>
      </c>
      <c r="O4258" s="554" t="str">
        <f>+_xlfn.CONCAT(B4258,"-",E4258)</f>
        <v>B3/21/01-F</v>
      </c>
      <c r="P4258" s="555"/>
      <c r="Q4258" s="555"/>
      <c r="R4258" s="555"/>
    </row>
    <row r="4260" spans="1:18" ht="14.5">
      <c r="A4260" s="587">
        <v>3</v>
      </c>
      <c r="B4260" s="588" t="s">
        <v>4433</v>
      </c>
      <c r="C4260" s="588" t="s">
        <v>36</v>
      </c>
      <c r="D4260" s="588" t="s">
        <v>36</v>
      </c>
      <c r="E4260" s="588" t="s">
        <v>36</v>
      </c>
      <c r="F4260" s="587" t="s">
        <v>1922</v>
      </c>
      <c r="G4260" s="588" t="s">
        <v>36</v>
      </c>
      <c r="H4260" s="587"/>
      <c r="I4260" s="587"/>
      <c r="J4260" s="583">
        <v>16770</v>
      </c>
      <c r="K4260" s="588"/>
      <c r="L4260" s="588"/>
      <c r="M4260" s="587"/>
      <c r="N4260" s="587"/>
      <c r="O4260" s="587"/>
    </row>
    <row r="4261" spans="1:18" ht="14.5">
      <c r="B4261" s="590" t="s">
        <v>4433</v>
      </c>
      <c r="C4261" s="590" t="s">
        <v>1914</v>
      </c>
      <c r="D4261" s="590" t="s">
        <v>1915</v>
      </c>
      <c r="E4261" s="590" t="s">
        <v>27</v>
      </c>
      <c r="F4261" s="591" t="s">
        <v>1421</v>
      </c>
      <c r="G4261" s="590" t="s">
        <v>311</v>
      </c>
      <c r="H4261" s="589">
        <v>1</v>
      </c>
      <c r="I4261" s="592">
        <v>16770</v>
      </c>
      <c r="J4261" s="592">
        <v>16770</v>
      </c>
      <c r="K4261" s="590" t="s">
        <v>1362</v>
      </c>
      <c r="L4261" s="590" t="s">
        <v>4441</v>
      </c>
      <c r="M4261" s="591" t="s">
        <v>1421</v>
      </c>
      <c r="O4261" s="554" t="str">
        <f>+_xlfn.CONCAT(B4261,"-",E4261)</f>
        <v>B3/21/01-G</v>
      </c>
      <c r="P4261" s="555"/>
      <c r="Q4261" s="555"/>
      <c r="R4261" s="555"/>
    </row>
    <row r="4263" spans="1:18" ht="14.5">
      <c r="A4263" s="587">
        <v>3</v>
      </c>
      <c r="B4263" s="588" t="s">
        <v>4433</v>
      </c>
      <c r="C4263" s="588" t="s">
        <v>36</v>
      </c>
      <c r="D4263" s="588" t="s">
        <v>36</v>
      </c>
      <c r="E4263" s="588" t="s">
        <v>36</v>
      </c>
      <c r="F4263" s="587" t="s">
        <v>1202</v>
      </c>
      <c r="G4263" s="588" t="s">
        <v>36</v>
      </c>
      <c r="H4263" s="587"/>
      <c r="I4263" s="587"/>
      <c r="J4263" s="583">
        <v>3338.52</v>
      </c>
      <c r="K4263" s="588"/>
      <c r="L4263" s="588"/>
      <c r="M4263" s="587"/>
      <c r="N4263" s="587"/>
      <c r="O4263" s="587"/>
    </row>
    <row r="4264" spans="1:18" ht="14.5">
      <c r="B4264" s="590" t="s">
        <v>4433</v>
      </c>
      <c r="C4264" s="590" t="s">
        <v>1914</v>
      </c>
      <c r="D4264" s="590" t="s">
        <v>1915</v>
      </c>
      <c r="E4264" s="590" t="s">
        <v>28</v>
      </c>
      <c r="F4264" s="591" t="s">
        <v>1423</v>
      </c>
      <c r="G4264" s="590" t="s">
        <v>311</v>
      </c>
      <c r="H4264" s="589">
        <v>4</v>
      </c>
      <c r="I4264" s="589">
        <v>834.63</v>
      </c>
      <c r="J4264" s="592">
        <v>3338.52</v>
      </c>
      <c r="K4264" s="590" t="s">
        <v>1362</v>
      </c>
      <c r="L4264" s="590" t="s">
        <v>4442</v>
      </c>
      <c r="M4264" s="591" t="s">
        <v>1423</v>
      </c>
      <c r="O4264" s="554" t="str">
        <f>+_xlfn.CONCAT(B4264,"-",E4264)</f>
        <v>B3/21/01-H</v>
      </c>
      <c r="P4264" s="555"/>
      <c r="Q4264" s="555"/>
      <c r="R4264" s="555"/>
    </row>
    <row r="4266" spans="1:18" ht="14.5">
      <c r="A4266" s="587">
        <v>3</v>
      </c>
      <c r="B4266" s="588" t="s">
        <v>4433</v>
      </c>
      <c r="C4266" s="588" t="s">
        <v>36</v>
      </c>
      <c r="D4266" s="588" t="s">
        <v>36</v>
      </c>
      <c r="E4266" s="588" t="s">
        <v>36</v>
      </c>
      <c r="F4266" s="587" t="s">
        <v>1203</v>
      </c>
      <c r="G4266" s="588" t="s">
        <v>36</v>
      </c>
      <c r="H4266" s="587"/>
      <c r="I4266" s="587"/>
      <c r="J4266" s="583">
        <v>13311.13</v>
      </c>
      <c r="K4266" s="588"/>
      <c r="L4266" s="588"/>
      <c r="M4266" s="587"/>
      <c r="N4266" s="587"/>
      <c r="O4266" s="587"/>
    </row>
    <row r="4267" spans="1:18" ht="14.5">
      <c r="B4267" s="590" t="s">
        <v>4433</v>
      </c>
      <c r="C4267" s="590" t="s">
        <v>1914</v>
      </c>
      <c r="D4267" s="590" t="s">
        <v>1915</v>
      </c>
      <c r="E4267" s="590" t="s">
        <v>33</v>
      </c>
      <c r="F4267" s="591" t="s">
        <v>1421</v>
      </c>
      <c r="G4267" s="590" t="s">
        <v>311</v>
      </c>
      <c r="H4267" s="589">
        <v>1</v>
      </c>
      <c r="I4267" s="592">
        <v>2011.13</v>
      </c>
      <c r="J4267" s="592">
        <v>2011.13</v>
      </c>
      <c r="K4267" s="590" t="s">
        <v>1362</v>
      </c>
      <c r="L4267" s="590" t="s">
        <v>4443</v>
      </c>
      <c r="M4267" s="591" t="s">
        <v>1421</v>
      </c>
      <c r="O4267" s="554" t="str">
        <f t="shared" ref="O4267:O4268" si="378">+_xlfn.CONCAT(B4267,"-",E4267)</f>
        <v>B3/21/01-J</v>
      </c>
      <c r="P4267" s="555"/>
      <c r="Q4267" s="555"/>
      <c r="R4267" s="555"/>
    </row>
    <row r="4268" spans="1:18">
      <c r="B4268" s="590" t="s">
        <v>4433</v>
      </c>
      <c r="C4268" s="590" t="s">
        <v>1914</v>
      </c>
      <c r="D4268" s="590" t="s">
        <v>1915</v>
      </c>
      <c r="E4268" s="590" t="s">
        <v>34</v>
      </c>
      <c r="F4268" s="591" t="s">
        <v>1423</v>
      </c>
      <c r="G4268" s="590" t="s">
        <v>311</v>
      </c>
      <c r="H4268" s="589">
        <v>2</v>
      </c>
      <c r="I4268" s="592">
        <v>5650</v>
      </c>
      <c r="J4268" s="592">
        <v>11300</v>
      </c>
      <c r="K4268" s="590" t="s">
        <v>1362</v>
      </c>
      <c r="L4268" s="590" t="s">
        <v>4444</v>
      </c>
      <c r="M4268" s="591" t="s">
        <v>1423</v>
      </c>
      <c r="O4268" s="554" t="str">
        <f t="shared" si="378"/>
        <v>B3/21/01-K</v>
      </c>
    </row>
    <row r="4270" spans="1:18" ht="29">
      <c r="A4270" s="587">
        <v>3</v>
      </c>
      <c r="B4270" s="588" t="s">
        <v>4433</v>
      </c>
      <c r="C4270" s="588" t="s">
        <v>36</v>
      </c>
      <c r="D4270" s="588" t="s">
        <v>36</v>
      </c>
      <c r="E4270" s="588" t="s">
        <v>36</v>
      </c>
      <c r="F4270" s="587" t="s">
        <v>1926</v>
      </c>
      <c r="G4270" s="588" t="s">
        <v>36</v>
      </c>
      <c r="H4270" s="587"/>
      <c r="I4270" s="587"/>
      <c r="J4270" s="583">
        <v>7275</v>
      </c>
      <c r="K4270" s="588"/>
      <c r="L4270" s="588"/>
      <c r="M4270" s="587"/>
      <c r="N4270" s="587"/>
      <c r="O4270" s="587"/>
    </row>
    <row r="4271" spans="1:18" ht="14.5">
      <c r="B4271" s="590" t="s">
        <v>4433</v>
      </c>
      <c r="C4271" s="590" t="s">
        <v>1914</v>
      </c>
      <c r="D4271" s="590" t="s">
        <v>1915</v>
      </c>
      <c r="E4271" s="590" t="s">
        <v>39</v>
      </c>
      <c r="F4271" s="591" t="s">
        <v>1205</v>
      </c>
      <c r="G4271" s="590" t="s">
        <v>311</v>
      </c>
      <c r="H4271" s="589">
        <v>4</v>
      </c>
      <c r="I4271" s="592">
        <v>1818.75</v>
      </c>
      <c r="J4271" s="592">
        <v>7275</v>
      </c>
      <c r="K4271" s="590" t="s">
        <v>1362</v>
      </c>
      <c r="L4271" s="590" t="s">
        <v>4445</v>
      </c>
      <c r="M4271" s="591" t="s">
        <v>1205</v>
      </c>
      <c r="O4271" s="554" t="str">
        <f>+_xlfn.CONCAT(B4271,"-",E4271)</f>
        <v>B3/21/01-L</v>
      </c>
      <c r="P4271" s="555"/>
      <c r="Q4271" s="555"/>
      <c r="R4271" s="555"/>
    </row>
    <row r="4273" spans="1:18" ht="14.5">
      <c r="A4273" s="587">
        <v>3</v>
      </c>
      <c r="B4273" s="588" t="s">
        <v>4433</v>
      </c>
      <c r="C4273" s="588" t="s">
        <v>36</v>
      </c>
      <c r="D4273" s="588" t="s">
        <v>36</v>
      </c>
      <c r="E4273" s="588" t="s">
        <v>36</v>
      </c>
      <c r="F4273" s="587" t="s">
        <v>1928</v>
      </c>
      <c r="G4273" s="588" t="s">
        <v>36</v>
      </c>
      <c r="H4273" s="587"/>
      <c r="I4273" s="587"/>
      <c r="J4273" s="583">
        <v>5555.41</v>
      </c>
      <c r="K4273" s="588"/>
      <c r="L4273" s="588"/>
      <c r="M4273" s="587"/>
      <c r="N4273" s="587"/>
      <c r="O4273" s="587"/>
    </row>
    <row r="4274" spans="1:18" ht="14.5">
      <c r="B4274" s="590" t="s">
        <v>4433</v>
      </c>
      <c r="C4274" s="590" t="s">
        <v>1914</v>
      </c>
      <c r="D4274" s="590" t="s">
        <v>1915</v>
      </c>
      <c r="E4274" s="590" t="s">
        <v>38</v>
      </c>
      <c r="F4274" s="591" t="s">
        <v>1424</v>
      </c>
      <c r="G4274" s="590" t="s">
        <v>311</v>
      </c>
      <c r="H4274" s="589">
        <v>7</v>
      </c>
      <c r="I4274" s="589">
        <v>793.63</v>
      </c>
      <c r="J4274" s="592">
        <v>5555.41</v>
      </c>
      <c r="K4274" s="590" t="s">
        <v>1362</v>
      </c>
      <c r="L4274" s="590" t="s">
        <v>4446</v>
      </c>
      <c r="M4274" s="591" t="s">
        <v>1424</v>
      </c>
      <c r="O4274" s="554" t="str">
        <f>+_xlfn.CONCAT(B4274,"-",E4274)</f>
        <v>B3/21/01-M</v>
      </c>
      <c r="P4274" s="555"/>
      <c r="Q4274" s="555"/>
      <c r="R4274" s="555"/>
    </row>
    <row r="4277" spans="1:18" ht="14.5">
      <c r="A4277" s="587">
        <v>3</v>
      </c>
      <c r="B4277" s="588" t="s">
        <v>4447</v>
      </c>
      <c r="C4277" s="588" t="s">
        <v>36</v>
      </c>
      <c r="D4277" s="588" t="s">
        <v>36</v>
      </c>
      <c r="E4277" s="588" t="s">
        <v>36</v>
      </c>
      <c r="F4277" s="587" t="s">
        <v>1207</v>
      </c>
      <c r="G4277" s="588" t="s">
        <v>36</v>
      </c>
      <c r="H4277" s="587"/>
      <c r="I4277" s="587"/>
      <c r="J4277" s="583">
        <v>4697.91</v>
      </c>
      <c r="K4277" s="588"/>
      <c r="L4277" s="588"/>
      <c r="M4277" s="587"/>
      <c r="N4277" s="587"/>
      <c r="O4277" s="587"/>
    </row>
    <row r="4278" spans="1:18" ht="14.5">
      <c r="B4278" s="590" t="s">
        <v>4447</v>
      </c>
      <c r="C4278" s="590" t="s">
        <v>1914</v>
      </c>
      <c r="D4278" s="590" t="s">
        <v>1915</v>
      </c>
      <c r="E4278" s="590" t="s">
        <v>5</v>
      </c>
      <c r="F4278" s="591" t="s">
        <v>1425</v>
      </c>
      <c r="G4278" s="590" t="s">
        <v>311</v>
      </c>
      <c r="H4278" s="589">
        <v>7</v>
      </c>
      <c r="I4278" s="589">
        <v>671.13</v>
      </c>
      <c r="J4278" s="592">
        <v>4697.91</v>
      </c>
      <c r="K4278" s="590" t="s">
        <v>1362</v>
      </c>
      <c r="L4278" s="590" t="s">
        <v>4448</v>
      </c>
      <c r="M4278" s="591" t="s">
        <v>1425</v>
      </c>
      <c r="O4278" s="554" t="str">
        <f>+_xlfn.CONCAT(B4278,"-",E4278)</f>
        <v>B3/21/02-A</v>
      </c>
      <c r="P4278" s="555"/>
      <c r="Q4278" s="555"/>
      <c r="R4278" s="555"/>
    </row>
    <row r="4280" spans="1:18" ht="14.5">
      <c r="A4280" s="587">
        <v>3</v>
      </c>
      <c r="B4280" s="588" t="s">
        <v>4447</v>
      </c>
      <c r="C4280" s="588" t="s">
        <v>36</v>
      </c>
      <c r="D4280" s="588" t="s">
        <v>36</v>
      </c>
      <c r="E4280" s="588" t="s">
        <v>36</v>
      </c>
      <c r="F4280" s="587" t="s">
        <v>1208</v>
      </c>
      <c r="G4280" s="588" t="s">
        <v>36</v>
      </c>
      <c r="H4280" s="587"/>
      <c r="I4280" s="587"/>
      <c r="J4280" s="587">
        <v>374.5</v>
      </c>
      <c r="K4280" s="588"/>
      <c r="L4280" s="588"/>
      <c r="M4280" s="587"/>
      <c r="N4280" s="587"/>
      <c r="O4280" s="587"/>
    </row>
    <row r="4281" spans="1:18" ht="14.5">
      <c r="B4281" s="590" t="s">
        <v>4447</v>
      </c>
      <c r="C4281" s="590" t="s">
        <v>1914</v>
      </c>
      <c r="D4281" s="590" t="s">
        <v>1915</v>
      </c>
      <c r="E4281" s="590" t="s">
        <v>6</v>
      </c>
      <c r="F4281" s="591" t="s">
        <v>1424</v>
      </c>
      <c r="G4281" s="590" t="s">
        <v>311</v>
      </c>
      <c r="H4281" s="589">
        <v>7</v>
      </c>
      <c r="I4281" s="589">
        <v>53.5</v>
      </c>
      <c r="J4281" s="589">
        <v>374.5</v>
      </c>
      <c r="K4281" s="590" t="s">
        <v>1362</v>
      </c>
      <c r="L4281" s="590" t="s">
        <v>4449</v>
      </c>
      <c r="M4281" s="591" t="s">
        <v>1424</v>
      </c>
      <c r="O4281" s="554" t="str">
        <f>+_xlfn.CONCAT(B4281,"-",E4281)</f>
        <v>B3/21/02-B</v>
      </c>
      <c r="P4281" s="555"/>
      <c r="Q4281" s="555"/>
      <c r="R4281" s="555"/>
    </row>
    <row r="4283" spans="1:18" ht="14.5">
      <c r="A4283" s="587">
        <v>3</v>
      </c>
      <c r="B4283" s="588" t="s">
        <v>4447</v>
      </c>
      <c r="C4283" s="588" t="s">
        <v>36</v>
      </c>
      <c r="D4283" s="588" t="s">
        <v>36</v>
      </c>
      <c r="E4283" s="588" t="s">
        <v>36</v>
      </c>
      <c r="F4283" s="587" t="s">
        <v>1933</v>
      </c>
      <c r="G4283" s="588" t="s">
        <v>36</v>
      </c>
      <c r="H4283" s="587"/>
      <c r="I4283" s="587"/>
      <c r="J4283" s="587">
        <v>0</v>
      </c>
      <c r="K4283" s="588"/>
      <c r="L4283" s="588"/>
      <c r="M4283" s="587"/>
      <c r="N4283" s="587"/>
      <c r="O4283" s="587"/>
    </row>
    <row r="4284" spans="1:18" ht="14.5">
      <c r="A4284" s="587">
        <v>3</v>
      </c>
      <c r="B4284" s="588" t="s">
        <v>4447</v>
      </c>
      <c r="C4284" s="588" t="s">
        <v>36</v>
      </c>
      <c r="D4284" s="588" t="s">
        <v>36</v>
      </c>
      <c r="E4284" s="588" t="s">
        <v>36</v>
      </c>
      <c r="F4284" s="587" t="s">
        <v>1934</v>
      </c>
      <c r="G4284" s="588" t="s">
        <v>36</v>
      </c>
      <c r="H4284" s="587"/>
      <c r="I4284" s="587"/>
      <c r="J4284" s="583">
        <v>3663</v>
      </c>
      <c r="K4284" s="588"/>
      <c r="L4284" s="588"/>
      <c r="M4284" s="587"/>
      <c r="N4284" s="587"/>
      <c r="O4284" s="587"/>
      <c r="P4284" s="555"/>
      <c r="Q4284" s="555"/>
      <c r="R4284" s="555"/>
    </row>
    <row r="4285" spans="1:18" ht="14.5">
      <c r="B4285" s="590" t="s">
        <v>4447</v>
      </c>
      <c r="C4285" s="590" t="s">
        <v>1914</v>
      </c>
      <c r="D4285" s="590" t="s">
        <v>1915</v>
      </c>
      <c r="E4285" s="590" t="s">
        <v>7</v>
      </c>
      <c r="F4285" s="591" t="s">
        <v>1426</v>
      </c>
      <c r="G4285" s="590" t="s">
        <v>179</v>
      </c>
      <c r="H4285" s="589">
        <v>66</v>
      </c>
      <c r="I4285" s="589">
        <v>55.5</v>
      </c>
      <c r="J4285" s="592">
        <v>3663</v>
      </c>
      <c r="K4285" s="590" t="s">
        <v>1362</v>
      </c>
      <c r="L4285" s="590" t="s">
        <v>4450</v>
      </c>
      <c r="M4285" s="591" t="s">
        <v>1426</v>
      </c>
      <c r="O4285" s="554" t="str">
        <f>+_xlfn.CONCAT(B4285,"-",E4285)</f>
        <v>B3/21/02-C</v>
      </c>
      <c r="P4285" s="555"/>
      <c r="Q4285" s="555"/>
      <c r="R4285" s="555"/>
    </row>
    <row r="4287" spans="1:18" ht="43.5">
      <c r="A4287" s="587">
        <v>3</v>
      </c>
      <c r="B4287" s="588" t="s">
        <v>4447</v>
      </c>
      <c r="C4287" s="588" t="s">
        <v>36</v>
      </c>
      <c r="D4287" s="588" t="s">
        <v>36</v>
      </c>
      <c r="E4287" s="588" t="s">
        <v>36</v>
      </c>
      <c r="F4287" s="587" t="s">
        <v>1211</v>
      </c>
      <c r="G4287" s="588" t="s">
        <v>36</v>
      </c>
      <c r="H4287" s="587"/>
      <c r="I4287" s="587"/>
      <c r="J4287" s="583">
        <v>789276.59</v>
      </c>
      <c r="K4287" s="588"/>
      <c r="L4287" s="588"/>
      <c r="M4287" s="587"/>
      <c r="N4287" s="587"/>
      <c r="O4287" s="587"/>
    </row>
    <row r="4288" spans="1:18" ht="14.5">
      <c r="B4288" s="590" t="s">
        <v>4447</v>
      </c>
      <c r="C4288" s="590" t="s">
        <v>1914</v>
      </c>
      <c r="D4288" s="590" t="s">
        <v>1915</v>
      </c>
      <c r="E4288" s="590" t="s">
        <v>8</v>
      </c>
      <c r="F4288" s="591" t="s">
        <v>1424</v>
      </c>
      <c r="G4288" s="590" t="s">
        <v>179</v>
      </c>
      <c r="H4288" s="593">
        <v>2970</v>
      </c>
      <c r="I4288" s="589">
        <v>46.25</v>
      </c>
      <c r="J4288" s="592">
        <v>137362.5</v>
      </c>
      <c r="K4288" s="590" t="s">
        <v>1362</v>
      </c>
      <c r="L4288" s="590" t="s">
        <v>4451</v>
      </c>
      <c r="M4288" s="591" t="s">
        <v>1424</v>
      </c>
      <c r="O4288" s="554" t="str">
        <f t="shared" ref="O4288:O4295" si="379">+_xlfn.CONCAT(B4288,"-",E4288)</f>
        <v>B3/21/02-D</v>
      </c>
      <c r="P4288" s="555"/>
      <c r="Q4288" s="555"/>
      <c r="R4288" s="555"/>
    </row>
    <row r="4289" spans="1:18">
      <c r="B4289" s="590" t="s">
        <v>4447</v>
      </c>
      <c r="C4289" s="590" t="s">
        <v>1914</v>
      </c>
      <c r="D4289" s="590" t="s">
        <v>1915</v>
      </c>
      <c r="E4289" s="590" t="s">
        <v>10</v>
      </c>
      <c r="F4289" s="591" t="s">
        <v>1426</v>
      </c>
      <c r="G4289" s="590" t="s">
        <v>179</v>
      </c>
      <c r="H4289" s="593">
        <v>1136</v>
      </c>
      <c r="I4289" s="589">
        <v>55.5</v>
      </c>
      <c r="J4289" s="592">
        <v>63048</v>
      </c>
      <c r="K4289" s="590" t="s">
        <v>1362</v>
      </c>
      <c r="L4289" s="590" t="s">
        <v>4452</v>
      </c>
      <c r="M4289" s="591" t="s">
        <v>1426</v>
      </c>
      <c r="O4289" s="554" t="str">
        <f t="shared" si="379"/>
        <v>B3/21/02-E</v>
      </c>
    </row>
    <row r="4290" spans="1:18">
      <c r="B4290" s="590" t="s">
        <v>4447</v>
      </c>
      <c r="C4290" s="590" t="s">
        <v>1914</v>
      </c>
      <c r="D4290" s="590" t="s">
        <v>1915</v>
      </c>
      <c r="E4290" s="590" t="s">
        <v>11</v>
      </c>
      <c r="F4290" s="591" t="s">
        <v>1425</v>
      </c>
      <c r="G4290" s="590" t="s">
        <v>179</v>
      </c>
      <c r="H4290" s="589">
        <v>910</v>
      </c>
      <c r="I4290" s="589">
        <v>82.13</v>
      </c>
      <c r="J4290" s="592">
        <v>74738.3</v>
      </c>
      <c r="K4290" s="590" t="s">
        <v>1362</v>
      </c>
      <c r="L4290" s="590" t="s">
        <v>4453</v>
      </c>
      <c r="M4290" s="591" t="s">
        <v>1425</v>
      </c>
      <c r="O4290" s="554" t="str">
        <f t="shared" si="379"/>
        <v>B3/21/02-F</v>
      </c>
    </row>
    <row r="4291" spans="1:18">
      <c r="B4291" s="590" t="s">
        <v>4447</v>
      </c>
      <c r="C4291" s="590" t="s">
        <v>1914</v>
      </c>
      <c r="D4291" s="590" t="s">
        <v>1915</v>
      </c>
      <c r="E4291" s="590" t="s">
        <v>27</v>
      </c>
      <c r="F4291" s="591" t="s">
        <v>1427</v>
      </c>
      <c r="G4291" s="590" t="s">
        <v>179</v>
      </c>
      <c r="H4291" s="589">
        <v>510</v>
      </c>
      <c r="I4291" s="589">
        <v>96.5</v>
      </c>
      <c r="J4291" s="592">
        <v>49215</v>
      </c>
      <c r="K4291" s="590" t="s">
        <v>1362</v>
      </c>
      <c r="L4291" s="590" t="s">
        <v>4454</v>
      </c>
      <c r="M4291" s="591" t="s">
        <v>1427</v>
      </c>
      <c r="O4291" s="554" t="str">
        <f t="shared" si="379"/>
        <v>B3/21/02-G</v>
      </c>
    </row>
    <row r="4292" spans="1:18">
      <c r="B4292" s="590" t="s">
        <v>4447</v>
      </c>
      <c r="C4292" s="590" t="s">
        <v>1914</v>
      </c>
      <c r="D4292" s="590" t="s">
        <v>1915</v>
      </c>
      <c r="E4292" s="590" t="s">
        <v>28</v>
      </c>
      <c r="F4292" s="591" t="s">
        <v>1428</v>
      </c>
      <c r="G4292" s="590" t="s">
        <v>179</v>
      </c>
      <c r="H4292" s="589">
        <v>478</v>
      </c>
      <c r="I4292" s="589">
        <v>128.88</v>
      </c>
      <c r="J4292" s="592">
        <v>61604.639999999999</v>
      </c>
      <c r="K4292" s="590" t="s">
        <v>1362</v>
      </c>
      <c r="L4292" s="590" t="s">
        <v>4455</v>
      </c>
      <c r="M4292" s="591" t="s">
        <v>1428</v>
      </c>
      <c r="O4292" s="554" t="str">
        <f t="shared" si="379"/>
        <v>B3/21/02-H</v>
      </c>
    </row>
    <row r="4293" spans="1:18">
      <c r="B4293" s="590" t="s">
        <v>4447</v>
      </c>
      <c r="C4293" s="590" t="s">
        <v>1914</v>
      </c>
      <c r="D4293" s="590" t="s">
        <v>1915</v>
      </c>
      <c r="E4293" s="590" t="s">
        <v>33</v>
      </c>
      <c r="F4293" s="591" t="s">
        <v>1429</v>
      </c>
      <c r="G4293" s="590" t="s">
        <v>179</v>
      </c>
      <c r="H4293" s="589">
        <v>393</v>
      </c>
      <c r="I4293" s="589">
        <v>176.25</v>
      </c>
      <c r="J4293" s="592">
        <v>69266.25</v>
      </c>
      <c r="K4293" s="590" t="s">
        <v>1362</v>
      </c>
      <c r="L4293" s="590" t="s">
        <v>4456</v>
      </c>
      <c r="M4293" s="591" t="s">
        <v>1429</v>
      </c>
      <c r="O4293" s="554" t="str">
        <f t="shared" si="379"/>
        <v>B3/21/02-J</v>
      </c>
    </row>
    <row r="4294" spans="1:18">
      <c r="B4294" s="590" t="s">
        <v>4447</v>
      </c>
      <c r="C4294" s="590" t="s">
        <v>1914</v>
      </c>
      <c r="D4294" s="590" t="s">
        <v>1915</v>
      </c>
      <c r="E4294" s="590" t="s">
        <v>34</v>
      </c>
      <c r="F4294" s="591" t="s">
        <v>1420</v>
      </c>
      <c r="G4294" s="590" t="s">
        <v>179</v>
      </c>
      <c r="H4294" s="589">
        <v>730</v>
      </c>
      <c r="I4294" s="589">
        <v>244.75</v>
      </c>
      <c r="J4294" s="592">
        <v>178667.5</v>
      </c>
      <c r="K4294" s="590" t="s">
        <v>1362</v>
      </c>
      <c r="L4294" s="590" t="s">
        <v>4457</v>
      </c>
      <c r="M4294" s="591" t="s">
        <v>1420</v>
      </c>
      <c r="O4294" s="554" t="str">
        <f t="shared" si="379"/>
        <v>B3/21/02-K</v>
      </c>
    </row>
    <row r="4295" spans="1:18">
      <c r="B4295" s="590" t="s">
        <v>4447</v>
      </c>
      <c r="C4295" s="590" t="s">
        <v>1914</v>
      </c>
      <c r="D4295" s="590" t="s">
        <v>1915</v>
      </c>
      <c r="E4295" s="590" t="s">
        <v>39</v>
      </c>
      <c r="F4295" s="591" t="s">
        <v>1423</v>
      </c>
      <c r="G4295" s="590" t="s">
        <v>179</v>
      </c>
      <c r="H4295" s="589">
        <v>380</v>
      </c>
      <c r="I4295" s="589">
        <v>408.88</v>
      </c>
      <c r="J4295" s="592">
        <v>155374.39999999999</v>
      </c>
      <c r="K4295" s="590" t="s">
        <v>1362</v>
      </c>
      <c r="L4295" s="590" t="s">
        <v>4458</v>
      </c>
      <c r="M4295" s="591" t="s">
        <v>1423</v>
      </c>
      <c r="O4295" s="554" t="str">
        <f t="shared" si="379"/>
        <v>B3/21/02-L</v>
      </c>
    </row>
    <row r="4298" spans="1:18" ht="14.5">
      <c r="A4298" s="587">
        <v>3</v>
      </c>
      <c r="B4298" s="588" t="s">
        <v>4459</v>
      </c>
      <c r="C4298" s="588" t="s">
        <v>36</v>
      </c>
      <c r="D4298" s="588" t="s">
        <v>36</v>
      </c>
      <c r="E4298" s="588" t="s">
        <v>36</v>
      </c>
      <c r="F4298" s="587" t="s">
        <v>1213</v>
      </c>
      <c r="G4298" s="588" t="s">
        <v>36</v>
      </c>
      <c r="H4298" s="587"/>
      <c r="I4298" s="587"/>
      <c r="J4298" s="583">
        <v>2156250</v>
      </c>
      <c r="K4298" s="588"/>
      <c r="L4298" s="588"/>
      <c r="M4298" s="587"/>
      <c r="N4298" s="587"/>
      <c r="O4298" s="587"/>
    </row>
    <row r="4299" spans="1:18" ht="62.5">
      <c r="B4299" s="590" t="s">
        <v>4459</v>
      </c>
      <c r="C4299" s="590" t="s">
        <v>1914</v>
      </c>
      <c r="D4299" s="590" t="s">
        <v>1915</v>
      </c>
      <c r="E4299" s="590" t="s">
        <v>5</v>
      </c>
      <c r="F4299" s="591" t="s">
        <v>1944</v>
      </c>
      <c r="G4299" s="590" t="s">
        <v>0</v>
      </c>
      <c r="H4299" s="589">
        <v>1</v>
      </c>
      <c r="I4299" s="592">
        <v>93750</v>
      </c>
      <c r="J4299" s="592">
        <v>93750</v>
      </c>
      <c r="K4299" s="590" t="s">
        <v>1362</v>
      </c>
      <c r="L4299" s="590" t="s">
        <v>4460</v>
      </c>
      <c r="M4299" s="591" t="s">
        <v>1944</v>
      </c>
      <c r="O4299" s="554" t="str">
        <f t="shared" ref="O4299:O4303" si="380">+_xlfn.CONCAT(B4299,"-",E4299)</f>
        <v>B3/21/03-A</v>
      </c>
      <c r="P4299" s="555"/>
      <c r="Q4299" s="555"/>
      <c r="R4299" s="555"/>
    </row>
    <row r="4300" spans="1:18" ht="75">
      <c r="B4300" s="590" t="s">
        <v>4459</v>
      </c>
      <c r="C4300" s="590" t="s">
        <v>1914</v>
      </c>
      <c r="D4300" s="590" t="s">
        <v>1915</v>
      </c>
      <c r="E4300" s="590" t="s">
        <v>6</v>
      </c>
      <c r="F4300" s="591" t="s">
        <v>1949</v>
      </c>
      <c r="G4300" s="590" t="s">
        <v>0</v>
      </c>
      <c r="H4300" s="589">
        <v>1</v>
      </c>
      <c r="I4300" s="592">
        <v>93750</v>
      </c>
      <c r="J4300" s="592">
        <v>93750</v>
      </c>
      <c r="K4300" s="590" t="s">
        <v>1362</v>
      </c>
      <c r="L4300" s="590" t="s">
        <v>4461</v>
      </c>
      <c r="M4300" s="591" t="s">
        <v>1949</v>
      </c>
      <c r="O4300" s="554" t="str">
        <f t="shared" si="380"/>
        <v>B3/21/03-B</v>
      </c>
    </row>
    <row r="4301" spans="1:18" ht="75">
      <c r="B4301" s="590" t="s">
        <v>4459</v>
      </c>
      <c r="C4301" s="590" t="s">
        <v>1914</v>
      </c>
      <c r="D4301" s="590" t="s">
        <v>1915</v>
      </c>
      <c r="E4301" s="590" t="s">
        <v>7</v>
      </c>
      <c r="F4301" s="591" t="s">
        <v>4462</v>
      </c>
      <c r="G4301" s="590" t="s">
        <v>0</v>
      </c>
      <c r="H4301" s="589">
        <v>1</v>
      </c>
      <c r="I4301" s="592">
        <v>93750</v>
      </c>
      <c r="J4301" s="592">
        <v>93750</v>
      </c>
      <c r="K4301" s="590" t="s">
        <v>1362</v>
      </c>
      <c r="L4301" s="590" t="s">
        <v>4463</v>
      </c>
      <c r="M4301" s="591" t="s">
        <v>4462</v>
      </c>
      <c r="O4301" s="554" t="str">
        <f t="shared" si="380"/>
        <v>B3/21/03-C</v>
      </c>
    </row>
    <row r="4302" spans="1:18" ht="75">
      <c r="B4302" s="590" t="s">
        <v>4459</v>
      </c>
      <c r="C4302" s="590" t="s">
        <v>1914</v>
      </c>
      <c r="D4302" s="590" t="s">
        <v>1915</v>
      </c>
      <c r="E4302" s="590" t="s">
        <v>8</v>
      </c>
      <c r="F4302" s="591" t="s">
        <v>4464</v>
      </c>
      <c r="G4302" s="590" t="s">
        <v>0</v>
      </c>
      <c r="H4302" s="589">
        <v>1</v>
      </c>
      <c r="I4302" s="592">
        <v>93750</v>
      </c>
      <c r="J4302" s="592">
        <v>93750</v>
      </c>
      <c r="K4302" s="590" t="s">
        <v>1362</v>
      </c>
      <c r="L4302" s="590" t="s">
        <v>4465</v>
      </c>
      <c r="M4302" s="591" t="s">
        <v>4464</v>
      </c>
      <c r="O4302" s="554" t="str">
        <f t="shared" si="380"/>
        <v>B3/21/03-D</v>
      </c>
    </row>
    <row r="4303" spans="1:18" ht="75">
      <c r="B4303" s="590" t="s">
        <v>4459</v>
      </c>
      <c r="C4303" s="590" t="s">
        <v>1914</v>
      </c>
      <c r="D4303" s="590" t="s">
        <v>1915</v>
      </c>
      <c r="E4303" s="590" t="s">
        <v>10</v>
      </c>
      <c r="F4303" s="591" t="s">
        <v>4466</v>
      </c>
      <c r="G4303" s="590" t="s">
        <v>0</v>
      </c>
      <c r="H4303" s="589">
        <v>1</v>
      </c>
      <c r="I4303" s="592">
        <v>93750</v>
      </c>
      <c r="J4303" s="592">
        <v>93750</v>
      </c>
      <c r="K4303" s="590" t="s">
        <v>1362</v>
      </c>
      <c r="L4303" s="590" t="s">
        <v>4467</v>
      </c>
      <c r="M4303" s="591" t="s">
        <v>4466</v>
      </c>
      <c r="O4303" s="554" t="str">
        <f t="shared" si="380"/>
        <v>B3/21/03-E</v>
      </c>
    </row>
    <row r="4306" spans="2:15" ht="62.5">
      <c r="B4306" s="590" t="s">
        <v>4468</v>
      </c>
      <c r="C4306" s="590" t="s">
        <v>1914</v>
      </c>
      <c r="D4306" s="590" t="s">
        <v>1915</v>
      </c>
      <c r="E4306" s="590" t="s">
        <v>5</v>
      </c>
      <c r="F4306" s="591" t="s">
        <v>4469</v>
      </c>
      <c r="G4306" s="590" t="s">
        <v>0</v>
      </c>
      <c r="H4306" s="589">
        <v>1</v>
      </c>
      <c r="I4306" s="592">
        <v>93750</v>
      </c>
      <c r="J4306" s="592">
        <v>93750</v>
      </c>
      <c r="K4306" s="590" t="s">
        <v>1362</v>
      </c>
      <c r="L4306" s="590" t="s">
        <v>4470</v>
      </c>
      <c r="M4306" s="591" t="s">
        <v>4469</v>
      </c>
      <c r="O4306" s="554" t="str">
        <f t="shared" ref="O4306:O4310" si="381">+_xlfn.CONCAT(B4306,"-",E4306)</f>
        <v>B3/21/04-A</v>
      </c>
    </row>
    <row r="4307" spans="2:15" ht="75">
      <c r="B4307" s="590" t="s">
        <v>4468</v>
      </c>
      <c r="C4307" s="590" t="s">
        <v>1914</v>
      </c>
      <c r="D4307" s="590" t="s">
        <v>1915</v>
      </c>
      <c r="E4307" s="590" t="s">
        <v>6</v>
      </c>
      <c r="F4307" s="591" t="s">
        <v>4471</v>
      </c>
      <c r="G4307" s="590" t="s">
        <v>0</v>
      </c>
      <c r="H4307" s="589">
        <v>1</v>
      </c>
      <c r="I4307" s="592">
        <v>93750</v>
      </c>
      <c r="J4307" s="592">
        <v>93750</v>
      </c>
      <c r="K4307" s="590" t="s">
        <v>1362</v>
      </c>
      <c r="L4307" s="590" t="s">
        <v>4472</v>
      </c>
      <c r="M4307" s="591" t="s">
        <v>4471</v>
      </c>
      <c r="O4307" s="554" t="str">
        <f t="shared" si="381"/>
        <v>B3/21/04-B</v>
      </c>
    </row>
    <row r="4308" spans="2:15" ht="62.5">
      <c r="B4308" s="590" t="s">
        <v>4468</v>
      </c>
      <c r="C4308" s="590" t="s">
        <v>1914</v>
      </c>
      <c r="D4308" s="590" t="s">
        <v>1915</v>
      </c>
      <c r="E4308" s="590" t="s">
        <v>7</v>
      </c>
      <c r="F4308" s="591" t="s">
        <v>1944</v>
      </c>
      <c r="G4308" s="590" t="s">
        <v>0</v>
      </c>
      <c r="H4308" s="589">
        <v>1</v>
      </c>
      <c r="I4308" s="592">
        <v>93750</v>
      </c>
      <c r="J4308" s="592">
        <v>93750</v>
      </c>
      <c r="K4308" s="590" t="s">
        <v>1362</v>
      </c>
      <c r="L4308" s="590" t="s">
        <v>4473</v>
      </c>
      <c r="M4308" s="591" t="s">
        <v>1944</v>
      </c>
      <c r="O4308" s="554" t="str">
        <f t="shared" si="381"/>
        <v>B3/21/04-C</v>
      </c>
    </row>
    <row r="4309" spans="2:15" ht="75">
      <c r="B4309" s="590" t="s">
        <v>4468</v>
      </c>
      <c r="C4309" s="590" t="s">
        <v>1914</v>
      </c>
      <c r="D4309" s="590" t="s">
        <v>1915</v>
      </c>
      <c r="E4309" s="590" t="s">
        <v>8</v>
      </c>
      <c r="F4309" s="591" t="s">
        <v>4462</v>
      </c>
      <c r="G4309" s="590" t="s">
        <v>0</v>
      </c>
      <c r="H4309" s="589">
        <v>1</v>
      </c>
      <c r="I4309" s="592">
        <v>93750</v>
      </c>
      <c r="J4309" s="592">
        <v>93750</v>
      </c>
      <c r="K4309" s="590" t="s">
        <v>1362</v>
      </c>
      <c r="L4309" s="590" t="s">
        <v>4474</v>
      </c>
      <c r="M4309" s="591" t="s">
        <v>4462</v>
      </c>
      <c r="O4309" s="554" t="str">
        <f t="shared" si="381"/>
        <v>B3/21/04-D</v>
      </c>
    </row>
    <row r="4310" spans="2:15" ht="75">
      <c r="B4310" s="590" t="s">
        <v>4468</v>
      </c>
      <c r="C4310" s="590" t="s">
        <v>1914</v>
      </c>
      <c r="D4310" s="590" t="s">
        <v>1915</v>
      </c>
      <c r="E4310" s="590" t="s">
        <v>10</v>
      </c>
      <c r="F4310" s="591" t="s">
        <v>1949</v>
      </c>
      <c r="G4310" s="590" t="s">
        <v>0</v>
      </c>
      <c r="H4310" s="589">
        <v>1</v>
      </c>
      <c r="I4310" s="592">
        <v>93750</v>
      </c>
      <c r="J4310" s="592">
        <v>93750</v>
      </c>
      <c r="K4310" s="590" t="s">
        <v>1362</v>
      </c>
      <c r="L4310" s="590" t="s">
        <v>4475</v>
      </c>
      <c r="M4310" s="591" t="s">
        <v>1949</v>
      </c>
      <c r="O4310" s="554" t="str">
        <f t="shared" si="381"/>
        <v>B3/21/04-E</v>
      </c>
    </row>
    <row r="4313" spans="2:15" ht="75">
      <c r="B4313" s="590" t="s">
        <v>4476</v>
      </c>
      <c r="C4313" s="590" t="s">
        <v>1914</v>
      </c>
      <c r="D4313" s="590" t="s">
        <v>1915</v>
      </c>
      <c r="E4313" s="590" t="s">
        <v>5</v>
      </c>
      <c r="F4313" s="591" t="s">
        <v>4466</v>
      </c>
      <c r="G4313" s="590" t="s">
        <v>0</v>
      </c>
      <c r="H4313" s="589">
        <v>1</v>
      </c>
      <c r="I4313" s="592">
        <v>93750</v>
      </c>
      <c r="J4313" s="592">
        <v>93750</v>
      </c>
      <c r="K4313" s="590" t="s">
        <v>1362</v>
      </c>
      <c r="L4313" s="590" t="s">
        <v>4477</v>
      </c>
      <c r="M4313" s="591" t="s">
        <v>4466</v>
      </c>
      <c r="O4313" s="554" t="str">
        <f t="shared" ref="O4313:O4317" si="382">+_xlfn.CONCAT(B4313,"-",E4313)</f>
        <v>B3/21/05-A</v>
      </c>
    </row>
    <row r="4314" spans="2:15" ht="62.5">
      <c r="B4314" s="590" t="s">
        <v>4476</v>
      </c>
      <c r="C4314" s="590" t="s">
        <v>1914</v>
      </c>
      <c r="D4314" s="590" t="s">
        <v>1915</v>
      </c>
      <c r="E4314" s="590" t="s">
        <v>6</v>
      </c>
      <c r="F4314" s="591" t="s">
        <v>1944</v>
      </c>
      <c r="G4314" s="590" t="s">
        <v>0</v>
      </c>
      <c r="H4314" s="589">
        <v>1</v>
      </c>
      <c r="I4314" s="592">
        <v>93750</v>
      </c>
      <c r="J4314" s="592">
        <v>93750</v>
      </c>
      <c r="K4314" s="590" t="s">
        <v>1362</v>
      </c>
      <c r="L4314" s="590" t="s">
        <v>4478</v>
      </c>
      <c r="M4314" s="591" t="s">
        <v>1944</v>
      </c>
      <c r="O4314" s="554" t="str">
        <f t="shared" si="382"/>
        <v>B3/21/05-B</v>
      </c>
    </row>
    <row r="4315" spans="2:15" ht="62.5">
      <c r="B4315" s="590" t="s">
        <v>4476</v>
      </c>
      <c r="C4315" s="590" t="s">
        <v>1914</v>
      </c>
      <c r="D4315" s="590" t="s">
        <v>1915</v>
      </c>
      <c r="E4315" s="590" t="s">
        <v>7</v>
      </c>
      <c r="F4315" s="591" t="s">
        <v>4479</v>
      </c>
      <c r="G4315" s="590" t="s">
        <v>0</v>
      </c>
      <c r="H4315" s="589">
        <v>1</v>
      </c>
      <c r="I4315" s="592">
        <v>93750</v>
      </c>
      <c r="J4315" s="592">
        <v>93750</v>
      </c>
      <c r="K4315" s="590" t="s">
        <v>1362</v>
      </c>
      <c r="L4315" s="590" t="s">
        <v>4480</v>
      </c>
      <c r="M4315" s="591" t="s">
        <v>4479</v>
      </c>
      <c r="O4315" s="554" t="str">
        <f t="shared" si="382"/>
        <v>B3/21/05-C</v>
      </c>
    </row>
    <row r="4316" spans="2:15" ht="75">
      <c r="B4316" s="590" t="s">
        <v>4476</v>
      </c>
      <c r="C4316" s="590" t="s">
        <v>1914</v>
      </c>
      <c r="D4316" s="590" t="s">
        <v>1915</v>
      </c>
      <c r="E4316" s="590" t="s">
        <v>8</v>
      </c>
      <c r="F4316" s="591" t="s">
        <v>1949</v>
      </c>
      <c r="G4316" s="590" t="s">
        <v>0</v>
      </c>
      <c r="H4316" s="589">
        <v>1</v>
      </c>
      <c r="I4316" s="592">
        <v>93750</v>
      </c>
      <c r="J4316" s="592">
        <v>93750</v>
      </c>
      <c r="K4316" s="590" t="s">
        <v>1362</v>
      </c>
      <c r="L4316" s="590" t="s">
        <v>4481</v>
      </c>
      <c r="M4316" s="591" t="s">
        <v>1949</v>
      </c>
      <c r="O4316" s="554" t="str">
        <f t="shared" si="382"/>
        <v>B3/21/05-D</v>
      </c>
    </row>
    <row r="4317" spans="2:15" ht="62.5">
      <c r="B4317" s="590" t="s">
        <v>4476</v>
      </c>
      <c r="C4317" s="590" t="s">
        <v>1914</v>
      </c>
      <c r="D4317" s="590" t="s">
        <v>1915</v>
      </c>
      <c r="E4317" s="590" t="s">
        <v>10</v>
      </c>
      <c r="F4317" s="591" t="s">
        <v>1944</v>
      </c>
      <c r="G4317" s="590" t="s">
        <v>0</v>
      </c>
      <c r="H4317" s="589">
        <v>1</v>
      </c>
      <c r="I4317" s="592">
        <v>93750</v>
      </c>
      <c r="J4317" s="592">
        <v>93750</v>
      </c>
      <c r="K4317" s="590" t="s">
        <v>1362</v>
      </c>
      <c r="L4317" s="590" t="s">
        <v>4482</v>
      </c>
      <c r="M4317" s="591" t="s">
        <v>1944</v>
      </c>
      <c r="O4317" s="554" t="str">
        <f t="shared" si="382"/>
        <v>B3/21/05-E</v>
      </c>
    </row>
    <row r="4320" spans="2:15" ht="75">
      <c r="B4320" s="590" t="s">
        <v>4483</v>
      </c>
      <c r="C4320" s="590" t="s">
        <v>1914</v>
      </c>
      <c r="D4320" s="590" t="s">
        <v>1915</v>
      </c>
      <c r="E4320" s="590" t="s">
        <v>5</v>
      </c>
      <c r="F4320" s="591" t="s">
        <v>4484</v>
      </c>
      <c r="G4320" s="590" t="s">
        <v>0</v>
      </c>
      <c r="H4320" s="589">
        <v>1</v>
      </c>
      <c r="I4320" s="592">
        <v>93750</v>
      </c>
      <c r="J4320" s="592">
        <v>93750</v>
      </c>
      <c r="K4320" s="590" t="s">
        <v>1362</v>
      </c>
      <c r="L4320" s="590" t="s">
        <v>4485</v>
      </c>
      <c r="M4320" s="591" t="s">
        <v>4484</v>
      </c>
      <c r="O4320" s="554" t="str">
        <f t="shared" ref="O4320:O4324" si="383">+_xlfn.CONCAT(B4320,"-",E4320)</f>
        <v>B3/21/06-A</v>
      </c>
    </row>
    <row r="4321" spans="1:18" ht="75">
      <c r="B4321" s="590" t="s">
        <v>4483</v>
      </c>
      <c r="C4321" s="590" t="s">
        <v>1914</v>
      </c>
      <c r="D4321" s="590" t="s">
        <v>1915</v>
      </c>
      <c r="E4321" s="590" t="s">
        <v>6</v>
      </c>
      <c r="F4321" s="591" t="s">
        <v>4486</v>
      </c>
      <c r="G4321" s="590" t="s">
        <v>0</v>
      </c>
      <c r="H4321" s="589">
        <v>1</v>
      </c>
      <c r="I4321" s="592">
        <v>93750</v>
      </c>
      <c r="J4321" s="592">
        <v>93750</v>
      </c>
      <c r="K4321" s="590" t="s">
        <v>1362</v>
      </c>
      <c r="L4321" s="590" t="s">
        <v>4487</v>
      </c>
      <c r="M4321" s="591" t="s">
        <v>4486</v>
      </c>
      <c r="O4321" s="554" t="str">
        <f t="shared" si="383"/>
        <v>B3/21/06-B</v>
      </c>
    </row>
    <row r="4322" spans="1:18" ht="75">
      <c r="B4322" s="590" t="s">
        <v>4483</v>
      </c>
      <c r="C4322" s="590" t="s">
        <v>1914</v>
      </c>
      <c r="D4322" s="590" t="s">
        <v>1915</v>
      </c>
      <c r="E4322" s="590" t="s">
        <v>7</v>
      </c>
      <c r="F4322" s="591" t="s">
        <v>4488</v>
      </c>
      <c r="G4322" s="590" t="s">
        <v>0</v>
      </c>
      <c r="H4322" s="589">
        <v>1</v>
      </c>
      <c r="I4322" s="592">
        <v>93750</v>
      </c>
      <c r="J4322" s="592">
        <v>93750</v>
      </c>
      <c r="K4322" s="590" t="s">
        <v>1362</v>
      </c>
      <c r="L4322" s="590" t="s">
        <v>4489</v>
      </c>
      <c r="M4322" s="591" t="s">
        <v>4488</v>
      </c>
      <c r="O4322" s="554" t="str">
        <f t="shared" si="383"/>
        <v>B3/21/06-C</v>
      </c>
    </row>
    <row r="4323" spans="1:18" ht="75">
      <c r="B4323" s="590" t="s">
        <v>4483</v>
      </c>
      <c r="C4323" s="590" t="s">
        <v>1914</v>
      </c>
      <c r="D4323" s="590" t="s">
        <v>1915</v>
      </c>
      <c r="E4323" s="590" t="s">
        <v>8</v>
      </c>
      <c r="F4323" s="591" t="s">
        <v>4490</v>
      </c>
      <c r="G4323" s="590" t="s">
        <v>0</v>
      </c>
      <c r="H4323" s="589">
        <v>1</v>
      </c>
      <c r="I4323" s="592">
        <v>93750</v>
      </c>
      <c r="J4323" s="592">
        <v>93750</v>
      </c>
      <c r="K4323" s="590" t="s">
        <v>1362</v>
      </c>
      <c r="L4323" s="590" t="s">
        <v>4491</v>
      </c>
      <c r="M4323" s="591" t="s">
        <v>4490</v>
      </c>
      <c r="O4323" s="554" t="str">
        <f t="shared" si="383"/>
        <v>B3/21/06-D</v>
      </c>
    </row>
    <row r="4324" spans="1:18" ht="75">
      <c r="B4324" s="590" t="s">
        <v>4483</v>
      </c>
      <c r="C4324" s="590" t="s">
        <v>1914</v>
      </c>
      <c r="D4324" s="590" t="s">
        <v>1915</v>
      </c>
      <c r="E4324" s="590" t="s">
        <v>10</v>
      </c>
      <c r="F4324" s="591" t="s">
        <v>1949</v>
      </c>
      <c r="G4324" s="590" t="s">
        <v>0</v>
      </c>
      <c r="H4324" s="589">
        <v>1</v>
      </c>
      <c r="I4324" s="592">
        <v>93750</v>
      </c>
      <c r="J4324" s="592">
        <v>93750</v>
      </c>
      <c r="K4324" s="590" t="s">
        <v>1362</v>
      </c>
      <c r="L4324" s="590" t="s">
        <v>4492</v>
      </c>
      <c r="M4324" s="591" t="s">
        <v>1949</v>
      </c>
      <c r="O4324" s="554" t="str">
        <f t="shared" si="383"/>
        <v>B3/21/06-E</v>
      </c>
    </row>
    <row r="4327" spans="1:18" ht="75">
      <c r="B4327" s="590" t="s">
        <v>4493</v>
      </c>
      <c r="C4327" s="590" t="s">
        <v>1914</v>
      </c>
      <c r="D4327" s="590" t="s">
        <v>1915</v>
      </c>
      <c r="E4327" s="590" t="s">
        <v>5</v>
      </c>
      <c r="F4327" s="591" t="s">
        <v>4486</v>
      </c>
      <c r="G4327" s="590" t="s">
        <v>0</v>
      </c>
      <c r="H4327" s="589">
        <v>1</v>
      </c>
      <c r="I4327" s="592">
        <v>93750</v>
      </c>
      <c r="J4327" s="592">
        <v>93750</v>
      </c>
      <c r="K4327" s="590" t="s">
        <v>1362</v>
      </c>
      <c r="L4327" s="590" t="s">
        <v>4494</v>
      </c>
      <c r="M4327" s="591" t="s">
        <v>4486</v>
      </c>
      <c r="O4327" s="554" t="str">
        <f t="shared" ref="O4327:O4329" si="384">+_xlfn.CONCAT(B4327,"-",E4327)</f>
        <v>B3/21/07-A</v>
      </c>
    </row>
    <row r="4328" spans="1:18" ht="62.5">
      <c r="B4328" s="590" t="s">
        <v>4493</v>
      </c>
      <c r="C4328" s="590" t="s">
        <v>1914</v>
      </c>
      <c r="D4328" s="590" t="s">
        <v>1915</v>
      </c>
      <c r="E4328" s="590" t="s">
        <v>6</v>
      </c>
      <c r="F4328" s="591" t="s">
        <v>1944</v>
      </c>
      <c r="G4328" s="590" t="s">
        <v>0</v>
      </c>
      <c r="H4328" s="589">
        <v>1</v>
      </c>
      <c r="I4328" s="592">
        <v>93750</v>
      </c>
      <c r="J4328" s="592">
        <v>93750</v>
      </c>
      <c r="K4328" s="590" t="s">
        <v>1362</v>
      </c>
      <c r="L4328" s="590" t="s">
        <v>4495</v>
      </c>
      <c r="M4328" s="591" t="s">
        <v>1944</v>
      </c>
      <c r="O4328" s="554" t="str">
        <f t="shared" si="384"/>
        <v>B3/21/07-B</v>
      </c>
    </row>
    <row r="4329" spans="1:18" ht="75">
      <c r="B4329" s="590" t="s">
        <v>4493</v>
      </c>
      <c r="C4329" s="590" t="s">
        <v>1914</v>
      </c>
      <c r="D4329" s="590" t="s">
        <v>1915</v>
      </c>
      <c r="E4329" s="590" t="s">
        <v>7</v>
      </c>
      <c r="F4329" s="591" t="s">
        <v>2939</v>
      </c>
      <c r="G4329" s="590" t="s">
        <v>0</v>
      </c>
      <c r="H4329" s="589">
        <v>1</v>
      </c>
      <c r="I4329" s="592">
        <v>93750</v>
      </c>
      <c r="J4329" s="592">
        <v>93750</v>
      </c>
      <c r="K4329" s="590" t="s">
        <v>1362</v>
      </c>
      <c r="L4329" s="590" t="s">
        <v>4496</v>
      </c>
      <c r="M4329" s="591" t="s">
        <v>2939</v>
      </c>
      <c r="O4329" s="554" t="str">
        <f t="shared" si="384"/>
        <v>B3/21/07-C</v>
      </c>
    </row>
    <row r="4331" spans="1:18" ht="14.5">
      <c r="A4331" s="587" t="s">
        <v>1633</v>
      </c>
      <c r="B4331" s="588" t="s">
        <v>4493</v>
      </c>
      <c r="C4331" s="588" t="s">
        <v>36</v>
      </c>
      <c r="D4331" s="588" t="s">
        <v>36</v>
      </c>
      <c r="E4331" s="588" t="s">
        <v>36</v>
      </c>
      <c r="F4331" s="587" t="s">
        <v>41</v>
      </c>
      <c r="G4331" s="588"/>
      <c r="H4331" s="587"/>
      <c r="I4331" s="587"/>
      <c r="J4331" s="587"/>
      <c r="K4331" s="588"/>
      <c r="L4331" s="588"/>
      <c r="M4331" s="587"/>
      <c r="N4331" s="587"/>
      <c r="O4331" s="587"/>
    </row>
    <row r="4332" spans="1:18" ht="14.5">
      <c r="A4332" s="587" t="s">
        <v>1633</v>
      </c>
      <c r="B4332" s="588" t="s">
        <v>4493</v>
      </c>
      <c r="C4332" s="588" t="s">
        <v>36</v>
      </c>
      <c r="D4332" s="588" t="s">
        <v>36</v>
      </c>
      <c r="E4332" s="588" t="s">
        <v>36</v>
      </c>
      <c r="F4332" s="587" t="s">
        <v>9</v>
      </c>
      <c r="G4332" s="588"/>
      <c r="H4332" s="587"/>
      <c r="I4332" s="587"/>
      <c r="J4332" s="587"/>
      <c r="K4332" s="588"/>
      <c r="L4332" s="588"/>
      <c r="M4332" s="587"/>
      <c r="N4332" s="587"/>
      <c r="O4332" s="587"/>
      <c r="P4332" s="555"/>
      <c r="Q4332" s="555"/>
      <c r="R4332" s="555"/>
    </row>
    <row r="4333" spans="1:18" ht="14.5">
      <c r="P4333" s="555"/>
      <c r="Q4333" s="555"/>
      <c r="R4333" s="555"/>
    </row>
    <row r="4335" spans="1:18" ht="14.5">
      <c r="A4335" s="587">
        <v>2</v>
      </c>
      <c r="B4335" s="588" t="s">
        <v>4497</v>
      </c>
      <c r="C4335" s="588" t="s">
        <v>36</v>
      </c>
      <c r="D4335" s="588" t="s">
        <v>36</v>
      </c>
      <c r="E4335" s="588" t="s">
        <v>36</v>
      </c>
      <c r="F4335" s="587" t="s">
        <v>42</v>
      </c>
      <c r="G4335" s="588" t="s">
        <v>36</v>
      </c>
      <c r="H4335" s="587"/>
      <c r="I4335" s="587"/>
      <c r="J4335" s="583">
        <v>6742868.1100000003</v>
      </c>
      <c r="K4335" s="588"/>
      <c r="L4335" s="588"/>
      <c r="M4335" s="587"/>
      <c r="N4335" s="587"/>
      <c r="O4335" s="587"/>
    </row>
    <row r="4336" spans="1:18" ht="29">
      <c r="A4336" s="587">
        <v>3</v>
      </c>
      <c r="B4336" s="588" t="s">
        <v>4497</v>
      </c>
      <c r="C4336" s="588" t="s">
        <v>36</v>
      </c>
      <c r="D4336" s="588" t="s">
        <v>36</v>
      </c>
      <c r="E4336" s="588" t="s">
        <v>36</v>
      </c>
      <c r="F4336" s="587" t="s">
        <v>1220</v>
      </c>
      <c r="G4336" s="588" t="s">
        <v>36</v>
      </c>
      <c r="H4336" s="587"/>
      <c r="I4336" s="587"/>
      <c r="J4336" s="583">
        <v>40789.86</v>
      </c>
      <c r="K4336" s="588"/>
      <c r="L4336" s="588"/>
      <c r="M4336" s="587"/>
      <c r="N4336" s="587"/>
      <c r="O4336" s="587"/>
      <c r="P4336" s="555"/>
      <c r="Q4336" s="555"/>
      <c r="R4336" s="555"/>
    </row>
    <row r="4337" spans="1:18" ht="14.5">
      <c r="A4337" s="587">
        <v>4</v>
      </c>
      <c r="B4337" s="588" t="s">
        <v>4497</v>
      </c>
      <c r="C4337" s="588" t="s">
        <v>36</v>
      </c>
      <c r="D4337" s="588" t="s">
        <v>36</v>
      </c>
      <c r="E4337" s="588" t="s">
        <v>36</v>
      </c>
      <c r="F4337" s="587" t="s">
        <v>1221</v>
      </c>
      <c r="G4337" s="588" t="s">
        <v>36</v>
      </c>
      <c r="H4337" s="587"/>
      <c r="I4337" s="587"/>
      <c r="J4337" s="583">
        <v>32525</v>
      </c>
      <c r="K4337" s="588"/>
      <c r="L4337" s="588"/>
      <c r="M4337" s="587"/>
      <c r="N4337" s="587"/>
      <c r="O4337" s="587"/>
      <c r="P4337" s="555"/>
      <c r="Q4337" s="555"/>
      <c r="R4337" s="555"/>
    </row>
    <row r="4338" spans="1:18" ht="25">
      <c r="B4338" s="590" t="s">
        <v>4497</v>
      </c>
      <c r="C4338" s="590" t="s">
        <v>1914</v>
      </c>
      <c r="D4338" s="590" t="s">
        <v>1954</v>
      </c>
      <c r="E4338" s="590" t="s">
        <v>5</v>
      </c>
      <c r="F4338" s="591" t="s">
        <v>1222</v>
      </c>
      <c r="G4338" s="590" t="s">
        <v>311</v>
      </c>
      <c r="H4338" s="589">
        <v>1</v>
      </c>
      <c r="I4338" s="592">
        <v>32525</v>
      </c>
      <c r="J4338" s="592">
        <v>32525</v>
      </c>
      <c r="K4338" s="590" t="s">
        <v>1363</v>
      </c>
      <c r="L4338" s="590" t="s">
        <v>4498</v>
      </c>
      <c r="M4338" s="591" t="s">
        <v>1222</v>
      </c>
      <c r="O4338" s="554" t="str">
        <f>+_xlfn.CONCAT(B4338,"-",E4338)</f>
        <v>B3/22/01-A</v>
      </c>
      <c r="P4338" s="555"/>
      <c r="Q4338" s="555"/>
      <c r="R4338" s="555"/>
    </row>
    <row r="4340" spans="1:18" ht="14.5">
      <c r="A4340" s="587">
        <v>4</v>
      </c>
      <c r="B4340" s="588" t="s">
        <v>4497</v>
      </c>
      <c r="C4340" s="588" t="s">
        <v>36</v>
      </c>
      <c r="D4340" s="588" t="s">
        <v>36</v>
      </c>
      <c r="E4340" s="588" t="s">
        <v>36</v>
      </c>
      <c r="F4340" s="587" t="s">
        <v>759</v>
      </c>
      <c r="G4340" s="588" t="s">
        <v>36</v>
      </c>
      <c r="H4340" s="587"/>
      <c r="I4340" s="587"/>
      <c r="J4340" s="583">
        <v>2723.78</v>
      </c>
      <c r="K4340" s="588"/>
      <c r="L4340" s="588"/>
      <c r="M4340" s="587"/>
      <c r="N4340" s="587"/>
      <c r="O4340" s="587"/>
    </row>
    <row r="4341" spans="1:18" ht="14.5">
      <c r="B4341" s="590" t="s">
        <v>4497</v>
      </c>
      <c r="C4341" s="590" t="s">
        <v>1914</v>
      </c>
      <c r="D4341" s="590" t="s">
        <v>1954</v>
      </c>
      <c r="E4341" s="590" t="s">
        <v>6</v>
      </c>
      <c r="F4341" s="591" t="s">
        <v>1430</v>
      </c>
      <c r="G4341" s="590" t="s">
        <v>311</v>
      </c>
      <c r="H4341" s="589">
        <v>8</v>
      </c>
      <c r="I4341" s="589">
        <v>186.25</v>
      </c>
      <c r="J4341" s="592">
        <v>1490</v>
      </c>
      <c r="K4341" s="590" t="s">
        <v>1363</v>
      </c>
      <c r="L4341" s="590" t="s">
        <v>4499</v>
      </c>
      <c r="M4341" s="591" t="s">
        <v>1430</v>
      </c>
      <c r="O4341" s="554" t="str">
        <f t="shared" ref="O4341:O4342" si="385">+_xlfn.CONCAT(B4341,"-",E4341)</f>
        <v>B3/22/01-B</v>
      </c>
      <c r="P4341" s="555"/>
      <c r="Q4341" s="555"/>
      <c r="R4341" s="555"/>
    </row>
    <row r="4342" spans="1:18">
      <c r="B4342" s="590" t="s">
        <v>4497</v>
      </c>
      <c r="C4342" s="590" t="s">
        <v>1914</v>
      </c>
      <c r="D4342" s="590" t="s">
        <v>1954</v>
      </c>
      <c r="E4342" s="590" t="s">
        <v>7</v>
      </c>
      <c r="F4342" s="591" t="s">
        <v>1431</v>
      </c>
      <c r="G4342" s="590" t="s">
        <v>311</v>
      </c>
      <c r="H4342" s="589">
        <v>6</v>
      </c>
      <c r="I4342" s="589">
        <v>205.63</v>
      </c>
      <c r="J4342" s="592">
        <v>1233.78</v>
      </c>
      <c r="K4342" s="590" t="s">
        <v>1363</v>
      </c>
      <c r="L4342" s="590" t="s">
        <v>4500</v>
      </c>
      <c r="M4342" s="591" t="s">
        <v>1431</v>
      </c>
      <c r="O4342" s="554" t="str">
        <f t="shared" si="385"/>
        <v>B3/22/01-C</v>
      </c>
    </row>
    <row r="4344" spans="1:18" ht="14.5">
      <c r="A4344" s="587">
        <v>4</v>
      </c>
      <c r="B4344" s="588" t="s">
        <v>4497</v>
      </c>
      <c r="C4344" s="588" t="s">
        <v>36</v>
      </c>
      <c r="D4344" s="588" t="s">
        <v>36</v>
      </c>
      <c r="E4344" s="588" t="s">
        <v>36</v>
      </c>
      <c r="F4344" s="587" t="s">
        <v>760</v>
      </c>
      <c r="G4344" s="588" t="s">
        <v>36</v>
      </c>
      <c r="H4344" s="587"/>
      <c r="I4344" s="587"/>
      <c r="J4344" s="583">
        <v>5541.08</v>
      </c>
      <c r="K4344" s="588"/>
      <c r="L4344" s="588"/>
      <c r="M4344" s="587"/>
      <c r="N4344" s="587"/>
      <c r="O4344" s="587"/>
    </row>
    <row r="4345" spans="1:18" ht="14.5">
      <c r="B4345" s="590" t="s">
        <v>4497</v>
      </c>
      <c r="C4345" s="590" t="s">
        <v>1914</v>
      </c>
      <c r="D4345" s="590" t="s">
        <v>1954</v>
      </c>
      <c r="E4345" s="590" t="s">
        <v>8</v>
      </c>
      <c r="F4345" s="591" t="s">
        <v>1434</v>
      </c>
      <c r="G4345" s="590" t="s">
        <v>311</v>
      </c>
      <c r="H4345" s="589">
        <v>16</v>
      </c>
      <c r="I4345" s="589">
        <v>98.38</v>
      </c>
      <c r="J4345" s="592">
        <v>1574.08</v>
      </c>
      <c r="K4345" s="590" t="s">
        <v>1363</v>
      </c>
      <c r="L4345" s="590" t="s">
        <v>4501</v>
      </c>
      <c r="M4345" s="591" t="s">
        <v>1434</v>
      </c>
      <c r="O4345" s="554" t="str">
        <f t="shared" ref="O4345:O4347" si="386">+_xlfn.CONCAT(B4345,"-",E4345)</f>
        <v>B3/22/01-D</v>
      </c>
      <c r="P4345" s="555"/>
      <c r="Q4345" s="555"/>
      <c r="R4345" s="555"/>
    </row>
    <row r="4346" spans="1:18">
      <c r="B4346" s="590" t="s">
        <v>4497</v>
      </c>
      <c r="C4346" s="590" t="s">
        <v>1914</v>
      </c>
      <c r="D4346" s="590" t="s">
        <v>1954</v>
      </c>
      <c r="E4346" s="590" t="s">
        <v>10</v>
      </c>
      <c r="F4346" s="591" t="s">
        <v>1435</v>
      </c>
      <c r="G4346" s="590" t="s">
        <v>311</v>
      </c>
      <c r="H4346" s="589">
        <v>12</v>
      </c>
      <c r="I4346" s="589">
        <v>139.25</v>
      </c>
      <c r="J4346" s="592">
        <v>1671</v>
      </c>
      <c r="K4346" s="590" t="s">
        <v>1363</v>
      </c>
      <c r="L4346" s="590" t="s">
        <v>4502</v>
      </c>
      <c r="M4346" s="591" t="s">
        <v>1435</v>
      </c>
      <c r="O4346" s="554" t="str">
        <f t="shared" si="386"/>
        <v>B3/22/01-E</v>
      </c>
    </row>
    <row r="4347" spans="1:18">
      <c r="B4347" s="590" t="s">
        <v>4497</v>
      </c>
      <c r="C4347" s="590" t="s">
        <v>1914</v>
      </c>
      <c r="D4347" s="590" t="s">
        <v>1954</v>
      </c>
      <c r="E4347" s="590" t="s">
        <v>11</v>
      </c>
      <c r="F4347" s="591" t="s">
        <v>1436</v>
      </c>
      <c r="G4347" s="590" t="s">
        <v>311</v>
      </c>
      <c r="H4347" s="589">
        <v>14</v>
      </c>
      <c r="I4347" s="589">
        <v>164</v>
      </c>
      <c r="J4347" s="592">
        <v>2296</v>
      </c>
      <c r="K4347" s="590" t="s">
        <v>1363</v>
      </c>
      <c r="L4347" s="590" t="s">
        <v>4503</v>
      </c>
      <c r="M4347" s="591" t="s">
        <v>1436</v>
      </c>
      <c r="O4347" s="554" t="str">
        <f t="shared" si="386"/>
        <v>B3/22/01-F</v>
      </c>
    </row>
    <row r="4349" spans="1:18" ht="14.5">
      <c r="A4349" s="587">
        <v>3</v>
      </c>
      <c r="B4349" s="588" t="s">
        <v>4497</v>
      </c>
      <c r="C4349" s="588" t="s">
        <v>36</v>
      </c>
      <c r="D4349" s="588" t="s">
        <v>36</v>
      </c>
      <c r="E4349" s="588" t="s">
        <v>36</v>
      </c>
      <c r="F4349" s="587" t="s">
        <v>1223</v>
      </c>
      <c r="G4349" s="588" t="s">
        <v>36</v>
      </c>
      <c r="H4349" s="587"/>
      <c r="I4349" s="587"/>
      <c r="J4349" s="583">
        <v>182230.93</v>
      </c>
      <c r="K4349" s="588"/>
      <c r="L4349" s="588"/>
      <c r="M4349" s="587"/>
      <c r="N4349" s="587"/>
      <c r="O4349" s="587"/>
    </row>
    <row r="4350" spans="1:18" ht="43.5">
      <c r="A4350" s="587">
        <v>4</v>
      </c>
      <c r="B4350" s="588" t="s">
        <v>4497</v>
      </c>
      <c r="C4350" s="588" t="s">
        <v>36</v>
      </c>
      <c r="D4350" s="588" t="s">
        <v>36</v>
      </c>
      <c r="E4350" s="588" t="s">
        <v>36</v>
      </c>
      <c r="F4350" s="587" t="s">
        <v>1224</v>
      </c>
      <c r="G4350" s="588" t="s">
        <v>36</v>
      </c>
      <c r="H4350" s="587"/>
      <c r="I4350" s="587"/>
      <c r="J4350" s="583">
        <v>13659.5</v>
      </c>
      <c r="K4350" s="588"/>
      <c r="L4350" s="588"/>
      <c r="M4350" s="587"/>
      <c r="N4350" s="587"/>
      <c r="O4350" s="587"/>
      <c r="P4350" s="555"/>
      <c r="Q4350" s="555"/>
      <c r="R4350" s="555"/>
    </row>
    <row r="4351" spans="1:18" ht="29">
      <c r="A4351" s="587">
        <v>5</v>
      </c>
      <c r="B4351" s="588" t="s">
        <v>4497</v>
      </c>
      <c r="C4351" s="588" t="s">
        <v>36</v>
      </c>
      <c r="D4351" s="588" t="s">
        <v>36</v>
      </c>
      <c r="E4351" s="588" t="s">
        <v>36</v>
      </c>
      <c r="F4351" s="587" t="s">
        <v>1437</v>
      </c>
      <c r="G4351" s="588" t="s">
        <v>36</v>
      </c>
      <c r="H4351" s="587"/>
      <c r="I4351" s="587"/>
      <c r="J4351" s="587">
        <v>812.5</v>
      </c>
      <c r="K4351" s="588"/>
      <c r="L4351" s="588"/>
      <c r="M4351" s="587"/>
      <c r="N4351" s="587"/>
      <c r="O4351" s="587"/>
      <c r="P4351" s="555"/>
      <c r="Q4351" s="555"/>
      <c r="R4351" s="555"/>
    </row>
    <row r="4352" spans="1:18" ht="14.5">
      <c r="B4352" s="590" t="s">
        <v>4497</v>
      </c>
      <c r="C4352" s="590" t="s">
        <v>1914</v>
      </c>
      <c r="D4352" s="590" t="s">
        <v>1960</v>
      </c>
      <c r="E4352" s="590" t="s">
        <v>27</v>
      </c>
      <c r="F4352" s="591" t="s">
        <v>1432</v>
      </c>
      <c r="G4352" s="590" t="s">
        <v>179</v>
      </c>
      <c r="H4352" s="589">
        <v>25</v>
      </c>
      <c r="I4352" s="589">
        <v>32.5</v>
      </c>
      <c r="J4352" s="589">
        <v>812.5</v>
      </c>
      <c r="K4352" s="590" t="s">
        <v>1363</v>
      </c>
      <c r="L4352" s="590" t="s">
        <v>4504</v>
      </c>
      <c r="M4352" s="591" t="s">
        <v>1432</v>
      </c>
      <c r="O4352" s="554" t="str">
        <f>+_xlfn.CONCAT(B4352,"-",E4352)</f>
        <v>B3/22/01-G</v>
      </c>
      <c r="P4352" s="555"/>
      <c r="Q4352" s="555"/>
      <c r="R4352" s="555"/>
    </row>
    <row r="4355" spans="1:18" ht="29">
      <c r="A4355" s="587">
        <v>5</v>
      </c>
      <c r="B4355" s="588" t="s">
        <v>4505</v>
      </c>
      <c r="C4355" s="588" t="s">
        <v>36</v>
      </c>
      <c r="D4355" s="588" t="s">
        <v>36</v>
      </c>
      <c r="E4355" s="588" t="s">
        <v>36</v>
      </c>
      <c r="F4355" s="587" t="s">
        <v>1438</v>
      </c>
      <c r="G4355" s="588" t="s">
        <v>36</v>
      </c>
      <c r="H4355" s="587"/>
      <c r="I4355" s="587"/>
      <c r="J4355" s="583">
        <v>6225</v>
      </c>
      <c r="K4355" s="588"/>
      <c r="L4355" s="588"/>
      <c r="M4355" s="587"/>
      <c r="N4355" s="587"/>
      <c r="O4355" s="587"/>
    </row>
    <row r="4356" spans="1:18" ht="14.5">
      <c r="B4356" s="590" t="s">
        <v>4505</v>
      </c>
      <c r="C4356" s="590" t="s">
        <v>1914</v>
      </c>
      <c r="D4356" s="590" t="s">
        <v>1960</v>
      </c>
      <c r="E4356" s="590" t="s">
        <v>5</v>
      </c>
      <c r="F4356" s="591" t="s">
        <v>1435</v>
      </c>
      <c r="G4356" s="590" t="s">
        <v>179</v>
      </c>
      <c r="H4356" s="589">
        <v>25</v>
      </c>
      <c r="I4356" s="589">
        <v>114.25</v>
      </c>
      <c r="J4356" s="592">
        <v>2856.25</v>
      </c>
      <c r="K4356" s="590" t="s">
        <v>1363</v>
      </c>
      <c r="L4356" s="590" t="s">
        <v>4506</v>
      </c>
      <c r="M4356" s="591" t="s">
        <v>1435</v>
      </c>
      <c r="O4356" s="554" t="str">
        <f t="shared" ref="O4356:O4357" si="387">+_xlfn.CONCAT(B4356,"-",E4356)</f>
        <v>B3/22/02-A</v>
      </c>
      <c r="P4356" s="555"/>
      <c r="Q4356" s="555"/>
      <c r="R4356" s="555"/>
    </row>
    <row r="4357" spans="1:18">
      <c r="B4357" s="590" t="s">
        <v>4505</v>
      </c>
      <c r="C4357" s="590" t="s">
        <v>1914</v>
      </c>
      <c r="D4357" s="590" t="s">
        <v>1960</v>
      </c>
      <c r="E4357" s="590" t="s">
        <v>6</v>
      </c>
      <c r="F4357" s="591" t="s">
        <v>1436</v>
      </c>
      <c r="G4357" s="590" t="s">
        <v>179</v>
      </c>
      <c r="H4357" s="589">
        <v>25</v>
      </c>
      <c r="I4357" s="589">
        <v>134.75</v>
      </c>
      <c r="J4357" s="592">
        <v>3368.75</v>
      </c>
      <c r="K4357" s="590" t="s">
        <v>1363</v>
      </c>
      <c r="L4357" s="590" t="s">
        <v>4507</v>
      </c>
      <c r="M4357" s="591" t="s">
        <v>1436</v>
      </c>
      <c r="O4357" s="554" t="str">
        <f t="shared" si="387"/>
        <v>B3/22/02-B</v>
      </c>
    </row>
    <row r="4359" spans="1:18" ht="29">
      <c r="A4359" s="587">
        <v>5</v>
      </c>
      <c r="B4359" s="588" t="s">
        <v>4505</v>
      </c>
      <c r="C4359" s="588" t="s">
        <v>36</v>
      </c>
      <c r="D4359" s="588" t="s">
        <v>36</v>
      </c>
      <c r="E4359" s="588" t="s">
        <v>36</v>
      </c>
      <c r="F4359" s="587" t="s">
        <v>1439</v>
      </c>
      <c r="G4359" s="588" t="s">
        <v>36</v>
      </c>
      <c r="H4359" s="587"/>
      <c r="I4359" s="587"/>
      <c r="J4359" s="583">
        <v>6622</v>
      </c>
      <c r="K4359" s="588"/>
      <c r="L4359" s="588"/>
      <c r="M4359" s="587"/>
      <c r="N4359" s="587"/>
      <c r="O4359" s="587"/>
    </row>
    <row r="4360" spans="1:18" ht="14.5">
      <c r="B4360" s="590" t="s">
        <v>4505</v>
      </c>
      <c r="C4360" s="590" t="s">
        <v>1914</v>
      </c>
      <c r="D4360" s="590" t="s">
        <v>1960</v>
      </c>
      <c r="E4360" s="590" t="s">
        <v>7</v>
      </c>
      <c r="F4360" s="591" t="s">
        <v>1443</v>
      </c>
      <c r="G4360" s="590" t="s">
        <v>179</v>
      </c>
      <c r="H4360" s="589">
        <v>25</v>
      </c>
      <c r="I4360" s="589">
        <v>264.88</v>
      </c>
      <c r="J4360" s="592">
        <v>6622</v>
      </c>
      <c r="K4360" s="590" t="s">
        <v>1363</v>
      </c>
      <c r="L4360" s="590" t="s">
        <v>4508</v>
      </c>
      <c r="M4360" s="591" t="s">
        <v>1443</v>
      </c>
      <c r="O4360" s="554" t="str">
        <f>+_xlfn.CONCAT(B4360,"-",E4360)</f>
        <v>B3/22/02-C</v>
      </c>
      <c r="P4360" s="555"/>
      <c r="Q4360" s="555"/>
      <c r="R4360" s="555"/>
    </row>
    <row r="4362" spans="1:18" ht="43.5">
      <c r="A4362" s="587">
        <v>4</v>
      </c>
      <c r="B4362" s="588" t="s">
        <v>4505</v>
      </c>
      <c r="C4362" s="588" t="s">
        <v>36</v>
      </c>
      <c r="D4362" s="588" t="s">
        <v>36</v>
      </c>
      <c r="E4362" s="588" t="s">
        <v>36</v>
      </c>
      <c r="F4362" s="587" t="s">
        <v>1225</v>
      </c>
      <c r="G4362" s="588" t="s">
        <v>36</v>
      </c>
      <c r="H4362" s="587"/>
      <c r="I4362" s="587"/>
      <c r="J4362" s="583">
        <v>52410.85</v>
      </c>
      <c r="K4362" s="588"/>
      <c r="L4362" s="588"/>
      <c r="M4362" s="587"/>
      <c r="N4362" s="587"/>
      <c r="O4362" s="587"/>
    </row>
    <row r="4363" spans="1:18" ht="29">
      <c r="A4363" s="587">
        <v>5</v>
      </c>
      <c r="B4363" s="588" t="s">
        <v>4505</v>
      </c>
      <c r="C4363" s="588" t="s">
        <v>36</v>
      </c>
      <c r="D4363" s="588" t="s">
        <v>36</v>
      </c>
      <c r="E4363" s="588" t="s">
        <v>36</v>
      </c>
      <c r="F4363" s="587" t="s">
        <v>1440</v>
      </c>
      <c r="G4363" s="588" t="s">
        <v>36</v>
      </c>
      <c r="H4363" s="587"/>
      <c r="I4363" s="587"/>
      <c r="J4363" s="583">
        <v>36062</v>
      </c>
      <c r="K4363" s="588"/>
      <c r="L4363" s="588"/>
      <c r="M4363" s="587"/>
      <c r="N4363" s="587"/>
      <c r="O4363" s="587"/>
      <c r="P4363" s="555"/>
      <c r="Q4363" s="555"/>
      <c r="R4363" s="555"/>
    </row>
    <row r="4364" spans="1:18" ht="14.5">
      <c r="B4364" s="590" t="s">
        <v>4505</v>
      </c>
      <c r="C4364" s="590" t="s">
        <v>1914</v>
      </c>
      <c r="D4364" s="590" t="s">
        <v>1960</v>
      </c>
      <c r="E4364" s="590" t="s">
        <v>8</v>
      </c>
      <c r="F4364" s="591" t="s">
        <v>1432</v>
      </c>
      <c r="G4364" s="590" t="s">
        <v>179</v>
      </c>
      <c r="H4364" s="589">
        <v>420</v>
      </c>
      <c r="I4364" s="589">
        <v>25.63</v>
      </c>
      <c r="J4364" s="592">
        <v>10764.6</v>
      </c>
      <c r="K4364" s="590" t="s">
        <v>1363</v>
      </c>
      <c r="L4364" s="590" t="s">
        <v>4509</v>
      </c>
      <c r="M4364" s="591" t="s">
        <v>1432</v>
      </c>
      <c r="O4364" s="554" t="str">
        <f t="shared" ref="O4364:O4368" si="388">+_xlfn.CONCAT(B4364,"-",E4364)</f>
        <v>B3/22/02-D</v>
      </c>
      <c r="P4364" s="555"/>
      <c r="Q4364" s="555"/>
      <c r="R4364" s="555"/>
    </row>
    <row r="4365" spans="1:18">
      <c r="B4365" s="590" t="s">
        <v>4505</v>
      </c>
      <c r="C4365" s="590" t="s">
        <v>1914</v>
      </c>
      <c r="D4365" s="590" t="s">
        <v>1960</v>
      </c>
      <c r="E4365" s="590" t="s">
        <v>10</v>
      </c>
      <c r="F4365" s="591" t="s">
        <v>1433</v>
      </c>
      <c r="G4365" s="590" t="s">
        <v>179</v>
      </c>
      <c r="H4365" s="589">
        <v>60</v>
      </c>
      <c r="I4365" s="589">
        <v>32.25</v>
      </c>
      <c r="J4365" s="592">
        <v>1935</v>
      </c>
      <c r="K4365" s="590" t="s">
        <v>1363</v>
      </c>
      <c r="L4365" s="590" t="s">
        <v>4510</v>
      </c>
      <c r="M4365" s="591" t="s">
        <v>1433</v>
      </c>
      <c r="O4365" s="554" t="str">
        <f t="shared" si="388"/>
        <v>B3/22/02-E</v>
      </c>
    </row>
    <row r="4366" spans="1:18">
      <c r="B4366" s="590" t="s">
        <v>4505</v>
      </c>
      <c r="C4366" s="590" t="s">
        <v>1914</v>
      </c>
      <c r="D4366" s="590" t="s">
        <v>1960</v>
      </c>
      <c r="E4366" s="590" t="s">
        <v>11</v>
      </c>
      <c r="F4366" s="591" t="s">
        <v>1434</v>
      </c>
      <c r="G4366" s="590" t="s">
        <v>179</v>
      </c>
      <c r="H4366" s="589">
        <v>80</v>
      </c>
      <c r="I4366" s="589">
        <v>32</v>
      </c>
      <c r="J4366" s="592">
        <v>2560</v>
      </c>
      <c r="K4366" s="590" t="s">
        <v>1363</v>
      </c>
      <c r="L4366" s="590" t="s">
        <v>4511</v>
      </c>
      <c r="M4366" s="591" t="s">
        <v>1434</v>
      </c>
      <c r="O4366" s="554" t="str">
        <f t="shared" si="388"/>
        <v>B3/22/02-F</v>
      </c>
    </row>
    <row r="4367" spans="1:18">
      <c r="B4367" s="590" t="s">
        <v>4505</v>
      </c>
      <c r="C4367" s="590" t="s">
        <v>1914</v>
      </c>
      <c r="D4367" s="590" t="s">
        <v>1960</v>
      </c>
      <c r="E4367" s="590" t="s">
        <v>27</v>
      </c>
      <c r="F4367" s="591" t="s">
        <v>1435</v>
      </c>
      <c r="G4367" s="590" t="s">
        <v>179</v>
      </c>
      <c r="H4367" s="589">
        <v>150</v>
      </c>
      <c r="I4367" s="589">
        <v>53</v>
      </c>
      <c r="J4367" s="592">
        <v>7950</v>
      </c>
      <c r="K4367" s="590" t="s">
        <v>1363</v>
      </c>
      <c r="L4367" s="590" t="s">
        <v>4512</v>
      </c>
      <c r="M4367" s="591" t="s">
        <v>1435</v>
      </c>
      <c r="O4367" s="554" t="str">
        <f t="shared" si="388"/>
        <v>B3/22/02-G</v>
      </c>
    </row>
    <row r="4368" spans="1:18">
      <c r="B4368" s="590" t="s">
        <v>4505</v>
      </c>
      <c r="C4368" s="590" t="s">
        <v>1914</v>
      </c>
      <c r="D4368" s="590" t="s">
        <v>1960</v>
      </c>
      <c r="E4368" s="590" t="s">
        <v>28</v>
      </c>
      <c r="F4368" s="591" t="s">
        <v>1436</v>
      </c>
      <c r="G4368" s="590" t="s">
        <v>179</v>
      </c>
      <c r="H4368" s="589">
        <v>230</v>
      </c>
      <c r="I4368" s="589">
        <v>55.88</v>
      </c>
      <c r="J4368" s="592">
        <v>12852.4</v>
      </c>
      <c r="K4368" s="590" t="s">
        <v>1363</v>
      </c>
      <c r="L4368" s="590" t="s">
        <v>4513</v>
      </c>
      <c r="M4368" s="591" t="s">
        <v>1436</v>
      </c>
      <c r="O4368" s="554" t="str">
        <f t="shared" si="388"/>
        <v>B3/22/02-H</v>
      </c>
    </row>
    <row r="4370" spans="1:18" ht="29">
      <c r="A4370" s="587">
        <v>5</v>
      </c>
      <c r="B4370" s="588" t="s">
        <v>4505</v>
      </c>
      <c r="C4370" s="588" t="s">
        <v>36</v>
      </c>
      <c r="D4370" s="588" t="s">
        <v>36</v>
      </c>
      <c r="E4370" s="588" t="s">
        <v>36</v>
      </c>
      <c r="F4370" s="587" t="s">
        <v>1441</v>
      </c>
      <c r="G4370" s="588" t="s">
        <v>36</v>
      </c>
      <c r="H4370" s="587"/>
      <c r="I4370" s="587"/>
      <c r="J4370" s="583">
        <v>16348.85</v>
      </c>
      <c r="K4370" s="588"/>
      <c r="L4370" s="588"/>
      <c r="M4370" s="587"/>
      <c r="N4370" s="587"/>
      <c r="O4370" s="587"/>
    </row>
    <row r="4371" spans="1:18" ht="14.5">
      <c r="B4371" s="590" t="s">
        <v>4505</v>
      </c>
      <c r="C4371" s="590" t="s">
        <v>1914</v>
      </c>
      <c r="D4371" s="590" t="s">
        <v>1960</v>
      </c>
      <c r="E4371" s="590" t="s">
        <v>33</v>
      </c>
      <c r="F4371" s="591" t="s">
        <v>1430</v>
      </c>
      <c r="G4371" s="590" t="s">
        <v>179</v>
      </c>
      <c r="H4371" s="589">
        <v>145</v>
      </c>
      <c r="I4371" s="589">
        <v>94.13</v>
      </c>
      <c r="J4371" s="592">
        <v>13648.85</v>
      </c>
      <c r="K4371" s="590" t="s">
        <v>1363</v>
      </c>
      <c r="L4371" s="590" t="s">
        <v>4514</v>
      </c>
      <c r="M4371" s="591" t="s">
        <v>1430</v>
      </c>
      <c r="O4371" s="554" t="str">
        <f t="shared" ref="O4371:O4372" si="389">+_xlfn.CONCAT(B4371,"-",E4371)</f>
        <v>B3/22/02-J</v>
      </c>
      <c r="P4371" s="555"/>
      <c r="Q4371" s="555"/>
      <c r="R4371" s="555"/>
    </row>
    <row r="4372" spans="1:18">
      <c r="B4372" s="590" t="s">
        <v>4505</v>
      </c>
      <c r="C4372" s="590" t="s">
        <v>1914</v>
      </c>
      <c r="D4372" s="590" t="s">
        <v>1960</v>
      </c>
      <c r="E4372" s="590" t="s">
        <v>34</v>
      </c>
      <c r="F4372" s="591" t="s">
        <v>1431</v>
      </c>
      <c r="G4372" s="590" t="s">
        <v>179</v>
      </c>
      <c r="H4372" s="589">
        <v>30</v>
      </c>
      <c r="I4372" s="589">
        <v>90</v>
      </c>
      <c r="J4372" s="592">
        <v>2700</v>
      </c>
      <c r="K4372" s="590" t="s">
        <v>1363</v>
      </c>
      <c r="L4372" s="590" t="s">
        <v>4515</v>
      </c>
      <c r="M4372" s="591" t="s">
        <v>1431</v>
      </c>
      <c r="O4372" s="554" t="str">
        <f t="shared" si="389"/>
        <v>B3/22/02-K</v>
      </c>
    </row>
    <row r="4375" spans="1:18" ht="43.5">
      <c r="A4375" s="587">
        <v>4</v>
      </c>
      <c r="B4375" s="588" t="s">
        <v>4516</v>
      </c>
      <c r="C4375" s="588" t="s">
        <v>36</v>
      </c>
      <c r="D4375" s="588" t="s">
        <v>36</v>
      </c>
      <c r="E4375" s="588" t="s">
        <v>36</v>
      </c>
      <c r="F4375" s="587" t="s">
        <v>1226</v>
      </c>
      <c r="G4375" s="588" t="s">
        <v>36</v>
      </c>
      <c r="H4375" s="587"/>
      <c r="I4375" s="587"/>
      <c r="J4375" s="583">
        <v>6035</v>
      </c>
      <c r="K4375" s="588"/>
      <c r="L4375" s="588"/>
      <c r="M4375" s="587"/>
      <c r="N4375" s="587"/>
      <c r="O4375" s="587"/>
    </row>
    <row r="4376" spans="1:18" ht="29">
      <c r="A4376" s="587">
        <v>5</v>
      </c>
      <c r="B4376" s="588" t="s">
        <v>4516</v>
      </c>
      <c r="C4376" s="588" t="s">
        <v>36</v>
      </c>
      <c r="D4376" s="588" t="s">
        <v>36</v>
      </c>
      <c r="E4376" s="588" t="s">
        <v>36</v>
      </c>
      <c r="F4376" s="587" t="s">
        <v>1440</v>
      </c>
      <c r="G4376" s="588" t="s">
        <v>36</v>
      </c>
      <c r="H4376" s="587"/>
      <c r="I4376" s="587"/>
      <c r="J4376" s="583">
        <v>6035</v>
      </c>
      <c r="K4376" s="588"/>
      <c r="L4376" s="588"/>
      <c r="M4376" s="587"/>
      <c r="N4376" s="587"/>
      <c r="O4376" s="587"/>
      <c r="P4376" s="555"/>
      <c r="Q4376" s="555"/>
      <c r="R4376" s="555"/>
    </row>
    <row r="4377" spans="1:18" ht="14.5">
      <c r="B4377" s="590" t="s">
        <v>4516</v>
      </c>
      <c r="C4377" s="590" t="s">
        <v>1914</v>
      </c>
      <c r="D4377" s="590" t="s">
        <v>1960</v>
      </c>
      <c r="E4377" s="590" t="s">
        <v>5</v>
      </c>
      <c r="F4377" s="591" t="s">
        <v>1442</v>
      </c>
      <c r="G4377" s="590" t="s">
        <v>179</v>
      </c>
      <c r="H4377" s="589">
        <v>340</v>
      </c>
      <c r="I4377" s="589">
        <v>17.75</v>
      </c>
      <c r="J4377" s="592">
        <v>6035</v>
      </c>
      <c r="K4377" s="590" t="s">
        <v>1363</v>
      </c>
      <c r="L4377" s="590" t="s">
        <v>4517</v>
      </c>
      <c r="M4377" s="591" t="s">
        <v>1442</v>
      </c>
      <c r="O4377" s="554" t="str">
        <f>+_xlfn.CONCAT(B4377,"-",E4377)</f>
        <v>B3/22/03-A</v>
      </c>
      <c r="P4377" s="555"/>
      <c r="Q4377" s="555"/>
      <c r="R4377" s="555"/>
    </row>
    <row r="4379" spans="1:18" ht="29">
      <c r="A4379" s="587">
        <v>4</v>
      </c>
      <c r="B4379" s="588" t="s">
        <v>4516</v>
      </c>
      <c r="C4379" s="588" t="s">
        <v>36</v>
      </c>
      <c r="D4379" s="588" t="s">
        <v>36</v>
      </c>
      <c r="E4379" s="588" t="s">
        <v>36</v>
      </c>
      <c r="F4379" s="587" t="s">
        <v>1966</v>
      </c>
      <c r="G4379" s="588" t="s">
        <v>36</v>
      </c>
      <c r="H4379" s="587"/>
      <c r="I4379" s="587"/>
      <c r="J4379" s="583">
        <v>88793.7</v>
      </c>
      <c r="K4379" s="588"/>
      <c r="L4379" s="588"/>
      <c r="M4379" s="587"/>
      <c r="N4379" s="587"/>
      <c r="O4379" s="587"/>
    </row>
    <row r="4380" spans="1:18" ht="29">
      <c r="A4380" s="587">
        <v>5</v>
      </c>
      <c r="B4380" s="588" t="s">
        <v>4516</v>
      </c>
      <c r="C4380" s="588" t="s">
        <v>36</v>
      </c>
      <c r="D4380" s="588" t="s">
        <v>36</v>
      </c>
      <c r="E4380" s="588" t="s">
        <v>36</v>
      </c>
      <c r="F4380" s="587" t="s">
        <v>1440</v>
      </c>
      <c r="G4380" s="588" t="s">
        <v>36</v>
      </c>
      <c r="H4380" s="587"/>
      <c r="I4380" s="587"/>
      <c r="J4380" s="583">
        <v>32606.400000000001</v>
      </c>
      <c r="K4380" s="588"/>
      <c r="L4380" s="588"/>
      <c r="M4380" s="587"/>
      <c r="N4380" s="587"/>
      <c r="O4380" s="587"/>
      <c r="P4380" s="555"/>
      <c r="Q4380" s="555"/>
      <c r="R4380" s="555"/>
    </row>
    <row r="4381" spans="1:18" ht="14.5">
      <c r="B4381" s="590" t="s">
        <v>4516</v>
      </c>
      <c r="C4381" s="590" t="s">
        <v>1914</v>
      </c>
      <c r="D4381" s="590" t="s">
        <v>1960</v>
      </c>
      <c r="E4381" s="590" t="s">
        <v>6</v>
      </c>
      <c r="F4381" s="591" t="s">
        <v>1435</v>
      </c>
      <c r="G4381" s="590" t="s">
        <v>179</v>
      </c>
      <c r="H4381" s="589">
        <v>320</v>
      </c>
      <c r="I4381" s="589">
        <v>53</v>
      </c>
      <c r="J4381" s="592">
        <v>16960</v>
      </c>
      <c r="K4381" s="590" t="s">
        <v>1363</v>
      </c>
      <c r="L4381" s="590" t="s">
        <v>4518</v>
      </c>
      <c r="M4381" s="591" t="s">
        <v>1435</v>
      </c>
      <c r="O4381" s="554" t="str">
        <f t="shared" ref="O4381:O4382" si="390">+_xlfn.CONCAT(B4381,"-",E4381)</f>
        <v>B3/22/03-B</v>
      </c>
      <c r="P4381" s="555"/>
      <c r="Q4381" s="555"/>
      <c r="R4381" s="555"/>
    </row>
    <row r="4382" spans="1:18">
      <c r="B4382" s="590" t="s">
        <v>4516</v>
      </c>
      <c r="C4382" s="590" t="s">
        <v>1914</v>
      </c>
      <c r="D4382" s="590" t="s">
        <v>1960</v>
      </c>
      <c r="E4382" s="590" t="s">
        <v>7</v>
      </c>
      <c r="F4382" s="591" t="s">
        <v>1436</v>
      </c>
      <c r="G4382" s="590" t="s">
        <v>179</v>
      </c>
      <c r="H4382" s="589">
        <v>280</v>
      </c>
      <c r="I4382" s="589">
        <v>55.88</v>
      </c>
      <c r="J4382" s="592">
        <v>15646.4</v>
      </c>
      <c r="K4382" s="590" t="s">
        <v>1363</v>
      </c>
      <c r="L4382" s="590" t="s">
        <v>4519</v>
      </c>
      <c r="M4382" s="591" t="s">
        <v>1436</v>
      </c>
      <c r="O4382" s="554" t="str">
        <f t="shared" si="390"/>
        <v>B3/22/03-C</v>
      </c>
    </row>
    <row r="4384" spans="1:18" ht="29">
      <c r="A4384" s="587">
        <v>5</v>
      </c>
      <c r="B4384" s="588" t="s">
        <v>4516</v>
      </c>
      <c r="C4384" s="588" t="s">
        <v>36</v>
      </c>
      <c r="D4384" s="588" t="s">
        <v>36</v>
      </c>
      <c r="E4384" s="588" t="s">
        <v>36</v>
      </c>
      <c r="F4384" s="587" t="s">
        <v>1441</v>
      </c>
      <c r="G4384" s="588" t="s">
        <v>36</v>
      </c>
      <c r="H4384" s="587"/>
      <c r="I4384" s="587"/>
      <c r="J4384" s="583">
        <v>56187.3</v>
      </c>
      <c r="K4384" s="588"/>
      <c r="L4384" s="588"/>
      <c r="M4384" s="587"/>
      <c r="N4384" s="587"/>
      <c r="O4384" s="587"/>
    </row>
    <row r="4385" spans="1:18" ht="14.5">
      <c r="B4385" s="590" t="s">
        <v>4516</v>
      </c>
      <c r="C4385" s="590" t="s">
        <v>1914</v>
      </c>
      <c r="D4385" s="590" t="s">
        <v>1960</v>
      </c>
      <c r="E4385" s="590" t="s">
        <v>8</v>
      </c>
      <c r="F4385" s="591" t="s">
        <v>1430</v>
      </c>
      <c r="G4385" s="590" t="s">
        <v>179</v>
      </c>
      <c r="H4385" s="589">
        <v>105</v>
      </c>
      <c r="I4385" s="589">
        <v>94.13</v>
      </c>
      <c r="J4385" s="592">
        <v>9883.65</v>
      </c>
      <c r="K4385" s="590" t="s">
        <v>1363</v>
      </c>
      <c r="L4385" s="590" t="s">
        <v>4520</v>
      </c>
      <c r="M4385" s="591" t="s">
        <v>1430</v>
      </c>
      <c r="O4385" s="554" t="str">
        <f t="shared" ref="O4385:O4389" si="391">+_xlfn.CONCAT(B4385,"-",E4385)</f>
        <v>B3/22/03-D</v>
      </c>
      <c r="P4385" s="555"/>
      <c r="Q4385" s="555"/>
      <c r="R4385" s="555"/>
    </row>
    <row r="4386" spans="1:18">
      <c r="B4386" s="590" t="s">
        <v>4516</v>
      </c>
      <c r="C4386" s="590" t="s">
        <v>1914</v>
      </c>
      <c r="D4386" s="590" t="s">
        <v>1960</v>
      </c>
      <c r="E4386" s="590" t="s">
        <v>10</v>
      </c>
      <c r="F4386" s="591" t="s">
        <v>1431</v>
      </c>
      <c r="G4386" s="590" t="s">
        <v>179</v>
      </c>
      <c r="H4386" s="589">
        <v>300</v>
      </c>
      <c r="I4386" s="589">
        <v>90</v>
      </c>
      <c r="J4386" s="592">
        <v>27000</v>
      </c>
      <c r="K4386" s="590" t="s">
        <v>1363</v>
      </c>
      <c r="L4386" s="590" t="s">
        <v>4521</v>
      </c>
      <c r="M4386" s="591" t="s">
        <v>1431</v>
      </c>
      <c r="O4386" s="554" t="str">
        <f t="shared" si="391"/>
        <v>B3/22/03-E</v>
      </c>
    </row>
    <row r="4387" spans="1:18">
      <c r="B4387" s="590" t="s">
        <v>4516</v>
      </c>
      <c r="C4387" s="590" t="s">
        <v>1914</v>
      </c>
      <c r="D4387" s="590" t="s">
        <v>1960</v>
      </c>
      <c r="E4387" s="590" t="s">
        <v>11</v>
      </c>
      <c r="F4387" s="591" t="s">
        <v>1443</v>
      </c>
      <c r="G4387" s="590" t="s">
        <v>179</v>
      </c>
      <c r="H4387" s="589">
        <v>90</v>
      </c>
      <c r="I4387" s="589">
        <v>116.13</v>
      </c>
      <c r="J4387" s="592">
        <v>10451.700000000001</v>
      </c>
      <c r="K4387" s="590" t="s">
        <v>1363</v>
      </c>
      <c r="L4387" s="590" t="s">
        <v>4522</v>
      </c>
      <c r="M4387" s="591" t="s">
        <v>1443</v>
      </c>
      <c r="O4387" s="554" t="str">
        <f t="shared" si="391"/>
        <v>B3/22/03-F</v>
      </c>
    </row>
    <row r="4388" spans="1:18">
      <c r="B4388" s="590" t="s">
        <v>4516</v>
      </c>
      <c r="C4388" s="590" t="s">
        <v>1914</v>
      </c>
      <c r="D4388" s="590" t="s">
        <v>1960</v>
      </c>
      <c r="E4388" s="590" t="s">
        <v>27</v>
      </c>
      <c r="F4388" s="591" t="s">
        <v>1444</v>
      </c>
      <c r="G4388" s="590" t="s">
        <v>179</v>
      </c>
      <c r="H4388" s="589">
        <v>15</v>
      </c>
      <c r="I4388" s="589">
        <v>116.13</v>
      </c>
      <c r="J4388" s="592">
        <v>1741.95</v>
      </c>
      <c r="K4388" s="590" t="s">
        <v>1363</v>
      </c>
      <c r="L4388" s="590" t="s">
        <v>4523</v>
      </c>
      <c r="M4388" s="591" t="s">
        <v>1444</v>
      </c>
      <c r="O4388" s="554" t="str">
        <f t="shared" si="391"/>
        <v>B3/22/03-G</v>
      </c>
    </row>
    <row r="4389" spans="1:18">
      <c r="B4389" s="590" t="s">
        <v>4516</v>
      </c>
      <c r="C4389" s="590" t="s">
        <v>1914</v>
      </c>
      <c r="D4389" s="590" t="s">
        <v>1960</v>
      </c>
      <c r="E4389" s="590" t="s">
        <v>28</v>
      </c>
      <c r="F4389" s="591" t="s">
        <v>4524</v>
      </c>
      <c r="G4389" s="590" t="s">
        <v>179</v>
      </c>
      <c r="H4389" s="589">
        <v>40</v>
      </c>
      <c r="I4389" s="589">
        <v>177.75</v>
      </c>
      <c r="J4389" s="592">
        <v>7110</v>
      </c>
      <c r="K4389" s="590" t="s">
        <v>1363</v>
      </c>
      <c r="L4389" s="590" t="s">
        <v>4525</v>
      </c>
      <c r="M4389" s="591" t="s">
        <v>4524</v>
      </c>
      <c r="O4389" s="554" t="str">
        <f t="shared" si="391"/>
        <v>B3/22/03-H</v>
      </c>
    </row>
    <row r="4391" spans="1:18" ht="29">
      <c r="A4391" s="587">
        <v>4</v>
      </c>
      <c r="B4391" s="588" t="s">
        <v>4516</v>
      </c>
      <c r="C4391" s="588" t="s">
        <v>36</v>
      </c>
      <c r="D4391" s="588" t="s">
        <v>36</v>
      </c>
      <c r="E4391" s="588" t="s">
        <v>36</v>
      </c>
      <c r="F4391" s="587" t="s">
        <v>1228</v>
      </c>
      <c r="G4391" s="588" t="s">
        <v>36</v>
      </c>
      <c r="H4391" s="587"/>
      <c r="I4391" s="587"/>
      <c r="J4391" s="583">
        <v>20067.5</v>
      </c>
      <c r="K4391" s="588"/>
      <c r="L4391" s="588"/>
      <c r="M4391" s="587"/>
      <c r="N4391" s="587"/>
      <c r="O4391" s="587"/>
    </row>
    <row r="4392" spans="1:18" ht="29">
      <c r="A4392" s="587">
        <v>5</v>
      </c>
      <c r="B4392" s="588" t="s">
        <v>4516</v>
      </c>
      <c r="C4392" s="588" t="s">
        <v>36</v>
      </c>
      <c r="D4392" s="588" t="s">
        <v>36</v>
      </c>
      <c r="E4392" s="588" t="s">
        <v>36</v>
      </c>
      <c r="F4392" s="587" t="s">
        <v>1440</v>
      </c>
      <c r="G4392" s="588" t="s">
        <v>36</v>
      </c>
      <c r="H4392" s="587"/>
      <c r="I4392" s="587"/>
      <c r="J4392" s="583">
        <v>20067.5</v>
      </c>
      <c r="K4392" s="588"/>
      <c r="L4392" s="588"/>
      <c r="M4392" s="587"/>
      <c r="N4392" s="587"/>
      <c r="O4392" s="587"/>
      <c r="P4392" s="555"/>
      <c r="Q4392" s="555"/>
      <c r="R4392" s="555"/>
    </row>
    <row r="4393" spans="1:18" ht="14.5">
      <c r="B4393" s="590" t="s">
        <v>4516</v>
      </c>
      <c r="C4393" s="590" t="s">
        <v>1914</v>
      </c>
      <c r="D4393" s="590" t="s">
        <v>1960</v>
      </c>
      <c r="E4393" s="590" t="s">
        <v>33</v>
      </c>
      <c r="F4393" s="591" t="s">
        <v>1442</v>
      </c>
      <c r="G4393" s="590" t="s">
        <v>179</v>
      </c>
      <c r="H4393" s="589">
        <v>580</v>
      </c>
      <c r="I4393" s="589">
        <v>17.75</v>
      </c>
      <c r="J4393" s="592">
        <v>10295</v>
      </c>
      <c r="K4393" s="590" t="s">
        <v>1363</v>
      </c>
      <c r="L4393" s="590" t="s">
        <v>4526</v>
      </c>
      <c r="M4393" s="591" t="s">
        <v>1442</v>
      </c>
      <c r="O4393" s="554" t="str">
        <f>+_xlfn.CONCAT(B4393,"-",E4393)</f>
        <v>B3/22/03-J</v>
      </c>
      <c r="P4393" s="555"/>
      <c r="Q4393" s="555"/>
      <c r="R4393" s="555"/>
    </row>
    <row r="4396" spans="1:18">
      <c r="B4396" s="590" t="s">
        <v>4527</v>
      </c>
      <c r="C4396" s="590" t="s">
        <v>1914</v>
      </c>
      <c r="D4396" s="590" t="s">
        <v>1960</v>
      </c>
      <c r="E4396" s="590" t="s">
        <v>5</v>
      </c>
      <c r="F4396" s="591" t="s">
        <v>1433</v>
      </c>
      <c r="G4396" s="590" t="s">
        <v>179</v>
      </c>
      <c r="H4396" s="589">
        <v>50</v>
      </c>
      <c r="I4396" s="589">
        <v>32.25</v>
      </c>
      <c r="J4396" s="592">
        <v>1612.5</v>
      </c>
      <c r="K4396" s="590" t="s">
        <v>1363</v>
      </c>
      <c r="L4396" s="590" t="s">
        <v>4528</v>
      </c>
      <c r="M4396" s="591" t="s">
        <v>1433</v>
      </c>
      <c r="O4396" s="554" t="str">
        <f t="shared" ref="O4396:O4397" si="392">+_xlfn.CONCAT(B4396,"-",E4396)</f>
        <v>B3/22/04-A</v>
      </c>
    </row>
    <row r="4397" spans="1:18">
      <c r="B4397" s="590" t="s">
        <v>4527</v>
      </c>
      <c r="C4397" s="590" t="s">
        <v>1914</v>
      </c>
      <c r="D4397" s="590" t="s">
        <v>1960</v>
      </c>
      <c r="E4397" s="590" t="s">
        <v>6</v>
      </c>
      <c r="F4397" s="591" t="s">
        <v>1434</v>
      </c>
      <c r="G4397" s="590" t="s">
        <v>179</v>
      </c>
      <c r="H4397" s="589">
        <v>255</v>
      </c>
      <c r="I4397" s="589">
        <v>32</v>
      </c>
      <c r="J4397" s="592">
        <v>8160</v>
      </c>
      <c r="K4397" s="590" t="s">
        <v>1363</v>
      </c>
      <c r="L4397" s="590" t="s">
        <v>4529</v>
      </c>
      <c r="M4397" s="591" t="s">
        <v>1434</v>
      </c>
      <c r="O4397" s="554" t="str">
        <f t="shared" si="392"/>
        <v>B3/22/04-B</v>
      </c>
    </row>
    <row r="4399" spans="1:18" ht="14.5">
      <c r="A4399" s="587">
        <v>4</v>
      </c>
      <c r="B4399" s="588" t="s">
        <v>4527</v>
      </c>
      <c r="C4399" s="588" t="s">
        <v>36</v>
      </c>
      <c r="D4399" s="588" t="s">
        <v>36</v>
      </c>
      <c r="E4399" s="588" t="s">
        <v>36</v>
      </c>
      <c r="F4399" s="587" t="s">
        <v>1229</v>
      </c>
      <c r="G4399" s="588" t="s">
        <v>36</v>
      </c>
      <c r="H4399" s="587"/>
      <c r="I4399" s="587"/>
      <c r="J4399" s="583">
        <v>1264.3800000000001</v>
      </c>
      <c r="K4399" s="588"/>
      <c r="L4399" s="588"/>
      <c r="M4399" s="587"/>
      <c r="N4399" s="587"/>
      <c r="O4399" s="587"/>
    </row>
    <row r="4400" spans="1:18" ht="29">
      <c r="A4400" s="587">
        <v>5</v>
      </c>
      <c r="B4400" s="588" t="s">
        <v>4527</v>
      </c>
      <c r="C4400" s="588" t="s">
        <v>36</v>
      </c>
      <c r="D4400" s="588" t="s">
        <v>36</v>
      </c>
      <c r="E4400" s="588" t="s">
        <v>36</v>
      </c>
      <c r="F4400" s="587" t="s">
        <v>1437</v>
      </c>
      <c r="G4400" s="588" t="s">
        <v>36</v>
      </c>
      <c r="H4400" s="587"/>
      <c r="I4400" s="587"/>
      <c r="J4400" s="583">
        <v>1264.3800000000001</v>
      </c>
      <c r="K4400" s="588"/>
      <c r="L4400" s="588"/>
      <c r="M4400" s="587"/>
      <c r="N4400" s="587"/>
      <c r="O4400" s="587"/>
      <c r="P4400" s="555"/>
      <c r="Q4400" s="555"/>
      <c r="R4400" s="555"/>
    </row>
    <row r="4401" spans="1:18" ht="14.5">
      <c r="B4401" s="590" t="s">
        <v>4527</v>
      </c>
      <c r="C4401" s="590" t="s">
        <v>1914</v>
      </c>
      <c r="D4401" s="590" t="s">
        <v>1960</v>
      </c>
      <c r="E4401" s="590" t="s">
        <v>7</v>
      </c>
      <c r="F4401" s="591" t="s">
        <v>1433</v>
      </c>
      <c r="G4401" s="590" t="s">
        <v>179</v>
      </c>
      <c r="H4401" s="589">
        <v>30</v>
      </c>
      <c r="I4401" s="589">
        <v>40.75</v>
      </c>
      <c r="J4401" s="592">
        <v>1222.5</v>
      </c>
      <c r="K4401" s="590" t="s">
        <v>1363</v>
      </c>
      <c r="L4401" s="590" t="s">
        <v>4530</v>
      </c>
      <c r="M4401" s="591" t="s">
        <v>1433</v>
      </c>
      <c r="O4401" s="554" t="str">
        <f t="shared" ref="O4401:O4402" si="393">+_xlfn.CONCAT(B4401,"-",E4401)</f>
        <v>B3/22/04-C</v>
      </c>
      <c r="P4401" s="555"/>
      <c r="Q4401" s="555"/>
      <c r="R4401" s="555"/>
    </row>
    <row r="4402" spans="1:18">
      <c r="B4402" s="590" t="s">
        <v>4527</v>
      </c>
      <c r="C4402" s="590" t="s">
        <v>1914</v>
      </c>
      <c r="D4402" s="590" t="s">
        <v>1960</v>
      </c>
      <c r="E4402" s="590" t="s">
        <v>8</v>
      </c>
      <c r="F4402" s="591" t="s">
        <v>1230</v>
      </c>
      <c r="G4402" s="590" t="s">
        <v>0</v>
      </c>
      <c r="H4402" s="589">
        <v>1</v>
      </c>
      <c r="I4402" s="589">
        <v>41.88</v>
      </c>
      <c r="J4402" s="589">
        <v>41.88</v>
      </c>
      <c r="K4402" s="590" t="s">
        <v>1363</v>
      </c>
      <c r="L4402" s="590" t="s">
        <v>4531</v>
      </c>
      <c r="M4402" s="591" t="s">
        <v>1230</v>
      </c>
      <c r="O4402" s="554" t="str">
        <f t="shared" si="393"/>
        <v>B3/22/04-D</v>
      </c>
    </row>
    <row r="4404" spans="1:18" ht="14.5">
      <c r="A4404" s="587">
        <v>3</v>
      </c>
      <c r="B4404" s="588" t="s">
        <v>4527</v>
      </c>
      <c r="C4404" s="588" t="s">
        <v>36</v>
      </c>
      <c r="D4404" s="588" t="s">
        <v>36</v>
      </c>
      <c r="E4404" s="588" t="s">
        <v>36</v>
      </c>
      <c r="F4404" s="587" t="s">
        <v>1231</v>
      </c>
      <c r="G4404" s="588" t="s">
        <v>36</v>
      </c>
      <c r="H4404" s="587"/>
      <c r="I4404" s="587"/>
      <c r="J4404" s="583">
        <v>480168.8</v>
      </c>
      <c r="K4404" s="588"/>
      <c r="L4404" s="588"/>
      <c r="M4404" s="587"/>
      <c r="N4404" s="587"/>
      <c r="O4404" s="587"/>
    </row>
    <row r="4405" spans="1:18" ht="14.5">
      <c r="A4405" s="587">
        <v>4</v>
      </c>
      <c r="B4405" s="588" t="s">
        <v>4527</v>
      </c>
      <c r="C4405" s="588" t="s">
        <v>36</v>
      </c>
      <c r="D4405" s="588" t="s">
        <v>36</v>
      </c>
      <c r="E4405" s="588" t="s">
        <v>36</v>
      </c>
      <c r="F4405" s="587" t="s">
        <v>1232</v>
      </c>
      <c r="G4405" s="588" t="s">
        <v>36</v>
      </c>
      <c r="H4405" s="587"/>
      <c r="I4405" s="587"/>
      <c r="J4405" s="583">
        <v>13520.7</v>
      </c>
      <c r="K4405" s="588"/>
      <c r="L4405" s="588"/>
      <c r="M4405" s="587"/>
      <c r="N4405" s="587"/>
      <c r="O4405" s="587"/>
      <c r="P4405" s="555"/>
      <c r="Q4405" s="555"/>
      <c r="R4405" s="555"/>
    </row>
    <row r="4406" spans="1:18" ht="14.5">
      <c r="B4406" s="590" t="s">
        <v>4527</v>
      </c>
      <c r="C4406" s="590" t="s">
        <v>1914</v>
      </c>
      <c r="D4406" s="590" t="s">
        <v>1979</v>
      </c>
      <c r="E4406" s="590" t="s">
        <v>10</v>
      </c>
      <c r="F4406" s="591" t="s">
        <v>1445</v>
      </c>
      <c r="G4406" s="590" t="s">
        <v>179</v>
      </c>
      <c r="H4406" s="589">
        <v>15</v>
      </c>
      <c r="I4406" s="589">
        <v>41.75</v>
      </c>
      <c r="J4406" s="589">
        <v>626.25</v>
      </c>
      <c r="K4406" s="590" t="s">
        <v>1363</v>
      </c>
      <c r="L4406" s="590" t="s">
        <v>4532</v>
      </c>
      <c r="M4406" s="591" t="s">
        <v>1445</v>
      </c>
      <c r="O4406" s="554" t="str">
        <f t="shared" ref="O4406:O4408" si="394">+_xlfn.CONCAT(B4406,"-",E4406)</f>
        <v>B3/22/04-E</v>
      </c>
      <c r="P4406" s="555"/>
      <c r="Q4406" s="555"/>
      <c r="R4406" s="555"/>
    </row>
    <row r="4407" spans="1:18">
      <c r="B4407" s="590" t="s">
        <v>4527</v>
      </c>
      <c r="C4407" s="590" t="s">
        <v>1914</v>
      </c>
      <c r="D4407" s="590" t="s">
        <v>1979</v>
      </c>
      <c r="E4407" s="590" t="s">
        <v>11</v>
      </c>
      <c r="F4407" s="591" t="s">
        <v>1446</v>
      </c>
      <c r="G4407" s="590" t="s">
        <v>179</v>
      </c>
      <c r="H4407" s="589">
        <v>15</v>
      </c>
      <c r="I4407" s="589">
        <v>94.13</v>
      </c>
      <c r="J4407" s="592">
        <v>1411.95</v>
      </c>
      <c r="K4407" s="590" t="s">
        <v>1363</v>
      </c>
      <c r="L4407" s="590" t="s">
        <v>4533</v>
      </c>
      <c r="M4407" s="591" t="s">
        <v>1446</v>
      </c>
      <c r="O4407" s="554" t="str">
        <f t="shared" si="394"/>
        <v>B3/22/04-F</v>
      </c>
    </row>
    <row r="4408" spans="1:18">
      <c r="B4408" s="590" t="s">
        <v>4527</v>
      </c>
      <c r="C4408" s="590" t="s">
        <v>1914</v>
      </c>
      <c r="D4408" s="590" t="s">
        <v>1979</v>
      </c>
      <c r="E4408" s="590" t="s">
        <v>27</v>
      </c>
      <c r="F4408" s="591" t="s">
        <v>1458</v>
      </c>
      <c r="G4408" s="590" t="s">
        <v>179</v>
      </c>
      <c r="H4408" s="589">
        <v>15</v>
      </c>
      <c r="I4408" s="589">
        <v>765.5</v>
      </c>
      <c r="J4408" s="592">
        <v>11482.5</v>
      </c>
      <c r="K4408" s="590" t="s">
        <v>1363</v>
      </c>
      <c r="L4408" s="590" t="s">
        <v>4534</v>
      </c>
      <c r="M4408" s="591" t="s">
        <v>1458</v>
      </c>
      <c r="O4408" s="554" t="str">
        <f t="shared" si="394"/>
        <v>B3/22/04-G</v>
      </c>
    </row>
    <row r="4410" spans="1:18" ht="29">
      <c r="A4410" s="587">
        <v>4</v>
      </c>
      <c r="B4410" s="588" t="s">
        <v>4527</v>
      </c>
      <c r="C4410" s="588" t="s">
        <v>36</v>
      </c>
      <c r="D4410" s="588" t="s">
        <v>36</v>
      </c>
      <c r="E4410" s="588" t="s">
        <v>36</v>
      </c>
      <c r="F4410" s="587" t="s">
        <v>1233</v>
      </c>
      <c r="G4410" s="588" t="s">
        <v>36</v>
      </c>
      <c r="H4410" s="587"/>
      <c r="I4410" s="587"/>
      <c r="J4410" s="583">
        <v>150243.70000000001</v>
      </c>
      <c r="K4410" s="588"/>
      <c r="L4410" s="588"/>
      <c r="M4410" s="587"/>
      <c r="N4410" s="587"/>
      <c r="O4410" s="587"/>
    </row>
    <row r="4411" spans="1:18" ht="14.5">
      <c r="B4411" s="590" t="s">
        <v>4527</v>
      </c>
      <c r="C4411" s="590" t="s">
        <v>1914</v>
      </c>
      <c r="D4411" s="590" t="s">
        <v>1979</v>
      </c>
      <c r="E4411" s="590" t="s">
        <v>28</v>
      </c>
      <c r="F4411" s="591" t="s">
        <v>1448</v>
      </c>
      <c r="G4411" s="590" t="s">
        <v>179</v>
      </c>
      <c r="H4411" s="589">
        <v>145</v>
      </c>
      <c r="I4411" s="589">
        <v>32.5</v>
      </c>
      <c r="J4411" s="592">
        <v>4712.5</v>
      </c>
      <c r="K4411" s="590" t="s">
        <v>1363</v>
      </c>
      <c r="L4411" s="590" t="s">
        <v>4535</v>
      </c>
      <c r="M4411" s="591" t="s">
        <v>1448</v>
      </c>
      <c r="O4411" s="554" t="str">
        <f t="shared" ref="O4411:O4416" si="395">+_xlfn.CONCAT(B4411,"-",E4411)</f>
        <v>B3/22/04-H</v>
      </c>
      <c r="P4411" s="555"/>
      <c r="Q4411" s="555"/>
      <c r="R4411" s="555"/>
    </row>
    <row r="4412" spans="1:18">
      <c r="B4412" s="590" t="s">
        <v>4527</v>
      </c>
      <c r="C4412" s="590" t="s">
        <v>1914</v>
      </c>
      <c r="D4412" s="590" t="s">
        <v>1979</v>
      </c>
      <c r="E4412" s="590" t="s">
        <v>33</v>
      </c>
      <c r="F4412" s="591" t="s">
        <v>1445</v>
      </c>
      <c r="G4412" s="590" t="s">
        <v>179</v>
      </c>
      <c r="H4412" s="589">
        <v>320</v>
      </c>
      <c r="I4412" s="589">
        <v>41.75</v>
      </c>
      <c r="J4412" s="592">
        <v>13360</v>
      </c>
      <c r="K4412" s="590" t="s">
        <v>1363</v>
      </c>
      <c r="L4412" s="590" t="s">
        <v>4536</v>
      </c>
      <c r="M4412" s="591" t="s">
        <v>1445</v>
      </c>
      <c r="O4412" s="554" t="str">
        <f t="shared" si="395"/>
        <v>B3/22/04-J</v>
      </c>
    </row>
    <row r="4413" spans="1:18">
      <c r="B4413" s="590" t="s">
        <v>4527</v>
      </c>
      <c r="C4413" s="590" t="s">
        <v>1914</v>
      </c>
      <c r="D4413" s="590" t="s">
        <v>1979</v>
      </c>
      <c r="E4413" s="590" t="s">
        <v>34</v>
      </c>
      <c r="F4413" s="591" t="s">
        <v>1449</v>
      </c>
      <c r="G4413" s="590" t="s">
        <v>179</v>
      </c>
      <c r="H4413" s="589">
        <v>280</v>
      </c>
      <c r="I4413" s="589">
        <v>77.13</v>
      </c>
      <c r="J4413" s="592">
        <v>21596.400000000001</v>
      </c>
      <c r="K4413" s="590" t="s">
        <v>1363</v>
      </c>
      <c r="L4413" s="590" t="s">
        <v>4537</v>
      </c>
      <c r="M4413" s="591" t="s">
        <v>1449</v>
      </c>
      <c r="O4413" s="554" t="str">
        <f t="shared" si="395"/>
        <v>B3/22/04-K</v>
      </c>
    </row>
    <row r="4414" spans="1:18">
      <c r="B4414" s="590" t="s">
        <v>4527</v>
      </c>
      <c r="C4414" s="590" t="s">
        <v>1914</v>
      </c>
      <c r="D4414" s="590" t="s">
        <v>1979</v>
      </c>
      <c r="E4414" s="590" t="s">
        <v>39</v>
      </c>
      <c r="F4414" s="591" t="s">
        <v>1446</v>
      </c>
      <c r="G4414" s="590" t="s">
        <v>179</v>
      </c>
      <c r="H4414" s="589">
        <v>105</v>
      </c>
      <c r="I4414" s="589">
        <v>94.13</v>
      </c>
      <c r="J4414" s="592">
        <v>9883.65</v>
      </c>
      <c r="K4414" s="590" t="s">
        <v>1363</v>
      </c>
      <c r="L4414" s="590" t="s">
        <v>4538</v>
      </c>
      <c r="M4414" s="591" t="s">
        <v>1446</v>
      </c>
      <c r="O4414" s="554" t="str">
        <f t="shared" si="395"/>
        <v>B3/22/04-L</v>
      </c>
    </row>
    <row r="4415" spans="1:18">
      <c r="B4415" s="590" t="s">
        <v>4527</v>
      </c>
      <c r="C4415" s="590" t="s">
        <v>1914</v>
      </c>
      <c r="D4415" s="590" t="s">
        <v>1979</v>
      </c>
      <c r="E4415" s="590" t="s">
        <v>38</v>
      </c>
      <c r="F4415" s="591" t="s">
        <v>1450</v>
      </c>
      <c r="G4415" s="590" t="s">
        <v>179</v>
      </c>
      <c r="H4415" s="589">
        <v>300</v>
      </c>
      <c r="I4415" s="589">
        <v>124.5</v>
      </c>
      <c r="J4415" s="592">
        <v>37350</v>
      </c>
      <c r="K4415" s="590" t="s">
        <v>1363</v>
      </c>
      <c r="L4415" s="590" t="s">
        <v>4539</v>
      </c>
      <c r="M4415" s="591" t="s">
        <v>1450</v>
      </c>
      <c r="O4415" s="554" t="str">
        <f t="shared" si="395"/>
        <v>B3/22/04-M</v>
      </c>
    </row>
    <row r="4416" spans="1:18">
      <c r="B4416" s="590" t="s">
        <v>4527</v>
      </c>
      <c r="C4416" s="590" t="s">
        <v>1914</v>
      </c>
      <c r="D4416" s="590" t="s">
        <v>1979</v>
      </c>
      <c r="E4416" s="590" t="s">
        <v>205</v>
      </c>
      <c r="F4416" s="591" t="s">
        <v>1451</v>
      </c>
      <c r="G4416" s="590" t="s">
        <v>179</v>
      </c>
      <c r="H4416" s="589">
        <v>90</v>
      </c>
      <c r="I4416" s="589">
        <v>311.63</v>
      </c>
      <c r="J4416" s="592">
        <v>28046.7</v>
      </c>
      <c r="K4416" s="590" t="s">
        <v>1363</v>
      </c>
      <c r="L4416" s="590" t="s">
        <v>4540</v>
      </c>
      <c r="M4416" s="591" t="s">
        <v>1451</v>
      </c>
      <c r="O4416" s="554" t="str">
        <f t="shared" si="395"/>
        <v>B3/22/04-N</v>
      </c>
    </row>
    <row r="4419" spans="1:18">
      <c r="B4419" s="590" t="s">
        <v>4541</v>
      </c>
      <c r="C4419" s="590" t="s">
        <v>1914</v>
      </c>
      <c r="D4419" s="590" t="s">
        <v>1979</v>
      </c>
      <c r="E4419" s="590" t="s">
        <v>5</v>
      </c>
      <c r="F4419" s="591" t="s">
        <v>1447</v>
      </c>
      <c r="G4419" s="590" t="s">
        <v>179</v>
      </c>
      <c r="H4419" s="589">
        <v>15</v>
      </c>
      <c r="I4419" s="589">
        <v>311.63</v>
      </c>
      <c r="J4419" s="592">
        <v>4674.45</v>
      </c>
      <c r="K4419" s="590" t="s">
        <v>1363</v>
      </c>
      <c r="L4419" s="590" t="s">
        <v>4542</v>
      </c>
      <c r="M4419" s="591" t="s">
        <v>1447</v>
      </c>
      <c r="O4419" s="554" t="str">
        <f t="shared" ref="O4419:O4420" si="396">+_xlfn.CONCAT(B4419,"-",E4419)</f>
        <v>B3/22/05-A</v>
      </c>
    </row>
    <row r="4420" spans="1:18">
      <c r="B4420" s="590" t="s">
        <v>4541</v>
      </c>
      <c r="C4420" s="590" t="s">
        <v>1914</v>
      </c>
      <c r="D4420" s="590" t="s">
        <v>1979</v>
      </c>
      <c r="E4420" s="590" t="s">
        <v>6</v>
      </c>
      <c r="F4420" s="591" t="s">
        <v>1458</v>
      </c>
      <c r="G4420" s="590" t="s">
        <v>179</v>
      </c>
      <c r="H4420" s="589">
        <v>40</v>
      </c>
      <c r="I4420" s="589">
        <v>765.5</v>
      </c>
      <c r="J4420" s="592">
        <v>30620</v>
      </c>
      <c r="K4420" s="590" t="s">
        <v>1363</v>
      </c>
      <c r="L4420" s="590" t="s">
        <v>4543</v>
      </c>
      <c r="M4420" s="591" t="s">
        <v>1458</v>
      </c>
      <c r="O4420" s="554" t="str">
        <f t="shared" si="396"/>
        <v>B3/22/05-B</v>
      </c>
    </row>
    <row r="4422" spans="1:18" ht="43.5">
      <c r="A4422" s="587">
        <v>4</v>
      </c>
      <c r="B4422" s="588" t="s">
        <v>4541</v>
      </c>
      <c r="C4422" s="588" t="s">
        <v>36</v>
      </c>
      <c r="D4422" s="588" t="s">
        <v>36</v>
      </c>
      <c r="E4422" s="588" t="s">
        <v>36</v>
      </c>
      <c r="F4422" s="587" t="s">
        <v>1234</v>
      </c>
      <c r="G4422" s="588" t="s">
        <v>36</v>
      </c>
      <c r="H4422" s="587"/>
      <c r="I4422" s="587"/>
      <c r="J4422" s="583">
        <v>24277.5</v>
      </c>
      <c r="K4422" s="588"/>
      <c r="L4422" s="588"/>
      <c r="M4422" s="587"/>
      <c r="N4422" s="587"/>
      <c r="O4422" s="587"/>
    </row>
    <row r="4423" spans="1:18" ht="14.5">
      <c r="B4423" s="590" t="s">
        <v>4541</v>
      </c>
      <c r="C4423" s="590" t="s">
        <v>1914</v>
      </c>
      <c r="D4423" s="590" t="s">
        <v>1979</v>
      </c>
      <c r="E4423" s="590" t="s">
        <v>7</v>
      </c>
      <c r="F4423" s="591" t="s">
        <v>1452</v>
      </c>
      <c r="G4423" s="590" t="s">
        <v>179</v>
      </c>
      <c r="H4423" s="589">
        <v>580</v>
      </c>
      <c r="I4423" s="589">
        <v>21.25</v>
      </c>
      <c r="J4423" s="592">
        <v>12325</v>
      </c>
      <c r="K4423" s="590" t="s">
        <v>1363</v>
      </c>
      <c r="L4423" s="590" t="s">
        <v>4544</v>
      </c>
      <c r="M4423" s="591" t="s">
        <v>1452</v>
      </c>
      <c r="O4423" s="554" t="str">
        <f t="shared" ref="O4423:O4425" si="397">+_xlfn.CONCAT(B4423,"-",E4423)</f>
        <v>B3/22/05-C</v>
      </c>
      <c r="P4423" s="555"/>
      <c r="Q4423" s="555"/>
      <c r="R4423" s="555"/>
    </row>
    <row r="4424" spans="1:18">
      <c r="B4424" s="590" t="s">
        <v>4541</v>
      </c>
      <c r="C4424" s="590" t="s">
        <v>1914</v>
      </c>
      <c r="D4424" s="590" t="s">
        <v>1979</v>
      </c>
      <c r="E4424" s="590" t="s">
        <v>8</v>
      </c>
      <c r="F4424" s="591" t="s">
        <v>1453</v>
      </c>
      <c r="G4424" s="590" t="s">
        <v>179</v>
      </c>
      <c r="H4424" s="589">
        <v>50</v>
      </c>
      <c r="I4424" s="589">
        <v>32.5</v>
      </c>
      <c r="J4424" s="592">
        <v>1625</v>
      </c>
      <c r="K4424" s="590" t="s">
        <v>1363</v>
      </c>
      <c r="L4424" s="590" t="s">
        <v>4545</v>
      </c>
      <c r="M4424" s="591" t="s">
        <v>1453</v>
      </c>
      <c r="O4424" s="554" t="str">
        <f t="shared" si="397"/>
        <v>B3/22/05-D</v>
      </c>
    </row>
    <row r="4425" spans="1:18">
      <c r="B4425" s="590" t="s">
        <v>4541</v>
      </c>
      <c r="C4425" s="590" t="s">
        <v>1914</v>
      </c>
      <c r="D4425" s="590" t="s">
        <v>1979</v>
      </c>
      <c r="E4425" s="590" t="s">
        <v>10</v>
      </c>
      <c r="F4425" s="591" t="s">
        <v>1448</v>
      </c>
      <c r="G4425" s="590" t="s">
        <v>179</v>
      </c>
      <c r="H4425" s="589">
        <v>255</v>
      </c>
      <c r="I4425" s="589">
        <v>40.5</v>
      </c>
      <c r="J4425" s="592">
        <v>10327.5</v>
      </c>
      <c r="K4425" s="590" t="s">
        <v>1363</v>
      </c>
      <c r="L4425" s="590" t="s">
        <v>4546</v>
      </c>
      <c r="M4425" s="591" t="s">
        <v>1448</v>
      </c>
      <c r="O4425" s="554" t="str">
        <f t="shared" si="397"/>
        <v>B3/22/05-E</v>
      </c>
    </row>
    <row r="4427" spans="1:18" ht="29">
      <c r="A4427" s="587">
        <v>4</v>
      </c>
      <c r="B4427" s="588" t="s">
        <v>4541</v>
      </c>
      <c r="C4427" s="588" t="s">
        <v>36</v>
      </c>
      <c r="D4427" s="588" t="s">
        <v>36</v>
      </c>
      <c r="E4427" s="588" t="s">
        <v>36</v>
      </c>
      <c r="F4427" s="587" t="s">
        <v>1235</v>
      </c>
      <c r="G4427" s="588" t="s">
        <v>36</v>
      </c>
      <c r="H4427" s="587"/>
      <c r="I4427" s="587"/>
      <c r="J4427" s="583">
        <v>70477.5</v>
      </c>
      <c r="K4427" s="588"/>
      <c r="L4427" s="588"/>
      <c r="M4427" s="587"/>
      <c r="N4427" s="587"/>
      <c r="O4427" s="587"/>
    </row>
    <row r="4428" spans="1:18" ht="14.5">
      <c r="B4428" s="590" t="s">
        <v>4541</v>
      </c>
      <c r="C4428" s="590" t="s">
        <v>1914</v>
      </c>
      <c r="D4428" s="590" t="s">
        <v>1979</v>
      </c>
      <c r="E4428" s="590" t="s">
        <v>11</v>
      </c>
      <c r="F4428" s="591" t="s">
        <v>1454</v>
      </c>
      <c r="G4428" s="590" t="s">
        <v>179</v>
      </c>
      <c r="H4428" s="589">
        <v>445</v>
      </c>
      <c r="I4428" s="589">
        <v>21.25</v>
      </c>
      <c r="J4428" s="592">
        <v>9456.25</v>
      </c>
      <c r="K4428" s="590" t="s">
        <v>1363</v>
      </c>
      <c r="L4428" s="590" t="s">
        <v>4547</v>
      </c>
      <c r="M4428" s="591" t="s">
        <v>1454</v>
      </c>
      <c r="O4428" s="554" t="str">
        <f t="shared" ref="O4428:O4435" si="398">+_xlfn.CONCAT(B4428,"-",E4428)</f>
        <v>B3/22/05-F</v>
      </c>
      <c r="P4428" s="555"/>
      <c r="Q4428" s="555"/>
      <c r="R4428" s="555"/>
    </row>
    <row r="4429" spans="1:18">
      <c r="B4429" s="590" t="s">
        <v>4541</v>
      </c>
      <c r="C4429" s="590" t="s">
        <v>1914</v>
      </c>
      <c r="D4429" s="590" t="s">
        <v>1979</v>
      </c>
      <c r="E4429" s="590" t="s">
        <v>27</v>
      </c>
      <c r="F4429" s="591" t="s">
        <v>1453</v>
      </c>
      <c r="G4429" s="590" t="s">
        <v>179</v>
      </c>
      <c r="H4429" s="589">
        <v>60</v>
      </c>
      <c r="I4429" s="589">
        <v>26.63</v>
      </c>
      <c r="J4429" s="592">
        <v>1597.8</v>
      </c>
      <c r="K4429" s="590" t="s">
        <v>1363</v>
      </c>
      <c r="L4429" s="590" t="s">
        <v>4548</v>
      </c>
      <c r="M4429" s="591" t="s">
        <v>1453</v>
      </c>
      <c r="O4429" s="554" t="str">
        <f t="shared" si="398"/>
        <v>B3/22/05-G</v>
      </c>
    </row>
    <row r="4430" spans="1:18">
      <c r="B4430" s="590" t="s">
        <v>4541</v>
      </c>
      <c r="C4430" s="590" t="s">
        <v>1914</v>
      </c>
      <c r="D4430" s="590" t="s">
        <v>1979</v>
      </c>
      <c r="E4430" s="590" t="s">
        <v>28</v>
      </c>
      <c r="F4430" s="591" t="s">
        <v>1448</v>
      </c>
      <c r="G4430" s="590" t="s">
        <v>179</v>
      </c>
      <c r="H4430" s="589">
        <v>80</v>
      </c>
      <c r="I4430" s="589">
        <v>32.5</v>
      </c>
      <c r="J4430" s="592">
        <v>2600</v>
      </c>
      <c r="K4430" s="590" t="s">
        <v>1363</v>
      </c>
      <c r="L4430" s="590" t="s">
        <v>4549</v>
      </c>
      <c r="M4430" s="591" t="s">
        <v>1448</v>
      </c>
      <c r="O4430" s="554" t="str">
        <f t="shared" si="398"/>
        <v>B3/22/05-H</v>
      </c>
    </row>
    <row r="4431" spans="1:18">
      <c r="B4431" s="590" t="s">
        <v>4541</v>
      </c>
      <c r="C4431" s="590" t="s">
        <v>1914</v>
      </c>
      <c r="D4431" s="590" t="s">
        <v>1979</v>
      </c>
      <c r="E4431" s="590" t="s">
        <v>33</v>
      </c>
      <c r="F4431" s="591" t="s">
        <v>1445</v>
      </c>
      <c r="G4431" s="590" t="s">
        <v>179</v>
      </c>
      <c r="H4431" s="589">
        <v>175</v>
      </c>
      <c r="I4431" s="589">
        <v>41.75</v>
      </c>
      <c r="J4431" s="592">
        <v>7306.25</v>
      </c>
      <c r="K4431" s="590" t="s">
        <v>1363</v>
      </c>
      <c r="L4431" s="590" t="s">
        <v>4550</v>
      </c>
      <c r="M4431" s="591" t="s">
        <v>1445</v>
      </c>
      <c r="O4431" s="554" t="str">
        <f t="shared" si="398"/>
        <v>B3/22/05-J</v>
      </c>
    </row>
    <row r="4432" spans="1:18">
      <c r="B4432" s="590" t="s">
        <v>4541</v>
      </c>
      <c r="C4432" s="590" t="s">
        <v>1914</v>
      </c>
      <c r="D4432" s="590" t="s">
        <v>1979</v>
      </c>
      <c r="E4432" s="590" t="s">
        <v>34</v>
      </c>
      <c r="F4432" s="591" t="s">
        <v>1449</v>
      </c>
      <c r="G4432" s="590" t="s">
        <v>179</v>
      </c>
      <c r="H4432" s="589">
        <v>255</v>
      </c>
      <c r="I4432" s="589">
        <v>77.13</v>
      </c>
      <c r="J4432" s="592">
        <v>19668.150000000001</v>
      </c>
      <c r="K4432" s="590" t="s">
        <v>1363</v>
      </c>
      <c r="L4432" s="590" t="s">
        <v>4551</v>
      </c>
      <c r="M4432" s="591" t="s">
        <v>1449</v>
      </c>
      <c r="O4432" s="554" t="str">
        <f t="shared" si="398"/>
        <v>B3/22/05-K</v>
      </c>
    </row>
    <row r="4433" spans="1:18">
      <c r="B4433" s="590" t="s">
        <v>4541</v>
      </c>
      <c r="C4433" s="590" t="s">
        <v>1914</v>
      </c>
      <c r="D4433" s="590" t="s">
        <v>1979</v>
      </c>
      <c r="E4433" s="590" t="s">
        <v>39</v>
      </c>
      <c r="F4433" s="591" t="s">
        <v>1446</v>
      </c>
      <c r="G4433" s="590" t="s">
        <v>179</v>
      </c>
      <c r="H4433" s="589">
        <v>145</v>
      </c>
      <c r="I4433" s="589">
        <v>94.13</v>
      </c>
      <c r="J4433" s="592">
        <v>13648.85</v>
      </c>
      <c r="K4433" s="590" t="s">
        <v>1363</v>
      </c>
      <c r="L4433" s="590" t="s">
        <v>4552</v>
      </c>
      <c r="M4433" s="591" t="s">
        <v>1446</v>
      </c>
      <c r="O4433" s="554" t="str">
        <f t="shared" si="398"/>
        <v>B3/22/05-L</v>
      </c>
    </row>
    <row r="4434" spans="1:18">
      <c r="B4434" s="590" t="s">
        <v>4541</v>
      </c>
      <c r="C4434" s="590" t="s">
        <v>1914</v>
      </c>
      <c r="D4434" s="590" t="s">
        <v>1979</v>
      </c>
      <c r="E4434" s="590" t="s">
        <v>38</v>
      </c>
      <c r="F4434" s="591" t="s">
        <v>1450</v>
      </c>
      <c r="G4434" s="590" t="s">
        <v>179</v>
      </c>
      <c r="H4434" s="589">
        <v>30</v>
      </c>
      <c r="I4434" s="589">
        <v>124.5</v>
      </c>
      <c r="J4434" s="592">
        <v>3735</v>
      </c>
      <c r="K4434" s="590" t="s">
        <v>1363</v>
      </c>
      <c r="L4434" s="590" t="s">
        <v>4553</v>
      </c>
      <c r="M4434" s="591" t="s">
        <v>1450</v>
      </c>
      <c r="O4434" s="554" t="str">
        <f t="shared" si="398"/>
        <v>B3/22/05-M</v>
      </c>
    </row>
    <row r="4435" spans="1:18">
      <c r="B4435" s="590" t="s">
        <v>4541</v>
      </c>
      <c r="C4435" s="590" t="s">
        <v>1914</v>
      </c>
      <c r="D4435" s="590" t="s">
        <v>1979</v>
      </c>
      <c r="E4435" s="590" t="s">
        <v>205</v>
      </c>
      <c r="F4435" s="591" t="s">
        <v>1451</v>
      </c>
      <c r="G4435" s="590" t="s">
        <v>179</v>
      </c>
      <c r="H4435" s="589">
        <v>40</v>
      </c>
      <c r="I4435" s="589">
        <v>311.63</v>
      </c>
      <c r="J4435" s="592">
        <v>12465.2</v>
      </c>
      <c r="K4435" s="590" t="s">
        <v>1363</v>
      </c>
      <c r="L4435" s="590" t="s">
        <v>4554</v>
      </c>
      <c r="M4435" s="591" t="s">
        <v>1451</v>
      </c>
      <c r="O4435" s="554" t="str">
        <f t="shared" si="398"/>
        <v>B3/22/05-N</v>
      </c>
    </row>
    <row r="4437" spans="1:18" ht="43.5">
      <c r="A4437" s="587">
        <v>4</v>
      </c>
      <c r="B4437" s="588" t="s">
        <v>4541</v>
      </c>
      <c r="C4437" s="588" t="s">
        <v>36</v>
      </c>
      <c r="D4437" s="588" t="s">
        <v>36</v>
      </c>
      <c r="E4437" s="588" t="s">
        <v>36</v>
      </c>
      <c r="F4437" s="587" t="s">
        <v>1236</v>
      </c>
      <c r="G4437" s="588" t="s">
        <v>36</v>
      </c>
      <c r="H4437" s="587"/>
      <c r="I4437" s="587"/>
      <c r="J4437" s="583">
        <v>7225</v>
      </c>
      <c r="K4437" s="588"/>
      <c r="L4437" s="588"/>
      <c r="M4437" s="587"/>
      <c r="N4437" s="587"/>
      <c r="O4437" s="587"/>
    </row>
    <row r="4438" spans="1:18" ht="14.5">
      <c r="B4438" s="590" t="s">
        <v>4541</v>
      </c>
      <c r="C4438" s="590" t="s">
        <v>1914</v>
      </c>
      <c r="D4438" s="590" t="s">
        <v>1979</v>
      </c>
      <c r="E4438" s="590" t="s">
        <v>414</v>
      </c>
      <c r="F4438" s="591" t="s">
        <v>1452</v>
      </c>
      <c r="G4438" s="590" t="s">
        <v>179</v>
      </c>
      <c r="H4438" s="589">
        <v>340</v>
      </c>
      <c r="I4438" s="589">
        <v>21.25</v>
      </c>
      <c r="J4438" s="592">
        <v>7225</v>
      </c>
      <c r="K4438" s="590" t="s">
        <v>1363</v>
      </c>
      <c r="L4438" s="590" t="s">
        <v>4555</v>
      </c>
      <c r="M4438" s="591" t="s">
        <v>1452</v>
      </c>
      <c r="O4438" s="554" t="str">
        <f>+_xlfn.CONCAT(B4438,"-",E4438)</f>
        <v>B3/22/05-P</v>
      </c>
      <c r="P4438" s="555"/>
      <c r="Q4438" s="555"/>
      <c r="R4438" s="555"/>
    </row>
    <row r="4441" spans="1:18" ht="29">
      <c r="A4441" s="587">
        <v>4</v>
      </c>
      <c r="B4441" s="588" t="s">
        <v>4556</v>
      </c>
      <c r="C4441" s="588" t="s">
        <v>36</v>
      </c>
      <c r="D4441" s="588" t="s">
        <v>36</v>
      </c>
      <c r="E4441" s="588" t="s">
        <v>36</v>
      </c>
      <c r="F4441" s="587" t="s">
        <v>1237</v>
      </c>
      <c r="G4441" s="588" t="s">
        <v>36</v>
      </c>
      <c r="H4441" s="587"/>
      <c r="I4441" s="587"/>
      <c r="J4441" s="583">
        <v>214424.4</v>
      </c>
      <c r="K4441" s="588"/>
      <c r="L4441" s="588"/>
      <c r="M4441" s="587"/>
      <c r="N4441" s="587"/>
      <c r="O4441" s="587"/>
    </row>
    <row r="4442" spans="1:18" ht="14.5">
      <c r="A4442" s="587">
        <v>5</v>
      </c>
      <c r="B4442" s="588" t="s">
        <v>4556</v>
      </c>
      <c r="C4442" s="588" t="s">
        <v>36</v>
      </c>
      <c r="D4442" s="588" t="s">
        <v>36</v>
      </c>
      <c r="E4442" s="588" t="s">
        <v>36</v>
      </c>
      <c r="F4442" s="587" t="s">
        <v>1238</v>
      </c>
      <c r="G4442" s="588" t="s">
        <v>36</v>
      </c>
      <c r="H4442" s="587"/>
      <c r="I4442" s="587"/>
      <c r="J4442" s="583">
        <v>1100</v>
      </c>
      <c r="K4442" s="588"/>
      <c r="L4442" s="588"/>
      <c r="M4442" s="587"/>
      <c r="N4442" s="587"/>
      <c r="O4442" s="587"/>
      <c r="P4442" s="555"/>
      <c r="Q4442" s="555"/>
      <c r="R4442" s="555"/>
    </row>
    <row r="4443" spans="1:18" ht="14.5">
      <c r="B4443" s="590" t="s">
        <v>4556</v>
      </c>
      <c r="C4443" s="590" t="s">
        <v>1914</v>
      </c>
      <c r="D4443" s="590" t="s">
        <v>1979</v>
      </c>
      <c r="E4443" s="590" t="s">
        <v>5</v>
      </c>
      <c r="F4443" s="591" t="s">
        <v>1239</v>
      </c>
      <c r="G4443" s="590" t="s">
        <v>311</v>
      </c>
      <c r="H4443" s="589">
        <v>25</v>
      </c>
      <c r="I4443" s="589">
        <v>44</v>
      </c>
      <c r="J4443" s="592">
        <v>1100</v>
      </c>
      <c r="K4443" s="590" t="s">
        <v>1363</v>
      </c>
      <c r="L4443" s="590" t="s">
        <v>4557</v>
      </c>
      <c r="M4443" s="591" t="s">
        <v>1239</v>
      </c>
      <c r="O4443" s="554" t="str">
        <f>+_xlfn.CONCAT(B4443,"-",E4443)</f>
        <v>B3/22/06-A</v>
      </c>
      <c r="P4443" s="555"/>
      <c r="Q4443" s="555"/>
      <c r="R4443" s="555"/>
    </row>
    <row r="4445" spans="1:18" ht="14.5">
      <c r="A4445" s="587">
        <v>5</v>
      </c>
      <c r="B4445" s="588" t="s">
        <v>4556</v>
      </c>
      <c r="C4445" s="588" t="s">
        <v>36</v>
      </c>
      <c r="D4445" s="588" t="s">
        <v>36</v>
      </c>
      <c r="E4445" s="588" t="s">
        <v>36</v>
      </c>
      <c r="F4445" s="587" t="s">
        <v>1240</v>
      </c>
      <c r="G4445" s="588" t="s">
        <v>36</v>
      </c>
      <c r="H4445" s="587"/>
      <c r="I4445" s="587"/>
      <c r="J4445" s="583">
        <v>153731.41</v>
      </c>
      <c r="K4445" s="588"/>
      <c r="L4445" s="588"/>
      <c r="M4445" s="587"/>
      <c r="N4445" s="587"/>
      <c r="O4445" s="587"/>
    </row>
    <row r="4446" spans="1:18" ht="14.5">
      <c r="B4446" s="590" t="s">
        <v>4556</v>
      </c>
      <c r="C4446" s="590" t="s">
        <v>1914</v>
      </c>
      <c r="D4446" s="590" t="s">
        <v>1979</v>
      </c>
      <c r="E4446" s="590" t="s">
        <v>6</v>
      </c>
      <c r="F4446" s="591" t="s">
        <v>1448</v>
      </c>
      <c r="G4446" s="590" t="s">
        <v>311</v>
      </c>
      <c r="H4446" s="589">
        <v>3</v>
      </c>
      <c r="I4446" s="592">
        <v>3340.5</v>
      </c>
      <c r="J4446" s="592">
        <v>10021.5</v>
      </c>
      <c r="K4446" s="590" t="s">
        <v>1363</v>
      </c>
      <c r="L4446" s="590" t="s">
        <v>4558</v>
      </c>
      <c r="M4446" s="591" t="s">
        <v>1448</v>
      </c>
      <c r="O4446" s="554" t="str">
        <f t="shared" ref="O4446:O4452" si="399">+_xlfn.CONCAT(B4446,"-",E4446)</f>
        <v>B3/22/06-B</v>
      </c>
      <c r="P4446" s="555"/>
      <c r="Q4446" s="555"/>
      <c r="R4446" s="555"/>
    </row>
    <row r="4447" spans="1:18">
      <c r="B4447" s="590" t="s">
        <v>4556</v>
      </c>
      <c r="C4447" s="590" t="s">
        <v>1914</v>
      </c>
      <c r="D4447" s="590" t="s">
        <v>1979</v>
      </c>
      <c r="E4447" s="590" t="s">
        <v>7</v>
      </c>
      <c r="F4447" s="591" t="s">
        <v>1445</v>
      </c>
      <c r="G4447" s="590" t="s">
        <v>311</v>
      </c>
      <c r="H4447" s="589">
        <v>3</v>
      </c>
      <c r="I4447" s="592">
        <v>3340.5</v>
      </c>
      <c r="J4447" s="592">
        <v>10021.5</v>
      </c>
      <c r="K4447" s="590" t="s">
        <v>1363</v>
      </c>
      <c r="L4447" s="590" t="s">
        <v>4559</v>
      </c>
      <c r="M4447" s="591" t="s">
        <v>1445</v>
      </c>
      <c r="O4447" s="554" t="str">
        <f t="shared" si="399"/>
        <v>B3/22/06-C</v>
      </c>
    </row>
    <row r="4448" spans="1:18">
      <c r="B4448" s="590" t="s">
        <v>4556</v>
      </c>
      <c r="C4448" s="590" t="s">
        <v>1914</v>
      </c>
      <c r="D4448" s="590" t="s">
        <v>1979</v>
      </c>
      <c r="E4448" s="590" t="s">
        <v>8</v>
      </c>
      <c r="F4448" s="591" t="s">
        <v>1449</v>
      </c>
      <c r="G4448" s="590" t="s">
        <v>311</v>
      </c>
      <c r="H4448" s="589">
        <v>1</v>
      </c>
      <c r="I4448" s="592">
        <v>5328.63</v>
      </c>
      <c r="J4448" s="592">
        <v>5328.63</v>
      </c>
      <c r="K4448" s="590" t="s">
        <v>1363</v>
      </c>
      <c r="L4448" s="590" t="s">
        <v>4560</v>
      </c>
      <c r="M4448" s="591" t="s">
        <v>1449</v>
      </c>
      <c r="O4448" s="554" t="str">
        <f t="shared" si="399"/>
        <v>B3/22/06-D</v>
      </c>
    </row>
    <row r="4449" spans="1:18">
      <c r="B4449" s="590" t="s">
        <v>4556</v>
      </c>
      <c r="C4449" s="590" t="s">
        <v>1914</v>
      </c>
      <c r="D4449" s="590" t="s">
        <v>1979</v>
      </c>
      <c r="E4449" s="590" t="s">
        <v>10</v>
      </c>
      <c r="F4449" s="591" t="s">
        <v>1446</v>
      </c>
      <c r="G4449" s="590" t="s">
        <v>311</v>
      </c>
      <c r="H4449" s="589">
        <v>2</v>
      </c>
      <c r="I4449" s="592">
        <v>5328.63</v>
      </c>
      <c r="J4449" s="592">
        <v>10657.26</v>
      </c>
      <c r="K4449" s="590" t="s">
        <v>1363</v>
      </c>
      <c r="L4449" s="590" t="s">
        <v>4561</v>
      </c>
      <c r="M4449" s="591" t="s">
        <v>1446</v>
      </c>
      <c r="O4449" s="554" t="str">
        <f t="shared" si="399"/>
        <v>B3/22/06-E</v>
      </c>
    </row>
    <row r="4450" spans="1:18">
      <c r="B4450" s="590" t="s">
        <v>4556</v>
      </c>
      <c r="C4450" s="590" t="s">
        <v>1914</v>
      </c>
      <c r="D4450" s="590" t="s">
        <v>1979</v>
      </c>
      <c r="E4450" s="590" t="s">
        <v>11</v>
      </c>
      <c r="F4450" s="591" t="s">
        <v>1450</v>
      </c>
      <c r="G4450" s="590" t="s">
        <v>311</v>
      </c>
      <c r="H4450" s="589">
        <v>2</v>
      </c>
      <c r="I4450" s="592">
        <v>10600</v>
      </c>
      <c r="J4450" s="592">
        <v>21200</v>
      </c>
      <c r="K4450" s="590" t="s">
        <v>1363</v>
      </c>
      <c r="L4450" s="590" t="s">
        <v>4562</v>
      </c>
      <c r="M4450" s="591" t="s">
        <v>1450</v>
      </c>
      <c r="O4450" s="554" t="str">
        <f t="shared" si="399"/>
        <v>B3/22/06-F</v>
      </c>
    </row>
    <row r="4451" spans="1:18">
      <c r="B4451" s="590" t="s">
        <v>4556</v>
      </c>
      <c r="C4451" s="590" t="s">
        <v>1914</v>
      </c>
      <c r="D4451" s="590" t="s">
        <v>1979</v>
      </c>
      <c r="E4451" s="590" t="s">
        <v>27</v>
      </c>
      <c r="F4451" s="591" t="s">
        <v>1451</v>
      </c>
      <c r="G4451" s="590" t="s">
        <v>311</v>
      </c>
      <c r="H4451" s="589">
        <v>2</v>
      </c>
      <c r="I4451" s="592">
        <v>15514.63</v>
      </c>
      <c r="J4451" s="592">
        <v>31029.26</v>
      </c>
      <c r="K4451" s="590" t="s">
        <v>1363</v>
      </c>
      <c r="L4451" s="590" t="s">
        <v>4563</v>
      </c>
      <c r="M4451" s="591" t="s">
        <v>1451</v>
      </c>
      <c r="O4451" s="554" t="str">
        <f t="shared" si="399"/>
        <v>B3/22/06-G</v>
      </c>
    </row>
    <row r="4452" spans="1:18">
      <c r="B4452" s="590" t="s">
        <v>4556</v>
      </c>
      <c r="C4452" s="590" t="s">
        <v>1914</v>
      </c>
      <c r="D4452" s="590" t="s">
        <v>1979</v>
      </c>
      <c r="E4452" s="590" t="s">
        <v>28</v>
      </c>
      <c r="F4452" s="591" t="s">
        <v>1458</v>
      </c>
      <c r="G4452" s="590" t="s">
        <v>311</v>
      </c>
      <c r="H4452" s="589">
        <v>2</v>
      </c>
      <c r="I4452" s="592">
        <v>32736.63</v>
      </c>
      <c r="J4452" s="592">
        <v>65473.26</v>
      </c>
      <c r="K4452" s="590" t="s">
        <v>1363</v>
      </c>
      <c r="L4452" s="590" t="s">
        <v>4564</v>
      </c>
      <c r="M4452" s="591" t="s">
        <v>1458</v>
      </c>
      <c r="O4452" s="554" t="str">
        <f t="shared" si="399"/>
        <v>B3/22/06-H</v>
      </c>
    </row>
    <row r="4454" spans="1:18" ht="14.5">
      <c r="A4454" s="587">
        <v>5</v>
      </c>
      <c r="B4454" s="588" t="s">
        <v>4556</v>
      </c>
      <c r="C4454" s="588" t="s">
        <v>36</v>
      </c>
      <c r="D4454" s="588" t="s">
        <v>36</v>
      </c>
      <c r="E4454" s="588" t="s">
        <v>36</v>
      </c>
      <c r="F4454" s="587" t="s">
        <v>1241</v>
      </c>
      <c r="G4454" s="588" t="s">
        <v>36</v>
      </c>
      <c r="H4454" s="587"/>
      <c r="I4454" s="587"/>
      <c r="J4454" s="583">
        <v>58687.59</v>
      </c>
      <c r="K4454" s="588"/>
      <c r="L4454" s="588"/>
      <c r="M4454" s="587"/>
      <c r="N4454" s="587"/>
      <c r="O4454" s="587"/>
    </row>
    <row r="4455" spans="1:18" ht="14.5">
      <c r="B4455" s="590" t="s">
        <v>4556</v>
      </c>
      <c r="C4455" s="590" t="s">
        <v>1914</v>
      </c>
      <c r="D4455" s="590" t="s">
        <v>1979</v>
      </c>
      <c r="E4455" s="590" t="s">
        <v>33</v>
      </c>
      <c r="F4455" s="591" t="s">
        <v>1457</v>
      </c>
      <c r="G4455" s="590" t="s">
        <v>311</v>
      </c>
      <c r="H4455" s="589">
        <v>8</v>
      </c>
      <c r="I4455" s="589">
        <v>596.88</v>
      </c>
      <c r="J4455" s="592">
        <v>4775.04</v>
      </c>
      <c r="K4455" s="590" t="s">
        <v>1363</v>
      </c>
      <c r="L4455" s="590" t="s">
        <v>4565</v>
      </c>
      <c r="M4455" s="591" t="s">
        <v>1457</v>
      </c>
      <c r="O4455" s="554" t="str">
        <f t="shared" ref="O4455:O4457" si="400">+_xlfn.CONCAT(B4455,"-",E4455)</f>
        <v>B3/22/06-J</v>
      </c>
      <c r="P4455" s="555"/>
      <c r="Q4455" s="555"/>
      <c r="R4455" s="555"/>
    </row>
    <row r="4456" spans="1:18">
      <c r="B4456" s="590" t="s">
        <v>4556</v>
      </c>
      <c r="C4456" s="590" t="s">
        <v>1914</v>
      </c>
      <c r="D4456" s="590" t="s">
        <v>1979</v>
      </c>
      <c r="E4456" s="590" t="s">
        <v>34</v>
      </c>
      <c r="F4456" s="591" t="s">
        <v>1242</v>
      </c>
      <c r="G4456" s="590" t="s">
        <v>311</v>
      </c>
      <c r="H4456" s="589">
        <v>45</v>
      </c>
      <c r="I4456" s="592">
        <v>1192.25</v>
      </c>
      <c r="J4456" s="592">
        <v>53651.25</v>
      </c>
      <c r="K4456" s="590" t="s">
        <v>1363</v>
      </c>
      <c r="L4456" s="590" t="s">
        <v>4566</v>
      </c>
      <c r="M4456" s="591" t="s">
        <v>1242</v>
      </c>
      <c r="O4456" s="554" t="str">
        <f t="shared" si="400"/>
        <v>B3/22/06-K</v>
      </c>
    </row>
    <row r="4457" spans="1:18">
      <c r="B4457" s="590" t="s">
        <v>4556</v>
      </c>
      <c r="C4457" s="590" t="s">
        <v>1914</v>
      </c>
      <c r="D4457" s="590" t="s">
        <v>1979</v>
      </c>
      <c r="E4457" s="590" t="s">
        <v>39</v>
      </c>
      <c r="F4457" s="591" t="s">
        <v>1243</v>
      </c>
      <c r="G4457" s="590" t="s">
        <v>311</v>
      </c>
      <c r="H4457" s="589">
        <v>10</v>
      </c>
      <c r="I4457" s="589">
        <v>26.13</v>
      </c>
      <c r="J4457" s="589">
        <v>261.3</v>
      </c>
      <c r="K4457" s="590" t="s">
        <v>1363</v>
      </c>
      <c r="L4457" s="590" t="s">
        <v>4567</v>
      </c>
      <c r="M4457" s="591" t="s">
        <v>1243</v>
      </c>
      <c r="O4457" s="554" t="str">
        <f t="shared" si="400"/>
        <v>B3/22/06-L</v>
      </c>
    </row>
    <row r="4459" spans="1:18" ht="29">
      <c r="A4459" s="587">
        <v>5</v>
      </c>
      <c r="B4459" s="588" t="s">
        <v>4556</v>
      </c>
      <c r="C4459" s="588" t="s">
        <v>36</v>
      </c>
      <c r="D4459" s="588" t="s">
        <v>36</v>
      </c>
      <c r="E4459" s="588" t="s">
        <v>36</v>
      </c>
      <c r="F4459" s="587" t="s">
        <v>1244</v>
      </c>
      <c r="G4459" s="588" t="s">
        <v>36</v>
      </c>
      <c r="H4459" s="587"/>
      <c r="I4459" s="587"/>
      <c r="J4459" s="587">
        <v>905.4</v>
      </c>
      <c r="K4459" s="588"/>
      <c r="L4459" s="588"/>
      <c r="M4459" s="587"/>
      <c r="N4459" s="587"/>
      <c r="O4459" s="587"/>
    </row>
    <row r="4460" spans="1:18" ht="14.5">
      <c r="B4460" s="590" t="s">
        <v>4556</v>
      </c>
      <c r="C4460" s="590" t="s">
        <v>1914</v>
      </c>
      <c r="D4460" s="590" t="s">
        <v>1979</v>
      </c>
      <c r="E4460" s="590" t="s">
        <v>38</v>
      </c>
      <c r="F4460" s="591" t="s">
        <v>1448</v>
      </c>
      <c r="G4460" s="590" t="s">
        <v>311</v>
      </c>
      <c r="H4460" s="589">
        <v>5</v>
      </c>
      <c r="I4460" s="589">
        <v>77.88</v>
      </c>
      <c r="J4460" s="589">
        <v>389.4</v>
      </c>
      <c r="K4460" s="590" t="s">
        <v>1363</v>
      </c>
      <c r="L4460" s="590" t="s">
        <v>4568</v>
      </c>
      <c r="M4460" s="591" t="s">
        <v>1448</v>
      </c>
      <c r="O4460" s="554" t="str">
        <f t="shared" ref="O4460:O4462" si="401">+_xlfn.CONCAT(B4460,"-",E4460)</f>
        <v>B3/22/06-M</v>
      </c>
      <c r="P4460" s="555"/>
      <c r="Q4460" s="555"/>
      <c r="R4460" s="555"/>
    </row>
    <row r="4461" spans="1:18">
      <c r="B4461" s="590" t="s">
        <v>4556</v>
      </c>
      <c r="C4461" s="590" t="s">
        <v>1914</v>
      </c>
      <c r="D4461" s="590" t="s">
        <v>1979</v>
      </c>
      <c r="E4461" s="590" t="s">
        <v>205</v>
      </c>
      <c r="F4461" s="591" t="s">
        <v>1445</v>
      </c>
      <c r="G4461" s="590" t="s">
        <v>311</v>
      </c>
      <c r="H4461" s="589">
        <v>2</v>
      </c>
      <c r="I4461" s="589">
        <v>110.75</v>
      </c>
      <c r="J4461" s="589">
        <v>221.5</v>
      </c>
      <c r="K4461" s="590" t="s">
        <v>1363</v>
      </c>
      <c r="L4461" s="590" t="s">
        <v>4569</v>
      </c>
      <c r="M4461" s="591" t="s">
        <v>1445</v>
      </c>
      <c r="O4461" s="554" t="str">
        <f t="shared" si="401"/>
        <v>B3/22/06-N</v>
      </c>
    </row>
    <row r="4462" spans="1:18">
      <c r="B4462" s="590" t="s">
        <v>4556</v>
      </c>
      <c r="C4462" s="590" t="s">
        <v>1914</v>
      </c>
      <c r="D4462" s="590" t="s">
        <v>1979</v>
      </c>
      <c r="E4462" s="590" t="s">
        <v>414</v>
      </c>
      <c r="F4462" s="591" t="s">
        <v>1449</v>
      </c>
      <c r="G4462" s="590" t="s">
        <v>311</v>
      </c>
      <c r="H4462" s="589">
        <v>2</v>
      </c>
      <c r="I4462" s="589">
        <v>147.25</v>
      </c>
      <c r="J4462" s="589">
        <v>294.5</v>
      </c>
      <c r="K4462" s="590" t="s">
        <v>1363</v>
      </c>
      <c r="L4462" s="590" t="s">
        <v>4570</v>
      </c>
      <c r="M4462" s="591" t="s">
        <v>1449</v>
      </c>
      <c r="O4462" s="554" t="str">
        <f t="shared" si="401"/>
        <v>B3/22/06-P</v>
      </c>
    </row>
    <row r="4465" spans="1:18" ht="14.5">
      <c r="A4465" s="587">
        <v>3</v>
      </c>
      <c r="B4465" s="588" t="s">
        <v>4571</v>
      </c>
      <c r="C4465" s="588" t="s">
        <v>36</v>
      </c>
      <c r="D4465" s="588" t="s">
        <v>36</v>
      </c>
      <c r="E4465" s="588" t="s">
        <v>36</v>
      </c>
      <c r="F4465" s="587" t="s">
        <v>1245</v>
      </c>
      <c r="G4465" s="588" t="s">
        <v>36</v>
      </c>
      <c r="H4465" s="587"/>
      <c r="I4465" s="587"/>
      <c r="J4465" s="583">
        <v>286467.5</v>
      </c>
      <c r="K4465" s="588"/>
      <c r="L4465" s="588"/>
      <c r="M4465" s="587"/>
      <c r="N4465" s="587"/>
      <c r="O4465" s="587"/>
    </row>
    <row r="4466" spans="1:18" ht="87">
      <c r="A4466" s="587">
        <v>4</v>
      </c>
      <c r="B4466" s="588" t="s">
        <v>4571</v>
      </c>
      <c r="C4466" s="588" t="s">
        <v>36</v>
      </c>
      <c r="D4466" s="588" t="s">
        <v>36</v>
      </c>
      <c r="E4466" s="588" t="s">
        <v>36</v>
      </c>
      <c r="F4466" s="587" t="s">
        <v>1246</v>
      </c>
      <c r="G4466" s="588" t="s">
        <v>36</v>
      </c>
      <c r="H4466" s="587"/>
      <c r="I4466" s="587"/>
      <c r="J4466" s="583">
        <v>138325</v>
      </c>
      <c r="K4466" s="588"/>
      <c r="L4466" s="588"/>
      <c r="M4466" s="587"/>
      <c r="N4466" s="587"/>
      <c r="O4466" s="587"/>
      <c r="P4466" s="555"/>
      <c r="Q4466" s="555"/>
      <c r="R4466" s="555"/>
    </row>
    <row r="4467" spans="1:18" ht="14.5">
      <c r="B4467" s="590" t="s">
        <v>4571</v>
      </c>
      <c r="C4467" s="590" t="s">
        <v>1914</v>
      </c>
      <c r="D4467" s="590" t="s">
        <v>3083</v>
      </c>
      <c r="E4467" s="590" t="s">
        <v>5</v>
      </c>
      <c r="F4467" s="591" t="s">
        <v>4572</v>
      </c>
      <c r="G4467" s="590" t="s">
        <v>311</v>
      </c>
      <c r="H4467" s="589">
        <v>2</v>
      </c>
      <c r="I4467" s="592">
        <v>34581.25</v>
      </c>
      <c r="J4467" s="592">
        <v>69162.5</v>
      </c>
      <c r="K4467" s="590" t="s">
        <v>1363</v>
      </c>
      <c r="L4467" s="590" t="s">
        <v>4573</v>
      </c>
      <c r="M4467" s="591" t="s">
        <v>4572</v>
      </c>
      <c r="O4467" s="554" t="str">
        <f t="shared" ref="O4467:O4468" si="402">+_xlfn.CONCAT(B4467,"-",E4467)</f>
        <v>B3/22/07-A</v>
      </c>
      <c r="P4467" s="555"/>
      <c r="Q4467" s="555"/>
      <c r="R4467" s="555"/>
    </row>
    <row r="4468" spans="1:18">
      <c r="B4468" s="590" t="s">
        <v>4571</v>
      </c>
      <c r="C4468" s="590" t="s">
        <v>1914</v>
      </c>
      <c r="D4468" s="590" t="s">
        <v>3083</v>
      </c>
      <c r="E4468" s="590" t="s">
        <v>6</v>
      </c>
      <c r="F4468" s="591" t="s">
        <v>4574</v>
      </c>
      <c r="G4468" s="590" t="s">
        <v>311</v>
      </c>
      <c r="H4468" s="589">
        <v>2</v>
      </c>
      <c r="I4468" s="592">
        <v>34581.25</v>
      </c>
      <c r="J4468" s="592">
        <v>69162.5</v>
      </c>
      <c r="K4468" s="590" t="s">
        <v>1363</v>
      </c>
      <c r="L4468" s="590" t="s">
        <v>4575</v>
      </c>
      <c r="M4468" s="591" t="s">
        <v>4574</v>
      </c>
      <c r="O4468" s="554" t="str">
        <f t="shared" si="402"/>
        <v>B3/22/07-B</v>
      </c>
    </row>
    <row r="4470" spans="1:18" ht="29">
      <c r="A4470" s="587">
        <v>4</v>
      </c>
      <c r="B4470" s="588" t="s">
        <v>4571</v>
      </c>
      <c r="C4470" s="588" t="s">
        <v>36</v>
      </c>
      <c r="D4470" s="588" t="s">
        <v>36</v>
      </c>
      <c r="E4470" s="588" t="s">
        <v>36</v>
      </c>
      <c r="F4470" s="587" t="s">
        <v>1249</v>
      </c>
      <c r="G4470" s="588" t="s">
        <v>36</v>
      </c>
      <c r="H4470" s="587"/>
      <c r="I4470" s="587"/>
      <c r="J4470" s="583">
        <v>131230</v>
      </c>
      <c r="K4470" s="588"/>
      <c r="L4470" s="588"/>
      <c r="M4470" s="587"/>
      <c r="N4470" s="587"/>
      <c r="O4470" s="587"/>
    </row>
    <row r="4471" spans="1:18" ht="101.5">
      <c r="A4471" s="587">
        <v>5</v>
      </c>
      <c r="B4471" s="588" t="s">
        <v>4571</v>
      </c>
      <c r="C4471" s="588" t="s">
        <v>36</v>
      </c>
      <c r="D4471" s="588" t="s">
        <v>36</v>
      </c>
      <c r="E4471" s="588" t="s">
        <v>36</v>
      </c>
      <c r="F4471" s="587" t="s">
        <v>1250</v>
      </c>
      <c r="G4471" s="588" t="s">
        <v>36</v>
      </c>
      <c r="H4471" s="587"/>
      <c r="I4471" s="587"/>
      <c r="J4471" s="583">
        <v>131230</v>
      </c>
      <c r="K4471" s="588"/>
      <c r="L4471" s="588"/>
      <c r="M4471" s="587"/>
      <c r="N4471" s="587"/>
      <c r="O4471" s="587"/>
      <c r="P4471" s="555"/>
      <c r="Q4471" s="555"/>
      <c r="R4471" s="555"/>
    </row>
    <row r="4472" spans="1:18" ht="14.5">
      <c r="B4472" s="590" t="s">
        <v>4571</v>
      </c>
      <c r="C4472" s="590" t="s">
        <v>1914</v>
      </c>
      <c r="D4472" s="590" t="s">
        <v>3083</v>
      </c>
      <c r="E4472" s="590" t="s">
        <v>7</v>
      </c>
      <c r="F4472" s="591" t="s">
        <v>4576</v>
      </c>
      <c r="G4472" s="590" t="s">
        <v>1252</v>
      </c>
      <c r="H4472" s="589">
        <v>1</v>
      </c>
      <c r="I4472" s="592">
        <v>65615</v>
      </c>
      <c r="J4472" s="592">
        <v>65615</v>
      </c>
      <c r="K4472" s="590" t="s">
        <v>1363</v>
      </c>
      <c r="L4472" s="590" t="s">
        <v>4577</v>
      </c>
      <c r="M4472" s="591" t="s">
        <v>4576</v>
      </c>
      <c r="O4472" s="554" t="str">
        <f t="shared" ref="O4472:O4473" si="403">+_xlfn.CONCAT(B4472,"-",E4472)</f>
        <v>B3/22/07-C</v>
      </c>
      <c r="P4472" s="555"/>
      <c r="Q4472" s="555"/>
      <c r="R4472" s="555"/>
    </row>
    <row r="4473" spans="1:18">
      <c r="B4473" s="590" t="s">
        <v>4571</v>
      </c>
      <c r="C4473" s="590" t="s">
        <v>1914</v>
      </c>
      <c r="D4473" s="590" t="s">
        <v>3083</v>
      </c>
      <c r="E4473" s="590" t="s">
        <v>8</v>
      </c>
      <c r="F4473" s="591" t="s">
        <v>4578</v>
      </c>
      <c r="G4473" s="590" t="s">
        <v>1252</v>
      </c>
      <c r="H4473" s="589">
        <v>1</v>
      </c>
      <c r="I4473" s="592">
        <v>65615</v>
      </c>
      <c r="J4473" s="592">
        <v>65615</v>
      </c>
      <c r="K4473" s="590" t="s">
        <v>1363</v>
      </c>
      <c r="L4473" s="590" t="s">
        <v>4579</v>
      </c>
      <c r="M4473" s="591" t="s">
        <v>4578</v>
      </c>
      <c r="O4473" s="554" t="str">
        <f t="shared" si="403"/>
        <v>B3/22/07-D</v>
      </c>
    </row>
    <row r="4475" spans="1:18" ht="87">
      <c r="A4475" s="587">
        <v>5</v>
      </c>
      <c r="B4475" s="588" t="s">
        <v>4571</v>
      </c>
      <c r="C4475" s="588" t="s">
        <v>36</v>
      </c>
      <c r="D4475" s="588" t="s">
        <v>36</v>
      </c>
      <c r="E4475" s="588" t="s">
        <v>36</v>
      </c>
      <c r="F4475" s="587" t="s">
        <v>1254</v>
      </c>
      <c r="G4475" s="588" t="s">
        <v>36</v>
      </c>
      <c r="H4475" s="587"/>
      <c r="I4475" s="587"/>
      <c r="J4475" s="587">
        <v>0</v>
      </c>
      <c r="K4475" s="588"/>
      <c r="L4475" s="588"/>
      <c r="M4475" s="587"/>
      <c r="N4475" s="587"/>
      <c r="O4475" s="587"/>
    </row>
    <row r="4476" spans="1:18" ht="14.5">
      <c r="B4476" s="590" t="s">
        <v>4571</v>
      </c>
      <c r="C4476" s="590" t="s">
        <v>1914</v>
      </c>
      <c r="D4476" s="590" t="s">
        <v>3083</v>
      </c>
      <c r="E4476" s="590" t="s">
        <v>10</v>
      </c>
      <c r="F4476" s="591" t="s">
        <v>4580</v>
      </c>
      <c r="G4476" s="590" t="s">
        <v>1252</v>
      </c>
      <c r="H4476" s="589">
        <v>1</v>
      </c>
      <c r="J4476" s="589" t="s">
        <v>1777</v>
      </c>
      <c r="K4476" s="590" t="s">
        <v>1363</v>
      </c>
      <c r="L4476" s="590" t="s">
        <v>4581</v>
      </c>
      <c r="M4476" s="591" t="s">
        <v>4580</v>
      </c>
      <c r="O4476" s="554" t="str">
        <f>+_xlfn.CONCAT(B4476,"-",E4476)</f>
        <v>B3/22/07-E</v>
      </c>
      <c r="P4476" s="555"/>
      <c r="Q4476" s="555"/>
      <c r="R4476" s="555"/>
    </row>
    <row r="4478" spans="1:18" ht="29">
      <c r="A4478" s="587">
        <v>4</v>
      </c>
      <c r="B4478" s="588" t="s">
        <v>4571</v>
      </c>
      <c r="C4478" s="588" t="s">
        <v>36</v>
      </c>
      <c r="D4478" s="588" t="s">
        <v>36</v>
      </c>
      <c r="E4478" s="588" t="s">
        <v>36</v>
      </c>
      <c r="F4478" s="587" t="s">
        <v>1256</v>
      </c>
      <c r="G4478" s="588" t="s">
        <v>36</v>
      </c>
      <c r="H4478" s="587"/>
      <c r="I4478" s="587"/>
      <c r="J4478" s="583">
        <v>16912.5</v>
      </c>
      <c r="K4478" s="588"/>
      <c r="L4478" s="588"/>
      <c r="M4478" s="587"/>
      <c r="N4478" s="587"/>
      <c r="O4478" s="587"/>
    </row>
    <row r="4479" spans="1:18" ht="14.5">
      <c r="B4479" s="590" t="s">
        <v>4571</v>
      </c>
      <c r="C4479" s="590" t="s">
        <v>1914</v>
      </c>
      <c r="D4479" s="590" t="s">
        <v>3083</v>
      </c>
      <c r="E4479" s="590" t="s">
        <v>11</v>
      </c>
      <c r="F4479" s="591" t="s">
        <v>4582</v>
      </c>
      <c r="G4479" s="590" t="s">
        <v>311</v>
      </c>
      <c r="H4479" s="589">
        <v>1</v>
      </c>
      <c r="I4479" s="592">
        <v>16912.5</v>
      </c>
      <c r="J4479" s="592">
        <v>16912.5</v>
      </c>
      <c r="K4479" s="590" t="s">
        <v>1363</v>
      </c>
      <c r="L4479" s="590" t="s">
        <v>4583</v>
      </c>
      <c r="M4479" s="591" t="s">
        <v>4582</v>
      </c>
      <c r="O4479" s="554" t="str">
        <f>+_xlfn.CONCAT(B4479,"-",E4479)</f>
        <v>B3/22/07-F</v>
      </c>
      <c r="P4479" s="555"/>
      <c r="Q4479" s="555"/>
      <c r="R4479" s="555"/>
    </row>
    <row r="4482" spans="1:18" ht="14.5">
      <c r="A4482" s="587">
        <v>3</v>
      </c>
      <c r="B4482" s="588" t="s">
        <v>4584</v>
      </c>
      <c r="C4482" s="588" t="s">
        <v>36</v>
      </c>
      <c r="D4482" s="588" t="s">
        <v>36</v>
      </c>
      <c r="E4482" s="588" t="s">
        <v>36</v>
      </c>
      <c r="F4482" s="587" t="s">
        <v>1258</v>
      </c>
      <c r="G4482" s="588" t="s">
        <v>36</v>
      </c>
      <c r="H4482" s="587"/>
      <c r="I4482" s="587"/>
      <c r="J4482" s="583">
        <v>1957786.2</v>
      </c>
      <c r="K4482" s="588"/>
      <c r="L4482" s="588"/>
      <c r="M4482" s="587"/>
      <c r="N4482" s="587"/>
      <c r="O4482" s="587"/>
    </row>
    <row r="4483" spans="1:18" ht="43.5">
      <c r="A4483" s="587">
        <v>4</v>
      </c>
      <c r="B4483" s="588" t="s">
        <v>4584</v>
      </c>
      <c r="C4483" s="588" t="s">
        <v>36</v>
      </c>
      <c r="D4483" s="588" t="s">
        <v>36</v>
      </c>
      <c r="E4483" s="588" t="s">
        <v>36</v>
      </c>
      <c r="F4483" s="587" t="s">
        <v>1259</v>
      </c>
      <c r="G4483" s="588" t="s">
        <v>36</v>
      </c>
      <c r="H4483" s="587"/>
      <c r="I4483" s="587"/>
      <c r="J4483" s="583">
        <v>47405.9</v>
      </c>
      <c r="K4483" s="588"/>
      <c r="L4483" s="588"/>
      <c r="M4483" s="587"/>
      <c r="N4483" s="587"/>
      <c r="O4483" s="587"/>
      <c r="P4483" s="555"/>
      <c r="Q4483" s="555"/>
      <c r="R4483" s="555"/>
    </row>
    <row r="4484" spans="1:18" ht="14.5">
      <c r="B4484" s="590" t="s">
        <v>4584</v>
      </c>
      <c r="C4484" s="590" t="s">
        <v>1914</v>
      </c>
      <c r="D4484" s="590" t="s">
        <v>2005</v>
      </c>
      <c r="E4484" s="590" t="s">
        <v>5</v>
      </c>
      <c r="F4484" s="591" t="s">
        <v>1449</v>
      </c>
      <c r="G4484" s="590" t="s">
        <v>179</v>
      </c>
      <c r="H4484" s="589">
        <v>670</v>
      </c>
      <c r="I4484" s="589">
        <v>52.13</v>
      </c>
      <c r="J4484" s="592">
        <v>34927.1</v>
      </c>
      <c r="K4484" s="590" t="s">
        <v>1363</v>
      </c>
      <c r="L4484" s="590" t="s">
        <v>4585</v>
      </c>
      <c r="M4484" s="591" t="s">
        <v>1449</v>
      </c>
      <c r="O4484" s="554" t="str">
        <f t="shared" ref="O4484:O4486" si="404">+_xlfn.CONCAT(B4484,"-",E4484)</f>
        <v>B3/22/08-A</v>
      </c>
      <c r="P4484" s="555"/>
      <c r="Q4484" s="555"/>
      <c r="R4484" s="555"/>
    </row>
    <row r="4485" spans="1:18">
      <c r="B4485" s="590" t="s">
        <v>4584</v>
      </c>
      <c r="C4485" s="590" t="s">
        <v>1914</v>
      </c>
      <c r="D4485" s="590" t="s">
        <v>2005</v>
      </c>
      <c r="E4485" s="590" t="s">
        <v>6</v>
      </c>
      <c r="F4485" s="591" t="s">
        <v>1455</v>
      </c>
      <c r="G4485" s="590" t="s">
        <v>179</v>
      </c>
      <c r="H4485" s="589">
        <v>10</v>
      </c>
      <c r="I4485" s="589">
        <v>79.13</v>
      </c>
      <c r="J4485" s="589">
        <v>791.3</v>
      </c>
      <c r="K4485" s="590" t="s">
        <v>1363</v>
      </c>
      <c r="L4485" s="590" t="s">
        <v>4586</v>
      </c>
      <c r="M4485" s="591" t="s">
        <v>1455</v>
      </c>
      <c r="O4485" s="554" t="str">
        <f t="shared" si="404"/>
        <v>B3/22/08-B</v>
      </c>
    </row>
    <row r="4486" spans="1:18">
      <c r="B4486" s="590" t="s">
        <v>4584</v>
      </c>
      <c r="C4486" s="590" t="s">
        <v>1914</v>
      </c>
      <c r="D4486" s="590" t="s">
        <v>2005</v>
      </c>
      <c r="E4486" s="590" t="s">
        <v>7</v>
      </c>
      <c r="F4486" s="591" t="s">
        <v>1447</v>
      </c>
      <c r="G4486" s="590" t="s">
        <v>179</v>
      </c>
      <c r="H4486" s="589">
        <v>85</v>
      </c>
      <c r="I4486" s="589">
        <v>137.5</v>
      </c>
      <c r="J4486" s="592">
        <v>11687.5</v>
      </c>
      <c r="K4486" s="590" t="s">
        <v>1363</v>
      </c>
      <c r="L4486" s="590" t="s">
        <v>4587</v>
      </c>
      <c r="M4486" s="591" t="s">
        <v>1447</v>
      </c>
      <c r="O4486" s="554" t="str">
        <f t="shared" si="404"/>
        <v>B3/22/08-C</v>
      </c>
    </row>
    <row r="4488" spans="1:18" ht="43.5">
      <c r="A4488" s="587">
        <v>4</v>
      </c>
      <c r="B4488" s="588" t="s">
        <v>4584</v>
      </c>
      <c r="C4488" s="588" t="s">
        <v>36</v>
      </c>
      <c r="D4488" s="588" t="s">
        <v>36</v>
      </c>
      <c r="E4488" s="588" t="s">
        <v>36</v>
      </c>
      <c r="F4488" s="587" t="s">
        <v>1260</v>
      </c>
      <c r="G4488" s="588" t="s">
        <v>36</v>
      </c>
      <c r="H4488" s="587"/>
      <c r="I4488" s="587"/>
      <c r="J4488" s="583">
        <v>277935.3</v>
      </c>
      <c r="K4488" s="588"/>
      <c r="L4488" s="588"/>
      <c r="M4488" s="587"/>
      <c r="N4488" s="587"/>
      <c r="O4488" s="587"/>
    </row>
    <row r="4489" spans="1:18" ht="14.5">
      <c r="B4489" s="590" t="s">
        <v>4584</v>
      </c>
      <c r="C4489" s="590" t="s">
        <v>1914</v>
      </c>
      <c r="D4489" s="590" t="s">
        <v>2005</v>
      </c>
      <c r="E4489" s="590" t="s">
        <v>8</v>
      </c>
      <c r="F4489" s="591" t="s">
        <v>1445</v>
      </c>
      <c r="G4489" s="590" t="s">
        <v>179</v>
      </c>
      <c r="H4489" s="589">
        <v>15</v>
      </c>
      <c r="I4489" s="589">
        <v>52.13</v>
      </c>
      <c r="J4489" s="589">
        <v>781.95</v>
      </c>
      <c r="K4489" s="590" t="s">
        <v>1363</v>
      </c>
      <c r="L4489" s="590" t="s">
        <v>4588</v>
      </c>
      <c r="M4489" s="591" t="s">
        <v>1445</v>
      </c>
      <c r="O4489" s="554" t="str">
        <f t="shared" ref="O4489:O4492" si="405">+_xlfn.CONCAT(B4489,"-",E4489)</f>
        <v>B3/22/08-D</v>
      </c>
      <c r="P4489" s="555"/>
      <c r="Q4489" s="555"/>
      <c r="R4489" s="555"/>
    </row>
    <row r="4490" spans="1:18">
      <c r="B4490" s="590" t="s">
        <v>4584</v>
      </c>
      <c r="C4490" s="590" t="s">
        <v>1914</v>
      </c>
      <c r="D4490" s="590" t="s">
        <v>2005</v>
      </c>
      <c r="E4490" s="590" t="s">
        <v>10</v>
      </c>
      <c r="F4490" s="591" t="s">
        <v>1449</v>
      </c>
      <c r="G4490" s="590" t="s">
        <v>179</v>
      </c>
      <c r="H4490" s="589">
        <v>45</v>
      </c>
      <c r="I4490" s="589">
        <v>52.13</v>
      </c>
      <c r="J4490" s="592">
        <v>2345.85</v>
      </c>
      <c r="K4490" s="590" t="s">
        <v>1363</v>
      </c>
      <c r="L4490" s="590" t="s">
        <v>4589</v>
      </c>
      <c r="M4490" s="591" t="s">
        <v>1449</v>
      </c>
      <c r="O4490" s="554" t="str">
        <f t="shared" si="405"/>
        <v>B3/22/08-E</v>
      </c>
    </row>
    <row r="4491" spans="1:18">
      <c r="B4491" s="590" t="s">
        <v>4584</v>
      </c>
      <c r="C4491" s="590" t="s">
        <v>1914</v>
      </c>
      <c r="D4491" s="590" t="s">
        <v>2005</v>
      </c>
      <c r="E4491" s="590" t="s">
        <v>11</v>
      </c>
      <c r="F4491" s="591" t="s">
        <v>1450</v>
      </c>
      <c r="G4491" s="590" t="s">
        <v>179</v>
      </c>
      <c r="H4491" s="589">
        <v>385</v>
      </c>
      <c r="I4491" s="589">
        <v>87</v>
      </c>
      <c r="J4491" s="592">
        <v>33495</v>
      </c>
      <c r="K4491" s="590" t="s">
        <v>1363</v>
      </c>
      <c r="L4491" s="590" t="s">
        <v>4590</v>
      </c>
      <c r="M4491" s="591" t="s">
        <v>1450</v>
      </c>
      <c r="O4491" s="554" t="str">
        <f t="shared" si="405"/>
        <v>B3/22/08-F</v>
      </c>
    </row>
    <row r="4492" spans="1:18">
      <c r="B4492" s="590" t="s">
        <v>4584</v>
      </c>
      <c r="C4492" s="590" t="s">
        <v>1914</v>
      </c>
      <c r="D4492" s="590" t="s">
        <v>2005</v>
      </c>
      <c r="E4492" s="590" t="s">
        <v>27</v>
      </c>
      <c r="F4492" s="591" t="s">
        <v>1447</v>
      </c>
      <c r="G4492" s="590" t="s">
        <v>179</v>
      </c>
      <c r="H4492" s="593">
        <v>1755</v>
      </c>
      <c r="I4492" s="589">
        <v>137.5</v>
      </c>
      <c r="J4492" s="592">
        <v>241312.5</v>
      </c>
      <c r="K4492" s="590" t="s">
        <v>1363</v>
      </c>
      <c r="L4492" s="590" t="s">
        <v>4591</v>
      </c>
      <c r="M4492" s="591" t="s">
        <v>1447</v>
      </c>
      <c r="O4492" s="554" t="str">
        <f t="shared" si="405"/>
        <v>B3/22/08-G</v>
      </c>
    </row>
    <row r="4494" spans="1:18" ht="43.5">
      <c r="A4494" s="587">
        <v>4</v>
      </c>
      <c r="B4494" s="588" t="s">
        <v>4584</v>
      </c>
      <c r="C4494" s="588" t="s">
        <v>36</v>
      </c>
      <c r="D4494" s="588" t="s">
        <v>36</v>
      </c>
      <c r="E4494" s="588" t="s">
        <v>36</v>
      </c>
      <c r="F4494" s="587" t="s">
        <v>1261</v>
      </c>
      <c r="G4494" s="588" t="s">
        <v>36</v>
      </c>
      <c r="H4494" s="587"/>
      <c r="I4494" s="587"/>
      <c r="J4494" s="583">
        <v>851031.2</v>
      </c>
      <c r="K4494" s="588"/>
      <c r="L4494" s="588"/>
      <c r="M4494" s="587"/>
      <c r="N4494" s="587"/>
      <c r="O4494" s="587"/>
    </row>
    <row r="4495" spans="1:18" ht="14.5">
      <c r="B4495" s="590" t="s">
        <v>4584</v>
      </c>
      <c r="C4495" s="590" t="s">
        <v>1914</v>
      </c>
      <c r="D4495" s="590" t="s">
        <v>2005</v>
      </c>
      <c r="E4495" s="590" t="s">
        <v>28</v>
      </c>
      <c r="F4495" s="591" t="s">
        <v>1458</v>
      </c>
      <c r="G4495" s="590" t="s">
        <v>179</v>
      </c>
      <c r="H4495" s="589">
        <v>740</v>
      </c>
      <c r="I4495" s="589">
        <v>676.63</v>
      </c>
      <c r="J4495" s="592">
        <v>500706.2</v>
      </c>
      <c r="K4495" s="590" t="s">
        <v>1363</v>
      </c>
      <c r="L4495" s="590" t="s">
        <v>4592</v>
      </c>
      <c r="M4495" s="591" t="s">
        <v>1458</v>
      </c>
      <c r="O4495" s="554" t="str">
        <f t="shared" ref="O4495:O4496" si="406">+_xlfn.CONCAT(B4495,"-",E4495)</f>
        <v>B3/22/08-H</v>
      </c>
      <c r="P4495" s="555"/>
      <c r="Q4495" s="555"/>
      <c r="R4495" s="555"/>
    </row>
    <row r="4496" spans="1:18">
      <c r="B4496" s="590" t="s">
        <v>4584</v>
      </c>
      <c r="C4496" s="590" t="s">
        <v>1914</v>
      </c>
      <c r="D4496" s="590" t="s">
        <v>2005</v>
      </c>
      <c r="E4496" s="590" t="s">
        <v>33</v>
      </c>
      <c r="F4496" s="591" t="s">
        <v>1459</v>
      </c>
      <c r="G4496" s="590" t="s">
        <v>179</v>
      </c>
      <c r="H4496" s="589">
        <v>450</v>
      </c>
      <c r="I4496" s="589">
        <v>778.5</v>
      </c>
      <c r="J4496" s="592">
        <v>350325</v>
      </c>
      <c r="K4496" s="590" t="s">
        <v>1363</v>
      </c>
      <c r="L4496" s="590" t="s">
        <v>4593</v>
      </c>
      <c r="M4496" s="591" t="s">
        <v>1459</v>
      </c>
      <c r="O4496" s="554" t="str">
        <f t="shared" si="406"/>
        <v>B3/22/08-J</v>
      </c>
    </row>
    <row r="4498" spans="1:18" ht="58">
      <c r="A4498" s="587">
        <v>4</v>
      </c>
      <c r="B4498" s="588" t="s">
        <v>4584</v>
      </c>
      <c r="C4498" s="588" t="s">
        <v>36</v>
      </c>
      <c r="D4498" s="588" t="s">
        <v>36</v>
      </c>
      <c r="E4498" s="588" t="s">
        <v>36</v>
      </c>
      <c r="F4498" s="587" t="s">
        <v>1262</v>
      </c>
      <c r="G4498" s="588" t="s">
        <v>36</v>
      </c>
      <c r="H4498" s="587"/>
      <c r="I4498" s="587"/>
      <c r="J4498" s="583">
        <v>31976.400000000001</v>
      </c>
      <c r="K4498" s="588"/>
      <c r="L4498" s="588"/>
      <c r="M4498" s="587"/>
      <c r="N4498" s="587"/>
      <c r="O4498" s="587"/>
    </row>
    <row r="4499" spans="1:18" ht="14.5">
      <c r="B4499" s="590" t="s">
        <v>4584</v>
      </c>
      <c r="C4499" s="590" t="s">
        <v>1914</v>
      </c>
      <c r="D4499" s="590" t="s">
        <v>2005</v>
      </c>
      <c r="E4499" s="590" t="s">
        <v>34</v>
      </c>
      <c r="F4499" s="591" t="s">
        <v>1461</v>
      </c>
      <c r="G4499" s="590" t="s">
        <v>179</v>
      </c>
      <c r="H4499" s="589">
        <v>30</v>
      </c>
      <c r="I4499" s="589">
        <v>676.63</v>
      </c>
      <c r="J4499" s="592">
        <v>20298.900000000001</v>
      </c>
      <c r="K4499" s="590" t="s">
        <v>1363</v>
      </c>
      <c r="L4499" s="590" t="s">
        <v>4594</v>
      </c>
      <c r="M4499" s="591" t="s">
        <v>1461</v>
      </c>
      <c r="O4499" s="554" t="str">
        <f t="shared" ref="O4499:O4500" si="407">+_xlfn.CONCAT(B4499,"-",E4499)</f>
        <v>B3/22/08-K</v>
      </c>
      <c r="P4499" s="555"/>
      <c r="Q4499" s="555"/>
      <c r="R4499" s="555"/>
    </row>
    <row r="4500" spans="1:18">
      <c r="B4500" s="590" t="s">
        <v>4584</v>
      </c>
      <c r="C4500" s="590" t="s">
        <v>1914</v>
      </c>
      <c r="D4500" s="590" t="s">
        <v>2005</v>
      </c>
      <c r="E4500" s="590" t="s">
        <v>39</v>
      </c>
      <c r="F4500" s="591" t="s">
        <v>1459</v>
      </c>
      <c r="G4500" s="590" t="s">
        <v>179</v>
      </c>
      <c r="H4500" s="589">
        <v>15</v>
      </c>
      <c r="I4500" s="589">
        <v>778.5</v>
      </c>
      <c r="J4500" s="592">
        <v>11677.5</v>
      </c>
      <c r="K4500" s="590" t="s">
        <v>1363</v>
      </c>
      <c r="L4500" s="590" t="s">
        <v>4595</v>
      </c>
      <c r="M4500" s="591" t="s">
        <v>1459</v>
      </c>
      <c r="O4500" s="554" t="str">
        <f t="shared" si="407"/>
        <v>B3/22/08-L</v>
      </c>
    </row>
    <row r="4503" spans="1:18" ht="43.5">
      <c r="A4503" s="587">
        <v>4</v>
      </c>
      <c r="B4503" s="588" t="s">
        <v>4596</v>
      </c>
      <c r="C4503" s="588" t="s">
        <v>36</v>
      </c>
      <c r="D4503" s="588" t="s">
        <v>36</v>
      </c>
      <c r="E4503" s="588" t="s">
        <v>36</v>
      </c>
      <c r="F4503" s="587" t="s">
        <v>1263</v>
      </c>
      <c r="G4503" s="588" t="s">
        <v>36</v>
      </c>
      <c r="H4503" s="587"/>
      <c r="I4503" s="587"/>
      <c r="J4503" s="583">
        <v>2606.5</v>
      </c>
      <c r="K4503" s="588"/>
      <c r="L4503" s="588"/>
      <c r="M4503" s="587"/>
      <c r="N4503" s="587"/>
      <c r="O4503" s="587"/>
    </row>
    <row r="4504" spans="1:18" ht="14.5">
      <c r="B4504" s="590" t="s">
        <v>4596</v>
      </c>
      <c r="C4504" s="590" t="s">
        <v>1914</v>
      </c>
      <c r="D4504" s="590" t="s">
        <v>2005</v>
      </c>
      <c r="E4504" s="590" t="s">
        <v>5</v>
      </c>
      <c r="F4504" s="591" t="s">
        <v>1449</v>
      </c>
      <c r="G4504" s="590" t="s">
        <v>179</v>
      </c>
      <c r="H4504" s="589">
        <v>50</v>
      </c>
      <c r="I4504" s="589">
        <v>52.13</v>
      </c>
      <c r="J4504" s="592">
        <v>2606.5</v>
      </c>
      <c r="K4504" s="590" t="s">
        <v>1363</v>
      </c>
      <c r="L4504" s="590" t="s">
        <v>4597</v>
      </c>
      <c r="M4504" s="591" t="s">
        <v>1449</v>
      </c>
      <c r="O4504" s="554" t="str">
        <f>+_xlfn.CONCAT(B4504,"-",E4504)</f>
        <v>B3/22/09-A</v>
      </c>
      <c r="P4504" s="555"/>
      <c r="Q4504" s="555"/>
      <c r="R4504" s="555"/>
    </row>
    <row r="4506" spans="1:18" ht="14.5">
      <c r="A4506" s="587">
        <v>4</v>
      </c>
      <c r="B4506" s="588" t="s">
        <v>4596</v>
      </c>
      <c r="C4506" s="588" t="s">
        <v>36</v>
      </c>
      <c r="D4506" s="588" t="s">
        <v>36</v>
      </c>
      <c r="E4506" s="588" t="s">
        <v>36</v>
      </c>
      <c r="F4506" s="587" t="s">
        <v>1264</v>
      </c>
      <c r="G4506" s="588" t="s">
        <v>36</v>
      </c>
      <c r="H4506" s="587"/>
      <c r="I4506" s="587"/>
      <c r="J4506" s="583">
        <v>746830.9</v>
      </c>
      <c r="K4506" s="588"/>
      <c r="L4506" s="588"/>
      <c r="M4506" s="587"/>
      <c r="N4506" s="587"/>
      <c r="O4506" s="587"/>
    </row>
    <row r="4507" spans="1:18" ht="14.5">
      <c r="A4507" s="587">
        <v>5</v>
      </c>
      <c r="B4507" s="588" t="s">
        <v>4596</v>
      </c>
      <c r="C4507" s="588" t="s">
        <v>36</v>
      </c>
      <c r="D4507" s="588" t="s">
        <v>36</v>
      </c>
      <c r="E4507" s="588" t="s">
        <v>36</v>
      </c>
      <c r="F4507" s="587" t="s">
        <v>1265</v>
      </c>
      <c r="G4507" s="588" t="s">
        <v>36</v>
      </c>
      <c r="H4507" s="587"/>
      <c r="I4507" s="587"/>
      <c r="J4507" s="583">
        <v>37839.65</v>
      </c>
      <c r="K4507" s="588"/>
      <c r="L4507" s="588"/>
      <c r="M4507" s="587"/>
      <c r="N4507" s="587"/>
      <c r="O4507" s="587"/>
      <c r="P4507" s="555"/>
      <c r="Q4507" s="555"/>
      <c r="R4507" s="555"/>
    </row>
    <row r="4508" spans="1:18" ht="14.5">
      <c r="B4508" s="590" t="s">
        <v>4596</v>
      </c>
      <c r="C4508" s="590" t="s">
        <v>1914</v>
      </c>
      <c r="D4508" s="590" t="s">
        <v>2005</v>
      </c>
      <c r="E4508" s="590" t="s">
        <v>6</v>
      </c>
      <c r="F4508" s="591" t="s">
        <v>1266</v>
      </c>
      <c r="G4508" s="590" t="s">
        <v>311</v>
      </c>
      <c r="H4508" s="589">
        <v>50</v>
      </c>
      <c r="I4508" s="589">
        <v>471.88</v>
      </c>
      <c r="J4508" s="592">
        <v>23594</v>
      </c>
      <c r="K4508" s="590" t="s">
        <v>1363</v>
      </c>
      <c r="L4508" s="590" t="s">
        <v>4598</v>
      </c>
      <c r="M4508" s="591" t="s">
        <v>1266</v>
      </c>
      <c r="O4508" s="554" t="str">
        <f t="shared" ref="O4508:O4510" si="408">+_xlfn.CONCAT(B4508,"-",E4508)</f>
        <v>B3/22/09-B</v>
      </c>
      <c r="P4508" s="555"/>
      <c r="Q4508" s="555"/>
      <c r="R4508" s="555"/>
    </row>
    <row r="4509" spans="1:18">
      <c r="B4509" s="590" t="s">
        <v>4596</v>
      </c>
      <c r="C4509" s="590" t="s">
        <v>1914</v>
      </c>
      <c r="D4509" s="590" t="s">
        <v>2005</v>
      </c>
      <c r="E4509" s="590" t="s">
        <v>7</v>
      </c>
      <c r="F4509" s="591" t="s">
        <v>3113</v>
      </c>
      <c r="G4509" s="590" t="s">
        <v>311</v>
      </c>
      <c r="H4509" s="589">
        <v>5</v>
      </c>
      <c r="I4509" s="589">
        <v>676.63</v>
      </c>
      <c r="J4509" s="592">
        <v>3383.15</v>
      </c>
      <c r="K4509" s="590" t="s">
        <v>1363</v>
      </c>
      <c r="L4509" s="590" t="s">
        <v>4599</v>
      </c>
      <c r="M4509" s="591" t="s">
        <v>3113</v>
      </c>
      <c r="O4509" s="554" t="str">
        <f t="shared" si="408"/>
        <v>B3/22/09-C</v>
      </c>
    </row>
    <row r="4510" spans="1:18">
      <c r="B4510" s="590" t="s">
        <v>4596</v>
      </c>
      <c r="C4510" s="590" t="s">
        <v>1914</v>
      </c>
      <c r="D4510" s="590" t="s">
        <v>2005</v>
      </c>
      <c r="E4510" s="590" t="s">
        <v>8</v>
      </c>
      <c r="F4510" s="591" t="s">
        <v>1268</v>
      </c>
      <c r="G4510" s="590" t="s">
        <v>311</v>
      </c>
      <c r="H4510" s="589">
        <v>50</v>
      </c>
      <c r="I4510" s="589">
        <v>217.25</v>
      </c>
      <c r="J4510" s="592">
        <v>10862.5</v>
      </c>
      <c r="K4510" s="590" t="s">
        <v>1363</v>
      </c>
      <c r="L4510" s="590" t="s">
        <v>4600</v>
      </c>
      <c r="M4510" s="591" t="s">
        <v>1268</v>
      </c>
      <c r="O4510" s="554" t="str">
        <f t="shared" si="408"/>
        <v>B3/22/09-D</v>
      </c>
    </row>
    <row r="4512" spans="1:18" ht="14.5">
      <c r="A4512" s="587">
        <v>5</v>
      </c>
      <c r="B4512" s="588" t="s">
        <v>4596</v>
      </c>
      <c r="C4512" s="588" t="s">
        <v>36</v>
      </c>
      <c r="D4512" s="588" t="s">
        <v>36</v>
      </c>
      <c r="E4512" s="588" t="s">
        <v>36</v>
      </c>
      <c r="F4512" s="587" t="s">
        <v>1269</v>
      </c>
      <c r="G4512" s="588" t="s">
        <v>36</v>
      </c>
      <c r="H4512" s="587"/>
      <c r="I4512" s="587"/>
      <c r="J4512" s="583">
        <v>67800</v>
      </c>
      <c r="K4512" s="588"/>
      <c r="L4512" s="588"/>
      <c r="M4512" s="587"/>
      <c r="N4512" s="587"/>
      <c r="O4512" s="587"/>
    </row>
    <row r="4513" spans="1:18" ht="14.5">
      <c r="B4513" s="590" t="s">
        <v>4596</v>
      </c>
      <c r="C4513" s="590" t="s">
        <v>1914</v>
      </c>
      <c r="D4513" s="590" t="s">
        <v>2005</v>
      </c>
      <c r="E4513" s="590" t="s">
        <v>10</v>
      </c>
      <c r="F4513" s="591" t="s">
        <v>1270</v>
      </c>
      <c r="G4513" s="590" t="s">
        <v>311</v>
      </c>
      <c r="H4513" s="589">
        <v>70</v>
      </c>
      <c r="I4513" s="589">
        <v>756.25</v>
      </c>
      <c r="J4513" s="592">
        <v>52937.5</v>
      </c>
      <c r="K4513" s="590" t="s">
        <v>1363</v>
      </c>
      <c r="L4513" s="590" t="s">
        <v>4601</v>
      </c>
      <c r="M4513" s="591" t="s">
        <v>1270</v>
      </c>
      <c r="O4513" s="554" t="str">
        <f t="shared" ref="O4513:O4515" si="409">+_xlfn.CONCAT(B4513,"-",E4513)</f>
        <v>B3/22/09-E</v>
      </c>
      <c r="P4513" s="555"/>
      <c r="Q4513" s="555"/>
      <c r="R4513" s="555"/>
    </row>
    <row r="4514" spans="1:18">
      <c r="B4514" s="590" t="s">
        <v>4596</v>
      </c>
      <c r="C4514" s="590" t="s">
        <v>1914</v>
      </c>
      <c r="D4514" s="590" t="s">
        <v>2005</v>
      </c>
      <c r="E4514" s="590" t="s">
        <v>11</v>
      </c>
      <c r="F4514" s="591" t="s">
        <v>1271</v>
      </c>
      <c r="G4514" s="590" t="s">
        <v>311</v>
      </c>
      <c r="H4514" s="589">
        <v>10</v>
      </c>
      <c r="I4514" s="589">
        <v>881.25</v>
      </c>
      <c r="J4514" s="592">
        <v>8812.5</v>
      </c>
      <c r="K4514" s="590" t="s">
        <v>1363</v>
      </c>
      <c r="L4514" s="590" t="s">
        <v>4602</v>
      </c>
      <c r="M4514" s="591" t="s">
        <v>1271</v>
      </c>
      <c r="O4514" s="554" t="str">
        <f t="shared" si="409"/>
        <v>B3/22/09-F</v>
      </c>
    </row>
    <row r="4515" spans="1:18">
      <c r="B4515" s="590" t="s">
        <v>4596</v>
      </c>
      <c r="C4515" s="590" t="s">
        <v>1914</v>
      </c>
      <c r="D4515" s="590" t="s">
        <v>2005</v>
      </c>
      <c r="E4515" s="590" t="s">
        <v>27</v>
      </c>
      <c r="F4515" s="591" t="s">
        <v>1272</v>
      </c>
      <c r="G4515" s="590" t="s">
        <v>311</v>
      </c>
      <c r="H4515" s="589">
        <v>8</v>
      </c>
      <c r="I4515" s="589">
        <v>756.25</v>
      </c>
      <c r="J4515" s="592">
        <v>6050</v>
      </c>
      <c r="K4515" s="590" t="s">
        <v>1363</v>
      </c>
      <c r="L4515" s="590" t="s">
        <v>4603</v>
      </c>
      <c r="M4515" s="591" t="s">
        <v>1272</v>
      </c>
      <c r="O4515" s="554" t="str">
        <f t="shared" si="409"/>
        <v>B3/22/09-G</v>
      </c>
    </row>
    <row r="4517" spans="1:18" ht="14.5">
      <c r="A4517" s="587">
        <v>5</v>
      </c>
      <c r="B4517" s="588" t="s">
        <v>4596</v>
      </c>
      <c r="C4517" s="588" t="s">
        <v>36</v>
      </c>
      <c r="D4517" s="588" t="s">
        <v>36</v>
      </c>
      <c r="E4517" s="588" t="s">
        <v>36</v>
      </c>
      <c r="F4517" s="587" t="s">
        <v>1273</v>
      </c>
      <c r="G4517" s="588" t="s">
        <v>36</v>
      </c>
      <c r="H4517" s="587"/>
      <c r="I4517" s="587"/>
      <c r="J4517" s="583">
        <v>118237.5</v>
      </c>
      <c r="K4517" s="588"/>
      <c r="L4517" s="588"/>
      <c r="M4517" s="587"/>
      <c r="N4517" s="587"/>
      <c r="O4517" s="587"/>
    </row>
    <row r="4518" spans="1:18" ht="14.5">
      <c r="B4518" s="590" t="s">
        <v>4596</v>
      </c>
      <c r="C4518" s="590" t="s">
        <v>1914</v>
      </c>
      <c r="D4518" s="590" t="s">
        <v>2005</v>
      </c>
      <c r="E4518" s="590" t="s">
        <v>28</v>
      </c>
      <c r="F4518" s="591" t="s">
        <v>1274</v>
      </c>
      <c r="G4518" s="590" t="s">
        <v>311</v>
      </c>
      <c r="H4518" s="589">
        <v>18</v>
      </c>
      <c r="I4518" s="592">
        <v>6568.75</v>
      </c>
      <c r="J4518" s="592">
        <v>118237.5</v>
      </c>
      <c r="K4518" s="590" t="s">
        <v>1363</v>
      </c>
      <c r="L4518" s="590" t="s">
        <v>4604</v>
      </c>
      <c r="M4518" s="591" t="s">
        <v>1274</v>
      </c>
      <c r="O4518" s="554" t="str">
        <f>+_xlfn.CONCAT(B4518,"-",E4518)</f>
        <v>B3/22/09-H</v>
      </c>
      <c r="P4518" s="555"/>
      <c r="Q4518" s="555"/>
      <c r="R4518" s="555"/>
    </row>
    <row r="4520" spans="1:18" ht="14.5">
      <c r="A4520" s="587">
        <v>5</v>
      </c>
      <c r="B4520" s="588" t="s">
        <v>4596</v>
      </c>
      <c r="C4520" s="588" t="s">
        <v>36</v>
      </c>
      <c r="D4520" s="588" t="s">
        <v>36</v>
      </c>
      <c r="E4520" s="588" t="s">
        <v>36</v>
      </c>
      <c r="F4520" s="587" t="s">
        <v>2024</v>
      </c>
      <c r="G4520" s="588" t="s">
        <v>36</v>
      </c>
      <c r="H4520" s="587"/>
      <c r="I4520" s="587"/>
      <c r="J4520" s="583">
        <v>78837.5</v>
      </c>
      <c r="K4520" s="588"/>
      <c r="L4520" s="588"/>
      <c r="M4520" s="587"/>
      <c r="N4520" s="587"/>
      <c r="O4520" s="587"/>
    </row>
    <row r="4521" spans="1:18" ht="14.5">
      <c r="B4521" s="590" t="s">
        <v>4596</v>
      </c>
      <c r="C4521" s="590" t="s">
        <v>1914</v>
      </c>
      <c r="D4521" s="590" t="s">
        <v>2005</v>
      </c>
      <c r="E4521" s="590" t="s">
        <v>33</v>
      </c>
      <c r="F4521" s="591" t="s">
        <v>4605</v>
      </c>
      <c r="G4521" s="590" t="s">
        <v>311</v>
      </c>
      <c r="H4521" s="589">
        <v>1</v>
      </c>
      <c r="I4521" s="592">
        <v>11262.5</v>
      </c>
      <c r="J4521" s="592">
        <v>11262.5</v>
      </c>
      <c r="K4521" s="590" t="s">
        <v>1363</v>
      </c>
      <c r="L4521" s="590" t="s">
        <v>4606</v>
      </c>
      <c r="M4521" s="591" t="s">
        <v>4605</v>
      </c>
      <c r="O4521" s="554" t="str">
        <f t="shared" ref="O4521:O4524" si="410">+_xlfn.CONCAT(B4521,"-",E4521)</f>
        <v>B3/22/09-J</v>
      </c>
      <c r="P4521" s="555"/>
      <c r="Q4521" s="555"/>
      <c r="R4521" s="555"/>
    </row>
    <row r="4522" spans="1:18">
      <c r="B4522" s="590" t="s">
        <v>4596</v>
      </c>
      <c r="C4522" s="590" t="s">
        <v>1914</v>
      </c>
      <c r="D4522" s="590" t="s">
        <v>2005</v>
      </c>
      <c r="E4522" s="590" t="s">
        <v>34</v>
      </c>
      <c r="F4522" s="591" t="s">
        <v>4607</v>
      </c>
      <c r="G4522" s="590" t="s">
        <v>311</v>
      </c>
      <c r="H4522" s="589">
        <v>4</v>
      </c>
      <c r="I4522" s="592">
        <v>11262.5</v>
      </c>
      <c r="J4522" s="592">
        <v>45050</v>
      </c>
      <c r="K4522" s="590" t="s">
        <v>1363</v>
      </c>
      <c r="L4522" s="590" t="s">
        <v>4608</v>
      </c>
      <c r="M4522" s="591" t="s">
        <v>4607</v>
      </c>
      <c r="O4522" s="554" t="str">
        <f t="shared" si="410"/>
        <v>B3/22/09-K</v>
      </c>
    </row>
    <row r="4523" spans="1:18">
      <c r="B4523" s="590" t="s">
        <v>4596</v>
      </c>
      <c r="C4523" s="590" t="s">
        <v>1914</v>
      </c>
      <c r="D4523" s="590" t="s">
        <v>2005</v>
      </c>
      <c r="E4523" s="590" t="s">
        <v>39</v>
      </c>
      <c r="F4523" s="591" t="s">
        <v>4609</v>
      </c>
      <c r="G4523" s="590" t="s">
        <v>311</v>
      </c>
      <c r="H4523" s="589">
        <v>1</v>
      </c>
      <c r="I4523" s="592">
        <v>11262.5</v>
      </c>
      <c r="J4523" s="592">
        <v>11262.5</v>
      </c>
      <c r="K4523" s="590" t="s">
        <v>1363</v>
      </c>
      <c r="L4523" s="590" t="s">
        <v>4610</v>
      </c>
      <c r="M4523" s="591" t="s">
        <v>4609</v>
      </c>
      <c r="O4523" s="554" t="str">
        <f t="shared" si="410"/>
        <v>B3/22/09-L</v>
      </c>
    </row>
    <row r="4524" spans="1:18">
      <c r="B4524" s="590" t="s">
        <v>4596</v>
      </c>
      <c r="C4524" s="590" t="s">
        <v>1914</v>
      </c>
      <c r="D4524" s="590" t="s">
        <v>2005</v>
      </c>
      <c r="E4524" s="590" t="s">
        <v>38</v>
      </c>
      <c r="F4524" s="591" t="s">
        <v>4611</v>
      </c>
      <c r="G4524" s="590" t="s">
        <v>311</v>
      </c>
      <c r="H4524" s="589">
        <v>1</v>
      </c>
      <c r="I4524" s="592">
        <v>11262.5</v>
      </c>
      <c r="J4524" s="592">
        <v>11262.5</v>
      </c>
      <c r="K4524" s="590" t="s">
        <v>1363</v>
      </c>
      <c r="L4524" s="590" t="s">
        <v>4612</v>
      </c>
      <c r="M4524" s="591" t="s">
        <v>4611</v>
      </c>
      <c r="O4524" s="554" t="str">
        <f t="shared" si="410"/>
        <v>B3/22/09-M</v>
      </c>
    </row>
    <row r="4526" spans="1:18" ht="14.5">
      <c r="A4526" s="587">
        <v>5</v>
      </c>
      <c r="B4526" s="588" t="s">
        <v>4596</v>
      </c>
      <c r="C4526" s="588" t="s">
        <v>36</v>
      </c>
      <c r="D4526" s="588" t="s">
        <v>36</v>
      </c>
      <c r="E4526" s="588" t="s">
        <v>36</v>
      </c>
      <c r="F4526" s="587" t="s">
        <v>1275</v>
      </c>
      <c r="G4526" s="588" t="s">
        <v>36</v>
      </c>
      <c r="H4526" s="587"/>
      <c r="I4526" s="587"/>
      <c r="J4526" s="583">
        <v>444116.25</v>
      </c>
      <c r="K4526" s="588"/>
      <c r="L4526" s="588"/>
      <c r="M4526" s="587"/>
      <c r="N4526" s="587"/>
      <c r="O4526" s="587"/>
    </row>
    <row r="4527" spans="1:18" ht="14.5">
      <c r="B4527" s="590" t="s">
        <v>4596</v>
      </c>
      <c r="C4527" s="590" t="s">
        <v>1914</v>
      </c>
      <c r="D4527" s="590" t="s">
        <v>2005</v>
      </c>
      <c r="E4527" s="590" t="s">
        <v>205</v>
      </c>
      <c r="F4527" s="591" t="s">
        <v>4613</v>
      </c>
      <c r="G4527" s="590" t="s">
        <v>311</v>
      </c>
      <c r="H4527" s="589">
        <v>1</v>
      </c>
      <c r="I4527" s="592">
        <v>11900</v>
      </c>
      <c r="J4527" s="592">
        <v>11900</v>
      </c>
      <c r="K4527" s="590" t="s">
        <v>1363</v>
      </c>
      <c r="L4527" s="590" t="s">
        <v>4614</v>
      </c>
      <c r="M4527" s="591" t="s">
        <v>4613</v>
      </c>
      <c r="O4527" s="554" t="str">
        <f>+_xlfn.CONCAT(B4527,"-",E4527)</f>
        <v>B3/22/09-N</v>
      </c>
      <c r="P4527" s="555"/>
      <c r="Q4527" s="555"/>
      <c r="R4527" s="555"/>
    </row>
    <row r="4530" spans="1:18">
      <c r="B4530" s="590" t="s">
        <v>4615</v>
      </c>
      <c r="C4530" s="590" t="s">
        <v>1914</v>
      </c>
      <c r="D4530" s="590" t="s">
        <v>2005</v>
      </c>
      <c r="E4530" s="590" t="s">
        <v>5</v>
      </c>
      <c r="F4530" s="591" t="s">
        <v>1277</v>
      </c>
      <c r="G4530" s="590" t="s">
        <v>311</v>
      </c>
      <c r="H4530" s="589">
        <v>13</v>
      </c>
      <c r="I4530" s="592">
        <v>1381.25</v>
      </c>
      <c r="J4530" s="592">
        <v>17956.25</v>
      </c>
      <c r="K4530" s="590" t="s">
        <v>1363</v>
      </c>
      <c r="L4530" s="590" t="s">
        <v>4616</v>
      </c>
      <c r="M4530" s="591" t="s">
        <v>1277</v>
      </c>
      <c r="O4530" s="554" t="str">
        <f t="shared" ref="O4530:O4531" si="411">+_xlfn.CONCAT(B4530,"-",E4530)</f>
        <v>B3/22/10-A</v>
      </c>
    </row>
    <row r="4531" spans="1:18">
      <c r="B4531" s="590" t="s">
        <v>4615</v>
      </c>
      <c r="C4531" s="590" t="s">
        <v>1914</v>
      </c>
      <c r="D4531" s="590" t="s">
        <v>2005</v>
      </c>
      <c r="E4531" s="590" t="s">
        <v>6</v>
      </c>
      <c r="F4531" s="591" t="s">
        <v>1278</v>
      </c>
      <c r="G4531" s="590" t="s">
        <v>311</v>
      </c>
      <c r="H4531" s="589">
        <v>28</v>
      </c>
      <c r="I4531" s="592">
        <v>14795</v>
      </c>
      <c r="J4531" s="592">
        <v>414260</v>
      </c>
      <c r="K4531" s="590" t="s">
        <v>1363</v>
      </c>
      <c r="L4531" s="590" t="s">
        <v>4617</v>
      </c>
      <c r="M4531" s="591" t="s">
        <v>1278</v>
      </c>
      <c r="O4531" s="554" t="str">
        <f t="shared" si="411"/>
        <v>B3/22/10-B</v>
      </c>
    </row>
    <row r="4533" spans="1:18" ht="29">
      <c r="A4533" s="587">
        <v>3</v>
      </c>
      <c r="B4533" s="588" t="s">
        <v>4615</v>
      </c>
      <c r="C4533" s="588" t="s">
        <v>36</v>
      </c>
      <c r="D4533" s="588" t="s">
        <v>36</v>
      </c>
      <c r="E4533" s="588" t="s">
        <v>36</v>
      </c>
      <c r="F4533" s="587" t="s">
        <v>1279</v>
      </c>
      <c r="G4533" s="588" t="s">
        <v>36</v>
      </c>
      <c r="H4533" s="587"/>
      <c r="I4533" s="587"/>
      <c r="J4533" s="583">
        <v>948212.07</v>
      </c>
      <c r="K4533" s="588"/>
      <c r="L4533" s="588"/>
      <c r="M4533" s="587"/>
      <c r="N4533" s="587"/>
      <c r="O4533" s="587"/>
    </row>
    <row r="4534" spans="1:18" ht="14.5">
      <c r="A4534" s="587">
        <v>4</v>
      </c>
      <c r="B4534" s="588" t="s">
        <v>4615</v>
      </c>
      <c r="C4534" s="588" t="s">
        <v>36</v>
      </c>
      <c r="D4534" s="588" t="s">
        <v>36</v>
      </c>
      <c r="E4534" s="588" t="s">
        <v>36</v>
      </c>
      <c r="F4534" s="587" t="s">
        <v>1280</v>
      </c>
      <c r="G4534" s="588" t="s">
        <v>36</v>
      </c>
      <c r="H4534" s="587"/>
      <c r="I4534" s="587"/>
      <c r="J4534" s="583">
        <v>948212.07</v>
      </c>
      <c r="K4534" s="588"/>
      <c r="L4534" s="588"/>
      <c r="M4534" s="587"/>
      <c r="N4534" s="587"/>
      <c r="O4534" s="587"/>
      <c r="P4534" s="555"/>
      <c r="Q4534" s="555"/>
      <c r="R4534" s="555"/>
    </row>
    <row r="4535" spans="1:18" ht="14.5">
      <c r="A4535" s="587">
        <v>5</v>
      </c>
      <c r="B4535" s="588" t="s">
        <v>4615</v>
      </c>
      <c r="C4535" s="588" t="s">
        <v>36</v>
      </c>
      <c r="D4535" s="588" t="s">
        <v>36</v>
      </c>
      <c r="E4535" s="588" t="s">
        <v>36</v>
      </c>
      <c r="F4535" s="587" t="s">
        <v>1281</v>
      </c>
      <c r="G4535" s="588" t="s">
        <v>36</v>
      </c>
      <c r="H4535" s="587"/>
      <c r="I4535" s="587"/>
      <c r="J4535" s="583">
        <v>104897.07</v>
      </c>
      <c r="K4535" s="588"/>
      <c r="L4535" s="588"/>
      <c r="M4535" s="587"/>
      <c r="N4535" s="587"/>
      <c r="O4535" s="587"/>
      <c r="P4535" s="555"/>
      <c r="Q4535" s="555"/>
      <c r="R4535" s="555"/>
    </row>
    <row r="4536" spans="1:18" ht="14.5">
      <c r="B4536" s="590" t="s">
        <v>4615</v>
      </c>
      <c r="C4536" s="590" t="s">
        <v>1914</v>
      </c>
      <c r="D4536" s="590" t="s">
        <v>2030</v>
      </c>
      <c r="E4536" s="590" t="s">
        <v>7</v>
      </c>
      <c r="F4536" s="591" t="s">
        <v>1462</v>
      </c>
      <c r="G4536" s="590" t="s">
        <v>311</v>
      </c>
      <c r="H4536" s="589">
        <v>5</v>
      </c>
      <c r="I4536" s="592">
        <v>1131.25</v>
      </c>
      <c r="J4536" s="592">
        <v>5656.25</v>
      </c>
      <c r="K4536" s="590" t="s">
        <v>1363</v>
      </c>
      <c r="L4536" s="590" t="s">
        <v>4618</v>
      </c>
      <c r="M4536" s="591" t="s">
        <v>1462</v>
      </c>
      <c r="O4536" s="554" t="str">
        <f t="shared" ref="O4536:O4542" si="412">+_xlfn.CONCAT(B4536,"-",E4536)</f>
        <v>B3/22/10-C</v>
      </c>
      <c r="P4536" s="555"/>
      <c r="Q4536" s="555"/>
      <c r="R4536" s="555"/>
    </row>
    <row r="4537" spans="1:18">
      <c r="B4537" s="590" t="s">
        <v>4615</v>
      </c>
      <c r="C4537" s="590" t="s">
        <v>1914</v>
      </c>
      <c r="D4537" s="590" t="s">
        <v>2030</v>
      </c>
      <c r="E4537" s="590" t="s">
        <v>8</v>
      </c>
      <c r="F4537" s="591" t="s">
        <v>4619</v>
      </c>
      <c r="G4537" s="590" t="s">
        <v>311</v>
      </c>
      <c r="H4537" s="589">
        <v>2</v>
      </c>
      <c r="I4537" s="592">
        <v>1290.6300000000001</v>
      </c>
      <c r="J4537" s="592">
        <v>2581.2600000000002</v>
      </c>
      <c r="K4537" s="590" t="s">
        <v>1363</v>
      </c>
      <c r="L4537" s="590" t="s">
        <v>4620</v>
      </c>
      <c r="M4537" s="591" t="s">
        <v>4619</v>
      </c>
      <c r="O4537" s="554" t="str">
        <f t="shared" si="412"/>
        <v>B3/22/10-D</v>
      </c>
    </row>
    <row r="4538" spans="1:18">
      <c r="B4538" s="590" t="s">
        <v>4615</v>
      </c>
      <c r="C4538" s="590" t="s">
        <v>1914</v>
      </c>
      <c r="D4538" s="590" t="s">
        <v>2030</v>
      </c>
      <c r="E4538" s="590" t="s">
        <v>10</v>
      </c>
      <c r="F4538" s="591" t="s">
        <v>3136</v>
      </c>
      <c r="G4538" s="590" t="s">
        <v>311</v>
      </c>
      <c r="H4538" s="589">
        <v>0</v>
      </c>
      <c r="J4538" s="589" t="s">
        <v>1679</v>
      </c>
      <c r="K4538" s="590" t="s">
        <v>1363</v>
      </c>
      <c r="L4538" s="590" t="s">
        <v>4621</v>
      </c>
      <c r="M4538" s="591" t="s">
        <v>3136</v>
      </c>
      <c r="O4538" s="554" t="str">
        <f t="shared" si="412"/>
        <v>B3/22/10-E</v>
      </c>
    </row>
    <row r="4539" spans="1:18">
      <c r="B4539" s="590" t="s">
        <v>4615</v>
      </c>
      <c r="C4539" s="590" t="s">
        <v>1914</v>
      </c>
      <c r="D4539" s="590" t="s">
        <v>2030</v>
      </c>
      <c r="E4539" s="590" t="s">
        <v>11</v>
      </c>
      <c r="F4539" s="591" t="s">
        <v>3137</v>
      </c>
      <c r="G4539" s="590" t="s">
        <v>311</v>
      </c>
      <c r="H4539" s="589">
        <v>14</v>
      </c>
      <c r="I4539" s="589">
        <v>721.88</v>
      </c>
      <c r="J4539" s="592">
        <v>10106.32</v>
      </c>
      <c r="K4539" s="590" t="s">
        <v>1363</v>
      </c>
      <c r="L4539" s="590" t="s">
        <v>4622</v>
      </c>
      <c r="M4539" s="591" t="s">
        <v>3137</v>
      </c>
      <c r="O4539" s="554" t="str">
        <f t="shared" si="412"/>
        <v>B3/22/10-F</v>
      </c>
    </row>
    <row r="4540" spans="1:18">
      <c r="B4540" s="590" t="s">
        <v>4615</v>
      </c>
      <c r="C4540" s="590" t="s">
        <v>1914</v>
      </c>
      <c r="D4540" s="590" t="s">
        <v>2030</v>
      </c>
      <c r="E4540" s="590" t="s">
        <v>27</v>
      </c>
      <c r="F4540" s="591" t="s">
        <v>1283</v>
      </c>
      <c r="G4540" s="590" t="s">
        <v>311</v>
      </c>
      <c r="H4540" s="589">
        <v>0</v>
      </c>
      <c r="J4540" s="589" t="s">
        <v>1679</v>
      </c>
      <c r="K4540" s="590" t="s">
        <v>1363</v>
      </c>
      <c r="L4540" s="590" t="s">
        <v>4623</v>
      </c>
      <c r="M4540" s="591" t="s">
        <v>1283</v>
      </c>
      <c r="O4540" s="554" t="str">
        <f t="shared" si="412"/>
        <v>B3/22/10-G</v>
      </c>
    </row>
    <row r="4541" spans="1:18">
      <c r="B4541" s="590" t="s">
        <v>4615</v>
      </c>
      <c r="C4541" s="590" t="s">
        <v>1914</v>
      </c>
      <c r="D4541" s="590" t="s">
        <v>2030</v>
      </c>
      <c r="E4541" s="590" t="s">
        <v>28</v>
      </c>
      <c r="F4541" s="591" t="s">
        <v>1465</v>
      </c>
      <c r="G4541" s="590" t="s">
        <v>311</v>
      </c>
      <c r="H4541" s="589">
        <v>48</v>
      </c>
      <c r="I4541" s="592">
        <v>1426.63</v>
      </c>
      <c r="J4541" s="592">
        <v>68478.240000000005</v>
      </c>
      <c r="K4541" s="590" t="s">
        <v>1363</v>
      </c>
      <c r="L4541" s="590" t="s">
        <v>4624</v>
      </c>
      <c r="M4541" s="591" t="s">
        <v>1465</v>
      </c>
      <c r="O4541" s="554" t="str">
        <f t="shared" si="412"/>
        <v>B3/22/10-H</v>
      </c>
    </row>
    <row r="4542" spans="1:18">
      <c r="B4542" s="590" t="s">
        <v>4615</v>
      </c>
      <c r="C4542" s="590" t="s">
        <v>1914</v>
      </c>
      <c r="D4542" s="590" t="s">
        <v>2030</v>
      </c>
      <c r="E4542" s="590" t="s">
        <v>33</v>
      </c>
      <c r="F4542" s="591" t="s">
        <v>1466</v>
      </c>
      <c r="G4542" s="590" t="s">
        <v>311</v>
      </c>
      <c r="H4542" s="589">
        <v>12</v>
      </c>
      <c r="I4542" s="592">
        <v>1506.25</v>
      </c>
      <c r="J4542" s="592">
        <v>18075</v>
      </c>
      <c r="K4542" s="590" t="s">
        <v>1363</v>
      </c>
      <c r="L4542" s="590" t="s">
        <v>4625</v>
      </c>
      <c r="M4542" s="591" t="s">
        <v>1466</v>
      </c>
      <c r="O4542" s="554" t="str">
        <f t="shared" si="412"/>
        <v>B3/22/10-J</v>
      </c>
    </row>
    <row r="4544" spans="1:18" ht="14.5">
      <c r="A4544" s="587">
        <v>5</v>
      </c>
      <c r="B4544" s="588" t="s">
        <v>4615</v>
      </c>
      <c r="C4544" s="588" t="s">
        <v>36</v>
      </c>
      <c r="D4544" s="588" t="s">
        <v>36</v>
      </c>
      <c r="E4544" s="588" t="s">
        <v>36</v>
      </c>
      <c r="F4544" s="587" t="s">
        <v>1284</v>
      </c>
      <c r="G4544" s="588" t="s">
        <v>36</v>
      </c>
      <c r="H4544" s="587"/>
      <c r="I4544" s="587"/>
      <c r="J4544" s="583">
        <v>843315</v>
      </c>
      <c r="K4544" s="588"/>
      <c r="L4544" s="588"/>
      <c r="M4544" s="587"/>
      <c r="N4544" s="587"/>
      <c r="O4544" s="587"/>
    </row>
    <row r="4545" spans="1:18" ht="14.5">
      <c r="B4545" s="590" t="s">
        <v>4615</v>
      </c>
      <c r="C4545" s="590" t="s">
        <v>1914</v>
      </c>
      <c r="D4545" s="590" t="s">
        <v>2030</v>
      </c>
      <c r="E4545" s="590" t="s">
        <v>34</v>
      </c>
      <c r="F4545" s="591" t="s">
        <v>2033</v>
      </c>
      <c r="G4545" s="590" t="s">
        <v>311</v>
      </c>
      <c r="H4545" s="589">
        <v>57</v>
      </c>
      <c r="I4545" s="592">
        <v>14795</v>
      </c>
      <c r="J4545" s="592">
        <v>843315</v>
      </c>
      <c r="K4545" s="590" t="s">
        <v>1363</v>
      </c>
      <c r="L4545" s="590" t="s">
        <v>4626</v>
      </c>
      <c r="M4545" s="591" t="s">
        <v>2033</v>
      </c>
      <c r="O4545" s="554" t="str">
        <f>+_xlfn.CONCAT(B4545,"-",E4545)</f>
        <v>B3/22/10-K</v>
      </c>
      <c r="P4545" s="555"/>
      <c r="Q4545" s="555"/>
      <c r="R4545" s="555"/>
    </row>
    <row r="4547" spans="1:18" ht="14.5">
      <c r="A4547" s="587">
        <v>3</v>
      </c>
      <c r="B4547" s="588" t="s">
        <v>4615</v>
      </c>
      <c r="C4547" s="588" t="s">
        <v>36</v>
      </c>
      <c r="D4547" s="588" t="s">
        <v>36</v>
      </c>
      <c r="E4547" s="588" t="s">
        <v>36</v>
      </c>
      <c r="F4547" s="587" t="s">
        <v>1286</v>
      </c>
      <c r="G4547" s="588" t="s">
        <v>36</v>
      </c>
      <c r="H4547" s="587"/>
      <c r="I4547" s="587"/>
      <c r="J4547" s="583">
        <v>1408700.15</v>
      </c>
      <c r="K4547" s="588"/>
      <c r="L4547" s="588"/>
      <c r="M4547" s="587"/>
      <c r="N4547" s="587"/>
      <c r="O4547" s="587"/>
    </row>
    <row r="4548" spans="1:18" ht="87">
      <c r="A4548" s="587">
        <v>4</v>
      </c>
      <c r="B4548" s="588" t="s">
        <v>4615</v>
      </c>
      <c r="C4548" s="588" t="s">
        <v>36</v>
      </c>
      <c r="D4548" s="588" t="s">
        <v>36</v>
      </c>
      <c r="E4548" s="588" t="s">
        <v>36</v>
      </c>
      <c r="F4548" s="587" t="s">
        <v>2035</v>
      </c>
      <c r="G4548" s="588" t="s">
        <v>36</v>
      </c>
      <c r="H4548" s="587"/>
      <c r="I4548" s="587"/>
      <c r="J4548" s="583">
        <v>50150</v>
      </c>
      <c r="K4548" s="588"/>
      <c r="L4548" s="588"/>
      <c r="M4548" s="587"/>
      <c r="N4548" s="587"/>
      <c r="O4548" s="587"/>
      <c r="P4548" s="555"/>
      <c r="Q4548" s="555"/>
      <c r="R4548" s="555"/>
    </row>
    <row r="4549" spans="1:18" ht="14.5">
      <c r="B4549" s="590" t="s">
        <v>4615</v>
      </c>
      <c r="C4549" s="590" t="s">
        <v>1914</v>
      </c>
      <c r="D4549" s="590" t="s">
        <v>2005</v>
      </c>
      <c r="E4549" s="590" t="s">
        <v>39</v>
      </c>
      <c r="F4549" s="591" t="s">
        <v>4627</v>
      </c>
      <c r="G4549" s="590" t="s">
        <v>1252</v>
      </c>
      <c r="H4549" s="589">
        <v>1</v>
      </c>
      <c r="I4549" s="592">
        <v>12537.5</v>
      </c>
      <c r="J4549" s="592">
        <v>12537.5</v>
      </c>
      <c r="K4549" s="590" t="s">
        <v>1363</v>
      </c>
      <c r="L4549" s="590" t="s">
        <v>4628</v>
      </c>
      <c r="M4549" s="591" t="s">
        <v>4627</v>
      </c>
      <c r="O4549" s="554" t="str">
        <f>+_xlfn.CONCAT(B4549,"-",E4549)</f>
        <v>B3/22/10-L</v>
      </c>
      <c r="P4549" s="555"/>
      <c r="Q4549" s="555"/>
      <c r="R4549" s="555"/>
    </row>
    <row r="4552" spans="1:18">
      <c r="B4552" s="590" t="s">
        <v>4629</v>
      </c>
      <c r="C4552" s="590" t="s">
        <v>1914</v>
      </c>
      <c r="D4552" s="590" t="s">
        <v>2005</v>
      </c>
      <c r="E4552" s="590" t="s">
        <v>5</v>
      </c>
      <c r="F4552" s="591" t="s">
        <v>4630</v>
      </c>
      <c r="G4552" s="590" t="s">
        <v>1252</v>
      </c>
      <c r="H4552" s="589">
        <v>1</v>
      </c>
      <c r="I4552" s="592">
        <v>12537.5</v>
      </c>
      <c r="J4552" s="592">
        <v>12537.5</v>
      </c>
      <c r="K4552" s="590" t="s">
        <v>1363</v>
      </c>
      <c r="L4552" s="590" t="s">
        <v>4631</v>
      </c>
      <c r="M4552" s="591" t="s">
        <v>4630</v>
      </c>
      <c r="O4552" s="554" t="str">
        <f t="shared" ref="O4552:O4554" si="413">+_xlfn.CONCAT(B4552,"-",E4552)</f>
        <v>B3/22/11-A</v>
      </c>
    </row>
    <row r="4553" spans="1:18">
      <c r="B4553" s="590" t="s">
        <v>4629</v>
      </c>
      <c r="C4553" s="590" t="s">
        <v>1914</v>
      </c>
      <c r="D4553" s="590" t="s">
        <v>2005</v>
      </c>
      <c r="E4553" s="590" t="s">
        <v>6</v>
      </c>
      <c r="F4553" s="591" t="s">
        <v>4632</v>
      </c>
      <c r="G4553" s="590" t="s">
        <v>1252</v>
      </c>
      <c r="H4553" s="589">
        <v>1</v>
      </c>
      <c r="I4553" s="592">
        <v>12537.5</v>
      </c>
      <c r="J4553" s="592">
        <v>12537.5</v>
      </c>
      <c r="K4553" s="590" t="s">
        <v>1363</v>
      </c>
      <c r="L4553" s="590" t="s">
        <v>4633</v>
      </c>
      <c r="M4553" s="591" t="s">
        <v>4632</v>
      </c>
      <c r="O4553" s="554" t="str">
        <f t="shared" si="413"/>
        <v>B3/22/11-B</v>
      </c>
    </row>
    <row r="4554" spans="1:18">
      <c r="B4554" s="590" t="s">
        <v>4629</v>
      </c>
      <c r="C4554" s="590" t="s">
        <v>1914</v>
      </c>
      <c r="D4554" s="590" t="s">
        <v>2005</v>
      </c>
      <c r="E4554" s="590" t="s">
        <v>7</v>
      </c>
      <c r="F4554" s="591" t="s">
        <v>4634</v>
      </c>
      <c r="G4554" s="590" t="s">
        <v>1252</v>
      </c>
      <c r="H4554" s="589">
        <v>1</v>
      </c>
      <c r="I4554" s="592">
        <v>12537.5</v>
      </c>
      <c r="J4554" s="592">
        <v>12537.5</v>
      </c>
      <c r="K4554" s="590" t="s">
        <v>1363</v>
      </c>
      <c r="L4554" s="590" t="s">
        <v>4635</v>
      </c>
      <c r="M4554" s="591" t="s">
        <v>4634</v>
      </c>
      <c r="O4554" s="554" t="str">
        <f t="shared" si="413"/>
        <v>B3/22/11-C</v>
      </c>
    </row>
    <row r="4556" spans="1:18" ht="14.5">
      <c r="A4556" s="587">
        <v>4</v>
      </c>
      <c r="B4556" s="588" t="s">
        <v>4629</v>
      </c>
      <c r="C4556" s="588" t="s">
        <v>36</v>
      </c>
      <c r="D4556" s="588" t="s">
        <v>36</v>
      </c>
      <c r="E4556" s="588" t="s">
        <v>36</v>
      </c>
      <c r="F4556" s="587" t="s">
        <v>4636</v>
      </c>
      <c r="G4556" s="588" t="s">
        <v>36</v>
      </c>
      <c r="H4556" s="587"/>
      <c r="I4556" s="587"/>
      <c r="J4556" s="583">
        <v>1358550.15</v>
      </c>
      <c r="K4556" s="588"/>
      <c r="L4556" s="588"/>
      <c r="M4556" s="587"/>
      <c r="N4556" s="587"/>
      <c r="O4556" s="587"/>
    </row>
    <row r="4557" spans="1:18" ht="43.5">
      <c r="A4557" s="587">
        <v>5</v>
      </c>
      <c r="B4557" s="588" t="s">
        <v>4629</v>
      </c>
      <c r="C4557" s="588" t="s">
        <v>36</v>
      </c>
      <c r="D4557" s="588" t="s">
        <v>36</v>
      </c>
      <c r="E4557" s="588" t="s">
        <v>36</v>
      </c>
      <c r="F4557" s="587" t="s">
        <v>4637</v>
      </c>
      <c r="G4557" s="588" t="s">
        <v>36</v>
      </c>
      <c r="H4557" s="587"/>
      <c r="I4557" s="587"/>
      <c r="J4557" s="583">
        <v>482053.44</v>
      </c>
      <c r="K4557" s="588"/>
      <c r="L4557" s="588"/>
      <c r="M4557" s="587"/>
      <c r="N4557" s="587"/>
      <c r="O4557" s="587"/>
      <c r="P4557" s="555"/>
      <c r="Q4557" s="555"/>
      <c r="R4557" s="555"/>
    </row>
    <row r="4558" spans="1:18" ht="14.5">
      <c r="B4558" s="590" t="s">
        <v>4629</v>
      </c>
      <c r="C4558" s="590" t="s">
        <v>1914</v>
      </c>
      <c r="D4558" s="590" t="s">
        <v>4638</v>
      </c>
      <c r="E4558" s="590" t="s">
        <v>8</v>
      </c>
      <c r="F4558" s="591" t="s">
        <v>4639</v>
      </c>
      <c r="G4558" s="590" t="s">
        <v>179</v>
      </c>
      <c r="H4558" s="589">
        <v>800</v>
      </c>
      <c r="I4558" s="589">
        <v>76.5</v>
      </c>
      <c r="J4558" s="592">
        <v>61200</v>
      </c>
      <c r="K4558" s="590" t="s">
        <v>1363</v>
      </c>
      <c r="L4558" s="590" t="s">
        <v>4640</v>
      </c>
      <c r="M4558" s="591" t="s">
        <v>4639</v>
      </c>
      <c r="O4558" s="554" t="str">
        <f t="shared" ref="O4558:O4566" si="414">+_xlfn.CONCAT(B4558,"-",E4558)</f>
        <v>B3/22/11-D</v>
      </c>
      <c r="P4558" s="555"/>
      <c r="Q4558" s="555"/>
      <c r="R4558" s="555"/>
    </row>
    <row r="4559" spans="1:18">
      <c r="B4559" s="590" t="s">
        <v>4629</v>
      </c>
      <c r="C4559" s="590" t="s">
        <v>1914</v>
      </c>
      <c r="D4559" s="590" t="s">
        <v>4638</v>
      </c>
      <c r="E4559" s="590" t="s">
        <v>10</v>
      </c>
      <c r="F4559" s="591" t="s">
        <v>4641</v>
      </c>
      <c r="G4559" s="590" t="s">
        <v>179</v>
      </c>
      <c r="H4559" s="589">
        <v>120</v>
      </c>
      <c r="I4559" s="589">
        <v>95.38</v>
      </c>
      <c r="J4559" s="592">
        <v>11445.6</v>
      </c>
      <c r="K4559" s="590" t="s">
        <v>1363</v>
      </c>
      <c r="L4559" s="590" t="s">
        <v>4642</v>
      </c>
      <c r="M4559" s="591" t="s">
        <v>4641</v>
      </c>
      <c r="O4559" s="554" t="str">
        <f t="shared" si="414"/>
        <v>B3/22/11-E</v>
      </c>
    </row>
    <row r="4560" spans="1:18">
      <c r="B4560" s="590" t="s">
        <v>4629</v>
      </c>
      <c r="C4560" s="590" t="s">
        <v>1914</v>
      </c>
      <c r="D4560" s="590" t="s">
        <v>4638</v>
      </c>
      <c r="E4560" s="590" t="s">
        <v>11</v>
      </c>
      <c r="F4560" s="591" t="s">
        <v>4643</v>
      </c>
      <c r="G4560" s="590" t="s">
        <v>179</v>
      </c>
      <c r="H4560" s="589">
        <v>270</v>
      </c>
      <c r="I4560" s="589">
        <v>114.13</v>
      </c>
      <c r="J4560" s="592">
        <v>30815.1</v>
      </c>
      <c r="K4560" s="590" t="s">
        <v>1363</v>
      </c>
      <c r="L4560" s="590" t="s">
        <v>4644</v>
      </c>
      <c r="M4560" s="591" t="s">
        <v>4643</v>
      </c>
      <c r="O4560" s="554" t="str">
        <f t="shared" si="414"/>
        <v>B3/22/11-F</v>
      </c>
    </row>
    <row r="4561" spans="1:18">
      <c r="B4561" s="590" t="s">
        <v>4629</v>
      </c>
      <c r="C4561" s="590" t="s">
        <v>1914</v>
      </c>
      <c r="D4561" s="590" t="s">
        <v>4638</v>
      </c>
      <c r="E4561" s="590" t="s">
        <v>27</v>
      </c>
      <c r="F4561" s="591" t="s">
        <v>4645</v>
      </c>
      <c r="G4561" s="590" t="s">
        <v>179</v>
      </c>
      <c r="H4561" s="589">
        <v>175</v>
      </c>
      <c r="I4561" s="589">
        <v>140.5</v>
      </c>
      <c r="J4561" s="592">
        <v>24587.5</v>
      </c>
      <c r="K4561" s="590" t="s">
        <v>1363</v>
      </c>
      <c r="L4561" s="590" t="s">
        <v>4646</v>
      </c>
      <c r="M4561" s="591" t="s">
        <v>4645</v>
      </c>
      <c r="O4561" s="554" t="str">
        <f t="shared" si="414"/>
        <v>B3/22/11-G</v>
      </c>
    </row>
    <row r="4562" spans="1:18">
      <c r="B4562" s="590" t="s">
        <v>4629</v>
      </c>
      <c r="C4562" s="590" t="s">
        <v>1914</v>
      </c>
      <c r="D4562" s="590" t="s">
        <v>4638</v>
      </c>
      <c r="E4562" s="590" t="s">
        <v>28</v>
      </c>
      <c r="F4562" s="591" t="s">
        <v>4647</v>
      </c>
      <c r="G4562" s="590" t="s">
        <v>179</v>
      </c>
      <c r="H4562" s="589">
        <v>460</v>
      </c>
      <c r="I4562" s="589">
        <v>166.75</v>
      </c>
      <c r="J4562" s="592">
        <v>76705</v>
      </c>
      <c r="K4562" s="590" t="s">
        <v>1363</v>
      </c>
      <c r="L4562" s="590" t="s">
        <v>4648</v>
      </c>
      <c r="M4562" s="591" t="s">
        <v>4647</v>
      </c>
      <c r="O4562" s="554" t="str">
        <f t="shared" si="414"/>
        <v>B3/22/11-H</v>
      </c>
    </row>
    <row r="4563" spans="1:18">
      <c r="B4563" s="590" t="s">
        <v>4629</v>
      </c>
      <c r="C4563" s="590" t="s">
        <v>1914</v>
      </c>
      <c r="D4563" s="590" t="s">
        <v>4638</v>
      </c>
      <c r="E4563" s="590" t="s">
        <v>33</v>
      </c>
      <c r="F4563" s="591" t="s">
        <v>4649</v>
      </c>
      <c r="G4563" s="590" t="s">
        <v>179</v>
      </c>
      <c r="H4563" s="589">
        <v>590</v>
      </c>
      <c r="I4563" s="589">
        <v>190.88</v>
      </c>
      <c r="J4563" s="592">
        <v>112619.2</v>
      </c>
      <c r="K4563" s="590" t="s">
        <v>1363</v>
      </c>
      <c r="L4563" s="590" t="s">
        <v>4650</v>
      </c>
      <c r="M4563" s="591" t="s">
        <v>4649</v>
      </c>
      <c r="O4563" s="554" t="str">
        <f t="shared" si="414"/>
        <v>B3/22/11-J</v>
      </c>
    </row>
    <row r="4564" spans="1:18">
      <c r="B4564" s="590" t="s">
        <v>4629</v>
      </c>
      <c r="C4564" s="590" t="s">
        <v>1914</v>
      </c>
      <c r="D4564" s="590" t="s">
        <v>4638</v>
      </c>
      <c r="E4564" s="590" t="s">
        <v>34</v>
      </c>
      <c r="F4564" s="591" t="s">
        <v>4651</v>
      </c>
      <c r="G4564" s="590" t="s">
        <v>179</v>
      </c>
      <c r="H4564" s="589">
        <v>180</v>
      </c>
      <c r="I4564" s="589">
        <v>225.88</v>
      </c>
      <c r="J4564" s="592">
        <v>40658.400000000001</v>
      </c>
      <c r="K4564" s="590" t="s">
        <v>1363</v>
      </c>
      <c r="L4564" s="590" t="s">
        <v>4652</v>
      </c>
      <c r="M4564" s="591" t="s">
        <v>4651</v>
      </c>
      <c r="O4564" s="554" t="str">
        <f t="shared" si="414"/>
        <v>B3/22/11-K</v>
      </c>
    </row>
    <row r="4565" spans="1:18">
      <c r="B4565" s="590" t="s">
        <v>4629</v>
      </c>
      <c r="C4565" s="590" t="s">
        <v>1914</v>
      </c>
      <c r="D4565" s="590" t="s">
        <v>4638</v>
      </c>
      <c r="E4565" s="590" t="s">
        <v>39</v>
      </c>
      <c r="F4565" s="591" t="s">
        <v>4653</v>
      </c>
      <c r="G4565" s="590" t="s">
        <v>179</v>
      </c>
      <c r="H4565" s="589">
        <v>280</v>
      </c>
      <c r="I4565" s="589">
        <v>285.25</v>
      </c>
      <c r="J4565" s="592">
        <v>79870</v>
      </c>
      <c r="K4565" s="590" t="s">
        <v>1363</v>
      </c>
      <c r="L4565" s="590" t="s">
        <v>4654</v>
      </c>
      <c r="M4565" s="591" t="s">
        <v>4653</v>
      </c>
      <c r="O4565" s="554" t="str">
        <f t="shared" si="414"/>
        <v>B3/22/11-L</v>
      </c>
    </row>
    <row r="4566" spans="1:18">
      <c r="B4566" s="590" t="s">
        <v>4629</v>
      </c>
      <c r="C4566" s="590" t="s">
        <v>1914</v>
      </c>
      <c r="D4566" s="590" t="s">
        <v>4638</v>
      </c>
      <c r="E4566" s="590" t="s">
        <v>38</v>
      </c>
      <c r="F4566" s="591" t="s">
        <v>4655</v>
      </c>
      <c r="G4566" s="590" t="s">
        <v>179</v>
      </c>
      <c r="H4566" s="589">
        <v>28</v>
      </c>
      <c r="I4566" s="592">
        <v>1576.88</v>
      </c>
      <c r="J4566" s="592">
        <v>44152.639999999999</v>
      </c>
      <c r="K4566" s="590" t="s">
        <v>1363</v>
      </c>
      <c r="L4566" s="590" t="s">
        <v>4656</v>
      </c>
      <c r="M4566" s="591" t="s">
        <v>4655</v>
      </c>
      <c r="O4566" s="554" t="str">
        <f t="shared" si="414"/>
        <v>B3/22/11-M</v>
      </c>
    </row>
    <row r="4568" spans="1:18" ht="14.5">
      <c r="A4568" s="587">
        <v>5</v>
      </c>
      <c r="B4568" s="588" t="s">
        <v>4629</v>
      </c>
      <c r="C4568" s="588" t="s">
        <v>36</v>
      </c>
      <c r="D4568" s="588" t="s">
        <v>36</v>
      </c>
      <c r="E4568" s="588" t="s">
        <v>36</v>
      </c>
      <c r="F4568" s="587" t="s">
        <v>4657</v>
      </c>
      <c r="G4568" s="588" t="s">
        <v>36</v>
      </c>
      <c r="H4568" s="587"/>
      <c r="I4568" s="587"/>
      <c r="J4568" s="583">
        <v>8046.81</v>
      </c>
      <c r="K4568" s="588"/>
      <c r="L4568" s="588"/>
      <c r="M4568" s="587"/>
      <c r="N4568" s="587"/>
      <c r="O4568" s="587"/>
    </row>
    <row r="4569" spans="1:18" ht="14.5">
      <c r="B4569" s="590" t="s">
        <v>4629</v>
      </c>
      <c r="C4569" s="590" t="s">
        <v>1914</v>
      </c>
      <c r="D4569" s="590" t="s">
        <v>4638</v>
      </c>
      <c r="E4569" s="590" t="s">
        <v>205</v>
      </c>
      <c r="F4569" s="591" t="s">
        <v>4639</v>
      </c>
      <c r="G4569" s="590" t="s">
        <v>311</v>
      </c>
      <c r="H4569" s="589">
        <v>15</v>
      </c>
      <c r="I4569" s="589">
        <v>42</v>
      </c>
      <c r="J4569" s="589">
        <v>630</v>
      </c>
      <c r="K4569" s="590" t="s">
        <v>1363</v>
      </c>
      <c r="L4569" s="590" t="s">
        <v>4658</v>
      </c>
      <c r="M4569" s="591" t="s">
        <v>4639</v>
      </c>
      <c r="O4569" s="554" t="str">
        <f t="shared" ref="O4569:O4571" si="415">+_xlfn.CONCAT(B4569,"-",E4569)</f>
        <v>B3/22/11-N</v>
      </c>
      <c r="P4569" s="555"/>
      <c r="Q4569" s="555"/>
      <c r="R4569" s="555"/>
    </row>
    <row r="4570" spans="1:18">
      <c r="B4570" s="590" t="s">
        <v>4629</v>
      </c>
      <c r="C4570" s="590" t="s">
        <v>1914</v>
      </c>
      <c r="D4570" s="590" t="s">
        <v>4638</v>
      </c>
      <c r="E4570" s="590" t="s">
        <v>414</v>
      </c>
      <c r="F4570" s="591" t="s">
        <v>4641</v>
      </c>
      <c r="G4570" s="590" t="s">
        <v>311</v>
      </c>
      <c r="H4570" s="589">
        <v>12</v>
      </c>
      <c r="I4570" s="589">
        <v>53.88</v>
      </c>
      <c r="J4570" s="589">
        <v>646.55999999999995</v>
      </c>
      <c r="K4570" s="590" t="s">
        <v>1363</v>
      </c>
      <c r="L4570" s="590" t="s">
        <v>4659</v>
      </c>
      <c r="M4570" s="591" t="s">
        <v>4641</v>
      </c>
      <c r="O4570" s="554" t="str">
        <f t="shared" si="415"/>
        <v>B3/22/11-P</v>
      </c>
    </row>
    <row r="4571" spans="1:18">
      <c r="B4571" s="590" t="s">
        <v>4629</v>
      </c>
      <c r="C4571" s="590" t="s">
        <v>1914</v>
      </c>
      <c r="D4571" s="590" t="s">
        <v>4638</v>
      </c>
      <c r="E4571" s="590" t="s">
        <v>416</v>
      </c>
      <c r="F4571" s="591" t="s">
        <v>4643</v>
      </c>
      <c r="G4571" s="590" t="s">
        <v>311</v>
      </c>
      <c r="H4571" s="589">
        <v>40</v>
      </c>
      <c r="I4571" s="589">
        <v>67.38</v>
      </c>
      <c r="J4571" s="592">
        <v>2695.2</v>
      </c>
      <c r="K4571" s="590" t="s">
        <v>1363</v>
      </c>
      <c r="L4571" s="590" t="s">
        <v>4660</v>
      </c>
      <c r="M4571" s="591" t="s">
        <v>4643</v>
      </c>
      <c r="O4571" s="554" t="str">
        <f t="shared" si="415"/>
        <v>B3/22/11-Q</v>
      </c>
    </row>
    <row r="4574" spans="1:18">
      <c r="B4574" s="590" t="s">
        <v>4661</v>
      </c>
      <c r="C4574" s="590" t="s">
        <v>1914</v>
      </c>
      <c r="D4574" s="590" t="s">
        <v>4638</v>
      </c>
      <c r="E4574" s="590" t="s">
        <v>5</v>
      </c>
      <c r="F4574" s="591" t="s">
        <v>4645</v>
      </c>
      <c r="G4574" s="590" t="s">
        <v>311</v>
      </c>
      <c r="H4574" s="589">
        <v>10</v>
      </c>
      <c r="I4574" s="589">
        <v>98.38</v>
      </c>
      <c r="J4574" s="589">
        <v>983.8</v>
      </c>
      <c r="K4574" s="590" t="s">
        <v>1363</v>
      </c>
      <c r="L4574" s="590" t="s">
        <v>4662</v>
      </c>
      <c r="M4574" s="591" t="s">
        <v>4645</v>
      </c>
      <c r="O4574" s="554" t="str">
        <f t="shared" ref="O4574:O4576" si="416">+_xlfn.CONCAT(B4574,"-",E4574)</f>
        <v>B3/22/12-A</v>
      </c>
    </row>
    <row r="4575" spans="1:18">
      <c r="B4575" s="590" t="s">
        <v>4661</v>
      </c>
      <c r="C4575" s="590" t="s">
        <v>1914</v>
      </c>
      <c r="D4575" s="590" t="s">
        <v>4638</v>
      </c>
      <c r="E4575" s="590" t="s">
        <v>6</v>
      </c>
      <c r="F4575" s="591" t="s">
        <v>4647</v>
      </c>
      <c r="G4575" s="590" t="s">
        <v>311</v>
      </c>
      <c r="H4575" s="589">
        <v>1</v>
      </c>
      <c r="I4575" s="589">
        <v>139.25</v>
      </c>
      <c r="J4575" s="589">
        <v>139.25</v>
      </c>
      <c r="K4575" s="590" t="s">
        <v>1363</v>
      </c>
      <c r="L4575" s="590" t="s">
        <v>4663</v>
      </c>
      <c r="M4575" s="591" t="s">
        <v>4647</v>
      </c>
      <c r="O4575" s="554" t="str">
        <f t="shared" si="416"/>
        <v>B3/22/12-B</v>
      </c>
    </row>
    <row r="4576" spans="1:18">
      <c r="B4576" s="590" t="s">
        <v>4661</v>
      </c>
      <c r="C4576" s="590" t="s">
        <v>1914</v>
      </c>
      <c r="D4576" s="590" t="s">
        <v>4638</v>
      </c>
      <c r="E4576" s="590" t="s">
        <v>7</v>
      </c>
      <c r="F4576" s="591" t="s">
        <v>4649</v>
      </c>
      <c r="G4576" s="590" t="s">
        <v>311</v>
      </c>
      <c r="H4576" s="589">
        <v>18</v>
      </c>
      <c r="I4576" s="589">
        <v>164</v>
      </c>
      <c r="J4576" s="592">
        <v>2952</v>
      </c>
      <c r="K4576" s="590" t="s">
        <v>1363</v>
      </c>
      <c r="L4576" s="590" t="s">
        <v>4664</v>
      </c>
      <c r="M4576" s="591" t="s">
        <v>4649</v>
      </c>
      <c r="O4576" s="554" t="str">
        <f t="shared" si="416"/>
        <v>B3/22/12-C</v>
      </c>
    </row>
    <row r="4578" spans="1:18" ht="14.5">
      <c r="A4578" s="587">
        <v>5</v>
      </c>
      <c r="B4578" s="588" t="s">
        <v>4661</v>
      </c>
      <c r="C4578" s="588" t="s">
        <v>36</v>
      </c>
      <c r="D4578" s="588" t="s">
        <v>36</v>
      </c>
      <c r="E4578" s="588" t="s">
        <v>36</v>
      </c>
      <c r="F4578" s="587" t="s">
        <v>4665</v>
      </c>
      <c r="G4578" s="588" t="s">
        <v>36</v>
      </c>
      <c r="H4578" s="587"/>
      <c r="I4578" s="587"/>
      <c r="J4578" s="583">
        <v>4471.96</v>
      </c>
      <c r="K4578" s="588"/>
      <c r="L4578" s="588"/>
      <c r="M4578" s="587"/>
      <c r="N4578" s="587"/>
      <c r="O4578" s="587"/>
    </row>
    <row r="4579" spans="1:18" ht="14.5">
      <c r="B4579" s="590" t="s">
        <v>4661</v>
      </c>
      <c r="C4579" s="590" t="s">
        <v>1914</v>
      </c>
      <c r="D4579" s="590" t="s">
        <v>4638</v>
      </c>
      <c r="E4579" s="590" t="s">
        <v>8</v>
      </c>
      <c r="F4579" s="591" t="s">
        <v>4651</v>
      </c>
      <c r="G4579" s="590" t="s">
        <v>311</v>
      </c>
      <c r="H4579" s="589">
        <v>5</v>
      </c>
      <c r="I4579" s="589">
        <v>186.25</v>
      </c>
      <c r="J4579" s="589">
        <v>931.25</v>
      </c>
      <c r="K4579" s="590" t="s">
        <v>1363</v>
      </c>
      <c r="L4579" s="590" t="s">
        <v>4666</v>
      </c>
      <c r="M4579" s="591" t="s">
        <v>4651</v>
      </c>
      <c r="O4579" s="554" t="str">
        <f t="shared" ref="O4579:O4581" si="417">+_xlfn.CONCAT(B4579,"-",E4579)</f>
        <v>B3/22/12-D</v>
      </c>
      <c r="P4579" s="555"/>
      <c r="Q4579" s="555"/>
      <c r="R4579" s="555"/>
    </row>
    <row r="4580" spans="1:18">
      <c r="B4580" s="590" t="s">
        <v>4661</v>
      </c>
      <c r="C4580" s="590" t="s">
        <v>1914</v>
      </c>
      <c r="D4580" s="590" t="s">
        <v>4638</v>
      </c>
      <c r="E4580" s="590" t="s">
        <v>10</v>
      </c>
      <c r="F4580" s="591" t="s">
        <v>4653</v>
      </c>
      <c r="G4580" s="590" t="s">
        <v>311</v>
      </c>
      <c r="H4580" s="589">
        <v>15</v>
      </c>
      <c r="I4580" s="589">
        <v>205.63</v>
      </c>
      <c r="J4580" s="592">
        <v>3084.45</v>
      </c>
      <c r="K4580" s="590" t="s">
        <v>1363</v>
      </c>
      <c r="L4580" s="590" t="s">
        <v>4667</v>
      </c>
      <c r="M4580" s="591" t="s">
        <v>4653</v>
      </c>
      <c r="O4580" s="554" t="str">
        <f t="shared" si="417"/>
        <v>B3/22/12-E</v>
      </c>
    </row>
    <row r="4581" spans="1:18">
      <c r="B4581" s="590" t="s">
        <v>4661</v>
      </c>
      <c r="C4581" s="590" t="s">
        <v>1914</v>
      </c>
      <c r="D4581" s="590" t="s">
        <v>4638</v>
      </c>
      <c r="E4581" s="590" t="s">
        <v>11</v>
      </c>
      <c r="F4581" s="591" t="s">
        <v>4655</v>
      </c>
      <c r="G4581" s="590" t="s">
        <v>311</v>
      </c>
      <c r="H4581" s="589">
        <v>2</v>
      </c>
      <c r="I4581" s="589">
        <v>228.13</v>
      </c>
      <c r="J4581" s="589">
        <v>456.26</v>
      </c>
      <c r="K4581" s="590" t="s">
        <v>1363</v>
      </c>
      <c r="L4581" s="590" t="s">
        <v>4668</v>
      </c>
      <c r="M4581" s="591" t="s">
        <v>4655</v>
      </c>
      <c r="O4581" s="554" t="str">
        <f t="shared" si="417"/>
        <v>B3/22/12-F</v>
      </c>
    </row>
    <row r="4583" spans="1:18" ht="14.5">
      <c r="A4583" s="587">
        <v>5</v>
      </c>
      <c r="B4583" s="588" t="s">
        <v>4661</v>
      </c>
      <c r="C4583" s="588" t="s">
        <v>36</v>
      </c>
      <c r="D4583" s="588" t="s">
        <v>36</v>
      </c>
      <c r="E4583" s="588" t="s">
        <v>36</v>
      </c>
      <c r="F4583" s="587" t="s">
        <v>4669</v>
      </c>
      <c r="G4583" s="588" t="s">
        <v>36</v>
      </c>
      <c r="H4583" s="587"/>
      <c r="I4583" s="587"/>
      <c r="J4583" s="583">
        <v>57313.49</v>
      </c>
      <c r="K4583" s="588"/>
      <c r="L4583" s="588"/>
      <c r="M4583" s="587"/>
      <c r="N4583" s="587"/>
      <c r="O4583" s="587"/>
    </row>
    <row r="4584" spans="1:18" ht="14.5">
      <c r="B4584" s="590" t="s">
        <v>4661</v>
      </c>
      <c r="C4584" s="590" t="s">
        <v>1914</v>
      </c>
      <c r="D4584" s="590" t="s">
        <v>4638</v>
      </c>
      <c r="E4584" s="590" t="s">
        <v>27</v>
      </c>
      <c r="F4584" s="591" t="s">
        <v>4641</v>
      </c>
      <c r="G4584" s="590" t="s">
        <v>311</v>
      </c>
      <c r="H4584" s="589">
        <v>57</v>
      </c>
      <c r="I4584" s="589">
        <v>602.38</v>
      </c>
      <c r="J4584" s="592">
        <v>34335.660000000003</v>
      </c>
      <c r="K4584" s="590" t="s">
        <v>1363</v>
      </c>
      <c r="L4584" s="590" t="s">
        <v>4670</v>
      </c>
      <c r="M4584" s="591" t="s">
        <v>4641</v>
      </c>
      <c r="O4584" s="554" t="str">
        <f t="shared" ref="O4584:O4589" si="418">+_xlfn.CONCAT(B4584,"-",E4584)</f>
        <v>B3/22/12-G</v>
      </c>
      <c r="P4584" s="555"/>
      <c r="Q4584" s="555"/>
      <c r="R4584" s="555"/>
    </row>
    <row r="4585" spans="1:18">
      <c r="B4585" s="590" t="s">
        <v>4661</v>
      </c>
      <c r="C4585" s="590" t="s">
        <v>1914</v>
      </c>
      <c r="D4585" s="590" t="s">
        <v>4638</v>
      </c>
      <c r="E4585" s="590" t="s">
        <v>28</v>
      </c>
      <c r="F4585" s="591" t="s">
        <v>4643</v>
      </c>
      <c r="G4585" s="590" t="s">
        <v>311</v>
      </c>
      <c r="H4585" s="589">
        <v>34</v>
      </c>
      <c r="I4585" s="589">
        <v>479.38</v>
      </c>
      <c r="J4585" s="592">
        <v>16298.92</v>
      </c>
      <c r="K4585" s="590" t="s">
        <v>1363</v>
      </c>
      <c r="L4585" s="590" t="s">
        <v>4671</v>
      </c>
      <c r="M4585" s="591" t="s">
        <v>4643</v>
      </c>
      <c r="O4585" s="554" t="str">
        <f t="shared" si="418"/>
        <v>B3/22/12-H</v>
      </c>
    </row>
    <row r="4586" spans="1:18">
      <c r="B4586" s="590" t="s">
        <v>4661</v>
      </c>
      <c r="C4586" s="590" t="s">
        <v>1914</v>
      </c>
      <c r="D4586" s="590" t="s">
        <v>4638</v>
      </c>
      <c r="E4586" s="590" t="s">
        <v>33</v>
      </c>
      <c r="F4586" s="591" t="s">
        <v>4645</v>
      </c>
      <c r="G4586" s="590" t="s">
        <v>311</v>
      </c>
      <c r="H4586" s="589">
        <v>5</v>
      </c>
      <c r="I4586" s="589">
        <v>602.38</v>
      </c>
      <c r="J4586" s="592">
        <v>3011.9</v>
      </c>
      <c r="K4586" s="590" t="s">
        <v>1363</v>
      </c>
      <c r="L4586" s="590" t="s">
        <v>4672</v>
      </c>
      <c r="M4586" s="591" t="s">
        <v>4645</v>
      </c>
      <c r="O4586" s="554" t="str">
        <f t="shared" si="418"/>
        <v>B3/22/12-J</v>
      </c>
    </row>
    <row r="4587" spans="1:18">
      <c r="B4587" s="590" t="s">
        <v>4661</v>
      </c>
      <c r="C4587" s="590" t="s">
        <v>1914</v>
      </c>
      <c r="D4587" s="590" t="s">
        <v>4638</v>
      </c>
      <c r="E4587" s="590" t="s">
        <v>34</v>
      </c>
      <c r="F4587" s="591" t="s">
        <v>4647</v>
      </c>
      <c r="G4587" s="590" t="s">
        <v>311</v>
      </c>
      <c r="H4587" s="589">
        <v>2</v>
      </c>
      <c r="I4587" s="589">
        <v>743</v>
      </c>
      <c r="J4587" s="592">
        <v>1486</v>
      </c>
      <c r="K4587" s="590" t="s">
        <v>1363</v>
      </c>
      <c r="L4587" s="590" t="s">
        <v>4673</v>
      </c>
      <c r="M4587" s="591" t="s">
        <v>4647</v>
      </c>
      <c r="O4587" s="554" t="str">
        <f t="shared" si="418"/>
        <v>B3/22/12-K</v>
      </c>
    </row>
    <row r="4588" spans="1:18">
      <c r="B4588" s="590" t="s">
        <v>4661</v>
      </c>
      <c r="C4588" s="590" t="s">
        <v>1914</v>
      </c>
      <c r="D4588" s="590" t="s">
        <v>4638</v>
      </c>
      <c r="E4588" s="590" t="s">
        <v>39</v>
      </c>
      <c r="F4588" s="591" t="s">
        <v>4649</v>
      </c>
      <c r="G4588" s="590" t="s">
        <v>311</v>
      </c>
      <c r="H4588" s="589">
        <v>1</v>
      </c>
      <c r="I4588" s="589">
        <v>958.63</v>
      </c>
      <c r="J4588" s="589">
        <v>958.63</v>
      </c>
      <c r="K4588" s="590" t="s">
        <v>1363</v>
      </c>
      <c r="L4588" s="590" t="s">
        <v>4674</v>
      </c>
      <c r="M4588" s="591" t="s">
        <v>4649</v>
      </c>
      <c r="O4588" s="554" t="str">
        <f t="shared" si="418"/>
        <v>B3/22/12-L</v>
      </c>
    </row>
    <row r="4589" spans="1:18">
      <c r="B4589" s="590" t="s">
        <v>4661</v>
      </c>
      <c r="C4589" s="590" t="s">
        <v>1914</v>
      </c>
      <c r="D4589" s="590" t="s">
        <v>4638</v>
      </c>
      <c r="E4589" s="590" t="s">
        <v>38</v>
      </c>
      <c r="F4589" s="591" t="s">
        <v>4651</v>
      </c>
      <c r="G4589" s="590" t="s">
        <v>311</v>
      </c>
      <c r="H4589" s="589">
        <v>1</v>
      </c>
      <c r="I4589" s="592">
        <v>1222.3800000000001</v>
      </c>
      <c r="J4589" s="592">
        <v>1222.3800000000001</v>
      </c>
      <c r="K4589" s="590" t="s">
        <v>1363</v>
      </c>
      <c r="L4589" s="590" t="s">
        <v>4675</v>
      </c>
      <c r="M4589" s="591" t="s">
        <v>4651</v>
      </c>
      <c r="O4589" s="554" t="str">
        <f t="shared" si="418"/>
        <v>B3/22/12-M</v>
      </c>
    </row>
    <row r="4591" spans="1:18" ht="14.5">
      <c r="A4591" s="587">
        <v>5</v>
      </c>
      <c r="B4591" s="588" t="s">
        <v>4661</v>
      </c>
      <c r="C4591" s="588" t="s">
        <v>36</v>
      </c>
      <c r="D4591" s="588" t="s">
        <v>36</v>
      </c>
      <c r="E4591" s="588" t="s">
        <v>36</v>
      </c>
      <c r="F4591" s="587" t="s">
        <v>4676</v>
      </c>
      <c r="G4591" s="588" t="s">
        <v>36</v>
      </c>
      <c r="H4591" s="587"/>
      <c r="I4591" s="587"/>
      <c r="J4591" s="583">
        <v>3114.45</v>
      </c>
      <c r="K4591" s="588"/>
      <c r="L4591" s="588"/>
      <c r="M4591" s="587"/>
      <c r="N4591" s="587"/>
      <c r="O4591" s="587"/>
    </row>
    <row r="4592" spans="1:18" ht="14.5">
      <c r="B4592" s="590" t="s">
        <v>4661</v>
      </c>
      <c r="C4592" s="590" t="s">
        <v>1914</v>
      </c>
      <c r="D4592" s="590" t="s">
        <v>4638</v>
      </c>
      <c r="E4592" s="590" t="s">
        <v>205</v>
      </c>
      <c r="F4592" s="591" t="s">
        <v>4639</v>
      </c>
      <c r="G4592" s="590" t="s">
        <v>311</v>
      </c>
      <c r="H4592" s="589">
        <v>15</v>
      </c>
      <c r="I4592" s="589">
        <v>207.63</v>
      </c>
      <c r="J4592" s="592">
        <v>3114.45</v>
      </c>
      <c r="K4592" s="590" t="s">
        <v>1363</v>
      </c>
      <c r="L4592" s="590" t="s">
        <v>4677</v>
      </c>
      <c r="M4592" s="591" t="s">
        <v>4639</v>
      </c>
      <c r="O4592" s="554" t="str">
        <f>+_xlfn.CONCAT(B4592,"-",E4592)</f>
        <v>B3/22/12-N</v>
      </c>
      <c r="P4592" s="555"/>
      <c r="Q4592" s="555"/>
      <c r="R4592" s="555"/>
    </row>
    <row r="4594" spans="1:18" ht="14.5">
      <c r="A4594" s="587">
        <v>5</v>
      </c>
      <c r="B4594" s="588" t="s">
        <v>4661</v>
      </c>
      <c r="C4594" s="588" t="s">
        <v>36</v>
      </c>
      <c r="D4594" s="588" t="s">
        <v>36</v>
      </c>
      <c r="E4594" s="588" t="s">
        <v>36</v>
      </c>
      <c r="F4594" s="587" t="s">
        <v>4678</v>
      </c>
      <c r="G4594" s="588" t="s">
        <v>36</v>
      </c>
      <c r="H4594" s="587"/>
      <c r="I4594" s="587"/>
      <c r="J4594" s="583">
        <v>803550</v>
      </c>
      <c r="K4594" s="588"/>
      <c r="L4594" s="588"/>
      <c r="M4594" s="587"/>
      <c r="N4594" s="587"/>
      <c r="O4594" s="587"/>
    </row>
    <row r="4595" spans="1:18" ht="14.5">
      <c r="B4595" s="590" t="s">
        <v>4661</v>
      </c>
      <c r="C4595" s="590" t="s">
        <v>1914</v>
      </c>
      <c r="D4595" s="590" t="s">
        <v>4638</v>
      </c>
      <c r="E4595" s="590" t="s">
        <v>414</v>
      </c>
      <c r="F4595" s="591" t="s">
        <v>4641</v>
      </c>
      <c r="G4595" s="590" t="s">
        <v>311</v>
      </c>
      <c r="H4595" s="589">
        <v>132</v>
      </c>
      <c r="I4595" s="592">
        <v>6087.5</v>
      </c>
      <c r="J4595" s="592">
        <v>803550</v>
      </c>
      <c r="K4595" s="590" t="s">
        <v>1363</v>
      </c>
      <c r="L4595" s="590" t="s">
        <v>4679</v>
      </c>
      <c r="M4595" s="591" t="s">
        <v>4641</v>
      </c>
      <c r="O4595" s="554" t="str">
        <f>+_xlfn.CONCAT(B4595,"-",E4595)</f>
        <v>B3/22/12-P</v>
      </c>
      <c r="P4595" s="555"/>
      <c r="Q4595" s="555"/>
      <c r="R4595" s="555"/>
    </row>
    <row r="4598" spans="1:18" ht="29">
      <c r="A4598" s="587">
        <v>3</v>
      </c>
      <c r="B4598" s="588" t="s">
        <v>4680</v>
      </c>
      <c r="C4598" s="588" t="s">
        <v>36</v>
      </c>
      <c r="D4598" s="588" t="s">
        <v>36</v>
      </c>
      <c r="E4598" s="588" t="s">
        <v>36</v>
      </c>
      <c r="F4598" s="587" t="s">
        <v>4681</v>
      </c>
      <c r="G4598" s="588" t="s">
        <v>36</v>
      </c>
      <c r="H4598" s="587"/>
      <c r="I4598" s="587"/>
      <c r="J4598" s="583">
        <v>579075</v>
      </c>
      <c r="K4598" s="588"/>
      <c r="L4598" s="588"/>
      <c r="M4598" s="587"/>
      <c r="N4598" s="587"/>
      <c r="O4598" s="587"/>
    </row>
    <row r="4599" spans="1:18" ht="72.5">
      <c r="A4599" s="587">
        <v>4</v>
      </c>
      <c r="B4599" s="588" t="s">
        <v>4680</v>
      </c>
      <c r="C4599" s="588" t="s">
        <v>36</v>
      </c>
      <c r="D4599" s="588" t="s">
        <v>36</v>
      </c>
      <c r="E4599" s="588" t="s">
        <v>36</v>
      </c>
      <c r="F4599" s="587" t="s">
        <v>4682</v>
      </c>
      <c r="G4599" s="588" t="s">
        <v>36</v>
      </c>
      <c r="H4599" s="587"/>
      <c r="I4599" s="587"/>
      <c r="J4599" s="583">
        <v>414825</v>
      </c>
      <c r="K4599" s="588"/>
      <c r="L4599" s="588"/>
      <c r="M4599" s="587"/>
      <c r="N4599" s="587"/>
      <c r="O4599" s="587"/>
      <c r="P4599" s="555"/>
      <c r="Q4599" s="555"/>
      <c r="R4599" s="555"/>
    </row>
    <row r="4600" spans="1:18" ht="25">
      <c r="B4600" s="590" t="s">
        <v>4680</v>
      </c>
      <c r="C4600" s="590" t="s">
        <v>1914</v>
      </c>
      <c r="D4600" s="590" t="s">
        <v>4638</v>
      </c>
      <c r="E4600" s="590" t="s">
        <v>5</v>
      </c>
      <c r="F4600" s="591" t="s">
        <v>4683</v>
      </c>
      <c r="G4600" s="590" t="s">
        <v>311</v>
      </c>
      <c r="H4600" s="589">
        <v>3</v>
      </c>
      <c r="I4600" s="592">
        <v>65700</v>
      </c>
      <c r="J4600" s="592">
        <v>197100</v>
      </c>
      <c r="K4600" s="590" t="s">
        <v>1363</v>
      </c>
      <c r="L4600" s="590" t="s">
        <v>4684</v>
      </c>
      <c r="M4600" s="591" t="s">
        <v>4683</v>
      </c>
      <c r="O4600" s="554" t="str">
        <f t="shared" ref="O4600:O4602" si="419">+_xlfn.CONCAT(B4600,"-",E4600)</f>
        <v>B3/22/13-A</v>
      </c>
      <c r="P4600" s="555"/>
      <c r="Q4600" s="555"/>
      <c r="R4600" s="555"/>
    </row>
    <row r="4601" spans="1:18" ht="25">
      <c r="B4601" s="590" t="s">
        <v>4680</v>
      </c>
      <c r="C4601" s="590" t="s">
        <v>1914</v>
      </c>
      <c r="D4601" s="590" t="s">
        <v>4638</v>
      </c>
      <c r="E4601" s="590" t="s">
        <v>6</v>
      </c>
      <c r="F4601" s="591" t="s">
        <v>4685</v>
      </c>
      <c r="G4601" s="590" t="s">
        <v>311</v>
      </c>
      <c r="H4601" s="589">
        <v>2</v>
      </c>
      <c r="I4601" s="592">
        <v>50675</v>
      </c>
      <c r="J4601" s="592">
        <v>101350</v>
      </c>
      <c r="K4601" s="590" t="s">
        <v>1363</v>
      </c>
      <c r="L4601" s="590" t="s">
        <v>4686</v>
      </c>
      <c r="M4601" s="591" t="s">
        <v>4685</v>
      </c>
      <c r="O4601" s="554" t="str">
        <f t="shared" si="419"/>
        <v>B3/22/13-B</v>
      </c>
    </row>
    <row r="4602" spans="1:18" ht="25">
      <c r="B4602" s="590" t="s">
        <v>4680</v>
      </c>
      <c r="C4602" s="590" t="s">
        <v>1914</v>
      </c>
      <c r="D4602" s="590" t="s">
        <v>4638</v>
      </c>
      <c r="E4602" s="590" t="s">
        <v>7</v>
      </c>
      <c r="F4602" s="591" t="s">
        <v>4687</v>
      </c>
      <c r="G4602" s="590" t="s">
        <v>311</v>
      </c>
      <c r="H4602" s="589">
        <v>2</v>
      </c>
      <c r="I4602" s="592">
        <v>58187.5</v>
      </c>
      <c r="J4602" s="592">
        <v>116375</v>
      </c>
      <c r="K4602" s="590" t="s">
        <v>1363</v>
      </c>
      <c r="L4602" s="590" t="s">
        <v>4688</v>
      </c>
      <c r="M4602" s="591" t="s">
        <v>4687</v>
      </c>
      <c r="O4602" s="554" t="str">
        <f t="shared" si="419"/>
        <v>B3/22/13-C</v>
      </c>
    </row>
    <row r="4604" spans="1:18" ht="58">
      <c r="A4604" s="587">
        <v>4</v>
      </c>
      <c r="B4604" s="588" t="s">
        <v>4680</v>
      </c>
      <c r="C4604" s="588" t="s">
        <v>36</v>
      </c>
      <c r="D4604" s="588" t="s">
        <v>36</v>
      </c>
      <c r="E4604" s="588" t="s">
        <v>36</v>
      </c>
      <c r="F4604" s="587" t="s">
        <v>4689</v>
      </c>
      <c r="G4604" s="588" t="s">
        <v>36</v>
      </c>
      <c r="H4604" s="587"/>
      <c r="I4604" s="587"/>
      <c r="J4604" s="583">
        <v>55387.5</v>
      </c>
      <c r="K4604" s="588"/>
      <c r="L4604" s="588"/>
      <c r="M4604" s="587"/>
      <c r="N4604" s="587"/>
      <c r="O4604" s="587"/>
    </row>
    <row r="4605" spans="1:18" ht="14.5">
      <c r="B4605" s="590" t="s">
        <v>4680</v>
      </c>
      <c r="C4605" s="590" t="s">
        <v>1914</v>
      </c>
      <c r="D4605" s="590" t="s">
        <v>4638</v>
      </c>
      <c r="E4605" s="590" t="s">
        <v>8</v>
      </c>
      <c r="F4605" s="591" t="s">
        <v>4690</v>
      </c>
      <c r="G4605" s="590" t="s">
        <v>311</v>
      </c>
      <c r="H4605" s="589">
        <v>1</v>
      </c>
      <c r="I4605" s="592">
        <v>43800</v>
      </c>
      <c r="J4605" s="592">
        <v>43800</v>
      </c>
      <c r="K4605" s="590" t="s">
        <v>1363</v>
      </c>
      <c r="L4605" s="590" t="s">
        <v>4691</v>
      </c>
      <c r="M4605" s="591" t="s">
        <v>4690</v>
      </c>
      <c r="O4605" s="554" t="str">
        <f t="shared" ref="O4605:O4607" si="420">+_xlfn.CONCAT(B4605,"-",E4605)</f>
        <v>B3/22/13-D</v>
      </c>
      <c r="P4605" s="555"/>
      <c r="Q4605" s="555"/>
      <c r="R4605" s="555"/>
    </row>
    <row r="4606" spans="1:18">
      <c r="B4606" s="590" t="s">
        <v>4680</v>
      </c>
      <c r="C4606" s="590" t="s">
        <v>1914</v>
      </c>
      <c r="D4606" s="590" t="s">
        <v>4638</v>
      </c>
      <c r="E4606" s="590" t="s">
        <v>10</v>
      </c>
      <c r="F4606" s="591" t="s">
        <v>4692</v>
      </c>
      <c r="G4606" s="590" t="s">
        <v>311</v>
      </c>
      <c r="H4606" s="589">
        <v>1</v>
      </c>
      <c r="I4606" s="592">
        <v>3525</v>
      </c>
      <c r="J4606" s="592">
        <v>3525</v>
      </c>
      <c r="K4606" s="590" t="s">
        <v>1363</v>
      </c>
      <c r="L4606" s="590" t="s">
        <v>4693</v>
      </c>
      <c r="M4606" s="591" t="s">
        <v>4692</v>
      </c>
      <c r="O4606" s="554" t="str">
        <f t="shared" si="420"/>
        <v>B3/22/13-E</v>
      </c>
    </row>
    <row r="4607" spans="1:18">
      <c r="B4607" s="590" t="s">
        <v>4680</v>
      </c>
      <c r="C4607" s="590" t="s">
        <v>1914</v>
      </c>
      <c r="D4607" s="590" t="s">
        <v>4638</v>
      </c>
      <c r="E4607" s="590" t="s">
        <v>11</v>
      </c>
      <c r="F4607" s="591" t="s">
        <v>4694</v>
      </c>
      <c r="G4607" s="590" t="s">
        <v>311</v>
      </c>
      <c r="H4607" s="589">
        <v>1</v>
      </c>
      <c r="I4607" s="592">
        <v>8062.5</v>
      </c>
      <c r="J4607" s="592">
        <v>8062.5</v>
      </c>
      <c r="K4607" s="590" t="s">
        <v>1363</v>
      </c>
      <c r="L4607" s="590" t="s">
        <v>4695</v>
      </c>
      <c r="M4607" s="591" t="s">
        <v>4694</v>
      </c>
      <c r="O4607" s="554" t="str">
        <f t="shared" si="420"/>
        <v>B3/22/13-F</v>
      </c>
    </row>
    <row r="4609" spans="1:18" ht="58">
      <c r="A4609" s="587">
        <v>4</v>
      </c>
      <c r="B4609" s="588" t="s">
        <v>4680</v>
      </c>
      <c r="C4609" s="588" t="s">
        <v>36</v>
      </c>
      <c r="D4609" s="588" t="s">
        <v>36</v>
      </c>
      <c r="E4609" s="588" t="s">
        <v>36</v>
      </c>
      <c r="F4609" s="587" t="s">
        <v>4696</v>
      </c>
      <c r="G4609" s="588" t="s">
        <v>36</v>
      </c>
      <c r="H4609" s="587"/>
      <c r="I4609" s="587"/>
      <c r="J4609" s="583">
        <v>108862.5</v>
      </c>
      <c r="K4609" s="588"/>
      <c r="L4609" s="588"/>
      <c r="M4609" s="587"/>
      <c r="N4609" s="587"/>
      <c r="O4609" s="587"/>
    </row>
    <row r="4610" spans="1:18" ht="25">
      <c r="B4610" s="590" t="s">
        <v>4680</v>
      </c>
      <c r="C4610" s="590" t="s">
        <v>1914</v>
      </c>
      <c r="D4610" s="590" t="s">
        <v>4638</v>
      </c>
      <c r="E4610" s="590" t="s">
        <v>27</v>
      </c>
      <c r="F4610" s="591" t="s">
        <v>4697</v>
      </c>
      <c r="G4610" s="590" t="s">
        <v>311</v>
      </c>
      <c r="H4610" s="589">
        <v>3</v>
      </c>
      <c r="I4610" s="592">
        <v>36287.5</v>
      </c>
      <c r="J4610" s="592">
        <v>108862.5</v>
      </c>
      <c r="K4610" s="590" t="s">
        <v>1363</v>
      </c>
      <c r="L4610" s="590" t="s">
        <v>4698</v>
      </c>
      <c r="M4610" s="591" t="s">
        <v>4697</v>
      </c>
      <c r="O4610" s="554" t="str">
        <f>+_xlfn.CONCAT(B4610,"-",E4610)</f>
        <v>B3/22/13-G</v>
      </c>
      <c r="P4610" s="555"/>
      <c r="Q4610" s="555"/>
      <c r="R4610" s="555"/>
    </row>
    <row r="4613" spans="1:18" ht="29">
      <c r="A4613" s="587">
        <v>3</v>
      </c>
      <c r="B4613" s="588" t="s">
        <v>4699</v>
      </c>
      <c r="C4613" s="588" t="s">
        <v>36</v>
      </c>
      <c r="D4613" s="588" t="s">
        <v>36</v>
      </c>
      <c r="E4613" s="588" t="s">
        <v>36</v>
      </c>
      <c r="F4613" s="587" t="s">
        <v>1290</v>
      </c>
      <c r="G4613" s="588" t="s">
        <v>36</v>
      </c>
      <c r="H4613" s="587"/>
      <c r="I4613" s="587"/>
      <c r="J4613" s="583">
        <v>229050</v>
      </c>
      <c r="K4613" s="588"/>
      <c r="L4613" s="588"/>
      <c r="M4613" s="587"/>
      <c r="N4613" s="587"/>
      <c r="O4613" s="587"/>
    </row>
    <row r="4614" spans="1:18" ht="14.5">
      <c r="B4614" s="590" t="s">
        <v>4699</v>
      </c>
      <c r="C4614" s="590" t="s">
        <v>1914</v>
      </c>
      <c r="D4614" s="590" t="s">
        <v>2038</v>
      </c>
      <c r="E4614" s="590" t="s">
        <v>5</v>
      </c>
      <c r="F4614" s="591" t="s">
        <v>1291</v>
      </c>
      <c r="G4614" s="590" t="s">
        <v>311</v>
      </c>
      <c r="H4614" s="589">
        <v>6</v>
      </c>
      <c r="I4614" s="592">
        <v>5650</v>
      </c>
      <c r="J4614" s="592">
        <v>33900</v>
      </c>
      <c r="K4614" s="590" t="s">
        <v>1363</v>
      </c>
      <c r="L4614" s="590" t="s">
        <v>4700</v>
      </c>
      <c r="M4614" s="591" t="s">
        <v>1291</v>
      </c>
      <c r="O4614" s="554" t="str">
        <f t="shared" ref="O4614:O4615" si="421">+_xlfn.CONCAT(B4614,"-",E4614)</f>
        <v>B3/22/14-A</v>
      </c>
      <c r="P4614" s="555"/>
      <c r="Q4614" s="555"/>
      <c r="R4614" s="555"/>
    </row>
    <row r="4615" spans="1:18">
      <c r="B4615" s="590" t="s">
        <v>4699</v>
      </c>
      <c r="C4615" s="590" t="s">
        <v>1914</v>
      </c>
      <c r="D4615" s="590" t="s">
        <v>2038</v>
      </c>
      <c r="E4615" s="590" t="s">
        <v>6</v>
      </c>
      <c r="F4615" s="591" t="s">
        <v>1292</v>
      </c>
      <c r="G4615" s="590" t="s">
        <v>311</v>
      </c>
      <c r="H4615" s="589">
        <v>6</v>
      </c>
      <c r="I4615" s="592">
        <v>32525</v>
      </c>
      <c r="J4615" s="592">
        <v>195150</v>
      </c>
      <c r="K4615" s="590" t="s">
        <v>1363</v>
      </c>
      <c r="L4615" s="590" t="s">
        <v>4701</v>
      </c>
      <c r="M4615" s="591" t="s">
        <v>1292</v>
      </c>
      <c r="O4615" s="554" t="str">
        <f t="shared" si="421"/>
        <v>B3/22/14-B</v>
      </c>
    </row>
    <row r="4617" spans="1:18" ht="29">
      <c r="A4617" s="587">
        <v>3</v>
      </c>
      <c r="B4617" s="588" t="s">
        <v>4699</v>
      </c>
      <c r="C4617" s="588" t="s">
        <v>36</v>
      </c>
      <c r="D4617" s="588" t="s">
        <v>36</v>
      </c>
      <c r="E4617" s="588" t="s">
        <v>36</v>
      </c>
      <c r="F4617" s="587" t="s">
        <v>1293</v>
      </c>
      <c r="G4617" s="588" t="s">
        <v>36</v>
      </c>
      <c r="H4617" s="587"/>
      <c r="I4617" s="587"/>
      <c r="J4617" s="583">
        <v>7275</v>
      </c>
      <c r="K4617" s="588"/>
      <c r="L4617" s="588"/>
      <c r="M4617" s="587"/>
      <c r="N4617" s="587"/>
      <c r="O4617" s="587"/>
    </row>
    <row r="4618" spans="1:18" ht="14.5">
      <c r="B4618" s="590" t="s">
        <v>4699</v>
      </c>
      <c r="C4618" s="590" t="s">
        <v>1914</v>
      </c>
      <c r="D4618" s="590" t="s">
        <v>2038</v>
      </c>
      <c r="E4618" s="590" t="s">
        <v>7</v>
      </c>
      <c r="F4618" s="591" t="s">
        <v>4702</v>
      </c>
      <c r="G4618" s="590" t="s">
        <v>311</v>
      </c>
      <c r="H4618" s="589">
        <v>1</v>
      </c>
      <c r="I4618" s="592">
        <v>1818.75</v>
      </c>
      <c r="J4618" s="592">
        <v>1818.75</v>
      </c>
      <c r="K4618" s="590" t="s">
        <v>1363</v>
      </c>
      <c r="L4618" s="590" t="s">
        <v>4703</v>
      </c>
      <c r="M4618" s="591" t="s">
        <v>4702</v>
      </c>
      <c r="O4618" s="554" t="str">
        <f t="shared" ref="O4618:O4621" si="422">+_xlfn.CONCAT(B4618,"-",E4618)</f>
        <v>B3/22/14-C</v>
      </c>
      <c r="P4618" s="555"/>
      <c r="Q4618" s="555"/>
      <c r="R4618" s="555"/>
    </row>
    <row r="4619" spans="1:18">
      <c r="B4619" s="590" t="s">
        <v>4699</v>
      </c>
      <c r="C4619" s="590" t="s">
        <v>1914</v>
      </c>
      <c r="D4619" s="590" t="s">
        <v>2038</v>
      </c>
      <c r="E4619" s="590" t="s">
        <v>8</v>
      </c>
      <c r="F4619" s="591" t="s">
        <v>4704</v>
      </c>
      <c r="G4619" s="590" t="s">
        <v>311</v>
      </c>
      <c r="H4619" s="589">
        <v>1</v>
      </c>
      <c r="I4619" s="592">
        <v>1818.75</v>
      </c>
      <c r="J4619" s="592">
        <v>1818.75</v>
      </c>
      <c r="K4619" s="590" t="s">
        <v>1363</v>
      </c>
      <c r="L4619" s="590" t="s">
        <v>4705</v>
      </c>
      <c r="M4619" s="591" t="s">
        <v>4704</v>
      </c>
      <c r="O4619" s="554" t="str">
        <f t="shared" si="422"/>
        <v>B3/22/14-D</v>
      </c>
    </row>
    <row r="4620" spans="1:18">
      <c r="B4620" s="590" t="s">
        <v>4699</v>
      </c>
      <c r="C4620" s="590" t="s">
        <v>1914</v>
      </c>
      <c r="D4620" s="590" t="s">
        <v>2038</v>
      </c>
      <c r="E4620" s="590" t="s">
        <v>10</v>
      </c>
      <c r="F4620" s="591" t="s">
        <v>4706</v>
      </c>
      <c r="G4620" s="590" t="s">
        <v>311</v>
      </c>
      <c r="H4620" s="589">
        <v>1</v>
      </c>
      <c r="I4620" s="592">
        <v>1818.75</v>
      </c>
      <c r="J4620" s="592">
        <v>1818.75</v>
      </c>
      <c r="K4620" s="590" t="s">
        <v>1363</v>
      </c>
      <c r="L4620" s="590" t="s">
        <v>4707</v>
      </c>
      <c r="M4620" s="591" t="s">
        <v>4706</v>
      </c>
      <c r="O4620" s="554" t="str">
        <f t="shared" si="422"/>
        <v>B3/22/14-E</v>
      </c>
    </row>
    <row r="4621" spans="1:18">
      <c r="B4621" s="590" t="s">
        <v>4699</v>
      </c>
      <c r="C4621" s="590" t="s">
        <v>1914</v>
      </c>
      <c r="D4621" s="590" t="s">
        <v>2038</v>
      </c>
      <c r="E4621" s="590" t="s">
        <v>11</v>
      </c>
      <c r="F4621" s="591" t="s">
        <v>4708</v>
      </c>
      <c r="G4621" s="590" t="s">
        <v>311</v>
      </c>
      <c r="H4621" s="589">
        <v>1</v>
      </c>
      <c r="I4621" s="592">
        <v>1818.75</v>
      </c>
      <c r="J4621" s="592">
        <v>1818.75</v>
      </c>
      <c r="K4621" s="590" t="s">
        <v>1363</v>
      </c>
      <c r="L4621" s="590" t="s">
        <v>4709</v>
      </c>
      <c r="M4621" s="591" t="s">
        <v>4708</v>
      </c>
      <c r="O4621" s="554" t="str">
        <f t="shared" si="422"/>
        <v>B3/22/14-F</v>
      </c>
    </row>
    <row r="4623" spans="1:18" ht="14.5">
      <c r="A4623" s="587">
        <v>3</v>
      </c>
      <c r="B4623" s="588" t="s">
        <v>4699</v>
      </c>
      <c r="C4623" s="588" t="s">
        <v>36</v>
      </c>
      <c r="D4623" s="588" t="s">
        <v>36</v>
      </c>
      <c r="E4623" s="588" t="s">
        <v>36</v>
      </c>
      <c r="F4623" s="587" t="s">
        <v>1297</v>
      </c>
      <c r="G4623" s="588" t="s">
        <v>36</v>
      </c>
      <c r="H4623" s="587"/>
      <c r="I4623" s="587"/>
      <c r="J4623" s="583">
        <v>623112.6</v>
      </c>
      <c r="K4623" s="588"/>
      <c r="L4623" s="588"/>
      <c r="M4623" s="587"/>
      <c r="N4623" s="587"/>
      <c r="O4623" s="587"/>
    </row>
    <row r="4624" spans="1:18" ht="37.5">
      <c r="B4624" s="590" t="s">
        <v>4699</v>
      </c>
      <c r="C4624" s="590" t="s">
        <v>1914</v>
      </c>
      <c r="D4624" s="590" t="s">
        <v>2051</v>
      </c>
      <c r="E4624" s="590" t="s">
        <v>27</v>
      </c>
      <c r="F4624" s="591" t="s">
        <v>1298</v>
      </c>
      <c r="G4624" s="590" t="s">
        <v>311</v>
      </c>
      <c r="H4624" s="589">
        <v>40</v>
      </c>
      <c r="I4624" s="592">
        <v>4712.5</v>
      </c>
      <c r="J4624" s="592">
        <v>188500</v>
      </c>
      <c r="K4624" s="590" t="s">
        <v>1363</v>
      </c>
      <c r="L4624" s="590" t="s">
        <v>4710</v>
      </c>
      <c r="M4624" s="591" t="s">
        <v>1298</v>
      </c>
      <c r="O4624" s="554" t="str">
        <f t="shared" ref="O4624:O4628" si="423">+_xlfn.CONCAT(B4624,"-",E4624)</f>
        <v>B3/22/14-G</v>
      </c>
      <c r="P4624" s="555"/>
      <c r="Q4624" s="555"/>
      <c r="R4624" s="555"/>
    </row>
    <row r="4625" spans="1:18" ht="37.5">
      <c r="B4625" s="590" t="s">
        <v>4699</v>
      </c>
      <c r="C4625" s="590" t="s">
        <v>1914</v>
      </c>
      <c r="D4625" s="590" t="s">
        <v>2051</v>
      </c>
      <c r="E4625" s="590" t="s">
        <v>28</v>
      </c>
      <c r="F4625" s="591" t="s">
        <v>1299</v>
      </c>
      <c r="G4625" s="590" t="s">
        <v>311</v>
      </c>
      <c r="H4625" s="589">
        <v>5</v>
      </c>
      <c r="I4625" s="592">
        <v>6087.5</v>
      </c>
      <c r="J4625" s="592">
        <v>30437.5</v>
      </c>
      <c r="K4625" s="590" t="s">
        <v>1363</v>
      </c>
      <c r="L4625" s="590" t="s">
        <v>4711</v>
      </c>
      <c r="M4625" s="591" t="s">
        <v>1299</v>
      </c>
      <c r="O4625" s="554" t="str">
        <f t="shared" si="423"/>
        <v>B3/22/14-H</v>
      </c>
    </row>
    <row r="4626" spans="1:18" ht="37.5">
      <c r="B4626" s="590" t="s">
        <v>4699</v>
      </c>
      <c r="C4626" s="590" t="s">
        <v>1914</v>
      </c>
      <c r="D4626" s="590" t="s">
        <v>2051</v>
      </c>
      <c r="E4626" s="590" t="s">
        <v>33</v>
      </c>
      <c r="F4626" s="591" t="s">
        <v>1300</v>
      </c>
      <c r="G4626" s="590" t="s">
        <v>311</v>
      </c>
      <c r="H4626" s="589">
        <v>9</v>
      </c>
      <c r="I4626" s="592">
        <v>1700</v>
      </c>
      <c r="J4626" s="592">
        <v>15300</v>
      </c>
      <c r="K4626" s="590" t="s">
        <v>1363</v>
      </c>
      <c r="L4626" s="590" t="s">
        <v>4712</v>
      </c>
      <c r="M4626" s="591" t="s">
        <v>1300</v>
      </c>
      <c r="O4626" s="554" t="str">
        <f t="shared" si="423"/>
        <v>B3/22/14-J</v>
      </c>
    </row>
    <row r="4627" spans="1:18" ht="37.5">
      <c r="B4627" s="590" t="s">
        <v>4699</v>
      </c>
      <c r="C4627" s="590" t="s">
        <v>1914</v>
      </c>
      <c r="D4627" s="590" t="s">
        <v>2051</v>
      </c>
      <c r="E4627" s="590" t="s">
        <v>34</v>
      </c>
      <c r="F4627" s="591" t="s">
        <v>1301</v>
      </c>
      <c r="G4627" s="590" t="s">
        <v>311</v>
      </c>
      <c r="H4627" s="589">
        <v>49</v>
      </c>
      <c r="I4627" s="592">
        <v>3750</v>
      </c>
      <c r="J4627" s="592">
        <v>183750</v>
      </c>
      <c r="K4627" s="590" t="s">
        <v>1363</v>
      </c>
      <c r="L4627" s="590" t="s">
        <v>4713</v>
      </c>
      <c r="M4627" s="591" t="s">
        <v>1301</v>
      </c>
      <c r="O4627" s="554" t="str">
        <f t="shared" si="423"/>
        <v>B3/22/14-K</v>
      </c>
    </row>
    <row r="4628" spans="1:18" ht="37.5">
      <c r="B4628" s="590" t="s">
        <v>4699</v>
      </c>
      <c r="C4628" s="590" t="s">
        <v>1914</v>
      </c>
      <c r="D4628" s="590" t="s">
        <v>2051</v>
      </c>
      <c r="E4628" s="590" t="s">
        <v>39</v>
      </c>
      <c r="F4628" s="591" t="s">
        <v>1302</v>
      </c>
      <c r="G4628" s="590" t="s">
        <v>311</v>
      </c>
      <c r="H4628" s="589">
        <v>5</v>
      </c>
      <c r="I4628" s="592">
        <v>4712.5</v>
      </c>
      <c r="J4628" s="592">
        <v>23562.5</v>
      </c>
      <c r="K4628" s="590" t="s">
        <v>1363</v>
      </c>
      <c r="L4628" s="590" t="s">
        <v>4714</v>
      </c>
      <c r="M4628" s="591" t="s">
        <v>1302</v>
      </c>
      <c r="O4628" s="554" t="str">
        <f t="shared" si="423"/>
        <v>B3/22/14-L</v>
      </c>
    </row>
    <row r="4631" spans="1:18" ht="37.5">
      <c r="B4631" s="590" t="s">
        <v>4715</v>
      </c>
      <c r="C4631" s="590" t="s">
        <v>1914</v>
      </c>
      <c r="D4631" s="590" t="s">
        <v>2051</v>
      </c>
      <c r="E4631" s="590" t="s">
        <v>5</v>
      </c>
      <c r="F4631" s="591" t="s">
        <v>1303</v>
      </c>
      <c r="G4631" s="590" t="s">
        <v>311</v>
      </c>
      <c r="H4631" s="589">
        <v>54</v>
      </c>
      <c r="I4631" s="592">
        <v>1531.25</v>
      </c>
      <c r="J4631" s="592">
        <v>82687.5</v>
      </c>
      <c r="K4631" s="590" t="s">
        <v>1363</v>
      </c>
      <c r="L4631" s="590" t="s">
        <v>4716</v>
      </c>
      <c r="M4631" s="591" t="s">
        <v>1303</v>
      </c>
      <c r="O4631" s="554" t="str">
        <f t="shared" ref="O4631:O4636" si="424">+_xlfn.CONCAT(B4631,"-",E4631)</f>
        <v>B3/22/15-A</v>
      </c>
    </row>
    <row r="4632" spans="1:18" ht="50">
      <c r="B4632" s="590" t="s">
        <v>4715</v>
      </c>
      <c r="C4632" s="590" t="s">
        <v>1914</v>
      </c>
      <c r="D4632" s="590" t="s">
        <v>2051</v>
      </c>
      <c r="E4632" s="590" t="s">
        <v>6</v>
      </c>
      <c r="F4632" s="591" t="s">
        <v>1304</v>
      </c>
      <c r="G4632" s="590" t="s">
        <v>311</v>
      </c>
      <c r="H4632" s="589">
        <v>54</v>
      </c>
      <c r="I4632" s="589">
        <v>937.5</v>
      </c>
      <c r="J4632" s="592">
        <v>50625</v>
      </c>
      <c r="K4632" s="590" t="s">
        <v>1363</v>
      </c>
      <c r="L4632" s="590" t="s">
        <v>4717</v>
      </c>
      <c r="M4632" s="591" t="s">
        <v>1304</v>
      </c>
      <c r="O4632" s="554" t="str">
        <f t="shared" si="424"/>
        <v>B3/22/15-B</v>
      </c>
    </row>
    <row r="4633" spans="1:18" ht="37.5">
      <c r="B4633" s="590" t="s">
        <v>4715</v>
      </c>
      <c r="C4633" s="590" t="s">
        <v>1914</v>
      </c>
      <c r="D4633" s="590" t="s">
        <v>2051</v>
      </c>
      <c r="E4633" s="590" t="s">
        <v>7</v>
      </c>
      <c r="F4633" s="591" t="s">
        <v>1305</v>
      </c>
      <c r="G4633" s="590" t="s">
        <v>311</v>
      </c>
      <c r="H4633" s="589">
        <v>10</v>
      </c>
      <c r="I4633" s="592">
        <v>1371.88</v>
      </c>
      <c r="J4633" s="592">
        <v>13718.8</v>
      </c>
      <c r="K4633" s="590" t="s">
        <v>1363</v>
      </c>
      <c r="L4633" s="590" t="s">
        <v>4718</v>
      </c>
      <c r="M4633" s="591" t="s">
        <v>1305</v>
      </c>
      <c r="O4633" s="554" t="str">
        <f t="shared" si="424"/>
        <v>B3/22/15-C</v>
      </c>
    </row>
    <row r="4634" spans="1:18">
      <c r="B4634" s="590" t="s">
        <v>4715</v>
      </c>
      <c r="C4634" s="590" t="s">
        <v>1914</v>
      </c>
      <c r="D4634" s="590" t="s">
        <v>2051</v>
      </c>
      <c r="E4634" s="590" t="s">
        <v>8</v>
      </c>
      <c r="F4634" s="591" t="s">
        <v>1306</v>
      </c>
      <c r="G4634" s="590" t="s">
        <v>311</v>
      </c>
      <c r="H4634" s="589">
        <v>10</v>
      </c>
      <c r="I4634" s="589">
        <v>778.13</v>
      </c>
      <c r="J4634" s="592">
        <v>7781.3</v>
      </c>
      <c r="K4634" s="590" t="s">
        <v>1363</v>
      </c>
      <c r="L4634" s="590" t="s">
        <v>4719</v>
      </c>
      <c r="M4634" s="591" t="s">
        <v>1306</v>
      </c>
      <c r="O4634" s="554" t="str">
        <f t="shared" si="424"/>
        <v>B3/22/15-D</v>
      </c>
    </row>
    <row r="4635" spans="1:18" ht="25">
      <c r="B4635" s="590" t="s">
        <v>4715</v>
      </c>
      <c r="C4635" s="590" t="s">
        <v>1914</v>
      </c>
      <c r="D4635" s="590" t="s">
        <v>2051</v>
      </c>
      <c r="E4635" s="590" t="s">
        <v>10</v>
      </c>
      <c r="F4635" s="591" t="s">
        <v>1307</v>
      </c>
      <c r="G4635" s="590" t="s">
        <v>311</v>
      </c>
      <c r="H4635" s="589">
        <v>5</v>
      </c>
      <c r="I4635" s="592">
        <v>2287.5</v>
      </c>
      <c r="J4635" s="592">
        <v>11437.5</v>
      </c>
      <c r="K4635" s="590" t="s">
        <v>1363</v>
      </c>
      <c r="L4635" s="590" t="s">
        <v>4720</v>
      </c>
      <c r="M4635" s="591" t="s">
        <v>1307</v>
      </c>
      <c r="O4635" s="554" t="str">
        <f t="shared" si="424"/>
        <v>B3/22/15-E</v>
      </c>
    </row>
    <row r="4636" spans="1:18" ht="25">
      <c r="B4636" s="590" t="s">
        <v>4715</v>
      </c>
      <c r="C4636" s="590" t="s">
        <v>1914</v>
      </c>
      <c r="D4636" s="590" t="s">
        <v>2051</v>
      </c>
      <c r="E4636" s="590" t="s">
        <v>11</v>
      </c>
      <c r="F4636" s="591" t="s">
        <v>1308</v>
      </c>
      <c r="G4636" s="590" t="s">
        <v>311</v>
      </c>
      <c r="H4636" s="589">
        <v>10</v>
      </c>
      <c r="I4636" s="592">
        <v>1531.25</v>
      </c>
      <c r="J4636" s="592">
        <v>15312.5</v>
      </c>
      <c r="K4636" s="590" t="s">
        <v>1363</v>
      </c>
      <c r="L4636" s="590" t="s">
        <v>4721</v>
      </c>
      <c r="M4636" s="591" t="s">
        <v>1308</v>
      </c>
      <c r="O4636" s="554" t="str">
        <f t="shared" si="424"/>
        <v>B3/22/15-F</v>
      </c>
    </row>
    <row r="4638" spans="1:18" ht="14.5">
      <c r="A4638" s="587" t="s">
        <v>1633</v>
      </c>
      <c r="B4638" s="588" t="s">
        <v>4715</v>
      </c>
      <c r="C4638" s="588" t="s">
        <v>36</v>
      </c>
      <c r="D4638" s="588" t="s">
        <v>36</v>
      </c>
      <c r="E4638" s="588" t="s">
        <v>36</v>
      </c>
      <c r="F4638" s="587" t="s">
        <v>42</v>
      </c>
      <c r="G4638" s="588"/>
      <c r="H4638" s="587"/>
      <c r="I4638" s="587"/>
      <c r="J4638" s="587"/>
      <c r="K4638" s="588"/>
      <c r="L4638" s="588"/>
      <c r="M4638" s="587"/>
      <c r="N4638" s="587"/>
      <c r="O4638" s="587"/>
    </row>
    <row r="4639" spans="1:18" ht="14.5">
      <c r="A4639" s="587" t="s">
        <v>1633</v>
      </c>
      <c r="B4639" s="588" t="s">
        <v>4715</v>
      </c>
      <c r="C4639" s="588" t="s">
        <v>36</v>
      </c>
      <c r="D4639" s="588" t="s">
        <v>36</v>
      </c>
      <c r="E4639" s="588" t="s">
        <v>36</v>
      </c>
      <c r="F4639" s="587" t="s">
        <v>9</v>
      </c>
      <c r="G4639" s="588"/>
      <c r="H4639" s="587"/>
      <c r="I4639" s="587"/>
      <c r="J4639" s="587"/>
      <c r="K4639" s="588"/>
      <c r="L4639" s="588"/>
      <c r="M4639" s="587"/>
      <c r="N4639" s="587"/>
      <c r="O4639" s="587"/>
      <c r="P4639" s="555"/>
      <c r="Q4639" s="555"/>
      <c r="R4639" s="555"/>
    </row>
    <row r="4640" spans="1:18" ht="14.5">
      <c r="P4640" s="555"/>
      <c r="Q4640" s="555"/>
      <c r="R4640" s="555"/>
    </row>
    <row r="4642" spans="1:18" ht="29">
      <c r="A4642" s="587">
        <v>2</v>
      </c>
      <c r="B4642" s="588" t="s">
        <v>4722</v>
      </c>
      <c r="C4642" s="588" t="s">
        <v>36</v>
      </c>
      <c r="D4642" s="588" t="s">
        <v>36</v>
      </c>
      <c r="E4642" s="588" t="s">
        <v>36</v>
      </c>
      <c r="F4642" s="587" t="s">
        <v>43</v>
      </c>
      <c r="G4642" s="588" t="s">
        <v>36</v>
      </c>
      <c r="H4642" s="587"/>
      <c r="I4642" s="587"/>
      <c r="J4642" s="583">
        <v>26905771.260000002</v>
      </c>
      <c r="K4642" s="588"/>
      <c r="L4642" s="588"/>
      <c r="M4642" s="587"/>
      <c r="N4642" s="587"/>
      <c r="O4642" s="587"/>
    </row>
    <row r="4643" spans="1:18" ht="29">
      <c r="A4643" s="587">
        <v>3</v>
      </c>
      <c r="B4643" s="588" t="s">
        <v>4722</v>
      </c>
      <c r="C4643" s="588" t="s">
        <v>36</v>
      </c>
      <c r="D4643" s="588" t="s">
        <v>36</v>
      </c>
      <c r="E4643" s="588" t="s">
        <v>36</v>
      </c>
      <c r="F4643" s="587" t="s">
        <v>755</v>
      </c>
      <c r="G4643" s="588" t="s">
        <v>36</v>
      </c>
      <c r="H4643" s="587"/>
      <c r="I4643" s="587"/>
      <c r="J4643" s="583">
        <v>195150</v>
      </c>
      <c r="K4643" s="588"/>
      <c r="L4643" s="588"/>
      <c r="M4643" s="587"/>
      <c r="N4643" s="587"/>
      <c r="O4643" s="587"/>
      <c r="P4643" s="555"/>
      <c r="Q4643" s="555"/>
      <c r="R4643" s="555"/>
    </row>
    <row r="4644" spans="1:18" ht="14.5">
      <c r="A4644" s="587">
        <v>4</v>
      </c>
      <c r="B4644" s="588" t="s">
        <v>4722</v>
      </c>
      <c r="C4644" s="588" t="s">
        <v>36</v>
      </c>
      <c r="D4644" s="588" t="s">
        <v>36</v>
      </c>
      <c r="E4644" s="588" t="s">
        <v>36</v>
      </c>
      <c r="F4644" s="587" t="s">
        <v>756</v>
      </c>
      <c r="G4644" s="588" t="s">
        <v>36</v>
      </c>
      <c r="H4644" s="587"/>
      <c r="I4644" s="587"/>
      <c r="J4644" s="583">
        <v>32525</v>
      </c>
      <c r="K4644" s="588"/>
      <c r="L4644" s="588"/>
      <c r="M4644" s="587"/>
      <c r="N4644" s="587"/>
      <c r="O4644" s="587"/>
      <c r="P4644" s="555"/>
      <c r="Q4644" s="555"/>
      <c r="R4644" s="555"/>
    </row>
    <row r="4645" spans="1:18" ht="25">
      <c r="B4645" s="590" t="s">
        <v>4722</v>
      </c>
      <c r="C4645" s="590" t="s">
        <v>1914</v>
      </c>
      <c r="D4645" s="590" t="s">
        <v>2064</v>
      </c>
      <c r="E4645" s="590" t="s">
        <v>5</v>
      </c>
      <c r="F4645" s="591" t="s">
        <v>757</v>
      </c>
      <c r="G4645" s="590" t="s">
        <v>0</v>
      </c>
      <c r="H4645" s="589">
        <v>1</v>
      </c>
      <c r="I4645" s="592">
        <v>32525</v>
      </c>
      <c r="J4645" s="592">
        <v>32525</v>
      </c>
      <c r="K4645" s="590" t="s">
        <v>1365</v>
      </c>
      <c r="L4645" s="590" t="s">
        <v>4723</v>
      </c>
      <c r="M4645" s="591" t="s">
        <v>757</v>
      </c>
      <c r="O4645" s="554" t="str">
        <f>+_xlfn.CONCAT(B4645,"-",E4645)</f>
        <v>B3/23/01-A</v>
      </c>
      <c r="P4645" s="555"/>
      <c r="Q4645" s="555"/>
      <c r="R4645" s="555"/>
    </row>
    <row r="4647" spans="1:18" ht="29">
      <c r="A4647" s="587">
        <v>4</v>
      </c>
      <c r="B4647" s="588" t="s">
        <v>4722</v>
      </c>
      <c r="C4647" s="588" t="s">
        <v>36</v>
      </c>
      <c r="D4647" s="588" t="s">
        <v>36</v>
      </c>
      <c r="E4647" s="588" t="s">
        <v>36</v>
      </c>
      <c r="F4647" s="587" t="s">
        <v>758</v>
      </c>
      <c r="G4647" s="588" t="s">
        <v>36</v>
      </c>
      <c r="H4647" s="587"/>
      <c r="I4647" s="587"/>
      <c r="J4647" s="583">
        <v>162625</v>
      </c>
      <c r="K4647" s="588"/>
      <c r="L4647" s="588"/>
      <c r="M4647" s="587"/>
      <c r="N4647" s="587"/>
      <c r="O4647" s="587"/>
    </row>
    <row r="4648" spans="1:18" ht="14.5">
      <c r="B4648" s="590" t="s">
        <v>4722</v>
      </c>
      <c r="C4648" s="590" t="s">
        <v>1914</v>
      </c>
      <c r="D4648" s="590" t="s">
        <v>2064</v>
      </c>
      <c r="E4648" s="590" t="s">
        <v>6</v>
      </c>
      <c r="F4648" s="591" t="s">
        <v>759</v>
      </c>
      <c r="G4648" s="590" t="s">
        <v>0</v>
      </c>
      <c r="H4648" s="589">
        <v>1</v>
      </c>
      <c r="I4648" s="592">
        <v>32525</v>
      </c>
      <c r="J4648" s="592">
        <v>32525</v>
      </c>
      <c r="K4648" s="590" t="s">
        <v>1365</v>
      </c>
      <c r="L4648" s="590" t="s">
        <v>4724</v>
      </c>
      <c r="M4648" s="591" t="s">
        <v>759</v>
      </c>
      <c r="O4648" s="554" t="str">
        <f t="shared" ref="O4648:O4652" si="425">+_xlfn.CONCAT(B4648,"-",E4648)</f>
        <v>B3/23/01-B</v>
      </c>
      <c r="P4648" s="555"/>
      <c r="Q4648" s="555"/>
      <c r="R4648" s="555"/>
    </row>
    <row r="4649" spans="1:18">
      <c r="B4649" s="590" t="s">
        <v>4722</v>
      </c>
      <c r="C4649" s="590" t="s">
        <v>1914</v>
      </c>
      <c r="D4649" s="590" t="s">
        <v>2064</v>
      </c>
      <c r="E4649" s="590" t="s">
        <v>7</v>
      </c>
      <c r="F4649" s="591" t="s">
        <v>760</v>
      </c>
      <c r="G4649" s="590" t="s">
        <v>0</v>
      </c>
      <c r="H4649" s="589">
        <v>1</v>
      </c>
      <c r="I4649" s="592">
        <v>32525</v>
      </c>
      <c r="J4649" s="592">
        <v>32525</v>
      </c>
      <c r="K4649" s="590" t="s">
        <v>1365</v>
      </c>
      <c r="L4649" s="590" t="s">
        <v>4725</v>
      </c>
      <c r="M4649" s="591" t="s">
        <v>760</v>
      </c>
      <c r="O4649" s="554" t="str">
        <f t="shared" si="425"/>
        <v>B3/23/01-C</v>
      </c>
    </row>
    <row r="4650" spans="1:18">
      <c r="B4650" s="590" t="s">
        <v>4722</v>
      </c>
      <c r="C4650" s="590" t="s">
        <v>1914</v>
      </c>
      <c r="D4650" s="590" t="s">
        <v>2064</v>
      </c>
      <c r="E4650" s="590" t="s">
        <v>8</v>
      </c>
      <c r="F4650" s="591" t="s">
        <v>761</v>
      </c>
      <c r="G4650" s="590" t="s">
        <v>0</v>
      </c>
      <c r="H4650" s="589">
        <v>1</v>
      </c>
      <c r="I4650" s="592">
        <v>32525</v>
      </c>
      <c r="J4650" s="592">
        <v>32525</v>
      </c>
      <c r="K4650" s="590" t="s">
        <v>1365</v>
      </c>
      <c r="L4650" s="590" t="s">
        <v>4726</v>
      </c>
      <c r="M4650" s="591" t="s">
        <v>761</v>
      </c>
      <c r="O4650" s="554" t="str">
        <f t="shared" si="425"/>
        <v>B3/23/01-D</v>
      </c>
    </row>
    <row r="4651" spans="1:18">
      <c r="B4651" s="590" t="s">
        <v>4722</v>
      </c>
      <c r="C4651" s="590" t="s">
        <v>1914</v>
      </c>
      <c r="D4651" s="590" t="s">
        <v>2064</v>
      </c>
      <c r="E4651" s="590" t="s">
        <v>10</v>
      </c>
      <c r="F4651" s="591" t="s">
        <v>762</v>
      </c>
      <c r="G4651" s="590" t="s">
        <v>0</v>
      </c>
      <c r="H4651" s="589">
        <v>1</v>
      </c>
      <c r="I4651" s="592">
        <v>32525</v>
      </c>
      <c r="J4651" s="592">
        <v>32525</v>
      </c>
      <c r="K4651" s="590" t="s">
        <v>1365</v>
      </c>
      <c r="L4651" s="590" t="s">
        <v>4727</v>
      </c>
      <c r="M4651" s="591" t="s">
        <v>762</v>
      </c>
      <c r="O4651" s="554" t="str">
        <f t="shared" si="425"/>
        <v>B3/23/01-E</v>
      </c>
    </row>
    <row r="4652" spans="1:18">
      <c r="B4652" s="590" t="s">
        <v>4722</v>
      </c>
      <c r="C4652" s="590" t="s">
        <v>1914</v>
      </c>
      <c r="D4652" s="590" t="s">
        <v>2064</v>
      </c>
      <c r="E4652" s="590" t="s">
        <v>11</v>
      </c>
      <c r="F4652" s="591" t="s">
        <v>763</v>
      </c>
      <c r="G4652" s="590" t="s">
        <v>0</v>
      </c>
      <c r="H4652" s="589">
        <v>1</v>
      </c>
      <c r="I4652" s="592">
        <v>32525</v>
      </c>
      <c r="J4652" s="592">
        <v>32525</v>
      </c>
      <c r="K4652" s="590" t="s">
        <v>1365</v>
      </c>
      <c r="L4652" s="590" t="s">
        <v>4728</v>
      </c>
      <c r="M4652" s="591" t="s">
        <v>763</v>
      </c>
      <c r="O4652" s="554" t="str">
        <f t="shared" si="425"/>
        <v>B3/23/01-F</v>
      </c>
    </row>
    <row r="4654" spans="1:18" ht="14.5">
      <c r="A4654" s="587">
        <v>3</v>
      </c>
      <c r="B4654" s="588" t="s">
        <v>4722</v>
      </c>
      <c r="C4654" s="588" t="s">
        <v>36</v>
      </c>
      <c r="D4654" s="588" t="s">
        <v>36</v>
      </c>
      <c r="E4654" s="588" t="s">
        <v>36</v>
      </c>
      <c r="F4654" s="587" t="s">
        <v>764</v>
      </c>
      <c r="G4654" s="588" t="s">
        <v>36</v>
      </c>
      <c r="H4654" s="587"/>
      <c r="I4654" s="587"/>
      <c r="J4654" s="583">
        <v>437800</v>
      </c>
      <c r="K4654" s="588"/>
      <c r="L4654" s="588"/>
      <c r="M4654" s="587"/>
      <c r="N4654" s="587"/>
      <c r="O4654" s="587"/>
    </row>
    <row r="4655" spans="1:18" ht="14.5">
      <c r="A4655" s="587">
        <v>4</v>
      </c>
      <c r="B4655" s="588" t="s">
        <v>4722</v>
      </c>
      <c r="C4655" s="588" t="s">
        <v>36</v>
      </c>
      <c r="D4655" s="588" t="s">
        <v>36</v>
      </c>
      <c r="E4655" s="588" t="s">
        <v>36</v>
      </c>
      <c r="F4655" s="587" t="s">
        <v>765</v>
      </c>
      <c r="G4655" s="588" t="s">
        <v>36</v>
      </c>
      <c r="H4655" s="587"/>
      <c r="I4655" s="587"/>
      <c r="J4655" s="583">
        <v>107300</v>
      </c>
      <c r="K4655" s="588"/>
      <c r="L4655" s="588"/>
      <c r="M4655" s="587"/>
      <c r="N4655" s="587"/>
      <c r="O4655" s="587"/>
      <c r="P4655" s="555"/>
      <c r="Q4655" s="555"/>
      <c r="R4655" s="555"/>
    </row>
    <row r="4656" spans="1:18" ht="25">
      <c r="B4656" s="590" t="s">
        <v>4722</v>
      </c>
      <c r="C4656" s="590" t="s">
        <v>1914</v>
      </c>
      <c r="D4656" s="590" t="s">
        <v>2071</v>
      </c>
      <c r="E4656" s="590" t="s">
        <v>27</v>
      </c>
      <c r="F4656" s="591" t="s">
        <v>766</v>
      </c>
      <c r="G4656" s="590" t="s">
        <v>168</v>
      </c>
      <c r="H4656" s="593">
        <v>3700</v>
      </c>
      <c r="I4656" s="589">
        <v>29</v>
      </c>
      <c r="J4656" s="592">
        <v>107300</v>
      </c>
      <c r="K4656" s="590" t="s">
        <v>1365</v>
      </c>
      <c r="L4656" s="590" t="s">
        <v>4729</v>
      </c>
      <c r="M4656" s="591" t="s">
        <v>766</v>
      </c>
      <c r="O4656" s="554" t="str">
        <f>+_xlfn.CONCAT(B4656,"-",E4656)</f>
        <v>B3/23/01-G</v>
      </c>
      <c r="P4656" s="555"/>
      <c r="Q4656" s="555"/>
      <c r="R4656" s="555"/>
    </row>
    <row r="4658" spans="1:18" ht="14.5">
      <c r="A4658" s="587">
        <v>4</v>
      </c>
      <c r="B4658" s="588" t="s">
        <v>4722</v>
      </c>
      <c r="C4658" s="588" t="s">
        <v>36</v>
      </c>
      <c r="D4658" s="588" t="s">
        <v>36</v>
      </c>
      <c r="E4658" s="588" t="s">
        <v>36</v>
      </c>
      <c r="F4658" s="587" t="s">
        <v>767</v>
      </c>
      <c r="G4658" s="588" t="s">
        <v>36</v>
      </c>
      <c r="H4658" s="587"/>
      <c r="I4658" s="587"/>
      <c r="J4658" s="583">
        <v>330500</v>
      </c>
      <c r="K4658" s="588"/>
      <c r="L4658" s="588"/>
      <c r="M4658" s="587"/>
      <c r="N4658" s="587"/>
      <c r="O4658" s="587"/>
    </row>
    <row r="4659" spans="1:18" ht="25">
      <c r="B4659" s="590" t="s">
        <v>4722</v>
      </c>
      <c r="C4659" s="590" t="s">
        <v>1914</v>
      </c>
      <c r="D4659" s="590" t="s">
        <v>2071</v>
      </c>
      <c r="E4659" s="590" t="s">
        <v>28</v>
      </c>
      <c r="F4659" s="591" t="s">
        <v>768</v>
      </c>
      <c r="G4659" s="590" t="s">
        <v>168</v>
      </c>
      <c r="H4659" s="593">
        <v>5300</v>
      </c>
      <c r="I4659" s="589">
        <v>60</v>
      </c>
      <c r="J4659" s="592">
        <v>318000</v>
      </c>
      <c r="K4659" s="590" t="s">
        <v>1365</v>
      </c>
      <c r="L4659" s="590" t="s">
        <v>4730</v>
      </c>
      <c r="M4659" s="591" t="s">
        <v>768</v>
      </c>
      <c r="O4659" s="554" t="str">
        <f t="shared" ref="O4659:O4660" si="426">+_xlfn.CONCAT(B4659,"-",E4659)</f>
        <v>B3/23/01-H</v>
      </c>
      <c r="P4659" s="555"/>
      <c r="Q4659" s="555"/>
      <c r="R4659" s="555"/>
    </row>
    <row r="4660" spans="1:18">
      <c r="B4660" s="590" t="s">
        <v>4722</v>
      </c>
      <c r="C4660" s="590" t="s">
        <v>1914</v>
      </c>
      <c r="D4660" s="590" t="s">
        <v>2071</v>
      </c>
      <c r="E4660" s="590" t="s">
        <v>33</v>
      </c>
      <c r="F4660" s="591" t="s">
        <v>769</v>
      </c>
      <c r="G4660" s="590" t="s">
        <v>0</v>
      </c>
      <c r="H4660" s="589">
        <v>1</v>
      </c>
      <c r="I4660" s="592">
        <v>12500</v>
      </c>
      <c r="J4660" s="592">
        <v>12500</v>
      </c>
      <c r="K4660" s="590" t="s">
        <v>1365</v>
      </c>
      <c r="L4660" s="590" t="s">
        <v>4731</v>
      </c>
      <c r="M4660" s="591" t="s">
        <v>769</v>
      </c>
      <c r="O4660" s="554" t="str">
        <f t="shared" si="426"/>
        <v>B3/23/01-J</v>
      </c>
    </row>
    <row r="4663" spans="1:18" ht="14.5">
      <c r="A4663" s="587">
        <v>3</v>
      </c>
      <c r="B4663" s="588" t="s">
        <v>4732</v>
      </c>
      <c r="C4663" s="588" t="s">
        <v>36</v>
      </c>
      <c r="D4663" s="588" t="s">
        <v>36</v>
      </c>
      <c r="E4663" s="588" t="s">
        <v>36</v>
      </c>
      <c r="F4663" s="587" t="s">
        <v>770</v>
      </c>
      <c r="G4663" s="588" t="s">
        <v>36</v>
      </c>
      <c r="H4663" s="587"/>
      <c r="I4663" s="587"/>
      <c r="J4663" s="583">
        <v>394944.8</v>
      </c>
      <c r="K4663" s="588"/>
      <c r="L4663" s="588"/>
      <c r="M4663" s="587"/>
      <c r="N4663" s="587"/>
      <c r="O4663" s="587"/>
    </row>
    <row r="4664" spans="1:18" ht="43.5">
      <c r="A4664" s="587">
        <v>4</v>
      </c>
      <c r="B4664" s="588" t="s">
        <v>4732</v>
      </c>
      <c r="C4664" s="588" t="s">
        <v>36</v>
      </c>
      <c r="D4664" s="588" t="s">
        <v>36</v>
      </c>
      <c r="E4664" s="588" t="s">
        <v>36</v>
      </c>
      <c r="F4664" s="587" t="s">
        <v>771</v>
      </c>
      <c r="G4664" s="588" t="s">
        <v>36</v>
      </c>
      <c r="H4664" s="587"/>
      <c r="I4664" s="587"/>
      <c r="J4664" s="583">
        <v>32395</v>
      </c>
      <c r="K4664" s="588"/>
      <c r="L4664" s="588"/>
      <c r="M4664" s="587"/>
      <c r="N4664" s="587"/>
      <c r="O4664" s="587"/>
      <c r="P4664" s="555"/>
      <c r="Q4664" s="555"/>
      <c r="R4664" s="555"/>
    </row>
    <row r="4665" spans="1:18" ht="14.5">
      <c r="B4665" s="590" t="s">
        <v>4732</v>
      </c>
      <c r="C4665" s="590" t="s">
        <v>1914</v>
      </c>
      <c r="D4665" s="590" t="s">
        <v>2071</v>
      </c>
      <c r="E4665" s="590" t="s">
        <v>5</v>
      </c>
      <c r="F4665" s="591" t="s">
        <v>1454</v>
      </c>
      <c r="G4665" s="590" t="s">
        <v>179</v>
      </c>
      <c r="H4665" s="593">
        <v>1100</v>
      </c>
      <c r="I4665" s="589">
        <v>21.25</v>
      </c>
      <c r="J4665" s="592">
        <v>23375</v>
      </c>
      <c r="K4665" s="590" t="s">
        <v>1365</v>
      </c>
      <c r="L4665" s="590" t="s">
        <v>4733</v>
      </c>
      <c r="M4665" s="591" t="s">
        <v>1454</v>
      </c>
      <c r="O4665" s="554" t="str">
        <f t="shared" ref="O4665:O4666" si="427">+_xlfn.CONCAT(B4665,"-",E4665)</f>
        <v>B3/23/02-A</v>
      </c>
      <c r="P4665" s="555"/>
      <c r="Q4665" s="555"/>
      <c r="R4665" s="555"/>
    </row>
    <row r="4666" spans="1:18">
      <c r="B4666" s="590" t="s">
        <v>4732</v>
      </c>
      <c r="C4666" s="590" t="s">
        <v>1914</v>
      </c>
      <c r="D4666" s="590" t="s">
        <v>2071</v>
      </c>
      <c r="E4666" s="590" t="s">
        <v>6</v>
      </c>
      <c r="F4666" s="591" t="s">
        <v>1449</v>
      </c>
      <c r="G4666" s="590" t="s">
        <v>179</v>
      </c>
      <c r="H4666" s="589">
        <v>220</v>
      </c>
      <c r="I4666" s="589">
        <v>41</v>
      </c>
      <c r="J4666" s="592">
        <v>9020</v>
      </c>
      <c r="K4666" s="590" t="s">
        <v>1365</v>
      </c>
      <c r="L4666" s="590" t="s">
        <v>4734</v>
      </c>
      <c r="M4666" s="591" t="s">
        <v>1449</v>
      </c>
      <c r="O4666" s="554" t="str">
        <f t="shared" si="427"/>
        <v>B3/23/02-B</v>
      </c>
    </row>
    <row r="4668" spans="1:18" ht="58">
      <c r="A4668" s="587">
        <v>4</v>
      </c>
      <c r="B4668" s="588" t="s">
        <v>4732</v>
      </c>
      <c r="C4668" s="588" t="s">
        <v>36</v>
      </c>
      <c r="D4668" s="588" t="s">
        <v>36</v>
      </c>
      <c r="E4668" s="588" t="s">
        <v>36</v>
      </c>
      <c r="F4668" s="587" t="s">
        <v>772</v>
      </c>
      <c r="G4668" s="588" t="s">
        <v>36</v>
      </c>
      <c r="H4668" s="587"/>
      <c r="I4668" s="587"/>
      <c r="J4668" s="583">
        <v>106403.85</v>
      </c>
      <c r="K4668" s="588"/>
      <c r="L4668" s="588"/>
      <c r="M4668" s="587"/>
      <c r="N4668" s="587"/>
      <c r="O4668" s="587"/>
    </row>
    <row r="4669" spans="1:18" ht="14.5">
      <c r="B4669" s="590" t="s">
        <v>4732</v>
      </c>
      <c r="C4669" s="590" t="s">
        <v>1914</v>
      </c>
      <c r="D4669" s="590" t="s">
        <v>2071</v>
      </c>
      <c r="E4669" s="590" t="s">
        <v>7</v>
      </c>
      <c r="F4669" s="591" t="s">
        <v>1454</v>
      </c>
      <c r="G4669" s="590" t="s">
        <v>179</v>
      </c>
      <c r="H4669" s="589">
        <v>870</v>
      </c>
      <c r="I4669" s="589">
        <v>40.630000000000003</v>
      </c>
      <c r="J4669" s="592">
        <v>35348.1</v>
      </c>
      <c r="K4669" s="590" t="s">
        <v>1365</v>
      </c>
      <c r="L4669" s="590" t="s">
        <v>4735</v>
      </c>
      <c r="M4669" s="591" t="s">
        <v>1454</v>
      </c>
      <c r="O4669" s="554" t="str">
        <f t="shared" ref="O4669:O4675" si="428">+_xlfn.CONCAT(B4669,"-",E4669)</f>
        <v>B3/23/02-C</v>
      </c>
      <c r="P4669" s="555"/>
      <c r="Q4669" s="555"/>
      <c r="R4669" s="555"/>
    </row>
    <row r="4670" spans="1:18">
      <c r="B4670" s="590" t="s">
        <v>4732</v>
      </c>
      <c r="C4670" s="590" t="s">
        <v>1914</v>
      </c>
      <c r="D4670" s="590" t="s">
        <v>2071</v>
      </c>
      <c r="E4670" s="590" t="s">
        <v>8</v>
      </c>
      <c r="F4670" s="591" t="s">
        <v>1453</v>
      </c>
      <c r="G4670" s="590" t="s">
        <v>179</v>
      </c>
      <c r="H4670" s="589">
        <v>120</v>
      </c>
      <c r="I4670" s="589">
        <v>48.88</v>
      </c>
      <c r="J4670" s="592">
        <v>5865.6</v>
      </c>
      <c r="K4670" s="590" t="s">
        <v>1365</v>
      </c>
      <c r="L4670" s="590" t="s">
        <v>4736</v>
      </c>
      <c r="M4670" s="591" t="s">
        <v>1453</v>
      </c>
      <c r="O4670" s="554" t="str">
        <f t="shared" si="428"/>
        <v>B3/23/02-D</v>
      </c>
    </row>
    <row r="4671" spans="1:18">
      <c r="B4671" s="590" t="s">
        <v>4732</v>
      </c>
      <c r="C4671" s="590" t="s">
        <v>1914</v>
      </c>
      <c r="D4671" s="590" t="s">
        <v>2071</v>
      </c>
      <c r="E4671" s="590" t="s">
        <v>10</v>
      </c>
      <c r="F4671" s="591" t="s">
        <v>1448</v>
      </c>
      <c r="G4671" s="590" t="s">
        <v>179</v>
      </c>
      <c r="H4671" s="589">
        <v>255</v>
      </c>
      <c r="I4671" s="589">
        <v>57.5</v>
      </c>
      <c r="J4671" s="592">
        <v>14662.5</v>
      </c>
      <c r="K4671" s="590" t="s">
        <v>1365</v>
      </c>
      <c r="L4671" s="590" t="s">
        <v>4737</v>
      </c>
      <c r="M4671" s="591" t="s">
        <v>1448</v>
      </c>
      <c r="O4671" s="554" t="str">
        <f t="shared" si="428"/>
        <v>B3/23/02-E</v>
      </c>
    </row>
    <row r="4672" spans="1:18">
      <c r="B4672" s="590" t="s">
        <v>4732</v>
      </c>
      <c r="C4672" s="590" t="s">
        <v>1914</v>
      </c>
      <c r="D4672" s="590" t="s">
        <v>2071</v>
      </c>
      <c r="E4672" s="590" t="s">
        <v>11</v>
      </c>
      <c r="F4672" s="591" t="s">
        <v>1445</v>
      </c>
      <c r="G4672" s="590" t="s">
        <v>179</v>
      </c>
      <c r="H4672" s="589">
        <v>25</v>
      </c>
      <c r="I4672" s="589">
        <v>67.63</v>
      </c>
      <c r="J4672" s="592">
        <v>1690.75</v>
      </c>
      <c r="K4672" s="590" t="s">
        <v>1365</v>
      </c>
      <c r="L4672" s="590" t="s">
        <v>4738</v>
      </c>
      <c r="M4672" s="591" t="s">
        <v>1445</v>
      </c>
      <c r="O4672" s="554" t="str">
        <f t="shared" si="428"/>
        <v>B3/23/02-F</v>
      </c>
    </row>
    <row r="4673" spans="1:18">
      <c r="B4673" s="590" t="s">
        <v>4732</v>
      </c>
      <c r="C4673" s="590" t="s">
        <v>1914</v>
      </c>
      <c r="D4673" s="590" t="s">
        <v>2071</v>
      </c>
      <c r="E4673" s="590" t="s">
        <v>27</v>
      </c>
      <c r="F4673" s="591" t="s">
        <v>1449</v>
      </c>
      <c r="G4673" s="590" t="s">
        <v>179</v>
      </c>
      <c r="H4673" s="589">
        <v>180</v>
      </c>
      <c r="I4673" s="589">
        <v>80.5</v>
      </c>
      <c r="J4673" s="592">
        <v>14490</v>
      </c>
      <c r="K4673" s="590" t="s">
        <v>1365</v>
      </c>
      <c r="L4673" s="590" t="s">
        <v>4739</v>
      </c>
      <c r="M4673" s="591" t="s">
        <v>1449</v>
      </c>
      <c r="O4673" s="554" t="str">
        <f t="shared" si="428"/>
        <v>B3/23/02-G</v>
      </c>
    </row>
    <row r="4674" spans="1:18">
      <c r="B4674" s="590" t="s">
        <v>4732</v>
      </c>
      <c r="C4674" s="590" t="s">
        <v>1914</v>
      </c>
      <c r="D4674" s="590" t="s">
        <v>2071</v>
      </c>
      <c r="E4674" s="590" t="s">
        <v>28</v>
      </c>
      <c r="F4674" s="591" t="s">
        <v>1455</v>
      </c>
      <c r="G4674" s="590" t="s">
        <v>179</v>
      </c>
      <c r="H4674" s="589">
        <v>130</v>
      </c>
      <c r="I4674" s="589">
        <v>103.88</v>
      </c>
      <c r="J4674" s="592">
        <v>13504.4</v>
      </c>
      <c r="K4674" s="590" t="s">
        <v>1365</v>
      </c>
      <c r="L4674" s="590" t="s">
        <v>4740</v>
      </c>
      <c r="M4674" s="591" t="s">
        <v>1455</v>
      </c>
      <c r="O4674" s="554" t="str">
        <f t="shared" si="428"/>
        <v>B3/23/02-H</v>
      </c>
    </row>
    <row r="4675" spans="1:18">
      <c r="B4675" s="590" t="s">
        <v>4732</v>
      </c>
      <c r="C4675" s="590" t="s">
        <v>1914</v>
      </c>
      <c r="D4675" s="590" t="s">
        <v>2071</v>
      </c>
      <c r="E4675" s="590" t="s">
        <v>33</v>
      </c>
      <c r="F4675" s="591" t="s">
        <v>1459</v>
      </c>
      <c r="G4675" s="590" t="s">
        <v>179</v>
      </c>
      <c r="H4675" s="589">
        <v>70</v>
      </c>
      <c r="I4675" s="589">
        <v>297.75</v>
      </c>
      <c r="J4675" s="592">
        <v>20842.5</v>
      </c>
      <c r="K4675" s="590" t="s">
        <v>1365</v>
      </c>
      <c r="L4675" s="590" t="s">
        <v>4741</v>
      </c>
      <c r="M4675" s="591" t="s">
        <v>1459</v>
      </c>
      <c r="O4675" s="554" t="str">
        <f t="shared" si="428"/>
        <v>B3/23/02-J</v>
      </c>
    </row>
    <row r="4677" spans="1:18" ht="72.5">
      <c r="A4677" s="587">
        <v>4</v>
      </c>
      <c r="B4677" s="588" t="s">
        <v>4732</v>
      </c>
      <c r="C4677" s="588" t="s">
        <v>36</v>
      </c>
      <c r="D4677" s="588" t="s">
        <v>36</v>
      </c>
      <c r="E4677" s="588" t="s">
        <v>36</v>
      </c>
      <c r="F4677" s="587" t="s">
        <v>773</v>
      </c>
      <c r="G4677" s="588" t="s">
        <v>36</v>
      </c>
      <c r="H4677" s="587"/>
      <c r="I4677" s="587"/>
      <c r="J4677" s="583">
        <v>256145.95</v>
      </c>
      <c r="K4677" s="588"/>
      <c r="L4677" s="588"/>
      <c r="M4677" s="587"/>
      <c r="N4677" s="587"/>
      <c r="O4677" s="587"/>
    </row>
    <row r="4678" spans="1:18" ht="14.5">
      <c r="B4678" s="590" t="s">
        <v>4732</v>
      </c>
      <c r="C4678" s="590" t="s">
        <v>1914</v>
      </c>
      <c r="D4678" s="590" t="s">
        <v>2071</v>
      </c>
      <c r="E4678" s="590" t="s">
        <v>34</v>
      </c>
      <c r="F4678" s="591" t="s">
        <v>1454</v>
      </c>
      <c r="G4678" s="590" t="s">
        <v>179</v>
      </c>
      <c r="H4678" s="589">
        <v>555</v>
      </c>
      <c r="I4678" s="589">
        <v>38.75</v>
      </c>
      <c r="J4678" s="592">
        <v>21506.25</v>
      </c>
      <c r="K4678" s="590" t="s">
        <v>1365</v>
      </c>
      <c r="L4678" s="590" t="s">
        <v>4742</v>
      </c>
      <c r="M4678" s="591" t="s">
        <v>1454</v>
      </c>
      <c r="O4678" s="554" t="str">
        <f t="shared" ref="O4678:O4680" si="429">+_xlfn.CONCAT(B4678,"-",E4678)</f>
        <v>B3/23/02-K</v>
      </c>
      <c r="P4678" s="555"/>
      <c r="Q4678" s="555"/>
      <c r="R4678" s="555"/>
    </row>
    <row r="4679" spans="1:18">
      <c r="B4679" s="590" t="s">
        <v>4732</v>
      </c>
      <c r="C4679" s="590" t="s">
        <v>1914</v>
      </c>
      <c r="D4679" s="590" t="s">
        <v>2071</v>
      </c>
      <c r="E4679" s="590" t="s">
        <v>39</v>
      </c>
      <c r="F4679" s="591" t="s">
        <v>1453</v>
      </c>
      <c r="G4679" s="590" t="s">
        <v>179</v>
      </c>
      <c r="H4679" s="589">
        <v>240</v>
      </c>
      <c r="I4679" s="589">
        <v>46.63</v>
      </c>
      <c r="J4679" s="592">
        <v>11191.2</v>
      </c>
      <c r="K4679" s="590" t="s">
        <v>1365</v>
      </c>
      <c r="L4679" s="590" t="s">
        <v>4743</v>
      </c>
      <c r="M4679" s="591" t="s">
        <v>1453</v>
      </c>
      <c r="O4679" s="554" t="str">
        <f t="shared" si="429"/>
        <v>B3/23/02-L</v>
      </c>
    </row>
    <row r="4680" spans="1:18">
      <c r="B4680" s="590" t="s">
        <v>4732</v>
      </c>
      <c r="C4680" s="590" t="s">
        <v>1914</v>
      </c>
      <c r="D4680" s="590" t="s">
        <v>2071</v>
      </c>
      <c r="E4680" s="590" t="s">
        <v>38</v>
      </c>
      <c r="F4680" s="591" t="s">
        <v>1448</v>
      </c>
      <c r="G4680" s="590" t="s">
        <v>179</v>
      </c>
      <c r="H4680" s="589">
        <v>125</v>
      </c>
      <c r="I4680" s="589">
        <v>77.5</v>
      </c>
      <c r="J4680" s="592">
        <v>9687.5</v>
      </c>
      <c r="K4680" s="590" t="s">
        <v>1365</v>
      </c>
      <c r="L4680" s="590" t="s">
        <v>4744</v>
      </c>
      <c r="M4680" s="591" t="s">
        <v>1448</v>
      </c>
      <c r="O4680" s="554" t="str">
        <f t="shared" si="429"/>
        <v>B3/23/02-M</v>
      </c>
    </row>
    <row r="4683" spans="1:18">
      <c r="B4683" s="590" t="s">
        <v>4745</v>
      </c>
      <c r="C4683" s="590" t="s">
        <v>1914</v>
      </c>
      <c r="D4683" s="590" t="s">
        <v>2071</v>
      </c>
      <c r="E4683" s="590" t="s">
        <v>5</v>
      </c>
      <c r="F4683" s="591" t="s">
        <v>1445</v>
      </c>
      <c r="G4683" s="590" t="s">
        <v>179</v>
      </c>
      <c r="H4683" s="589">
        <v>105</v>
      </c>
      <c r="I4683" s="589">
        <v>92.88</v>
      </c>
      <c r="J4683" s="592">
        <v>9752.4</v>
      </c>
      <c r="K4683" s="590" t="s">
        <v>1365</v>
      </c>
      <c r="L4683" s="590" t="s">
        <v>4746</v>
      </c>
      <c r="M4683" s="591" t="s">
        <v>1445</v>
      </c>
      <c r="O4683" s="554" t="str">
        <f t="shared" ref="O4683:O4690" si="430">+_xlfn.CONCAT(B4683,"-",E4683)</f>
        <v>B3/23/03-A</v>
      </c>
    </row>
    <row r="4684" spans="1:18">
      <c r="B4684" s="590" t="s">
        <v>4745</v>
      </c>
      <c r="C4684" s="590" t="s">
        <v>1914</v>
      </c>
      <c r="D4684" s="590" t="s">
        <v>2071</v>
      </c>
      <c r="E4684" s="590" t="s">
        <v>6</v>
      </c>
      <c r="F4684" s="591" t="s">
        <v>1449</v>
      </c>
      <c r="G4684" s="590" t="s">
        <v>179</v>
      </c>
      <c r="H4684" s="589">
        <v>60</v>
      </c>
      <c r="I4684" s="589">
        <v>116.25</v>
      </c>
      <c r="J4684" s="592">
        <v>6975</v>
      </c>
      <c r="K4684" s="590" t="s">
        <v>1365</v>
      </c>
      <c r="L4684" s="590" t="s">
        <v>4747</v>
      </c>
      <c r="M4684" s="591" t="s">
        <v>1449</v>
      </c>
      <c r="O4684" s="554" t="str">
        <f t="shared" si="430"/>
        <v>B3/23/03-B</v>
      </c>
    </row>
    <row r="4685" spans="1:18">
      <c r="B4685" s="590" t="s">
        <v>4745</v>
      </c>
      <c r="C4685" s="590" t="s">
        <v>1914</v>
      </c>
      <c r="D4685" s="590" t="s">
        <v>2071</v>
      </c>
      <c r="E4685" s="590" t="s">
        <v>7</v>
      </c>
      <c r="F4685" s="591" t="s">
        <v>1455</v>
      </c>
      <c r="G4685" s="590" t="s">
        <v>179</v>
      </c>
      <c r="H4685" s="589">
        <v>110</v>
      </c>
      <c r="I4685" s="589">
        <v>145.13</v>
      </c>
      <c r="J4685" s="592">
        <v>15964.3</v>
      </c>
      <c r="K4685" s="590" t="s">
        <v>1365</v>
      </c>
      <c r="L4685" s="590" t="s">
        <v>4748</v>
      </c>
      <c r="M4685" s="591" t="s">
        <v>1455</v>
      </c>
      <c r="O4685" s="554" t="str">
        <f t="shared" si="430"/>
        <v>B3/23/03-C</v>
      </c>
    </row>
    <row r="4686" spans="1:18">
      <c r="B4686" s="590" t="s">
        <v>4745</v>
      </c>
      <c r="C4686" s="590" t="s">
        <v>1914</v>
      </c>
      <c r="D4686" s="590" t="s">
        <v>2071</v>
      </c>
      <c r="E4686" s="590" t="s">
        <v>8</v>
      </c>
      <c r="F4686" s="591" t="s">
        <v>1467</v>
      </c>
      <c r="G4686" s="590" t="s">
        <v>179</v>
      </c>
      <c r="H4686" s="589">
        <v>105</v>
      </c>
      <c r="I4686" s="589">
        <v>174</v>
      </c>
      <c r="J4686" s="592">
        <v>18270</v>
      </c>
      <c r="K4686" s="590" t="s">
        <v>1365</v>
      </c>
      <c r="L4686" s="590" t="s">
        <v>4749</v>
      </c>
      <c r="M4686" s="591" t="s">
        <v>1467</v>
      </c>
      <c r="O4686" s="554" t="str">
        <f t="shared" si="430"/>
        <v>B3/23/03-D</v>
      </c>
    </row>
    <row r="4687" spans="1:18">
      <c r="B4687" s="590" t="s">
        <v>4745</v>
      </c>
      <c r="C4687" s="590" t="s">
        <v>1914</v>
      </c>
      <c r="D4687" s="590" t="s">
        <v>2071</v>
      </c>
      <c r="E4687" s="590" t="s">
        <v>10</v>
      </c>
      <c r="F4687" s="591" t="s">
        <v>1457</v>
      </c>
      <c r="G4687" s="590" t="s">
        <v>179</v>
      </c>
      <c r="H4687" s="589">
        <v>180</v>
      </c>
      <c r="I4687" s="589">
        <v>161.38</v>
      </c>
      <c r="J4687" s="592">
        <v>29048.400000000001</v>
      </c>
      <c r="K4687" s="590" t="s">
        <v>1365</v>
      </c>
      <c r="L4687" s="590" t="s">
        <v>4750</v>
      </c>
      <c r="M4687" s="591" t="s">
        <v>1457</v>
      </c>
      <c r="O4687" s="554" t="str">
        <f t="shared" si="430"/>
        <v>B3/23/03-E</v>
      </c>
    </row>
    <row r="4688" spans="1:18">
      <c r="B4688" s="590" t="s">
        <v>4745</v>
      </c>
      <c r="C4688" s="590" t="s">
        <v>1914</v>
      </c>
      <c r="D4688" s="590" t="s">
        <v>2071</v>
      </c>
      <c r="E4688" s="590" t="s">
        <v>11</v>
      </c>
      <c r="F4688" s="591" t="s">
        <v>1461</v>
      </c>
      <c r="G4688" s="590" t="s">
        <v>179</v>
      </c>
      <c r="H4688" s="589">
        <v>100</v>
      </c>
      <c r="I4688" s="589">
        <v>222.25</v>
      </c>
      <c r="J4688" s="592">
        <v>22225</v>
      </c>
      <c r="K4688" s="590" t="s">
        <v>1365</v>
      </c>
      <c r="L4688" s="590" t="s">
        <v>4751</v>
      </c>
      <c r="M4688" s="591" t="s">
        <v>1461</v>
      </c>
      <c r="O4688" s="554" t="str">
        <f t="shared" si="430"/>
        <v>B3/23/03-F</v>
      </c>
    </row>
    <row r="4689" spans="1:18">
      <c r="B4689" s="590" t="s">
        <v>4745</v>
      </c>
      <c r="C4689" s="590" t="s">
        <v>1914</v>
      </c>
      <c r="D4689" s="590" t="s">
        <v>2071</v>
      </c>
      <c r="E4689" s="590" t="s">
        <v>27</v>
      </c>
      <c r="F4689" s="591" t="s">
        <v>1459</v>
      </c>
      <c r="G4689" s="590" t="s">
        <v>179</v>
      </c>
      <c r="H4689" s="589">
        <v>305</v>
      </c>
      <c r="I4689" s="589">
        <v>303.13</v>
      </c>
      <c r="J4689" s="592">
        <v>92454.65</v>
      </c>
      <c r="K4689" s="590" t="s">
        <v>1365</v>
      </c>
      <c r="L4689" s="590" t="s">
        <v>4752</v>
      </c>
      <c r="M4689" s="591" t="s">
        <v>1459</v>
      </c>
      <c r="O4689" s="554" t="str">
        <f t="shared" si="430"/>
        <v>B3/23/03-G</v>
      </c>
    </row>
    <row r="4690" spans="1:18">
      <c r="B4690" s="590" t="s">
        <v>4745</v>
      </c>
      <c r="C4690" s="590" t="s">
        <v>1914</v>
      </c>
      <c r="D4690" s="590" t="s">
        <v>2071</v>
      </c>
      <c r="E4690" s="590" t="s">
        <v>28</v>
      </c>
      <c r="F4690" s="591" t="s">
        <v>1468</v>
      </c>
      <c r="G4690" s="590" t="s">
        <v>179</v>
      </c>
      <c r="H4690" s="589">
        <v>55</v>
      </c>
      <c r="I4690" s="589">
        <v>346.75</v>
      </c>
      <c r="J4690" s="592">
        <v>19071.25</v>
      </c>
      <c r="K4690" s="590" t="s">
        <v>1365</v>
      </c>
      <c r="L4690" s="590" t="s">
        <v>4753</v>
      </c>
      <c r="M4690" s="591" t="s">
        <v>1468</v>
      </c>
      <c r="O4690" s="554" t="str">
        <f t="shared" si="430"/>
        <v>B3/23/03-H</v>
      </c>
    </row>
    <row r="4692" spans="1:18" ht="29">
      <c r="A4692" s="587">
        <v>3</v>
      </c>
      <c r="B4692" s="588" t="s">
        <v>4745</v>
      </c>
      <c r="C4692" s="588" t="s">
        <v>36</v>
      </c>
      <c r="D4692" s="588" t="s">
        <v>36</v>
      </c>
      <c r="E4692" s="588" t="s">
        <v>36</v>
      </c>
      <c r="F4692" s="587" t="s">
        <v>774</v>
      </c>
      <c r="G4692" s="588" t="s">
        <v>36</v>
      </c>
      <c r="H4692" s="587"/>
      <c r="I4692" s="587"/>
      <c r="J4692" s="583">
        <v>1100125</v>
      </c>
      <c r="K4692" s="588"/>
      <c r="L4692" s="588"/>
      <c r="M4692" s="587"/>
      <c r="N4692" s="587"/>
      <c r="O4692" s="587"/>
    </row>
    <row r="4693" spans="1:18" ht="14.5">
      <c r="A4693" s="587">
        <v>4</v>
      </c>
      <c r="B4693" s="588" t="s">
        <v>4745</v>
      </c>
      <c r="C4693" s="588" t="s">
        <v>36</v>
      </c>
      <c r="D4693" s="588" t="s">
        <v>36</v>
      </c>
      <c r="E4693" s="588" t="s">
        <v>36</v>
      </c>
      <c r="F4693" s="587" t="s">
        <v>775</v>
      </c>
      <c r="G4693" s="588" t="s">
        <v>36</v>
      </c>
      <c r="H4693" s="587"/>
      <c r="I4693" s="587"/>
      <c r="J4693" s="583">
        <v>1100125</v>
      </c>
      <c r="K4693" s="588"/>
      <c r="L4693" s="588"/>
      <c r="M4693" s="587"/>
      <c r="N4693" s="587"/>
      <c r="O4693" s="587"/>
      <c r="P4693" s="555"/>
      <c r="Q4693" s="555"/>
      <c r="R4693" s="555"/>
    </row>
    <row r="4694" spans="1:18" ht="50">
      <c r="B4694" s="590" t="s">
        <v>4745</v>
      </c>
      <c r="C4694" s="590" t="s">
        <v>1914</v>
      </c>
      <c r="D4694" s="590" t="s">
        <v>2093</v>
      </c>
      <c r="E4694" s="590" t="s">
        <v>33</v>
      </c>
      <c r="F4694" s="591" t="s">
        <v>776</v>
      </c>
      <c r="G4694" s="590" t="s">
        <v>0</v>
      </c>
      <c r="H4694" s="589">
        <v>1</v>
      </c>
      <c r="I4694" s="592">
        <v>1100125</v>
      </c>
      <c r="J4694" s="592">
        <v>1100125</v>
      </c>
      <c r="K4694" s="590" t="s">
        <v>1365</v>
      </c>
      <c r="L4694" s="590" t="s">
        <v>4754</v>
      </c>
      <c r="M4694" s="591" t="s">
        <v>776</v>
      </c>
      <c r="O4694" s="554" t="str">
        <f>+_xlfn.CONCAT(B4694,"-",E4694)</f>
        <v>B3/23/03-J</v>
      </c>
      <c r="P4694" s="555"/>
      <c r="Q4694" s="555"/>
      <c r="R4694" s="555"/>
    </row>
    <row r="4696" spans="1:18" ht="14.5">
      <c r="A4696" s="587">
        <v>3</v>
      </c>
      <c r="B4696" s="588" t="s">
        <v>4745</v>
      </c>
      <c r="C4696" s="588" t="s">
        <v>36</v>
      </c>
      <c r="D4696" s="588" t="s">
        <v>36</v>
      </c>
      <c r="E4696" s="588" t="s">
        <v>36</v>
      </c>
      <c r="F4696" s="587" t="s">
        <v>777</v>
      </c>
      <c r="G4696" s="588" t="s">
        <v>36</v>
      </c>
      <c r="H4696" s="587"/>
      <c r="I4696" s="587"/>
      <c r="J4696" s="583">
        <v>18635.63</v>
      </c>
      <c r="K4696" s="588"/>
      <c r="L4696" s="588"/>
      <c r="M4696" s="587"/>
      <c r="N4696" s="587"/>
      <c r="O4696" s="587"/>
    </row>
    <row r="4697" spans="1:18" ht="58">
      <c r="A4697" s="587">
        <v>4</v>
      </c>
      <c r="B4697" s="588" t="s">
        <v>4745</v>
      </c>
      <c r="C4697" s="588" t="s">
        <v>36</v>
      </c>
      <c r="D4697" s="588" t="s">
        <v>36</v>
      </c>
      <c r="E4697" s="588" t="s">
        <v>36</v>
      </c>
      <c r="F4697" s="587" t="s">
        <v>778</v>
      </c>
      <c r="G4697" s="588" t="s">
        <v>36</v>
      </c>
      <c r="H4697" s="587"/>
      <c r="I4697" s="587"/>
      <c r="J4697" s="583">
        <v>18635.63</v>
      </c>
      <c r="K4697" s="588"/>
      <c r="L4697" s="588"/>
      <c r="M4697" s="587"/>
      <c r="N4697" s="587"/>
      <c r="O4697" s="587"/>
      <c r="P4697" s="555"/>
      <c r="Q4697" s="555"/>
      <c r="R4697" s="555"/>
    </row>
    <row r="4698" spans="1:18" ht="14.5">
      <c r="B4698" s="590" t="s">
        <v>4745</v>
      </c>
      <c r="C4698" s="590" t="s">
        <v>1914</v>
      </c>
      <c r="D4698" s="590" t="s">
        <v>2095</v>
      </c>
      <c r="E4698" s="590" t="s">
        <v>34</v>
      </c>
      <c r="F4698" s="591" t="s">
        <v>1449</v>
      </c>
      <c r="G4698" s="590" t="s">
        <v>179</v>
      </c>
      <c r="H4698" s="589">
        <v>50</v>
      </c>
      <c r="I4698" s="589">
        <v>126.63</v>
      </c>
      <c r="J4698" s="592">
        <v>6331.5</v>
      </c>
      <c r="K4698" s="590" t="s">
        <v>1365</v>
      </c>
      <c r="L4698" s="590" t="s">
        <v>4755</v>
      </c>
      <c r="M4698" s="591" t="s">
        <v>1449</v>
      </c>
      <c r="O4698" s="554" t="str">
        <f t="shared" ref="O4698:O4699" si="431">+_xlfn.CONCAT(B4698,"-",E4698)</f>
        <v>B3/23/03-K</v>
      </c>
      <c r="P4698" s="555"/>
      <c r="Q4698" s="555"/>
      <c r="R4698" s="555"/>
    </row>
    <row r="4699" spans="1:18">
      <c r="B4699" s="590" t="s">
        <v>4745</v>
      </c>
      <c r="C4699" s="590" t="s">
        <v>1914</v>
      </c>
      <c r="D4699" s="590" t="s">
        <v>2095</v>
      </c>
      <c r="E4699" s="590" t="s">
        <v>39</v>
      </c>
      <c r="F4699" s="591" t="s">
        <v>2097</v>
      </c>
      <c r="G4699" s="590" t="s">
        <v>0</v>
      </c>
      <c r="H4699" s="589">
        <v>1</v>
      </c>
      <c r="I4699" s="592">
        <v>12304.13</v>
      </c>
      <c r="J4699" s="592">
        <v>12304.13</v>
      </c>
      <c r="K4699" s="590" t="s">
        <v>1365</v>
      </c>
      <c r="L4699" s="590" t="s">
        <v>4756</v>
      </c>
      <c r="M4699" s="591" t="s">
        <v>2097</v>
      </c>
      <c r="O4699" s="554" t="str">
        <f t="shared" si="431"/>
        <v>B3/23/03-L</v>
      </c>
    </row>
    <row r="4702" spans="1:18" ht="14.5">
      <c r="A4702" s="587">
        <v>3</v>
      </c>
      <c r="B4702" s="588" t="s">
        <v>4757</v>
      </c>
      <c r="C4702" s="588" t="s">
        <v>36</v>
      </c>
      <c r="D4702" s="588" t="s">
        <v>36</v>
      </c>
      <c r="E4702" s="588" t="s">
        <v>36</v>
      </c>
      <c r="F4702" s="587" t="s">
        <v>780</v>
      </c>
      <c r="G4702" s="588" t="s">
        <v>36</v>
      </c>
      <c r="H4702" s="587"/>
      <c r="I4702" s="587"/>
      <c r="J4702" s="583">
        <v>468631.88</v>
      </c>
      <c r="K4702" s="588"/>
      <c r="L4702" s="588"/>
      <c r="M4702" s="587"/>
      <c r="N4702" s="587"/>
      <c r="O4702" s="587"/>
    </row>
    <row r="4703" spans="1:18" ht="14.5">
      <c r="A4703" s="587">
        <v>4</v>
      </c>
      <c r="B4703" s="588" t="s">
        <v>4757</v>
      </c>
      <c r="C4703" s="588" t="s">
        <v>36</v>
      </c>
      <c r="D4703" s="588" t="s">
        <v>36</v>
      </c>
      <c r="E4703" s="588" t="s">
        <v>36</v>
      </c>
      <c r="F4703" s="587" t="s">
        <v>781</v>
      </c>
      <c r="G4703" s="588" t="s">
        <v>36</v>
      </c>
      <c r="H4703" s="587"/>
      <c r="I4703" s="587"/>
      <c r="J4703" s="583">
        <v>119968.75</v>
      </c>
      <c r="K4703" s="588"/>
      <c r="L4703" s="588"/>
      <c r="M4703" s="587"/>
      <c r="N4703" s="587"/>
      <c r="O4703" s="587"/>
      <c r="P4703" s="555"/>
      <c r="Q4703" s="555"/>
      <c r="R4703" s="555"/>
    </row>
    <row r="4704" spans="1:18" ht="14.5">
      <c r="B4704" s="590" t="s">
        <v>4757</v>
      </c>
      <c r="C4704" s="590" t="s">
        <v>1914</v>
      </c>
      <c r="D4704" s="590" t="s">
        <v>2095</v>
      </c>
      <c r="E4704" s="590" t="s">
        <v>5</v>
      </c>
      <c r="F4704" s="591" t="s">
        <v>782</v>
      </c>
      <c r="G4704" s="590" t="s">
        <v>0</v>
      </c>
      <c r="H4704" s="589">
        <v>1</v>
      </c>
      <c r="I4704" s="592">
        <v>10968.75</v>
      </c>
      <c r="J4704" s="592">
        <v>10968.75</v>
      </c>
      <c r="K4704" s="590" t="s">
        <v>1365</v>
      </c>
      <c r="L4704" s="590" t="s">
        <v>4758</v>
      </c>
      <c r="M4704" s="591" t="s">
        <v>782</v>
      </c>
      <c r="O4704" s="554" t="str">
        <f t="shared" ref="O4704:O4711" si="432">+_xlfn.CONCAT(B4704,"-",E4704)</f>
        <v>B3/23/04-A</v>
      </c>
      <c r="P4704" s="555"/>
      <c r="Q4704" s="555"/>
      <c r="R4704" s="555"/>
    </row>
    <row r="4705" spans="1:18">
      <c r="B4705" s="590" t="s">
        <v>4757</v>
      </c>
      <c r="C4705" s="590" t="s">
        <v>1914</v>
      </c>
      <c r="D4705" s="590" t="s">
        <v>2095</v>
      </c>
      <c r="E4705" s="590" t="s">
        <v>6</v>
      </c>
      <c r="F4705" s="591" t="s">
        <v>783</v>
      </c>
      <c r="G4705" s="590" t="s">
        <v>0</v>
      </c>
      <c r="H4705" s="589">
        <v>1</v>
      </c>
      <c r="I4705" s="592">
        <v>9718.75</v>
      </c>
      <c r="J4705" s="592">
        <v>9718.75</v>
      </c>
      <c r="K4705" s="590" t="s">
        <v>1365</v>
      </c>
      <c r="L4705" s="590" t="s">
        <v>4759</v>
      </c>
      <c r="M4705" s="591" t="s">
        <v>783</v>
      </c>
      <c r="O4705" s="554" t="str">
        <f t="shared" si="432"/>
        <v>B3/23/04-B</v>
      </c>
    </row>
    <row r="4706" spans="1:18">
      <c r="B4706" s="590" t="s">
        <v>4757</v>
      </c>
      <c r="C4706" s="590" t="s">
        <v>1914</v>
      </c>
      <c r="D4706" s="590" t="s">
        <v>2095</v>
      </c>
      <c r="E4706" s="590" t="s">
        <v>7</v>
      </c>
      <c r="F4706" s="591" t="s">
        <v>761</v>
      </c>
      <c r="G4706" s="590" t="s">
        <v>0</v>
      </c>
      <c r="H4706" s="589">
        <v>1</v>
      </c>
      <c r="I4706" s="592">
        <v>5968.75</v>
      </c>
      <c r="J4706" s="592">
        <v>5968.75</v>
      </c>
      <c r="K4706" s="590" t="s">
        <v>1365</v>
      </c>
      <c r="L4706" s="590" t="s">
        <v>4760</v>
      </c>
      <c r="M4706" s="591" t="s">
        <v>761</v>
      </c>
      <c r="O4706" s="554" t="str">
        <f t="shared" si="432"/>
        <v>B3/23/04-C</v>
      </c>
    </row>
    <row r="4707" spans="1:18">
      <c r="B4707" s="590" t="s">
        <v>4757</v>
      </c>
      <c r="C4707" s="590" t="s">
        <v>1914</v>
      </c>
      <c r="D4707" s="590" t="s">
        <v>2095</v>
      </c>
      <c r="E4707" s="590" t="s">
        <v>8</v>
      </c>
      <c r="F4707" s="591" t="s">
        <v>784</v>
      </c>
      <c r="G4707" s="590" t="s">
        <v>0</v>
      </c>
      <c r="H4707" s="589">
        <v>1</v>
      </c>
      <c r="I4707" s="592">
        <v>9718.75</v>
      </c>
      <c r="J4707" s="592">
        <v>9718.75</v>
      </c>
      <c r="K4707" s="590" t="s">
        <v>1365</v>
      </c>
      <c r="L4707" s="590" t="s">
        <v>4761</v>
      </c>
      <c r="M4707" s="591" t="s">
        <v>784</v>
      </c>
      <c r="O4707" s="554" t="str">
        <f t="shared" si="432"/>
        <v>B3/23/04-D</v>
      </c>
    </row>
    <row r="4708" spans="1:18">
      <c r="B4708" s="590" t="s">
        <v>4757</v>
      </c>
      <c r="C4708" s="590" t="s">
        <v>1914</v>
      </c>
      <c r="D4708" s="590" t="s">
        <v>2095</v>
      </c>
      <c r="E4708" s="590" t="s">
        <v>10</v>
      </c>
      <c r="F4708" s="591" t="s">
        <v>785</v>
      </c>
      <c r="G4708" s="590" t="s">
        <v>0</v>
      </c>
      <c r="H4708" s="589">
        <v>1</v>
      </c>
      <c r="I4708" s="592">
        <v>17218.75</v>
      </c>
      <c r="J4708" s="592">
        <v>17218.75</v>
      </c>
      <c r="K4708" s="590" t="s">
        <v>1365</v>
      </c>
      <c r="L4708" s="590" t="s">
        <v>4762</v>
      </c>
      <c r="M4708" s="591" t="s">
        <v>785</v>
      </c>
      <c r="O4708" s="554" t="str">
        <f t="shared" si="432"/>
        <v>B3/23/04-E</v>
      </c>
    </row>
    <row r="4709" spans="1:18">
      <c r="B4709" s="590" t="s">
        <v>4757</v>
      </c>
      <c r="C4709" s="590" t="s">
        <v>1914</v>
      </c>
      <c r="D4709" s="590" t="s">
        <v>2095</v>
      </c>
      <c r="E4709" s="590" t="s">
        <v>11</v>
      </c>
      <c r="F4709" s="591" t="s">
        <v>786</v>
      </c>
      <c r="G4709" s="590" t="s">
        <v>0</v>
      </c>
      <c r="H4709" s="589">
        <v>1</v>
      </c>
      <c r="I4709" s="592">
        <v>46937.5</v>
      </c>
      <c r="J4709" s="592">
        <v>46937.5</v>
      </c>
      <c r="K4709" s="590" t="s">
        <v>1365</v>
      </c>
      <c r="L4709" s="590" t="s">
        <v>4763</v>
      </c>
      <c r="M4709" s="591" t="s">
        <v>786</v>
      </c>
      <c r="O4709" s="554" t="str">
        <f t="shared" si="432"/>
        <v>B3/23/04-F</v>
      </c>
    </row>
    <row r="4710" spans="1:18">
      <c r="B4710" s="590" t="s">
        <v>4757</v>
      </c>
      <c r="C4710" s="590" t="s">
        <v>1914</v>
      </c>
      <c r="D4710" s="590" t="s">
        <v>2095</v>
      </c>
      <c r="E4710" s="590" t="s">
        <v>27</v>
      </c>
      <c r="F4710" s="591" t="s">
        <v>787</v>
      </c>
      <c r="G4710" s="590" t="s">
        <v>0</v>
      </c>
      <c r="H4710" s="589">
        <v>1</v>
      </c>
      <c r="I4710" s="592">
        <v>9718.75</v>
      </c>
      <c r="J4710" s="592">
        <v>9718.75</v>
      </c>
      <c r="K4710" s="590" t="s">
        <v>1365</v>
      </c>
      <c r="L4710" s="590" t="s">
        <v>4764</v>
      </c>
      <c r="M4710" s="591" t="s">
        <v>787</v>
      </c>
      <c r="O4710" s="554" t="str">
        <f t="shared" si="432"/>
        <v>B3/23/04-G</v>
      </c>
    </row>
    <row r="4711" spans="1:18">
      <c r="B4711" s="590" t="s">
        <v>4757</v>
      </c>
      <c r="C4711" s="590" t="s">
        <v>1914</v>
      </c>
      <c r="D4711" s="590" t="s">
        <v>2095</v>
      </c>
      <c r="E4711" s="590" t="s">
        <v>28</v>
      </c>
      <c r="F4711" s="591" t="s">
        <v>788</v>
      </c>
      <c r="G4711" s="590" t="s">
        <v>0</v>
      </c>
      <c r="H4711" s="589">
        <v>1</v>
      </c>
      <c r="I4711" s="592">
        <v>9718.75</v>
      </c>
      <c r="J4711" s="592">
        <v>9718.75</v>
      </c>
      <c r="K4711" s="590" t="s">
        <v>1365</v>
      </c>
      <c r="L4711" s="590" t="s">
        <v>4765</v>
      </c>
      <c r="M4711" s="591" t="s">
        <v>788</v>
      </c>
      <c r="O4711" s="554" t="str">
        <f t="shared" si="432"/>
        <v>B3/23/04-H</v>
      </c>
    </row>
    <row r="4713" spans="1:18" ht="58">
      <c r="A4713" s="587">
        <v>4</v>
      </c>
      <c r="B4713" s="588" t="s">
        <v>4757</v>
      </c>
      <c r="C4713" s="588" t="s">
        <v>36</v>
      </c>
      <c r="D4713" s="588" t="s">
        <v>36</v>
      </c>
      <c r="E4713" s="588" t="s">
        <v>36</v>
      </c>
      <c r="F4713" s="587" t="s">
        <v>789</v>
      </c>
      <c r="G4713" s="588" t="s">
        <v>36</v>
      </c>
      <c r="H4713" s="587"/>
      <c r="I4713" s="587"/>
      <c r="J4713" s="583">
        <v>325412.5</v>
      </c>
      <c r="K4713" s="588"/>
      <c r="L4713" s="588"/>
      <c r="M4713" s="587"/>
      <c r="N4713" s="587"/>
      <c r="O4713" s="587"/>
    </row>
    <row r="4714" spans="1:18" ht="14.5">
      <c r="B4714" s="590" t="s">
        <v>4757</v>
      </c>
      <c r="C4714" s="590" t="s">
        <v>1914</v>
      </c>
      <c r="D4714" s="590" t="s">
        <v>2095</v>
      </c>
      <c r="E4714" s="590" t="s">
        <v>33</v>
      </c>
      <c r="F4714" s="591" t="s">
        <v>4766</v>
      </c>
      <c r="G4714" s="590" t="s">
        <v>311</v>
      </c>
      <c r="H4714" s="589">
        <v>1</v>
      </c>
      <c r="I4714" s="592">
        <v>325412.5</v>
      </c>
      <c r="J4714" s="592">
        <v>325412.5</v>
      </c>
      <c r="K4714" s="590" t="s">
        <v>1365</v>
      </c>
      <c r="L4714" s="590" t="s">
        <v>4767</v>
      </c>
      <c r="M4714" s="591" t="s">
        <v>4766</v>
      </c>
      <c r="O4714" s="554" t="str">
        <f>+_xlfn.CONCAT(B4714,"-",E4714)</f>
        <v>B3/23/04-J</v>
      </c>
      <c r="P4714" s="555"/>
      <c r="Q4714" s="555"/>
      <c r="R4714" s="555"/>
    </row>
    <row r="4716" spans="1:18" ht="29">
      <c r="A4716" s="587">
        <v>4</v>
      </c>
      <c r="B4716" s="588" t="s">
        <v>4757</v>
      </c>
      <c r="C4716" s="588" t="s">
        <v>36</v>
      </c>
      <c r="D4716" s="588" t="s">
        <v>36</v>
      </c>
      <c r="E4716" s="588" t="s">
        <v>36</v>
      </c>
      <c r="F4716" s="587" t="s">
        <v>791</v>
      </c>
      <c r="G4716" s="588" t="s">
        <v>36</v>
      </c>
      <c r="H4716" s="587"/>
      <c r="I4716" s="587"/>
      <c r="J4716" s="587">
        <v>75.63</v>
      </c>
      <c r="K4716" s="588"/>
      <c r="L4716" s="588"/>
      <c r="M4716" s="587"/>
      <c r="N4716" s="587"/>
      <c r="O4716" s="587"/>
    </row>
    <row r="4717" spans="1:18" ht="14.5">
      <c r="B4717" s="590" t="s">
        <v>4757</v>
      </c>
      <c r="C4717" s="590" t="s">
        <v>1914</v>
      </c>
      <c r="D4717" s="590" t="s">
        <v>2095</v>
      </c>
      <c r="E4717" s="590" t="s">
        <v>34</v>
      </c>
      <c r="F4717" s="591" t="s">
        <v>1449</v>
      </c>
      <c r="G4717" s="590" t="s">
        <v>311</v>
      </c>
      <c r="H4717" s="589">
        <v>1</v>
      </c>
      <c r="I4717" s="589">
        <v>75.63</v>
      </c>
      <c r="J4717" s="589">
        <v>75.63</v>
      </c>
      <c r="K4717" s="590" t="s">
        <v>1365</v>
      </c>
      <c r="L4717" s="590" t="s">
        <v>4768</v>
      </c>
      <c r="M4717" s="591" t="s">
        <v>1449</v>
      </c>
      <c r="O4717" s="554" t="str">
        <f>+_xlfn.CONCAT(B4717,"-",E4717)</f>
        <v>B3/23/04-K</v>
      </c>
      <c r="P4717" s="555"/>
      <c r="Q4717" s="555"/>
      <c r="R4717" s="555"/>
    </row>
    <row r="4719" spans="1:18" ht="14.5">
      <c r="A4719" s="587">
        <v>4</v>
      </c>
      <c r="B4719" s="588" t="s">
        <v>4757</v>
      </c>
      <c r="C4719" s="588" t="s">
        <v>36</v>
      </c>
      <c r="D4719" s="588" t="s">
        <v>36</v>
      </c>
      <c r="E4719" s="588" t="s">
        <v>36</v>
      </c>
      <c r="F4719" s="587" t="s">
        <v>792</v>
      </c>
      <c r="G4719" s="588" t="s">
        <v>36</v>
      </c>
      <c r="H4719" s="587"/>
      <c r="I4719" s="587"/>
      <c r="J4719" s="583">
        <v>23175</v>
      </c>
      <c r="K4719" s="588"/>
      <c r="L4719" s="588"/>
      <c r="M4719" s="587"/>
      <c r="N4719" s="587"/>
      <c r="O4719" s="587"/>
    </row>
    <row r="4720" spans="1:18" ht="14.5">
      <c r="B4720" s="590" t="s">
        <v>4757</v>
      </c>
      <c r="C4720" s="590" t="s">
        <v>1914</v>
      </c>
      <c r="D4720" s="590" t="s">
        <v>2095</v>
      </c>
      <c r="E4720" s="590" t="s">
        <v>39</v>
      </c>
      <c r="F4720" s="591" t="s">
        <v>4769</v>
      </c>
      <c r="G4720" s="590" t="s">
        <v>311</v>
      </c>
      <c r="H4720" s="589">
        <v>2</v>
      </c>
      <c r="I4720" s="592">
        <v>11587.5</v>
      </c>
      <c r="J4720" s="592">
        <v>23175</v>
      </c>
      <c r="K4720" s="590" t="s">
        <v>1365</v>
      </c>
      <c r="L4720" s="590" t="s">
        <v>4770</v>
      </c>
      <c r="M4720" s="591" t="s">
        <v>4769</v>
      </c>
      <c r="O4720" s="554" t="str">
        <f>+_xlfn.CONCAT(B4720,"-",E4720)</f>
        <v>B3/23/04-L</v>
      </c>
      <c r="P4720" s="555"/>
      <c r="Q4720" s="555"/>
      <c r="R4720" s="555"/>
    </row>
    <row r="4723" spans="1:18" ht="29">
      <c r="A4723" s="587">
        <v>3</v>
      </c>
      <c r="B4723" s="588" t="s">
        <v>4771</v>
      </c>
      <c r="C4723" s="588" t="s">
        <v>36</v>
      </c>
      <c r="D4723" s="588" t="s">
        <v>36</v>
      </c>
      <c r="E4723" s="588" t="s">
        <v>36</v>
      </c>
      <c r="F4723" s="587" t="s">
        <v>4772</v>
      </c>
      <c r="G4723" s="588" t="s">
        <v>36</v>
      </c>
      <c r="H4723" s="587"/>
      <c r="I4723" s="587"/>
      <c r="J4723" s="583">
        <v>2066007.28</v>
      </c>
      <c r="K4723" s="588"/>
      <c r="L4723" s="588"/>
      <c r="M4723" s="587"/>
      <c r="N4723" s="587"/>
      <c r="O4723" s="587"/>
    </row>
    <row r="4724" spans="1:18" ht="72.5">
      <c r="A4724" s="587">
        <v>4</v>
      </c>
      <c r="B4724" s="588" t="s">
        <v>4771</v>
      </c>
      <c r="C4724" s="588" t="s">
        <v>36</v>
      </c>
      <c r="D4724" s="588" t="s">
        <v>36</v>
      </c>
      <c r="E4724" s="588" t="s">
        <v>36</v>
      </c>
      <c r="F4724" s="587" t="s">
        <v>4773</v>
      </c>
      <c r="G4724" s="588" t="s">
        <v>36</v>
      </c>
      <c r="H4724" s="587"/>
      <c r="I4724" s="587"/>
      <c r="J4724" s="583">
        <v>2060200</v>
      </c>
      <c r="K4724" s="588"/>
      <c r="L4724" s="588"/>
      <c r="M4724" s="587"/>
      <c r="N4724" s="587"/>
      <c r="O4724" s="587"/>
      <c r="P4724" s="555"/>
      <c r="Q4724" s="555"/>
      <c r="R4724" s="555"/>
    </row>
    <row r="4725" spans="1:18" ht="14.5">
      <c r="B4725" s="590" t="s">
        <v>4771</v>
      </c>
      <c r="C4725" s="590" t="s">
        <v>1914</v>
      </c>
      <c r="D4725" s="590" t="s">
        <v>2095</v>
      </c>
      <c r="E4725" s="590" t="s">
        <v>5</v>
      </c>
      <c r="F4725" s="591" t="s">
        <v>4774</v>
      </c>
      <c r="G4725" s="590" t="s">
        <v>311</v>
      </c>
      <c r="H4725" s="589">
        <v>2</v>
      </c>
      <c r="I4725" s="592">
        <v>1030100</v>
      </c>
      <c r="J4725" s="592">
        <v>2060200</v>
      </c>
      <c r="K4725" s="590" t="s">
        <v>1365</v>
      </c>
      <c r="L4725" s="590" t="s">
        <v>4775</v>
      </c>
      <c r="M4725" s="591" t="s">
        <v>4774</v>
      </c>
      <c r="O4725" s="554" t="str">
        <f>+_xlfn.CONCAT(B4725,"-",E4725)</f>
        <v>B3/23/05-A</v>
      </c>
      <c r="P4725" s="555"/>
      <c r="Q4725" s="555"/>
      <c r="R4725" s="555"/>
    </row>
    <row r="4727" spans="1:18" ht="43.5">
      <c r="A4727" s="587">
        <v>4</v>
      </c>
      <c r="B4727" s="588" t="s">
        <v>4771</v>
      </c>
      <c r="C4727" s="588" t="s">
        <v>36</v>
      </c>
      <c r="D4727" s="588" t="s">
        <v>36</v>
      </c>
      <c r="E4727" s="588" t="s">
        <v>36</v>
      </c>
      <c r="F4727" s="587" t="s">
        <v>4776</v>
      </c>
      <c r="G4727" s="588" t="s">
        <v>36</v>
      </c>
      <c r="H4727" s="587"/>
      <c r="I4727" s="587"/>
      <c r="J4727" s="583">
        <v>5807.28</v>
      </c>
      <c r="K4727" s="588"/>
      <c r="L4727" s="588"/>
      <c r="M4727" s="587"/>
      <c r="N4727" s="587"/>
      <c r="O4727" s="587"/>
    </row>
    <row r="4728" spans="1:18" ht="14.5">
      <c r="B4728" s="590" t="s">
        <v>4771</v>
      </c>
      <c r="C4728" s="590" t="s">
        <v>1914</v>
      </c>
      <c r="D4728" s="590" t="s">
        <v>2095</v>
      </c>
      <c r="E4728" s="590" t="s">
        <v>6</v>
      </c>
      <c r="F4728" s="591" t="s">
        <v>4649</v>
      </c>
      <c r="G4728" s="590" t="s">
        <v>179</v>
      </c>
      <c r="H4728" s="589">
        <v>6</v>
      </c>
      <c r="I4728" s="589">
        <v>126.63</v>
      </c>
      <c r="J4728" s="589">
        <v>759.78</v>
      </c>
      <c r="K4728" s="590" t="s">
        <v>1365</v>
      </c>
      <c r="L4728" s="590" t="s">
        <v>4777</v>
      </c>
      <c r="M4728" s="591" t="s">
        <v>4649</v>
      </c>
      <c r="O4728" s="554" t="str">
        <f t="shared" ref="O4728:O4729" si="433">+_xlfn.CONCAT(B4728,"-",E4728)</f>
        <v>B3/23/05-B</v>
      </c>
      <c r="P4728" s="555"/>
      <c r="Q4728" s="555"/>
      <c r="R4728" s="555"/>
    </row>
    <row r="4729" spans="1:18">
      <c r="B4729" s="590" t="s">
        <v>4771</v>
      </c>
      <c r="C4729" s="590" t="s">
        <v>1914</v>
      </c>
      <c r="D4729" s="590" t="s">
        <v>2095</v>
      </c>
      <c r="E4729" s="590" t="s">
        <v>7</v>
      </c>
      <c r="F4729" s="591" t="s">
        <v>4778</v>
      </c>
      <c r="G4729" s="590" t="s">
        <v>179</v>
      </c>
      <c r="H4729" s="589">
        <v>15</v>
      </c>
      <c r="I4729" s="589">
        <v>336.5</v>
      </c>
      <c r="J4729" s="592">
        <v>5047.5</v>
      </c>
      <c r="K4729" s="590" t="s">
        <v>1365</v>
      </c>
      <c r="L4729" s="590" t="s">
        <v>4779</v>
      </c>
      <c r="M4729" s="591" t="s">
        <v>4778</v>
      </c>
      <c r="O4729" s="554" t="str">
        <f t="shared" si="433"/>
        <v>B3/23/05-C</v>
      </c>
    </row>
    <row r="4731" spans="1:18" ht="14.5">
      <c r="A4731" s="587">
        <v>3</v>
      </c>
      <c r="B4731" s="588" t="s">
        <v>4771</v>
      </c>
      <c r="C4731" s="588" t="s">
        <v>36</v>
      </c>
      <c r="D4731" s="588" t="s">
        <v>36</v>
      </c>
      <c r="E4731" s="588" t="s">
        <v>36</v>
      </c>
      <c r="F4731" s="587" t="s">
        <v>794</v>
      </c>
      <c r="G4731" s="588" t="s">
        <v>36</v>
      </c>
      <c r="H4731" s="587"/>
      <c r="I4731" s="587"/>
      <c r="J4731" s="583">
        <v>2078796.74</v>
      </c>
      <c r="K4731" s="588"/>
      <c r="L4731" s="588"/>
      <c r="M4731" s="587"/>
      <c r="N4731" s="587"/>
      <c r="O4731" s="587"/>
    </row>
    <row r="4732" spans="1:18" ht="43.5">
      <c r="A4732" s="587">
        <v>4</v>
      </c>
      <c r="B4732" s="588" t="s">
        <v>4771</v>
      </c>
      <c r="C4732" s="588" t="s">
        <v>36</v>
      </c>
      <c r="D4732" s="588" t="s">
        <v>36</v>
      </c>
      <c r="E4732" s="588" t="s">
        <v>36</v>
      </c>
      <c r="F4732" s="587" t="s">
        <v>2113</v>
      </c>
      <c r="G4732" s="588" t="s">
        <v>36</v>
      </c>
      <c r="H4732" s="587"/>
      <c r="I4732" s="587"/>
      <c r="J4732" s="583">
        <v>1103352.8500000001</v>
      </c>
      <c r="K4732" s="588"/>
      <c r="L4732" s="588"/>
      <c r="M4732" s="587"/>
      <c r="N4732" s="587"/>
      <c r="O4732" s="587"/>
      <c r="P4732" s="555"/>
      <c r="Q4732" s="555"/>
      <c r="R4732" s="555"/>
    </row>
    <row r="4733" spans="1:18" ht="14.5">
      <c r="B4733" s="590" t="s">
        <v>4771</v>
      </c>
      <c r="C4733" s="590" t="s">
        <v>1914</v>
      </c>
      <c r="D4733" s="590" t="s">
        <v>2114</v>
      </c>
      <c r="E4733" s="590" t="s">
        <v>8</v>
      </c>
      <c r="F4733" s="591" t="s">
        <v>1454</v>
      </c>
      <c r="G4733" s="590" t="s">
        <v>179</v>
      </c>
      <c r="H4733" s="593">
        <v>1425</v>
      </c>
      <c r="I4733" s="589">
        <v>95.38</v>
      </c>
      <c r="J4733" s="592">
        <v>135916.5</v>
      </c>
      <c r="K4733" s="590" t="s">
        <v>1365</v>
      </c>
      <c r="L4733" s="590" t="s">
        <v>4780</v>
      </c>
      <c r="M4733" s="591" t="s">
        <v>1454</v>
      </c>
      <c r="O4733" s="554" t="str">
        <f t="shared" ref="O4733:O4740" si="434">+_xlfn.CONCAT(B4733,"-",E4733)</f>
        <v>B3/23/05-D</v>
      </c>
      <c r="P4733" s="555"/>
      <c r="Q4733" s="555"/>
      <c r="R4733" s="555"/>
    </row>
    <row r="4734" spans="1:18">
      <c r="B4734" s="590" t="s">
        <v>4771</v>
      </c>
      <c r="C4734" s="590" t="s">
        <v>1914</v>
      </c>
      <c r="D4734" s="590" t="s">
        <v>2114</v>
      </c>
      <c r="E4734" s="590" t="s">
        <v>10</v>
      </c>
      <c r="F4734" s="591" t="s">
        <v>1453</v>
      </c>
      <c r="G4734" s="590" t="s">
        <v>179</v>
      </c>
      <c r="H4734" s="589">
        <v>360</v>
      </c>
      <c r="I4734" s="589">
        <v>114.13</v>
      </c>
      <c r="J4734" s="592">
        <v>41086.800000000003</v>
      </c>
      <c r="K4734" s="590" t="s">
        <v>1365</v>
      </c>
      <c r="L4734" s="590" t="s">
        <v>4781</v>
      </c>
      <c r="M4734" s="591" t="s">
        <v>1453</v>
      </c>
      <c r="O4734" s="554" t="str">
        <f t="shared" si="434"/>
        <v>B3/23/05-E</v>
      </c>
    </row>
    <row r="4735" spans="1:18">
      <c r="B4735" s="590" t="s">
        <v>4771</v>
      </c>
      <c r="C4735" s="590" t="s">
        <v>1914</v>
      </c>
      <c r="D4735" s="590" t="s">
        <v>2114</v>
      </c>
      <c r="E4735" s="590" t="s">
        <v>11</v>
      </c>
      <c r="F4735" s="591" t="s">
        <v>1448</v>
      </c>
      <c r="G4735" s="590" t="s">
        <v>179</v>
      </c>
      <c r="H4735" s="589">
        <v>380</v>
      </c>
      <c r="I4735" s="589">
        <v>140.5</v>
      </c>
      <c r="J4735" s="592">
        <v>53390</v>
      </c>
      <c r="K4735" s="590" t="s">
        <v>1365</v>
      </c>
      <c r="L4735" s="590" t="s">
        <v>4782</v>
      </c>
      <c r="M4735" s="591" t="s">
        <v>1448</v>
      </c>
      <c r="O4735" s="554" t="str">
        <f t="shared" si="434"/>
        <v>B3/23/05-F</v>
      </c>
    </row>
    <row r="4736" spans="1:18">
      <c r="B4736" s="590" t="s">
        <v>4771</v>
      </c>
      <c r="C4736" s="590" t="s">
        <v>1914</v>
      </c>
      <c r="D4736" s="590" t="s">
        <v>2114</v>
      </c>
      <c r="E4736" s="590" t="s">
        <v>27</v>
      </c>
      <c r="F4736" s="591" t="s">
        <v>1445</v>
      </c>
      <c r="G4736" s="590" t="s">
        <v>179</v>
      </c>
      <c r="H4736" s="589">
        <v>130</v>
      </c>
      <c r="I4736" s="589">
        <v>166.75</v>
      </c>
      <c r="J4736" s="592">
        <v>21677.5</v>
      </c>
      <c r="K4736" s="590" t="s">
        <v>1365</v>
      </c>
      <c r="L4736" s="590" t="s">
        <v>4783</v>
      </c>
      <c r="M4736" s="591" t="s">
        <v>1445</v>
      </c>
      <c r="O4736" s="554" t="str">
        <f t="shared" si="434"/>
        <v>B3/23/05-G</v>
      </c>
    </row>
    <row r="4737" spans="1:18">
      <c r="B4737" s="590" t="s">
        <v>4771</v>
      </c>
      <c r="C4737" s="590" t="s">
        <v>1914</v>
      </c>
      <c r="D4737" s="590" t="s">
        <v>2114</v>
      </c>
      <c r="E4737" s="590" t="s">
        <v>28</v>
      </c>
      <c r="F4737" s="591" t="s">
        <v>1449</v>
      </c>
      <c r="G4737" s="590" t="s">
        <v>179</v>
      </c>
      <c r="H4737" s="589">
        <v>240</v>
      </c>
      <c r="I4737" s="589">
        <v>190.88</v>
      </c>
      <c r="J4737" s="592">
        <v>45811.199999999997</v>
      </c>
      <c r="K4737" s="590" t="s">
        <v>1365</v>
      </c>
      <c r="L4737" s="590" t="s">
        <v>4784</v>
      </c>
      <c r="M4737" s="591" t="s">
        <v>1449</v>
      </c>
      <c r="O4737" s="554" t="str">
        <f t="shared" si="434"/>
        <v>B3/23/05-H</v>
      </c>
    </row>
    <row r="4738" spans="1:18">
      <c r="B4738" s="590" t="s">
        <v>4771</v>
      </c>
      <c r="C4738" s="590" t="s">
        <v>1914</v>
      </c>
      <c r="D4738" s="590" t="s">
        <v>2114</v>
      </c>
      <c r="E4738" s="590" t="s">
        <v>33</v>
      </c>
      <c r="F4738" s="591" t="s">
        <v>1455</v>
      </c>
      <c r="G4738" s="590" t="s">
        <v>179</v>
      </c>
      <c r="H4738" s="589">
        <v>240</v>
      </c>
      <c r="I4738" s="589">
        <v>225.88</v>
      </c>
      <c r="J4738" s="592">
        <v>54211.199999999997</v>
      </c>
      <c r="K4738" s="590" t="s">
        <v>1365</v>
      </c>
      <c r="L4738" s="590" t="s">
        <v>4785</v>
      </c>
      <c r="M4738" s="591" t="s">
        <v>1455</v>
      </c>
      <c r="O4738" s="554" t="str">
        <f t="shared" si="434"/>
        <v>B3/23/05-J</v>
      </c>
    </row>
    <row r="4739" spans="1:18">
      <c r="B4739" s="590" t="s">
        <v>4771</v>
      </c>
      <c r="C4739" s="590" t="s">
        <v>1914</v>
      </c>
      <c r="D4739" s="590" t="s">
        <v>2114</v>
      </c>
      <c r="E4739" s="590" t="s">
        <v>34</v>
      </c>
      <c r="F4739" s="591" t="s">
        <v>1467</v>
      </c>
      <c r="G4739" s="590" t="s">
        <v>179</v>
      </c>
      <c r="H4739" s="589">
        <v>105</v>
      </c>
      <c r="I4739" s="589">
        <v>285.25</v>
      </c>
      <c r="J4739" s="592">
        <v>29951.25</v>
      </c>
      <c r="K4739" s="590" t="s">
        <v>1365</v>
      </c>
      <c r="L4739" s="590" t="s">
        <v>4786</v>
      </c>
      <c r="M4739" s="591" t="s">
        <v>1467</v>
      </c>
      <c r="O4739" s="554" t="str">
        <f t="shared" si="434"/>
        <v>B3/23/05-K</v>
      </c>
    </row>
    <row r="4740" spans="1:18">
      <c r="B4740" s="590" t="s">
        <v>4771</v>
      </c>
      <c r="C4740" s="590" t="s">
        <v>1914</v>
      </c>
      <c r="D4740" s="590" t="s">
        <v>2114</v>
      </c>
      <c r="E4740" s="590" t="s">
        <v>39</v>
      </c>
      <c r="F4740" s="591" t="s">
        <v>1457</v>
      </c>
      <c r="G4740" s="590" t="s">
        <v>179</v>
      </c>
      <c r="H4740" s="589">
        <v>180</v>
      </c>
      <c r="I4740" s="592">
        <v>1576.88</v>
      </c>
      <c r="J4740" s="592">
        <v>283838.40000000002</v>
      </c>
      <c r="K4740" s="590" t="s">
        <v>1365</v>
      </c>
      <c r="L4740" s="590" t="s">
        <v>4787</v>
      </c>
      <c r="M4740" s="591" t="s">
        <v>1457</v>
      </c>
      <c r="O4740" s="554" t="str">
        <f t="shared" si="434"/>
        <v>B3/23/05-L</v>
      </c>
    </row>
    <row r="4743" spans="1:18">
      <c r="B4743" s="590" t="s">
        <v>4788</v>
      </c>
      <c r="C4743" s="590" t="s">
        <v>1914</v>
      </c>
      <c r="D4743" s="590" t="s">
        <v>2114</v>
      </c>
      <c r="E4743" s="590" t="s">
        <v>5</v>
      </c>
      <c r="F4743" s="591" t="s">
        <v>1461</v>
      </c>
      <c r="G4743" s="590" t="s">
        <v>179</v>
      </c>
      <c r="H4743" s="589">
        <v>100</v>
      </c>
      <c r="I4743" s="589">
        <v>570.25</v>
      </c>
      <c r="J4743" s="592">
        <v>57025</v>
      </c>
      <c r="K4743" s="590" t="s">
        <v>1365</v>
      </c>
      <c r="L4743" s="590" t="s">
        <v>4789</v>
      </c>
      <c r="M4743" s="591" t="s">
        <v>1461</v>
      </c>
      <c r="O4743" s="554" t="str">
        <f t="shared" ref="O4743:O4745" si="435">+_xlfn.CONCAT(B4743,"-",E4743)</f>
        <v>B3/23/06-A</v>
      </c>
    </row>
    <row r="4744" spans="1:18">
      <c r="B4744" s="590" t="s">
        <v>4788</v>
      </c>
      <c r="C4744" s="590" t="s">
        <v>1914</v>
      </c>
      <c r="D4744" s="590" t="s">
        <v>2114</v>
      </c>
      <c r="E4744" s="590" t="s">
        <v>6</v>
      </c>
      <c r="F4744" s="591" t="s">
        <v>1459</v>
      </c>
      <c r="G4744" s="590" t="s">
        <v>179</v>
      </c>
      <c r="H4744" s="589">
        <v>375</v>
      </c>
      <c r="I4744" s="589">
        <v>844.13</v>
      </c>
      <c r="J4744" s="592">
        <v>316548.75</v>
      </c>
      <c r="K4744" s="590" t="s">
        <v>1365</v>
      </c>
      <c r="L4744" s="590" t="s">
        <v>4790</v>
      </c>
      <c r="M4744" s="591" t="s">
        <v>1459</v>
      </c>
      <c r="O4744" s="554" t="str">
        <f t="shared" si="435"/>
        <v>B3/23/06-B</v>
      </c>
    </row>
    <row r="4745" spans="1:18">
      <c r="B4745" s="590" t="s">
        <v>4788</v>
      </c>
      <c r="C4745" s="590" t="s">
        <v>1914</v>
      </c>
      <c r="D4745" s="590" t="s">
        <v>2114</v>
      </c>
      <c r="E4745" s="590" t="s">
        <v>7</v>
      </c>
      <c r="F4745" s="591" t="s">
        <v>1468</v>
      </c>
      <c r="G4745" s="590" t="s">
        <v>179</v>
      </c>
      <c r="H4745" s="589">
        <v>55</v>
      </c>
      <c r="I4745" s="592">
        <v>1161.75</v>
      </c>
      <c r="J4745" s="592">
        <v>63896.25</v>
      </c>
      <c r="K4745" s="590" t="s">
        <v>1365</v>
      </c>
      <c r="L4745" s="590" t="s">
        <v>4791</v>
      </c>
      <c r="M4745" s="591" t="s">
        <v>1468</v>
      </c>
      <c r="O4745" s="554" t="str">
        <f t="shared" si="435"/>
        <v>B3/23/06-C</v>
      </c>
    </row>
    <row r="4747" spans="1:18" ht="43.5">
      <c r="A4747" s="587">
        <v>4</v>
      </c>
      <c r="B4747" s="588" t="s">
        <v>4788</v>
      </c>
      <c r="C4747" s="588" t="s">
        <v>36</v>
      </c>
      <c r="D4747" s="588" t="s">
        <v>36</v>
      </c>
      <c r="E4747" s="588" t="s">
        <v>36</v>
      </c>
      <c r="F4747" s="587" t="s">
        <v>795</v>
      </c>
      <c r="G4747" s="588" t="s">
        <v>36</v>
      </c>
      <c r="H4747" s="587"/>
      <c r="I4747" s="587"/>
      <c r="J4747" s="583">
        <v>836460</v>
      </c>
      <c r="K4747" s="588"/>
      <c r="L4747" s="588"/>
      <c r="M4747" s="587"/>
      <c r="N4747" s="587"/>
      <c r="O4747" s="587"/>
    </row>
    <row r="4748" spans="1:18" ht="14.5">
      <c r="B4748" s="590" t="s">
        <v>4788</v>
      </c>
      <c r="C4748" s="590" t="s">
        <v>1914</v>
      </c>
      <c r="D4748" s="590" t="s">
        <v>2114</v>
      </c>
      <c r="E4748" s="590" t="s">
        <v>8</v>
      </c>
      <c r="F4748" s="591" t="s">
        <v>1468</v>
      </c>
      <c r="G4748" s="590" t="s">
        <v>179</v>
      </c>
      <c r="H4748" s="589">
        <v>720</v>
      </c>
      <c r="I4748" s="592">
        <v>1161.75</v>
      </c>
      <c r="J4748" s="592">
        <v>836460</v>
      </c>
      <c r="K4748" s="590" t="s">
        <v>1365</v>
      </c>
      <c r="L4748" s="590" t="s">
        <v>4792</v>
      </c>
      <c r="M4748" s="591" t="s">
        <v>1468</v>
      </c>
      <c r="O4748" s="554" t="str">
        <f>+_xlfn.CONCAT(B4748,"-",E4748)</f>
        <v>B3/23/06-D</v>
      </c>
      <c r="P4748" s="555"/>
      <c r="Q4748" s="555"/>
      <c r="R4748" s="555"/>
    </row>
    <row r="4750" spans="1:18" ht="43.5">
      <c r="A4750" s="587">
        <v>4</v>
      </c>
      <c r="B4750" s="588" t="s">
        <v>4788</v>
      </c>
      <c r="C4750" s="588" t="s">
        <v>36</v>
      </c>
      <c r="D4750" s="588" t="s">
        <v>36</v>
      </c>
      <c r="E4750" s="588" t="s">
        <v>36</v>
      </c>
      <c r="F4750" s="587" t="s">
        <v>796</v>
      </c>
      <c r="G4750" s="588" t="s">
        <v>36</v>
      </c>
      <c r="H4750" s="587"/>
      <c r="I4750" s="587"/>
      <c r="J4750" s="583">
        <v>103447.26</v>
      </c>
      <c r="K4750" s="588"/>
      <c r="L4750" s="588"/>
      <c r="M4750" s="587"/>
      <c r="N4750" s="587"/>
      <c r="O4750" s="587"/>
    </row>
    <row r="4751" spans="1:18" ht="14.5">
      <c r="B4751" s="590" t="s">
        <v>4788</v>
      </c>
      <c r="C4751" s="590" t="s">
        <v>1914</v>
      </c>
      <c r="D4751" s="590" t="s">
        <v>2114</v>
      </c>
      <c r="E4751" s="590" t="s">
        <v>10</v>
      </c>
      <c r="F4751" s="591" t="s">
        <v>1454</v>
      </c>
      <c r="G4751" s="590" t="s">
        <v>179</v>
      </c>
      <c r="H4751" s="593">
        <v>1100</v>
      </c>
      <c r="I4751" s="589">
        <v>37.630000000000003</v>
      </c>
      <c r="J4751" s="592">
        <v>41393</v>
      </c>
      <c r="K4751" s="590" t="s">
        <v>1365</v>
      </c>
      <c r="L4751" s="590" t="s">
        <v>4793</v>
      </c>
      <c r="M4751" s="591" t="s">
        <v>1454</v>
      </c>
      <c r="O4751" s="554" t="str">
        <f t="shared" ref="O4751:O4759" si="436">+_xlfn.CONCAT(B4751,"-",E4751)</f>
        <v>B3/23/06-E</v>
      </c>
      <c r="P4751" s="555"/>
      <c r="Q4751" s="555"/>
      <c r="R4751" s="555"/>
    </row>
    <row r="4752" spans="1:18">
      <c r="B4752" s="590" t="s">
        <v>4788</v>
      </c>
      <c r="C4752" s="590" t="s">
        <v>1914</v>
      </c>
      <c r="D4752" s="590" t="s">
        <v>2114</v>
      </c>
      <c r="E4752" s="590" t="s">
        <v>11</v>
      </c>
      <c r="F4752" s="591" t="s">
        <v>1449</v>
      </c>
      <c r="G4752" s="590" t="s">
        <v>179</v>
      </c>
      <c r="H4752" s="589">
        <v>220</v>
      </c>
      <c r="I4752" s="589">
        <v>70.63</v>
      </c>
      <c r="J4752" s="592">
        <v>15538.6</v>
      </c>
      <c r="K4752" s="590" t="s">
        <v>1365</v>
      </c>
      <c r="L4752" s="590" t="s">
        <v>4794</v>
      </c>
      <c r="M4752" s="591" t="s">
        <v>1449</v>
      </c>
      <c r="O4752" s="554" t="str">
        <f t="shared" si="436"/>
        <v>B3/23/06-F</v>
      </c>
    </row>
    <row r="4753" spans="1:18">
      <c r="B4753" s="590" t="s">
        <v>4788</v>
      </c>
      <c r="C4753" s="590" t="s">
        <v>1914</v>
      </c>
      <c r="D4753" s="590" t="s">
        <v>2114</v>
      </c>
      <c r="E4753" s="590" t="s">
        <v>27</v>
      </c>
      <c r="F4753" s="591" t="s">
        <v>797</v>
      </c>
      <c r="G4753" s="590" t="s">
        <v>0</v>
      </c>
      <c r="H4753" s="589">
        <v>1</v>
      </c>
      <c r="I4753" s="592">
        <v>5171.88</v>
      </c>
      <c r="J4753" s="592">
        <v>5171.88</v>
      </c>
      <c r="K4753" s="590" t="s">
        <v>1365</v>
      </c>
      <c r="L4753" s="590" t="s">
        <v>4795</v>
      </c>
      <c r="M4753" s="591" t="s">
        <v>797</v>
      </c>
      <c r="O4753" s="554" t="str">
        <f t="shared" si="436"/>
        <v>B3/23/06-G</v>
      </c>
    </row>
    <row r="4754" spans="1:18">
      <c r="B4754" s="590" t="s">
        <v>4788</v>
      </c>
      <c r="C4754" s="590" t="s">
        <v>1914</v>
      </c>
      <c r="D4754" s="590" t="s">
        <v>2114</v>
      </c>
      <c r="E4754" s="590" t="s">
        <v>28</v>
      </c>
      <c r="F4754" s="591" t="s">
        <v>798</v>
      </c>
      <c r="G4754" s="590" t="s">
        <v>0</v>
      </c>
      <c r="H4754" s="589">
        <v>1</v>
      </c>
      <c r="I4754" s="592">
        <v>5171.88</v>
      </c>
      <c r="J4754" s="592">
        <v>5171.88</v>
      </c>
      <c r="K4754" s="590" t="s">
        <v>1365</v>
      </c>
      <c r="L4754" s="590" t="s">
        <v>4796</v>
      </c>
      <c r="M4754" s="591" t="s">
        <v>798</v>
      </c>
      <c r="O4754" s="554" t="str">
        <f t="shared" si="436"/>
        <v>B3/23/06-H</v>
      </c>
    </row>
    <row r="4755" spans="1:18">
      <c r="B4755" s="590" t="s">
        <v>4788</v>
      </c>
      <c r="C4755" s="590" t="s">
        <v>1914</v>
      </c>
      <c r="D4755" s="590" t="s">
        <v>2114</v>
      </c>
      <c r="E4755" s="590" t="s">
        <v>33</v>
      </c>
      <c r="F4755" s="591" t="s">
        <v>799</v>
      </c>
      <c r="G4755" s="590" t="s">
        <v>0</v>
      </c>
      <c r="H4755" s="589">
        <v>1</v>
      </c>
      <c r="I4755" s="592">
        <v>5171.88</v>
      </c>
      <c r="J4755" s="592">
        <v>5171.88</v>
      </c>
      <c r="K4755" s="590" t="s">
        <v>1365</v>
      </c>
      <c r="L4755" s="590" t="s">
        <v>4797</v>
      </c>
      <c r="M4755" s="591" t="s">
        <v>799</v>
      </c>
      <c r="O4755" s="554" t="str">
        <f t="shared" si="436"/>
        <v>B3/23/06-J</v>
      </c>
    </row>
    <row r="4756" spans="1:18">
      <c r="B4756" s="590" t="s">
        <v>4788</v>
      </c>
      <c r="C4756" s="590" t="s">
        <v>1914</v>
      </c>
      <c r="D4756" s="590" t="s">
        <v>2114</v>
      </c>
      <c r="E4756" s="590" t="s">
        <v>34</v>
      </c>
      <c r="F4756" s="591" t="s">
        <v>800</v>
      </c>
      <c r="G4756" s="590" t="s">
        <v>0</v>
      </c>
      <c r="H4756" s="589">
        <v>1</v>
      </c>
      <c r="I4756" s="592">
        <v>8921.8799999999992</v>
      </c>
      <c r="J4756" s="592">
        <v>8921.8799999999992</v>
      </c>
      <c r="K4756" s="590" t="s">
        <v>1365</v>
      </c>
      <c r="L4756" s="590" t="s">
        <v>4798</v>
      </c>
      <c r="M4756" s="591" t="s">
        <v>800</v>
      </c>
      <c r="O4756" s="554" t="str">
        <f t="shared" si="436"/>
        <v>B3/23/06-K</v>
      </c>
    </row>
    <row r="4757" spans="1:18">
      <c r="B4757" s="590" t="s">
        <v>4788</v>
      </c>
      <c r="C4757" s="590" t="s">
        <v>1914</v>
      </c>
      <c r="D4757" s="590" t="s">
        <v>2114</v>
      </c>
      <c r="E4757" s="590" t="s">
        <v>39</v>
      </c>
      <c r="F4757" s="591" t="s">
        <v>801</v>
      </c>
      <c r="G4757" s="590" t="s">
        <v>0</v>
      </c>
      <c r="H4757" s="589">
        <v>1</v>
      </c>
      <c r="I4757" s="592">
        <v>11421.88</v>
      </c>
      <c r="J4757" s="592">
        <v>11421.88</v>
      </c>
      <c r="K4757" s="590" t="s">
        <v>1365</v>
      </c>
      <c r="L4757" s="590" t="s">
        <v>4799</v>
      </c>
      <c r="M4757" s="591" t="s">
        <v>801</v>
      </c>
      <c r="O4757" s="554" t="str">
        <f t="shared" si="436"/>
        <v>B3/23/06-L</v>
      </c>
    </row>
    <row r="4758" spans="1:18">
      <c r="B4758" s="590" t="s">
        <v>4788</v>
      </c>
      <c r="C4758" s="590" t="s">
        <v>1914</v>
      </c>
      <c r="D4758" s="590" t="s">
        <v>2114</v>
      </c>
      <c r="E4758" s="590" t="s">
        <v>38</v>
      </c>
      <c r="F4758" s="591" t="s">
        <v>802</v>
      </c>
      <c r="G4758" s="590" t="s">
        <v>0</v>
      </c>
      <c r="H4758" s="589">
        <v>1</v>
      </c>
      <c r="I4758" s="592">
        <v>5171.88</v>
      </c>
      <c r="J4758" s="592">
        <v>5171.88</v>
      </c>
      <c r="K4758" s="590" t="s">
        <v>1365</v>
      </c>
      <c r="L4758" s="590" t="s">
        <v>4800</v>
      </c>
      <c r="M4758" s="591" t="s">
        <v>802</v>
      </c>
      <c r="O4758" s="554" t="str">
        <f t="shared" si="436"/>
        <v>B3/23/06-M</v>
      </c>
    </row>
    <row r="4759" spans="1:18">
      <c r="B4759" s="590" t="s">
        <v>4788</v>
      </c>
      <c r="C4759" s="590" t="s">
        <v>1914</v>
      </c>
      <c r="D4759" s="590" t="s">
        <v>2114</v>
      </c>
      <c r="E4759" s="590" t="s">
        <v>205</v>
      </c>
      <c r="F4759" s="591" t="s">
        <v>803</v>
      </c>
      <c r="G4759" s="590" t="s">
        <v>0</v>
      </c>
      <c r="H4759" s="589">
        <v>1</v>
      </c>
      <c r="I4759" s="592">
        <v>5484.38</v>
      </c>
      <c r="J4759" s="592">
        <v>5484.38</v>
      </c>
      <c r="K4759" s="590" t="s">
        <v>1365</v>
      </c>
      <c r="L4759" s="590" t="s">
        <v>4801</v>
      </c>
      <c r="M4759" s="591" t="s">
        <v>803</v>
      </c>
      <c r="O4759" s="554" t="str">
        <f t="shared" si="436"/>
        <v>B3/23/06-N</v>
      </c>
    </row>
    <row r="4761" spans="1:18" ht="14.5">
      <c r="A4761" s="587">
        <v>4</v>
      </c>
      <c r="B4761" s="588" t="s">
        <v>4788</v>
      </c>
      <c r="C4761" s="588" t="s">
        <v>36</v>
      </c>
      <c r="D4761" s="588" t="s">
        <v>36</v>
      </c>
      <c r="E4761" s="588" t="s">
        <v>36</v>
      </c>
      <c r="F4761" s="587" t="s">
        <v>804</v>
      </c>
      <c r="G4761" s="588" t="s">
        <v>36</v>
      </c>
      <c r="H4761" s="587"/>
      <c r="I4761" s="587"/>
      <c r="J4761" s="583">
        <v>17306.25</v>
      </c>
      <c r="K4761" s="588"/>
      <c r="L4761" s="588"/>
      <c r="M4761" s="587"/>
      <c r="N4761" s="587"/>
      <c r="O4761" s="587"/>
    </row>
    <row r="4762" spans="1:18" ht="14.5">
      <c r="B4762" s="590" t="s">
        <v>4788</v>
      </c>
      <c r="C4762" s="590" t="s">
        <v>1914</v>
      </c>
      <c r="D4762" s="590" t="s">
        <v>2114</v>
      </c>
      <c r="E4762" s="590" t="s">
        <v>414</v>
      </c>
      <c r="F4762" s="591" t="s">
        <v>805</v>
      </c>
      <c r="G4762" s="590" t="s">
        <v>311</v>
      </c>
      <c r="H4762" s="589">
        <v>2</v>
      </c>
      <c r="I4762" s="592">
        <v>5768.75</v>
      </c>
      <c r="J4762" s="592">
        <v>11537.5</v>
      </c>
      <c r="K4762" s="590" t="s">
        <v>1365</v>
      </c>
      <c r="L4762" s="590" t="s">
        <v>4802</v>
      </c>
      <c r="M4762" s="591" t="s">
        <v>805</v>
      </c>
      <c r="O4762" s="554" t="str">
        <f t="shared" ref="O4762:O4763" si="437">+_xlfn.CONCAT(B4762,"-",E4762)</f>
        <v>B3/23/06-P</v>
      </c>
      <c r="P4762" s="555"/>
      <c r="Q4762" s="555"/>
      <c r="R4762" s="555"/>
    </row>
    <row r="4763" spans="1:18">
      <c r="B4763" s="590" t="s">
        <v>4788</v>
      </c>
      <c r="C4763" s="590" t="s">
        <v>1914</v>
      </c>
      <c r="D4763" s="590" t="s">
        <v>2114</v>
      </c>
      <c r="E4763" s="590" t="s">
        <v>416</v>
      </c>
      <c r="F4763" s="591" t="s">
        <v>4803</v>
      </c>
      <c r="G4763" s="590" t="s">
        <v>311</v>
      </c>
      <c r="H4763" s="589">
        <v>1</v>
      </c>
      <c r="I4763" s="592">
        <v>5768.75</v>
      </c>
      <c r="J4763" s="592">
        <v>5768.75</v>
      </c>
      <c r="K4763" s="590" t="s">
        <v>1365</v>
      </c>
      <c r="L4763" s="590" t="s">
        <v>4804</v>
      </c>
      <c r="M4763" s="591" t="s">
        <v>4803</v>
      </c>
      <c r="O4763" s="554" t="str">
        <f t="shared" si="437"/>
        <v>B3/23/06-Q</v>
      </c>
    </row>
    <row r="4766" spans="1:18" ht="14.5">
      <c r="A4766" s="587">
        <v>4</v>
      </c>
      <c r="B4766" s="588" t="s">
        <v>4805</v>
      </c>
      <c r="C4766" s="588" t="s">
        <v>36</v>
      </c>
      <c r="D4766" s="588" t="s">
        <v>36</v>
      </c>
      <c r="E4766" s="588" t="s">
        <v>36</v>
      </c>
      <c r="F4766" s="587" t="s">
        <v>2135</v>
      </c>
      <c r="G4766" s="588" t="s">
        <v>36</v>
      </c>
      <c r="H4766" s="587"/>
      <c r="I4766" s="587"/>
      <c r="J4766" s="583">
        <v>18230.38</v>
      </c>
      <c r="K4766" s="588"/>
      <c r="L4766" s="588"/>
      <c r="M4766" s="587"/>
      <c r="N4766" s="587"/>
      <c r="O4766" s="587"/>
    </row>
    <row r="4767" spans="1:18" ht="14.5">
      <c r="B4767" s="590" t="s">
        <v>4805</v>
      </c>
      <c r="C4767" s="590" t="s">
        <v>1914</v>
      </c>
      <c r="D4767" s="590" t="s">
        <v>2114</v>
      </c>
      <c r="E4767" s="590" t="s">
        <v>5</v>
      </c>
      <c r="F4767" s="591" t="s">
        <v>2136</v>
      </c>
      <c r="G4767" s="590" t="s">
        <v>311</v>
      </c>
      <c r="H4767" s="589">
        <v>1</v>
      </c>
      <c r="I4767" s="592">
        <v>18230.38</v>
      </c>
      <c r="J4767" s="592">
        <v>18230.38</v>
      </c>
      <c r="K4767" s="590" t="s">
        <v>1365</v>
      </c>
      <c r="L4767" s="590" t="s">
        <v>4806</v>
      </c>
      <c r="M4767" s="591" t="s">
        <v>2136</v>
      </c>
      <c r="O4767" s="554" t="str">
        <f>+_xlfn.CONCAT(B4767,"-",E4767)</f>
        <v>B3/23/07-A</v>
      </c>
      <c r="P4767" s="555"/>
      <c r="Q4767" s="555"/>
      <c r="R4767" s="555"/>
    </row>
    <row r="4769" spans="1:18" ht="14.5">
      <c r="A4769" s="587">
        <v>3</v>
      </c>
      <c r="B4769" s="588" t="s">
        <v>4805</v>
      </c>
      <c r="C4769" s="588" t="s">
        <v>36</v>
      </c>
      <c r="D4769" s="588" t="s">
        <v>36</v>
      </c>
      <c r="E4769" s="588" t="s">
        <v>36</v>
      </c>
      <c r="F4769" s="587" t="s">
        <v>811</v>
      </c>
      <c r="G4769" s="588" t="s">
        <v>36</v>
      </c>
      <c r="H4769" s="587"/>
      <c r="I4769" s="587"/>
      <c r="J4769" s="583">
        <v>158112.5</v>
      </c>
      <c r="K4769" s="588"/>
      <c r="L4769" s="588"/>
      <c r="M4769" s="587"/>
      <c r="N4769" s="587"/>
      <c r="O4769" s="587"/>
    </row>
    <row r="4770" spans="1:18" ht="72.5">
      <c r="A4770" s="587">
        <v>4</v>
      </c>
      <c r="B4770" s="588" t="s">
        <v>4805</v>
      </c>
      <c r="C4770" s="588" t="s">
        <v>36</v>
      </c>
      <c r="D4770" s="588" t="s">
        <v>36</v>
      </c>
      <c r="E4770" s="588" t="s">
        <v>36</v>
      </c>
      <c r="F4770" s="587" t="s">
        <v>812</v>
      </c>
      <c r="G4770" s="588" t="s">
        <v>36</v>
      </c>
      <c r="H4770" s="587"/>
      <c r="I4770" s="587"/>
      <c r="J4770" s="583">
        <v>158112.5</v>
      </c>
      <c r="K4770" s="588"/>
      <c r="L4770" s="588"/>
      <c r="M4770" s="587"/>
      <c r="N4770" s="587"/>
      <c r="O4770" s="587"/>
      <c r="P4770" s="555"/>
      <c r="Q4770" s="555"/>
      <c r="R4770" s="555"/>
    </row>
    <row r="4771" spans="1:18" ht="14.5">
      <c r="B4771" s="590" t="s">
        <v>4805</v>
      </c>
      <c r="C4771" s="590" t="s">
        <v>1914</v>
      </c>
      <c r="D4771" s="590" t="s">
        <v>2114</v>
      </c>
      <c r="E4771" s="590" t="s">
        <v>6</v>
      </c>
      <c r="F4771" s="591" t="s">
        <v>2139</v>
      </c>
      <c r="G4771" s="590" t="s">
        <v>311</v>
      </c>
      <c r="H4771" s="589">
        <v>4</v>
      </c>
      <c r="I4771" s="592">
        <v>36287.5</v>
      </c>
      <c r="J4771" s="592">
        <v>145150</v>
      </c>
      <c r="K4771" s="590" t="s">
        <v>1365</v>
      </c>
      <c r="L4771" s="590" t="s">
        <v>4807</v>
      </c>
      <c r="M4771" s="591" t="s">
        <v>2139</v>
      </c>
      <c r="O4771" s="554" t="str">
        <f t="shared" ref="O4771:O4772" si="438">+_xlfn.CONCAT(B4771,"-",E4771)</f>
        <v>B3/23/07-B</v>
      </c>
      <c r="P4771" s="555"/>
      <c r="Q4771" s="555"/>
      <c r="R4771" s="555"/>
    </row>
    <row r="4772" spans="1:18">
      <c r="B4772" s="590" t="s">
        <v>4805</v>
      </c>
      <c r="C4772" s="590" t="s">
        <v>1914</v>
      </c>
      <c r="D4772" s="590" t="s">
        <v>2114</v>
      </c>
      <c r="E4772" s="590" t="s">
        <v>7</v>
      </c>
      <c r="F4772" s="591" t="s">
        <v>2141</v>
      </c>
      <c r="G4772" s="590" t="s">
        <v>311</v>
      </c>
      <c r="H4772" s="589">
        <v>1</v>
      </c>
      <c r="I4772" s="592">
        <v>12962.5</v>
      </c>
      <c r="J4772" s="592">
        <v>12962.5</v>
      </c>
      <c r="K4772" s="590" t="s">
        <v>1365</v>
      </c>
      <c r="L4772" s="590" t="s">
        <v>4808</v>
      </c>
      <c r="M4772" s="591" t="s">
        <v>2141</v>
      </c>
      <c r="O4772" s="554" t="str">
        <f t="shared" si="438"/>
        <v>B3/23/07-C</v>
      </c>
    </row>
    <row r="4774" spans="1:18" ht="14.5">
      <c r="A4774" s="587">
        <v>3</v>
      </c>
      <c r="B4774" s="588" t="s">
        <v>4805</v>
      </c>
      <c r="C4774" s="588" t="s">
        <v>36</v>
      </c>
      <c r="D4774" s="588" t="s">
        <v>36</v>
      </c>
      <c r="E4774" s="588" t="s">
        <v>36</v>
      </c>
      <c r="F4774" s="587" t="s">
        <v>817</v>
      </c>
      <c r="G4774" s="588" t="s">
        <v>36</v>
      </c>
      <c r="H4774" s="587"/>
      <c r="I4774" s="587"/>
      <c r="J4774" s="583">
        <v>20025.13</v>
      </c>
      <c r="K4774" s="588"/>
      <c r="L4774" s="588"/>
      <c r="M4774" s="587"/>
      <c r="N4774" s="587"/>
      <c r="O4774" s="587"/>
    </row>
    <row r="4775" spans="1:18" ht="14.5">
      <c r="A4775" s="587">
        <v>4</v>
      </c>
      <c r="B4775" s="588" t="s">
        <v>4805</v>
      </c>
      <c r="C4775" s="588" t="s">
        <v>36</v>
      </c>
      <c r="D4775" s="588" t="s">
        <v>36</v>
      </c>
      <c r="E4775" s="588" t="s">
        <v>36</v>
      </c>
      <c r="F4775" s="587" t="s">
        <v>818</v>
      </c>
      <c r="G4775" s="588" t="s">
        <v>36</v>
      </c>
      <c r="H4775" s="587"/>
      <c r="I4775" s="587"/>
      <c r="J4775" s="583">
        <v>20025.13</v>
      </c>
      <c r="K4775" s="588"/>
      <c r="L4775" s="588"/>
      <c r="M4775" s="587"/>
      <c r="N4775" s="587"/>
      <c r="O4775" s="587"/>
      <c r="P4775" s="555"/>
      <c r="Q4775" s="555"/>
      <c r="R4775" s="555"/>
    </row>
    <row r="4776" spans="1:18" ht="14.5">
      <c r="B4776" s="590" t="s">
        <v>4805</v>
      </c>
      <c r="C4776" s="590" t="s">
        <v>1914</v>
      </c>
      <c r="D4776" s="590" t="s">
        <v>2143</v>
      </c>
      <c r="E4776" s="590" t="s">
        <v>8</v>
      </c>
      <c r="F4776" s="591" t="s">
        <v>819</v>
      </c>
      <c r="G4776" s="590" t="s">
        <v>311</v>
      </c>
      <c r="H4776" s="589">
        <v>1</v>
      </c>
      <c r="I4776" s="592">
        <v>20025.13</v>
      </c>
      <c r="J4776" s="592">
        <v>20025.13</v>
      </c>
      <c r="K4776" s="590" t="s">
        <v>1365</v>
      </c>
      <c r="L4776" s="590" t="s">
        <v>4809</v>
      </c>
      <c r="M4776" s="591" t="s">
        <v>819</v>
      </c>
      <c r="O4776" s="554" t="str">
        <f>+_xlfn.CONCAT(B4776,"-",E4776)</f>
        <v>B3/23/07-D</v>
      </c>
      <c r="P4776" s="555"/>
      <c r="Q4776" s="555"/>
      <c r="R4776" s="555"/>
    </row>
    <row r="4778" spans="1:18" ht="14.5">
      <c r="A4778" s="587">
        <v>3</v>
      </c>
      <c r="B4778" s="588" t="s">
        <v>4805</v>
      </c>
      <c r="C4778" s="588" t="s">
        <v>36</v>
      </c>
      <c r="D4778" s="588" t="s">
        <v>36</v>
      </c>
      <c r="E4778" s="588" t="s">
        <v>36</v>
      </c>
      <c r="F4778" s="587" t="s">
        <v>821</v>
      </c>
      <c r="G4778" s="588" t="s">
        <v>36</v>
      </c>
      <c r="H4778" s="587"/>
      <c r="I4778" s="587"/>
      <c r="J4778" s="583">
        <v>6370469.96</v>
      </c>
      <c r="K4778" s="588"/>
      <c r="L4778" s="588"/>
      <c r="M4778" s="587"/>
      <c r="N4778" s="587"/>
      <c r="O4778" s="587"/>
    </row>
    <row r="4779" spans="1:18" ht="43.5">
      <c r="A4779" s="587">
        <v>4</v>
      </c>
      <c r="B4779" s="588" t="s">
        <v>4805</v>
      </c>
      <c r="C4779" s="588" t="s">
        <v>36</v>
      </c>
      <c r="D4779" s="588" t="s">
        <v>36</v>
      </c>
      <c r="E4779" s="588" t="s">
        <v>36</v>
      </c>
      <c r="F4779" s="587" t="s">
        <v>822</v>
      </c>
      <c r="G4779" s="588" t="s">
        <v>36</v>
      </c>
      <c r="H4779" s="587"/>
      <c r="I4779" s="587"/>
      <c r="J4779" s="583">
        <v>4333945.2</v>
      </c>
      <c r="K4779" s="588"/>
      <c r="L4779" s="588"/>
      <c r="M4779" s="587"/>
      <c r="N4779" s="587"/>
      <c r="O4779" s="587"/>
      <c r="P4779" s="555"/>
      <c r="Q4779" s="555"/>
      <c r="R4779" s="555"/>
    </row>
    <row r="4780" spans="1:18" ht="14.5">
      <c r="B4780" s="590" t="s">
        <v>4805</v>
      </c>
      <c r="C4780" s="590" t="s">
        <v>1914</v>
      </c>
      <c r="D4780" s="590" t="s">
        <v>2145</v>
      </c>
      <c r="E4780" s="590" t="s">
        <v>10</v>
      </c>
      <c r="F4780" s="591" t="s">
        <v>823</v>
      </c>
      <c r="G4780" s="590" t="s">
        <v>2146</v>
      </c>
      <c r="H4780" s="593">
        <v>88665</v>
      </c>
      <c r="I4780" s="589">
        <v>48.88</v>
      </c>
      <c r="J4780" s="592">
        <v>4333945.2</v>
      </c>
      <c r="K4780" s="590" t="s">
        <v>1365</v>
      </c>
      <c r="L4780" s="590" t="s">
        <v>4810</v>
      </c>
      <c r="M4780" s="591" t="s">
        <v>823</v>
      </c>
      <c r="O4780" s="554" t="str">
        <f>+_xlfn.CONCAT(B4780,"-",E4780)</f>
        <v>B3/23/07-E</v>
      </c>
      <c r="P4780" s="555"/>
      <c r="Q4780" s="555"/>
      <c r="R4780" s="555"/>
    </row>
    <row r="4782" spans="1:18" ht="14.5">
      <c r="A4782" s="587">
        <v>4</v>
      </c>
      <c r="B4782" s="588" t="s">
        <v>4805</v>
      </c>
      <c r="C4782" s="588" t="s">
        <v>36</v>
      </c>
      <c r="D4782" s="588" t="s">
        <v>36</v>
      </c>
      <c r="E4782" s="588" t="s">
        <v>36</v>
      </c>
      <c r="F4782" s="587" t="s">
        <v>825</v>
      </c>
      <c r="G4782" s="588" t="s">
        <v>36</v>
      </c>
      <c r="H4782" s="587"/>
      <c r="I4782" s="587"/>
      <c r="J4782" s="583">
        <v>796599.88</v>
      </c>
      <c r="K4782" s="588"/>
      <c r="L4782" s="588"/>
      <c r="M4782" s="587"/>
      <c r="N4782" s="587"/>
      <c r="O4782" s="587"/>
    </row>
    <row r="4783" spans="1:18" ht="14.5">
      <c r="B4783" s="590" t="s">
        <v>4805</v>
      </c>
      <c r="C4783" s="590" t="s">
        <v>1914</v>
      </c>
      <c r="D4783" s="590" t="s">
        <v>2145</v>
      </c>
      <c r="E4783" s="590" t="s">
        <v>11</v>
      </c>
      <c r="F4783" s="591" t="s">
        <v>825</v>
      </c>
      <c r="G4783" s="590" t="s">
        <v>0</v>
      </c>
      <c r="H4783" s="589">
        <v>1</v>
      </c>
      <c r="I4783" s="592">
        <v>796599.88</v>
      </c>
      <c r="J4783" s="592">
        <v>796599.88</v>
      </c>
      <c r="K4783" s="590" t="s">
        <v>1365</v>
      </c>
      <c r="L4783" s="590" t="s">
        <v>4811</v>
      </c>
      <c r="M4783" s="591" t="s">
        <v>825</v>
      </c>
      <c r="O4783" s="554" t="str">
        <f>+_xlfn.CONCAT(B4783,"-",E4783)</f>
        <v>B3/23/07-F</v>
      </c>
      <c r="P4783" s="555"/>
      <c r="Q4783" s="555"/>
      <c r="R4783" s="555"/>
    </row>
    <row r="4785" spans="1:18" ht="14.5">
      <c r="A4785" s="587">
        <v>4</v>
      </c>
      <c r="B4785" s="588" t="s">
        <v>4805</v>
      </c>
      <c r="C4785" s="588" t="s">
        <v>36</v>
      </c>
      <c r="D4785" s="588" t="s">
        <v>36</v>
      </c>
      <c r="E4785" s="588" t="s">
        <v>36</v>
      </c>
      <c r="F4785" s="587" t="s">
        <v>826</v>
      </c>
      <c r="G4785" s="588" t="s">
        <v>36</v>
      </c>
      <c r="H4785" s="587"/>
      <c r="I4785" s="587"/>
      <c r="J4785" s="583">
        <v>1239924.8799999999</v>
      </c>
      <c r="K4785" s="588"/>
      <c r="L4785" s="588"/>
      <c r="M4785" s="587"/>
      <c r="N4785" s="587"/>
      <c r="O4785" s="587"/>
    </row>
    <row r="4786" spans="1:18" ht="14.5">
      <c r="B4786" s="590" t="s">
        <v>4805</v>
      </c>
      <c r="C4786" s="590" t="s">
        <v>1914</v>
      </c>
      <c r="D4786" s="590" t="s">
        <v>2145</v>
      </c>
      <c r="E4786" s="590" t="s">
        <v>27</v>
      </c>
      <c r="F4786" s="591" t="s">
        <v>827</v>
      </c>
      <c r="G4786" s="590" t="s">
        <v>0</v>
      </c>
      <c r="H4786" s="589">
        <v>1</v>
      </c>
      <c r="I4786" s="592">
        <v>1239924.8799999999</v>
      </c>
      <c r="J4786" s="592">
        <v>1239924.8799999999</v>
      </c>
      <c r="K4786" s="590" t="s">
        <v>1365</v>
      </c>
      <c r="L4786" s="590" t="s">
        <v>4812</v>
      </c>
      <c r="M4786" s="591" t="s">
        <v>827</v>
      </c>
      <c r="O4786" s="554" t="str">
        <f>+_xlfn.CONCAT(B4786,"-",E4786)</f>
        <v>B3/23/07-G</v>
      </c>
      <c r="P4786" s="555"/>
      <c r="Q4786" s="555"/>
      <c r="R4786" s="555"/>
    </row>
    <row r="4789" spans="1:18" ht="14.5">
      <c r="A4789" s="587">
        <v>3</v>
      </c>
      <c r="B4789" s="588" t="s">
        <v>4813</v>
      </c>
      <c r="C4789" s="588" t="s">
        <v>36</v>
      </c>
      <c r="D4789" s="588" t="s">
        <v>36</v>
      </c>
      <c r="E4789" s="588" t="s">
        <v>36</v>
      </c>
      <c r="F4789" s="587" t="s">
        <v>828</v>
      </c>
      <c r="G4789" s="588" t="s">
        <v>36</v>
      </c>
      <c r="H4789" s="587"/>
      <c r="I4789" s="587"/>
      <c r="J4789" s="583">
        <v>2260149.52</v>
      </c>
      <c r="K4789" s="588"/>
      <c r="L4789" s="588"/>
      <c r="M4789" s="587"/>
      <c r="N4789" s="587"/>
      <c r="O4789" s="587"/>
    </row>
    <row r="4790" spans="1:18" ht="14.5">
      <c r="A4790" s="587">
        <v>4</v>
      </c>
      <c r="B4790" s="588" t="s">
        <v>4813</v>
      </c>
      <c r="C4790" s="588" t="s">
        <v>36</v>
      </c>
      <c r="D4790" s="588" t="s">
        <v>36</v>
      </c>
      <c r="E4790" s="588" t="s">
        <v>36</v>
      </c>
      <c r="F4790" s="587" t="s">
        <v>829</v>
      </c>
      <c r="G4790" s="588" t="s">
        <v>36</v>
      </c>
      <c r="H4790" s="587"/>
      <c r="I4790" s="587"/>
      <c r="J4790" s="583">
        <v>695466.13</v>
      </c>
      <c r="K4790" s="588"/>
      <c r="L4790" s="588"/>
      <c r="M4790" s="587"/>
      <c r="N4790" s="587"/>
      <c r="O4790" s="587"/>
      <c r="P4790" s="555"/>
      <c r="Q4790" s="555"/>
      <c r="R4790" s="555"/>
    </row>
    <row r="4791" spans="1:18" ht="14.5">
      <c r="B4791" s="590" t="s">
        <v>4813</v>
      </c>
      <c r="C4791" s="590" t="s">
        <v>1914</v>
      </c>
      <c r="D4791" s="590" t="s">
        <v>2150</v>
      </c>
      <c r="E4791" s="590" t="s">
        <v>5</v>
      </c>
      <c r="F4791" s="591" t="s">
        <v>830</v>
      </c>
      <c r="G4791" s="590" t="s">
        <v>0</v>
      </c>
      <c r="H4791" s="589">
        <v>1</v>
      </c>
      <c r="I4791" s="592">
        <v>695466.13</v>
      </c>
      <c r="J4791" s="592">
        <v>695466.13</v>
      </c>
      <c r="K4791" s="590" t="s">
        <v>1365</v>
      </c>
      <c r="L4791" s="590" t="s">
        <v>4814</v>
      </c>
      <c r="M4791" s="591" t="s">
        <v>830</v>
      </c>
      <c r="O4791" s="554" t="str">
        <f>+_xlfn.CONCAT(B4791,"-",E4791)</f>
        <v>B3/23/08-A</v>
      </c>
      <c r="P4791" s="555"/>
      <c r="Q4791" s="555"/>
      <c r="R4791" s="555"/>
    </row>
    <row r="4793" spans="1:18" ht="14.5">
      <c r="A4793" s="587">
        <v>4</v>
      </c>
      <c r="B4793" s="588" t="s">
        <v>4813</v>
      </c>
      <c r="C4793" s="588" t="s">
        <v>36</v>
      </c>
      <c r="D4793" s="588" t="s">
        <v>36</v>
      </c>
      <c r="E4793" s="588" t="s">
        <v>36</v>
      </c>
      <c r="F4793" s="587" t="s">
        <v>831</v>
      </c>
      <c r="G4793" s="588" t="s">
        <v>36</v>
      </c>
      <c r="H4793" s="587"/>
      <c r="I4793" s="587"/>
      <c r="J4793" s="583">
        <v>1564683.39</v>
      </c>
      <c r="K4793" s="588"/>
      <c r="L4793" s="588"/>
      <c r="M4793" s="587"/>
      <c r="N4793" s="587"/>
      <c r="O4793" s="587"/>
    </row>
    <row r="4794" spans="1:18" ht="14.5">
      <c r="B4794" s="590" t="s">
        <v>4813</v>
      </c>
      <c r="C4794" s="590" t="s">
        <v>1914</v>
      </c>
      <c r="D4794" s="590" t="s">
        <v>2150</v>
      </c>
      <c r="E4794" s="590" t="s">
        <v>6</v>
      </c>
      <c r="F4794" s="591" t="s">
        <v>832</v>
      </c>
      <c r="G4794" s="590" t="s">
        <v>0</v>
      </c>
      <c r="H4794" s="589">
        <v>1</v>
      </c>
      <c r="I4794" s="592">
        <v>463644.13</v>
      </c>
      <c r="J4794" s="592">
        <v>463644.13</v>
      </c>
      <c r="K4794" s="590" t="s">
        <v>1365</v>
      </c>
      <c r="L4794" s="590" t="s">
        <v>4815</v>
      </c>
      <c r="M4794" s="591" t="s">
        <v>832</v>
      </c>
      <c r="O4794" s="554" t="str">
        <f t="shared" ref="O4794:O4796" si="439">+_xlfn.CONCAT(B4794,"-",E4794)</f>
        <v>B3/23/08-B</v>
      </c>
      <c r="P4794" s="555"/>
      <c r="Q4794" s="555"/>
      <c r="R4794" s="555"/>
    </row>
    <row r="4795" spans="1:18">
      <c r="B4795" s="590" t="s">
        <v>4813</v>
      </c>
      <c r="C4795" s="590" t="s">
        <v>1914</v>
      </c>
      <c r="D4795" s="590" t="s">
        <v>2150</v>
      </c>
      <c r="E4795" s="590" t="s">
        <v>7</v>
      </c>
      <c r="F4795" s="591" t="s">
        <v>833</v>
      </c>
      <c r="G4795" s="590" t="s">
        <v>0</v>
      </c>
      <c r="H4795" s="589">
        <v>1</v>
      </c>
      <c r="I4795" s="592">
        <v>917128.63</v>
      </c>
      <c r="J4795" s="592">
        <v>917128.63</v>
      </c>
      <c r="K4795" s="590" t="s">
        <v>1365</v>
      </c>
      <c r="L4795" s="590" t="s">
        <v>4816</v>
      </c>
      <c r="M4795" s="591" t="s">
        <v>833</v>
      </c>
      <c r="O4795" s="554" t="str">
        <f t="shared" si="439"/>
        <v>B3/23/08-C</v>
      </c>
    </row>
    <row r="4796" spans="1:18">
      <c r="B4796" s="590" t="s">
        <v>4813</v>
      </c>
      <c r="C4796" s="590" t="s">
        <v>1914</v>
      </c>
      <c r="D4796" s="590" t="s">
        <v>2150</v>
      </c>
      <c r="E4796" s="590" t="s">
        <v>8</v>
      </c>
      <c r="F4796" s="591" t="s">
        <v>834</v>
      </c>
      <c r="G4796" s="590" t="s">
        <v>0</v>
      </c>
      <c r="H4796" s="589">
        <v>1</v>
      </c>
      <c r="I4796" s="592">
        <v>183910.63</v>
      </c>
      <c r="J4796" s="592">
        <v>183910.63</v>
      </c>
      <c r="K4796" s="590" t="s">
        <v>1365</v>
      </c>
      <c r="L4796" s="590" t="s">
        <v>4817</v>
      </c>
      <c r="M4796" s="591" t="s">
        <v>834</v>
      </c>
      <c r="O4796" s="554" t="str">
        <f t="shared" si="439"/>
        <v>B3/23/08-D</v>
      </c>
    </row>
    <row r="4798" spans="1:18" ht="14.5">
      <c r="A4798" s="587">
        <v>3</v>
      </c>
      <c r="B4798" s="588" t="s">
        <v>4813</v>
      </c>
      <c r="C4798" s="588" t="s">
        <v>36</v>
      </c>
      <c r="D4798" s="588" t="s">
        <v>36</v>
      </c>
      <c r="E4798" s="588" t="s">
        <v>36</v>
      </c>
      <c r="F4798" s="587" t="s">
        <v>835</v>
      </c>
      <c r="G4798" s="588" t="s">
        <v>36</v>
      </c>
      <c r="H4798" s="587"/>
      <c r="I4798" s="587"/>
      <c r="J4798" s="583">
        <v>118950</v>
      </c>
      <c r="K4798" s="588"/>
      <c r="L4798" s="588"/>
      <c r="M4798" s="587"/>
      <c r="N4798" s="587"/>
      <c r="O4798" s="587"/>
    </row>
    <row r="4799" spans="1:18" ht="14.5">
      <c r="A4799" s="587">
        <v>4</v>
      </c>
      <c r="B4799" s="588" t="s">
        <v>4813</v>
      </c>
      <c r="C4799" s="588" t="s">
        <v>36</v>
      </c>
      <c r="D4799" s="588" t="s">
        <v>36</v>
      </c>
      <c r="E4799" s="588" t="s">
        <v>36</v>
      </c>
      <c r="F4799" s="587" t="s">
        <v>836</v>
      </c>
      <c r="G4799" s="588" t="s">
        <v>36</v>
      </c>
      <c r="H4799" s="587"/>
      <c r="I4799" s="587"/>
      <c r="J4799" s="583">
        <v>118950</v>
      </c>
      <c r="K4799" s="588"/>
      <c r="L4799" s="588"/>
      <c r="M4799" s="587"/>
      <c r="N4799" s="587"/>
      <c r="O4799" s="587"/>
      <c r="P4799" s="555"/>
      <c r="Q4799" s="555"/>
      <c r="R4799" s="555"/>
    </row>
    <row r="4800" spans="1:18" ht="72.5">
      <c r="A4800" s="587">
        <v>5</v>
      </c>
      <c r="B4800" s="588" t="s">
        <v>4813</v>
      </c>
      <c r="C4800" s="588" t="s">
        <v>36</v>
      </c>
      <c r="D4800" s="588" t="s">
        <v>36</v>
      </c>
      <c r="E4800" s="588" t="s">
        <v>36</v>
      </c>
      <c r="F4800" s="587" t="s">
        <v>837</v>
      </c>
      <c r="G4800" s="588" t="s">
        <v>36</v>
      </c>
      <c r="H4800" s="587"/>
      <c r="I4800" s="587"/>
      <c r="J4800" s="583">
        <v>118950</v>
      </c>
      <c r="K4800" s="588"/>
      <c r="L4800" s="588"/>
      <c r="M4800" s="587"/>
      <c r="N4800" s="587"/>
      <c r="O4800" s="587"/>
      <c r="P4800" s="555"/>
      <c r="Q4800" s="555"/>
      <c r="R4800" s="555"/>
    </row>
    <row r="4801" spans="1:18" ht="14.5">
      <c r="A4801" s="587">
        <v>6</v>
      </c>
      <c r="B4801" s="588" t="s">
        <v>4813</v>
      </c>
      <c r="C4801" s="588" t="s">
        <v>36</v>
      </c>
      <c r="D4801" s="588" t="s">
        <v>36</v>
      </c>
      <c r="E4801" s="588" t="s">
        <v>36</v>
      </c>
      <c r="F4801" s="587" t="s">
        <v>4818</v>
      </c>
      <c r="G4801" s="588" t="s">
        <v>36</v>
      </c>
      <c r="H4801" s="587"/>
      <c r="I4801" s="587"/>
      <c r="J4801" s="583">
        <v>114375</v>
      </c>
      <c r="K4801" s="588"/>
      <c r="L4801" s="588"/>
      <c r="M4801" s="587"/>
      <c r="N4801" s="587"/>
      <c r="O4801" s="587"/>
      <c r="P4801" s="555"/>
      <c r="Q4801" s="555"/>
      <c r="R4801" s="555"/>
    </row>
    <row r="4802" spans="1:18" ht="14.5">
      <c r="B4802" s="590" t="s">
        <v>4813</v>
      </c>
      <c r="C4802" s="590" t="s">
        <v>1914</v>
      </c>
      <c r="D4802" s="590" t="s">
        <v>2156</v>
      </c>
      <c r="E4802" s="590" t="s">
        <v>10</v>
      </c>
      <c r="F4802" s="591" t="s">
        <v>4819</v>
      </c>
      <c r="G4802" s="590" t="s">
        <v>311</v>
      </c>
      <c r="H4802" s="589">
        <v>1</v>
      </c>
      <c r="I4802" s="592">
        <v>2287.5</v>
      </c>
      <c r="J4802" s="592">
        <v>2287.5</v>
      </c>
      <c r="K4802" s="590" t="s">
        <v>1365</v>
      </c>
      <c r="L4802" s="590" t="s">
        <v>4820</v>
      </c>
      <c r="M4802" s="591" t="s">
        <v>4819</v>
      </c>
      <c r="O4802" s="554" t="str">
        <f t="shared" ref="O4802:O4808" si="440">+_xlfn.CONCAT(B4802,"-",E4802)</f>
        <v>B3/23/08-E</v>
      </c>
      <c r="P4802" s="555"/>
      <c r="Q4802" s="555"/>
      <c r="R4802" s="555"/>
    </row>
    <row r="4803" spans="1:18">
      <c r="B4803" s="590" t="s">
        <v>4813</v>
      </c>
      <c r="C4803" s="590" t="s">
        <v>1914</v>
      </c>
      <c r="D4803" s="590" t="s">
        <v>2156</v>
      </c>
      <c r="E4803" s="590" t="s">
        <v>11</v>
      </c>
      <c r="F4803" s="591" t="s">
        <v>4821</v>
      </c>
      <c r="G4803" s="590" t="s">
        <v>311</v>
      </c>
      <c r="H4803" s="589">
        <v>1</v>
      </c>
      <c r="I4803" s="592">
        <v>2287.5</v>
      </c>
      <c r="J4803" s="592">
        <v>2287.5</v>
      </c>
      <c r="K4803" s="590" t="s">
        <v>1365</v>
      </c>
      <c r="L4803" s="590" t="s">
        <v>4822</v>
      </c>
      <c r="M4803" s="591" t="s">
        <v>4821</v>
      </c>
      <c r="O4803" s="554" t="str">
        <f t="shared" si="440"/>
        <v>B3/23/08-F</v>
      </c>
    </row>
    <row r="4804" spans="1:18">
      <c r="B4804" s="590" t="s">
        <v>4813</v>
      </c>
      <c r="C4804" s="590" t="s">
        <v>1914</v>
      </c>
      <c r="D4804" s="590" t="s">
        <v>2156</v>
      </c>
      <c r="E4804" s="590" t="s">
        <v>27</v>
      </c>
      <c r="F4804" s="591" t="s">
        <v>4823</v>
      </c>
      <c r="G4804" s="590" t="s">
        <v>311</v>
      </c>
      <c r="H4804" s="589">
        <v>1</v>
      </c>
      <c r="I4804" s="592">
        <v>2287.5</v>
      </c>
      <c r="J4804" s="592">
        <v>2287.5</v>
      </c>
      <c r="K4804" s="590" t="s">
        <v>1365</v>
      </c>
      <c r="L4804" s="590" t="s">
        <v>4824</v>
      </c>
      <c r="M4804" s="591" t="s">
        <v>4823</v>
      </c>
      <c r="O4804" s="554" t="str">
        <f t="shared" si="440"/>
        <v>B3/23/08-G</v>
      </c>
    </row>
    <row r="4805" spans="1:18">
      <c r="B4805" s="590" t="s">
        <v>4813</v>
      </c>
      <c r="C4805" s="590" t="s">
        <v>1914</v>
      </c>
      <c r="D4805" s="590" t="s">
        <v>2156</v>
      </c>
      <c r="E4805" s="590" t="s">
        <v>28</v>
      </c>
      <c r="F4805" s="591" t="s">
        <v>4825</v>
      </c>
      <c r="G4805" s="590" t="s">
        <v>311</v>
      </c>
      <c r="H4805" s="589">
        <v>1</v>
      </c>
      <c r="I4805" s="592">
        <v>2287.5</v>
      </c>
      <c r="J4805" s="592">
        <v>2287.5</v>
      </c>
      <c r="K4805" s="590" t="s">
        <v>1365</v>
      </c>
      <c r="L4805" s="590" t="s">
        <v>4826</v>
      </c>
      <c r="M4805" s="591" t="s">
        <v>4825</v>
      </c>
      <c r="O4805" s="554" t="str">
        <f t="shared" si="440"/>
        <v>B3/23/08-H</v>
      </c>
    </row>
    <row r="4806" spans="1:18">
      <c r="B4806" s="590" t="s">
        <v>4813</v>
      </c>
      <c r="C4806" s="590" t="s">
        <v>1914</v>
      </c>
      <c r="D4806" s="590" t="s">
        <v>2156</v>
      </c>
      <c r="E4806" s="590" t="s">
        <v>33</v>
      </c>
      <c r="F4806" s="591" t="s">
        <v>4827</v>
      </c>
      <c r="G4806" s="590" t="s">
        <v>311</v>
      </c>
      <c r="H4806" s="589">
        <v>1</v>
      </c>
      <c r="I4806" s="592">
        <v>2287.5</v>
      </c>
      <c r="J4806" s="592">
        <v>2287.5</v>
      </c>
      <c r="K4806" s="590" t="s">
        <v>1365</v>
      </c>
      <c r="L4806" s="590" t="s">
        <v>4828</v>
      </c>
      <c r="M4806" s="591" t="s">
        <v>4827</v>
      </c>
      <c r="O4806" s="554" t="str">
        <f t="shared" si="440"/>
        <v>B3/23/08-J</v>
      </c>
    </row>
    <row r="4807" spans="1:18">
      <c r="B4807" s="590" t="s">
        <v>4813</v>
      </c>
      <c r="C4807" s="590" t="s">
        <v>1914</v>
      </c>
      <c r="D4807" s="590" t="s">
        <v>2156</v>
      </c>
      <c r="E4807" s="590" t="s">
        <v>34</v>
      </c>
      <c r="F4807" s="591" t="s">
        <v>4829</v>
      </c>
      <c r="G4807" s="590" t="s">
        <v>311</v>
      </c>
      <c r="H4807" s="589">
        <v>1</v>
      </c>
      <c r="I4807" s="592">
        <v>2287.5</v>
      </c>
      <c r="J4807" s="592">
        <v>2287.5</v>
      </c>
      <c r="K4807" s="590" t="s">
        <v>1365</v>
      </c>
      <c r="L4807" s="590" t="s">
        <v>4830</v>
      </c>
      <c r="M4807" s="591" t="s">
        <v>4829</v>
      </c>
      <c r="O4807" s="554" t="str">
        <f t="shared" si="440"/>
        <v>B3/23/08-K</v>
      </c>
    </row>
    <row r="4808" spans="1:18">
      <c r="B4808" s="590" t="s">
        <v>4813</v>
      </c>
      <c r="C4808" s="590" t="s">
        <v>1914</v>
      </c>
      <c r="D4808" s="590" t="s">
        <v>2156</v>
      </c>
      <c r="E4808" s="590" t="s">
        <v>39</v>
      </c>
      <c r="F4808" s="591" t="s">
        <v>4831</v>
      </c>
      <c r="G4808" s="590" t="s">
        <v>311</v>
      </c>
      <c r="H4808" s="589">
        <v>1</v>
      </c>
      <c r="I4808" s="592">
        <v>2287.5</v>
      </c>
      <c r="J4808" s="592">
        <v>2287.5</v>
      </c>
      <c r="K4808" s="590" t="s">
        <v>1365</v>
      </c>
      <c r="L4808" s="590" t="s">
        <v>4832</v>
      </c>
      <c r="M4808" s="591" t="s">
        <v>4831</v>
      </c>
      <c r="O4808" s="554" t="str">
        <f t="shared" si="440"/>
        <v>B3/23/08-L</v>
      </c>
    </row>
    <row r="4811" spans="1:18">
      <c r="B4811" s="590" t="s">
        <v>4833</v>
      </c>
      <c r="C4811" s="590" t="s">
        <v>1914</v>
      </c>
      <c r="D4811" s="590" t="s">
        <v>2156</v>
      </c>
      <c r="E4811" s="590" t="s">
        <v>5</v>
      </c>
      <c r="F4811" s="591" t="s">
        <v>4834</v>
      </c>
      <c r="G4811" s="590" t="s">
        <v>311</v>
      </c>
      <c r="H4811" s="589">
        <v>1</v>
      </c>
      <c r="I4811" s="592">
        <v>2287.5</v>
      </c>
      <c r="J4811" s="592">
        <v>2287.5</v>
      </c>
      <c r="K4811" s="590" t="s">
        <v>1365</v>
      </c>
      <c r="L4811" s="590" t="s">
        <v>4835</v>
      </c>
      <c r="M4811" s="591" t="s">
        <v>4834</v>
      </c>
      <c r="O4811" s="554" t="str">
        <f t="shared" ref="O4811:O4818" si="441">+_xlfn.CONCAT(B4811,"-",E4811)</f>
        <v>B3/23/09-A</v>
      </c>
    </row>
    <row r="4812" spans="1:18">
      <c r="B4812" s="590" t="s">
        <v>4833</v>
      </c>
      <c r="C4812" s="590" t="s">
        <v>1914</v>
      </c>
      <c r="D4812" s="590" t="s">
        <v>2156</v>
      </c>
      <c r="E4812" s="590" t="s">
        <v>6</v>
      </c>
      <c r="F4812" s="591" t="s">
        <v>4836</v>
      </c>
      <c r="G4812" s="590" t="s">
        <v>311</v>
      </c>
      <c r="H4812" s="589">
        <v>1</v>
      </c>
      <c r="I4812" s="592">
        <v>2287.5</v>
      </c>
      <c r="J4812" s="592">
        <v>2287.5</v>
      </c>
      <c r="K4812" s="590" t="s">
        <v>1365</v>
      </c>
      <c r="L4812" s="590" t="s">
        <v>4837</v>
      </c>
      <c r="M4812" s="591" t="s">
        <v>4836</v>
      </c>
      <c r="O4812" s="554" t="str">
        <f t="shared" si="441"/>
        <v>B3/23/09-B</v>
      </c>
    </row>
    <row r="4813" spans="1:18">
      <c r="B4813" s="590" t="s">
        <v>4833</v>
      </c>
      <c r="C4813" s="590" t="s">
        <v>1914</v>
      </c>
      <c r="D4813" s="590" t="s">
        <v>2156</v>
      </c>
      <c r="E4813" s="590" t="s">
        <v>7</v>
      </c>
      <c r="F4813" s="591" t="s">
        <v>4838</v>
      </c>
      <c r="G4813" s="590" t="s">
        <v>311</v>
      </c>
      <c r="H4813" s="589">
        <v>1</v>
      </c>
      <c r="I4813" s="592">
        <v>2287.5</v>
      </c>
      <c r="J4813" s="592">
        <v>2287.5</v>
      </c>
      <c r="K4813" s="590" t="s">
        <v>1365</v>
      </c>
      <c r="L4813" s="590" t="s">
        <v>4839</v>
      </c>
      <c r="M4813" s="591" t="s">
        <v>4838</v>
      </c>
      <c r="O4813" s="554" t="str">
        <f t="shared" si="441"/>
        <v>B3/23/09-C</v>
      </c>
    </row>
    <row r="4814" spans="1:18">
      <c r="B4814" s="590" t="s">
        <v>4833</v>
      </c>
      <c r="C4814" s="590" t="s">
        <v>1914</v>
      </c>
      <c r="D4814" s="590" t="s">
        <v>2156</v>
      </c>
      <c r="E4814" s="590" t="s">
        <v>8</v>
      </c>
      <c r="F4814" s="591" t="s">
        <v>4840</v>
      </c>
      <c r="G4814" s="590" t="s">
        <v>311</v>
      </c>
      <c r="H4814" s="589">
        <v>4</v>
      </c>
      <c r="I4814" s="592">
        <v>2287.5</v>
      </c>
      <c r="J4814" s="592">
        <v>9150</v>
      </c>
      <c r="K4814" s="590" t="s">
        <v>1365</v>
      </c>
      <c r="L4814" s="590" t="s">
        <v>4841</v>
      </c>
      <c r="M4814" s="591" t="s">
        <v>4840</v>
      </c>
      <c r="O4814" s="554" t="str">
        <f t="shared" si="441"/>
        <v>B3/23/09-D</v>
      </c>
    </row>
    <row r="4815" spans="1:18">
      <c r="B4815" s="590" t="s">
        <v>4833</v>
      </c>
      <c r="C4815" s="590" t="s">
        <v>1914</v>
      </c>
      <c r="D4815" s="590" t="s">
        <v>2156</v>
      </c>
      <c r="E4815" s="590" t="s">
        <v>10</v>
      </c>
      <c r="F4815" s="591" t="s">
        <v>4842</v>
      </c>
      <c r="G4815" s="590" t="s">
        <v>311</v>
      </c>
      <c r="H4815" s="589">
        <v>4</v>
      </c>
      <c r="I4815" s="592">
        <v>2287.5</v>
      </c>
      <c r="J4815" s="592">
        <v>9150</v>
      </c>
      <c r="K4815" s="590" t="s">
        <v>1365</v>
      </c>
      <c r="L4815" s="590" t="s">
        <v>4843</v>
      </c>
      <c r="M4815" s="591" t="s">
        <v>4842</v>
      </c>
      <c r="O4815" s="554" t="str">
        <f t="shared" si="441"/>
        <v>B3/23/09-E</v>
      </c>
    </row>
    <row r="4816" spans="1:18">
      <c r="B4816" s="590" t="s">
        <v>4833</v>
      </c>
      <c r="C4816" s="590" t="s">
        <v>1914</v>
      </c>
      <c r="D4816" s="590" t="s">
        <v>2156</v>
      </c>
      <c r="E4816" s="590" t="s">
        <v>11</v>
      </c>
      <c r="F4816" s="591" t="s">
        <v>4844</v>
      </c>
      <c r="G4816" s="590" t="s">
        <v>311</v>
      </c>
      <c r="H4816" s="589">
        <v>3</v>
      </c>
      <c r="I4816" s="592">
        <v>2287.5</v>
      </c>
      <c r="J4816" s="592">
        <v>6862.5</v>
      </c>
      <c r="K4816" s="590" t="s">
        <v>1365</v>
      </c>
      <c r="L4816" s="590" t="s">
        <v>4845</v>
      </c>
      <c r="M4816" s="591" t="s">
        <v>4844</v>
      </c>
      <c r="O4816" s="554" t="str">
        <f t="shared" si="441"/>
        <v>B3/23/09-F</v>
      </c>
    </row>
    <row r="4817" spans="1:18">
      <c r="B4817" s="590" t="s">
        <v>4833</v>
      </c>
      <c r="C4817" s="590" t="s">
        <v>1914</v>
      </c>
      <c r="D4817" s="590" t="s">
        <v>2156</v>
      </c>
      <c r="E4817" s="590" t="s">
        <v>27</v>
      </c>
      <c r="F4817" s="591" t="s">
        <v>4846</v>
      </c>
      <c r="G4817" s="590" t="s">
        <v>311</v>
      </c>
      <c r="H4817" s="589">
        <v>19</v>
      </c>
      <c r="I4817" s="592">
        <v>2287.5</v>
      </c>
      <c r="J4817" s="592">
        <v>43462.5</v>
      </c>
      <c r="K4817" s="590" t="s">
        <v>1365</v>
      </c>
      <c r="L4817" s="590" t="s">
        <v>4847</v>
      </c>
      <c r="M4817" s="591" t="s">
        <v>4846</v>
      </c>
      <c r="O4817" s="554" t="str">
        <f t="shared" si="441"/>
        <v>B3/23/09-G</v>
      </c>
    </row>
    <row r="4818" spans="1:18">
      <c r="B4818" s="590" t="s">
        <v>4833</v>
      </c>
      <c r="C4818" s="590" t="s">
        <v>1914</v>
      </c>
      <c r="D4818" s="590" t="s">
        <v>2156</v>
      </c>
      <c r="E4818" s="590" t="s">
        <v>28</v>
      </c>
      <c r="F4818" s="591" t="s">
        <v>4848</v>
      </c>
      <c r="G4818" s="590" t="s">
        <v>311</v>
      </c>
      <c r="H4818" s="589">
        <v>10</v>
      </c>
      <c r="I4818" s="592">
        <v>2287.5</v>
      </c>
      <c r="J4818" s="592">
        <v>22875</v>
      </c>
      <c r="K4818" s="590" t="s">
        <v>1365</v>
      </c>
      <c r="L4818" s="590" t="s">
        <v>4849</v>
      </c>
      <c r="M4818" s="591" t="s">
        <v>4848</v>
      </c>
      <c r="O4818" s="554" t="str">
        <f t="shared" si="441"/>
        <v>B3/23/09-H</v>
      </c>
    </row>
    <row r="4820" spans="1:18" ht="14.5">
      <c r="A4820" s="587">
        <v>6</v>
      </c>
      <c r="B4820" s="588" t="s">
        <v>4833</v>
      </c>
      <c r="C4820" s="588" t="s">
        <v>36</v>
      </c>
      <c r="D4820" s="588" t="s">
        <v>36</v>
      </c>
      <c r="E4820" s="588" t="s">
        <v>36</v>
      </c>
      <c r="F4820" s="587" t="s">
        <v>4850</v>
      </c>
      <c r="G4820" s="588" t="s">
        <v>36</v>
      </c>
      <c r="H4820" s="587"/>
      <c r="I4820" s="587"/>
      <c r="J4820" s="583">
        <v>4575</v>
      </c>
      <c r="K4820" s="588"/>
      <c r="L4820" s="588"/>
      <c r="M4820" s="587"/>
      <c r="N4820" s="587"/>
      <c r="O4820" s="587"/>
    </row>
    <row r="4821" spans="1:18" ht="14.5">
      <c r="B4821" s="590" t="s">
        <v>4833</v>
      </c>
      <c r="C4821" s="590" t="s">
        <v>1914</v>
      </c>
      <c r="D4821" s="590" t="s">
        <v>2156</v>
      </c>
      <c r="E4821" s="590" t="s">
        <v>33</v>
      </c>
      <c r="F4821" s="591" t="s">
        <v>4851</v>
      </c>
      <c r="G4821" s="590" t="s">
        <v>311</v>
      </c>
      <c r="H4821" s="589">
        <v>1</v>
      </c>
      <c r="I4821" s="592">
        <v>2287.5</v>
      </c>
      <c r="J4821" s="592">
        <v>2287.5</v>
      </c>
      <c r="K4821" s="590" t="s">
        <v>1365</v>
      </c>
      <c r="L4821" s="590" t="s">
        <v>4852</v>
      </c>
      <c r="M4821" s="591" t="s">
        <v>4851</v>
      </c>
      <c r="O4821" s="554" t="str">
        <f t="shared" ref="O4821:O4822" si="442">+_xlfn.CONCAT(B4821,"-",E4821)</f>
        <v>B3/23/09-J</v>
      </c>
      <c r="P4821" s="555"/>
      <c r="Q4821" s="555"/>
      <c r="R4821" s="555"/>
    </row>
    <row r="4822" spans="1:18">
      <c r="B4822" s="590" t="s">
        <v>4833</v>
      </c>
      <c r="C4822" s="590" t="s">
        <v>1914</v>
      </c>
      <c r="D4822" s="590" t="s">
        <v>2156</v>
      </c>
      <c r="E4822" s="590" t="s">
        <v>34</v>
      </c>
      <c r="F4822" s="591" t="s">
        <v>4853</v>
      </c>
      <c r="G4822" s="590" t="s">
        <v>311</v>
      </c>
      <c r="H4822" s="589">
        <v>1</v>
      </c>
      <c r="I4822" s="592">
        <v>2287.5</v>
      </c>
      <c r="J4822" s="592">
        <v>2287.5</v>
      </c>
      <c r="K4822" s="590" t="s">
        <v>1365</v>
      </c>
      <c r="L4822" s="590" t="s">
        <v>4854</v>
      </c>
      <c r="M4822" s="591" t="s">
        <v>4853</v>
      </c>
      <c r="O4822" s="554" t="str">
        <f t="shared" si="442"/>
        <v>B3/23/09-K</v>
      </c>
    </row>
    <row r="4824" spans="1:18" ht="14.5">
      <c r="A4824" s="587">
        <v>3</v>
      </c>
      <c r="B4824" s="588" t="s">
        <v>4833</v>
      </c>
      <c r="C4824" s="588" t="s">
        <v>36</v>
      </c>
      <c r="D4824" s="588" t="s">
        <v>36</v>
      </c>
      <c r="E4824" s="588" t="s">
        <v>36</v>
      </c>
      <c r="F4824" s="587" t="s">
        <v>4855</v>
      </c>
      <c r="G4824" s="588" t="s">
        <v>36</v>
      </c>
      <c r="H4824" s="587"/>
      <c r="I4824" s="587"/>
      <c r="J4824" s="583">
        <v>22875</v>
      </c>
      <c r="K4824" s="588"/>
      <c r="L4824" s="588"/>
      <c r="M4824" s="587"/>
      <c r="N4824" s="587"/>
      <c r="O4824" s="587"/>
    </row>
    <row r="4825" spans="1:18" ht="58">
      <c r="A4825" s="587">
        <v>4</v>
      </c>
      <c r="B4825" s="588" t="s">
        <v>4833</v>
      </c>
      <c r="C4825" s="588" t="s">
        <v>36</v>
      </c>
      <c r="D4825" s="588" t="s">
        <v>36</v>
      </c>
      <c r="E4825" s="588" t="s">
        <v>36</v>
      </c>
      <c r="F4825" s="587" t="s">
        <v>4856</v>
      </c>
      <c r="G4825" s="588" t="s">
        <v>36</v>
      </c>
      <c r="H4825" s="587"/>
      <c r="I4825" s="587"/>
      <c r="J4825" s="583">
        <v>22875</v>
      </c>
      <c r="K4825" s="588"/>
      <c r="L4825" s="588"/>
      <c r="M4825" s="587"/>
      <c r="N4825" s="587"/>
      <c r="O4825" s="587"/>
      <c r="P4825" s="555"/>
      <c r="Q4825" s="555"/>
      <c r="R4825" s="555"/>
    </row>
    <row r="4826" spans="1:18" ht="14.5">
      <c r="B4826" s="590" t="s">
        <v>4833</v>
      </c>
      <c r="C4826" s="590" t="s">
        <v>1914</v>
      </c>
      <c r="D4826" s="590" t="s">
        <v>2156</v>
      </c>
      <c r="E4826" s="590" t="s">
        <v>39</v>
      </c>
      <c r="F4826" s="591" t="s">
        <v>4848</v>
      </c>
      <c r="G4826" s="590" t="s">
        <v>311</v>
      </c>
      <c r="H4826" s="589">
        <v>10</v>
      </c>
      <c r="I4826" s="592">
        <v>2287.5</v>
      </c>
      <c r="J4826" s="592">
        <v>22875</v>
      </c>
      <c r="K4826" s="590" t="s">
        <v>1365</v>
      </c>
      <c r="L4826" s="590" t="s">
        <v>4857</v>
      </c>
      <c r="M4826" s="591" t="s">
        <v>4848</v>
      </c>
      <c r="O4826" s="554" t="str">
        <f>+_xlfn.CONCAT(B4826,"-",E4826)</f>
        <v>B3/23/09-L</v>
      </c>
      <c r="P4826" s="555"/>
      <c r="Q4826" s="555"/>
      <c r="R4826" s="555"/>
    </row>
    <row r="4828" spans="1:18" ht="14.5">
      <c r="A4828" s="587">
        <v>3</v>
      </c>
      <c r="B4828" s="588" t="s">
        <v>4833</v>
      </c>
      <c r="C4828" s="588" t="s">
        <v>36</v>
      </c>
      <c r="D4828" s="588" t="s">
        <v>36</v>
      </c>
      <c r="E4828" s="588" t="s">
        <v>36</v>
      </c>
      <c r="F4828" s="587" t="s">
        <v>856</v>
      </c>
      <c r="G4828" s="588" t="s">
        <v>36</v>
      </c>
      <c r="H4828" s="587"/>
      <c r="I4828" s="587"/>
      <c r="J4828" s="583">
        <v>261750</v>
      </c>
      <c r="K4828" s="588"/>
      <c r="L4828" s="588"/>
      <c r="M4828" s="587"/>
      <c r="N4828" s="587"/>
      <c r="O4828" s="587"/>
    </row>
    <row r="4829" spans="1:18" ht="87">
      <c r="A4829" s="587">
        <v>4</v>
      </c>
      <c r="B4829" s="588" t="s">
        <v>4833</v>
      </c>
      <c r="C4829" s="588" t="s">
        <v>36</v>
      </c>
      <c r="D4829" s="588" t="s">
        <v>36</v>
      </c>
      <c r="E4829" s="588" t="s">
        <v>36</v>
      </c>
      <c r="F4829" s="587" t="s">
        <v>857</v>
      </c>
      <c r="G4829" s="588" t="s">
        <v>36</v>
      </c>
      <c r="H4829" s="587"/>
      <c r="I4829" s="587"/>
      <c r="J4829" s="583">
        <v>261750</v>
      </c>
      <c r="K4829" s="588"/>
      <c r="L4829" s="588"/>
      <c r="M4829" s="587"/>
      <c r="N4829" s="587"/>
      <c r="O4829" s="587"/>
      <c r="P4829" s="555"/>
      <c r="Q4829" s="555"/>
      <c r="R4829" s="555"/>
    </row>
    <row r="4830" spans="1:18" ht="14.5">
      <c r="B4830" s="590" t="s">
        <v>4833</v>
      </c>
      <c r="C4830" s="590" t="s">
        <v>1914</v>
      </c>
      <c r="D4830" s="590" t="s">
        <v>3417</v>
      </c>
      <c r="E4830" s="590" t="s">
        <v>38</v>
      </c>
      <c r="F4830" s="591" t="s">
        <v>858</v>
      </c>
      <c r="G4830" s="590" t="s">
        <v>311</v>
      </c>
      <c r="H4830" s="589">
        <v>40</v>
      </c>
      <c r="I4830" s="592">
        <v>6543.75</v>
      </c>
      <c r="J4830" s="592">
        <v>261750</v>
      </c>
      <c r="K4830" s="590" t="s">
        <v>1365</v>
      </c>
      <c r="L4830" s="590" t="s">
        <v>4858</v>
      </c>
      <c r="M4830" s="591" t="s">
        <v>858</v>
      </c>
      <c r="O4830" s="554" t="str">
        <f>+_xlfn.CONCAT(B4830,"-",E4830)</f>
        <v>B3/23/09-M</v>
      </c>
      <c r="P4830" s="555"/>
      <c r="Q4830" s="555"/>
      <c r="R4830" s="555"/>
    </row>
    <row r="4833" spans="1:18" ht="14.5">
      <c r="A4833" s="587">
        <v>3</v>
      </c>
      <c r="B4833" s="588" t="s">
        <v>4859</v>
      </c>
      <c r="C4833" s="588" t="s">
        <v>36</v>
      </c>
      <c r="D4833" s="588" t="s">
        <v>36</v>
      </c>
      <c r="E4833" s="588" t="s">
        <v>36</v>
      </c>
      <c r="F4833" s="587" t="s">
        <v>859</v>
      </c>
      <c r="G4833" s="588" t="s">
        <v>36</v>
      </c>
      <c r="H4833" s="587"/>
      <c r="I4833" s="587"/>
      <c r="J4833" s="583">
        <v>911007.15</v>
      </c>
      <c r="K4833" s="588"/>
      <c r="L4833" s="588"/>
      <c r="M4833" s="587"/>
      <c r="N4833" s="587"/>
      <c r="O4833" s="587"/>
    </row>
    <row r="4834" spans="1:18" ht="29">
      <c r="A4834" s="587">
        <v>4</v>
      </c>
      <c r="B4834" s="588" t="s">
        <v>4859</v>
      </c>
      <c r="C4834" s="588" t="s">
        <v>36</v>
      </c>
      <c r="D4834" s="588" t="s">
        <v>36</v>
      </c>
      <c r="E4834" s="588" t="s">
        <v>36</v>
      </c>
      <c r="F4834" s="587" t="s">
        <v>860</v>
      </c>
      <c r="G4834" s="588" t="s">
        <v>36</v>
      </c>
      <c r="H4834" s="587"/>
      <c r="I4834" s="587"/>
      <c r="J4834" s="583">
        <v>335695</v>
      </c>
      <c r="K4834" s="588"/>
      <c r="L4834" s="588"/>
      <c r="M4834" s="587"/>
      <c r="N4834" s="587"/>
      <c r="O4834" s="587"/>
      <c r="P4834" s="555"/>
      <c r="Q4834" s="555"/>
      <c r="R4834" s="555"/>
    </row>
    <row r="4835" spans="1:18" ht="14.5">
      <c r="B4835" s="590" t="s">
        <v>4859</v>
      </c>
      <c r="C4835" s="590" t="s">
        <v>1914</v>
      </c>
      <c r="D4835" s="590" t="s">
        <v>2171</v>
      </c>
      <c r="E4835" s="590" t="s">
        <v>5</v>
      </c>
      <c r="F4835" s="591" t="s">
        <v>3419</v>
      </c>
      <c r="G4835" s="590" t="s">
        <v>311</v>
      </c>
      <c r="H4835" s="589">
        <v>300</v>
      </c>
      <c r="I4835" s="589">
        <v>517.25</v>
      </c>
      <c r="J4835" s="592">
        <v>155175</v>
      </c>
      <c r="K4835" s="590" t="s">
        <v>1365</v>
      </c>
      <c r="L4835" s="590" t="s">
        <v>4860</v>
      </c>
      <c r="M4835" s="591" t="s">
        <v>3419</v>
      </c>
      <c r="O4835" s="554" t="str">
        <f t="shared" ref="O4835:O4837" si="443">+_xlfn.CONCAT(B4835,"-",E4835)</f>
        <v>B3/23/10-A</v>
      </c>
      <c r="P4835" s="555"/>
      <c r="Q4835" s="555"/>
      <c r="R4835" s="555"/>
    </row>
    <row r="4836" spans="1:18">
      <c r="B4836" s="590" t="s">
        <v>4859</v>
      </c>
      <c r="C4836" s="590" t="s">
        <v>1914</v>
      </c>
      <c r="D4836" s="590" t="s">
        <v>2171</v>
      </c>
      <c r="E4836" s="590" t="s">
        <v>6</v>
      </c>
      <c r="F4836" s="591" t="s">
        <v>4861</v>
      </c>
      <c r="G4836" s="590" t="s">
        <v>311</v>
      </c>
      <c r="H4836" s="589">
        <v>300</v>
      </c>
      <c r="I4836" s="589">
        <v>579.75</v>
      </c>
      <c r="J4836" s="592">
        <v>173925</v>
      </c>
      <c r="K4836" s="590" t="s">
        <v>1365</v>
      </c>
      <c r="L4836" s="590" t="s">
        <v>4862</v>
      </c>
      <c r="M4836" s="591" t="s">
        <v>4861</v>
      </c>
      <c r="O4836" s="554" t="str">
        <f t="shared" si="443"/>
        <v>B3/23/10-B</v>
      </c>
    </row>
    <row r="4837" spans="1:18">
      <c r="B4837" s="590" t="s">
        <v>4859</v>
      </c>
      <c r="C4837" s="590" t="s">
        <v>1914</v>
      </c>
      <c r="D4837" s="590" t="s">
        <v>2171</v>
      </c>
      <c r="E4837" s="590" t="s">
        <v>7</v>
      </c>
      <c r="F4837" s="591" t="s">
        <v>4863</v>
      </c>
      <c r="G4837" s="590" t="s">
        <v>311</v>
      </c>
      <c r="H4837" s="589">
        <v>20</v>
      </c>
      <c r="I4837" s="589">
        <v>329.75</v>
      </c>
      <c r="J4837" s="592">
        <v>6595</v>
      </c>
      <c r="K4837" s="590" t="s">
        <v>1365</v>
      </c>
      <c r="L4837" s="590" t="s">
        <v>4864</v>
      </c>
      <c r="M4837" s="591" t="s">
        <v>4863</v>
      </c>
      <c r="O4837" s="554" t="str">
        <f t="shared" si="443"/>
        <v>B3/23/10-C</v>
      </c>
    </row>
    <row r="4839" spans="1:18" ht="29">
      <c r="A4839" s="587">
        <v>4</v>
      </c>
      <c r="B4839" s="588" t="s">
        <v>4859</v>
      </c>
      <c r="C4839" s="588" t="s">
        <v>36</v>
      </c>
      <c r="D4839" s="588" t="s">
        <v>36</v>
      </c>
      <c r="E4839" s="588" t="s">
        <v>36</v>
      </c>
      <c r="F4839" s="587" t="s">
        <v>862</v>
      </c>
      <c r="G4839" s="588" t="s">
        <v>36</v>
      </c>
      <c r="H4839" s="587"/>
      <c r="I4839" s="587"/>
      <c r="J4839" s="583">
        <v>133934.1</v>
      </c>
      <c r="K4839" s="588"/>
      <c r="L4839" s="588"/>
      <c r="M4839" s="587"/>
      <c r="N4839" s="587"/>
      <c r="O4839" s="587"/>
    </row>
    <row r="4840" spans="1:18" ht="14.5">
      <c r="B4840" s="590" t="s">
        <v>4859</v>
      </c>
      <c r="C4840" s="590" t="s">
        <v>1914</v>
      </c>
      <c r="D4840" s="590" t="s">
        <v>2171</v>
      </c>
      <c r="E4840" s="590" t="s">
        <v>8</v>
      </c>
      <c r="F4840" s="591" t="s">
        <v>3430</v>
      </c>
      <c r="G4840" s="590" t="s">
        <v>311</v>
      </c>
      <c r="H4840" s="589">
        <v>60</v>
      </c>
      <c r="I4840" s="592">
        <v>1079.75</v>
      </c>
      <c r="J4840" s="592">
        <v>64785</v>
      </c>
      <c r="K4840" s="590" t="s">
        <v>1365</v>
      </c>
      <c r="L4840" s="590" t="s">
        <v>4865</v>
      </c>
      <c r="M4840" s="591" t="s">
        <v>3430</v>
      </c>
      <c r="O4840" s="554" t="str">
        <f t="shared" ref="O4840:O4842" si="444">+_xlfn.CONCAT(B4840,"-",E4840)</f>
        <v>B3/23/10-D</v>
      </c>
      <c r="P4840" s="555"/>
      <c r="Q4840" s="555"/>
      <c r="R4840" s="555"/>
    </row>
    <row r="4841" spans="1:18">
      <c r="B4841" s="590" t="s">
        <v>4859</v>
      </c>
      <c r="C4841" s="590" t="s">
        <v>1914</v>
      </c>
      <c r="D4841" s="590" t="s">
        <v>2171</v>
      </c>
      <c r="E4841" s="590" t="s">
        <v>10</v>
      </c>
      <c r="F4841" s="591" t="s">
        <v>4866</v>
      </c>
      <c r="G4841" s="590" t="s">
        <v>311</v>
      </c>
      <c r="H4841" s="589">
        <v>60</v>
      </c>
      <c r="I4841" s="589">
        <v>829.75</v>
      </c>
      <c r="J4841" s="592">
        <v>49785</v>
      </c>
      <c r="K4841" s="590" t="s">
        <v>1365</v>
      </c>
      <c r="L4841" s="590" t="s">
        <v>4867</v>
      </c>
      <c r="M4841" s="591" t="s">
        <v>4866</v>
      </c>
      <c r="O4841" s="554" t="str">
        <f t="shared" si="444"/>
        <v>B3/23/10-E</v>
      </c>
    </row>
    <row r="4842" spans="1:18">
      <c r="B4842" s="590" t="s">
        <v>4859</v>
      </c>
      <c r="C4842" s="590" t="s">
        <v>1914</v>
      </c>
      <c r="D4842" s="590" t="s">
        <v>2171</v>
      </c>
      <c r="E4842" s="590" t="s">
        <v>11</v>
      </c>
      <c r="F4842" s="591" t="s">
        <v>3422</v>
      </c>
      <c r="G4842" s="590" t="s">
        <v>311</v>
      </c>
      <c r="H4842" s="589">
        <v>70</v>
      </c>
      <c r="I4842" s="589">
        <v>276.63</v>
      </c>
      <c r="J4842" s="592">
        <v>19364.099999999999</v>
      </c>
      <c r="K4842" s="590" t="s">
        <v>1365</v>
      </c>
      <c r="L4842" s="590" t="s">
        <v>4868</v>
      </c>
      <c r="M4842" s="591" t="s">
        <v>3422</v>
      </c>
      <c r="O4842" s="554" t="str">
        <f t="shared" si="444"/>
        <v>B3/23/10-F</v>
      </c>
    </row>
    <row r="4844" spans="1:18" ht="29">
      <c r="A4844" s="587">
        <v>4</v>
      </c>
      <c r="B4844" s="588" t="s">
        <v>4859</v>
      </c>
      <c r="C4844" s="588" t="s">
        <v>36</v>
      </c>
      <c r="D4844" s="588" t="s">
        <v>36</v>
      </c>
      <c r="E4844" s="588" t="s">
        <v>36</v>
      </c>
      <c r="F4844" s="587" t="s">
        <v>3435</v>
      </c>
      <c r="G4844" s="588" t="s">
        <v>36</v>
      </c>
      <c r="H4844" s="587"/>
      <c r="I4844" s="587"/>
      <c r="J4844" s="583">
        <v>441378.05</v>
      </c>
      <c r="K4844" s="588"/>
      <c r="L4844" s="588"/>
      <c r="M4844" s="587"/>
      <c r="N4844" s="587"/>
      <c r="O4844" s="587"/>
    </row>
    <row r="4845" spans="1:18" ht="14.5">
      <c r="B4845" s="590" t="s">
        <v>4859</v>
      </c>
      <c r="C4845" s="590" t="s">
        <v>1914</v>
      </c>
      <c r="D4845" s="590" t="s">
        <v>2171</v>
      </c>
      <c r="E4845" s="590" t="s">
        <v>27</v>
      </c>
      <c r="F4845" s="591" t="s">
        <v>3436</v>
      </c>
      <c r="G4845" s="590" t="s">
        <v>311</v>
      </c>
      <c r="H4845" s="589">
        <v>160</v>
      </c>
      <c r="I4845" s="592">
        <v>1158.1300000000001</v>
      </c>
      <c r="J4845" s="592">
        <v>185300.8</v>
      </c>
      <c r="K4845" s="590" t="s">
        <v>1365</v>
      </c>
      <c r="L4845" s="590" t="s">
        <v>4869</v>
      </c>
      <c r="M4845" s="591" t="s">
        <v>3436</v>
      </c>
      <c r="O4845" s="554" t="str">
        <f t="shared" ref="O4845:O4848" si="445">+_xlfn.CONCAT(B4845,"-",E4845)</f>
        <v>B3/23/10-G</v>
      </c>
      <c r="P4845" s="555"/>
      <c r="Q4845" s="555"/>
      <c r="R4845" s="555"/>
    </row>
    <row r="4846" spans="1:18">
      <c r="B4846" s="590" t="s">
        <v>4859</v>
      </c>
      <c r="C4846" s="590" t="s">
        <v>1914</v>
      </c>
      <c r="D4846" s="590" t="s">
        <v>2171</v>
      </c>
      <c r="E4846" s="590" t="s">
        <v>28</v>
      </c>
      <c r="F4846" s="591" t="s">
        <v>3438</v>
      </c>
      <c r="G4846" s="590" t="s">
        <v>311</v>
      </c>
      <c r="H4846" s="589">
        <v>160</v>
      </c>
      <c r="I4846" s="592">
        <v>1017.25</v>
      </c>
      <c r="J4846" s="592">
        <v>162760</v>
      </c>
      <c r="K4846" s="590" t="s">
        <v>1365</v>
      </c>
      <c r="L4846" s="590" t="s">
        <v>4870</v>
      </c>
      <c r="M4846" s="591" t="s">
        <v>3438</v>
      </c>
      <c r="O4846" s="554" t="str">
        <f t="shared" si="445"/>
        <v>B3/23/10-H</v>
      </c>
    </row>
    <row r="4847" spans="1:18">
      <c r="B4847" s="590" t="s">
        <v>4859</v>
      </c>
      <c r="C4847" s="590" t="s">
        <v>1914</v>
      </c>
      <c r="D4847" s="590" t="s">
        <v>2171</v>
      </c>
      <c r="E4847" s="590" t="s">
        <v>33</v>
      </c>
      <c r="F4847" s="591" t="s">
        <v>864</v>
      </c>
      <c r="G4847" s="590" t="s">
        <v>0</v>
      </c>
      <c r="H4847" s="589">
        <v>1</v>
      </c>
      <c r="I4847" s="592">
        <v>26992.25</v>
      </c>
      <c r="J4847" s="592">
        <v>26992.25</v>
      </c>
      <c r="K4847" s="590" t="s">
        <v>1365</v>
      </c>
      <c r="L4847" s="590" t="s">
        <v>4871</v>
      </c>
      <c r="M4847" s="591" t="s">
        <v>864</v>
      </c>
      <c r="O4847" s="554" t="str">
        <f t="shared" si="445"/>
        <v>B3/23/10-J</v>
      </c>
    </row>
    <row r="4848" spans="1:18">
      <c r="B4848" s="590" t="s">
        <v>4859</v>
      </c>
      <c r="C4848" s="590" t="s">
        <v>1914</v>
      </c>
      <c r="D4848" s="590" t="s">
        <v>2171</v>
      </c>
      <c r="E4848" s="590" t="s">
        <v>34</v>
      </c>
      <c r="F4848" s="591" t="s">
        <v>865</v>
      </c>
      <c r="G4848" s="590" t="s">
        <v>0</v>
      </c>
      <c r="H4848" s="589">
        <v>1</v>
      </c>
      <c r="I4848" s="592">
        <v>66325</v>
      </c>
      <c r="J4848" s="592">
        <v>66325</v>
      </c>
      <c r="K4848" s="590" t="s">
        <v>1365</v>
      </c>
      <c r="L4848" s="590" t="s">
        <v>4872</v>
      </c>
      <c r="M4848" s="591" t="s">
        <v>865</v>
      </c>
      <c r="O4848" s="554" t="str">
        <f t="shared" si="445"/>
        <v>B3/23/10-K</v>
      </c>
    </row>
    <row r="4851" spans="1:18" ht="29">
      <c r="A4851" s="587">
        <v>3</v>
      </c>
      <c r="B4851" s="588" t="s">
        <v>4873</v>
      </c>
      <c r="C4851" s="588" t="s">
        <v>36</v>
      </c>
      <c r="D4851" s="588" t="s">
        <v>36</v>
      </c>
      <c r="E4851" s="588" t="s">
        <v>36</v>
      </c>
      <c r="F4851" s="587" t="s">
        <v>866</v>
      </c>
      <c r="G4851" s="588" t="s">
        <v>36</v>
      </c>
      <c r="H4851" s="587"/>
      <c r="I4851" s="587"/>
      <c r="J4851" s="583">
        <v>3962310</v>
      </c>
      <c r="K4851" s="588"/>
      <c r="L4851" s="588"/>
      <c r="M4851" s="587"/>
      <c r="N4851" s="587"/>
      <c r="O4851" s="587"/>
    </row>
    <row r="4852" spans="1:18" ht="72.5">
      <c r="A4852" s="587">
        <v>4</v>
      </c>
      <c r="B4852" s="588" t="s">
        <v>4873</v>
      </c>
      <c r="C4852" s="588" t="s">
        <v>36</v>
      </c>
      <c r="D4852" s="588" t="s">
        <v>36</v>
      </c>
      <c r="E4852" s="588" t="s">
        <v>36</v>
      </c>
      <c r="F4852" s="587" t="s">
        <v>867</v>
      </c>
      <c r="G4852" s="588" t="s">
        <v>36</v>
      </c>
      <c r="H4852" s="587"/>
      <c r="I4852" s="587"/>
      <c r="J4852" s="583">
        <v>3962310</v>
      </c>
      <c r="K4852" s="588"/>
      <c r="L4852" s="588"/>
      <c r="M4852" s="587"/>
      <c r="N4852" s="587"/>
      <c r="O4852" s="587"/>
      <c r="P4852" s="555"/>
      <c r="Q4852" s="555"/>
      <c r="R4852" s="555"/>
    </row>
    <row r="4853" spans="1:18" ht="14.5">
      <c r="A4853" s="587">
        <v>5</v>
      </c>
      <c r="B4853" s="588" t="s">
        <v>4873</v>
      </c>
      <c r="C4853" s="588" t="s">
        <v>36</v>
      </c>
      <c r="D4853" s="588" t="s">
        <v>36</v>
      </c>
      <c r="E4853" s="588" t="s">
        <v>36</v>
      </c>
      <c r="F4853" s="587" t="s">
        <v>4818</v>
      </c>
      <c r="G4853" s="588" t="s">
        <v>36</v>
      </c>
      <c r="H4853" s="587"/>
      <c r="I4853" s="587"/>
      <c r="J4853" s="583">
        <v>3962310</v>
      </c>
      <c r="K4853" s="588"/>
      <c r="L4853" s="588"/>
      <c r="M4853" s="587"/>
      <c r="N4853" s="587"/>
      <c r="O4853" s="587"/>
      <c r="P4853" s="555"/>
      <c r="Q4853" s="555"/>
      <c r="R4853" s="555"/>
    </row>
    <row r="4854" spans="1:18" ht="14.5">
      <c r="B4854" s="590" t="s">
        <v>4873</v>
      </c>
      <c r="C4854" s="590" t="s">
        <v>1914</v>
      </c>
      <c r="D4854" s="590" t="s">
        <v>2171</v>
      </c>
      <c r="E4854" s="590" t="s">
        <v>5</v>
      </c>
      <c r="F4854" s="591" t="s">
        <v>4874</v>
      </c>
      <c r="G4854" s="590" t="s">
        <v>311</v>
      </c>
      <c r="H4854" s="589">
        <v>1</v>
      </c>
      <c r="I4854" s="592">
        <v>148965</v>
      </c>
      <c r="J4854" s="592">
        <v>148965</v>
      </c>
      <c r="K4854" s="590" t="s">
        <v>1365</v>
      </c>
      <c r="L4854" s="590" t="s">
        <v>4875</v>
      </c>
      <c r="M4854" s="591" t="s">
        <v>4874</v>
      </c>
      <c r="O4854" s="554" t="str">
        <f t="shared" ref="O4854:O4868" si="446">+_xlfn.CONCAT(B4854,"-",E4854)</f>
        <v>B3/23/11-A</v>
      </c>
      <c r="P4854" s="555"/>
      <c r="Q4854" s="555"/>
      <c r="R4854" s="555"/>
    </row>
    <row r="4855" spans="1:18">
      <c r="B4855" s="590" t="s">
        <v>4873</v>
      </c>
      <c r="C4855" s="590" t="s">
        <v>1914</v>
      </c>
      <c r="D4855" s="590" t="s">
        <v>2171</v>
      </c>
      <c r="E4855" s="590" t="s">
        <v>6</v>
      </c>
      <c r="F4855" s="591" t="s">
        <v>4876</v>
      </c>
      <c r="G4855" s="590" t="s">
        <v>311</v>
      </c>
      <c r="H4855" s="589">
        <v>1</v>
      </c>
      <c r="I4855" s="592">
        <v>148965</v>
      </c>
      <c r="J4855" s="592">
        <v>148965</v>
      </c>
      <c r="K4855" s="590" t="s">
        <v>1365</v>
      </c>
      <c r="L4855" s="590" t="s">
        <v>4877</v>
      </c>
      <c r="M4855" s="591" t="s">
        <v>4876</v>
      </c>
      <c r="O4855" s="554" t="str">
        <f t="shared" si="446"/>
        <v>B3/23/11-B</v>
      </c>
    </row>
    <row r="4856" spans="1:18">
      <c r="B4856" s="590" t="s">
        <v>4873</v>
      </c>
      <c r="C4856" s="590" t="s">
        <v>1914</v>
      </c>
      <c r="D4856" s="590" t="s">
        <v>2171</v>
      </c>
      <c r="E4856" s="590" t="s">
        <v>7</v>
      </c>
      <c r="F4856" s="591" t="s">
        <v>4878</v>
      </c>
      <c r="G4856" s="590" t="s">
        <v>311</v>
      </c>
      <c r="H4856" s="589">
        <v>1</v>
      </c>
      <c r="I4856" s="592">
        <v>148965</v>
      </c>
      <c r="J4856" s="592">
        <v>148965</v>
      </c>
      <c r="K4856" s="590" t="s">
        <v>1365</v>
      </c>
      <c r="L4856" s="590" t="s">
        <v>4879</v>
      </c>
      <c r="M4856" s="591" t="s">
        <v>4878</v>
      </c>
      <c r="O4856" s="554" t="str">
        <f t="shared" si="446"/>
        <v>B3/23/11-C</v>
      </c>
    </row>
    <row r="4857" spans="1:18">
      <c r="B4857" s="590" t="s">
        <v>4873</v>
      </c>
      <c r="C4857" s="590" t="s">
        <v>1914</v>
      </c>
      <c r="D4857" s="590" t="s">
        <v>2171</v>
      </c>
      <c r="E4857" s="590" t="s">
        <v>8</v>
      </c>
      <c r="F4857" s="591" t="s">
        <v>4880</v>
      </c>
      <c r="G4857" s="590" t="s">
        <v>311</v>
      </c>
      <c r="H4857" s="589">
        <v>1</v>
      </c>
      <c r="I4857" s="592">
        <v>148965</v>
      </c>
      <c r="J4857" s="592">
        <v>148965</v>
      </c>
      <c r="K4857" s="590" t="s">
        <v>1365</v>
      </c>
      <c r="L4857" s="590" t="s">
        <v>4881</v>
      </c>
      <c r="M4857" s="591" t="s">
        <v>4880</v>
      </c>
      <c r="O4857" s="554" t="str">
        <f t="shared" si="446"/>
        <v>B3/23/11-D</v>
      </c>
    </row>
    <row r="4858" spans="1:18">
      <c r="B4858" s="590" t="s">
        <v>4873</v>
      </c>
      <c r="C4858" s="590" t="s">
        <v>1914</v>
      </c>
      <c r="D4858" s="590" t="s">
        <v>2171</v>
      </c>
      <c r="E4858" s="590" t="s">
        <v>10</v>
      </c>
      <c r="F4858" s="591" t="s">
        <v>4882</v>
      </c>
      <c r="G4858" s="590" t="s">
        <v>311</v>
      </c>
      <c r="H4858" s="589">
        <v>2</v>
      </c>
      <c r="I4858" s="592">
        <v>148965</v>
      </c>
      <c r="J4858" s="592">
        <v>297930</v>
      </c>
      <c r="K4858" s="590" t="s">
        <v>1365</v>
      </c>
      <c r="L4858" s="590" t="s">
        <v>4883</v>
      </c>
      <c r="M4858" s="591" t="s">
        <v>4882</v>
      </c>
      <c r="O4858" s="554" t="str">
        <f t="shared" si="446"/>
        <v>B3/23/11-E</v>
      </c>
    </row>
    <row r="4859" spans="1:18">
      <c r="B4859" s="590" t="s">
        <v>4873</v>
      </c>
      <c r="C4859" s="590" t="s">
        <v>1914</v>
      </c>
      <c r="D4859" s="590" t="s">
        <v>2171</v>
      </c>
      <c r="E4859" s="590" t="s">
        <v>11</v>
      </c>
      <c r="F4859" s="591" t="s">
        <v>4884</v>
      </c>
      <c r="G4859" s="590" t="s">
        <v>311</v>
      </c>
      <c r="H4859" s="589">
        <v>1</v>
      </c>
      <c r="I4859" s="592">
        <v>148965</v>
      </c>
      <c r="J4859" s="592">
        <v>148965</v>
      </c>
      <c r="K4859" s="590" t="s">
        <v>1365</v>
      </c>
      <c r="L4859" s="590" t="s">
        <v>4885</v>
      </c>
      <c r="M4859" s="591" t="s">
        <v>4884</v>
      </c>
      <c r="O4859" s="554" t="str">
        <f t="shared" si="446"/>
        <v>B3/23/11-F</v>
      </c>
    </row>
    <row r="4860" spans="1:18">
      <c r="B4860" s="590" t="s">
        <v>4873</v>
      </c>
      <c r="C4860" s="590" t="s">
        <v>1914</v>
      </c>
      <c r="D4860" s="590" t="s">
        <v>2171</v>
      </c>
      <c r="E4860" s="590" t="s">
        <v>27</v>
      </c>
      <c r="F4860" s="591" t="s">
        <v>4886</v>
      </c>
      <c r="G4860" s="590" t="s">
        <v>311</v>
      </c>
      <c r="H4860" s="589">
        <v>1</v>
      </c>
      <c r="I4860" s="592">
        <v>148965</v>
      </c>
      <c r="J4860" s="592">
        <v>148965</v>
      </c>
      <c r="K4860" s="590" t="s">
        <v>1365</v>
      </c>
      <c r="L4860" s="590" t="s">
        <v>4887</v>
      </c>
      <c r="M4860" s="591" t="s">
        <v>4886</v>
      </c>
      <c r="O4860" s="554" t="str">
        <f t="shared" si="446"/>
        <v>B3/23/11-G</v>
      </c>
    </row>
    <row r="4861" spans="1:18">
      <c r="B4861" s="590" t="s">
        <v>4873</v>
      </c>
      <c r="C4861" s="590" t="s">
        <v>1914</v>
      </c>
      <c r="D4861" s="590" t="s">
        <v>2171</v>
      </c>
      <c r="E4861" s="590" t="s">
        <v>28</v>
      </c>
      <c r="F4861" s="591" t="s">
        <v>4888</v>
      </c>
      <c r="G4861" s="590" t="s">
        <v>311</v>
      </c>
      <c r="H4861" s="589">
        <v>2</v>
      </c>
      <c r="I4861" s="592">
        <v>148965</v>
      </c>
      <c r="J4861" s="592">
        <v>297930</v>
      </c>
      <c r="K4861" s="590" t="s">
        <v>1365</v>
      </c>
      <c r="L4861" s="590" t="s">
        <v>4889</v>
      </c>
      <c r="M4861" s="591" t="s">
        <v>4888</v>
      </c>
      <c r="O4861" s="554" t="str">
        <f t="shared" si="446"/>
        <v>B3/23/11-H</v>
      </c>
    </row>
    <row r="4862" spans="1:18">
      <c r="B4862" s="590" t="s">
        <v>4873</v>
      </c>
      <c r="C4862" s="590" t="s">
        <v>1914</v>
      </c>
      <c r="D4862" s="590" t="s">
        <v>2171</v>
      </c>
      <c r="E4862" s="590" t="s">
        <v>33</v>
      </c>
      <c r="F4862" s="591" t="s">
        <v>4890</v>
      </c>
      <c r="G4862" s="590" t="s">
        <v>311</v>
      </c>
      <c r="H4862" s="589">
        <v>1</v>
      </c>
      <c r="I4862" s="592">
        <v>206055</v>
      </c>
      <c r="J4862" s="592">
        <v>206055</v>
      </c>
      <c r="K4862" s="590" t="s">
        <v>1365</v>
      </c>
      <c r="L4862" s="590" t="s">
        <v>4891</v>
      </c>
      <c r="M4862" s="591" t="s">
        <v>4890</v>
      </c>
      <c r="O4862" s="554" t="str">
        <f t="shared" si="446"/>
        <v>B3/23/11-J</v>
      </c>
    </row>
    <row r="4863" spans="1:18">
      <c r="B4863" s="590" t="s">
        <v>4873</v>
      </c>
      <c r="C4863" s="590" t="s">
        <v>1914</v>
      </c>
      <c r="D4863" s="590" t="s">
        <v>2171</v>
      </c>
      <c r="E4863" s="590" t="s">
        <v>34</v>
      </c>
      <c r="F4863" s="591" t="s">
        <v>4892</v>
      </c>
      <c r="G4863" s="590" t="s">
        <v>311</v>
      </c>
      <c r="H4863" s="589">
        <v>1</v>
      </c>
      <c r="I4863" s="592">
        <v>206055</v>
      </c>
      <c r="J4863" s="592">
        <v>206055</v>
      </c>
      <c r="K4863" s="590" t="s">
        <v>1365</v>
      </c>
      <c r="L4863" s="590" t="s">
        <v>4893</v>
      </c>
      <c r="M4863" s="591" t="s">
        <v>4892</v>
      </c>
      <c r="O4863" s="554" t="str">
        <f t="shared" si="446"/>
        <v>B3/23/11-K</v>
      </c>
    </row>
    <row r="4864" spans="1:18">
      <c r="B4864" s="590" t="s">
        <v>4873</v>
      </c>
      <c r="C4864" s="590" t="s">
        <v>1914</v>
      </c>
      <c r="D4864" s="590" t="s">
        <v>2171</v>
      </c>
      <c r="E4864" s="590" t="s">
        <v>39</v>
      </c>
      <c r="F4864" s="591" t="s">
        <v>4894</v>
      </c>
      <c r="G4864" s="590" t="s">
        <v>311</v>
      </c>
      <c r="H4864" s="589">
        <v>1</v>
      </c>
      <c r="I4864" s="592">
        <v>206055</v>
      </c>
      <c r="J4864" s="592">
        <v>206055</v>
      </c>
      <c r="K4864" s="590" t="s">
        <v>1365</v>
      </c>
      <c r="L4864" s="590" t="s">
        <v>4895</v>
      </c>
      <c r="M4864" s="591" t="s">
        <v>4894</v>
      </c>
      <c r="O4864" s="554" t="str">
        <f t="shared" si="446"/>
        <v>B3/23/11-L</v>
      </c>
    </row>
    <row r="4865" spans="1:18">
      <c r="B4865" s="590" t="s">
        <v>4873</v>
      </c>
      <c r="C4865" s="590" t="s">
        <v>1914</v>
      </c>
      <c r="D4865" s="590" t="s">
        <v>2171</v>
      </c>
      <c r="E4865" s="590" t="s">
        <v>38</v>
      </c>
      <c r="F4865" s="591" t="s">
        <v>4896</v>
      </c>
      <c r="G4865" s="590" t="s">
        <v>311</v>
      </c>
      <c r="H4865" s="589">
        <v>1</v>
      </c>
      <c r="I4865" s="592">
        <v>206055</v>
      </c>
      <c r="J4865" s="592">
        <v>206055</v>
      </c>
      <c r="K4865" s="590" t="s">
        <v>1365</v>
      </c>
      <c r="L4865" s="590" t="s">
        <v>4897</v>
      </c>
      <c r="M4865" s="591" t="s">
        <v>4896</v>
      </c>
      <c r="O4865" s="554" t="str">
        <f t="shared" si="446"/>
        <v>B3/23/11-M</v>
      </c>
    </row>
    <row r="4866" spans="1:18">
      <c r="B4866" s="590" t="s">
        <v>4873</v>
      </c>
      <c r="C4866" s="590" t="s">
        <v>1914</v>
      </c>
      <c r="D4866" s="590" t="s">
        <v>2171</v>
      </c>
      <c r="E4866" s="590" t="s">
        <v>205</v>
      </c>
      <c r="F4866" s="591" t="s">
        <v>4898</v>
      </c>
      <c r="G4866" s="590" t="s">
        <v>311</v>
      </c>
      <c r="H4866" s="589">
        <v>1</v>
      </c>
      <c r="I4866" s="592">
        <v>206055</v>
      </c>
      <c r="J4866" s="592">
        <v>206055</v>
      </c>
      <c r="K4866" s="590" t="s">
        <v>1365</v>
      </c>
      <c r="L4866" s="590" t="s">
        <v>4899</v>
      </c>
      <c r="M4866" s="591" t="s">
        <v>4898</v>
      </c>
      <c r="O4866" s="554" t="str">
        <f t="shared" si="446"/>
        <v>B3/23/11-N</v>
      </c>
    </row>
    <row r="4867" spans="1:18">
      <c r="B4867" s="590" t="s">
        <v>4873</v>
      </c>
      <c r="C4867" s="590" t="s">
        <v>1914</v>
      </c>
      <c r="D4867" s="590" t="s">
        <v>2171</v>
      </c>
      <c r="E4867" s="590" t="s">
        <v>414</v>
      </c>
      <c r="F4867" s="591" t="s">
        <v>4900</v>
      </c>
      <c r="G4867" s="590" t="s">
        <v>311</v>
      </c>
      <c r="H4867" s="589">
        <v>1</v>
      </c>
      <c r="I4867" s="592">
        <v>206055</v>
      </c>
      <c r="J4867" s="592">
        <v>206055</v>
      </c>
      <c r="K4867" s="590" t="s">
        <v>1365</v>
      </c>
      <c r="L4867" s="590" t="s">
        <v>4901</v>
      </c>
      <c r="M4867" s="591" t="s">
        <v>4900</v>
      </c>
      <c r="O4867" s="554" t="str">
        <f t="shared" si="446"/>
        <v>B3/23/11-P</v>
      </c>
    </row>
    <row r="4868" spans="1:18">
      <c r="B4868" s="590" t="s">
        <v>4873</v>
      </c>
      <c r="C4868" s="590" t="s">
        <v>1914</v>
      </c>
      <c r="D4868" s="590" t="s">
        <v>2171</v>
      </c>
      <c r="E4868" s="590" t="s">
        <v>416</v>
      </c>
      <c r="F4868" s="591" t="s">
        <v>4902</v>
      </c>
      <c r="G4868" s="590" t="s">
        <v>311</v>
      </c>
      <c r="H4868" s="589">
        <v>1</v>
      </c>
      <c r="I4868" s="592">
        <v>206055</v>
      </c>
      <c r="J4868" s="592">
        <v>206055</v>
      </c>
      <c r="K4868" s="590" t="s">
        <v>1365</v>
      </c>
      <c r="L4868" s="590" t="s">
        <v>4903</v>
      </c>
      <c r="M4868" s="591" t="s">
        <v>4902</v>
      </c>
      <c r="O4868" s="554" t="str">
        <f t="shared" si="446"/>
        <v>B3/23/11-Q</v>
      </c>
    </row>
    <row r="4871" spans="1:18">
      <c r="B4871" s="590" t="s">
        <v>4904</v>
      </c>
      <c r="C4871" s="590" t="s">
        <v>1914</v>
      </c>
      <c r="D4871" s="590" t="s">
        <v>2171</v>
      </c>
      <c r="E4871" s="590" t="s">
        <v>5</v>
      </c>
      <c r="F4871" s="591" t="s">
        <v>4905</v>
      </c>
      <c r="G4871" s="590" t="s">
        <v>311</v>
      </c>
      <c r="H4871" s="589">
        <v>1</v>
      </c>
      <c r="I4871" s="592">
        <v>206055</v>
      </c>
      <c r="J4871" s="592">
        <v>206055</v>
      </c>
      <c r="K4871" s="590" t="s">
        <v>1365</v>
      </c>
      <c r="L4871" s="590" t="s">
        <v>4906</v>
      </c>
      <c r="M4871" s="591" t="s">
        <v>4905</v>
      </c>
      <c r="O4871" s="554" t="str">
        <f t="shared" ref="O4871:O4874" si="447">+_xlfn.CONCAT(B4871,"-",E4871)</f>
        <v>B3/23/12-A</v>
      </c>
    </row>
    <row r="4872" spans="1:18">
      <c r="B4872" s="590" t="s">
        <v>4904</v>
      </c>
      <c r="C4872" s="590" t="s">
        <v>1914</v>
      </c>
      <c r="D4872" s="590" t="s">
        <v>2171</v>
      </c>
      <c r="E4872" s="590" t="s">
        <v>6</v>
      </c>
      <c r="F4872" s="591" t="s">
        <v>4907</v>
      </c>
      <c r="G4872" s="590" t="s">
        <v>311</v>
      </c>
      <c r="H4872" s="589">
        <v>1</v>
      </c>
      <c r="I4872" s="592">
        <v>206055</v>
      </c>
      <c r="J4872" s="592">
        <v>206055</v>
      </c>
      <c r="K4872" s="590" t="s">
        <v>1365</v>
      </c>
      <c r="L4872" s="590" t="s">
        <v>4908</v>
      </c>
      <c r="M4872" s="591" t="s">
        <v>4907</v>
      </c>
      <c r="O4872" s="554" t="str">
        <f t="shared" si="447"/>
        <v>B3/23/12-B</v>
      </c>
    </row>
    <row r="4873" spans="1:18">
      <c r="B4873" s="590" t="s">
        <v>4904</v>
      </c>
      <c r="C4873" s="590" t="s">
        <v>1914</v>
      </c>
      <c r="D4873" s="590" t="s">
        <v>2171</v>
      </c>
      <c r="E4873" s="590" t="s">
        <v>7</v>
      </c>
      <c r="F4873" s="591" t="s">
        <v>4909</v>
      </c>
      <c r="G4873" s="590" t="s">
        <v>311</v>
      </c>
      <c r="H4873" s="589">
        <v>1</v>
      </c>
      <c r="I4873" s="592">
        <v>206055</v>
      </c>
      <c r="J4873" s="592">
        <v>206055</v>
      </c>
      <c r="K4873" s="590" t="s">
        <v>1365</v>
      </c>
      <c r="L4873" s="590" t="s">
        <v>4910</v>
      </c>
      <c r="M4873" s="591" t="s">
        <v>4909</v>
      </c>
      <c r="O4873" s="554" t="str">
        <f t="shared" si="447"/>
        <v>B3/23/12-C</v>
      </c>
    </row>
    <row r="4874" spans="1:18">
      <c r="B4874" s="590" t="s">
        <v>4904</v>
      </c>
      <c r="C4874" s="590" t="s">
        <v>1914</v>
      </c>
      <c r="D4874" s="590" t="s">
        <v>2171</v>
      </c>
      <c r="E4874" s="590" t="s">
        <v>8</v>
      </c>
      <c r="F4874" s="591" t="s">
        <v>4911</v>
      </c>
      <c r="G4874" s="590" t="s">
        <v>311</v>
      </c>
      <c r="H4874" s="589">
        <v>2</v>
      </c>
      <c r="I4874" s="592">
        <v>206055</v>
      </c>
      <c r="J4874" s="592">
        <v>412110</v>
      </c>
      <c r="K4874" s="590" t="s">
        <v>1365</v>
      </c>
      <c r="L4874" s="590" t="s">
        <v>4912</v>
      </c>
      <c r="M4874" s="591" t="s">
        <v>4911</v>
      </c>
      <c r="O4874" s="554" t="str">
        <f t="shared" si="447"/>
        <v>B3/23/12-D</v>
      </c>
    </row>
    <row r="4876" spans="1:18" ht="14.5">
      <c r="A4876" s="587">
        <v>3</v>
      </c>
      <c r="B4876" s="588" t="s">
        <v>4904</v>
      </c>
      <c r="C4876" s="588" t="s">
        <v>36</v>
      </c>
      <c r="D4876" s="588" t="s">
        <v>36</v>
      </c>
      <c r="E4876" s="588" t="s">
        <v>36</v>
      </c>
      <c r="F4876" s="587" t="s">
        <v>893</v>
      </c>
      <c r="G4876" s="588" t="s">
        <v>36</v>
      </c>
      <c r="H4876" s="587"/>
      <c r="I4876" s="587"/>
      <c r="J4876" s="583">
        <v>575437.5</v>
      </c>
      <c r="K4876" s="588"/>
      <c r="L4876" s="588"/>
      <c r="M4876" s="587"/>
      <c r="N4876" s="587"/>
      <c r="O4876" s="587"/>
    </row>
    <row r="4877" spans="1:18" ht="87">
      <c r="A4877" s="587">
        <v>4</v>
      </c>
      <c r="B4877" s="588" t="s">
        <v>4904</v>
      </c>
      <c r="C4877" s="588" t="s">
        <v>36</v>
      </c>
      <c r="D4877" s="588" t="s">
        <v>36</v>
      </c>
      <c r="E4877" s="588" t="s">
        <v>36</v>
      </c>
      <c r="F4877" s="587" t="s">
        <v>894</v>
      </c>
      <c r="G4877" s="588" t="s">
        <v>36</v>
      </c>
      <c r="H4877" s="587"/>
      <c r="I4877" s="587"/>
      <c r="J4877" s="583">
        <v>575437.5</v>
      </c>
      <c r="K4877" s="588"/>
      <c r="L4877" s="588"/>
      <c r="M4877" s="587"/>
      <c r="N4877" s="587"/>
      <c r="O4877" s="587"/>
      <c r="P4877" s="555"/>
      <c r="Q4877" s="555"/>
      <c r="R4877" s="555"/>
    </row>
    <row r="4878" spans="1:18" ht="14.5">
      <c r="A4878" s="587">
        <v>5</v>
      </c>
      <c r="B4878" s="588" t="s">
        <v>4904</v>
      </c>
      <c r="C4878" s="588" t="s">
        <v>36</v>
      </c>
      <c r="D4878" s="588" t="s">
        <v>36</v>
      </c>
      <c r="E4878" s="588" t="s">
        <v>36</v>
      </c>
      <c r="F4878" s="587" t="s">
        <v>4818</v>
      </c>
      <c r="G4878" s="588" t="s">
        <v>36</v>
      </c>
      <c r="H4878" s="587"/>
      <c r="I4878" s="587"/>
      <c r="J4878" s="583">
        <v>575437.5</v>
      </c>
      <c r="K4878" s="588"/>
      <c r="L4878" s="588"/>
      <c r="M4878" s="587"/>
      <c r="N4878" s="587"/>
      <c r="O4878" s="587"/>
      <c r="P4878" s="555"/>
      <c r="Q4878" s="555"/>
      <c r="R4878" s="555"/>
    </row>
    <row r="4879" spans="1:18" ht="14.5">
      <c r="B4879" s="590" t="s">
        <v>4904</v>
      </c>
      <c r="C4879" s="590" t="s">
        <v>1914</v>
      </c>
      <c r="D4879" s="590" t="s">
        <v>2194</v>
      </c>
      <c r="E4879" s="590" t="s">
        <v>10</v>
      </c>
      <c r="F4879" s="591" t="s">
        <v>895</v>
      </c>
      <c r="G4879" s="590" t="s">
        <v>311</v>
      </c>
      <c r="H4879" s="589">
        <v>110</v>
      </c>
      <c r="I4879" s="592">
        <v>5231.25</v>
      </c>
      <c r="J4879" s="592">
        <v>575437.5</v>
      </c>
      <c r="K4879" s="590" t="s">
        <v>1365</v>
      </c>
      <c r="L4879" s="590" t="s">
        <v>4913</v>
      </c>
      <c r="M4879" s="591" t="s">
        <v>895</v>
      </c>
      <c r="O4879" s="554" t="str">
        <f>+_xlfn.CONCAT(B4879,"-",E4879)</f>
        <v>B3/23/12-E</v>
      </c>
      <c r="P4879" s="555"/>
      <c r="Q4879" s="555"/>
      <c r="R4879" s="555"/>
    </row>
    <row r="4881" spans="1:18" ht="14.5">
      <c r="A4881" s="587">
        <v>3</v>
      </c>
      <c r="B4881" s="588" t="s">
        <v>4904</v>
      </c>
      <c r="C4881" s="588" t="s">
        <v>36</v>
      </c>
      <c r="D4881" s="588" t="s">
        <v>36</v>
      </c>
      <c r="E4881" s="588" t="s">
        <v>36</v>
      </c>
      <c r="F4881" s="587" t="s">
        <v>896</v>
      </c>
      <c r="G4881" s="588" t="s">
        <v>36</v>
      </c>
      <c r="H4881" s="587"/>
      <c r="I4881" s="587"/>
      <c r="J4881" s="583">
        <v>4828246.6399999997</v>
      </c>
      <c r="K4881" s="588"/>
      <c r="L4881" s="588"/>
      <c r="M4881" s="587"/>
      <c r="N4881" s="587"/>
      <c r="O4881" s="587"/>
    </row>
    <row r="4882" spans="1:18" ht="87">
      <c r="A4882" s="587">
        <v>4</v>
      </c>
      <c r="B4882" s="588" t="s">
        <v>4904</v>
      </c>
      <c r="C4882" s="588" t="s">
        <v>36</v>
      </c>
      <c r="D4882" s="588" t="s">
        <v>36</v>
      </c>
      <c r="E4882" s="588" t="s">
        <v>36</v>
      </c>
      <c r="F4882" s="587" t="s">
        <v>897</v>
      </c>
      <c r="G4882" s="588" t="s">
        <v>36</v>
      </c>
      <c r="H4882" s="587"/>
      <c r="I4882" s="587"/>
      <c r="J4882" s="583">
        <v>1974592.5</v>
      </c>
      <c r="K4882" s="588"/>
      <c r="L4882" s="588"/>
      <c r="M4882" s="587"/>
      <c r="N4882" s="587"/>
      <c r="O4882" s="587"/>
      <c r="P4882" s="555"/>
      <c r="Q4882" s="555"/>
      <c r="R4882" s="555"/>
    </row>
    <row r="4883" spans="1:18" ht="14.5">
      <c r="A4883" s="587">
        <v>5</v>
      </c>
      <c r="B4883" s="588" t="s">
        <v>4904</v>
      </c>
      <c r="C4883" s="588" t="s">
        <v>36</v>
      </c>
      <c r="D4883" s="588" t="s">
        <v>36</v>
      </c>
      <c r="E4883" s="588" t="s">
        <v>36</v>
      </c>
      <c r="F4883" s="587" t="s">
        <v>4914</v>
      </c>
      <c r="G4883" s="588" t="s">
        <v>36</v>
      </c>
      <c r="H4883" s="587"/>
      <c r="I4883" s="587"/>
      <c r="J4883" s="583">
        <v>348457.5</v>
      </c>
      <c r="K4883" s="588"/>
      <c r="L4883" s="588"/>
      <c r="M4883" s="587"/>
      <c r="N4883" s="587"/>
      <c r="O4883" s="587"/>
      <c r="P4883" s="555"/>
      <c r="Q4883" s="555"/>
      <c r="R4883" s="555"/>
    </row>
    <row r="4884" spans="1:18" ht="14.5">
      <c r="B4884" s="590" t="s">
        <v>4904</v>
      </c>
      <c r="C4884" s="590" t="s">
        <v>1914</v>
      </c>
      <c r="D4884" s="590" t="s">
        <v>2197</v>
      </c>
      <c r="E4884" s="590" t="s">
        <v>11</v>
      </c>
      <c r="F4884" s="591" t="s">
        <v>898</v>
      </c>
      <c r="G4884" s="590" t="s">
        <v>311</v>
      </c>
      <c r="H4884" s="589">
        <v>1</v>
      </c>
      <c r="I4884" s="592">
        <v>116152.5</v>
      </c>
      <c r="J4884" s="592">
        <v>116152.5</v>
      </c>
      <c r="K4884" s="590" t="s">
        <v>1365</v>
      </c>
      <c r="L4884" s="590" t="s">
        <v>4915</v>
      </c>
      <c r="M4884" s="591" t="s">
        <v>898</v>
      </c>
      <c r="O4884" s="554" t="str">
        <f t="shared" ref="O4884:O4885" si="448">+_xlfn.CONCAT(B4884,"-",E4884)</f>
        <v>B3/23/12-F</v>
      </c>
      <c r="P4884" s="555"/>
      <c r="Q4884" s="555"/>
      <c r="R4884" s="555"/>
    </row>
    <row r="4885" spans="1:18">
      <c r="B4885" s="590" t="s">
        <v>4904</v>
      </c>
      <c r="C4885" s="590" t="s">
        <v>1914</v>
      </c>
      <c r="D4885" s="590" t="s">
        <v>2197</v>
      </c>
      <c r="E4885" s="590" t="s">
        <v>27</v>
      </c>
      <c r="F4885" s="591" t="s">
        <v>899</v>
      </c>
      <c r="G4885" s="590" t="s">
        <v>311</v>
      </c>
      <c r="H4885" s="589">
        <v>2</v>
      </c>
      <c r="I4885" s="592">
        <v>116152.5</v>
      </c>
      <c r="J4885" s="592">
        <v>232305</v>
      </c>
      <c r="K4885" s="590" t="s">
        <v>1365</v>
      </c>
      <c r="L4885" s="590" t="s">
        <v>4916</v>
      </c>
      <c r="M4885" s="591" t="s">
        <v>899</v>
      </c>
      <c r="O4885" s="554" t="str">
        <f t="shared" si="448"/>
        <v>B3/23/12-G</v>
      </c>
    </row>
    <row r="4887" spans="1:18" ht="14.5">
      <c r="A4887" s="587">
        <v>5</v>
      </c>
      <c r="B4887" s="588" t="s">
        <v>4904</v>
      </c>
      <c r="C4887" s="588" t="s">
        <v>36</v>
      </c>
      <c r="D4887" s="588" t="s">
        <v>36</v>
      </c>
      <c r="E4887" s="588" t="s">
        <v>36</v>
      </c>
      <c r="F4887" s="587" t="s">
        <v>4850</v>
      </c>
      <c r="G4887" s="588" t="s">
        <v>36</v>
      </c>
      <c r="H4887" s="587"/>
      <c r="I4887" s="587"/>
      <c r="J4887" s="583">
        <v>1626135</v>
      </c>
      <c r="K4887" s="588"/>
      <c r="L4887" s="588"/>
      <c r="M4887" s="587"/>
      <c r="N4887" s="587"/>
      <c r="O4887" s="587"/>
    </row>
    <row r="4888" spans="1:18" ht="14.5">
      <c r="B4888" s="590" t="s">
        <v>4904</v>
      </c>
      <c r="C4888" s="590" t="s">
        <v>1914</v>
      </c>
      <c r="D4888" s="590" t="s">
        <v>2197</v>
      </c>
      <c r="E4888" s="590" t="s">
        <v>28</v>
      </c>
      <c r="F4888" s="591" t="s">
        <v>898</v>
      </c>
      <c r="G4888" s="590" t="s">
        <v>311</v>
      </c>
      <c r="H4888" s="589">
        <v>14</v>
      </c>
      <c r="I4888" s="592">
        <v>116152.5</v>
      </c>
      <c r="J4888" s="592">
        <v>1626135</v>
      </c>
      <c r="K4888" s="590" t="s">
        <v>1365</v>
      </c>
      <c r="L4888" s="590" t="s">
        <v>4917</v>
      </c>
      <c r="M4888" s="591" t="s">
        <v>898</v>
      </c>
      <c r="O4888" s="554" t="str">
        <f>+_xlfn.CONCAT(B4888,"-",E4888)</f>
        <v>B3/23/12-H</v>
      </c>
      <c r="P4888" s="555"/>
      <c r="Q4888" s="555"/>
      <c r="R4888" s="555"/>
    </row>
    <row r="4891" spans="1:18" ht="43.5">
      <c r="A4891" s="587">
        <v>4</v>
      </c>
      <c r="B4891" s="588" t="s">
        <v>4918</v>
      </c>
      <c r="C4891" s="588" t="s">
        <v>36</v>
      </c>
      <c r="D4891" s="588" t="s">
        <v>36</v>
      </c>
      <c r="E4891" s="588" t="s">
        <v>36</v>
      </c>
      <c r="F4891" s="587" t="s">
        <v>901</v>
      </c>
      <c r="G4891" s="588" t="s">
        <v>36</v>
      </c>
      <c r="H4891" s="587"/>
      <c r="I4891" s="587"/>
      <c r="J4891" s="583">
        <v>1005623.64</v>
      </c>
      <c r="K4891" s="588"/>
      <c r="L4891" s="588"/>
      <c r="M4891" s="587"/>
      <c r="N4891" s="587"/>
      <c r="O4891" s="587"/>
    </row>
    <row r="4892" spans="1:18" ht="14.5">
      <c r="B4892" s="590" t="s">
        <v>4918</v>
      </c>
      <c r="C4892" s="590" t="s">
        <v>1914</v>
      </c>
      <c r="D4892" s="590" t="s">
        <v>2197</v>
      </c>
      <c r="E4892" s="590" t="s">
        <v>5</v>
      </c>
      <c r="F4892" s="591" t="s">
        <v>2201</v>
      </c>
      <c r="G4892" s="590" t="s">
        <v>311</v>
      </c>
      <c r="H4892" s="589">
        <v>3</v>
      </c>
      <c r="I4892" s="592">
        <v>332257.88</v>
      </c>
      <c r="J4892" s="592">
        <v>996773.64</v>
      </c>
      <c r="K4892" s="590" t="s">
        <v>1365</v>
      </c>
      <c r="L4892" s="590" t="s">
        <v>4919</v>
      </c>
      <c r="M4892" s="591" t="s">
        <v>2201</v>
      </c>
      <c r="O4892" s="554" t="str">
        <f t="shared" ref="O4892:O4893" si="449">+_xlfn.CONCAT(B4892,"-",E4892)</f>
        <v>B3/23/13-A</v>
      </c>
      <c r="P4892" s="555"/>
      <c r="Q4892" s="555"/>
      <c r="R4892" s="555"/>
    </row>
    <row r="4893" spans="1:18">
      <c r="B4893" s="590" t="s">
        <v>4918</v>
      </c>
      <c r="C4893" s="590" t="s">
        <v>1914</v>
      </c>
      <c r="D4893" s="590" t="s">
        <v>2197</v>
      </c>
      <c r="E4893" s="590" t="s">
        <v>6</v>
      </c>
      <c r="F4893" s="591" t="s">
        <v>4920</v>
      </c>
      <c r="G4893" s="590" t="s">
        <v>311</v>
      </c>
      <c r="H4893" s="589">
        <v>1</v>
      </c>
      <c r="I4893" s="592">
        <v>8850</v>
      </c>
      <c r="J4893" s="592">
        <v>8850</v>
      </c>
      <c r="K4893" s="590" t="s">
        <v>1365</v>
      </c>
      <c r="L4893" s="590" t="s">
        <v>4921</v>
      </c>
      <c r="M4893" s="591" t="s">
        <v>4920</v>
      </c>
      <c r="O4893" s="554" t="str">
        <f t="shared" si="449"/>
        <v>B3/23/13-B</v>
      </c>
    </row>
    <row r="4895" spans="1:18" ht="29">
      <c r="A4895" s="587">
        <v>4</v>
      </c>
      <c r="B4895" s="588" t="s">
        <v>4918</v>
      </c>
      <c r="C4895" s="588" t="s">
        <v>36</v>
      </c>
      <c r="D4895" s="588" t="s">
        <v>36</v>
      </c>
      <c r="E4895" s="588" t="s">
        <v>36</v>
      </c>
      <c r="F4895" s="587" t="s">
        <v>905</v>
      </c>
      <c r="G4895" s="588" t="s">
        <v>36</v>
      </c>
      <c r="H4895" s="587"/>
      <c r="I4895" s="587"/>
      <c r="J4895" s="583">
        <v>1552155.5</v>
      </c>
      <c r="K4895" s="588"/>
      <c r="L4895" s="588"/>
      <c r="M4895" s="587"/>
      <c r="N4895" s="587"/>
      <c r="O4895" s="587"/>
    </row>
    <row r="4896" spans="1:18" ht="14.5">
      <c r="B4896" s="590" t="s">
        <v>4918</v>
      </c>
      <c r="C4896" s="590" t="s">
        <v>1914</v>
      </c>
      <c r="D4896" s="590" t="s">
        <v>2197</v>
      </c>
      <c r="E4896" s="590" t="s">
        <v>7</v>
      </c>
      <c r="F4896" s="591" t="s">
        <v>906</v>
      </c>
      <c r="G4896" s="590" t="s">
        <v>168</v>
      </c>
      <c r="H4896" s="589">
        <v>938</v>
      </c>
      <c r="I4896" s="592">
        <v>1654.75</v>
      </c>
      <c r="J4896" s="592">
        <v>1552155.5</v>
      </c>
      <c r="K4896" s="590" t="s">
        <v>1365</v>
      </c>
      <c r="L4896" s="590" t="s">
        <v>4922</v>
      </c>
      <c r="M4896" s="591" t="s">
        <v>906</v>
      </c>
      <c r="O4896" s="554" t="str">
        <f>+_xlfn.CONCAT(B4896,"-",E4896)</f>
        <v>B3/23/13-C</v>
      </c>
      <c r="P4896" s="555"/>
      <c r="Q4896" s="555"/>
      <c r="R4896" s="555"/>
    </row>
    <row r="4898" spans="1:18" ht="14.5">
      <c r="A4898" s="587">
        <v>4</v>
      </c>
      <c r="B4898" s="588" t="s">
        <v>4918</v>
      </c>
      <c r="C4898" s="588" t="s">
        <v>36</v>
      </c>
      <c r="D4898" s="588" t="s">
        <v>36</v>
      </c>
      <c r="E4898" s="588" t="s">
        <v>36</v>
      </c>
      <c r="F4898" s="587" t="s">
        <v>914</v>
      </c>
      <c r="G4898" s="588" t="s">
        <v>36</v>
      </c>
      <c r="H4898" s="587"/>
      <c r="I4898" s="587"/>
      <c r="J4898" s="583">
        <v>34087.5</v>
      </c>
      <c r="K4898" s="588"/>
      <c r="L4898" s="588"/>
      <c r="M4898" s="587"/>
      <c r="N4898" s="587"/>
      <c r="O4898" s="587"/>
    </row>
    <row r="4899" spans="1:18" ht="14.5">
      <c r="B4899" s="590" t="s">
        <v>4918</v>
      </c>
      <c r="C4899" s="590" t="s">
        <v>1914</v>
      </c>
      <c r="D4899" s="590" t="s">
        <v>2197</v>
      </c>
      <c r="E4899" s="590" t="s">
        <v>8</v>
      </c>
      <c r="F4899" s="591" t="s">
        <v>915</v>
      </c>
      <c r="G4899" s="590" t="s">
        <v>311</v>
      </c>
      <c r="H4899" s="589">
        <v>1</v>
      </c>
      <c r="I4899" s="592">
        <v>34087.5</v>
      </c>
      <c r="J4899" s="592">
        <v>34087.5</v>
      </c>
      <c r="K4899" s="590" t="s">
        <v>1365</v>
      </c>
      <c r="L4899" s="590" t="s">
        <v>4923</v>
      </c>
      <c r="M4899" s="591" t="s">
        <v>915</v>
      </c>
      <c r="O4899" s="554" t="str">
        <f>+_xlfn.CONCAT(B4899,"-",E4899)</f>
        <v>B3/23/13-D</v>
      </c>
      <c r="P4899" s="555"/>
      <c r="Q4899" s="555"/>
      <c r="R4899" s="555"/>
    </row>
    <row r="4901" spans="1:18" ht="87">
      <c r="A4901" s="587">
        <v>4</v>
      </c>
      <c r="B4901" s="588" t="s">
        <v>4918</v>
      </c>
      <c r="C4901" s="588" t="s">
        <v>36</v>
      </c>
      <c r="D4901" s="588" t="s">
        <v>36</v>
      </c>
      <c r="E4901" s="588" t="s">
        <v>36</v>
      </c>
      <c r="F4901" s="587" t="s">
        <v>917</v>
      </c>
      <c r="G4901" s="588" t="s">
        <v>36</v>
      </c>
      <c r="H4901" s="587"/>
      <c r="I4901" s="587"/>
      <c r="J4901" s="583">
        <v>2287.5</v>
      </c>
      <c r="K4901" s="588"/>
      <c r="L4901" s="588"/>
      <c r="M4901" s="587"/>
      <c r="N4901" s="587"/>
      <c r="O4901" s="587"/>
    </row>
    <row r="4902" spans="1:18" ht="14.5">
      <c r="B4902" s="590" t="s">
        <v>4918</v>
      </c>
      <c r="C4902" s="590" t="s">
        <v>1914</v>
      </c>
      <c r="D4902" s="590" t="s">
        <v>2197</v>
      </c>
      <c r="E4902" s="590" t="s">
        <v>10</v>
      </c>
      <c r="F4902" s="591" t="s">
        <v>4924</v>
      </c>
      <c r="G4902" s="590" t="s">
        <v>311</v>
      </c>
      <c r="H4902" s="589">
        <v>1</v>
      </c>
      <c r="I4902" s="592">
        <v>2287.5</v>
      </c>
      <c r="J4902" s="592">
        <v>2287.5</v>
      </c>
      <c r="K4902" s="590" t="s">
        <v>1365</v>
      </c>
      <c r="L4902" s="590" t="s">
        <v>4925</v>
      </c>
      <c r="M4902" s="591" t="s">
        <v>4924</v>
      </c>
      <c r="O4902" s="554" t="str">
        <f>+_xlfn.CONCAT(B4902,"-",E4902)</f>
        <v>B3/23/13-E</v>
      </c>
      <c r="P4902" s="555"/>
      <c r="Q4902" s="555"/>
      <c r="R4902" s="555"/>
    </row>
    <row r="4904" spans="1:18" ht="29">
      <c r="A4904" s="587">
        <v>4</v>
      </c>
      <c r="B4904" s="588" t="s">
        <v>4918</v>
      </c>
      <c r="C4904" s="588" t="s">
        <v>36</v>
      </c>
      <c r="D4904" s="588" t="s">
        <v>36</v>
      </c>
      <c r="E4904" s="588" t="s">
        <v>36</v>
      </c>
      <c r="F4904" s="587" t="s">
        <v>919</v>
      </c>
      <c r="G4904" s="588" t="s">
        <v>36</v>
      </c>
      <c r="H4904" s="587"/>
      <c r="I4904" s="587"/>
      <c r="J4904" s="583">
        <v>123150</v>
      </c>
      <c r="K4904" s="588"/>
      <c r="L4904" s="588"/>
      <c r="M4904" s="587"/>
      <c r="N4904" s="587"/>
      <c r="O4904" s="587"/>
    </row>
    <row r="4905" spans="1:18" ht="14.5">
      <c r="B4905" s="590" t="s">
        <v>4918</v>
      </c>
      <c r="C4905" s="590" t="s">
        <v>1914</v>
      </c>
      <c r="D4905" s="590" t="s">
        <v>2197</v>
      </c>
      <c r="E4905" s="590" t="s">
        <v>11</v>
      </c>
      <c r="F4905" s="591" t="s">
        <v>4926</v>
      </c>
      <c r="G4905" s="590" t="s">
        <v>311</v>
      </c>
      <c r="H4905" s="589">
        <v>2</v>
      </c>
      <c r="I4905" s="592">
        <v>30787.5</v>
      </c>
      <c r="J4905" s="592">
        <v>61575</v>
      </c>
      <c r="K4905" s="590" t="s">
        <v>1365</v>
      </c>
      <c r="L4905" s="590" t="s">
        <v>4927</v>
      </c>
      <c r="M4905" s="591" t="s">
        <v>4926</v>
      </c>
      <c r="O4905" s="554" t="str">
        <f t="shared" ref="O4905:O4906" si="450">+_xlfn.CONCAT(B4905,"-",E4905)</f>
        <v>B3/23/13-F</v>
      </c>
      <c r="P4905" s="555"/>
      <c r="Q4905" s="555"/>
      <c r="R4905" s="555"/>
    </row>
    <row r="4906" spans="1:18">
      <c r="B4906" s="590" t="s">
        <v>4918</v>
      </c>
      <c r="C4906" s="590" t="s">
        <v>1914</v>
      </c>
      <c r="D4906" s="590" t="s">
        <v>2197</v>
      </c>
      <c r="E4906" s="590" t="s">
        <v>27</v>
      </c>
      <c r="F4906" s="591" t="s">
        <v>4928</v>
      </c>
      <c r="G4906" s="590" t="s">
        <v>311</v>
      </c>
      <c r="H4906" s="589">
        <v>2</v>
      </c>
      <c r="I4906" s="592">
        <v>30787.5</v>
      </c>
      <c r="J4906" s="592">
        <v>61575</v>
      </c>
      <c r="K4906" s="590" t="s">
        <v>1365</v>
      </c>
      <c r="L4906" s="590" t="s">
        <v>4929</v>
      </c>
      <c r="M4906" s="591" t="s">
        <v>4928</v>
      </c>
      <c r="O4906" s="554" t="str">
        <f t="shared" si="450"/>
        <v>B3/23/13-G</v>
      </c>
    </row>
    <row r="4908" spans="1:18" ht="14.5">
      <c r="A4908" s="587">
        <v>4</v>
      </c>
      <c r="B4908" s="588" t="s">
        <v>4918</v>
      </c>
      <c r="C4908" s="588" t="s">
        <v>36</v>
      </c>
      <c r="D4908" s="588" t="s">
        <v>36</v>
      </c>
      <c r="E4908" s="588" t="s">
        <v>36</v>
      </c>
      <c r="F4908" s="587" t="s">
        <v>922</v>
      </c>
      <c r="G4908" s="588" t="s">
        <v>36</v>
      </c>
      <c r="H4908" s="587"/>
      <c r="I4908" s="587"/>
      <c r="J4908" s="583">
        <v>136350</v>
      </c>
      <c r="K4908" s="588"/>
      <c r="L4908" s="588"/>
      <c r="M4908" s="587"/>
      <c r="N4908" s="587"/>
      <c r="O4908" s="587"/>
    </row>
    <row r="4909" spans="1:18" ht="14.5">
      <c r="B4909" s="590" t="s">
        <v>4918</v>
      </c>
      <c r="C4909" s="590" t="s">
        <v>1914</v>
      </c>
      <c r="D4909" s="590" t="s">
        <v>2197</v>
      </c>
      <c r="E4909" s="590" t="s">
        <v>28</v>
      </c>
      <c r="F4909" s="591" t="s">
        <v>923</v>
      </c>
      <c r="G4909" s="590" t="s">
        <v>311</v>
      </c>
      <c r="H4909" s="589">
        <v>2</v>
      </c>
      <c r="I4909" s="592">
        <v>34087.5</v>
      </c>
      <c r="J4909" s="592">
        <v>68175</v>
      </c>
      <c r="K4909" s="590" t="s">
        <v>1365</v>
      </c>
      <c r="L4909" s="590" t="s">
        <v>4930</v>
      </c>
      <c r="M4909" s="591" t="s">
        <v>923</v>
      </c>
      <c r="O4909" s="554" t="str">
        <f t="shared" ref="O4909:O4910" si="451">+_xlfn.CONCAT(B4909,"-",E4909)</f>
        <v>B3/23/13-H</v>
      </c>
      <c r="P4909" s="555"/>
      <c r="Q4909" s="555"/>
      <c r="R4909" s="555"/>
    </row>
    <row r="4910" spans="1:18">
      <c r="B4910" s="590" t="s">
        <v>4918</v>
      </c>
      <c r="C4910" s="590" t="s">
        <v>1914</v>
      </c>
      <c r="D4910" s="590" t="s">
        <v>2197</v>
      </c>
      <c r="E4910" s="590" t="s">
        <v>33</v>
      </c>
      <c r="F4910" s="591" t="s">
        <v>924</v>
      </c>
      <c r="G4910" s="590" t="s">
        <v>311</v>
      </c>
      <c r="H4910" s="589">
        <v>2</v>
      </c>
      <c r="I4910" s="592">
        <v>34087.5</v>
      </c>
      <c r="J4910" s="592">
        <v>68175</v>
      </c>
      <c r="K4910" s="590" t="s">
        <v>1365</v>
      </c>
      <c r="L4910" s="590" t="s">
        <v>4931</v>
      </c>
      <c r="M4910" s="591" t="s">
        <v>924</v>
      </c>
      <c r="O4910" s="554" t="str">
        <f t="shared" si="451"/>
        <v>B3/23/13-J</v>
      </c>
    </row>
    <row r="4913" spans="1:18" ht="29">
      <c r="A4913" s="587">
        <v>3</v>
      </c>
      <c r="B4913" s="588" t="s">
        <v>4932</v>
      </c>
      <c r="C4913" s="588" t="s">
        <v>36</v>
      </c>
      <c r="D4913" s="588" t="s">
        <v>36</v>
      </c>
      <c r="E4913" s="588" t="s">
        <v>36</v>
      </c>
      <c r="F4913" s="587" t="s">
        <v>4772</v>
      </c>
      <c r="G4913" s="588" t="s">
        <v>36</v>
      </c>
      <c r="H4913" s="587"/>
      <c r="I4913" s="587"/>
      <c r="J4913" s="583">
        <v>656346.53</v>
      </c>
      <c r="K4913" s="588"/>
      <c r="L4913" s="588"/>
      <c r="M4913" s="587"/>
      <c r="N4913" s="587"/>
      <c r="O4913" s="587"/>
    </row>
    <row r="4914" spans="1:18" ht="72.5">
      <c r="A4914" s="587">
        <v>4</v>
      </c>
      <c r="B4914" s="588" t="s">
        <v>4932</v>
      </c>
      <c r="C4914" s="588" t="s">
        <v>36</v>
      </c>
      <c r="D4914" s="588" t="s">
        <v>36</v>
      </c>
      <c r="E4914" s="588" t="s">
        <v>36</v>
      </c>
      <c r="F4914" s="587" t="s">
        <v>4773</v>
      </c>
      <c r="G4914" s="588" t="s">
        <v>36</v>
      </c>
      <c r="H4914" s="587"/>
      <c r="I4914" s="587"/>
      <c r="J4914" s="583">
        <v>650825</v>
      </c>
      <c r="K4914" s="588"/>
      <c r="L4914" s="588"/>
      <c r="M4914" s="587"/>
      <c r="N4914" s="587"/>
      <c r="O4914" s="587"/>
      <c r="P4914" s="555"/>
      <c r="Q4914" s="555"/>
      <c r="R4914" s="555"/>
    </row>
    <row r="4915" spans="1:18" ht="14.5">
      <c r="B4915" s="590" t="s">
        <v>4932</v>
      </c>
      <c r="C4915" s="590" t="s">
        <v>1914</v>
      </c>
      <c r="D4915" s="590" t="s">
        <v>2095</v>
      </c>
      <c r="E4915" s="590" t="s">
        <v>5</v>
      </c>
      <c r="F4915" s="591" t="s">
        <v>4774</v>
      </c>
      <c r="G4915" s="590" t="s">
        <v>311</v>
      </c>
      <c r="H4915" s="589">
        <v>2</v>
      </c>
      <c r="I4915" s="592">
        <v>325412.5</v>
      </c>
      <c r="J4915" s="592">
        <v>650825</v>
      </c>
      <c r="K4915" s="590" t="s">
        <v>1365</v>
      </c>
      <c r="L4915" s="590" t="s">
        <v>4933</v>
      </c>
      <c r="M4915" s="591" t="s">
        <v>4774</v>
      </c>
      <c r="O4915" s="554" t="str">
        <f>+_xlfn.CONCAT(B4915,"-",E4915)</f>
        <v>B3/23/14-A</v>
      </c>
      <c r="P4915" s="555"/>
      <c r="Q4915" s="555"/>
      <c r="R4915" s="555"/>
    </row>
    <row r="4917" spans="1:18" ht="43.5">
      <c r="A4917" s="587">
        <v>4</v>
      </c>
      <c r="B4917" s="588" t="s">
        <v>4932</v>
      </c>
      <c r="C4917" s="588" t="s">
        <v>36</v>
      </c>
      <c r="D4917" s="588" t="s">
        <v>36</v>
      </c>
      <c r="E4917" s="588" t="s">
        <v>36</v>
      </c>
      <c r="F4917" s="587" t="s">
        <v>4776</v>
      </c>
      <c r="G4917" s="588" t="s">
        <v>36</v>
      </c>
      <c r="H4917" s="587"/>
      <c r="I4917" s="587"/>
      <c r="J4917" s="583">
        <v>5521.53</v>
      </c>
      <c r="K4917" s="588"/>
      <c r="L4917" s="588"/>
      <c r="M4917" s="587"/>
      <c r="N4917" s="587"/>
      <c r="O4917" s="587"/>
    </row>
    <row r="4918" spans="1:18" ht="14.5">
      <c r="B4918" s="590" t="s">
        <v>4932</v>
      </c>
      <c r="C4918" s="590" t="s">
        <v>1914</v>
      </c>
      <c r="D4918" s="590" t="s">
        <v>2095</v>
      </c>
      <c r="E4918" s="590" t="s">
        <v>6</v>
      </c>
      <c r="F4918" s="591" t="s">
        <v>4649</v>
      </c>
      <c r="G4918" s="590" t="s">
        <v>311</v>
      </c>
      <c r="H4918" s="589">
        <v>6</v>
      </c>
      <c r="I4918" s="589">
        <v>123.38</v>
      </c>
      <c r="J4918" s="589">
        <v>740.28</v>
      </c>
      <c r="K4918" s="590" t="s">
        <v>1365</v>
      </c>
      <c r="L4918" s="590" t="s">
        <v>4934</v>
      </c>
      <c r="M4918" s="591" t="s">
        <v>4649</v>
      </c>
      <c r="O4918" s="554" t="str">
        <f t="shared" ref="O4918:O4919" si="452">+_xlfn.CONCAT(B4918,"-",E4918)</f>
        <v>B3/23/14-B</v>
      </c>
      <c r="P4918" s="555"/>
      <c r="Q4918" s="555"/>
      <c r="R4918" s="555"/>
    </row>
    <row r="4919" spans="1:18">
      <c r="B4919" s="590" t="s">
        <v>4932</v>
      </c>
      <c r="C4919" s="590" t="s">
        <v>1914</v>
      </c>
      <c r="D4919" s="590" t="s">
        <v>2095</v>
      </c>
      <c r="E4919" s="590" t="s">
        <v>7</v>
      </c>
      <c r="F4919" s="591" t="s">
        <v>4778</v>
      </c>
      <c r="G4919" s="590" t="s">
        <v>311</v>
      </c>
      <c r="H4919" s="589">
        <v>15</v>
      </c>
      <c r="I4919" s="589">
        <v>318.75</v>
      </c>
      <c r="J4919" s="592">
        <v>4781.25</v>
      </c>
      <c r="K4919" s="590" t="s">
        <v>1365</v>
      </c>
      <c r="L4919" s="590" t="s">
        <v>4935</v>
      </c>
      <c r="M4919" s="591" t="s">
        <v>4778</v>
      </c>
      <c r="O4919" s="554" t="str">
        <f t="shared" si="452"/>
        <v>B3/23/14-C</v>
      </c>
    </row>
    <row r="4921" spans="1:18" ht="29">
      <c r="A4921" s="587" t="s">
        <v>1633</v>
      </c>
      <c r="B4921" s="588" t="s">
        <v>4932</v>
      </c>
      <c r="C4921" s="588" t="s">
        <v>36</v>
      </c>
      <c r="D4921" s="588" t="s">
        <v>36</v>
      </c>
      <c r="E4921" s="588" t="s">
        <v>36</v>
      </c>
      <c r="F4921" s="587" t="s">
        <v>43</v>
      </c>
      <c r="G4921" s="588"/>
      <c r="H4921" s="587"/>
      <c r="I4921" s="587"/>
      <c r="J4921" s="587"/>
      <c r="K4921" s="588"/>
      <c r="L4921" s="588"/>
      <c r="M4921" s="587"/>
      <c r="N4921" s="587"/>
      <c r="O4921" s="587"/>
    </row>
    <row r="4922" spans="1:18" ht="14.5">
      <c r="A4922" s="587" t="s">
        <v>1633</v>
      </c>
      <c r="B4922" s="588" t="s">
        <v>4932</v>
      </c>
      <c r="C4922" s="588" t="s">
        <v>36</v>
      </c>
      <c r="D4922" s="588" t="s">
        <v>36</v>
      </c>
      <c r="E4922" s="588" t="s">
        <v>36</v>
      </c>
      <c r="F4922" s="587" t="s">
        <v>9</v>
      </c>
      <c r="G4922" s="588"/>
      <c r="H4922" s="587"/>
      <c r="I4922" s="587"/>
      <c r="J4922" s="587"/>
      <c r="K4922" s="588"/>
      <c r="L4922" s="588"/>
      <c r="M4922" s="587"/>
      <c r="N4922" s="587"/>
      <c r="O4922" s="587"/>
      <c r="P4922" s="555"/>
      <c r="Q4922" s="555"/>
      <c r="R4922" s="555"/>
    </row>
    <row r="4923" spans="1:18" ht="14.5">
      <c r="P4923" s="555"/>
      <c r="Q4923" s="555"/>
      <c r="R4923" s="555"/>
    </row>
    <row r="4925" spans="1:18" ht="14.5">
      <c r="A4925" s="587">
        <v>2</v>
      </c>
      <c r="B4925" s="588" t="s">
        <v>4936</v>
      </c>
      <c r="C4925" s="588" t="s">
        <v>36</v>
      </c>
      <c r="D4925" s="588" t="s">
        <v>36</v>
      </c>
      <c r="E4925" s="588" t="s">
        <v>36</v>
      </c>
      <c r="F4925" s="587" t="s">
        <v>25</v>
      </c>
      <c r="G4925" s="588" t="s">
        <v>36</v>
      </c>
      <c r="H4925" s="587"/>
      <c r="I4925" s="587"/>
      <c r="J4925" s="583">
        <v>57241117.380000003</v>
      </c>
      <c r="K4925" s="588"/>
      <c r="L4925" s="588"/>
      <c r="M4925" s="587"/>
      <c r="N4925" s="587"/>
      <c r="O4925" s="587"/>
    </row>
    <row r="4926" spans="1:18" ht="14.5">
      <c r="A4926" s="587">
        <v>3</v>
      </c>
      <c r="B4926" s="588" t="s">
        <v>4936</v>
      </c>
      <c r="C4926" s="588" t="s">
        <v>36</v>
      </c>
      <c r="D4926" s="588" t="s">
        <v>36</v>
      </c>
      <c r="E4926" s="588" t="s">
        <v>36</v>
      </c>
      <c r="F4926" s="587" t="s">
        <v>521</v>
      </c>
      <c r="G4926" s="588" t="s">
        <v>36</v>
      </c>
      <c r="H4926" s="587"/>
      <c r="I4926" s="587"/>
      <c r="J4926" s="583">
        <v>1053029.6000000001</v>
      </c>
      <c r="K4926" s="588"/>
      <c r="L4926" s="588"/>
      <c r="M4926" s="587"/>
      <c r="N4926" s="587"/>
      <c r="O4926" s="587"/>
      <c r="P4926" s="555"/>
      <c r="Q4926" s="555"/>
      <c r="R4926" s="555"/>
    </row>
    <row r="4927" spans="1:18" ht="58">
      <c r="A4927" s="587">
        <v>4</v>
      </c>
      <c r="B4927" s="588" t="s">
        <v>4936</v>
      </c>
      <c r="C4927" s="588" t="s">
        <v>36</v>
      </c>
      <c r="D4927" s="588" t="s">
        <v>36</v>
      </c>
      <c r="E4927" s="588" t="s">
        <v>36</v>
      </c>
      <c r="F4927" s="587" t="s">
        <v>522</v>
      </c>
      <c r="G4927" s="588" t="s">
        <v>36</v>
      </c>
      <c r="H4927" s="587"/>
      <c r="I4927" s="587"/>
      <c r="J4927" s="583">
        <v>1002498</v>
      </c>
      <c r="K4927" s="588"/>
      <c r="L4927" s="588"/>
      <c r="M4927" s="587"/>
      <c r="N4927" s="587"/>
      <c r="O4927" s="587"/>
      <c r="P4927" s="555"/>
      <c r="Q4927" s="555"/>
      <c r="R4927" s="555"/>
    </row>
    <row r="4928" spans="1:18" ht="14.5">
      <c r="B4928" s="590" t="s">
        <v>4936</v>
      </c>
      <c r="C4928" s="590" t="s">
        <v>1914</v>
      </c>
      <c r="D4928" s="590" t="s">
        <v>2205</v>
      </c>
      <c r="E4928" s="590" t="s">
        <v>5</v>
      </c>
      <c r="F4928" s="591" t="s">
        <v>523</v>
      </c>
      <c r="G4928" s="590" t="s">
        <v>179</v>
      </c>
      <c r="H4928" s="593">
        <v>2100</v>
      </c>
      <c r="I4928" s="589">
        <v>477.38</v>
      </c>
      <c r="J4928" s="592">
        <v>1002498</v>
      </c>
      <c r="K4928" s="590" t="s">
        <v>2206</v>
      </c>
      <c r="L4928" s="590" t="s">
        <v>4937</v>
      </c>
      <c r="M4928" s="591" t="s">
        <v>523</v>
      </c>
      <c r="O4928" s="554" t="str">
        <f>+_xlfn.CONCAT(B4928,"-",E4928)</f>
        <v>B3/26/01-A</v>
      </c>
      <c r="P4928" s="555"/>
      <c r="Q4928" s="555"/>
      <c r="R4928" s="555"/>
    </row>
    <row r="4930" spans="1:18" ht="43.5">
      <c r="A4930" s="587">
        <v>4</v>
      </c>
      <c r="B4930" s="588" t="s">
        <v>4936</v>
      </c>
      <c r="C4930" s="588" t="s">
        <v>36</v>
      </c>
      <c r="D4930" s="588" t="s">
        <v>36</v>
      </c>
      <c r="E4930" s="588" t="s">
        <v>36</v>
      </c>
      <c r="F4930" s="587" t="s">
        <v>524</v>
      </c>
      <c r="G4930" s="588" t="s">
        <v>36</v>
      </c>
      <c r="H4930" s="587"/>
      <c r="I4930" s="587"/>
      <c r="J4930" s="583">
        <v>50531.6</v>
      </c>
      <c r="K4930" s="588"/>
      <c r="L4930" s="588"/>
      <c r="M4930" s="587"/>
      <c r="N4930" s="587"/>
      <c r="O4930" s="587"/>
    </row>
    <row r="4931" spans="1:18" ht="14.5">
      <c r="B4931" s="590" t="s">
        <v>4936</v>
      </c>
      <c r="C4931" s="590" t="s">
        <v>1914</v>
      </c>
      <c r="D4931" s="590" t="s">
        <v>2205</v>
      </c>
      <c r="E4931" s="590" t="s">
        <v>6</v>
      </c>
      <c r="F4931" s="591" t="s">
        <v>525</v>
      </c>
      <c r="G4931" s="590" t="s">
        <v>179</v>
      </c>
      <c r="H4931" s="589">
        <v>70</v>
      </c>
      <c r="I4931" s="589">
        <v>721.88</v>
      </c>
      <c r="J4931" s="592">
        <v>50531.6</v>
      </c>
      <c r="K4931" s="590" t="s">
        <v>2206</v>
      </c>
      <c r="L4931" s="590" t="s">
        <v>4938</v>
      </c>
      <c r="M4931" s="591" t="s">
        <v>525</v>
      </c>
      <c r="O4931" s="554" t="str">
        <f>+_xlfn.CONCAT(B4931,"-",E4931)</f>
        <v>B3/26/01-B</v>
      </c>
      <c r="P4931" s="555"/>
      <c r="Q4931" s="555"/>
      <c r="R4931" s="555"/>
    </row>
    <row r="4933" spans="1:18" ht="29">
      <c r="A4933" s="587">
        <v>3</v>
      </c>
      <c r="B4933" s="588" t="s">
        <v>4936</v>
      </c>
      <c r="C4933" s="588" t="s">
        <v>36</v>
      </c>
      <c r="D4933" s="588" t="s">
        <v>36</v>
      </c>
      <c r="E4933" s="588" t="s">
        <v>36</v>
      </c>
      <c r="F4933" s="587" t="s">
        <v>526</v>
      </c>
      <c r="G4933" s="588" t="s">
        <v>36</v>
      </c>
      <c r="H4933" s="587"/>
      <c r="I4933" s="587"/>
      <c r="J4933" s="583">
        <v>3121179.35</v>
      </c>
      <c r="K4933" s="588"/>
      <c r="L4933" s="588"/>
      <c r="M4933" s="587"/>
      <c r="N4933" s="587"/>
      <c r="O4933" s="587"/>
    </row>
    <row r="4934" spans="1:18" ht="58">
      <c r="A4934" s="587">
        <v>4</v>
      </c>
      <c r="B4934" s="588" t="s">
        <v>4936</v>
      </c>
      <c r="C4934" s="588" t="s">
        <v>36</v>
      </c>
      <c r="D4934" s="588" t="s">
        <v>36</v>
      </c>
      <c r="E4934" s="588" t="s">
        <v>36</v>
      </c>
      <c r="F4934" s="587" t="s">
        <v>527</v>
      </c>
      <c r="G4934" s="588" t="s">
        <v>36</v>
      </c>
      <c r="H4934" s="587"/>
      <c r="I4934" s="587"/>
      <c r="J4934" s="583">
        <v>30237.9</v>
      </c>
      <c r="K4934" s="588"/>
      <c r="L4934" s="588"/>
      <c r="M4934" s="587"/>
      <c r="N4934" s="587"/>
      <c r="O4934" s="587"/>
      <c r="P4934" s="555"/>
      <c r="Q4934" s="555"/>
      <c r="R4934" s="555"/>
    </row>
    <row r="4935" spans="1:18" ht="14.5">
      <c r="B4935" s="590" t="s">
        <v>4936</v>
      </c>
      <c r="C4935" s="590" t="s">
        <v>1914</v>
      </c>
      <c r="D4935" s="590" t="s">
        <v>2205</v>
      </c>
      <c r="E4935" s="590" t="s">
        <v>7</v>
      </c>
      <c r="F4935" s="591" t="s">
        <v>528</v>
      </c>
      <c r="G4935" s="590" t="s">
        <v>179</v>
      </c>
      <c r="H4935" s="589">
        <v>330</v>
      </c>
      <c r="I4935" s="589">
        <v>91.63</v>
      </c>
      <c r="J4935" s="592">
        <v>30237.9</v>
      </c>
      <c r="K4935" s="590" t="s">
        <v>2206</v>
      </c>
      <c r="L4935" s="590" t="s">
        <v>4939</v>
      </c>
      <c r="M4935" s="591" t="s">
        <v>528</v>
      </c>
      <c r="O4935" s="554" t="str">
        <f>+_xlfn.CONCAT(B4935,"-",E4935)</f>
        <v>B3/26/01-C</v>
      </c>
      <c r="P4935" s="555"/>
      <c r="Q4935" s="555"/>
      <c r="R4935" s="555"/>
    </row>
    <row r="4937" spans="1:18" ht="58">
      <c r="A4937" s="587">
        <v>4</v>
      </c>
      <c r="B4937" s="588" t="s">
        <v>4936</v>
      </c>
      <c r="C4937" s="588" t="s">
        <v>36</v>
      </c>
      <c r="D4937" s="588" t="s">
        <v>36</v>
      </c>
      <c r="E4937" s="588" t="s">
        <v>36</v>
      </c>
      <c r="F4937" s="587" t="s">
        <v>531</v>
      </c>
      <c r="G4937" s="588" t="s">
        <v>36</v>
      </c>
      <c r="H4937" s="587"/>
      <c r="I4937" s="587"/>
      <c r="J4937" s="583">
        <v>11220</v>
      </c>
      <c r="K4937" s="588"/>
      <c r="L4937" s="588"/>
      <c r="M4937" s="587"/>
      <c r="N4937" s="587"/>
      <c r="O4937" s="587"/>
    </row>
    <row r="4938" spans="1:18" ht="14.5">
      <c r="B4938" s="590" t="s">
        <v>4936</v>
      </c>
      <c r="C4938" s="590" t="s">
        <v>1914</v>
      </c>
      <c r="D4938" s="590" t="s">
        <v>2205</v>
      </c>
      <c r="E4938" s="590" t="s">
        <v>8</v>
      </c>
      <c r="F4938" s="591" t="s">
        <v>532</v>
      </c>
      <c r="G4938" s="590" t="s">
        <v>179</v>
      </c>
      <c r="H4938" s="589">
        <v>330</v>
      </c>
      <c r="I4938" s="589">
        <v>34</v>
      </c>
      <c r="J4938" s="592">
        <v>11220</v>
      </c>
      <c r="K4938" s="590" t="s">
        <v>2206</v>
      </c>
      <c r="L4938" s="590" t="s">
        <v>4940</v>
      </c>
      <c r="M4938" s="591" t="s">
        <v>532</v>
      </c>
      <c r="O4938" s="554" t="str">
        <f>+_xlfn.CONCAT(B4938,"-",E4938)</f>
        <v>B3/26/01-D</v>
      </c>
      <c r="P4938" s="555"/>
      <c r="Q4938" s="555"/>
      <c r="R4938" s="555"/>
    </row>
    <row r="4941" spans="1:18" ht="43.5">
      <c r="A4941" s="587">
        <v>4</v>
      </c>
      <c r="B4941" s="588" t="s">
        <v>4941</v>
      </c>
      <c r="C4941" s="588" t="s">
        <v>36</v>
      </c>
      <c r="D4941" s="588" t="s">
        <v>36</v>
      </c>
      <c r="E4941" s="588" t="s">
        <v>36</v>
      </c>
      <c r="F4941" s="587" t="s">
        <v>534</v>
      </c>
      <c r="G4941" s="588" t="s">
        <v>36</v>
      </c>
      <c r="H4941" s="587"/>
      <c r="I4941" s="587"/>
      <c r="J4941" s="583">
        <v>673418.3</v>
      </c>
      <c r="K4941" s="588"/>
      <c r="L4941" s="588"/>
      <c r="M4941" s="587"/>
      <c r="N4941" s="587"/>
      <c r="O4941" s="587"/>
    </row>
    <row r="4942" spans="1:18" ht="14.5">
      <c r="B4942" s="590" t="s">
        <v>4941</v>
      </c>
      <c r="C4942" s="590" t="s">
        <v>1914</v>
      </c>
      <c r="D4942" s="590" t="s">
        <v>2205</v>
      </c>
      <c r="E4942" s="590" t="s">
        <v>5</v>
      </c>
      <c r="F4942" s="591" t="s">
        <v>535</v>
      </c>
      <c r="G4942" s="590" t="s">
        <v>179</v>
      </c>
      <c r="H4942" s="589">
        <v>650</v>
      </c>
      <c r="I4942" s="592">
        <v>1003.75</v>
      </c>
      <c r="J4942" s="592">
        <v>652437.5</v>
      </c>
      <c r="K4942" s="590" t="s">
        <v>2206</v>
      </c>
      <c r="L4942" s="590" t="s">
        <v>4942</v>
      </c>
      <c r="M4942" s="591" t="s">
        <v>535</v>
      </c>
      <c r="O4942" s="554" t="str">
        <f t="shared" ref="O4942:O4943" si="453">+_xlfn.CONCAT(B4942,"-",E4942)</f>
        <v>B3/26/02-A</v>
      </c>
      <c r="P4942" s="555"/>
      <c r="Q4942" s="555"/>
      <c r="R4942" s="555"/>
    </row>
    <row r="4943" spans="1:18">
      <c r="B4943" s="590" t="s">
        <v>4941</v>
      </c>
      <c r="C4943" s="590" t="s">
        <v>1914</v>
      </c>
      <c r="D4943" s="590" t="s">
        <v>2205</v>
      </c>
      <c r="E4943" s="590" t="s">
        <v>6</v>
      </c>
      <c r="F4943" s="591" t="s">
        <v>538</v>
      </c>
      <c r="G4943" s="590" t="s">
        <v>179</v>
      </c>
      <c r="H4943" s="589">
        <v>160</v>
      </c>
      <c r="I4943" s="589">
        <v>131.13</v>
      </c>
      <c r="J4943" s="592">
        <v>20980.799999999999</v>
      </c>
      <c r="K4943" s="590" t="s">
        <v>2206</v>
      </c>
      <c r="L4943" s="590" t="s">
        <v>4943</v>
      </c>
      <c r="M4943" s="591" t="s">
        <v>538</v>
      </c>
      <c r="O4943" s="554" t="str">
        <f t="shared" si="453"/>
        <v>B3/26/02-B</v>
      </c>
    </row>
    <row r="4945" spans="1:18" ht="43.5">
      <c r="A4945" s="587">
        <v>4</v>
      </c>
      <c r="B4945" s="588" t="s">
        <v>4941</v>
      </c>
      <c r="C4945" s="588" t="s">
        <v>36</v>
      </c>
      <c r="D4945" s="588" t="s">
        <v>36</v>
      </c>
      <c r="E4945" s="588" t="s">
        <v>36</v>
      </c>
      <c r="F4945" s="587" t="s">
        <v>540</v>
      </c>
      <c r="G4945" s="588" t="s">
        <v>36</v>
      </c>
      <c r="H4945" s="587"/>
      <c r="I4945" s="587"/>
      <c r="J4945" s="583">
        <v>1927650.95</v>
      </c>
      <c r="K4945" s="588"/>
      <c r="L4945" s="588"/>
      <c r="M4945" s="587"/>
      <c r="N4945" s="587"/>
      <c r="O4945" s="587"/>
    </row>
    <row r="4946" spans="1:18" ht="14.5">
      <c r="B4946" s="590" t="s">
        <v>4941</v>
      </c>
      <c r="C4946" s="590" t="s">
        <v>1914</v>
      </c>
      <c r="D4946" s="590" t="s">
        <v>2205</v>
      </c>
      <c r="E4946" s="590" t="s">
        <v>7</v>
      </c>
      <c r="F4946" s="591" t="s">
        <v>2215</v>
      </c>
      <c r="G4946" s="590" t="s">
        <v>179</v>
      </c>
      <c r="H4946" s="589">
        <v>540</v>
      </c>
      <c r="I4946" s="592">
        <v>1182.25</v>
      </c>
      <c r="J4946" s="592">
        <v>638415</v>
      </c>
      <c r="K4946" s="590" t="s">
        <v>2206</v>
      </c>
      <c r="L4946" s="590" t="s">
        <v>4944</v>
      </c>
      <c r="M4946" s="591" t="s">
        <v>2215</v>
      </c>
      <c r="O4946" s="554" t="str">
        <f t="shared" ref="O4946:O4953" si="454">+_xlfn.CONCAT(B4946,"-",E4946)</f>
        <v>B3/26/02-C</v>
      </c>
      <c r="P4946" s="555"/>
      <c r="Q4946" s="555"/>
      <c r="R4946" s="555"/>
    </row>
    <row r="4947" spans="1:18">
      <c r="B4947" s="590" t="s">
        <v>4941</v>
      </c>
      <c r="C4947" s="590" t="s">
        <v>1914</v>
      </c>
      <c r="D4947" s="590" t="s">
        <v>2205</v>
      </c>
      <c r="E4947" s="590" t="s">
        <v>8</v>
      </c>
      <c r="F4947" s="591" t="s">
        <v>535</v>
      </c>
      <c r="G4947" s="590" t="s">
        <v>179</v>
      </c>
      <c r="H4947" s="589">
        <v>550</v>
      </c>
      <c r="I4947" s="589">
        <v>952.75</v>
      </c>
      <c r="J4947" s="592">
        <v>524012.5</v>
      </c>
      <c r="K4947" s="590" t="s">
        <v>2206</v>
      </c>
      <c r="L4947" s="590" t="s">
        <v>4945</v>
      </c>
      <c r="M4947" s="591" t="s">
        <v>535</v>
      </c>
      <c r="O4947" s="554" t="str">
        <f t="shared" si="454"/>
        <v>B3/26/02-D</v>
      </c>
    </row>
    <row r="4948" spans="1:18">
      <c r="B4948" s="590" t="s">
        <v>4941</v>
      </c>
      <c r="C4948" s="590" t="s">
        <v>1914</v>
      </c>
      <c r="D4948" s="590" t="s">
        <v>2205</v>
      </c>
      <c r="E4948" s="590" t="s">
        <v>10</v>
      </c>
      <c r="F4948" s="591" t="s">
        <v>541</v>
      </c>
      <c r="G4948" s="590" t="s">
        <v>179</v>
      </c>
      <c r="H4948" s="589">
        <v>205</v>
      </c>
      <c r="I4948" s="589">
        <v>747.25</v>
      </c>
      <c r="J4948" s="592">
        <v>153186.25</v>
      </c>
      <c r="K4948" s="590" t="s">
        <v>2206</v>
      </c>
      <c r="L4948" s="590" t="s">
        <v>4946</v>
      </c>
      <c r="M4948" s="591" t="s">
        <v>541</v>
      </c>
      <c r="O4948" s="554" t="str">
        <f t="shared" si="454"/>
        <v>B3/26/02-E</v>
      </c>
    </row>
    <row r="4949" spans="1:18">
      <c r="B4949" s="590" t="s">
        <v>4941</v>
      </c>
      <c r="C4949" s="590" t="s">
        <v>1914</v>
      </c>
      <c r="D4949" s="590" t="s">
        <v>2205</v>
      </c>
      <c r="E4949" s="590" t="s">
        <v>11</v>
      </c>
      <c r="F4949" s="591" t="s">
        <v>536</v>
      </c>
      <c r="G4949" s="590" t="s">
        <v>179</v>
      </c>
      <c r="H4949" s="589">
        <v>380</v>
      </c>
      <c r="I4949" s="589">
        <v>511.75</v>
      </c>
      <c r="J4949" s="592">
        <v>194465</v>
      </c>
      <c r="K4949" s="590" t="s">
        <v>2206</v>
      </c>
      <c r="L4949" s="590" t="s">
        <v>4947</v>
      </c>
      <c r="M4949" s="591" t="s">
        <v>536</v>
      </c>
      <c r="O4949" s="554" t="str">
        <f t="shared" si="454"/>
        <v>B3/26/02-F</v>
      </c>
    </row>
    <row r="4950" spans="1:18">
      <c r="B4950" s="590" t="s">
        <v>4941</v>
      </c>
      <c r="C4950" s="590" t="s">
        <v>1914</v>
      </c>
      <c r="D4950" s="590" t="s">
        <v>2205</v>
      </c>
      <c r="E4950" s="590" t="s">
        <v>27</v>
      </c>
      <c r="F4950" s="591" t="s">
        <v>3548</v>
      </c>
      <c r="G4950" s="590" t="s">
        <v>179</v>
      </c>
      <c r="H4950" s="589">
        <v>790</v>
      </c>
      <c r="I4950" s="589">
        <v>383.38</v>
      </c>
      <c r="J4950" s="592">
        <v>302870.2</v>
      </c>
      <c r="K4950" s="590" t="s">
        <v>2206</v>
      </c>
      <c r="L4950" s="590" t="s">
        <v>4948</v>
      </c>
      <c r="M4950" s="591" t="s">
        <v>3548</v>
      </c>
      <c r="O4950" s="554" t="str">
        <f t="shared" si="454"/>
        <v>B3/26/02-G</v>
      </c>
    </row>
    <row r="4951" spans="1:18">
      <c r="B4951" s="590" t="s">
        <v>4941</v>
      </c>
      <c r="C4951" s="590" t="s">
        <v>1914</v>
      </c>
      <c r="D4951" s="590" t="s">
        <v>2205</v>
      </c>
      <c r="E4951" s="590" t="s">
        <v>28</v>
      </c>
      <c r="F4951" s="591" t="s">
        <v>537</v>
      </c>
      <c r="G4951" s="590" t="s">
        <v>179</v>
      </c>
      <c r="H4951" s="589">
        <v>90</v>
      </c>
      <c r="I4951" s="589">
        <v>213.88</v>
      </c>
      <c r="J4951" s="592">
        <v>19249.2</v>
      </c>
      <c r="K4951" s="590" t="s">
        <v>2206</v>
      </c>
      <c r="L4951" s="590" t="s">
        <v>4949</v>
      </c>
      <c r="M4951" s="591" t="s">
        <v>537</v>
      </c>
      <c r="O4951" s="554" t="str">
        <f t="shared" si="454"/>
        <v>B3/26/02-H</v>
      </c>
    </row>
    <row r="4952" spans="1:18">
      <c r="B4952" s="590" t="s">
        <v>4941</v>
      </c>
      <c r="C4952" s="590" t="s">
        <v>1914</v>
      </c>
      <c r="D4952" s="590" t="s">
        <v>2205</v>
      </c>
      <c r="E4952" s="590" t="s">
        <v>33</v>
      </c>
      <c r="F4952" s="591" t="s">
        <v>4950</v>
      </c>
      <c r="G4952" s="590" t="s">
        <v>179</v>
      </c>
      <c r="H4952" s="589">
        <v>10</v>
      </c>
      <c r="I4952" s="589">
        <v>147.63</v>
      </c>
      <c r="J4952" s="592">
        <v>1476.3</v>
      </c>
      <c r="K4952" s="590" t="s">
        <v>2206</v>
      </c>
      <c r="L4952" s="590" t="s">
        <v>4951</v>
      </c>
      <c r="M4952" s="591" t="s">
        <v>4950</v>
      </c>
      <c r="O4952" s="554" t="str">
        <f t="shared" si="454"/>
        <v>B3/26/02-J</v>
      </c>
    </row>
    <row r="4953" spans="1:18">
      <c r="B4953" s="590" t="s">
        <v>4941</v>
      </c>
      <c r="C4953" s="590" t="s">
        <v>1914</v>
      </c>
      <c r="D4953" s="590" t="s">
        <v>2205</v>
      </c>
      <c r="E4953" s="590" t="s">
        <v>34</v>
      </c>
      <c r="F4953" s="591" t="s">
        <v>528</v>
      </c>
      <c r="G4953" s="590" t="s">
        <v>179</v>
      </c>
      <c r="H4953" s="593">
        <v>1550</v>
      </c>
      <c r="I4953" s="589">
        <v>60.63</v>
      </c>
      <c r="J4953" s="592">
        <v>93976.5</v>
      </c>
      <c r="K4953" s="590" t="s">
        <v>2206</v>
      </c>
      <c r="L4953" s="590" t="s">
        <v>4952</v>
      </c>
      <c r="M4953" s="591" t="s">
        <v>528</v>
      </c>
      <c r="O4953" s="554" t="str">
        <f t="shared" si="454"/>
        <v>B3/26/02-K</v>
      </c>
    </row>
    <row r="4955" spans="1:18" ht="29">
      <c r="A4955" s="587">
        <v>4</v>
      </c>
      <c r="B4955" s="588" t="s">
        <v>4941</v>
      </c>
      <c r="C4955" s="588" t="s">
        <v>36</v>
      </c>
      <c r="D4955" s="588" t="s">
        <v>36</v>
      </c>
      <c r="E4955" s="588" t="s">
        <v>36</v>
      </c>
      <c r="F4955" s="587" t="s">
        <v>543</v>
      </c>
      <c r="G4955" s="588" t="s">
        <v>36</v>
      </c>
      <c r="H4955" s="587"/>
      <c r="I4955" s="587"/>
      <c r="J4955" s="583">
        <v>81127.8</v>
      </c>
      <c r="K4955" s="588"/>
      <c r="L4955" s="588"/>
      <c r="M4955" s="587"/>
      <c r="N4955" s="587"/>
      <c r="O4955" s="587"/>
    </row>
    <row r="4956" spans="1:18" ht="14.5">
      <c r="B4956" s="590" t="s">
        <v>4941</v>
      </c>
      <c r="C4956" s="590" t="s">
        <v>1914</v>
      </c>
      <c r="D4956" s="590" t="s">
        <v>2205</v>
      </c>
      <c r="E4956" s="590" t="s">
        <v>39</v>
      </c>
      <c r="F4956" s="591" t="s">
        <v>4953</v>
      </c>
      <c r="G4956" s="590" t="s">
        <v>179</v>
      </c>
      <c r="H4956" s="589">
        <v>100</v>
      </c>
      <c r="I4956" s="589">
        <v>62.13</v>
      </c>
      <c r="J4956" s="592">
        <v>6213</v>
      </c>
      <c r="K4956" s="590" t="s">
        <v>2206</v>
      </c>
      <c r="L4956" s="590" t="s">
        <v>4954</v>
      </c>
      <c r="M4956" s="591" t="s">
        <v>4953</v>
      </c>
      <c r="O4956" s="554" t="str">
        <f t="shared" ref="O4956:O4959" si="455">+_xlfn.CONCAT(B4956,"-",E4956)</f>
        <v>B3/26/02-L</v>
      </c>
      <c r="P4956" s="555"/>
      <c r="Q4956" s="555"/>
      <c r="R4956" s="555"/>
    </row>
    <row r="4957" spans="1:18">
      <c r="B4957" s="590" t="s">
        <v>4941</v>
      </c>
      <c r="C4957" s="590" t="s">
        <v>1914</v>
      </c>
      <c r="D4957" s="590" t="s">
        <v>2205</v>
      </c>
      <c r="E4957" s="590" t="s">
        <v>38</v>
      </c>
      <c r="F4957" s="591" t="s">
        <v>4955</v>
      </c>
      <c r="G4957" s="590" t="s">
        <v>179</v>
      </c>
      <c r="H4957" s="589">
        <v>360</v>
      </c>
      <c r="I4957" s="589">
        <v>48.63</v>
      </c>
      <c r="J4957" s="592">
        <v>17506.8</v>
      </c>
      <c r="K4957" s="590" t="s">
        <v>2206</v>
      </c>
      <c r="L4957" s="590" t="s">
        <v>4956</v>
      </c>
      <c r="M4957" s="591" t="s">
        <v>4955</v>
      </c>
      <c r="O4957" s="554" t="str">
        <f t="shared" si="455"/>
        <v>B3/26/02-M</v>
      </c>
    </row>
    <row r="4958" spans="1:18">
      <c r="B4958" s="590" t="s">
        <v>4941</v>
      </c>
      <c r="C4958" s="590" t="s">
        <v>1914</v>
      </c>
      <c r="D4958" s="590" t="s">
        <v>2205</v>
      </c>
      <c r="E4958" s="590" t="s">
        <v>205</v>
      </c>
      <c r="F4958" s="591" t="s">
        <v>4957</v>
      </c>
      <c r="G4958" s="590" t="s">
        <v>179</v>
      </c>
      <c r="H4958" s="589">
        <v>800</v>
      </c>
      <c r="I4958" s="589">
        <v>39.630000000000003</v>
      </c>
      <c r="J4958" s="592">
        <v>31704</v>
      </c>
      <c r="K4958" s="590" t="s">
        <v>2206</v>
      </c>
      <c r="L4958" s="590" t="s">
        <v>4958</v>
      </c>
      <c r="M4958" s="591" t="s">
        <v>4957</v>
      </c>
      <c r="O4958" s="554" t="str">
        <f t="shared" si="455"/>
        <v>B3/26/02-N</v>
      </c>
    </row>
    <row r="4959" spans="1:18">
      <c r="B4959" s="590" t="s">
        <v>4941</v>
      </c>
      <c r="C4959" s="590" t="s">
        <v>1914</v>
      </c>
      <c r="D4959" s="590" t="s">
        <v>2205</v>
      </c>
      <c r="E4959" s="590" t="s">
        <v>414</v>
      </c>
      <c r="F4959" s="591" t="s">
        <v>3565</v>
      </c>
      <c r="G4959" s="590" t="s">
        <v>179</v>
      </c>
      <c r="H4959" s="589">
        <v>800</v>
      </c>
      <c r="I4959" s="589">
        <v>32.130000000000003</v>
      </c>
      <c r="J4959" s="592">
        <v>25704</v>
      </c>
      <c r="K4959" s="590" t="s">
        <v>2206</v>
      </c>
      <c r="L4959" s="590" t="s">
        <v>4959</v>
      </c>
      <c r="M4959" s="591" t="s">
        <v>3565</v>
      </c>
      <c r="O4959" s="554" t="str">
        <f t="shared" si="455"/>
        <v>B3/26/02-P</v>
      </c>
    </row>
    <row r="4962" spans="1:18" ht="43.5">
      <c r="A4962" s="587">
        <v>4</v>
      </c>
      <c r="B4962" s="588" t="s">
        <v>4960</v>
      </c>
      <c r="C4962" s="588" t="s">
        <v>36</v>
      </c>
      <c r="D4962" s="588" t="s">
        <v>36</v>
      </c>
      <c r="E4962" s="588" t="s">
        <v>36</v>
      </c>
      <c r="F4962" s="587" t="s">
        <v>547</v>
      </c>
      <c r="G4962" s="588" t="s">
        <v>36</v>
      </c>
      <c r="H4962" s="587"/>
      <c r="I4962" s="587"/>
      <c r="J4962" s="583">
        <v>397524.4</v>
      </c>
      <c r="K4962" s="588"/>
      <c r="L4962" s="588"/>
      <c r="M4962" s="587"/>
      <c r="N4962" s="587"/>
      <c r="O4962" s="587"/>
    </row>
    <row r="4963" spans="1:18" ht="14.5">
      <c r="B4963" s="590" t="s">
        <v>4960</v>
      </c>
      <c r="C4963" s="590" t="s">
        <v>1914</v>
      </c>
      <c r="D4963" s="590" t="s">
        <v>2205</v>
      </c>
      <c r="E4963" s="590" t="s">
        <v>5</v>
      </c>
      <c r="F4963" s="591" t="s">
        <v>4961</v>
      </c>
      <c r="G4963" s="590" t="s">
        <v>179</v>
      </c>
      <c r="H4963" s="589">
        <v>80</v>
      </c>
      <c r="I4963" s="589">
        <v>348.25</v>
      </c>
      <c r="J4963" s="592">
        <v>27860</v>
      </c>
      <c r="K4963" s="590" t="s">
        <v>2206</v>
      </c>
      <c r="L4963" s="590" t="s">
        <v>4962</v>
      </c>
      <c r="M4963" s="591" t="s">
        <v>4961</v>
      </c>
      <c r="O4963" s="554" t="str">
        <f t="shared" ref="O4963:O4973" si="456">+_xlfn.CONCAT(B4963,"-",E4963)</f>
        <v>B3/26/03-A</v>
      </c>
      <c r="P4963" s="555"/>
      <c r="Q4963" s="555"/>
      <c r="R4963" s="555"/>
    </row>
    <row r="4964" spans="1:18">
      <c r="B4964" s="590" t="s">
        <v>4960</v>
      </c>
      <c r="C4964" s="590" t="s">
        <v>1914</v>
      </c>
      <c r="D4964" s="590" t="s">
        <v>2205</v>
      </c>
      <c r="E4964" s="590" t="s">
        <v>6</v>
      </c>
      <c r="F4964" s="591" t="s">
        <v>548</v>
      </c>
      <c r="G4964" s="590" t="s">
        <v>179</v>
      </c>
      <c r="H4964" s="589">
        <v>400</v>
      </c>
      <c r="I4964" s="589">
        <v>294.25</v>
      </c>
      <c r="J4964" s="592">
        <v>117700</v>
      </c>
      <c r="K4964" s="590" t="s">
        <v>2206</v>
      </c>
      <c r="L4964" s="590" t="s">
        <v>4963</v>
      </c>
      <c r="M4964" s="591" t="s">
        <v>548</v>
      </c>
      <c r="O4964" s="554" t="str">
        <f t="shared" si="456"/>
        <v>B3/26/03-B</v>
      </c>
    </row>
    <row r="4965" spans="1:18">
      <c r="B4965" s="590" t="s">
        <v>4960</v>
      </c>
      <c r="C4965" s="590" t="s">
        <v>1914</v>
      </c>
      <c r="D4965" s="590" t="s">
        <v>2205</v>
      </c>
      <c r="E4965" s="590" t="s">
        <v>7</v>
      </c>
      <c r="F4965" s="591" t="s">
        <v>4964</v>
      </c>
      <c r="G4965" s="590" t="s">
        <v>179</v>
      </c>
      <c r="H4965" s="589">
        <v>80</v>
      </c>
      <c r="I4965" s="589">
        <v>243.25</v>
      </c>
      <c r="J4965" s="592">
        <v>19460</v>
      </c>
      <c r="K4965" s="590" t="s">
        <v>2206</v>
      </c>
      <c r="L4965" s="590" t="s">
        <v>4965</v>
      </c>
      <c r="M4965" s="591" t="s">
        <v>4964</v>
      </c>
      <c r="O4965" s="554" t="str">
        <f t="shared" si="456"/>
        <v>B3/26/03-C</v>
      </c>
    </row>
    <row r="4966" spans="1:18">
      <c r="B4966" s="590" t="s">
        <v>4960</v>
      </c>
      <c r="C4966" s="590" t="s">
        <v>1914</v>
      </c>
      <c r="D4966" s="590" t="s">
        <v>2205</v>
      </c>
      <c r="E4966" s="590" t="s">
        <v>8</v>
      </c>
      <c r="F4966" s="591" t="s">
        <v>2222</v>
      </c>
      <c r="G4966" s="590" t="s">
        <v>179</v>
      </c>
      <c r="H4966" s="589">
        <v>70</v>
      </c>
      <c r="I4966" s="589">
        <v>210.25</v>
      </c>
      <c r="J4966" s="592">
        <v>14717.5</v>
      </c>
      <c r="K4966" s="590" t="s">
        <v>2206</v>
      </c>
      <c r="L4966" s="590" t="s">
        <v>4966</v>
      </c>
      <c r="M4966" s="591" t="s">
        <v>2222</v>
      </c>
      <c r="O4966" s="554" t="str">
        <f t="shared" si="456"/>
        <v>B3/26/03-D</v>
      </c>
    </row>
    <row r="4967" spans="1:18">
      <c r="B4967" s="590" t="s">
        <v>4960</v>
      </c>
      <c r="C4967" s="590" t="s">
        <v>1914</v>
      </c>
      <c r="D4967" s="590" t="s">
        <v>2205</v>
      </c>
      <c r="E4967" s="590" t="s">
        <v>10</v>
      </c>
      <c r="F4967" s="591" t="s">
        <v>550</v>
      </c>
      <c r="G4967" s="590" t="s">
        <v>179</v>
      </c>
      <c r="H4967" s="589">
        <v>440</v>
      </c>
      <c r="I4967" s="589">
        <v>184.75</v>
      </c>
      <c r="J4967" s="592">
        <v>81290</v>
      </c>
      <c r="K4967" s="590" t="s">
        <v>2206</v>
      </c>
      <c r="L4967" s="590" t="s">
        <v>4967</v>
      </c>
      <c r="M4967" s="591" t="s">
        <v>550</v>
      </c>
      <c r="O4967" s="554" t="str">
        <f t="shared" si="456"/>
        <v>B3/26/03-E</v>
      </c>
    </row>
    <row r="4968" spans="1:18">
      <c r="B4968" s="590" t="s">
        <v>4960</v>
      </c>
      <c r="C4968" s="590" t="s">
        <v>1914</v>
      </c>
      <c r="D4968" s="590" t="s">
        <v>2205</v>
      </c>
      <c r="E4968" s="590" t="s">
        <v>11</v>
      </c>
      <c r="F4968" s="591" t="s">
        <v>551</v>
      </c>
      <c r="G4968" s="590" t="s">
        <v>179</v>
      </c>
      <c r="H4968" s="589">
        <v>90</v>
      </c>
      <c r="I4968" s="589">
        <v>123.88</v>
      </c>
      <c r="J4968" s="592">
        <v>11149.2</v>
      </c>
      <c r="K4968" s="590" t="s">
        <v>2206</v>
      </c>
      <c r="L4968" s="590" t="s">
        <v>4968</v>
      </c>
      <c r="M4968" s="591" t="s">
        <v>551</v>
      </c>
      <c r="O4968" s="554" t="str">
        <f t="shared" si="456"/>
        <v>B3/26/03-F</v>
      </c>
    </row>
    <row r="4969" spans="1:18">
      <c r="B4969" s="590" t="s">
        <v>4960</v>
      </c>
      <c r="C4969" s="590" t="s">
        <v>1914</v>
      </c>
      <c r="D4969" s="590" t="s">
        <v>2205</v>
      </c>
      <c r="E4969" s="590" t="s">
        <v>27</v>
      </c>
      <c r="F4969" s="591" t="s">
        <v>552</v>
      </c>
      <c r="G4969" s="590" t="s">
        <v>179</v>
      </c>
      <c r="H4969" s="589">
        <v>100</v>
      </c>
      <c r="I4969" s="589">
        <v>101.38</v>
      </c>
      <c r="J4969" s="592">
        <v>10138</v>
      </c>
      <c r="K4969" s="590" t="s">
        <v>2206</v>
      </c>
      <c r="L4969" s="590" t="s">
        <v>4969</v>
      </c>
      <c r="M4969" s="591" t="s">
        <v>552</v>
      </c>
      <c r="O4969" s="554" t="str">
        <f t="shared" si="456"/>
        <v>B3/26/03-G</v>
      </c>
    </row>
    <row r="4970" spans="1:18">
      <c r="B4970" s="590" t="s">
        <v>4960</v>
      </c>
      <c r="C4970" s="590" t="s">
        <v>1914</v>
      </c>
      <c r="D4970" s="590" t="s">
        <v>2205</v>
      </c>
      <c r="E4970" s="590" t="s">
        <v>28</v>
      </c>
      <c r="F4970" s="591" t="s">
        <v>3575</v>
      </c>
      <c r="G4970" s="590" t="s">
        <v>179</v>
      </c>
      <c r="H4970" s="589">
        <v>790</v>
      </c>
      <c r="I4970" s="589">
        <v>83.38</v>
      </c>
      <c r="J4970" s="592">
        <v>65870.2</v>
      </c>
      <c r="K4970" s="590" t="s">
        <v>2206</v>
      </c>
      <c r="L4970" s="590" t="s">
        <v>4970</v>
      </c>
      <c r="M4970" s="591" t="s">
        <v>3575</v>
      </c>
      <c r="O4970" s="554" t="str">
        <f t="shared" si="456"/>
        <v>B3/26/03-H</v>
      </c>
    </row>
    <row r="4971" spans="1:18">
      <c r="B4971" s="590" t="s">
        <v>4960</v>
      </c>
      <c r="C4971" s="590" t="s">
        <v>1914</v>
      </c>
      <c r="D4971" s="590" t="s">
        <v>2205</v>
      </c>
      <c r="E4971" s="590" t="s">
        <v>33</v>
      </c>
      <c r="F4971" s="591" t="s">
        <v>4971</v>
      </c>
      <c r="G4971" s="590" t="s">
        <v>179</v>
      </c>
      <c r="H4971" s="589">
        <v>90</v>
      </c>
      <c r="I4971" s="589">
        <v>42.63</v>
      </c>
      <c r="J4971" s="592">
        <v>3836.7</v>
      </c>
      <c r="K4971" s="590" t="s">
        <v>2206</v>
      </c>
      <c r="L4971" s="590" t="s">
        <v>4972</v>
      </c>
      <c r="M4971" s="591" t="s">
        <v>4971</v>
      </c>
      <c r="O4971" s="554" t="str">
        <f t="shared" si="456"/>
        <v>B3/26/03-J</v>
      </c>
    </row>
    <row r="4972" spans="1:18">
      <c r="B4972" s="590" t="s">
        <v>4960</v>
      </c>
      <c r="C4972" s="590" t="s">
        <v>1914</v>
      </c>
      <c r="D4972" s="590" t="s">
        <v>2205</v>
      </c>
      <c r="E4972" s="590" t="s">
        <v>34</v>
      </c>
      <c r="F4972" s="591" t="s">
        <v>2227</v>
      </c>
      <c r="G4972" s="590" t="s">
        <v>179</v>
      </c>
      <c r="H4972" s="589">
        <v>10</v>
      </c>
      <c r="I4972" s="589">
        <v>35.130000000000003</v>
      </c>
      <c r="J4972" s="589">
        <v>351.3</v>
      </c>
      <c r="K4972" s="590" t="s">
        <v>2206</v>
      </c>
      <c r="L4972" s="590" t="s">
        <v>4973</v>
      </c>
      <c r="M4972" s="591" t="s">
        <v>2227</v>
      </c>
      <c r="O4972" s="554" t="str">
        <f t="shared" si="456"/>
        <v>B3/26/03-K</v>
      </c>
    </row>
    <row r="4973" spans="1:18">
      <c r="B4973" s="590" t="s">
        <v>4960</v>
      </c>
      <c r="C4973" s="590" t="s">
        <v>1914</v>
      </c>
      <c r="D4973" s="590" t="s">
        <v>2205</v>
      </c>
      <c r="E4973" s="590" t="s">
        <v>39</v>
      </c>
      <c r="F4973" s="591" t="s">
        <v>532</v>
      </c>
      <c r="G4973" s="590" t="s">
        <v>179</v>
      </c>
      <c r="H4973" s="593">
        <v>1550</v>
      </c>
      <c r="I4973" s="589">
        <v>29.13</v>
      </c>
      <c r="J4973" s="592">
        <v>45151.5</v>
      </c>
      <c r="K4973" s="590" t="s">
        <v>2206</v>
      </c>
      <c r="L4973" s="590" t="s">
        <v>4974</v>
      </c>
      <c r="M4973" s="591" t="s">
        <v>532</v>
      </c>
      <c r="O4973" s="554" t="str">
        <f t="shared" si="456"/>
        <v>B3/26/03-L</v>
      </c>
    </row>
    <row r="4975" spans="1:18" ht="29">
      <c r="A4975" s="587">
        <v>3</v>
      </c>
      <c r="B4975" s="588" t="s">
        <v>4960</v>
      </c>
      <c r="C4975" s="588" t="s">
        <v>36</v>
      </c>
      <c r="D4975" s="588" t="s">
        <v>36</v>
      </c>
      <c r="E4975" s="588" t="s">
        <v>36</v>
      </c>
      <c r="F4975" s="587" t="s">
        <v>555</v>
      </c>
      <c r="G4975" s="588" t="s">
        <v>36</v>
      </c>
      <c r="H4975" s="587"/>
      <c r="I4975" s="587"/>
      <c r="J4975" s="583">
        <v>128825</v>
      </c>
      <c r="K4975" s="588"/>
      <c r="L4975" s="588"/>
      <c r="M4975" s="587"/>
      <c r="N4975" s="587"/>
      <c r="O4975" s="587"/>
    </row>
    <row r="4976" spans="1:18" ht="72.5">
      <c r="A4976" s="587">
        <v>4</v>
      </c>
      <c r="B4976" s="588" t="s">
        <v>4960</v>
      </c>
      <c r="C4976" s="588" t="s">
        <v>36</v>
      </c>
      <c r="D4976" s="588" t="s">
        <v>36</v>
      </c>
      <c r="E4976" s="588" t="s">
        <v>36</v>
      </c>
      <c r="F4976" s="587" t="s">
        <v>556</v>
      </c>
      <c r="G4976" s="588" t="s">
        <v>36</v>
      </c>
      <c r="H4976" s="587"/>
      <c r="I4976" s="587"/>
      <c r="J4976" s="583">
        <v>128825</v>
      </c>
      <c r="K4976" s="588"/>
      <c r="L4976" s="588"/>
      <c r="M4976" s="587"/>
      <c r="N4976" s="587"/>
      <c r="O4976" s="587"/>
      <c r="P4976" s="555"/>
      <c r="Q4976" s="555"/>
      <c r="R4976" s="555"/>
    </row>
    <row r="4977" spans="1:18" ht="25">
      <c r="B4977" s="590" t="s">
        <v>4960</v>
      </c>
      <c r="C4977" s="590" t="s">
        <v>1914</v>
      </c>
      <c r="D4977" s="590" t="s">
        <v>2205</v>
      </c>
      <c r="E4977" s="590" t="s">
        <v>38</v>
      </c>
      <c r="F4977" s="591" t="s">
        <v>557</v>
      </c>
      <c r="G4977" s="590" t="s">
        <v>0</v>
      </c>
      <c r="H4977" s="589">
        <v>1</v>
      </c>
      <c r="I4977" s="592">
        <v>128825</v>
      </c>
      <c r="J4977" s="592">
        <v>128825</v>
      </c>
      <c r="K4977" s="590" t="s">
        <v>2206</v>
      </c>
      <c r="L4977" s="590" t="s">
        <v>4975</v>
      </c>
      <c r="M4977" s="591" t="s">
        <v>557</v>
      </c>
      <c r="O4977" s="554" t="str">
        <f>+_xlfn.CONCAT(B4977,"-",E4977)</f>
        <v>B3/26/03-M</v>
      </c>
      <c r="P4977" s="555"/>
      <c r="Q4977" s="555"/>
      <c r="R4977" s="555"/>
    </row>
    <row r="4980" spans="1:18" ht="29">
      <c r="A4980" s="587">
        <v>3</v>
      </c>
      <c r="B4980" s="588" t="s">
        <v>4976</v>
      </c>
      <c r="C4980" s="588" t="s">
        <v>36</v>
      </c>
      <c r="D4980" s="588" t="s">
        <v>36</v>
      </c>
      <c r="E4980" s="588" t="s">
        <v>36</v>
      </c>
      <c r="F4980" s="587" t="s">
        <v>558</v>
      </c>
      <c r="G4980" s="588" t="s">
        <v>36</v>
      </c>
      <c r="H4980" s="587"/>
      <c r="I4980" s="587"/>
      <c r="J4980" s="583">
        <v>856902.1</v>
      </c>
      <c r="K4980" s="588"/>
      <c r="L4980" s="588"/>
      <c r="M4980" s="587"/>
      <c r="N4980" s="587"/>
      <c r="O4980" s="587"/>
    </row>
    <row r="4981" spans="1:18" ht="29">
      <c r="A4981" s="587">
        <v>4</v>
      </c>
      <c r="B4981" s="588" t="s">
        <v>4976</v>
      </c>
      <c r="C4981" s="588" t="s">
        <v>36</v>
      </c>
      <c r="D4981" s="588" t="s">
        <v>36</v>
      </c>
      <c r="E4981" s="588" t="s">
        <v>36</v>
      </c>
      <c r="F4981" s="587" t="s">
        <v>559</v>
      </c>
      <c r="G4981" s="588" t="s">
        <v>36</v>
      </c>
      <c r="H4981" s="587"/>
      <c r="I4981" s="587"/>
      <c r="J4981" s="583">
        <v>85475</v>
      </c>
      <c r="K4981" s="588"/>
      <c r="L4981" s="588"/>
      <c r="M4981" s="587"/>
      <c r="N4981" s="587"/>
      <c r="O4981" s="587"/>
      <c r="P4981" s="555"/>
      <c r="Q4981" s="555"/>
      <c r="R4981" s="555"/>
    </row>
    <row r="4982" spans="1:18" ht="14.5">
      <c r="B4982" s="590" t="s">
        <v>4976</v>
      </c>
      <c r="C4982" s="590" t="s">
        <v>1914</v>
      </c>
      <c r="D4982" s="590" t="s">
        <v>2205</v>
      </c>
      <c r="E4982" s="590" t="s">
        <v>5</v>
      </c>
      <c r="F4982" s="591" t="s">
        <v>561</v>
      </c>
      <c r="G4982" s="590" t="s">
        <v>179</v>
      </c>
      <c r="H4982" s="589">
        <v>325</v>
      </c>
      <c r="I4982" s="589">
        <v>263</v>
      </c>
      <c r="J4982" s="592">
        <v>85475</v>
      </c>
      <c r="K4982" s="590" t="s">
        <v>2206</v>
      </c>
      <c r="L4982" s="590" t="s">
        <v>4977</v>
      </c>
      <c r="M4982" s="591" t="s">
        <v>561</v>
      </c>
      <c r="O4982" s="554" t="str">
        <f>+_xlfn.CONCAT(B4982,"-",E4982)</f>
        <v>B3/26/04-A</v>
      </c>
      <c r="P4982" s="555"/>
      <c r="Q4982" s="555"/>
      <c r="R4982" s="555"/>
    </row>
    <row r="4984" spans="1:18" ht="29">
      <c r="A4984" s="587">
        <v>4</v>
      </c>
      <c r="B4984" s="588" t="s">
        <v>4976</v>
      </c>
      <c r="C4984" s="588" t="s">
        <v>36</v>
      </c>
      <c r="D4984" s="588" t="s">
        <v>36</v>
      </c>
      <c r="E4984" s="588" t="s">
        <v>36</v>
      </c>
      <c r="F4984" s="587" t="s">
        <v>3587</v>
      </c>
      <c r="G4984" s="588" t="s">
        <v>36</v>
      </c>
      <c r="H4984" s="587"/>
      <c r="I4984" s="587"/>
      <c r="J4984" s="583">
        <v>73557</v>
      </c>
      <c r="K4984" s="588"/>
      <c r="L4984" s="588"/>
      <c r="M4984" s="587"/>
      <c r="N4984" s="587"/>
      <c r="O4984" s="587"/>
    </row>
    <row r="4985" spans="1:18" ht="14.5">
      <c r="B4985" s="590" t="s">
        <v>4976</v>
      </c>
      <c r="C4985" s="590" t="s">
        <v>1914</v>
      </c>
      <c r="D4985" s="590" t="s">
        <v>2205</v>
      </c>
      <c r="E4985" s="590" t="s">
        <v>6</v>
      </c>
      <c r="F4985" s="591" t="s">
        <v>565</v>
      </c>
      <c r="G4985" s="590" t="s">
        <v>179</v>
      </c>
      <c r="H4985" s="589">
        <v>110</v>
      </c>
      <c r="I4985" s="589">
        <v>210</v>
      </c>
      <c r="J4985" s="592">
        <v>23100</v>
      </c>
      <c r="K4985" s="590" t="s">
        <v>2206</v>
      </c>
      <c r="L4985" s="590" t="s">
        <v>4978</v>
      </c>
      <c r="M4985" s="591" t="s">
        <v>565</v>
      </c>
      <c r="O4985" s="554" t="str">
        <f t="shared" ref="O4985:O4986" si="457">+_xlfn.CONCAT(B4985,"-",E4985)</f>
        <v>B3/26/04-B</v>
      </c>
      <c r="P4985" s="555"/>
      <c r="Q4985" s="555"/>
      <c r="R4985" s="555"/>
    </row>
    <row r="4986" spans="1:18">
      <c r="B4986" s="590" t="s">
        <v>4976</v>
      </c>
      <c r="C4986" s="590" t="s">
        <v>1914</v>
      </c>
      <c r="D4986" s="590" t="s">
        <v>2205</v>
      </c>
      <c r="E4986" s="590" t="s">
        <v>7</v>
      </c>
      <c r="F4986" s="591" t="s">
        <v>2238</v>
      </c>
      <c r="G4986" s="590" t="s">
        <v>179</v>
      </c>
      <c r="H4986" s="589">
        <v>150</v>
      </c>
      <c r="I4986" s="589">
        <v>336.38</v>
      </c>
      <c r="J4986" s="592">
        <v>50457</v>
      </c>
      <c r="K4986" s="590" t="s">
        <v>2206</v>
      </c>
      <c r="L4986" s="590" t="s">
        <v>4979</v>
      </c>
      <c r="M4986" s="591" t="s">
        <v>2238</v>
      </c>
      <c r="O4986" s="554" t="str">
        <f t="shared" si="457"/>
        <v>B3/26/04-C</v>
      </c>
    </row>
    <row r="4988" spans="1:18" ht="29">
      <c r="A4988" s="587">
        <v>4</v>
      </c>
      <c r="B4988" s="588" t="s">
        <v>4976</v>
      </c>
      <c r="C4988" s="588" t="s">
        <v>36</v>
      </c>
      <c r="D4988" s="588" t="s">
        <v>36</v>
      </c>
      <c r="E4988" s="588" t="s">
        <v>36</v>
      </c>
      <c r="F4988" s="587" t="s">
        <v>563</v>
      </c>
      <c r="G4988" s="588" t="s">
        <v>36</v>
      </c>
      <c r="H4988" s="587"/>
      <c r="I4988" s="587"/>
      <c r="J4988" s="583">
        <v>259635</v>
      </c>
      <c r="K4988" s="588"/>
      <c r="L4988" s="588"/>
      <c r="M4988" s="587"/>
      <c r="N4988" s="587"/>
      <c r="O4988" s="587"/>
    </row>
    <row r="4989" spans="1:18" ht="14.5">
      <c r="B4989" s="590" t="s">
        <v>4976</v>
      </c>
      <c r="C4989" s="590" t="s">
        <v>1914</v>
      </c>
      <c r="D4989" s="590" t="s">
        <v>2205</v>
      </c>
      <c r="E4989" s="590" t="s">
        <v>8</v>
      </c>
      <c r="F4989" s="591" t="s">
        <v>565</v>
      </c>
      <c r="G4989" s="590" t="s">
        <v>179</v>
      </c>
      <c r="H4989" s="589">
        <v>35</v>
      </c>
      <c r="I4989" s="589">
        <v>210</v>
      </c>
      <c r="J4989" s="592">
        <v>7350</v>
      </c>
      <c r="K4989" s="590" t="s">
        <v>2206</v>
      </c>
      <c r="L4989" s="590" t="s">
        <v>4980</v>
      </c>
      <c r="M4989" s="591" t="s">
        <v>565</v>
      </c>
      <c r="O4989" s="554" t="str">
        <f t="shared" ref="O4989:O4990" si="458">+_xlfn.CONCAT(B4989,"-",E4989)</f>
        <v>B3/26/04-D</v>
      </c>
      <c r="P4989" s="555"/>
      <c r="Q4989" s="555"/>
      <c r="R4989" s="555"/>
    </row>
    <row r="4990" spans="1:18">
      <c r="B4990" s="590" t="s">
        <v>4976</v>
      </c>
      <c r="C4990" s="590" t="s">
        <v>1914</v>
      </c>
      <c r="D4990" s="590" t="s">
        <v>2205</v>
      </c>
      <c r="E4990" s="590" t="s">
        <v>10</v>
      </c>
      <c r="F4990" s="591" t="s">
        <v>2238</v>
      </c>
      <c r="G4990" s="590" t="s">
        <v>179</v>
      </c>
      <c r="H4990" s="589">
        <v>750</v>
      </c>
      <c r="I4990" s="589">
        <v>336.38</v>
      </c>
      <c r="J4990" s="592">
        <v>252285</v>
      </c>
      <c r="K4990" s="590" t="s">
        <v>2206</v>
      </c>
      <c r="L4990" s="590" t="s">
        <v>4981</v>
      </c>
      <c r="M4990" s="591" t="s">
        <v>2238</v>
      </c>
      <c r="O4990" s="554" t="str">
        <f t="shared" si="458"/>
        <v>B3/26/04-E</v>
      </c>
    </row>
    <row r="4992" spans="1:18" ht="58">
      <c r="A4992" s="587">
        <v>4</v>
      </c>
      <c r="B4992" s="588" t="s">
        <v>4976</v>
      </c>
      <c r="C4992" s="588" t="s">
        <v>36</v>
      </c>
      <c r="D4992" s="588" t="s">
        <v>36</v>
      </c>
      <c r="E4992" s="588" t="s">
        <v>36</v>
      </c>
      <c r="F4992" s="587" t="s">
        <v>985</v>
      </c>
      <c r="G4992" s="588" t="s">
        <v>36</v>
      </c>
      <c r="H4992" s="587"/>
      <c r="I4992" s="587"/>
      <c r="J4992" s="583">
        <v>361188</v>
      </c>
      <c r="K4992" s="588"/>
      <c r="L4992" s="588"/>
      <c r="M4992" s="587"/>
      <c r="N4992" s="587"/>
      <c r="O4992" s="587"/>
    </row>
    <row r="4993" spans="1:18" ht="14.5">
      <c r="B4993" s="590" t="s">
        <v>4976</v>
      </c>
      <c r="C4993" s="590" t="s">
        <v>1914</v>
      </c>
      <c r="D4993" s="590" t="s">
        <v>2205</v>
      </c>
      <c r="E4993" s="590" t="s">
        <v>11</v>
      </c>
      <c r="F4993" s="591" t="s">
        <v>986</v>
      </c>
      <c r="G4993" s="590" t="s">
        <v>179</v>
      </c>
      <c r="H4993" s="589">
        <v>872</v>
      </c>
      <c r="I4993" s="589">
        <v>210</v>
      </c>
      <c r="J4993" s="592">
        <v>183120</v>
      </c>
      <c r="K4993" s="590" t="s">
        <v>2206</v>
      </c>
      <c r="L4993" s="590" t="s">
        <v>4982</v>
      </c>
      <c r="M4993" s="591" t="s">
        <v>986</v>
      </c>
      <c r="O4993" s="554" t="str">
        <f t="shared" ref="O4993:O4994" si="459">+_xlfn.CONCAT(B4993,"-",E4993)</f>
        <v>B3/26/04-F</v>
      </c>
      <c r="P4993" s="555"/>
      <c r="Q4993" s="555"/>
      <c r="R4993" s="555"/>
    </row>
    <row r="4994" spans="1:18">
      <c r="B4994" s="590" t="s">
        <v>4976</v>
      </c>
      <c r="C4994" s="590" t="s">
        <v>1914</v>
      </c>
      <c r="D4994" s="590" t="s">
        <v>2205</v>
      </c>
      <c r="E4994" s="590" t="s">
        <v>27</v>
      </c>
      <c r="F4994" s="591" t="s">
        <v>987</v>
      </c>
      <c r="G4994" s="590" t="s">
        <v>179</v>
      </c>
      <c r="H4994" s="593">
        <v>1100</v>
      </c>
      <c r="I4994" s="589">
        <v>161.88</v>
      </c>
      <c r="J4994" s="592">
        <v>178068</v>
      </c>
      <c r="K4994" s="590" t="s">
        <v>2206</v>
      </c>
      <c r="L4994" s="590" t="s">
        <v>4983</v>
      </c>
      <c r="M4994" s="591" t="s">
        <v>987</v>
      </c>
      <c r="O4994" s="554" t="str">
        <f t="shared" si="459"/>
        <v>B3/26/04-G</v>
      </c>
    </row>
    <row r="4996" spans="1:18" ht="43.5">
      <c r="A4996" s="587">
        <v>4</v>
      </c>
      <c r="B4996" s="588" t="s">
        <v>4976</v>
      </c>
      <c r="C4996" s="588" t="s">
        <v>36</v>
      </c>
      <c r="D4996" s="588" t="s">
        <v>36</v>
      </c>
      <c r="E4996" s="588" t="s">
        <v>36</v>
      </c>
      <c r="F4996" s="587" t="s">
        <v>988</v>
      </c>
      <c r="G4996" s="588" t="s">
        <v>36</v>
      </c>
      <c r="H4996" s="587"/>
      <c r="I4996" s="587"/>
      <c r="J4996" s="583">
        <v>39547.1</v>
      </c>
      <c r="K4996" s="588"/>
      <c r="L4996" s="588"/>
      <c r="M4996" s="587"/>
      <c r="N4996" s="587"/>
      <c r="O4996" s="587"/>
    </row>
    <row r="4997" spans="1:18" ht="14.5">
      <c r="B4997" s="590" t="s">
        <v>4976</v>
      </c>
      <c r="C4997" s="590" t="s">
        <v>1914</v>
      </c>
      <c r="D4997" s="590" t="s">
        <v>2205</v>
      </c>
      <c r="E4997" s="590" t="s">
        <v>28</v>
      </c>
      <c r="F4997" s="591" t="s">
        <v>986</v>
      </c>
      <c r="G4997" s="590" t="s">
        <v>179</v>
      </c>
      <c r="H4997" s="589">
        <v>170</v>
      </c>
      <c r="I4997" s="589">
        <v>232.63</v>
      </c>
      <c r="J4997" s="592">
        <v>39547.1</v>
      </c>
      <c r="K4997" s="590" t="s">
        <v>2206</v>
      </c>
      <c r="L4997" s="590" t="s">
        <v>4984</v>
      </c>
      <c r="M4997" s="591" t="s">
        <v>986</v>
      </c>
      <c r="O4997" s="554" t="str">
        <f>+_xlfn.CONCAT(B4997,"-",E4997)</f>
        <v>B3/26/04-H</v>
      </c>
      <c r="P4997" s="555"/>
      <c r="Q4997" s="555"/>
      <c r="R4997" s="555"/>
    </row>
    <row r="5000" spans="1:18" ht="14.5">
      <c r="A5000" s="587">
        <v>4</v>
      </c>
      <c r="B5000" s="588" t="s">
        <v>4985</v>
      </c>
      <c r="C5000" s="588" t="s">
        <v>36</v>
      </c>
      <c r="D5000" s="588" t="s">
        <v>36</v>
      </c>
      <c r="E5000" s="588" t="s">
        <v>36</v>
      </c>
      <c r="F5000" s="587" t="s">
        <v>1124</v>
      </c>
      <c r="G5000" s="588" t="s">
        <v>36</v>
      </c>
      <c r="H5000" s="587"/>
      <c r="I5000" s="587"/>
      <c r="J5000" s="583">
        <v>37500</v>
      </c>
      <c r="K5000" s="588"/>
      <c r="L5000" s="588"/>
      <c r="M5000" s="587"/>
      <c r="N5000" s="587"/>
      <c r="O5000" s="587"/>
    </row>
    <row r="5001" spans="1:18" ht="14.5">
      <c r="B5001" s="590" t="s">
        <v>4985</v>
      </c>
      <c r="C5001" s="590" t="s">
        <v>1914</v>
      </c>
      <c r="D5001" s="590" t="s">
        <v>2205</v>
      </c>
      <c r="E5001" s="590" t="s">
        <v>5</v>
      </c>
      <c r="F5001" s="591" t="s">
        <v>983</v>
      </c>
      <c r="G5001" s="590" t="s">
        <v>0</v>
      </c>
      <c r="H5001" s="589">
        <v>1</v>
      </c>
      <c r="I5001" s="592">
        <v>18750</v>
      </c>
      <c r="J5001" s="592">
        <v>18750</v>
      </c>
      <c r="K5001" s="590" t="s">
        <v>2206</v>
      </c>
      <c r="L5001" s="590" t="s">
        <v>4986</v>
      </c>
      <c r="M5001" s="591" t="s">
        <v>983</v>
      </c>
      <c r="O5001" s="554" t="str">
        <f t="shared" ref="O5001:O5002" si="460">+_xlfn.CONCAT(B5001,"-",E5001)</f>
        <v>B3/26/05-A</v>
      </c>
      <c r="P5001" s="555"/>
      <c r="Q5001" s="555"/>
      <c r="R5001" s="555"/>
    </row>
    <row r="5002" spans="1:18">
      <c r="B5002" s="590" t="s">
        <v>4985</v>
      </c>
      <c r="C5002" s="590" t="s">
        <v>1914</v>
      </c>
      <c r="D5002" s="590" t="s">
        <v>2205</v>
      </c>
      <c r="E5002" s="590" t="s">
        <v>6</v>
      </c>
      <c r="F5002" s="591" t="s">
        <v>984</v>
      </c>
      <c r="G5002" s="590" t="s">
        <v>0</v>
      </c>
      <c r="H5002" s="589">
        <v>1</v>
      </c>
      <c r="I5002" s="592">
        <v>18750</v>
      </c>
      <c r="J5002" s="592">
        <v>18750</v>
      </c>
      <c r="K5002" s="590" t="s">
        <v>2206</v>
      </c>
      <c r="L5002" s="590" t="s">
        <v>4987</v>
      </c>
      <c r="M5002" s="591" t="s">
        <v>984</v>
      </c>
      <c r="O5002" s="554" t="str">
        <f t="shared" si="460"/>
        <v>B3/26/05-B</v>
      </c>
    </row>
    <row r="5004" spans="1:18" ht="29">
      <c r="A5004" s="587">
        <v>3</v>
      </c>
      <c r="B5004" s="588" t="s">
        <v>4985</v>
      </c>
      <c r="C5004" s="588" t="s">
        <v>36</v>
      </c>
      <c r="D5004" s="588" t="s">
        <v>36</v>
      </c>
      <c r="E5004" s="588" t="s">
        <v>36</v>
      </c>
      <c r="F5004" s="587" t="s">
        <v>568</v>
      </c>
      <c r="G5004" s="588" t="s">
        <v>36</v>
      </c>
      <c r="H5004" s="587"/>
      <c r="I5004" s="587"/>
      <c r="J5004" s="583">
        <v>22519699.600000001</v>
      </c>
      <c r="K5004" s="588"/>
      <c r="L5004" s="588"/>
      <c r="M5004" s="587"/>
      <c r="N5004" s="587"/>
      <c r="O5004" s="587"/>
    </row>
    <row r="5005" spans="1:18" ht="72.5">
      <c r="A5005" s="587">
        <v>4</v>
      </c>
      <c r="B5005" s="588" t="s">
        <v>4985</v>
      </c>
      <c r="C5005" s="588" t="s">
        <v>36</v>
      </c>
      <c r="D5005" s="588" t="s">
        <v>36</v>
      </c>
      <c r="E5005" s="588" t="s">
        <v>36</v>
      </c>
      <c r="F5005" s="587" t="s">
        <v>569</v>
      </c>
      <c r="G5005" s="588" t="s">
        <v>36</v>
      </c>
      <c r="H5005" s="587"/>
      <c r="I5005" s="587"/>
      <c r="J5005" s="583">
        <v>4320875</v>
      </c>
      <c r="K5005" s="588"/>
      <c r="L5005" s="588"/>
      <c r="M5005" s="587"/>
      <c r="N5005" s="587"/>
      <c r="O5005" s="587"/>
      <c r="P5005" s="555"/>
      <c r="Q5005" s="555"/>
      <c r="R5005" s="555"/>
    </row>
    <row r="5006" spans="1:18" ht="14.5">
      <c r="B5006" s="590" t="s">
        <v>4985</v>
      </c>
      <c r="C5006" s="590" t="s">
        <v>1914</v>
      </c>
      <c r="D5006" s="590" t="s">
        <v>2205</v>
      </c>
      <c r="E5006" s="590" t="s">
        <v>7</v>
      </c>
      <c r="F5006" s="591" t="s">
        <v>570</v>
      </c>
      <c r="G5006" s="590" t="s">
        <v>179</v>
      </c>
      <c r="H5006" s="593">
        <v>1300</v>
      </c>
      <c r="I5006" s="592">
        <v>3323.75</v>
      </c>
      <c r="J5006" s="592">
        <v>4320875</v>
      </c>
      <c r="K5006" s="590" t="s">
        <v>2206</v>
      </c>
      <c r="L5006" s="590" t="s">
        <v>4988</v>
      </c>
      <c r="M5006" s="591" t="s">
        <v>570</v>
      </c>
      <c r="O5006" s="554" t="str">
        <f>+_xlfn.CONCAT(B5006,"-",E5006)</f>
        <v>B3/26/05-C</v>
      </c>
      <c r="P5006" s="555"/>
      <c r="Q5006" s="555"/>
      <c r="R5006" s="555"/>
    </row>
    <row r="5008" spans="1:18" ht="72.5">
      <c r="A5008" s="587">
        <v>4</v>
      </c>
      <c r="B5008" s="588" t="s">
        <v>4985</v>
      </c>
      <c r="C5008" s="588" t="s">
        <v>36</v>
      </c>
      <c r="D5008" s="588" t="s">
        <v>36</v>
      </c>
      <c r="E5008" s="588" t="s">
        <v>36</v>
      </c>
      <c r="F5008" s="587" t="s">
        <v>3603</v>
      </c>
      <c r="G5008" s="588" t="s">
        <v>36</v>
      </c>
      <c r="H5008" s="587"/>
      <c r="I5008" s="587"/>
      <c r="J5008" s="583">
        <v>6359700</v>
      </c>
      <c r="K5008" s="588"/>
      <c r="L5008" s="588"/>
      <c r="M5008" s="587"/>
      <c r="N5008" s="587"/>
      <c r="O5008" s="587"/>
    </row>
    <row r="5009" spans="1:18" ht="14.5">
      <c r="B5009" s="590" t="s">
        <v>4985</v>
      </c>
      <c r="C5009" s="590" t="s">
        <v>1914</v>
      </c>
      <c r="D5009" s="590" t="s">
        <v>2205</v>
      </c>
      <c r="E5009" s="590" t="s">
        <v>8</v>
      </c>
      <c r="F5009" s="591" t="s">
        <v>572</v>
      </c>
      <c r="G5009" s="590" t="s">
        <v>179</v>
      </c>
      <c r="H5009" s="593">
        <v>2040</v>
      </c>
      <c r="I5009" s="592">
        <v>3117.5</v>
      </c>
      <c r="J5009" s="592">
        <v>6359700</v>
      </c>
      <c r="K5009" s="590" t="s">
        <v>2206</v>
      </c>
      <c r="L5009" s="590" t="s">
        <v>4989</v>
      </c>
      <c r="M5009" s="591" t="s">
        <v>572</v>
      </c>
      <c r="O5009" s="554" t="str">
        <f>+_xlfn.CONCAT(B5009,"-",E5009)</f>
        <v>B3/26/05-D</v>
      </c>
      <c r="P5009" s="555"/>
      <c r="Q5009" s="555"/>
      <c r="R5009" s="555"/>
    </row>
    <row r="5011" spans="1:18" ht="72.5">
      <c r="A5011" s="587">
        <v>4</v>
      </c>
      <c r="B5011" s="588" t="s">
        <v>4985</v>
      </c>
      <c r="C5011" s="588" t="s">
        <v>36</v>
      </c>
      <c r="D5011" s="588" t="s">
        <v>36</v>
      </c>
      <c r="E5011" s="588" t="s">
        <v>36</v>
      </c>
      <c r="F5011" s="587" t="s">
        <v>573</v>
      </c>
      <c r="G5011" s="588" t="s">
        <v>36</v>
      </c>
      <c r="H5011" s="587"/>
      <c r="I5011" s="587"/>
      <c r="J5011" s="583">
        <v>4988000</v>
      </c>
      <c r="K5011" s="588"/>
      <c r="L5011" s="588"/>
      <c r="M5011" s="587"/>
      <c r="N5011" s="587"/>
      <c r="O5011" s="587"/>
    </row>
    <row r="5012" spans="1:18" ht="14.5">
      <c r="B5012" s="590" t="s">
        <v>4985</v>
      </c>
      <c r="C5012" s="590" t="s">
        <v>1914</v>
      </c>
      <c r="D5012" s="590" t="s">
        <v>2205</v>
      </c>
      <c r="E5012" s="590" t="s">
        <v>10</v>
      </c>
      <c r="F5012" s="591" t="s">
        <v>572</v>
      </c>
      <c r="G5012" s="590" t="s">
        <v>179</v>
      </c>
      <c r="H5012" s="593">
        <v>1600</v>
      </c>
      <c r="I5012" s="592">
        <v>3117.5</v>
      </c>
      <c r="J5012" s="592">
        <v>4988000</v>
      </c>
      <c r="K5012" s="590" t="s">
        <v>2206</v>
      </c>
      <c r="L5012" s="590" t="s">
        <v>4990</v>
      </c>
      <c r="M5012" s="591" t="s">
        <v>572</v>
      </c>
      <c r="O5012" s="554" t="str">
        <f>+_xlfn.CONCAT(B5012,"-",E5012)</f>
        <v>B3/26/05-E</v>
      </c>
      <c r="P5012" s="555"/>
      <c r="Q5012" s="555"/>
      <c r="R5012" s="555"/>
    </row>
    <row r="5014" spans="1:18" ht="58">
      <c r="A5014" s="587">
        <v>4</v>
      </c>
      <c r="B5014" s="588" t="s">
        <v>4985</v>
      </c>
      <c r="C5014" s="588" t="s">
        <v>36</v>
      </c>
      <c r="D5014" s="588" t="s">
        <v>36</v>
      </c>
      <c r="E5014" s="588" t="s">
        <v>36</v>
      </c>
      <c r="F5014" s="587" t="s">
        <v>574</v>
      </c>
      <c r="G5014" s="588" t="s">
        <v>36</v>
      </c>
      <c r="H5014" s="587"/>
      <c r="I5014" s="587"/>
      <c r="J5014" s="583">
        <v>777535.2</v>
      </c>
      <c r="K5014" s="588"/>
      <c r="L5014" s="588"/>
      <c r="M5014" s="587"/>
      <c r="N5014" s="587"/>
      <c r="O5014" s="587"/>
    </row>
    <row r="5015" spans="1:18" ht="14.5">
      <c r="B5015" s="590" t="s">
        <v>4985</v>
      </c>
      <c r="C5015" s="590" t="s">
        <v>1914</v>
      </c>
      <c r="D5015" s="590" t="s">
        <v>2205</v>
      </c>
      <c r="E5015" s="590" t="s">
        <v>11</v>
      </c>
      <c r="F5015" s="591" t="s">
        <v>575</v>
      </c>
      <c r="G5015" s="590" t="s">
        <v>179</v>
      </c>
      <c r="H5015" s="589">
        <v>540</v>
      </c>
      <c r="I5015" s="592">
        <v>1439.88</v>
      </c>
      <c r="J5015" s="592">
        <v>777535.2</v>
      </c>
      <c r="K5015" s="590" t="s">
        <v>2206</v>
      </c>
      <c r="L5015" s="590" t="s">
        <v>4991</v>
      </c>
      <c r="M5015" s="591" t="s">
        <v>575</v>
      </c>
      <c r="O5015" s="554" t="str">
        <f>+_xlfn.CONCAT(B5015,"-",E5015)</f>
        <v>B3/26/05-F</v>
      </c>
      <c r="P5015" s="555"/>
      <c r="Q5015" s="555"/>
      <c r="R5015" s="555"/>
    </row>
    <row r="5018" spans="1:18" ht="58">
      <c r="A5018" s="587">
        <v>4</v>
      </c>
      <c r="B5018" s="588" t="s">
        <v>4992</v>
      </c>
      <c r="C5018" s="588" t="s">
        <v>36</v>
      </c>
      <c r="D5018" s="588" t="s">
        <v>36</v>
      </c>
      <c r="E5018" s="588" t="s">
        <v>36</v>
      </c>
      <c r="F5018" s="587" t="s">
        <v>576</v>
      </c>
      <c r="G5018" s="588" t="s">
        <v>36</v>
      </c>
      <c r="H5018" s="587"/>
      <c r="I5018" s="587"/>
      <c r="J5018" s="583">
        <v>2634980.4</v>
      </c>
      <c r="K5018" s="588"/>
      <c r="L5018" s="588"/>
      <c r="M5018" s="587"/>
      <c r="N5018" s="587"/>
      <c r="O5018" s="587"/>
    </row>
    <row r="5019" spans="1:18" ht="14.5">
      <c r="B5019" s="590" t="s">
        <v>4992</v>
      </c>
      <c r="C5019" s="590" t="s">
        <v>1914</v>
      </c>
      <c r="D5019" s="590" t="s">
        <v>2205</v>
      </c>
      <c r="E5019" s="590" t="s">
        <v>5</v>
      </c>
      <c r="F5019" s="591" t="s">
        <v>575</v>
      </c>
      <c r="G5019" s="590" t="s">
        <v>179</v>
      </c>
      <c r="H5019" s="593">
        <v>1830</v>
      </c>
      <c r="I5019" s="592">
        <v>1439.88</v>
      </c>
      <c r="J5019" s="592">
        <v>2634980.4</v>
      </c>
      <c r="K5019" s="590" t="s">
        <v>2206</v>
      </c>
      <c r="L5019" s="590" t="s">
        <v>4993</v>
      </c>
      <c r="M5019" s="591" t="s">
        <v>575</v>
      </c>
      <c r="O5019" s="554" t="str">
        <f>+_xlfn.CONCAT(B5019,"-",E5019)</f>
        <v>B3/26/06-A</v>
      </c>
      <c r="P5019" s="555"/>
      <c r="Q5019" s="555"/>
      <c r="R5019" s="555"/>
    </row>
    <row r="5021" spans="1:18" ht="87">
      <c r="A5021" s="587">
        <v>4</v>
      </c>
      <c r="B5021" s="588" t="s">
        <v>4992</v>
      </c>
      <c r="C5021" s="588" t="s">
        <v>36</v>
      </c>
      <c r="D5021" s="588" t="s">
        <v>36</v>
      </c>
      <c r="E5021" s="588" t="s">
        <v>36</v>
      </c>
      <c r="F5021" s="587" t="s">
        <v>2247</v>
      </c>
      <c r="G5021" s="588" t="s">
        <v>36</v>
      </c>
      <c r="H5021" s="587"/>
      <c r="I5021" s="587"/>
      <c r="J5021" s="583">
        <v>3401109</v>
      </c>
      <c r="K5021" s="588"/>
      <c r="L5021" s="588"/>
      <c r="M5021" s="587"/>
      <c r="N5021" s="587"/>
      <c r="O5021" s="587"/>
    </row>
    <row r="5022" spans="1:18" ht="50">
      <c r="B5022" s="590" t="s">
        <v>4992</v>
      </c>
      <c r="C5022" s="590" t="s">
        <v>1914</v>
      </c>
      <c r="D5022" s="590" t="s">
        <v>2205</v>
      </c>
      <c r="E5022" s="590" t="s">
        <v>6</v>
      </c>
      <c r="F5022" s="591" t="s">
        <v>991</v>
      </c>
      <c r="G5022" s="590" t="s">
        <v>179</v>
      </c>
      <c r="H5022" s="593">
        <v>1700</v>
      </c>
      <c r="I5022" s="592">
        <v>1161.5</v>
      </c>
      <c r="J5022" s="592">
        <v>1974550</v>
      </c>
      <c r="K5022" s="590" t="s">
        <v>2206</v>
      </c>
      <c r="L5022" s="590" t="s">
        <v>4994</v>
      </c>
      <c r="M5022" s="591" t="s">
        <v>991</v>
      </c>
      <c r="O5022" s="554" t="str">
        <f t="shared" ref="O5022:O5027" si="461">+_xlfn.CONCAT(B5022,"-",E5022)</f>
        <v>B3/26/06-B</v>
      </c>
      <c r="P5022" s="555"/>
      <c r="Q5022" s="555"/>
      <c r="R5022" s="555"/>
    </row>
    <row r="5023" spans="1:18" ht="50">
      <c r="B5023" s="590" t="s">
        <v>4992</v>
      </c>
      <c r="C5023" s="590" t="s">
        <v>1914</v>
      </c>
      <c r="D5023" s="590" t="s">
        <v>2205</v>
      </c>
      <c r="E5023" s="590" t="s">
        <v>7</v>
      </c>
      <c r="F5023" s="591" t="s">
        <v>992</v>
      </c>
      <c r="G5023" s="590" t="s">
        <v>179</v>
      </c>
      <c r="H5023" s="589">
        <v>200</v>
      </c>
      <c r="I5023" s="592">
        <v>1838.38</v>
      </c>
      <c r="J5023" s="592">
        <v>367676</v>
      </c>
      <c r="K5023" s="590" t="s">
        <v>2206</v>
      </c>
      <c r="L5023" s="590" t="s">
        <v>4995</v>
      </c>
      <c r="M5023" s="591" t="s">
        <v>992</v>
      </c>
      <c r="O5023" s="554" t="str">
        <f t="shared" si="461"/>
        <v>B3/26/06-C</v>
      </c>
    </row>
    <row r="5024" spans="1:18" ht="37.5">
      <c r="B5024" s="590" t="s">
        <v>4992</v>
      </c>
      <c r="C5024" s="590" t="s">
        <v>1914</v>
      </c>
      <c r="D5024" s="590" t="s">
        <v>2205</v>
      </c>
      <c r="E5024" s="590" t="s">
        <v>8</v>
      </c>
      <c r="F5024" s="591" t="s">
        <v>993</v>
      </c>
      <c r="G5024" s="590" t="s">
        <v>179</v>
      </c>
      <c r="H5024" s="589">
        <v>300</v>
      </c>
      <c r="I5024" s="589">
        <v>797.75</v>
      </c>
      <c r="J5024" s="592">
        <v>239325</v>
      </c>
      <c r="K5024" s="590" t="s">
        <v>2206</v>
      </c>
      <c r="L5024" s="590" t="s">
        <v>4996</v>
      </c>
      <c r="M5024" s="591" t="s">
        <v>993</v>
      </c>
      <c r="O5024" s="554" t="str">
        <f t="shared" si="461"/>
        <v>B3/26/06-D</v>
      </c>
    </row>
    <row r="5025" spans="1:18" ht="37.5">
      <c r="B5025" s="590" t="s">
        <v>4992</v>
      </c>
      <c r="C5025" s="590" t="s">
        <v>1914</v>
      </c>
      <c r="D5025" s="590" t="s">
        <v>2205</v>
      </c>
      <c r="E5025" s="590" t="s">
        <v>10</v>
      </c>
      <c r="F5025" s="591" t="s">
        <v>994</v>
      </c>
      <c r="G5025" s="590" t="s">
        <v>179</v>
      </c>
      <c r="H5025" s="589">
        <v>350</v>
      </c>
      <c r="I5025" s="589">
        <v>964.63</v>
      </c>
      <c r="J5025" s="592">
        <v>337620.5</v>
      </c>
      <c r="K5025" s="590" t="s">
        <v>2206</v>
      </c>
      <c r="L5025" s="590" t="s">
        <v>4997</v>
      </c>
      <c r="M5025" s="591" t="s">
        <v>994</v>
      </c>
      <c r="O5025" s="554" t="str">
        <f t="shared" si="461"/>
        <v>B3/26/06-E</v>
      </c>
    </row>
    <row r="5026" spans="1:18">
      <c r="B5026" s="590" t="s">
        <v>4992</v>
      </c>
      <c r="C5026" s="590" t="s">
        <v>1914</v>
      </c>
      <c r="D5026" s="590" t="s">
        <v>2205</v>
      </c>
      <c r="E5026" s="590" t="s">
        <v>11</v>
      </c>
      <c r="F5026" s="591" t="s">
        <v>995</v>
      </c>
      <c r="G5026" s="590" t="s">
        <v>311</v>
      </c>
      <c r="H5026" s="589">
        <v>40</v>
      </c>
      <c r="I5026" s="592">
        <v>8762.5</v>
      </c>
      <c r="J5026" s="592">
        <v>350500</v>
      </c>
      <c r="K5026" s="590" t="s">
        <v>2206</v>
      </c>
      <c r="L5026" s="590" t="s">
        <v>4998</v>
      </c>
      <c r="M5026" s="591" t="s">
        <v>995</v>
      </c>
      <c r="O5026" s="554" t="str">
        <f t="shared" si="461"/>
        <v>B3/26/06-F</v>
      </c>
    </row>
    <row r="5027" spans="1:18">
      <c r="B5027" s="590" t="s">
        <v>4992</v>
      </c>
      <c r="C5027" s="590" t="s">
        <v>1914</v>
      </c>
      <c r="D5027" s="590" t="s">
        <v>2205</v>
      </c>
      <c r="E5027" s="590" t="s">
        <v>27</v>
      </c>
      <c r="F5027" s="591" t="s">
        <v>996</v>
      </c>
      <c r="G5027" s="590" t="s">
        <v>311</v>
      </c>
      <c r="H5027" s="589">
        <v>15</v>
      </c>
      <c r="I5027" s="592">
        <v>8762.5</v>
      </c>
      <c r="J5027" s="592">
        <v>131437.5</v>
      </c>
      <c r="K5027" s="590" t="s">
        <v>2206</v>
      </c>
      <c r="L5027" s="590" t="s">
        <v>4999</v>
      </c>
      <c r="M5027" s="591" t="s">
        <v>996</v>
      </c>
      <c r="O5027" s="554" t="str">
        <f t="shared" si="461"/>
        <v>B3/26/06-G</v>
      </c>
    </row>
    <row r="5030" spans="1:18" ht="14.5">
      <c r="A5030" s="587">
        <v>4</v>
      </c>
      <c r="B5030" s="588" t="s">
        <v>5000</v>
      </c>
      <c r="C5030" s="588" t="s">
        <v>36</v>
      </c>
      <c r="D5030" s="588" t="s">
        <v>36</v>
      </c>
      <c r="E5030" s="588" t="s">
        <v>36</v>
      </c>
      <c r="F5030" s="587" t="s">
        <v>1124</v>
      </c>
      <c r="G5030" s="588" t="s">
        <v>36</v>
      </c>
      <c r="H5030" s="587"/>
      <c r="I5030" s="587"/>
      <c r="J5030" s="583">
        <v>37500</v>
      </c>
      <c r="K5030" s="588"/>
      <c r="L5030" s="588"/>
      <c r="M5030" s="587"/>
      <c r="N5030" s="587"/>
      <c r="O5030" s="587"/>
    </row>
    <row r="5031" spans="1:18" ht="14.5">
      <c r="B5031" s="590" t="s">
        <v>5000</v>
      </c>
      <c r="C5031" s="590" t="s">
        <v>1914</v>
      </c>
      <c r="D5031" s="590" t="s">
        <v>2205</v>
      </c>
      <c r="E5031" s="590" t="s">
        <v>5</v>
      </c>
      <c r="F5031" s="591" t="s">
        <v>983</v>
      </c>
      <c r="G5031" s="590" t="s">
        <v>0</v>
      </c>
      <c r="H5031" s="589">
        <v>1</v>
      </c>
      <c r="I5031" s="592">
        <v>18750</v>
      </c>
      <c r="J5031" s="592">
        <v>18750</v>
      </c>
      <c r="K5031" s="590" t="s">
        <v>2206</v>
      </c>
      <c r="L5031" s="590" t="s">
        <v>5001</v>
      </c>
      <c r="M5031" s="591" t="s">
        <v>983</v>
      </c>
      <c r="O5031" s="554" t="str">
        <f t="shared" ref="O5031:O5032" si="462">+_xlfn.CONCAT(B5031,"-",E5031)</f>
        <v>B3/26/07-A</v>
      </c>
      <c r="P5031" s="555"/>
      <c r="Q5031" s="555"/>
      <c r="R5031" s="555"/>
    </row>
    <row r="5032" spans="1:18">
      <c r="B5032" s="590" t="s">
        <v>5000</v>
      </c>
      <c r="C5032" s="590" t="s">
        <v>1914</v>
      </c>
      <c r="D5032" s="590" t="s">
        <v>2205</v>
      </c>
      <c r="E5032" s="590" t="s">
        <v>6</v>
      </c>
      <c r="F5032" s="591" t="s">
        <v>984</v>
      </c>
      <c r="G5032" s="590" t="s">
        <v>0</v>
      </c>
      <c r="H5032" s="589">
        <v>1</v>
      </c>
      <c r="I5032" s="592">
        <v>18750</v>
      </c>
      <c r="J5032" s="592">
        <v>18750</v>
      </c>
      <c r="K5032" s="590" t="s">
        <v>2206</v>
      </c>
      <c r="L5032" s="590" t="s">
        <v>5002</v>
      </c>
      <c r="M5032" s="591" t="s">
        <v>984</v>
      </c>
      <c r="O5032" s="554" t="str">
        <f t="shared" si="462"/>
        <v>B3/26/07-B</v>
      </c>
    </row>
    <row r="5034" spans="1:18" ht="14.5">
      <c r="A5034" s="587">
        <v>3</v>
      </c>
      <c r="B5034" s="588" t="s">
        <v>5000</v>
      </c>
      <c r="C5034" s="588" t="s">
        <v>36</v>
      </c>
      <c r="D5034" s="588" t="s">
        <v>36</v>
      </c>
      <c r="E5034" s="588" t="s">
        <v>36</v>
      </c>
      <c r="F5034" s="587" t="s">
        <v>577</v>
      </c>
      <c r="G5034" s="588" t="s">
        <v>36</v>
      </c>
      <c r="H5034" s="587"/>
      <c r="I5034" s="587"/>
      <c r="J5034" s="583">
        <v>112891.4</v>
      </c>
      <c r="K5034" s="588"/>
      <c r="L5034" s="588"/>
      <c r="M5034" s="587"/>
      <c r="N5034" s="587"/>
      <c r="O5034" s="587"/>
    </row>
    <row r="5035" spans="1:18" ht="14.5">
      <c r="A5035" s="587">
        <v>4</v>
      </c>
      <c r="B5035" s="588" t="s">
        <v>5000</v>
      </c>
      <c r="C5035" s="588" t="s">
        <v>36</v>
      </c>
      <c r="D5035" s="588" t="s">
        <v>36</v>
      </c>
      <c r="E5035" s="588" t="s">
        <v>36</v>
      </c>
      <c r="F5035" s="587" t="s">
        <v>2257</v>
      </c>
      <c r="G5035" s="588" t="s">
        <v>36</v>
      </c>
      <c r="H5035" s="587"/>
      <c r="I5035" s="587"/>
      <c r="J5035" s="583">
        <v>112891.4</v>
      </c>
      <c r="K5035" s="588"/>
      <c r="L5035" s="588"/>
      <c r="M5035" s="587"/>
      <c r="N5035" s="587"/>
      <c r="O5035" s="587"/>
      <c r="P5035" s="555"/>
      <c r="Q5035" s="555"/>
      <c r="R5035" s="555"/>
    </row>
    <row r="5036" spans="1:18" ht="14.5">
      <c r="B5036" s="590" t="s">
        <v>5000</v>
      </c>
      <c r="C5036" s="590" t="s">
        <v>1914</v>
      </c>
      <c r="D5036" s="590" t="s">
        <v>2258</v>
      </c>
      <c r="E5036" s="590" t="s">
        <v>7</v>
      </c>
      <c r="F5036" s="591" t="s">
        <v>581</v>
      </c>
      <c r="G5036" s="590" t="s">
        <v>311</v>
      </c>
      <c r="H5036" s="589">
        <v>60</v>
      </c>
      <c r="I5036" s="589">
        <v>829.75</v>
      </c>
      <c r="J5036" s="592">
        <v>49785</v>
      </c>
      <c r="K5036" s="590" t="s">
        <v>2206</v>
      </c>
      <c r="L5036" s="590" t="s">
        <v>5003</v>
      </c>
      <c r="M5036" s="591" t="s">
        <v>581</v>
      </c>
      <c r="O5036" s="554" t="str">
        <f t="shared" ref="O5036:O5039" si="463">+_xlfn.CONCAT(B5036,"-",E5036)</f>
        <v>B3/26/07-C</v>
      </c>
      <c r="P5036" s="555"/>
      <c r="Q5036" s="555"/>
      <c r="R5036" s="555"/>
    </row>
    <row r="5037" spans="1:18">
      <c r="B5037" s="590" t="s">
        <v>5000</v>
      </c>
      <c r="C5037" s="590" t="s">
        <v>1914</v>
      </c>
      <c r="D5037" s="590" t="s">
        <v>2258</v>
      </c>
      <c r="E5037" s="590" t="s">
        <v>8</v>
      </c>
      <c r="F5037" s="591" t="s">
        <v>579</v>
      </c>
      <c r="G5037" s="590" t="s">
        <v>311</v>
      </c>
      <c r="H5037" s="589">
        <v>60</v>
      </c>
      <c r="I5037" s="589">
        <v>295.25</v>
      </c>
      <c r="J5037" s="592">
        <v>17715</v>
      </c>
      <c r="K5037" s="590" t="s">
        <v>2206</v>
      </c>
      <c r="L5037" s="590" t="s">
        <v>5004</v>
      </c>
      <c r="M5037" s="591" t="s">
        <v>579</v>
      </c>
      <c r="O5037" s="554" t="str">
        <f t="shared" si="463"/>
        <v>B3/26/07-D</v>
      </c>
    </row>
    <row r="5038" spans="1:18">
      <c r="B5038" s="590" t="s">
        <v>5000</v>
      </c>
      <c r="C5038" s="590" t="s">
        <v>1914</v>
      </c>
      <c r="D5038" s="590" t="s">
        <v>2258</v>
      </c>
      <c r="E5038" s="590" t="s">
        <v>10</v>
      </c>
      <c r="F5038" s="591" t="s">
        <v>580</v>
      </c>
      <c r="G5038" s="590" t="s">
        <v>311</v>
      </c>
      <c r="H5038" s="589">
        <v>30</v>
      </c>
      <c r="I5038" s="589">
        <v>471.38</v>
      </c>
      <c r="J5038" s="592">
        <v>14141.4</v>
      </c>
      <c r="K5038" s="590" t="s">
        <v>2206</v>
      </c>
      <c r="L5038" s="590" t="s">
        <v>5005</v>
      </c>
      <c r="M5038" s="591" t="s">
        <v>580</v>
      </c>
      <c r="O5038" s="554" t="str">
        <f t="shared" si="463"/>
        <v>B3/26/07-E</v>
      </c>
    </row>
    <row r="5039" spans="1:18" ht="37.5">
      <c r="B5039" s="590" t="s">
        <v>5000</v>
      </c>
      <c r="C5039" s="590" t="s">
        <v>1914</v>
      </c>
      <c r="D5039" s="590" t="s">
        <v>2258</v>
      </c>
      <c r="E5039" s="590" t="s">
        <v>11</v>
      </c>
      <c r="F5039" s="591" t="s">
        <v>582</v>
      </c>
      <c r="G5039" s="590" t="s">
        <v>0</v>
      </c>
      <c r="H5039" s="589">
        <v>1</v>
      </c>
      <c r="I5039" s="592">
        <v>31250</v>
      </c>
      <c r="J5039" s="592">
        <v>31250</v>
      </c>
      <c r="K5039" s="590" t="s">
        <v>2206</v>
      </c>
      <c r="L5039" s="590" t="s">
        <v>5006</v>
      </c>
      <c r="M5039" s="591" t="s">
        <v>582</v>
      </c>
      <c r="O5039" s="554" t="str">
        <f t="shared" si="463"/>
        <v>B3/26/07-F</v>
      </c>
    </row>
    <row r="5041" spans="1:18" ht="14.5">
      <c r="A5041" s="587">
        <v>3</v>
      </c>
      <c r="B5041" s="588" t="s">
        <v>5000</v>
      </c>
      <c r="C5041" s="588" t="s">
        <v>36</v>
      </c>
      <c r="D5041" s="588" t="s">
        <v>36</v>
      </c>
      <c r="E5041" s="588" t="s">
        <v>36</v>
      </c>
      <c r="F5041" s="587" t="s">
        <v>583</v>
      </c>
      <c r="G5041" s="588" t="s">
        <v>36</v>
      </c>
      <c r="H5041" s="587"/>
      <c r="I5041" s="587"/>
      <c r="J5041" s="583">
        <v>7329524.4500000002</v>
      </c>
      <c r="K5041" s="588"/>
      <c r="L5041" s="588"/>
      <c r="M5041" s="587"/>
      <c r="N5041" s="587"/>
      <c r="O5041" s="587"/>
    </row>
    <row r="5042" spans="1:18" ht="188.5">
      <c r="A5042" s="587">
        <v>4</v>
      </c>
      <c r="B5042" s="588" t="s">
        <v>5000</v>
      </c>
      <c r="C5042" s="588" t="s">
        <v>36</v>
      </c>
      <c r="D5042" s="588" t="s">
        <v>36</v>
      </c>
      <c r="E5042" s="588" t="s">
        <v>36</v>
      </c>
      <c r="F5042" s="587" t="s">
        <v>5007</v>
      </c>
      <c r="G5042" s="588" t="s">
        <v>36</v>
      </c>
      <c r="H5042" s="587"/>
      <c r="I5042" s="587"/>
      <c r="J5042" s="583">
        <v>2483106.52</v>
      </c>
      <c r="K5042" s="588"/>
      <c r="L5042" s="588"/>
      <c r="M5042" s="587"/>
      <c r="N5042" s="587"/>
      <c r="O5042" s="587"/>
      <c r="P5042" s="555"/>
      <c r="Q5042" s="555"/>
      <c r="R5042" s="555"/>
    </row>
    <row r="5043" spans="1:18" ht="14.5">
      <c r="B5043" s="590" t="s">
        <v>5000</v>
      </c>
      <c r="C5043" s="590" t="s">
        <v>1914</v>
      </c>
      <c r="D5043" s="590" t="s">
        <v>5008</v>
      </c>
      <c r="E5043" s="590" t="s">
        <v>27</v>
      </c>
      <c r="F5043" s="591" t="s">
        <v>5009</v>
      </c>
      <c r="G5043" s="590" t="s">
        <v>311</v>
      </c>
      <c r="H5043" s="589">
        <v>1</v>
      </c>
      <c r="I5043" s="592">
        <v>620776.63</v>
      </c>
      <c r="J5043" s="592">
        <v>620776.63</v>
      </c>
      <c r="K5043" s="590" t="s">
        <v>2206</v>
      </c>
      <c r="L5043" s="590" t="s">
        <v>5010</v>
      </c>
      <c r="M5043" s="591" t="s">
        <v>5009</v>
      </c>
      <c r="O5043" s="554" t="str">
        <f t="shared" ref="O5043:O5044" si="464">+_xlfn.CONCAT(B5043,"-",E5043)</f>
        <v>B3/26/07-G</v>
      </c>
      <c r="P5043" s="555"/>
      <c r="Q5043" s="555"/>
      <c r="R5043" s="555"/>
    </row>
    <row r="5044" spans="1:18">
      <c r="B5044" s="590" t="s">
        <v>5000</v>
      </c>
      <c r="C5044" s="590" t="s">
        <v>1914</v>
      </c>
      <c r="D5044" s="590" t="s">
        <v>5008</v>
      </c>
      <c r="E5044" s="590" t="s">
        <v>28</v>
      </c>
      <c r="F5044" s="591" t="s">
        <v>5011</v>
      </c>
      <c r="G5044" s="590" t="s">
        <v>311</v>
      </c>
      <c r="H5044" s="589">
        <v>1</v>
      </c>
      <c r="I5044" s="592">
        <v>620776.63</v>
      </c>
      <c r="J5044" s="592">
        <v>620776.63</v>
      </c>
      <c r="K5044" s="590" t="s">
        <v>2206</v>
      </c>
      <c r="L5044" s="590" t="s">
        <v>5012</v>
      </c>
      <c r="M5044" s="591" t="s">
        <v>5011</v>
      </c>
      <c r="O5044" s="554" t="str">
        <f t="shared" si="464"/>
        <v>B3/26/07-H</v>
      </c>
    </row>
    <row r="5047" spans="1:18">
      <c r="B5047" s="590" t="s">
        <v>5013</v>
      </c>
      <c r="C5047" s="590" t="s">
        <v>1914</v>
      </c>
      <c r="D5047" s="590" t="s">
        <v>5008</v>
      </c>
      <c r="E5047" s="590" t="s">
        <v>5</v>
      </c>
      <c r="F5047" s="591" t="s">
        <v>5014</v>
      </c>
      <c r="G5047" s="590" t="s">
        <v>311</v>
      </c>
      <c r="H5047" s="589">
        <v>1</v>
      </c>
      <c r="I5047" s="592">
        <v>620776.63</v>
      </c>
      <c r="J5047" s="592">
        <v>620776.63</v>
      </c>
      <c r="K5047" s="590" t="s">
        <v>2206</v>
      </c>
      <c r="L5047" s="590" t="s">
        <v>5015</v>
      </c>
      <c r="M5047" s="591" t="s">
        <v>5014</v>
      </c>
      <c r="O5047" s="554" t="str">
        <f t="shared" ref="O5047:O5048" si="465">+_xlfn.CONCAT(B5047,"-",E5047)</f>
        <v>B3/26/08-A</v>
      </c>
    </row>
    <row r="5048" spans="1:18">
      <c r="B5048" s="590" t="s">
        <v>5013</v>
      </c>
      <c r="C5048" s="590" t="s">
        <v>1914</v>
      </c>
      <c r="D5048" s="590" t="s">
        <v>5008</v>
      </c>
      <c r="E5048" s="590" t="s">
        <v>6</v>
      </c>
      <c r="F5048" s="591" t="s">
        <v>5016</v>
      </c>
      <c r="G5048" s="590" t="s">
        <v>311</v>
      </c>
      <c r="H5048" s="589">
        <v>1</v>
      </c>
      <c r="I5048" s="592">
        <v>620776.63</v>
      </c>
      <c r="J5048" s="592">
        <v>620776.63</v>
      </c>
      <c r="K5048" s="590" t="s">
        <v>2206</v>
      </c>
      <c r="L5048" s="590" t="s">
        <v>5017</v>
      </c>
      <c r="M5048" s="591" t="s">
        <v>5016</v>
      </c>
      <c r="O5048" s="554" t="str">
        <f t="shared" si="465"/>
        <v>B3/26/08-B</v>
      </c>
    </row>
    <row r="5050" spans="1:18" ht="188.5">
      <c r="A5050" s="587">
        <v>4</v>
      </c>
      <c r="B5050" s="588" t="s">
        <v>5013</v>
      </c>
      <c r="C5050" s="588" t="s">
        <v>36</v>
      </c>
      <c r="D5050" s="588" t="s">
        <v>36</v>
      </c>
      <c r="E5050" s="588" t="s">
        <v>36</v>
      </c>
      <c r="F5050" s="587" t="s">
        <v>5018</v>
      </c>
      <c r="G5050" s="588" t="s">
        <v>36</v>
      </c>
      <c r="H5050" s="587"/>
      <c r="I5050" s="587"/>
      <c r="J5050" s="583">
        <v>3768989.67</v>
      </c>
      <c r="K5050" s="588"/>
      <c r="L5050" s="588"/>
      <c r="M5050" s="587"/>
      <c r="N5050" s="587"/>
      <c r="O5050" s="587"/>
    </row>
    <row r="5051" spans="1:18" ht="14.5">
      <c r="B5051" s="590" t="s">
        <v>5013</v>
      </c>
      <c r="C5051" s="590" t="s">
        <v>1914</v>
      </c>
      <c r="D5051" s="590" t="s">
        <v>5008</v>
      </c>
      <c r="E5051" s="590" t="s">
        <v>7</v>
      </c>
      <c r="F5051" s="591" t="s">
        <v>5019</v>
      </c>
      <c r="G5051" s="590" t="s">
        <v>311</v>
      </c>
      <c r="H5051" s="589">
        <v>1</v>
      </c>
      <c r="I5051" s="592">
        <v>418776.63</v>
      </c>
      <c r="J5051" s="592">
        <v>418776.63</v>
      </c>
      <c r="K5051" s="590" t="s">
        <v>2206</v>
      </c>
      <c r="L5051" s="590" t="s">
        <v>5020</v>
      </c>
      <c r="M5051" s="591" t="s">
        <v>5019</v>
      </c>
      <c r="O5051" s="554" t="str">
        <f t="shared" ref="O5051:O5059" si="466">+_xlfn.CONCAT(B5051,"-",E5051)</f>
        <v>B3/26/08-C</v>
      </c>
      <c r="P5051" s="555"/>
      <c r="Q5051" s="555"/>
      <c r="R5051" s="555"/>
    </row>
    <row r="5052" spans="1:18">
      <c r="B5052" s="590" t="s">
        <v>5013</v>
      </c>
      <c r="C5052" s="590" t="s">
        <v>1914</v>
      </c>
      <c r="D5052" s="590" t="s">
        <v>5008</v>
      </c>
      <c r="E5052" s="590" t="s">
        <v>8</v>
      </c>
      <c r="F5052" s="591" t="s">
        <v>5021</v>
      </c>
      <c r="G5052" s="590" t="s">
        <v>311</v>
      </c>
      <c r="H5052" s="589">
        <v>1</v>
      </c>
      <c r="I5052" s="592">
        <v>418776.63</v>
      </c>
      <c r="J5052" s="592">
        <v>418776.63</v>
      </c>
      <c r="K5052" s="590" t="s">
        <v>2206</v>
      </c>
      <c r="L5052" s="590" t="s">
        <v>5022</v>
      </c>
      <c r="M5052" s="591" t="s">
        <v>5021</v>
      </c>
      <c r="O5052" s="554" t="str">
        <f t="shared" si="466"/>
        <v>B3/26/08-D</v>
      </c>
    </row>
    <row r="5053" spans="1:18">
      <c r="B5053" s="590" t="s">
        <v>5013</v>
      </c>
      <c r="C5053" s="590" t="s">
        <v>1914</v>
      </c>
      <c r="D5053" s="590" t="s">
        <v>5008</v>
      </c>
      <c r="E5053" s="590" t="s">
        <v>10</v>
      </c>
      <c r="F5053" s="591" t="s">
        <v>5023</v>
      </c>
      <c r="G5053" s="590" t="s">
        <v>311</v>
      </c>
      <c r="H5053" s="589">
        <v>1</v>
      </c>
      <c r="I5053" s="592">
        <v>418776.63</v>
      </c>
      <c r="J5053" s="592">
        <v>418776.63</v>
      </c>
      <c r="K5053" s="590" t="s">
        <v>2206</v>
      </c>
      <c r="L5053" s="590" t="s">
        <v>5024</v>
      </c>
      <c r="M5053" s="591" t="s">
        <v>5023</v>
      </c>
      <c r="O5053" s="554" t="str">
        <f t="shared" si="466"/>
        <v>B3/26/08-E</v>
      </c>
    </row>
    <row r="5054" spans="1:18">
      <c r="B5054" s="590" t="s">
        <v>5013</v>
      </c>
      <c r="C5054" s="590" t="s">
        <v>1914</v>
      </c>
      <c r="D5054" s="590" t="s">
        <v>5008</v>
      </c>
      <c r="E5054" s="590" t="s">
        <v>11</v>
      </c>
      <c r="F5054" s="591" t="s">
        <v>5025</v>
      </c>
      <c r="G5054" s="590" t="s">
        <v>311</v>
      </c>
      <c r="H5054" s="589">
        <v>1</v>
      </c>
      <c r="I5054" s="592">
        <v>418776.63</v>
      </c>
      <c r="J5054" s="592">
        <v>418776.63</v>
      </c>
      <c r="K5054" s="590" t="s">
        <v>2206</v>
      </c>
      <c r="L5054" s="590" t="s">
        <v>5026</v>
      </c>
      <c r="M5054" s="591" t="s">
        <v>5025</v>
      </c>
      <c r="O5054" s="554" t="str">
        <f t="shared" si="466"/>
        <v>B3/26/08-F</v>
      </c>
    </row>
    <row r="5055" spans="1:18">
      <c r="B5055" s="590" t="s">
        <v>5013</v>
      </c>
      <c r="C5055" s="590" t="s">
        <v>1914</v>
      </c>
      <c r="D5055" s="590" t="s">
        <v>5008</v>
      </c>
      <c r="E5055" s="590" t="s">
        <v>27</v>
      </c>
      <c r="F5055" s="591" t="s">
        <v>5027</v>
      </c>
      <c r="G5055" s="590" t="s">
        <v>311</v>
      </c>
      <c r="H5055" s="589">
        <v>1</v>
      </c>
      <c r="I5055" s="592">
        <v>418776.63</v>
      </c>
      <c r="J5055" s="592">
        <v>418776.63</v>
      </c>
      <c r="K5055" s="590" t="s">
        <v>2206</v>
      </c>
      <c r="L5055" s="590" t="s">
        <v>5028</v>
      </c>
      <c r="M5055" s="591" t="s">
        <v>5027</v>
      </c>
      <c r="O5055" s="554" t="str">
        <f t="shared" si="466"/>
        <v>B3/26/08-G</v>
      </c>
    </row>
    <row r="5056" spans="1:18">
      <c r="B5056" s="590" t="s">
        <v>5013</v>
      </c>
      <c r="C5056" s="590" t="s">
        <v>1914</v>
      </c>
      <c r="D5056" s="590" t="s">
        <v>5008</v>
      </c>
      <c r="E5056" s="590" t="s">
        <v>28</v>
      </c>
      <c r="F5056" s="591" t="s">
        <v>5029</v>
      </c>
      <c r="G5056" s="590" t="s">
        <v>311</v>
      </c>
      <c r="H5056" s="589">
        <v>1</v>
      </c>
      <c r="I5056" s="592">
        <v>418776.63</v>
      </c>
      <c r="J5056" s="592">
        <v>418776.63</v>
      </c>
      <c r="K5056" s="590" t="s">
        <v>2206</v>
      </c>
      <c r="L5056" s="590" t="s">
        <v>5030</v>
      </c>
      <c r="M5056" s="591" t="s">
        <v>5029</v>
      </c>
      <c r="O5056" s="554" t="str">
        <f t="shared" si="466"/>
        <v>B3/26/08-H</v>
      </c>
    </row>
    <row r="5057" spans="1:18">
      <c r="B5057" s="590" t="s">
        <v>5013</v>
      </c>
      <c r="C5057" s="590" t="s">
        <v>1914</v>
      </c>
      <c r="D5057" s="590" t="s">
        <v>5008</v>
      </c>
      <c r="E5057" s="590" t="s">
        <v>33</v>
      </c>
      <c r="F5057" s="591" t="s">
        <v>5031</v>
      </c>
      <c r="G5057" s="590" t="s">
        <v>311</v>
      </c>
      <c r="H5057" s="589">
        <v>1</v>
      </c>
      <c r="I5057" s="592">
        <v>418776.63</v>
      </c>
      <c r="J5057" s="592">
        <v>418776.63</v>
      </c>
      <c r="K5057" s="590" t="s">
        <v>2206</v>
      </c>
      <c r="L5057" s="590" t="s">
        <v>5032</v>
      </c>
      <c r="M5057" s="591" t="s">
        <v>5031</v>
      </c>
      <c r="O5057" s="554" t="str">
        <f t="shared" si="466"/>
        <v>B3/26/08-J</v>
      </c>
    </row>
    <row r="5058" spans="1:18">
      <c r="B5058" s="590" t="s">
        <v>5013</v>
      </c>
      <c r="C5058" s="590" t="s">
        <v>1914</v>
      </c>
      <c r="D5058" s="590" t="s">
        <v>5008</v>
      </c>
      <c r="E5058" s="590" t="s">
        <v>34</v>
      </c>
      <c r="F5058" s="591" t="s">
        <v>5033</v>
      </c>
      <c r="G5058" s="590" t="s">
        <v>311</v>
      </c>
      <c r="H5058" s="589">
        <v>1</v>
      </c>
      <c r="I5058" s="592">
        <v>418776.63</v>
      </c>
      <c r="J5058" s="592">
        <v>418776.63</v>
      </c>
      <c r="K5058" s="590" t="s">
        <v>2206</v>
      </c>
      <c r="L5058" s="590" t="s">
        <v>5034</v>
      </c>
      <c r="M5058" s="591" t="s">
        <v>5033</v>
      </c>
      <c r="O5058" s="554" t="str">
        <f t="shared" si="466"/>
        <v>B3/26/08-K</v>
      </c>
    </row>
    <row r="5059" spans="1:18">
      <c r="B5059" s="590" t="s">
        <v>5013</v>
      </c>
      <c r="C5059" s="590" t="s">
        <v>1914</v>
      </c>
      <c r="D5059" s="590" t="s">
        <v>5008</v>
      </c>
      <c r="E5059" s="590" t="s">
        <v>39</v>
      </c>
      <c r="F5059" s="591" t="s">
        <v>5035</v>
      </c>
      <c r="G5059" s="590" t="s">
        <v>311</v>
      </c>
      <c r="H5059" s="589">
        <v>1</v>
      </c>
      <c r="I5059" s="592">
        <v>418776.63</v>
      </c>
      <c r="J5059" s="592">
        <v>418776.63</v>
      </c>
      <c r="K5059" s="590" t="s">
        <v>2206</v>
      </c>
      <c r="L5059" s="590" t="s">
        <v>5036</v>
      </c>
      <c r="M5059" s="591" t="s">
        <v>5035</v>
      </c>
      <c r="O5059" s="554" t="str">
        <f t="shared" si="466"/>
        <v>B3/26/08-L</v>
      </c>
    </row>
    <row r="5062" spans="1:18" ht="188.5">
      <c r="A5062" s="587">
        <v>4</v>
      </c>
      <c r="B5062" s="588" t="s">
        <v>5037</v>
      </c>
      <c r="C5062" s="588" t="s">
        <v>36</v>
      </c>
      <c r="D5062" s="588" t="s">
        <v>36</v>
      </c>
      <c r="E5062" s="588" t="s">
        <v>36</v>
      </c>
      <c r="F5062" s="587" t="s">
        <v>5038</v>
      </c>
      <c r="G5062" s="588" t="s">
        <v>36</v>
      </c>
      <c r="H5062" s="587"/>
      <c r="I5062" s="587"/>
      <c r="J5062" s="583">
        <v>1077428.26</v>
      </c>
      <c r="K5062" s="588"/>
      <c r="L5062" s="588"/>
      <c r="M5062" s="587"/>
      <c r="N5062" s="587"/>
      <c r="O5062" s="587"/>
    </row>
    <row r="5063" spans="1:18" ht="14.5">
      <c r="B5063" s="590" t="s">
        <v>5037</v>
      </c>
      <c r="C5063" s="590" t="s">
        <v>1914</v>
      </c>
      <c r="D5063" s="590" t="s">
        <v>5008</v>
      </c>
      <c r="E5063" s="590" t="s">
        <v>5</v>
      </c>
      <c r="F5063" s="591" t="s">
        <v>5039</v>
      </c>
      <c r="G5063" s="590" t="s">
        <v>311</v>
      </c>
      <c r="H5063" s="589">
        <v>1</v>
      </c>
      <c r="I5063" s="592">
        <v>538714.13</v>
      </c>
      <c r="J5063" s="592">
        <v>538714.13</v>
      </c>
      <c r="K5063" s="590" t="s">
        <v>2206</v>
      </c>
      <c r="L5063" s="590" t="s">
        <v>5040</v>
      </c>
      <c r="M5063" s="591" t="s">
        <v>5039</v>
      </c>
      <c r="O5063" s="554" t="str">
        <f t="shared" ref="O5063:O5064" si="467">+_xlfn.CONCAT(B5063,"-",E5063)</f>
        <v>B3/26/09-A</v>
      </c>
      <c r="P5063" s="555"/>
      <c r="Q5063" s="555"/>
      <c r="R5063" s="555"/>
    </row>
    <row r="5064" spans="1:18">
      <c r="B5064" s="590" t="s">
        <v>5037</v>
      </c>
      <c r="C5064" s="590" t="s">
        <v>1914</v>
      </c>
      <c r="D5064" s="590" t="s">
        <v>5008</v>
      </c>
      <c r="E5064" s="590" t="s">
        <v>6</v>
      </c>
      <c r="F5064" s="591" t="s">
        <v>5041</v>
      </c>
      <c r="G5064" s="590" t="s">
        <v>311</v>
      </c>
      <c r="H5064" s="589">
        <v>1</v>
      </c>
      <c r="I5064" s="592">
        <v>538714.13</v>
      </c>
      <c r="J5064" s="592">
        <v>538714.13</v>
      </c>
      <c r="K5064" s="590" t="s">
        <v>2206</v>
      </c>
      <c r="L5064" s="590" t="s">
        <v>5042</v>
      </c>
      <c r="M5064" s="591" t="s">
        <v>5041</v>
      </c>
      <c r="O5064" s="554" t="str">
        <f t="shared" si="467"/>
        <v>B3/26/09-B</v>
      </c>
    </row>
    <row r="5066" spans="1:18" ht="14.5">
      <c r="A5066" s="587">
        <v>3</v>
      </c>
      <c r="B5066" s="588" t="s">
        <v>5037</v>
      </c>
      <c r="C5066" s="588" t="s">
        <v>36</v>
      </c>
      <c r="D5066" s="588" t="s">
        <v>36</v>
      </c>
      <c r="E5066" s="588" t="s">
        <v>36</v>
      </c>
      <c r="F5066" s="587" t="s">
        <v>587</v>
      </c>
      <c r="G5066" s="588" t="s">
        <v>36</v>
      </c>
      <c r="H5066" s="587"/>
      <c r="I5066" s="587"/>
      <c r="J5066" s="583">
        <v>1542666.39</v>
      </c>
      <c r="K5066" s="588"/>
      <c r="L5066" s="588"/>
      <c r="M5066" s="587"/>
      <c r="N5066" s="587"/>
      <c r="O5066" s="587"/>
    </row>
    <row r="5067" spans="1:18" ht="43.5">
      <c r="A5067" s="587">
        <v>4</v>
      </c>
      <c r="B5067" s="588" t="s">
        <v>5037</v>
      </c>
      <c r="C5067" s="588" t="s">
        <v>36</v>
      </c>
      <c r="D5067" s="588" t="s">
        <v>36</v>
      </c>
      <c r="E5067" s="588" t="s">
        <v>36</v>
      </c>
      <c r="F5067" s="587" t="s">
        <v>588</v>
      </c>
      <c r="G5067" s="588" t="s">
        <v>36</v>
      </c>
      <c r="H5067" s="587"/>
      <c r="I5067" s="587"/>
      <c r="J5067" s="583">
        <v>1542666.39</v>
      </c>
      <c r="K5067" s="588"/>
      <c r="L5067" s="588"/>
      <c r="M5067" s="587"/>
      <c r="N5067" s="587"/>
      <c r="O5067" s="587"/>
      <c r="P5067" s="555"/>
      <c r="Q5067" s="555"/>
      <c r="R5067" s="555"/>
    </row>
    <row r="5068" spans="1:18" ht="14.5">
      <c r="B5068" s="590" t="s">
        <v>5037</v>
      </c>
      <c r="C5068" s="590" t="s">
        <v>1914</v>
      </c>
      <c r="D5068" s="590" t="s">
        <v>2262</v>
      </c>
      <c r="E5068" s="590" t="s">
        <v>7</v>
      </c>
      <c r="F5068" s="591" t="s">
        <v>5043</v>
      </c>
      <c r="G5068" s="590" t="s">
        <v>311</v>
      </c>
      <c r="H5068" s="589">
        <v>1</v>
      </c>
      <c r="I5068" s="592">
        <v>292105</v>
      </c>
      <c r="J5068" s="592">
        <v>292105</v>
      </c>
      <c r="K5068" s="590" t="s">
        <v>2206</v>
      </c>
      <c r="L5068" s="590" t="s">
        <v>5044</v>
      </c>
      <c r="M5068" s="591" t="s">
        <v>5043</v>
      </c>
      <c r="O5068" s="554" t="str">
        <f t="shared" ref="O5068:O5073" si="468">+_xlfn.CONCAT(B5068,"-",E5068)</f>
        <v>B3/26/09-C</v>
      </c>
      <c r="P5068" s="555"/>
      <c r="Q5068" s="555"/>
      <c r="R5068" s="555"/>
    </row>
    <row r="5069" spans="1:18">
      <c r="B5069" s="590" t="s">
        <v>5037</v>
      </c>
      <c r="C5069" s="590" t="s">
        <v>1914</v>
      </c>
      <c r="D5069" s="590" t="s">
        <v>2262</v>
      </c>
      <c r="E5069" s="590" t="s">
        <v>8</v>
      </c>
      <c r="F5069" s="591" t="s">
        <v>5045</v>
      </c>
      <c r="G5069" s="590" t="s">
        <v>311</v>
      </c>
      <c r="H5069" s="589">
        <v>1</v>
      </c>
      <c r="I5069" s="592">
        <v>292105</v>
      </c>
      <c r="J5069" s="592">
        <v>292105</v>
      </c>
      <c r="K5069" s="590" t="s">
        <v>2206</v>
      </c>
      <c r="L5069" s="590" t="s">
        <v>5046</v>
      </c>
      <c r="M5069" s="591" t="s">
        <v>5045</v>
      </c>
      <c r="O5069" s="554" t="str">
        <f t="shared" si="468"/>
        <v>B3/26/09-D</v>
      </c>
    </row>
    <row r="5070" spans="1:18">
      <c r="B5070" s="590" t="s">
        <v>5037</v>
      </c>
      <c r="C5070" s="590" t="s">
        <v>1914</v>
      </c>
      <c r="D5070" s="590" t="s">
        <v>2262</v>
      </c>
      <c r="E5070" s="590" t="s">
        <v>10</v>
      </c>
      <c r="F5070" s="591" t="s">
        <v>5047</v>
      </c>
      <c r="G5070" s="590" t="s">
        <v>311</v>
      </c>
      <c r="H5070" s="589">
        <v>1</v>
      </c>
      <c r="I5070" s="592">
        <v>292105</v>
      </c>
      <c r="J5070" s="592">
        <v>292105</v>
      </c>
      <c r="K5070" s="590" t="s">
        <v>2206</v>
      </c>
      <c r="L5070" s="590" t="s">
        <v>5048</v>
      </c>
      <c r="M5070" s="591" t="s">
        <v>5047</v>
      </c>
      <c r="O5070" s="554" t="str">
        <f t="shared" si="468"/>
        <v>B3/26/09-E</v>
      </c>
    </row>
    <row r="5071" spans="1:18">
      <c r="B5071" s="590" t="s">
        <v>5037</v>
      </c>
      <c r="C5071" s="590" t="s">
        <v>1914</v>
      </c>
      <c r="D5071" s="590" t="s">
        <v>2262</v>
      </c>
      <c r="E5071" s="590" t="s">
        <v>11</v>
      </c>
      <c r="F5071" s="591" t="s">
        <v>5049</v>
      </c>
      <c r="G5071" s="590" t="s">
        <v>311</v>
      </c>
      <c r="H5071" s="589">
        <v>1</v>
      </c>
      <c r="I5071" s="592">
        <v>222117.13</v>
      </c>
      <c r="J5071" s="592">
        <v>222117.13</v>
      </c>
      <c r="K5071" s="590" t="s">
        <v>2206</v>
      </c>
      <c r="L5071" s="590" t="s">
        <v>5050</v>
      </c>
      <c r="M5071" s="591" t="s">
        <v>5049</v>
      </c>
      <c r="O5071" s="554" t="str">
        <f t="shared" si="468"/>
        <v>B3/26/09-F</v>
      </c>
    </row>
    <row r="5072" spans="1:18">
      <c r="B5072" s="590" t="s">
        <v>5037</v>
      </c>
      <c r="C5072" s="590" t="s">
        <v>1914</v>
      </c>
      <c r="D5072" s="590" t="s">
        <v>2262</v>
      </c>
      <c r="E5072" s="590" t="s">
        <v>27</v>
      </c>
      <c r="F5072" s="591" t="s">
        <v>5051</v>
      </c>
      <c r="G5072" s="590" t="s">
        <v>311</v>
      </c>
      <c r="H5072" s="589">
        <v>1</v>
      </c>
      <c r="I5072" s="592">
        <v>222117.13</v>
      </c>
      <c r="J5072" s="592">
        <v>222117.13</v>
      </c>
      <c r="K5072" s="590" t="s">
        <v>2206</v>
      </c>
      <c r="L5072" s="590" t="s">
        <v>5052</v>
      </c>
      <c r="M5072" s="591" t="s">
        <v>5051</v>
      </c>
      <c r="O5072" s="554" t="str">
        <f t="shared" si="468"/>
        <v>B3/26/09-G</v>
      </c>
    </row>
    <row r="5073" spans="1:18">
      <c r="B5073" s="590" t="s">
        <v>5037</v>
      </c>
      <c r="C5073" s="590" t="s">
        <v>1914</v>
      </c>
      <c r="D5073" s="590" t="s">
        <v>2262</v>
      </c>
      <c r="E5073" s="590" t="s">
        <v>28</v>
      </c>
      <c r="F5073" s="591" t="s">
        <v>5053</v>
      </c>
      <c r="G5073" s="590" t="s">
        <v>311</v>
      </c>
      <c r="H5073" s="589">
        <v>1</v>
      </c>
      <c r="I5073" s="592">
        <v>222117.13</v>
      </c>
      <c r="J5073" s="592">
        <v>222117.13</v>
      </c>
      <c r="K5073" s="590" t="s">
        <v>2206</v>
      </c>
      <c r="L5073" s="590" t="s">
        <v>5054</v>
      </c>
      <c r="M5073" s="591" t="s">
        <v>5053</v>
      </c>
      <c r="O5073" s="554" t="str">
        <f t="shared" si="468"/>
        <v>B3/26/09-H</v>
      </c>
    </row>
    <row r="5076" spans="1:18" ht="14.5">
      <c r="A5076" s="587">
        <v>3</v>
      </c>
      <c r="B5076" s="588" t="s">
        <v>5055</v>
      </c>
      <c r="C5076" s="588" t="s">
        <v>36</v>
      </c>
      <c r="D5076" s="588" t="s">
        <v>36</v>
      </c>
      <c r="E5076" s="588" t="s">
        <v>36</v>
      </c>
      <c r="F5076" s="587" t="s">
        <v>594</v>
      </c>
      <c r="G5076" s="588" t="s">
        <v>36</v>
      </c>
      <c r="H5076" s="587"/>
      <c r="I5076" s="587"/>
      <c r="J5076" s="583">
        <v>1106070</v>
      </c>
      <c r="K5076" s="588"/>
      <c r="L5076" s="588"/>
      <c r="M5076" s="587"/>
      <c r="N5076" s="587"/>
      <c r="O5076" s="587"/>
    </row>
    <row r="5077" spans="1:18" ht="29">
      <c r="A5077" s="587">
        <v>4</v>
      </c>
      <c r="B5077" s="588" t="s">
        <v>5055</v>
      </c>
      <c r="C5077" s="588" t="s">
        <v>36</v>
      </c>
      <c r="D5077" s="588" t="s">
        <v>36</v>
      </c>
      <c r="E5077" s="588" t="s">
        <v>36</v>
      </c>
      <c r="F5077" s="587" t="s">
        <v>595</v>
      </c>
      <c r="G5077" s="588" t="s">
        <v>36</v>
      </c>
      <c r="H5077" s="587"/>
      <c r="I5077" s="587"/>
      <c r="J5077" s="583">
        <v>1106070</v>
      </c>
      <c r="K5077" s="588"/>
      <c r="L5077" s="588"/>
      <c r="M5077" s="587"/>
      <c r="N5077" s="587"/>
      <c r="O5077" s="587"/>
      <c r="P5077" s="555"/>
      <c r="Q5077" s="555"/>
      <c r="R5077" s="555"/>
    </row>
    <row r="5078" spans="1:18" ht="87.5">
      <c r="B5078" s="590" t="s">
        <v>5055</v>
      </c>
      <c r="C5078" s="590" t="s">
        <v>1914</v>
      </c>
      <c r="D5078" s="590" t="s">
        <v>2267</v>
      </c>
      <c r="E5078" s="590" t="s">
        <v>5</v>
      </c>
      <c r="F5078" s="591" t="s">
        <v>5056</v>
      </c>
      <c r="G5078" s="590" t="s">
        <v>311</v>
      </c>
      <c r="H5078" s="589">
        <v>1</v>
      </c>
      <c r="I5078" s="592">
        <v>184345</v>
      </c>
      <c r="J5078" s="592">
        <v>184345</v>
      </c>
      <c r="K5078" s="590" t="s">
        <v>2206</v>
      </c>
      <c r="L5078" s="590" t="s">
        <v>5057</v>
      </c>
      <c r="M5078" s="591" t="s">
        <v>5056</v>
      </c>
      <c r="O5078" s="554" t="str">
        <f t="shared" ref="O5078:O5081" si="469">+_xlfn.CONCAT(B5078,"-",E5078)</f>
        <v>B3/26/10-A</v>
      </c>
      <c r="P5078" s="555"/>
      <c r="Q5078" s="555"/>
      <c r="R5078" s="555"/>
    </row>
    <row r="5079" spans="1:18" ht="87.5">
      <c r="B5079" s="590" t="s">
        <v>5055</v>
      </c>
      <c r="C5079" s="590" t="s">
        <v>1914</v>
      </c>
      <c r="D5079" s="590" t="s">
        <v>2267</v>
      </c>
      <c r="E5079" s="590" t="s">
        <v>6</v>
      </c>
      <c r="F5079" s="591" t="s">
        <v>5058</v>
      </c>
      <c r="G5079" s="590" t="s">
        <v>311</v>
      </c>
      <c r="H5079" s="589">
        <v>1</v>
      </c>
      <c r="I5079" s="592">
        <v>184345</v>
      </c>
      <c r="J5079" s="592">
        <v>184345</v>
      </c>
      <c r="K5079" s="590" t="s">
        <v>2206</v>
      </c>
      <c r="L5079" s="590" t="s">
        <v>5059</v>
      </c>
      <c r="M5079" s="591" t="s">
        <v>5058</v>
      </c>
      <c r="O5079" s="554" t="str">
        <f t="shared" si="469"/>
        <v>B3/26/10-B</v>
      </c>
    </row>
    <row r="5080" spans="1:18" ht="87.5">
      <c r="B5080" s="590" t="s">
        <v>5055</v>
      </c>
      <c r="C5080" s="590" t="s">
        <v>1914</v>
      </c>
      <c r="D5080" s="590" t="s">
        <v>2267</v>
      </c>
      <c r="E5080" s="590" t="s">
        <v>7</v>
      </c>
      <c r="F5080" s="591" t="s">
        <v>5060</v>
      </c>
      <c r="G5080" s="590" t="s">
        <v>311</v>
      </c>
      <c r="H5080" s="589">
        <v>1</v>
      </c>
      <c r="I5080" s="592">
        <v>184345</v>
      </c>
      <c r="J5080" s="592">
        <v>184345</v>
      </c>
      <c r="K5080" s="590" t="s">
        <v>2206</v>
      </c>
      <c r="L5080" s="590" t="s">
        <v>5061</v>
      </c>
      <c r="M5080" s="591" t="s">
        <v>5060</v>
      </c>
      <c r="O5080" s="554" t="str">
        <f t="shared" si="469"/>
        <v>B3/26/10-C</v>
      </c>
    </row>
    <row r="5081" spans="1:18" ht="87.5">
      <c r="B5081" s="590" t="s">
        <v>5055</v>
      </c>
      <c r="C5081" s="590" t="s">
        <v>1914</v>
      </c>
      <c r="D5081" s="590" t="s">
        <v>2267</v>
      </c>
      <c r="E5081" s="590" t="s">
        <v>8</v>
      </c>
      <c r="F5081" s="591" t="s">
        <v>5062</v>
      </c>
      <c r="G5081" s="590" t="s">
        <v>311</v>
      </c>
      <c r="H5081" s="589">
        <v>1</v>
      </c>
      <c r="I5081" s="592">
        <v>184345</v>
      </c>
      <c r="J5081" s="592">
        <v>184345</v>
      </c>
      <c r="K5081" s="590" t="s">
        <v>2206</v>
      </c>
      <c r="L5081" s="590" t="s">
        <v>5063</v>
      </c>
      <c r="M5081" s="591" t="s">
        <v>5062</v>
      </c>
      <c r="O5081" s="554" t="str">
        <f t="shared" si="469"/>
        <v>B3/26/10-D</v>
      </c>
    </row>
    <row r="5084" spans="1:18" ht="87.5">
      <c r="B5084" s="590" t="s">
        <v>5064</v>
      </c>
      <c r="C5084" s="590" t="s">
        <v>1914</v>
      </c>
      <c r="D5084" s="590" t="s">
        <v>2267</v>
      </c>
      <c r="E5084" s="590" t="s">
        <v>5</v>
      </c>
      <c r="F5084" s="591" t="s">
        <v>5065</v>
      </c>
      <c r="G5084" s="590" t="s">
        <v>311</v>
      </c>
      <c r="H5084" s="589">
        <v>1</v>
      </c>
      <c r="I5084" s="592">
        <v>184345</v>
      </c>
      <c r="J5084" s="592">
        <v>184345</v>
      </c>
      <c r="K5084" s="590" t="s">
        <v>2206</v>
      </c>
      <c r="L5084" s="590" t="s">
        <v>5066</v>
      </c>
      <c r="M5084" s="591" t="s">
        <v>5065</v>
      </c>
      <c r="O5084" s="554" t="str">
        <f t="shared" ref="O5084:O5085" si="470">+_xlfn.CONCAT(B5084,"-",E5084)</f>
        <v>B3/26/11-A</v>
      </c>
    </row>
    <row r="5085" spans="1:18" ht="87.5">
      <c r="B5085" s="590" t="s">
        <v>5064</v>
      </c>
      <c r="C5085" s="590" t="s">
        <v>1914</v>
      </c>
      <c r="D5085" s="590" t="s">
        <v>2267</v>
      </c>
      <c r="E5085" s="590" t="s">
        <v>6</v>
      </c>
      <c r="F5085" s="591" t="s">
        <v>5067</v>
      </c>
      <c r="G5085" s="590" t="s">
        <v>311</v>
      </c>
      <c r="H5085" s="589">
        <v>1</v>
      </c>
      <c r="I5085" s="592">
        <v>184345</v>
      </c>
      <c r="J5085" s="592">
        <v>184345</v>
      </c>
      <c r="K5085" s="590" t="s">
        <v>2206</v>
      </c>
      <c r="L5085" s="590" t="s">
        <v>5068</v>
      </c>
      <c r="M5085" s="591" t="s">
        <v>5067</v>
      </c>
      <c r="O5085" s="554" t="str">
        <f t="shared" si="470"/>
        <v>B3/26/11-B</v>
      </c>
    </row>
    <row r="5087" spans="1:18" ht="14.5">
      <c r="A5087" s="587">
        <v>3</v>
      </c>
      <c r="B5087" s="588" t="s">
        <v>5064</v>
      </c>
      <c r="C5087" s="588" t="s">
        <v>36</v>
      </c>
      <c r="D5087" s="588" t="s">
        <v>36</v>
      </c>
      <c r="E5087" s="588" t="s">
        <v>36</v>
      </c>
      <c r="F5087" s="587" t="s">
        <v>600</v>
      </c>
      <c r="G5087" s="588" t="s">
        <v>36</v>
      </c>
      <c r="H5087" s="587"/>
      <c r="I5087" s="587"/>
      <c r="J5087" s="583">
        <v>1231825</v>
      </c>
      <c r="K5087" s="588"/>
      <c r="L5087" s="588"/>
      <c r="M5087" s="587"/>
      <c r="N5087" s="587"/>
      <c r="O5087" s="587"/>
    </row>
    <row r="5088" spans="1:18" ht="29">
      <c r="A5088" s="587">
        <v>4</v>
      </c>
      <c r="B5088" s="588" t="s">
        <v>5064</v>
      </c>
      <c r="C5088" s="588" t="s">
        <v>36</v>
      </c>
      <c r="D5088" s="588" t="s">
        <v>36</v>
      </c>
      <c r="E5088" s="588" t="s">
        <v>36</v>
      </c>
      <c r="F5088" s="587" t="s">
        <v>601</v>
      </c>
      <c r="G5088" s="588" t="s">
        <v>36</v>
      </c>
      <c r="H5088" s="587"/>
      <c r="I5088" s="587"/>
      <c r="J5088" s="583">
        <v>1231825</v>
      </c>
      <c r="K5088" s="588"/>
      <c r="L5088" s="588"/>
      <c r="M5088" s="587"/>
      <c r="N5088" s="587"/>
      <c r="O5088" s="587"/>
      <c r="P5088" s="555"/>
      <c r="Q5088" s="555"/>
      <c r="R5088" s="555"/>
    </row>
    <row r="5089" spans="1:18" ht="14.5">
      <c r="B5089" s="590" t="s">
        <v>5064</v>
      </c>
      <c r="C5089" s="590" t="s">
        <v>1914</v>
      </c>
      <c r="D5089" s="590" t="s">
        <v>2274</v>
      </c>
      <c r="E5089" s="590" t="s">
        <v>7</v>
      </c>
      <c r="F5089" s="591" t="s">
        <v>5069</v>
      </c>
      <c r="G5089" s="590" t="s">
        <v>311</v>
      </c>
      <c r="H5089" s="589">
        <v>1</v>
      </c>
      <c r="I5089" s="592">
        <v>195087.5</v>
      </c>
      <c r="J5089" s="592">
        <v>195087.5</v>
      </c>
      <c r="K5089" s="590" t="s">
        <v>2206</v>
      </c>
      <c r="L5089" s="590" t="s">
        <v>5070</v>
      </c>
      <c r="M5089" s="591" t="s">
        <v>5069</v>
      </c>
      <c r="O5089" s="554" t="str">
        <f t="shared" ref="O5089:O5095" si="471">+_xlfn.CONCAT(B5089,"-",E5089)</f>
        <v>B3/26/11-C</v>
      </c>
      <c r="P5089" s="555"/>
      <c r="Q5089" s="555"/>
      <c r="R5089" s="555"/>
    </row>
    <row r="5090" spans="1:18">
      <c r="B5090" s="590" t="s">
        <v>5064</v>
      </c>
      <c r="C5090" s="590" t="s">
        <v>1914</v>
      </c>
      <c r="D5090" s="590" t="s">
        <v>2274</v>
      </c>
      <c r="E5090" s="590" t="s">
        <v>8</v>
      </c>
      <c r="F5090" s="591" t="s">
        <v>5071</v>
      </c>
      <c r="G5090" s="590" t="s">
        <v>311</v>
      </c>
      <c r="H5090" s="589">
        <v>1</v>
      </c>
      <c r="I5090" s="592">
        <v>63662.5</v>
      </c>
      <c r="J5090" s="592">
        <v>63662.5</v>
      </c>
      <c r="K5090" s="590" t="s">
        <v>2206</v>
      </c>
      <c r="L5090" s="590" t="s">
        <v>5072</v>
      </c>
      <c r="M5090" s="591" t="s">
        <v>5071</v>
      </c>
      <c r="O5090" s="554" t="str">
        <f t="shared" si="471"/>
        <v>B3/26/11-D</v>
      </c>
    </row>
    <row r="5091" spans="1:18">
      <c r="B5091" s="590" t="s">
        <v>5064</v>
      </c>
      <c r="C5091" s="590" t="s">
        <v>1914</v>
      </c>
      <c r="D5091" s="590" t="s">
        <v>2274</v>
      </c>
      <c r="E5091" s="590" t="s">
        <v>10</v>
      </c>
      <c r="F5091" s="591" t="s">
        <v>5073</v>
      </c>
      <c r="G5091" s="590" t="s">
        <v>311</v>
      </c>
      <c r="H5091" s="589">
        <v>1</v>
      </c>
      <c r="I5091" s="592">
        <v>222225</v>
      </c>
      <c r="J5091" s="592">
        <v>222225</v>
      </c>
      <c r="K5091" s="590" t="s">
        <v>2206</v>
      </c>
      <c r="L5091" s="590" t="s">
        <v>5074</v>
      </c>
      <c r="M5091" s="591" t="s">
        <v>5073</v>
      </c>
      <c r="O5091" s="554" t="str">
        <f t="shared" si="471"/>
        <v>B3/26/11-E</v>
      </c>
    </row>
    <row r="5092" spans="1:18">
      <c r="B5092" s="590" t="s">
        <v>5064</v>
      </c>
      <c r="C5092" s="590" t="s">
        <v>1914</v>
      </c>
      <c r="D5092" s="590" t="s">
        <v>2274</v>
      </c>
      <c r="E5092" s="590" t="s">
        <v>11</v>
      </c>
      <c r="F5092" s="591" t="s">
        <v>5075</v>
      </c>
      <c r="G5092" s="590" t="s">
        <v>311</v>
      </c>
      <c r="H5092" s="589">
        <v>1</v>
      </c>
      <c r="I5092" s="592">
        <v>366687.5</v>
      </c>
      <c r="J5092" s="592">
        <v>366687.5</v>
      </c>
      <c r="K5092" s="590" t="s">
        <v>2206</v>
      </c>
      <c r="L5092" s="590" t="s">
        <v>5076</v>
      </c>
      <c r="M5092" s="591" t="s">
        <v>5075</v>
      </c>
      <c r="O5092" s="554" t="str">
        <f t="shared" si="471"/>
        <v>B3/26/11-F</v>
      </c>
    </row>
    <row r="5093" spans="1:18">
      <c r="B5093" s="590" t="s">
        <v>5064</v>
      </c>
      <c r="C5093" s="590" t="s">
        <v>1914</v>
      </c>
      <c r="D5093" s="590" t="s">
        <v>2274</v>
      </c>
      <c r="E5093" s="590" t="s">
        <v>27</v>
      </c>
      <c r="F5093" s="591" t="s">
        <v>5077</v>
      </c>
      <c r="G5093" s="590" t="s">
        <v>311</v>
      </c>
      <c r="H5093" s="589">
        <v>1</v>
      </c>
      <c r="I5093" s="592">
        <v>73412.5</v>
      </c>
      <c r="J5093" s="592">
        <v>73412.5</v>
      </c>
      <c r="K5093" s="590" t="s">
        <v>2206</v>
      </c>
      <c r="L5093" s="590" t="s">
        <v>5078</v>
      </c>
      <c r="M5093" s="591" t="s">
        <v>5077</v>
      </c>
      <c r="O5093" s="554" t="str">
        <f t="shared" si="471"/>
        <v>B3/26/11-G</v>
      </c>
    </row>
    <row r="5094" spans="1:18">
      <c r="B5094" s="590" t="s">
        <v>5064</v>
      </c>
      <c r="C5094" s="590" t="s">
        <v>1914</v>
      </c>
      <c r="D5094" s="590" t="s">
        <v>2274</v>
      </c>
      <c r="E5094" s="590" t="s">
        <v>28</v>
      </c>
      <c r="F5094" s="591" t="s">
        <v>5079</v>
      </c>
      <c r="G5094" s="590" t="s">
        <v>311</v>
      </c>
      <c r="H5094" s="589">
        <v>1</v>
      </c>
      <c r="I5094" s="592">
        <v>229212.5</v>
      </c>
      <c r="J5094" s="592">
        <v>229212.5</v>
      </c>
      <c r="K5094" s="590" t="s">
        <v>2206</v>
      </c>
      <c r="L5094" s="590" t="s">
        <v>5080</v>
      </c>
      <c r="M5094" s="591" t="s">
        <v>5079</v>
      </c>
      <c r="O5094" s="554" t="str">
        <f t="shared" si="471"/>
        <v>B3/26/11-H</v>
      </c>
    </row>
    <row r="5095" spans="1:18">
      <c r="B5095" s="590" t="s">
        <v>5064</v>
      </c>
      <c r="C5095" s="590" t="s">
        <v>1914</v>
      </c>
      <c r="D5095" s="590" t="s">
        <v>2274</v>
      </c>
      <c r="E5095" s="590" t="s">
        <v>33</v>
      </c>
      <c r="F5095" s="591" t="s">
        <v>5081</v>
      </c>
      <c r="G5095" s="590" t="s">
        <v>311</v>
      </c>
      <c r="H5095" s="589">
        <v>1</v>
      </c>
      <c r="I5095" s="592">
        <v>81537.5</v>
      </c>
      <c r="J5095" s="592">
        <v>81537.5</v>
      </c>
      <c r="K5095" s="590" t="s">
        <v>2206</v>
      </c>
      <c r="L5095" s="590" t="s">
        <v>5082</v>
      </c>
      <c r="M5095" s="591" t="s">
        <v>5081</v>
      </c>
      <c r="O5095" s="554" t="str">
        <f t="shared" si="471"/>
        <v>B3/26/11-J</v>
      </c>
    </row>
    <row r="5098" spans="1:18" ht="14.5">
      <c r="A5098" s="587">
        <v>3</v>
      </c>
      <c r="B5098" s="588" t="s">
        <v>5083</v>
      </c>
      <c r="C5098" s="588" t="s">
        <v>36</v>
      </c>
      <c r="D5098" s="588" t="s">
        <v>36</v>
      </c>
      <c r="E5098" s="588" t="s">
        <v>36</v>
      </c>
      <c r="F5098" s="587" t="s">
        <v>607</v>
      </c>
      <c r="G5098" s="588" t="s">
        <v>36</v>
      </c>
      <c r="H5098" s="587"/>
      <c r="I5098" s="587"/>
      <c r="J5098" s="583">
        <v>4535745.25</v>
      </c>
      <c r="K5098" s="588"/>
      <c r="L5098" s="588"/>
      <c r="M5098" s="587"/>
      <c r="N5098" s="587"/>
      <c r="O5098" s="587"/>
    </row>
    <row r="5099" spans="1:18" ht="29">
      <c r="A5099" s="587">
        <v>4</v>
      </c>
      <c r="B5099" s="588" t="s">
        <v>5083</v>
      </c>
      <c r="C5099" s="588" t="s">
        <v>36</v>
      </c>
      <c r="D5099" s="588" t="s">
        <v>36</v>
      </c>
      <c r="E5099" s="588" t="s">
        <v>36</v>
      </c>
      <c r="F5099" s="587" t="s">
        <v>608</v>
      </c>
      <c r="G5099" s="588" t="s">
        <v>36</v>
      </c>
      <c r="H5099" s="587"/>
      <c r="I5099" s="587"/>
      <c r="J5099" s="583">
        <v>681400</v>
      </c>
      <c r="K5099" s="588"/>
      <c r="L5099" s="588"/>
      <c r="M5099" s="587"/>
      <c r="N5099" s="587"/>
      <c r="O5099" s="587"/>
      <c r="P5099" s="555"/>
      <c r="Q5099" s="555"/>
      <c r="R5099" s="555"/>
    </row>
    <row r="5100" spans="1:18" ht="14.5">
      <c r="B5100" s="590" t="s">
        <v>5083</v>
      </c>
      <c r="C5100" s="590" t="s">
        <v>1914</v>
      </c>
      <c r="D5100" s="590" t="s">
        <v>2274</v>
      </c>
      <c r="E5100" s="590" t="s">
        <v>5</v>
      </c>
      <c r="F5100" s="591" t="s">
        <v>5084</v>
      </c>
      <c r="G5100" s="590" t="s">
        <v>311</v>
      </c>
      <c r="H5100" s="589">
        <v>1</v>
      </c>
      <c r="I5100" s="592">
        <v>63175</v>
      </c>
      <c r="J5100" s="592">
        <v>63175</v>
      </c>
      <c r="K5100" s="590" t="s">
        <v>2206</v>
      </c>
      <c r="L5100" s="590" t="s">
        <v>5085</v>
      </c>
      <c r="M5100" s="591" t="s">
        <v>5084</v>
      </c>
      <c r="O5100" s="554" t="str">
        <f t="shared" ref="O5100:O5109" si="472">+_xlfn.CONCAT(B5100,"-",E5100)</f>
        <v>B3/26/12-A</v>
      </c>
      <c r="P5100" s="555"/>
      <c r="Q5100" s="555"/>
      <c r="R5100" s="555"/>
    </row>
    <row r="5101" spans="1:18">
      <c r="B5101" s="590" t="s">
        <v>5083</v>
      </c>
      <c r="C5101" s="590" t="s">
        <v>1914</v>
      </c>
      <c r="D5101" s="590" t="s">
        <v>2274</v>
      </c>
      <c r="E5101" s="590" t="s">
        <v>6</v>
      </c>
      <c r="F5101" s="591" t="s">
        <v>5086</v>
      </c>
      <c r="G5101" s="590" t="s">
        <v>311</v>
      </c>
      <c r="H5101" s="589">
        <v>1</v>
      </c>
      <c r="I5101" s="592">
        <v>46762.5</v>
      </c>
      <c r="J5101" s="592">
        <v>46762.5</v>
      </c>
      <c r="K5101" s="590" t="s">
        <v>2206</v>
      </c>
      <c r="L5101" s="590" t="s">
        <v>5087</v>
      </c>
      <c r="M5101" s="591" t="s">
        <v>5086</v>
      </c>
      <c r="O5101" s="554" t="str">
        <f t="shared" si="472"/>
        <v>B3/26/12-B</v>
      </c>
    </row>
    <row r="5102" spans="1:18">
      <c r="B5102" s="590" t="s">
        <v>5083</v>
      </c>
      <c r="C5102" s="590" t="s">
        <v>1914</v>
      </c>
      <c r="D5102" s="590" t="s">
        <v>2274</v>
      </c>
      <c r="E5102" s="590" t="s">
        <v>7</v>
      </c>
      <c r="F5102" s="591" t="s">
        <v>5088</v>
      </c>
      <c r="G5102" s="590" t="s">
        <v>311</v>
      </c>
      <c r="H5102" s="589">
        <v>1</v>
      </c>
      <c r="I5102" s="592">
        <v>34737.5</v>
      </c>
      <c r="J5102" s="592">
        <v>34737.5</v>
      </c>
      <c r="K5102" s="590" t="s">
        <v>2206</v>
      </c>
      <c r="L5102" s="590" t="s">
        <v>5089</v>
      </c>
      <c r="M5102" s="591" t="s">
        <v>5088</v>
      </c>
      <c r="O5102" s="554" t="str">
        <f t="shared" si="472"/>
        <v>B3/26/12-C</v>
      </c>
    </row>
    <row r="5103" spans="1:18">
      <c r="B5103" s="590" t="s">
        <v>5083</v>
      </c>
      <c r="C5103" s="590" t="s">
        <v>1914</v>
      </c>
      <c r="D5103" s="590" t="s">
        <v>2274</v>
      </c>
      <c r="E5103" s="590" t="s">
        <v>8</v>
      </c>
      <c r="F5103" s="591" t="s">
        <v>5090</v>
      </c>
      <c r="G5103" s="590" t="s">
        <v>311</v>
      </c>
      <c r="H5103" s="589">
        <v>1</v>
      </c>
      <c r="I5103" s="592">
        <v>46762.5</v>
      </c>
      <c r="J5103" s="592">
        <v>46762.5</v>
      </c>
      <c r="K5103" s="590" t="s">
        <v>2206</v>
      </c>
      <c r="L5103" s="590" t="s">
        <v>5091</v>
      </c>
      <c r="M5103" s="591" t="s">
        <v>5090</v>
      </c>
      <c r="O5103" s="554" t="str">
        <f t="shared" si="472"/>
        <v>B3/26/12-D</v>
      </c>
    </row>
    <row r="5104" spans="1:18">
      <c r="B5104" s="590" t="s">
        <v>5083</v>
      </c>
      <c r="C5104" s="590" t="s">
        <v>1914</v>
      </c>
      <c r="D5104" s="590" t="s">
        <v>2274</v>
      </c>
      <c r="E5104" s="590" t="s">
        <v>10</v>
      </c>
      <c r="F5104" s="591" t="s">
        <v>5092</v>
      </c>
      <c r="G5104" s="590" t="s">
        <v>311</v>
      </c>
      <c r="H5104" s="589">
        <v>1</v>
      </c>
      <c r="I5104" s="592">
        <v>38312.5</v>
      </c>
      <c r="J5104" s="592">
        <v>38312.5</v>
      </c>
      <c r="K5104" s="590" t="s">
        <v>2206</v>
      </c>
      <c r="L5104" s="590" t="s">
        <v>5093</v>
      </c>
      <c r="M5104" s="591" t="s">
        <v>5092</v>
      </c>
      <c r="O5104" s="554" t="str">
        <f t="shared" si="472"/>
        <v>B3/26/12-E</v>
      </c>
    </row>
    <row r="5105" spans="1:18">
      <c r="B5105" s="590" t="s">
        <v>5083</v>
      </c>
      <c r="C5105" s="590" t="s">
        <v>1914</v>
      </c>
      <c r="D5105" s="590" t="s">
        <v>2274</v>
      </c>
      <c r="E5105" s="590" t="s">
        <v>11</v>
      </c>
      <c r="F5105" s="591" t="s">
        <v>5094</v>
      </c>
      <c r="G5105" s="590" t="s">
        <v>311</v>
      </c>
      <c r="H5105" s="589">
        <v>1</v>
      </c>
      <c r="I5105" s="592">
        <v>34737.5</v>
      </c>
      <c r="J5105" s="592">
        <v>34737.5</v>
      </c>
      <c r="K5105" s="590" t="s">
        <v>2206</v>
      </c>
      <c r="L5105" s="590" t="s">
        <v>5095</v>
      </c>
      <c r="M5105" s="591" t="s">
        <v>5094</v>
      </c>
      <c r="O5105" s="554" t="str">
        <f t="shared" si="472"/>
        <v>B3/26/12-F</v>
      </c>
    </row>
    <row r="5106" spans="1:18">
      <c r="B5106" s="590" t="s">
        <v>5083</v>
      </c>
      <c r="C5106" s="590" t="s">
        <v>1914</v>
      </c>
      <c r="D5106" s="590" t="s">
        <v>2274</v>
      </c>
      <c r="E5106" s="590" t="s">
        <v>27</v>
      </c>
      <c r="F5106" s="591" t="s">
        <v>5096</v>
      </c>
      <c r="G5106" s="590" t="s">
        <v>311</v>
      </c>
      <c r="H5106" s="589">
        <v>1</v>
      </c>
      <c r="I5106" s="592">
        <v>83000</v>
      </c>
      <c r="J5106" s="592">
        <v>83000</v>
      </c>
      <c r="K5106" s="590" t="s">
        <v>2206</v>
      </c>
      <c r="L5106" s="590" t="s">
        <v>5097</v>
      </c>
      <c r="M5106" s="591" t="s">
        <v>5096</v>
      </c>
      <c r="O5106" s="554" t="str">
        <f t="shared" si="472"/>
        <v>B3/26/12-G</v>
      </c>
    </row>
    <row r="5107" spans="1:18">
      <c r="B5107" s="590" t="s">
        <v>5083</v>
      </c>
      <c r="C5107" s="590" t="s">
        <v>1914</v>
      </c>
      <c r="D5107" s="590" t="s">
        <v>2274</v>
      </c>
      <c r="E5107" s="590" t="s">
        <v>28</v>
      </c>
      <c r="F5107" s="591" t="s">
        <v>5098</v>
      </c>
      <c r="G5107" s="590" t="s">
        <v>311</v>
      </c>
      <c r="H5107" s="589">
        <v>1</v>
      </c>
      <c r="I5107" s="592">
        <v>162425</v>
      </c>
      <c r="J5107" s="592">
        <v>162425</v>
      </c>
      <c r="K5107" s="590" t="s">
        <v>2206</v>
      </c>
      <c r="L5107" s="590" t="s">
        <v>5099</v>
      </c>
      <c r="M5107" s="591" t="s">
        <v>5098</v>
      </c>
      <c r="O5107" s="554" t="str">
        <f t="shared" si="472"/>
        <v>B3/26/12-H</v>
      </c>
    </row>
    <row r="5108" spans="1:18">
      <c r="B5108" s="590" t="s">
        <v>5083</v>
      </c>
      <c r="C5108" s="590" t="s">
        <v>1914</v>
      </c>
      <c r="D5108" s="590" t="s">
        <v>2274</v>
      </c>
      <c r="E5108" s="590" t="s">
        <v>33</v>
      </c>
      <c r="F5108" s="591" t="s">
        <v>5100</v>
      </c>
      <c r="G5108" s="590" t="s">
        <v>311</v>
      </c>
      <c r="H5108" s="589">
        <v>1</v>
      </c>
      <c r="I5108" s="592">
        <v>162425</v>
      </c>
      <c r="J5108" s="592">
        <v>162425</v>
      </c>
      <c r="K5108" s="590" t="s">
        <v>2206</v>
      </c>
      <c r="L5108" s="590" t="s">
        <v>5101</v>
      </c>
      <c r="M5108" s="591" t="s">
        <v>5100</v>
      </c>
      <c r="O5108" s="554" t="str">
        <f t="shared" si="472"/>
        <v>B3/26/12-J</v>
      </c>
    </row>
    <row r="5109" spans="1:18">
      <c r="B5109" s="590" t="s">
        <v>5083</v>
      </c>
      <c r="C5109" s="590" t="s">
        <v>1914</v>
      </c>
      <c r="D5109" s="590" t="s">
        <v>2274</v>
      </c>
      <c r="E5109" s="590" t="s">
        <v>34</v>
      </c>
      <c r="F5109" s="591" t="s">
        <v>5102</v>
      </c>
      <c r="G5109" s="590" t="s">
        <v>311</v>
      </c>
      <c r="H5109" s="589">
        <v>1</v>
      </c>
      <c r="I5109" s="592">
        <v>9062.5</v>
      </c>
      <c r="J5109" s="592">
        <v>9062.5</v>
      </c>
      <c r="K5109" s="590" t="s">
        <v>2206</v>
      </c>
      <c r="L5109" s="590" t="s">
        <v>5103</v>
      </c>
      <c r="M5109" s="591" t="s">
        <v>5102</v>
      </c>
      <c r="O5109" s="554" t="str">
        <f t="shared" si="472"/>
        <v>B3/26/12-K</v>
      </c>
    </row>
    <row r="5111" spans="1:18" ht="29">
      <c r="A5111" s="587">
        <v>4</v>
      </c>
      <c r="B5111" s="588" t="s">
        <v>5083</v>
      </c>
      <c r="C5111" s="588" t="s">
        <v>36</v>
      </c>
      <c r="D5111" s="588" t="s">
        <v>36</v>
      </c>
      <c r="E5111" s="588" t="s">
        <v>36</v>
      </c>
      <c r="F5111" s="587" t="s">
        <v>616</v>
      </c>
      <c r="G5111" s="588" t="s">
        <v>36</v>
      </c>
      <c r="H5111" s="587"/>
      <c r="I5111" s="587"/>
      <c r="J5111" s="583">
        <v>173900</v>
      </c>
      <c r="K5111" s="588"/>
      <c r="L5111" s="588"/>
      <c r="M5111" s="587"/>
      <c r="N5111" s="587"/>
      <c r="O5111" s="587"/>
    </row>
    <row r="5112" spans="1:18" ht="14.5">
      <c r="B5112" s="590" t="s">
        <v>5083</v>
      </c>
      <c r="C5112" s="590" t="s">
        <v>1914</v>
      </c>
      <c r="D5112" s="590" t="s">
        <v>2274</v>
      </c>
      <c r="E5112" s="590" t="s">
        <v>39</v>
      </c>
      <c r="F5112" s="591" t="s">
        <v>5104</v>
      </c>
      <c r="G5112" s="590" t="s">
        <v>311</v>
      </c>
      <c r="H5112" s="589">
        <v>1</v>
      </c>
      <c r="I5112" s="592">
        <v>4700</v>
      </c>
      <c r="J5112" s="592">
        <v>4700</v>
      </c>
      <c r="K5112" s="590" t="s">
        <v>2206</v>
      </c>
      <c r="L5112" s="590" t="s">
        <v>5105</v>
      </c>
      <c r="M5112" s="591" t="s">
        <v>5104</v>
      </c>
      <c r="O5112" s="554" t="str">
        <f t="shared" ref="O5112:O5118" si="473">+_xlfn.CONCAT(B5112,"-",E5112)</f>
        <v>B3/26/12-L</v>
      </c>
      <c r="P5112" s="555"/>
      <c r="Q5112" s="555"/>
      <c r="R5112" s="555"/>
    </row>
    <row r="5113" spans="1:18">
      <c r="B5113" s="590" t="s">
        <v>5083</v>
      </c>
      <c r="C5113" s="590" t="s">
        <v>1914</v>
      </c>
      <c r="D5113" s="590" t="s">
        <v>2274</v>
      </c>
      <c r="E5113" s="590" t="s">
        <v>38</v>
      </c>
      <c r="F5113" s="591" t="s">
        <v>5106</v>
      </c>
      <c r="G5113" s="590" t="s">
        <v>311</v>
      </c>
      <c r="H5113" s="589">
        <v>1</v>
      </c>
      <c r="I5113" s="592">
        <v>4700</v>
      </c>
      <c r="J5113" s="592">
        <v>4700</v>
      </c>
      <c r="K5113" s="590" t="s">
        <v>2206</v>
      </c>
      <c r="L5113" s="590" t="s">
        <v>5107</v>
      </c>
      <c r="M5113" s="591" t="s">
        <v>5106</v>
      </c>
      <c r="O5113" s="554" t="str">
        <f t="shared" si="473"/>
        <v>B3/26/12-M</v>
      </c>
    </row>
    <row r="5114" spans="1:18">
      <c r="B5114" s="590" t="s">
        <v>5083</v>
      </c>
      <c r="C5114" s="590" t="s">
        <v>1914</v>
      </c>
      <c r="D5114" s="590" t="s">
        <v>2274</v>
      </c>
      <c r="E5114" s="590" t="s">
        <v>205</v>
      </c>
      <c r="F5114" s="591" t="s">
        <v>5108</v>
      </c>
      <c r="G5114" s="590" t="s">
        <v>311</v>
      </c>
      <c r="H5114" s="589">
        <v>1</v>
      </c>
      <c r="I5114" s="592">
        <v>4700</v>
      </c>
      <c r="J5114" s="592">
        <v>4700</v>
      </c>
      <c r="K5114" s="590" t="s">
        <v>2206</v>
      </c>
      <c r="L5114" s="590" t="s">
        <v>5109</v>
      </c>
      <c r="M5114" s="591" t="s">
        <v>5108</v>
      </c>
      <c r="O5114" s="554" t="str">
        <f t="shared" si="473"/>
        <v>B3/26/12-N</v>
      </c>
    </row>
    <row r="5115" spans="1:18">
      <c r="B5115" s="590" t="s">
        <v>5083</v>
      </c>
      <c r="C5115" s="590" t="s">
        <v>1914</v>
      </c>
      <c r="D5115" s="590" t="s">
        <v>2274</v>
      </c>
      <c r="E5115" s="590" t="s">
        <v>414</v>
      </c>
      <c r="F5115" s="591" t="s">
        <v>5110</v>
      </c>
      <c r="G5115" s="590" t="s">
        <v>311</v>
      </c>
      <c r="H5115" s="589">
        <v>1</v>
      </c>
      <c r="I5115" s="592">
        <v>4700</v>
      </c>
      <c r="J5115" s="592">
        <v>4700</v>
      </c>
      <c r="K5115" s="590" t="s">
        <v>2206</v>
      </c>
      <c r="L5115" s="590" t="s">
        <v>5111</v>
      </c>
      <c r="M5115" s="591" t="s">
        <v>5110</v>
      </c>
      <c r="O5115" s="554" t="str">
        <f t="shared" si="473"/>
        <v>B3/26/12-P</v>
      </c>
    </row>
    <row r="5116" spans="1:18">
      <c r="B5116" s="590" t="s">
        <v>5083</v>
      </c>
      <c r="C5116" s="590" t="s">
        <v>1914</v>
      </c>
      <c r="D5116" s="590" t="s">
        <v>2274</v>
      </c>
      <c r="E5116" s="590" t="s">
        <v>416</v>
      </c>
      <c r="F5116" s="591" t="s">
        <v>5112</v>
      </c>
      <c r="G5116" s="590" t="s">
        <v>311</v>
      </c>
      <c r="H5116" s="589">
        <v>1</v>
      </c>
      <c r="I5116" s="592">
        <v>4700</v>
      </c>
      <c r="J5116" s="592">
        <v>4700</v>
      </c>
      <c r="K5116" s="590" t="s">
        <v>2206</v>
      </c>
      <c r="L5116" s="590" t="s">
        <v>5113</v>
      </c>
      <c r="M5116" s="591" t="s">
        <v>5112</v>
      </c>
      <c r="O5116" s="554" t="str">
        <f t="shared" si="473"/>
        <v>B3/26/12-Q</v>
      </c>
    </row>
    <row r="5117" spans="1:18">
      <c r="B5117" s="590" t="s">
        <v>5083</v>
      </c>
      <c r="C5117" s="590" t="s">
        <v>1914</v>
      </c>
      <c r="D5117" s="590" t="s">
        <v>2274</v>
      </c>
      <c r="E5117" s="590" t="s">
        <v>419</v>
      </c>
      <c r="F5117" s="591" t="s">
        <v>5114</v>
      </c>
      <c r="G5117" s="590" t="s">
        <v>311</v>
      </c>
      <c r="H5117" s="589">
        <v>1</v>
      </c>
      <c r="I5117" s="592">
        <v>4700</v>
      </c>
      <c r="J5117" s="592">
        <v>4700</v>
      </c>
      <c r="K5117" s="590" t="s">
        <v>2206</v>
      </c>
      <c r="L5117" s="590" t="s">
        <v>5115</v>
      </c>
      <c r="M5117" s="591" t="s">
        <v>5114</v>
      </c>
      <c r="O5117" s="554" t="str">
        <f t="shared" si="473"/>
        <v>B3/26/12-R</v>
      </c>
    </row>
    <row r="5118" spans="1:18">
      <c r="B5118" s="590" t="s">
        <v>5083</v>
      </c>
      <c r="C5118" s="590" t="s">
        <v>1914</v>
      </c>
      <c r="D5118" s="590" t="s">
        <v>2274</v>
      </c>
      <c r="E5118" s="590" t="s">
        <v>422</v>
      </c>
      <c r="F5118" s="591" t="s">
        <v>5116</v>
      </c>
      <c r="G5118" s="590" t="s">
        <v>311</v>
      </c>
      <c r="H5118" s="589">
        <v>1</v>
      </c>
      <c r="I5118" s="592">
        <v>4700</v>
      </c>
      <c r="J5118" s="592">
        <v>4700</v>
      </c>
      <c r="K5118" s="590" t="s">
        <v>2206</v>
      </c>
      <c r="L5118" s="590" t="s">
        <v>5117</v>
      </c>
      <c r="M5118" s="591" t="s">
        <v>5116</v>
      </c>
      <c r="O5118" s="554" t="str">
        <f t="shared" si="473"/>
        <v>B3/26/12-S</v>
      </c>
    </row>
    <row r="5121" spans="2:15">
      <c r="B5121" s="590" t="s">
        <v>5118</v>
      </c>
      <c r="C5121" s="590" t="s">
        <v>1914</v>
      </c>
      <c r="D5121" s="590" t="s">
        <v>2274</v>
      </c>
      <c r="E5121" s="590" t="s">
        <v>5</v>
      </c>
      <c r="F5121" s="591" t="s">
        <v>5119</v>
      </c>
      <c r="G5121" s="590" t="s">
        <v>311</v>
      </c>
      <c r="H5121" s="589">
        <v>1</v>
      </c>
      <c r="I5121" s="592">
        <v>4700</v>
      </c>
      <c r="J5121" s="592">
        <v>4700</v>
      </c>
      <c r="K5121" s="590" t="s">
        <v>2206</v>
      </c>
      <c r="L5121" s="590" t="s">
        <v>5120</v>
      </c>
      <c r="M5121" s="591" t="s">
        <v>5119</v>
      </c>
      <c r="O5121" s="554" t="str">
        <f t="shared" ref="O5121:O5141" si="474">+_xlfn.CONCAT(B5121,"-",E5121)</f>
        <v>B3/26/13-A</v>
      </c>
    </row>
    <row r="5122" spans="2:15">
      <c r="B5122" s="590" t="s">
        <v>5118</v>
      </c>
      <c r="C5122" s="590" t="s">
        <v>1914</v>
      </c>
      <c r="D5122" s="590" t="s">
        <v>2274</v>
      </c>
      <c r="E5122" s="590" t="s">
        <v>6</v>
      </c>
      <c r="F5122" s="591" t="s">
        <v>5121</v>
      </c>
      <c r="G5122" s="590" t="s">
        <v>311</v>
      </c>
      <c r="H5122" s="589">
        <v>1</v>
      </c>
      <c r="I5122" s="592">
        <v>4700</v>
      </c>
      <c r="J5122" s="592">
        <v>4700</v>
      </c>
      <c r="K5122" s="590" t="s">
        <v>2206</v>
      </c>
      <c r="L5122" s="590" t="s">
        <v>5122</v>
      </c>
      <c r="M5122" s="591" t="s">
        <v>5121</v>
      </c>
      <c r="O5122" s="554" t="str">
        <f t="shared" si="474"/>
        <v>B3/26/13-B</v>
      </c>
    </row>
    <row r="5123" spans="2:15">
      <c r="B5123" s="590" t="s">
        <v>5118</v>
      </c>
      <c r="C5123" s="590" t="s">
        <v>1914</v>
      </c>
      <c r="D5123" s="590" t="s">
        <v>2274</v>
      </c>
      <c r="E5123" s="590" t="s">
        <v>7</v>
      </c>
      <c r="F5123" s="591" t="s">
        <v>5123</v>
      </c>
      <c r="G5123" s="590" t="s">
        <v>311</v>
      </c>
      <c r="H5123" s="589">
        <v>1</v>
      </c>
      <c r="I5123" s="592">
        <v>4700</v>
      </c>
      <c r="J5123" s="592">
        <v>4700</v>
      </c>
      <c r="K5123" s="590" t="s">
        <v>2206</v>
      </c>
      <c r="L5123" s="590" t="s">
        <v>5124</v>
      </c>
      <c r="M5123" s="591" t="s">
        <v>5123</v>
      </c>
      <c r="O5123" s="554" t="str">
        <f t="shared" si="474"/>
        <v>B3/26/13-C</v>
      </c>
    </row>
    <row r="5124" spans="2:15">
      <c r="B5124" s="590" t="s">
        <v>5118</v>
      </c>
      <c r="C5124" s="590" t="s">
        <v>1914</v>
      </c>
      <c r="D5124" s="590" t="s">
        <v>2274</v>
      </c>
      <c r="E5124" s="590" t="s">
        <v>8</v>
      </c>
      <c r="F5124" s="591" t="s">
        <v>5125</v>
      </c>
      <c r="G5124" s="590" t="s">
        <v>311</v>
      </c>
      <c r="H5124" s="589">
        <v>1</v>
      </c>
      <c r="I5124" s="592">
        <v>4700</v>
      </c>
      <c r="J5124" s="592">
        <v>4700</v>
      </c>
      <c r="K5124" s="590" t="s">
        <v>2206</v>
      </c>
      <c r="L5124" s="590" t="s">
        <v>5126</v>
      </c>
      <c r="M5124" s="591" t="s">
        <v>5125</v>
      </c>
      <c r="O5124" s="554" t="str">
        <f t="shared" si="474"/>
        <v>B3/26/13-D</v>
      </c>
    </row>
    <row r="5125" spans="2:15">
      <c r="B5125" s="590" t="s">
        <v>5118</v>
      </c>
      <c r="C5125" s="590" t="s">
        <v>1914</v>
      </c>
      <c r="D5125" s="590" t="s">
        <v>2274</v>
      </c>
      <c r="E5125" s="590" t="s">
        <v>10</v>
      </c>
      <c r="F5125" s="591" t="s">
        <v>5127</v>
      </c>
      <c r="G5125" s="590" t="s">
        <v>311</v>
      </c>
      <c r="H5125" s="589">
        <v>1</v>
      </c>
      <c r="I5125" s="592">
        <v>4700</v>
      </c>
      <c r="J5125" s="592">
        <v>4700</v>
      </c>
      <c r="K5125" s="590" t="s">
        <v>2206</v>
      </c>
      <c r="L5125" s="590" t="s">
        <v>5128</v>
      </c>
      <c r="M5125" s="591" t="s">
        <v>5127</v>
      </c>
      <c r="O5125" s="554" t="str">
        <f t="shared" si="474"/>
        <v>B3/26/13-E</v>
      </c>
    </row>
    <row r="5126" spans="2:15">
      <c r="B5126" s="590" t="s">
        <v>5118</v>
      </c>
      <c r="C5126" s="590" t="s">
        <v>1914</v>
      </c>
      <c r="D5126" s="590" t="s">
        <v>2274</v>
      </c>
      <c r="E5126" s="590" t="s">
        <v>11</v>
      </c>
      <c r="F5126" s="591" t="s">
        <v>5129</v>
      </c>
      <c r="G5126" s="590" t="s">
        <v>311</v>
      </c>
      <c r="H5126" s="589">
        <v>1</v>
      </c>
      <c r="I5126" s="592">
        <v>4700</v>
      </c>
      <c r="J5126" s="592">
        <v>4700</v>
      </c>
      <c r="K5126" s="590" t="s">
        <v>2206</v>
      </c>
      <c r="L5126" s="590" t="s">
        <v>5130</v>
      </c>
      <c r="M5126" s="591" t="s">
        <v>5129</v>
      </c>
      <c r="O5126" s="554" t="str">
        <f t="shared" si="474"/>
        <v>B3/26/13-F</v>
      </c>
    </row>
    <row r="5127" spans="2:15">
      <c r="B5127" s="590" t="s">
        <v>5118</v>
      </c>
      <c r="C5127" s="590" t="s">
        <v>1914</v>
      </c>
      <c r="D5127" s="590" t="s">
        <v>2274</v>
      </c>
      <c r="E5127" s="590" t="s">
        <v>27</v>
      </c>
      <c r="F5127" s="591" t="s">
        <v>5131</v>
      </c>
      <c r="G5127" s="590" t="s">
        <v>311</v>
      </c>
      <c r="H5127" s="589">
        <v>1</v>
      </c>
      <c r="I5127" s="592">
        <v>4700</v>
      </c>
      <c r="J5127" s="592">
        <v>4700</v>
      </c>
      <c r="K5127" s="590" t="s">
        <v>2206</v>
      </c>
      <c r="L5127" s="590" t="s">
        <v>5132</v>
      </c>
      <c r="M5127" s="591" t="s">
        <v>5131</v>
      </c>
      <c r="O5127" s="554" t="str">
        <f t="shared" si="474"/>
        <v>B3/26/13-G</v>
      </c>
    </row>
    <row r="5128" spans="2:15">
      <c r="B5128" s="590" t="s">
        <v>5118</v>
      </c>
      <c r="C5128" s="590" t="s">
        <v>1914</v>
      </c>
      <c r="D5128" s="590" t="s">
        <v>2274</v>
      </c>
      <c r="E5128" s="590" t="s">
        <v>28</v>
      </c>
      <c r="F5128" s="591" t="s">
        <v>5133</v>
      </c>
      <c r="G5128" s="590" t="s">
        <v>311</v>
      </c>
      <c r="H5128" s="589">
        <v>1</v>
      </c>
      <c r="I5128" s="592">
        <v>4700</v>
      </c>
      <c r="J5128" s="592">
        <v>4700</v>
      </c>
      <c r="K5128" s="590" t="s">
        <v>2206</v>
      </c>
      <c r="L5128" s="590" t="s">
        <v>5134</v>
      </c>
      <c r="M5128" s="591" t="s">
        <v>5133</v>
      </c>
      <c r="O5128" s="554" t="str">
        <f t="shared" si="474"/>
        <v>B3/26/13-H</v>
      </c>
    </row>
    <row r="5129" spans="2:15">
      <c r="B5129" s="590" t="s">
        <v>5118</v>
      </c>
      <c r="C5129" s="590" t="s">
        <v>1914</v>
      </c>
      <c r="D5129" s="590" t="s">
        <v>2274</v>
      </c>
      <c r="E5129" s="590" t="s">
        <v>33</v>
      </c>
      <c r="F5129" s="591" t="s">
        <v>5135</v>
      </c>
      <c r="G5129" s="590" t="s">
        <v>311</v>
      </c>
      <c r="H5129" s="589">
        <v>1</v>
      </c>
      <c r="I5129" s="592">
        <v>4700</v>
      </c>
      <c r="J5129" s="592">
        <v>4700</v>
      </c>
      <c r="K5129" s="590" t="s">
        <v>2206</v>
      </c>
      <c r="L5129" s="590" t="s">
        <v>5136</v>
      </c>
      <c r="M5129" s="591" t="s">
        <v>5135</v>
      </c>
      <c r="O5129" s="554" t="str">
        <f t="shared" si="474"/>
        <v>B3/26/13-J</v>
      </c>
    </row>
    <row r="5130" spans="2:15">
      <c r="B5130" s="590" t="s">
        <v>5118</v>
      </c>
      <c r="C5130" s="590" t="s">
        <v>1914</v>
      </c>
      <c r="D5130" s="590" t="s">
        <v>2274</v>
      </c>
      <c r="E5130" s="590" t="s">
        <v>34</v>
      </c>
      <c r="F5130" s="591" t="s">
        <v>5137</v>
      </c>
      <c r="G5130" s="590" t="s">
        <v>311</v>
      </c>
      <c r="H5130" s="589">
        <v>1</v>
      </c>
      <c r="I5130" s="592">
        <v>4700</v>
      </c>
      <c r="J5130" s="592">
        <v>4700</v>
      </c>
      <c r="K5130" s="590" t="s">
        <v>2206</v>
      </c>
      <c r="L5130" s="590" t="s">
        <v>5138</v>
      </c>
      <c r="M5130" s="591" t="s">
        <v>5137</v>
      </c>
      <c r="O5130" s="554" t="str">
        <f t="shared" si="474"/>
        <v>B3/26/13-K</v>
      </c>
    </row>
    <row r="5131" spans="2:15">
      <c r="B5131" s="590" t="s">
        <v>5118</v>
      </c>
      <c r="C5131" s="590" t="s">
        <v>1914</v>
      </c>
      <c r="D5131" s="590" t="s">
        <v>2274</v>
      </c>
      <c r="E5131" s="590" t="s">
        <v>39</v>
      </c>
      <c r="F5131" s="591" t="s">
        <v>5139</v>
      </c>
      <c r="G5131" s="590" t="s">
        <v>311</v>
      </c>
      <c r="H5131" s="589">
        <v>1</v>
      </c>
      <c r="I5131" s="592">
        <v>4700</v>
      </c>
      <c r="J5131" s="592">
        <v>4700</v>
      </c>
      <c r="K5131" s="590" t="s">
        <v>2206</v>
      </c>
      <c r="L5131" s="590" t="s">
        <v>5140</v>
      </c>
      <c r="M5131" s="591" t="s">
        <v>5139</v>
      </c>
      <c r="O5131" s="554" t="str">
        <f t="shared" si="474"/>
        <v>B3/26/13-L</v>
      </c>
    </row>
    <row r="5132" spans="2:15">
      <c r="B5132" s="590" t="s">
        <v>5118</v>
      </c>
      <c r="C5132" s="590" t="s">
        <v>1914</v>
      </c>
      <c r="D5132" s="590" t="s">
        <v>2274</v>
      </c>
      <c r="E5132" s="590" t="s">
        <v>38</v>
      </c>
      <c r="F5132" s="591" t="s">
        <v>5141</v>
      </c>
      <c r="G5132" s="590" t="s">
        <v>311</v>
      </c>
      <c r="H5132" s="589">
        <v>1</v>
      </c>
      <c r="I5132" s="592">
        <v>4700</v>
      </c>
      <c r="J5132" s="592">
        <v>4700</v>
      </c>
      <c r="K5132" s="590" t="s">
        <v>2206</v>
      </c>
      <c r="L5132" s="590" t="s">
        <v>5142</v>
      </c>
      <c r="M5132" s="591" t="s">
        <v>5141</v>
      </c>
      <c r="O5132" s="554" t="str">
        <f t="shared" si="474"/>
        <v>B3/26/13-M</v>
      </c>
    </row>
    <row r="5133" spans="2:15">
      <c r="B5133" s="590" t="s">
        <v>5118</v>
      </c>
      <c r="C5133" s="590" t="s">
        <v>1914</v>
      </c>
      <c r="D5133" s="590" t="s">
        <v>2274</v>
      </c>
      <c r="E5133" s="590" t="s">
        <v>205</v>
      </c>
      <c r="F5133" s="591" t="s">
        <v>5143</v>
      </c>
      <c r="G5133" s="590" t="s">
        <v>311</v>
      </c>
      <c r="H5133" s="589">
        <v>1</v>
      </c>
      <c r="I5133" s="592">
        <v>4700</v>
      </c>
      <c r="J5133" s="592">
        <v>4700</v>
      </c>
      <c r="K5133" s="590" t="s">
        <v>2206</v>
      </c>
      <c r="L5133" s="590" t="s">
        <v>5144</v>
      </c>
      <c r="M5133" s="591" t="s">
        <v>5143</v>
      </c>
      <c r="O5133" s="554" t="str">
        <f t="shared" si="474"/>
        <v>B3/26/13-N</v>
      </c>
    </row>
    <row r="5134" spans="2:15">
      <c r="B5134" s="590" t="s">
        <v>5118</v>
      </c>
      <c r="C5134" s="590" t="s">
        <v>1914</v>
      </c>
      <c r="D5134" s="590" t="s">
        <v>2274</v>
      </c>
      <c r="E5134" s="590" t="s">
        <v>414</v>
      </c>
      <c r="F5134" s="591" t="s">
        <v>5145</v>
      </c>
      <c r="G5134" s="590" t="s">
        <v>311</v>
      </c>
      <c r="H5134" s="589">
        <v>1</v>
      </c>
      <c r="I5134" s="592">
        <v>4700</v>
      </c>
      <c r="J5134" s="592">
        <v>4700</v>
      </c>
      <c r="K5134" s="590" t="s">
        <v>2206</v>
      </c>
      <c r="L5134" s="590" t="s">
        <v>5146</v>
      </c>
      <c r="M5134" s="591" t="s">
        <v>5145</v>
      </c>
      <c r="O5134" s="554" t="str">
        <f t="shared" si="474"/>
        <v>B3/26/13-P</v>
      </c>
    </row>
    <row r="5135" spans="2:15">
      <c r="B5135" s="590" t="s">
        <v>5118</v>
      </c>
      <c r="C5135" s="590" t="s">
        <v>1914</v>
      </c>
      <c r="D5135" s="590" t="s">
        <v>2274</v>
      </c>
      <c r="E5135" s="590" t="s">
        <v>416</v>
      </c>
      <c r="F5135" s="591" t="s">
        <v>5147</v>
      </c>
      <c r="G5135" s="590" t="s">
        <v>311</v>
      </c>
      <c r="H5135" s="589">
        <v>1</v>
      </c>
      <c r="I5135" s="592">
        <v>4700</v>
      </c>
      <c r="J5135" s="592">
        <v>4700</v>
      </c>
      <c r="K5135" s="590" t="s">
        <v>2206</v>
      </c>
      <c r="L5135" s="590" t="s">
        <v>5148</v>
      </c>
      <c r="M5135" s="591" t="s">
        <v>5147</v>
      </c>
      <c r="O5135" s="554" t="str">
        <f t="shared" si="474"/>
        <v>B3/26/13-Q</v>
      </c>
    </row>
    <row r="5136" spans="2:15">
      <c r="B5136" s="590" t="s">
        <v>5118</v>
      </c>
      <c r="C5136" s="590" t="s">
        <v>1914</v>
      </c>
      <c r="D5136" s="590" t="s">
        <v>2274</v>
      </c>
      <c r="E5136" s="590" t="s">
        <v>419</v>
      </c>
      <c r="F5136" s="591" t="s">
        <v>5149</v>
      </c>
      <c r="G5136" s="590" t="s">
        <v>311</v>
      </c>
      <c r="H5136" s="589">
        <v>1</v>
      </c>
      <c r="I5136" s="592">
        <v>4700</v>
      </c>
      <c r="J5136" s="592">
        <v>4700</v>
      </c>
      <c r="K5136" s="590" t="s">
        <v>2206</v>
      </c>
      <c r="L5136" s="590" t="s">
        <v>5150</v>
      </c>
      <c r="M5136" s="591" t="s">
        <v>5149</v>
      </c>
      <c r="O5136" s="554" t="str">
        <f t="shared" si="474"/>
        <v>B3/26/13-R</v>
      </c>
    </row>
    <row r="5137" spans="2:15">
      <c r="B5137" s="590" t="s">
        <v>5118</v>
      </c>
      <c r="C5137" s="590" t="s">
        <v>1914</v>
      </c>
      <c r="D5137" s="590" t="s">
        <v>2274</v>
      </c>
      <c r="E5137" s="590" t="s">
        <v>422</v>
      </c>
      <c r="F5137" s="591" t="s">
        <v>5151</v>
      </c>
      <c r="G5137" s="590" t="s">
        <v>311</v>
      </c>
      <c r="H5137" s="589">
        <v>1</v>
      </c>
      <c r="I5137" s="592">
        <v>4700</v>
      </c>
      <c r="J5137" s="592">
        <v>4700</v>
      </c>
      <c r="K5137" s="590" t="s">
        <v>2206</v>
      </c>
      <c r="L5137" s="590" t="s">
        <v>5152</v>
      </c>
      <c r="M5137" s="591" t="s">
        <v>5151</v>
      </c>
      <c r="O5137" s="554" t="str">
        <f t="shared" si="474"/>
        <v>B3/26/13-S</v>
      </c>
    </row>
    <row r="5138" spans="2:15">
      <c r="B5138" s="590" t="s">
        <v>5118</v>
      </c>
      <c r="C5138" s="590" t="s">
        <v>1914</v>
      </c>
      <c r="D5138" s="590" t="s">
        <v>2274</v>
      </c>
      <c r="E5138" s="590" t="s">
        <v>216</v>
      </c>
      <c r="F5138" s="591" t="s">
        <v>5153</v>
      </c>
      <c r="G5138" s="590" t="s">
        <v>311</v>
      </c>
      <c r="H5138" s="589">
        <v>1</v>
      </c>
      <c r="I5138" s="592">
        <v>4700</v>
      </c>
      <c r="J5138" s="592">
        <v>4700</v>
      </c>
      <c r="K5138" s="590" t="s">
        <v>2206</v>
      </c>
      <c r="L5138" s="590" t="s">
        <v>5154</v>
      </c>
      <c r="M5138" s="591" t="s">
        <v>5153</v>
      </c>
      <c r="O5138" s="554" t="str">
        <f t="shared" si="474"/>
        <v>B3/26/13-T</v>
      </c>
    </row>
    <row r="5139" spans="2:15">
      <c r="B5139" s="590" t="s">
        <v>5118</v>
      </c>
      <c r="C5139" s="590" t="s">
        <v>1914</v>
      </c>
      <c r="D5139" s="590" t="s">
        <v>2274</v>
      </c>
      <c r="E5139" s="590" t="s">
        <v>1362</v>
      </c>
      <c r="F5139" s="591" t="s">
        <v>5155</v>
      </c>
      <c r="G5139" s="590" t="s">
        <v>311</v>
      </c>
      <c r="H5139" s="589">
        <v>1</v>
      </c>
      <c r="I5139" s="592">
        <v>4700</v>
      </c>
      <c r="J5139" s="592">
        <v>4700</v>
      </c>
      <c r="K5139" s="590" t="s">
        <v>2206</v>
      </c>
      <c r="L5139" s="590" t="s">
        <v>5156</v>
      </c>
      <c r="M5139" s="591" t="s">
        <v>5155</v>
      </c>
      <c r="O5139" s="554" t="str">
        <f t="shared" si="474"/>
        <v>B3/26/13-U</v>
      </c>
    </row>
    <row r="5140" spans="2:15">
      <c r="B5140" s="590" t="s">
        <v>5118</v>
      </c>
      <c r="C5140" s="590" t="s">
        <v>1914</v>
      </c>
      <c r="D5140" s="590" t="s">
        <v>2274</v>
      </c>
      <c r="E5140" s="590" t="s">
        <v>1363</v>
      </c>
      <c r="F5140" s="591" t="s">
        <v>5157</v>
      </c>
      <c r="G5140" s="590" t="s">
        <v>311</v>
      </c>
      <c r="H5140" s="589">
        <v>1</v>
      </c>
      <c r="I5140" s="592">
        <v>4700</v>
      </c>
      <c r="J5140" s="592">
        <v>4700</v>
      </c>
      <c r="K5140" s="590" t="s">
        <v>2206</v>
      </c>
      <c r="L5140" s="590" t="s">
        <v>5158</v>
      </c>
      <c r="M5140" s="591" t="s">
        <v>5157</v>
      </c>
      <c r="O5140" s="554" t="str">
        <f t="shared" si="474"/>
        <v>B3/26/13-V</v>
      </c>
    </row>
    <row r="5141" spans="2:15">
      <c r="B5141" s="590" t="s">
        <v>5118</v>
      </c>
      <c r="C5141" s="590" t="s">
        <v>1914</v>
      </c>
      <c r="D5141" s="590" t="s">
        <v>2274</v>
      </c>
      <c r="E5141" s="590" t="s">
        <v>1365</v>
      </c>
      <c r="F5141" s="591" t="s">
        <v>5159</v>
      </c>
      <c r="G5141" s="590" t="s">
        <v>311</v>
      </c>
      <c r="H5141" s="589">
        <v>1</v>
      </c>
      <c r="I5141" s="592">
        <v>4700</v>
      </c>
      <c r="J5141" s="592">
        <v>4700</v>
      </c>
      <c r="K5141" s="590" t="s">
        <v>2206</v>
      </c>
      <c r="L5141" s="590" t="s">
        <v>5160</v>
      </c>
      <c r="M5141" s="591" t="s">
        <v>5159</v>
      </c>
      <c r="O5141" s="554" t="str">
        <f t="shared" si="474"/>
        <v>B3/26/13-W</v>
      </c>
    </row>
    <row r="5144" spans="2:15">
      <c r="B5144" s="590" t="s">
        <v>5161</v>
      </c>
      <c r="C5144" s="590" t="s">
        <v>1914</v>
      </c>
      <c r="D5144" s="590" t="s">
        <v>2274</v>
      </c>
      <c r="E5144" s="590" t="s">
        <v>5</v>
      </c>
      <c r="F5144" s="591" t="s">
        <v>5162</v>
      </c>
      <c r="G5144" s="590" t="s">
        <v>311</v>
      </c>
      <c r="H5144" s="589">
        <v>1</v>
      </c>
      <c r="I5144" s="592">
        <v>4700</v>
      </c>
      <c r="J5144" s="592">
        <v>4700</v>
      </c>
      <c r="K5144" s="590" t="s">
        <v>2206</v>
      </c>
      <c r="L5144" s="590" t="s">
        <v>5163</v>
      </c>
      <c r="M5144" s="591" t="s">
        <v>5162</v>
      </c>
      <c r="O5144" s="554" t="str">
        <f t="shared" ref="O5144:O5153" si="475">+_xlfn.CONCAT(B5144,"-",E5144)</f>
        <v>B3/26/14-A</v>
      </c>
    </row>
    <row r="5145" spans="2:15">
      <c r="B5145" s="590" t="s">
        <v>5161</v>
      </c>
      <c r="C5145" s="590" t="s">
        <v>1914</v>
      </c>
      <c r="D5145" s="590" t="s">
        <v>2274</v>
      </c>
      <c r="E5145" s="590" t="s">
        <v>6</v>
      </c>
      <c r="F5145" s="591" t="s">
        <v>5164</v>
      </c>
      <c r="G5145" s="590" t="s">
        <v>311</v>
      </c>
      <c r="H5145" s="589">
        <v>1</v>
      </c>
      <c r="I5145" s="592">
        <v>4700</v>
      </c>
      <c r="J5145" s="592">
        <v>4700</v>
      </c>
      <c r="K5145" s="590" t="s">
        <v>2206</v>
      </c>
      <c r="L5145" s="590" t="s">
        <v>5165</v>
      </c>
      <c r="M5145" s="591" t="s">
        <v>5164</v>
      </c>
      <c r="O5145" s="554" t="str">
        <f t="shared" si="475"/>
        <v>B3/26/14-B</v>
      </c>
    </row>
    <row r="5146" spans="2:15">
      <c r="B5146" s="590" t="s">
        <v>5161</v>
      </c>
      <c r="C5146" s="590" t="s">
        <v>1914</v>
      </c>
      <c r="D5146" s="590" t="s">
        <v>2274</v>
      </c>
      <c r="E5146" s="590" t="s">
        <v>7</v>
      </c>
      <c r="F5146" s="591" t="s">
        <v>5166</v>
      </c>
      <c r="G5146" s="590" t="s">
        <v>311</v>
      </c>
      <c r="H5146" s="589">
        <v>1</v>
      </c>
      <c r="I5146" s="592">
        <v>4700</v>
      </c>
      <c r="J5146" s="592">
        <v>4700</v>
      </c>
      <c r="K5146" s="590" t="s">
        <v>2206</v>
      </c>
      <c r="L5146" s="590" t="s">
        <v>5167</v>
      </c>
      <c r="M5146" s="591" t="s">
        <v>5166</v>
      </c>
      <c r="O5146" s="554" t="str">
        <f t="shared" si="475"/>
        <v>B3/26/14-C</v>
      </c>
    </row>
    <row r="5147" spans="2:15">
      <c r="B5147" s="590" t="s">
        <v>5161</v>
      </c>
      <c r="C5147" s="590" t="s">
        <v>1914</v>
      </c>
      <c r="D5147" s="590" t="s">
        <v>2274</v>
      </c>
      <c r="E5147" s="590" t="s">
        <v>8</v>
      </c>
      <c r="F5147" s="591" t="s">
        <v>5168</v>
      </c>
      <c r="G5147" s="590" t="s">
        <v>311</v>
      </c>
      <c r="H5147" s="589">
        <v>1</v>
      </c>
      <c r="I5147" s="592">
        <v>4700</v>
      </c>
      <c r="J5147" s="592">
        <v>4700</v>
      </c>
      <c r="K5147" s="590" t="s">
        <v>2206</v>
      </c>
      <c r="L5147" s="590" t="s">
        <v>5169</v>
      </c>
      <c r="M5147" s="591" t="s">
        <v>5168</v>
      </c>
      <c r="O5147" s="554" t="str">
        <f t="shared" si="475"/>
        <v>B3/26/14-D</v>
      </c>
    </row>
    <row r="5148" spans="2:15">
      <c r="B5148" s="590" t="s">
        <v>5161</v>
      </c>
      <c r="C5148" s="590" t="s">
        <v>1914</v>
      </c>
      <c r="D5148" s="590" t="s">
        <v>2274</v>
      </c>
      <c r="E5148" s="590" t="s">
        <v>10</v>
      </c>
      <c r="F5148" s="591" t="s">
        <v>5170</v>
      </c>
      <c r="G5148" s="590" t="s">
        <v>311</v>
      </c>
      <c r="H5148" s="589">
        <v>1</v>
      </c>
      <c r="I5148" s="592">
        <v>4700</v>
      </c>
      <c r="J5148" s="592">
        <v>4700</v>
      </c>
      <c r="K5148" s="590" t="s">
        <v>2206</v>
      </c>
      <c r="L5148" s="590" t="s">
        <v>5171</v>
      </c>
      <c r="M5148" s="591" t="s">
        <v>5170</v>
      </c>
      <c r="O5148" s="554" t="str">
        <f t="shared" si="475"/>
        <v>B3/26/14-E</v>
      </c>
    </row>
    <row r="5149" spans="2:15">
      <c r="B5149" s="590" t="s">
        <v>5161</v>
      </c>
      <c r="C5149" s="590" t="s">
        <v>1914</v>
      </c>
      <c r="D5149" s="590" t="s">
        <v>2274</v>
      </c>
      <c r="E5149" s="590" t="s">
        <v>11</v>
      </c>
      <c r="F5149" s="591" t="s">
        <v>5172</v>
      </c>
      <c r="G5149" s="590" t="s">
        <v>311</v>
      </c>
      <c r="H5149" s="589">
        <v>1</v>
      </c>
      <c r="I5149" s="592">
        <v>4700</v>
      </c>
      <c r="J5149" s="592">
        <v>4700</v>
      </c>
      <c r="K5149" s="590" t="s">
        <v>2206</v>
      </c>
      <c r="L5149" s="590" t="s">
        <v>5173</v>
      </c>
      <c r="M5149" s="591" t="s">
        <v>5172</v>
      </c>
      <c r="O5149" s="554" t="str">
        <f t="shared" si="475"/>
        <v>B3/26/14-F</v>
      </c>
    </row>
    <row r="5150" spans="2:15">
      <c r="B5150" s="590" t="s">
        <v>5161</v>
      </c>
      <c r="C5150" s="590" t="s">
        <v>1914</v>
      </c>
      <c r="D5150" s="590" t="s">
        <v>2274</v>
      </c>
      <c r="E5150" s="590" t="s">
        <v>27</v>
      </c>
      <c r="F5150" s="591" t="s">
        <v>5174</v>
      </c>
      <c r="G5150" s="590" t="s">
        <v>311</v>
      </c>
      <c r="H5150" s="589">
        <v>1</v>
      </c>
      <c r="I5150" s="592">
        <v>4700</v>
      </c>
      <c r="J5150" s="592">
        <v>4700</v>
      </c>
      <c r="K5150" s="590" t="s">
        <v>2206</v>
      </c>
      <c r="L5150" s="590" t="s">
        <v>5175</v>
      </c>
      <c r="M5150" s="591" t="s">
        <v>5174</v>
      </c>
      <c r="O5150" s="554" t="str">
        <f t="shared" si="475"/>
        <v>B3/26/14-G</v>
      </c>
    </row>
    <row r="5151" spans="2:15">
      <c r="B5151" s="590" t="s">
        <v>5161</v>
      </c>
      <c r="C5151" s="590" t="s">
        <v>1914</v>
      </c>
      <c r="D5151" s="590" t="s">
        <v>2274</v>
      </c>
      <c r="E5151" s="590" t="s">
        <v>28</v>
      </c>
      <c r="F5151" s="591" t="s">
        <v>5176</v>
      </c>
      <c r="G5151" s="590" t="s">
        <v>311</v>
      </c>
      <c r="H5151" s="589">
        <v>1</v>
      </c>
      <c r="I5151" s="592">
        <v>4700</v>
      </c>
      <c r="J5151" s="592">
        <v>4700</v>
      </c>
      <c r="K5151" s="590" t="s">
        <v>2206</v>
      </c>
      <c r="L5151" s="590" t="s">
        <v>5177</v>
      </c>
      <c r="M5151" s="591" t="s">
        <v>5176</v>
      </c>
      <c r="O5151" s="554" t="str">
        <f t="shared" si="475"/>
        <v>B3/26/14-H</v>
      </c>
    </row>
    <row r="5152" spans="2:15">
      <c r="B5152" s="590" t="s">
        <v>5161</v>
      </c>
      <c r="C5152" s="590" t="s">
        <v>1914</v>
      </c>
      <c r="D5152" s="590" t="s">
        <v>2274</v>
      </c>
      <c r="E5152" s="590" t="s">
        <v>33</v>
      </c>
      <c r="F5152" s="591" t="s">
        <v>5178</v>
      </c>
      <c r="G5152" s="590" t="s">
        <v>311</v>
      </c>
      <c r="H5152" s="589">
        <v>1</v>
      </c>
      <c r="I5152" s="592">
        <v>4700</v>
      </c>
      <c r="J5152" s="592">
        <v>4700</v>
      </c>
      <c r="K5152" s="590" t="s">
        <v>2206</v>
      </c>
      <c r="L5152" s="590" t="s">
        <v>5179</v>
      </c>
      <c r="M5152" s="591" t="s">
        <v>5178</v>
      </c>
      <c r="O5152" s="554" t="str">
        <f t="shared" si="475"/>
        <v>B3/26/14-J</v>
      </c>
    </row>
    <row r="5153" spans="1:18">
      <c r="B5153" s="590" t="s">
        <v>5161</v>
      </c>
      <c r="C5153" s="590" t="s">
        <v>1914</v>
      </c>
      <c r="D5153" s="590" t="s">
        <v>2274</v>
      </c>
      <c r="E5153" s="590" t="s">
        <v>34</v>
      </c>
      <c r="F5153" s="591" t="s">
        <v>5180</v>
      </c>
      <c r="G5153" s="590" t="s">
        <v>311</v>
      </c>
      <c r="H5153" s="589">
        <v>1</v>
      </c>
      <c r="J5153" s="589" t="s">
        <v>1777</v>
      </c>
      <c r="K5153" s="590" t="s">
        <v>2206</v>
      </c>
      <c r="L5153" s="590" t="s">
        <v>5181</v>
      </c>
      <c r="M5153" s="591" t="s">
        <v>5180</v>
      </c>
      <c r="O5153" s="554" t="str">
        <f t="shared" si="475"/>
        <v>B3/26/14-K</v>
      </c>
    </row>
    <row r="5155" spans="1:18" ht="29">
      <c r="A5155" s="587">
        <v>4</v>
      </c>
      <c r="B5155" s="588" t="s">
        <v>5161</v>
      </c>
      <c r="C5155" s="588" t="s">
        <v>36</v>
      </c>
      <c r="D5155" s="588" t="s">
        <v>36</v>
      </c>
      <c r="E5155" s="588" t="s">
        <v>36</v>
      </c>
      <c r="F5155" s="587" t="s">
        <v>5182</v>
      </c>
      <c r="G5155" s="588" t="s">
        <v>36</v>
      </c>
      <c r="H5155" s="587"/>
      <c r="I5155" s="587"/>
      <c r="J5155" s="583">
        <v>9400</v>
      </c>
      <c r="K5155" s="588"/>
      <c r="L5155" s="588"/>
      <c r="M5155" s="587"/>
      <c r="N5155" s="587"/>
      <c r="O5155" s="587"/>
    </row>
    <row r="5156" spans="1:18" ht="14.5">
      <c r="B5156" s="590" t="s">
        <v>5161</v>
      </c>
      <c r="C5156" s="590" t="s">
        <v>1914</v>
      </c>
      <c r="D5156" s="590" t="s">
        <v>2274</v>
      </c>
      <c r="E5156" s="590" t="s">
        <v>39</v>
      </c>
      <c r="F5156" s="591" t="s">
        <v>5183</v>
      </c>
      <c r="G5156" s="590" t="s">
        <v>311</v>
      </c>
      <c r="H5156" s="589">
        <v>1</v>
      </c>
      <c r="I5156" s="592">
        <v>4700</v>
      </c>
      <c r="J5156" s="592">
        <v>4700</v>
      </c>
      <c r="K5156" s="590" t="s">
        <v>2206</v>
      </c>
      <c r="L5156" s="590" t="s">
        <v>5184</v>
      </c>
      <c r="M5156" s="591" t="s">
        <v>5183</v>
      </c>
      <c r="O5156" s="554" t="str">
        <f t="shared" ref="O5156:O5157" si="476">+_xlfn.CONCAT(B5156,"-",E5156)</f>
        <v>B3/26/14-L</v>
      </c>
      <c r="P5156" s="555"/>
      <c r="Q5156" s="555"/>
      <c r="R5156" s="555"/>
    </row>
    <row r="5157" spans="1:18">
      <c r="B5157" s="590" t="s">
        <v>5161</v>
      </c>
      <c r="C5157" s="590" t="s">
        <v>1914</v>
      </c>
      <c r="D5157" s="590" t="s">
        <v>2274</v>
      </c>
      <c r="E5157" s="590" t="s">
        <v>38</v>
      </c>
      <c r="F5157" s="591" t="s">
        <v>5185</v>
      </c>
      <c r="G5157" s="590" t="s">
        <v>311</v>
      </c>
      <c r="H5157" s="589">
        <v>1</v>
      </c>
      <c r="I5157" s="592">
        <v>4700</v>
      </c>
      <c r="J5157" s="592">
        <v>4700</v>
      </c>
      <c r="K5157" s="590" t="s">
        <v>2206</v>
      </c>
      <c r="L5157" s="590" t="s">
        <v>5186</v>
      </c>
      <c r="M5157" s="591" t="s">
        <v>5185</v>
      </c>
      <c r="O5157" s="554" t="str">
        <f t="shared" si="476"/>
        <v>B3/26/14-M</v>
      </c>
    </row>
    <row r="5159" spans="1:18" ht="43.5">
      <c r="A5159" s="587">
        <v>4</v>
      </c>
      <c r="B5159" s="588" t="s">
        <v>5161</v>
      </c>
      <c r="C5159" s="588" t="s">
        <v>36</v>
      </c>
      <c r="D5159" s="588" t="s">
        <v>36</v>
      </c>
      <c r="E5159" s="588" t="s">
        <v>36</v>
      </c>
      <c r="F5159" s="587" t="s">
        <v>644</v>
      </c>
      <c r="G5159" s="588" t="s">
        <v>36</v>
      </c>
      <c r="H5159" s="587"/>
      <c r="I5159" s="587"/>
      <c r="J5159" s="583">
        <v>3671045.25</v>
      </c>
      <c r="K5159" s="588"/>
      <c r="L5159" s="588"/>
      <c r="M5159" s="587"/>
      <c r="N5159" s="587"/>
      <c r="O5159" s="587"/>
    </row>
    <row r="5160" spans="1:18" ht="14.5">
      <c r="B5160" s="590" t="s">
        <v>5161</v>
      </c>
      <c r="C5160" s="590" t="s">
        <v>1914</v>
      </c>
      <c r="D5160" s="590" t="s">
        <v>2274</v>
      </c>
      <c r="E5160" s="590" t="s">
        <v>205</v>
      </c>
      <c r="F5160" s="591" t="s">
        <v>5187</v>
      </c>
      <c r="G5160" s="590" t="s">
        <v>311</v>
      </c>
      <c r="H5160" s="589">
        <v>44</v>
      </c>
      <c r="I5160" s="592">
        <v>82629.75</v>
      </c>
      <c r="J5160" s="592">
        <v>3635709</v>
      </c>
      <c r="K5160" s="590" t="s">
        <v>2206</v>
      </c>
      <c r="L5160" s="590" t="s">
        <v>5188</v>
      </c>
      <c r="M5160" s="591" t="s">
        <v>5187</v>
      </c>
      <c r="O5160" s="554" t="str">
        <f t="shared" ref="O5160:O5161" si="477">+_xlfn.CONCAT(B5160,"-",E5160)</f>
        <v>B3/26/14-N</v>
      </c>
      <c r="P5160" s="555"/>
      <c r="Q5160" s="555"/>
      <c r="R5160" s="555"/>
    </row>
    <row r="5161" spans="1:18">
      <c r="B5161" s="590" t="s">
        <v>5161</v>
      </c>
      <c r="C5161" s="590" t="s">
        <v>1914</v>
      </c>
      <c r="D5161" s="590" t="s">
        <v>2274</v>
      </c>
      <c r="E5161" s="590" t="s">
        <v>414</v>
      </c>
      <c r="F5161" s="591" t="s">
        <v>5189</v>
      </c>
      <c r="G5161" s="590" t="s">
        <v>311</v>
      </c>
      <c r="H5161" s="589">
        <v>5</v>
      </c>
      <c r="I5161" s="592">
        <v>7067.25</v>
      </c>
      <c r="J5161" s="592">
        <v>35336.25</v>
      </c>
      <c r="K5161" s="590" t="s">
        <v>2206</v>
      </c>
      <c r="L5161" s="590" t="s">
        <v>5190</v>
      </c>
      <c r="M5161" s="591" t="s">
        <v>5189</v>
      </c>
      <c r="O5161" s="554" t="str">
        <f t="shared" si="477"/>
        <v>B3/26/14-P</v>
      </c>
    </row>
    <row r="5164" spans="1:18" ht="14.5">
      <c r="A5164" s="587">
        <v>3</v>
      </c>
      <c r="B5164" s="588" t="s">
        <v>5191</v>
      </c>
      <c r="C5164" s="588" t="s">
        <v>36</v>
      </c>
      <c r="D5164" s="588" t="s">
        <v>36</v>
      </c>
      <c r="E5164" s="588" t="s">
        <v>36</v>
      </c>
      <c r="F5164" s="587" t="s">
        <v>652</v>
      </c>
      <c r="G5164" s="588" t="s">
        <v>36</v>
      </c>
      <c r="H5164" s="587"/>
      <c r="I5164" s="587"/>
      <c r="J5164" s="583">
        <v>49300</v>
      </c>
      <c r="K5164" s="588"/>
      <c r="L5164" s="588"/>
      <c r="M5164" s="587"/>
      <c r="N5164" s="587"/>
      <c r="O5164" s="587"/>
    </row>
    <row r="5165" spans="1:18" ht="29">
      <c r="A5165" s="587">
        <v>4</v>
      </c>
      <c r="B5165" s="588" t="s">
        <v>5191</v>
      </c>
      <c r="C5165" s="588" t="s">
        <v>36</v>
      </c>
      <c r="D5165" s="588" t="s">
        <v>36</v>
      </c>
      <c r="E5165" s="588" t="s">
        <v>36</v>
      </c>
      <c r="F5165" s="587" t="s">
        <v>5192</v>
      </c>
      <c r="G5165" s="588" t="s">
        <v>36</v>
      </c>
      <c r="H5165" s="587"/>
      <c r="I5165" s="587"/>
      <c r="J5165" s="587">
        <v>0</v>
      </c>
      <c r="K5165" s="588"/>
      <c r="L5165" s="588"/>
      <c r="M5165" s="587"/>
      <c r="N5165" s="587"/>
      <c r="O5165" s="587"/>
      <c r="P5165" s="555"/>
      <c r="Q5165" s="555"/>
      <c r="R5165" s="555"/>
    </row>
    <row r="5166" spans="1:18" ht="14.5">
      <c r="B5166" s="590" t="s">
        <v>5191</v>
      </c>
      <c r="C5166" s="590" t="s">
        <v>1914</v>
      </c>
      <c r="D5166" s="590" t="s">
        <v>2274</v>
      </c>
      <c r="E5166" s="590" t="s">
        <v>5</v>
      </c>
      <c r="F5166" s="591" t="s">
        <v>5193</v>
      </c>
      <c r="G5166" s="590" t="s">
        <v>311</v>
      </c>
      <c r="H5166" s="589">
        <v>1</v>
      </c>
      <c r="J5166" s="589" t="s">
        <v>1777</v>
      </c>
      <c r="K5166" s="590" t="s">
        <v>2206</v>
      </c>
      <c r="L5166" s="590" t="s">
        <v>5194</v>
      </c>
      <c r="M5166" s="591" t="s">
        <v>5193</v>
      </c>
      <c r="O5166" s="554" t="str">
        <f t="shared" ref="O5166:O5167" si="478">+_xlfn.CONCAT(B5166,"-",E5166)</f>
        <v>B3/26/15-A</v>
      </c>
      <c r="P5166" s="555"/>
      <c r="Q5166" s="555"/>
      <c r="R5166" s="555"/>
    </row>
    <row r="5167" spans="1:18">
      <c r="B5167" s="590" t="s">
        <v>5191</v>
      </c>
      <c r="C5167" s="590" t="s">
        <v>1914</v>
      </c>
      <c r="D5167" s="590" t="s">
        <v>2274</v>
      </c>
      <c r="E5167" s="590" t="s">
        <v>6</v>
      </c>
      <c r="F5167" s="591" t="s">
        <v>5195</v>
      </c>
      <c r="G5167" s="590" t="s">
        <v>311</v>
      </c>
      <c r="H5167" s="589">
        <v>1</v>
      </c>
      <c r="J5167" s="589" t="s">
        <v>1777</v>
      </c>
      <c r="K5167" s="590" t="s">
        <v>2206</v>
      </c>
      <c r="L5167" s="590" t="s">
        <v>5196</v>
      </c>
      <c r="M5167" s="591" t="s">
        <v>5195</v>
      </c>
      <c r="O5167" s="554" t="str">
        <f t="shared" si="478"/>
        <v>B3/26/15-B</v>
      </c>
    </row>
    <row r="5169" spans="1:18" ht="29">
      <c r="A5169" s="587">
        <v>4</v>
      </c>
      <c r="B5169" s="588" t="s">
        <v>5191</v>
      </c>
      <c r="C5169" s="588" t="s">
        <v>36</v>
      </c>
      <c r="D5169" s="588" t="s">
        <v>36</v>
      </c>
      <c r="E5169" s="588" t="s">
        <v>36</v>
      </c>
      <c r="F5169" s="587" t="s">
        <v>653</v>
      </c>
      <c r="G5169" s="588" t="s">
        <v>36</v>
      </c>
      <c r="H5169" s="587"/>
      <c r="I5169" s="587"/>
      <c r="J5169" s="583">
        <v>49300</v>
      </c>
      <c r="K5169" s="588"/>
      <c r="L5169" s="588"/>
      <c r="M5169" s="587"/>
      <c r="N5169" s="587"/>
      <c r="O5169" s="587"/>
    </row>
    <row r="5170" spans="1:18" ht="14.5">
      <c r="B5170" s="590" t="s">
        <v>5191</v>
      </c>
      <c r="C5170" s="590" t="s">
        <v>1914</v>
      </c>
      <c r="D5170" s="590" t="s">
        <v>2274</v>
      </c>
      <c r="E5170" s="590" t="s">
        <v>7</v>
      </c>
      <c r="F5170" s="591" t="s">
        <v>5197</v>
      </c>
      <c r="G5170" s="590" t="s">
        <v>311</v>
      </c>
      <c r="H5170" s="589">
        <v>1</v>
      </c>
      <c r="I5170" s="592">
        <v>6162.5</v>
      </c>
      <c r="J5170" s="592">
        <v>6162.5</v>
      </c>
      <c r="K5170" s="590" t="s">
        <v>2206</v>
      </c>
      <c r="L5170" s="590" t="s">
        <v>5198</v>
      </c>
      <c r="M5170" s="591" t="s">
        <v>5197</v>
      </c>
      <c r="O5170" s="554" t="str">
        <f t="shared" ref="O5170:O5177" si="479">+_xlfn.CONCAT(B5170,"-",E5170)</f>
        <v>B3/26/15-C</v>
      </c>
      <c r="P5170" s="555"/>
      <c r="Q5170" s="555"/>
      <c r="R5170" s="555"/>
    </row>
    <row r="5171" spans="1:18">
      <c r="B5171" s="590" t="s">
        <v>5191</v>
      </c>
      <c r="C5171" s="590" t="s">
        <v>1914</v>
      </c>
      <c r="D5171" s="590" t="s">
        <v>2274</v>
      </c>
      <c r="E5171" s="590" t="s">
        <v>8</v>
      </c>
      <c r="F5171" s="591" t="s">
        <v>5199</v>
      </c>
      <c r="G5171" s="590" t="s">
        <v>311</v>
      </c>
      <c r="H5171" s="589">
        <v>1</v>
      </c>
      <c r="I5171" s="592">
        <v>6162.5</v>
      </c>
      <c r="J5171" s="592">
        <v>6162.5</v>
      </c>
      <c r="K5171" s="590" t="s">
        <v>2206</v>
      </c>
      <c r="L5171" s="590" t="s">
        <v>5200</v>
      </c>
      <c r="M5171" s="591" t="s">
        <v>5199</v>
      </c>
      <c r="O5171" s="554" t="str">
        <f t="shared" si="479"/>
        <v>B3/26/15-D</v>
      </c>
    </row>
    <row r="5172" spans="1:18">
      <c r="B5172" s="590" t="s">
        <v>5191</v>
      </c>
      <c r="C5172" s="590" t="s">
        <v>1914</v>
      </c>
      <c r="D5172" s="590" t="s">
        <v>2274</v>
      </c>
      <c r="E5172" s="590" t="s">
        <v>10</v>
      </c>
      <c r="F5172" s="591" t="s">
        <v>5201</v>
      </c>
      <c r="G5172" s="590" t="s">
        <v>311</v>
      </c>
      <c r="H5172" s="589">
        <v>1</v>
      </c>
      <c r="I5172" s="592">
        <v>6162.5</v>
      </c>
      <c r="J5172" s="592">
        <v>6162.5</v>
      </c>
      <c r="K5172" s="590" t="s">
        <v>2206</v>
      </c>
      <c r="L5172" s="590" t="s">
        <v>5202</v>
      </c>
      <c r="M5172" s="591" t="s">
        <v>5201</v>
      </c>
      <c r="O5172" s="554" t="str">
        <f t="shared" si="479"/>
        <v>B3/26/15-E</v>
      </c>
    </row>
    <row r="5173" spans="1:18">
      <c r="B5173" s="590" t="s">
        <v>5191</v>
      </c>
      <c r="C5173" s="590" t="s">
        <v>1914</v>
      </c>
      <c r="D5173" s="590" t="s">
        <v>2274</v>
      </c>
      <c r="E5173" s="590" t="s">
        <v>11</v>
      </c>
      <c r="F5173" s="591" t="s">
        <v>5203</v>
      </c>
      <c r="G5173" s="590" t="s">
        <v>311</v>
      </c>
      <c r="H5173" s="589">
        <v>1</v>
      </c>
      <c r="I5173" s="592">
        <v>6162.5</v>
      </c>
      <c r="J5173" s="592">
        <v>6162.5</v>
      </c>
      <c r="K5173" s="590" t="s">
        <v>2206</v>
      </c>
      <c r="L5173" s="590" t="s">
        <v>5204</v>
      </c>
      <c r="M5173" s="591" t="s">
        <v>5203</v>
      </c>
      <c r="O5173" s="554" t="str">
        <f t="shared" si="479"/>
        <v>B3/26/15-F</v>
      </c>
    </row>
    <row r="5174" spans="1:18">
      <c r="B5174" s="590" t="s">
        <v>5191</v>
      </c>
      <c r="C5174" s="590" t="s">
        <v>1914</v>
      </c>
      <c r="D5174" s="590" t="s">
        <v>2274</v>
      </c>
      <c r="E5174" s="590" t="s">
        <v>27</v>
      </c>
      <c r="F5174" s="591" t="s">
        <v>5205</v>
      </c>
      <c r="G5174" s="590" t="s">
        <v>311</v>
      </c>
      <c r="H5174" s="589">
        <v>1</v>
      </c>
      <c r="I5174" s="592">
        <v>6162.5</v>
      </c>
      <c r="J5174" s="592">
        <v>6162.5</v>
      </c>
      <c r="K5174" s="590" t="s">
        <v>2206</v>
      </c>
      <c r="L5174" s="590" t="s">
        <v>5206</v>
      </c>
      <c r="M5174" s="591" t="s">
        <v>5205</v>
      </c>
      <c r="O5174" s="554" t="str">
        <f t="shared" si="479"/>
        <v>B3/26/15-G</v>
      </c>
    </row>
    <row r="5175" spans="1:18">
      <c r="B5175" s="590" t="s">
        <v>5191</v>
      </c>
      <c r="C5175" s="590" t="s">
        <v>1914</v>
      </c>
      <c r="D5175" s="590" t="s">
        <v>2274</v>
      </c>
      <c r="E5175" s="590" t="s">
        <v>28</v>
      </c>
      <c r="F5175" s="591" t="s">
        <v>5207</v>
      </c>
      <c r="G5175" s="590" t="s">
        <v>311</v>
      </c>
      <c r="H5175" s="589">
        <v>1</v>
      </c>
      <c r="I5175" s="592">
        <v>6162.5</v>
      </c>
      <c r="J5175" s="592">
        <v>6162.5</v>
      </c>
      <c r="K5175" s="590" t="s">
        <v>2206</v>
      </c>
      <c r="L5175" s="590" t="s">
        <v>5208</v>
      </c>
      <c r="M5175" s="591" t="s">
        <v>5207</v>
      </c>
      <c r="O5175" s="554" t="str">
        <f t="shared" si="479"/>
        <v>B3/26/15-H</v>
      </c>
    </row>
    <row r="5176" spans="1:18">
      <c r="B5176" s="590" t="s">
        <v>5191</v>
      </c>
      <c r="C5176" s="590" t="s">
        <v>1914</v>
      </c>
      <c r="D5176" s="590" t="s">
        <v>2274</v>
      </c>
      <c r="E5176" s="590" t="s">
        <v>33</v>
      </c>
      <c r="F5176" s="591" t="s">
        <v>5209</v>
      </c>
      <c r="G5176" s="590" t="s">
        <v>311</v>
      </c>
      <c r="H5176" s="589">
        <v>1</v>
      </c>
      <c r="I5176" s="592">
        <v>6162.5</v>
      </c>
      <c r="J5176" s="592">
        <v>6162.5</v>
      </c>
      <c r="K5176" s="590" t="s">
        <v>2206</v>
      </c>
      <c r="L5176" s="590" t="s">
        <v>5210</v>
      </c>
      <c r="M5176" s="591" t="s">
        <v>5209</v>
      </c>
      <c r="O5176" s="554" t="str">
        <f t="shared" si="479"/>
        <v>B3/26/15-J</v>
      </c>
    </row>
    <row r="5177" spans="1:18">
      <c r="B5177" s="590" t="s">
        <v>5191</v>
      </c>
      <c r="C5177" s="590" t="s">
        <v>1914</v>
      </c>
      <c r="D5177" s="590" t="s">
        <v>2274</v>
      </c>
      <c r="E5177" s="590" t="s">
        <v>34</v>
      </c>
      <c r="F5177" s="591" t="s">
        <v>5211</v>
      </c>
      <c r="G5177" s="590" t="s">
        <v>311</v>
      </c>
      <c r="H5177" s="589">
        <v>1</v>
      </c>
      <c r="I5177" s="592">
        <v>6162.5</v>
      </c>
      <c r="J5177" s="592">
        <v>6162.5</v>
      </c>
      <c r="K5177" s="590" t="s">
        <v>2206</v>
      </c>
      <c r="L5177" s="590" t="s">
        <v>5212</v>
      </c>
      <c r="M5177" s="591" t="s">
        <v>5211</v>
      </c>
      <c r="O5177" s="554" t="str">
        <f t="shared" si="479"/>
        <v>B3/26/15-K</v>
      </c>
    </row>
    <row r="5179" spans="1:18" ht="14.5">
      <c r="A5179" s="587">
        <v>3</v>
      </c>
      <c r="B5179" s="588" t="s">
        <v>5191</v>
      </c>
      <c r="C5179" s="588" t="s">
        <v>36</v>
      </c>
      <c r="D5179" s="588" t="s">
        <v>36</v>
      </c>
      <c r="E5179" s="588" t="s">
        <v>36</v>
      </c>
      <c r="F5179" s="587" t="s">
        <v>660</v>
      </c>
      <c r="G5179" s="588" t="s">
        <v>36</v>
      </c>
      <c r="H5179" s="587"/>
      <c r="I5179" s="587"/>
      <c r="J5179" s="583">
        <v>1561076.45</v>
      </c>
      <c r="K5179" s="588"/>
      <c r="L5179" s="588"/>
      <c r="M5179" s="587"/>
      <c r="N5179" s="587"/>
      <c r="O5179" s="587"/>
    </row>
    <row r="5180" spans="1:18" ht="14.5">
      <c r="A5180" s="587">
        <v>4</v>
      </c>
      <c r="B5180" s="588" t="s">
        <v>5191</v>
      </c>
      <c r="C5180" s="588" t="s">
        <v>36</v>
      </c>
      <c r="D5180" s="588" t="s">
        <v>36</v>
      </c>
      <c r="E5180" s="588" t="s">
        <v>36</v>
      </c>
      <c r="F5180" s="587" t="s">
        <v>661</v>
      </c>
      <c r="G5180" s="588" t="s">
        <v>36</v>
      </c>
      <c r="H5180" s="587"/>
      <c r="I5180" s="587"/>
      <c r="J5180" s="583">
        <v>304001.59999999998</v>
      </c>
      <c r="K5180" s="588"/>
      <c r="L5180" s="588"/>
      <c r="M5180" s="587"/>
      <c r="N5180" s="587"/>
      <c r="O5180" s="587"/>
      <c r="P5180" s="555"/>
      <c r="Q5180" s="555"/>
      <c r="R5180" s="555"/>
    </row>
    <row r="5181" spans="1:18" ht="14.5">
      <c r="B5181" s="590" t="s">
        <v>5191</v>
      </c>
      <c r="C5181" s="590" t="s">
        <v>1914</v>
      </c>
      <c r="D5181" s="590" t="s">
        <v>2307</v>
      </c>
      <c r="E5181" s="590" t="s">
        <v>39</v>
      </c>
      <c r="F5181" s="591" t="s">
        <v>663</v>
      </c>
      <c r="G5181" s="590" t="s">
        <v>311</v>
      </c>
      <c r="H5181" s="589">
        <v>320</v>
      </c>
      <c r="I5181" s="589">
        <v>640.63</v>
      </c>
      <c r="J5181" s="592">
        <v>205001.60000000001</v>
      </c>
      <c r="K5181" s="590" t="s">
        <v>2206</v>
      </c>
      <c r="L5181" s="590" t="s">
        <v>5213</v>
      </c>
      <c r="M5181" s="591" t="s">
        <v>663</v>
      </c>
      <c r="O5181" s="554" t="str">
        <f t="shared" ref="O5181:O5182" si="480">+_xlfn.CONCAT(B5181,"-",E5181)</f>
        <v>B3/26/15-L</v>
      </c>
      <c r="P5181" s="555"/>
      <c r="Q5181" s="555"/>
      <c r="R5181" s="555"/>
    </row>
    <row r="5182" spans="1:18">
      <c r="B5182" s="590" t="s">
        <v>5191</v>
      </c>
      <c r="C5182" s="590" t="s">
        <v>1914</v>
      </c>
      <c r="D5182" s="590" t="s">
        <v>2307</v>
      </c>
      <c r="E5182" s="590" t="s">
        <v>38</v>
      </c>
      <c r="F5182" s="591" t="s">
        <v>662</v>
      </c>
      <c r="G5182" s="590" t="s">
        <v>311</v>
      </c>
      <c r="H5182" s="589">
        <v>160</v>
      </c>
      <c r="I5182" s="589">
        <v>618.75</v>
      </c>
      <c r="J5182" s="592">
        <v>99000</v>
      </c>
      <c r="K5182" s="590" t="s">
        <v>2206</v>
      </c>
      <c r="L5182" s="590" t="s">
        <v>5214</v>
      </c>
      <c r="M5182" s="591" t="s">
        <v>662</v>
      </c>
      <c r="O5182" s="554" t="str">
        <f t="shared" si="480"/>
        <v>B3/26/15-M</v>
      </c>
    </row>
    <row r="5184" spans="1:18" ht="14.5">
      <c r="A5184" s="587">
        <v>4</v>
      </c>
      <c r="B5184" s="588" t="s">
        <v>5191</v>
      </c>
      <c r="C5184" s="588" t="s">
        <v>36</v>
      </c>
      <c r="D5184" s="588" t="s">
        <v>36</v>
      </c>
      <c r="E5184" s="588" t="s">
        <v>36</v>
      </c>
      <c r="F5184" s="587" t="s">
        <v>664</v>
      </c>
      <c r="G5184" s="588" t="s">
        <v>36</v>
      </c>
      <c r="H5184" s="587"/>
      <c r="I5184" s="587"/>
      <c r="J5184" s="583">
        <v>1043939.6</v>
      </c>
      <c r="K5184" s="588"/>
      <c r="L5184" s="588"/>
      <c r="M5184" s="587"/>
      <c r="N5184" s="587"/>
      <c r="O5184" s="587"/>
    </row>
    <row r="5185" spans="1:18" ht="14.5">
      <c r="B5185" s="590" t="s">
        <v>5191</v>
      </c>
      <c r="C5185" s="590" t="s">
        <v>1914</v>
      </c>
      <c r="D5185" s="590" t="s">
        <v>2307</v>
      </c>
      <c r="E5185" s="590" t="s">
        <v>205</v>
      </c>
      <c r="F5185" s="591" t="s">
        <v>665</v>
      </c>
      <c r="G5185" s="590" t="s">
        <v>311</v>
      </c>
      <c r="H5185" s="589">
        <v>30</v>
      </c>
      <c r="I5185" s="589">
        <v>423.5</v>
      </c>
      <c r="J5185" s="592">
        <v>12705</v>
      </c>
      <c r="K5185" s="590" t="s">
        <v>2206</v>
      </c>
      <c r="L5185" s="590" t="s">
        <v>5215</v>
      </c>
      <c r="M5185" s="591" t="s">
        <v>665</v>
      </c>
      <c r="O5185" s="554" t="str">
        <f>+_xlfn.CONCAT(B5185,"-",E5185)</f>
        <v>B3/26/15-N</v>
      </c>
      <c r="P5185" s="555"/>
      <c r="Q5185" s="555"/>
      <c r="R5185" s="555"/>
    </row>
    <row r="5188" spans="1:18">
      <c r="B5188" s="590" t="s">
        <v>5216</v>
      </c>
      <c r="C5188" s="590" t="s">
        <v>1914</v>
      </c>
      <c r="D5188" s="590" t="s">
        <v>2307</v>
      </c>
      <c r="E5188" s="590" t="s">
        <v>5</v>
      </c>
      <c r="F5188" s="591" t="s">
        <v>666</v>
      </c>
      <c r="G5188" s="590" t="s">
        <v>311</v>
      </c>
      <c r="H5188" s="589">
        <v>200</v>
      </c>
      <c r="I5188" s="589">
        <v>532.13</v>
      </c>
      <c r="J5188" s="592">
        <v>106426</v>
      </c>
      <c r="K5188" s="590" t="s">
        <v>2206</v>
      </c>
      <c r="L5188" s="590" t="s">
        <v>5217</v>
      </c>
      <c r="M5188" s="591" t="s">
        <v>666</v>
      </c>
      <c r="O5188" s="554" t="str">
        <f t="shared" ref="O5188:O5195" si="481">+_xlfn.CONCAT(B5188,"-",E5188)</f>
        <v>B3/26/16-A</v>
      </c>
    </row>
    <row r="5189" spans="1:18">
      <c r="B5189" s="590" t="s">
        <v>5216</v>
      </c>
      <c r="C5189" s="590" t="s">
        <v>1914</v>
      </c>
      <c r="D5189" s="590" t="s">
        <v>2307</v>
      </c>
      <c r="E5189" s="590" t="s">
        <v>6</v>
      </c>
      <c r="F5189" s="591" t="s">
        <v>5218</v>
      </c>
      <c r="G5189" s="590" t="s">
        <v>311</v>
      </c>
      <c r="H5189" s="589">
        <v>10</v>
      </c>
      <c r="I5189" s="592">
        <v>1064.1300000000001</v>
      </c>
      <c r="J5189" s="592">
        <v>10641.3</v>
      </c>
      <c r="K5189" s="590" t="s">
        <v>2206</v>
      </c>
      <c r="L5189" s="590" t="s">
        <v>5219</v>
      </c>
      <c r="M5189" s="591" t="s">
        <v>5218</v>
      </c>
      <c r="O5189" s="554" t="str">
        <f t="shared" si="481"/>
        <v>B3/26/16-B</v>
      </c>
    </row>
    <row r="5190" spans="1:18">
      <c r="B5190" s="590" t="s">
        <v>5216</v>
      </c>
      <c r="C5190" s="590" t="s">
        <v>1914</v>
      </c>
      <c r="D5190" s="590" t="s">
        <v>2307</v>
      </c>
      <c r="E5190" s="590" t="s">
        <v>7</v>
      </c>
      <c r="F5190" s="591" t="s">
        <v>667</v>
      </c>
      <c r="G5190" s="590" t="s">
        <v>311</v>
      </c>
      <c r="H5190" s="589">
        <v>150</v>
      </c>
      <c r="I5190" s="589">
        <v>600.88</v>
      </c>
      <c r="J5190" s="592">
        <v>90132</v>
      </c>
      <c r="K5190" s="590" t="s">
        <v>2206</v>
      </c>
      <c r="L5190" s="590" t="s">
        <v>5220</v>
      </c>
      <c r="M5190" s="591" t="s">
        <v>667</v>
      </c>
      <c r="O5190" s="554" t="str">
        <f t="shared" si="481"/>
        <v>B3/26/16-C</v>
      </c>
    </row>
    <row r="5191" spans="1:18">
      <c r="B5191" s="590" t="s">
        <v>5216</v>
      </c>
      <c r="C5191" s="590" t="s">
        <v>1914</v>
      </c>
      <c r="D5191" s="590" t="s">
        <v>2307</v>
      </c>
      <c r="E5191" s="590" t="s">
        <v>8</v>
      </c>
      <c r="F5191" s="591" t="s">
        <v>668</v>
      </c>
      <c r="G5191" s="590" t="s">
        <v>311</v>
      </c>
      <c r="H5191" s="589">
        <v>60</v>
      </c>
      <c r="I5191" s="592">
        <v>1201.6300000000001</v>
      </c>
      <c r="J5191" s="592">
        <v>72097.8</v>
      </c>
      <c r="K5191" s="590" t="s">
        <v>2206</v>
      </c>
      <c r="L5191" s="590" t="s">
        <v>5221</v>
      </c>
      <c r="M5191" s="591" t="s">
        <v>668</v>
      </c>
      <c r="O5191" s="554" t="str">
        <f t="shared" si="481"/>
        <v>B3/26/16-D</v>
      </c>
    </row>
    <row r="5192" spans="1:18">
      <c r="B5192" s="590" t="s">
        <v>5216</v>
      </c>
      <c r="C5192" s="590" t="s">
        <v>1914</v>
      </c>
      <c r="D5192" s="590" t="s">
        <v>2307</v>
      </c>
      <c r="E5192" s="590" t="s">
        <v>10</v>
      </c>
      <c r="F5192" s="591" t="s">
        <v>670</v>
      </c>
      <c r="G5192" s="590" t="s">
        <v>311</v>
      </c>
      <c r="H5192" s="589">
        <v>160</v>
      </c>
      <c r="I5192" s="592">
        <v>1418.75</v>
      </c>
      <c r="J5192" s="592">
        <v>227000</v>
      </c>
      <c r="K5192" s="590" t="s">
        <v>2206</v>
      </c>
      <c r="L5192" s="590" t="s">
        <v>5222</v>
      </c>
      <c r="M5192" s="591" t="s">
        <v>670</v>
      </c>
      <c r="O5192" s="554" t="str">
        <f t="shared" si="481"/>
        <v>B3/26/16-E</v>
      </c>
    </row>
    <row r="5193" spans="1:18">
      <c r="B5193" s="590" t="s">
        <v>5216</v>
      </c>
      <c r="C5193" s="590" t="s">
        <v>1914</v>
      </c>
      <c r="D5193" s="590" t="s">
        <v>2307</v>
      </c>
      <c r="E5193" s="590" t="s">
        <v>11</v>
      </c>
      <c r="F5193" s="591" t="s">
        <v>671</v>
      </c>
      <c r="G5193" s="590" t="s">
        <v>311</v>
      </c>
      <c r="H5193" s="589">
        <v>130</v>
      </c>
      <c r="I5193" s="592">
        <v>1418.75</v>
      </c>
      <c r="J5193" s="592">
        <v>184437.5</v>
      </c>
      <c r="K5193" s="590" t="s">
        <v>2206</v>
      </c>
      <c r="L5193" s="590" t="s">
        <v>5223</v>
      </c>
      <c r="M5193" s="591" t="s">
        <v>671</v>
      </c>
      <c r="O5193" s="554" t="str">
        <f t="shared" si="481"/>
        <v>B3/26/16-F</v>
      </c>
    </row>
    <row r="5194" spans="1:18" ht="25">
      <c r="B5194" s="590" t="s">
        <v>5216</v>
      </c>
      <c r="C5194" s="590" t="s">
        <v>1914</v>
      </c>
      <c r="D5194" s="590" t="s">
        <v>2307</v>
      </c>
      <c r="E5194" s="590" t="s">
        <v>27</v>
      </c>
      <c r="F5194" s="591" t="s">
        <v>5224</v>
      </c>
      <c r="G5194" s="590" t="s">
        <v>311</v>
      </c>
      <c r="H5194" s="589">
        <v>130</v>
      </c>
      <c r="I5194" s="592">
        <v>1418.75</v>
      </c>
      <c r="J5194" s="592">
        <v>184437.5</v>
      </c>
      <c r="K5194" s="590" t="s">
        <v>2206</v>
      </c>
      <c r="L5194" s="590" t="s">
        <v>5225</v>
      </c>
      <c r="M5194" s="591" t="s">
        <v>5224</v>
      </c>
      <c r="O5194" s="554" t="str">
        <f t="shared" si="481"/>
        <v>B3/26/16-G</v>
      </c>
    </row>
    <row r="5195" spans="1:18">
      <c r="B5195" s="590" t="s">
        <v>5216</v>
      </c>
      <c r="C5195" s="590" t="s">
        <v>1914</v>
      </c>
      <c r="D5195" s="590" t="s">
        <v>2307</v>
      </c>
      <c r="E5195" s="590" t="s">
        <v>28</v>
      </c>
      <c r="F5195" s="591" t="s">
        <v>673</v>
      </c>
      <c r="G5195" s="590" t="s">
        <v>311</v>
      </c>
      <c r="H5195" s="589">
        <v>110</v>
      </c>
      <c r="I5195" s="592">
        <v>1418.75</v>
      </c>
      <c r="J5195" s="592">
        <v>156062.5</v>
      </c>
      <c r="K5195" s="590" t="s">
        <v>2206</v>
      </c>
      <c r="L5195" s="590" t="s">
        <v>5226</v>
      </c>
      <c r="M5195" s="591" t="s">
        <v>673</v>
      </c>
      <c r="O5195" s="554" t="str">
        <f t="shared" si="481"/>
        <v>B3/26/16-H</v>
      </c>
    </row>
    <row r="5197" spans="1:18" ht="14.5">
      <c r="A5197" s="587">
        <v>4</v>
      </c>
      <c r="B5197" s="588" t="s">
        <v>5216</v>
      </c>
      <c r="C5197" s="588" t="s">
        <v>36</v>
      </c>
      <c r="D5197" s="588" t="s">
        <v>36</v>
      </c>
      <c r="E5197" s="588" t="s">
        <v>36</v>
      </c>
      <c r="F5197" s="587" t="s">
        <v>674</v>
      </c>
      <c r="G5197" s="588" t="s">
        <v>36</v>
      </c>
      <c r="H5197" s="587"/>
      <c r="I5197" s="587"/>
      <c r="J5197" s="583">
        <v>135850</v>
      </c>
      <c r="K5197" s="588"/>
      <c r="L5197" s="588"/>
      <c r="M5197" s="587"/>
      <c r="N5197" s="587"/>
      <c r="O5197" s="587"/>
    </row>
    <row r="5198" spans="1:18" ht="14.5">
      <c r="B5198" s="590" t="s">
        <v>5216</v>
      </c>
      <c r="C5198" s="590" t="s">
        <v>1914</v>
      </c>
      <c r="D5198" s="590" t="s">
        <v>2307</v>
      </c>
      <c r="E5198" s="590" t="s">
        <v>33</v>
      </c>
      <c r="F5198" s="591" t="s">
        <v>5227</v>
      </c>
      <c r="G5198" s="590" t="s">
        <v>311</v>
      </c>
      <c r="H5198" s="589">
        <v>180</v>
      </c>
      <c r="I5198" s="589">
        <v>561</v>
      </c>
      <c r="J5198" s="592">
        <v>100980</v>
      </c>
      <c r="K5198" s="590" t="s">
        <v>2206</v>
      </c>
      <c r="L5198" s="590" t="s">
        <v>5228</v>
      </c>
      <c r="M5198" s="591" t="s">
        <v>5227</v>
      </c>
      <c r="O5198" s="554" t="str">
        <f t="shared" ref="O5198:O5201" si="482">+_xlfn.CONCAT(B5198,"-",E5198)</f>
        <v>B3/26/16-J</v>
      </c>
      <c r="P5198" s="555"/>
      <c r="Q5198" s="555"/>
      <c r="R5198" s="555"/>
    </row>
    <row r="5199" spans="1:18">
      <c r="B5199" s="590" t="s">
        <v>5216</v>
      </c>
      <c r="C5199" s="590" t="s">
        <v>1914</v>
      </c>
      <c r="D5199" s="590" t="s">
        <v>2307</v>
      </c>
      <c r="E5199" s="590" t="s">
        <v>34</v>
      </c>
      <c r="F5199" s="591" t="s">
        <v>5229</v>
      </c>
      <c r="G5199" s="590" t="s">
        <v>311</v>
      </c>
      <c r="H5199" s="589">
        <v>10</v>
      </c>
      <c r="I5199" s="589">
        <v>698.5</v>
      </c>
      <c r="J5199" s="592">
        <v>6985</v>
      </c>
      <c r="K5199" s="590" t="s">
        <v>2206</v>
      </c>
      <c r="L5199" s="590" t="s">
        <v>5230</v>
      </c>
      <c r="M5199" s="591" t="s">
        <v>5229</v>
      </c>
      <c r="O5199" s="554" t="str">
        <f t="shared" si="482"/>
        <v>B3/26/16-K</v>
      </c>
    </row>
    <row r="5200" spans="1:18">
      <c r="B5200" s="590" t="s">
        <v>5216</v>
      </c>
      <c r="C5200" s="590" t="s">
        <v>1914</v>
      </c>
      <c r="D5200" s="590" t="s">
        <v>2307</v>
      </c>
      <c r="E5200" s="590" t="s">
        <v>39</v>
      </c>
      <c r="F5200" s="591" t="s">
        <v>5231</v>
      </c>
      <c r="G5200" s="590" t="s">
        <v>311</v>
      </c>
      <c r="H5200" s="589">
        <v>20</v>
      </c>
      <c r="I5200" s="589">
        <v>767.25</v>
      </c>
      <c r="J5200" s="592">
        <v>15345</v>
      </c>
      <c r="K5200" s="590" t="s">
        <v>2206</v>
      </c>
      <c r="L5200" s="590" t="s">
        <v>5232</v>
      </c>
      <c r="M5200" s="591" t="s">
        <v>5231</v>
      </c>
      <c r="O5200" s="554" t="str">
        <f t="shared" si="482"/>
        <v>B3/26/16-L</v>
      </c>
    </row>
    <row r="5201" spans="1:18">
      <c r="B5201" s="590" t="s">
        <v>5216</v>
      </c>
      <c r="C5201" s="590" t="s">
        <v>1914</v>
      </c>
      <c r="D5201" s="590" t="s">
        <v>2307</v>
      </c>
      <c r="E5201" s="590" t="s">
        <v>38</v>
      </c>
      <c r="F5201" s="591" t="s">
        <v>3974</v>
      </c>
      <c r="G5201" s="590" t="s">
        <v>311</v>
      </c>
      <c r="H5201" s="589">
        <v>15</v>
      </c>
      <c r="I5201" s="589">
        <v>836</v>
      </c>
      <c r="J5201" s="592">
        <v>12540</v>
      </c>
      <c r="K5201" s="590" t="s">
        <v>2206</v>
      </c>
      <c r="L5201" s="590" t="s">
        <v>5233</v>
      </c>
      <c r="M5201" s="591" t="s">
        <v>3974</v>
      </c>
      <c r="O5201" s="554" t="str">
        <f t="shared" si="482"/>
        <v>B3/26/16-M</v>
      </c>
    </row>
    <row r="5203" spans="1:18" ht="14.5">
      <c r="A5203" s="587">
        <v>4</v>
      </c>
      <c r="B5203" s="588" t="s">
        <v>5216</v>
      </c>
      <c r="C5203" s="588" t="s">
        <v>36</v>
      </c>
      <c r="D5203" s="588" t="s">
        <v>36</v>
      </c>
      <c r="E5203" s="588" t="s">
        <v>36</v>
      </c>
      <c r="F5203" s="587" t="s">
        <v>676</v>
      </c>
      <c r="G5203" s="588" t="s">
        <v>36</v>
      </c>
      <c r="H5203" s="587"/>
      <c r="I5203" s="587"/>
      <c r="J5203" s="583">
        <v>77285.25</v>
      </c>
      <c r="K5203" s="588"/>
      <c r="L5203" s="588"/>
      <c r="M5203" s="587"/>
      <c r="N5203" s="587"/>
      <c r="O5203" s="587"/>
    </row>
    <row r="5204" spans="1:18" ht="14.5">
      <c r="B5204" s="590" t="s">
        <v>5216</v>
      </c>
      <c r="C5204" s="590" t="s">
        <v>1914</v>
      </c>
      <c r="D5204" s="590" t="s">
        <v>2307</v>
      </c>
      <c r="E5204" s="590" t="s">
        <v>205</v>
      </c>
      <c r="F5204" s="591" t="s">
        <v>5234</v>
      </c>
      <c r="G5204" s="590" t="s">
        <v>311</v>
      </c>
      <c r="H5204" s="589">
        <v>15</v>
      </c>
      <c r="I5204" s="589">
        <v>276.63</v>
      </c>
      <c r="J5204" s="592">
        <v>4149.45</v>
      </c>
      <c r="K5204" s="590" t="s">
        <v>2206</v>
      </c>
      <c r="L5204" s="590" t="s">
        <v>5235</v>
      </c>
      <c r="M5204" s="591" t="s">
        <v>5234</v>
      </c>
      <c r="O5204" s="554" t="str">
        <f t="shared" ref="O5204:O5207" si="483">+_xlfn.CONCAT(B5204,"-",E5204)</f>
        <v>B3/26/16-N</v>
      </c>
      <c r="P5204" s="555"/>
      <c r="Q5204" s="555"/>
      <c r="R5204" s="555"/>
    </row>
    <row r="5205" spans="1:18" ht="25">
      <c r="B5205" s="590" t="s">
        <v>5216</v>
      </c>
      <c r="C5205" s="590" t="s">
        <v>1914</v>
      </c>
      <c r="D5205" s="590" t="s">
        <v>2307</v>
      </c>
      <c r="E5205" s="590" t="s">
        <v>414</v>
      </c>
      <c r="F5205" s="591" t="s">
        <v>678</v>
      </c>
      <c r="G5205" s="590" t="s">
        <v>311</v>
      </c>
      <c r="H5205" s="589">
        <v>80</v>
      </c>
      <c r="I5205" s="589">
        <v>407.88</v>
      </c>
      <c r="J5205" s="592">
        <v>32630.400000000001</v>
      </c>
      <c r="K5205" s="590" t="s">
        <v>2206</v>
      </c>
      <c r="L5205" s="590" t="s">
        <v>5236</v>
      </c>
      <c r="M5205" s="591" t="s">
        <v>678</v>
      </c>
      <c r="O5205" s="554" t="str">
        <f t="shared" si="483"/>
        <v>B3/26/16-P</v>
      </c>
    </row>
    <row r="5206" spans="1:18" ht="25">
      <c r="B5206" s="590" t="s">
        <v>5216</v>
      </c>
      <c r="C5206" s="590" t="s">
        <v>1914</v>
      </c>
      <c r="D5206" s="590" t="s">
        <v>2307</v>
      </c>
      <c r="E5206" s="590" t="s">
        <v>416</v>
      </c>
      <c r="F5206" s="591" t="s">
        <v>679</v>
      </c>
      <c r="G5206" s="590" t="s">
        <v>311</v>
      </c>
      <c r="H5206" s="589">
        <v>50</v>
      </c>
      <c r="I5206" s="589">
        <v>407.88</v>
      </c>
      <c r="J5206" s="592">
        <v>20394</v>
      </c>
      <c r="K5206" s="590" t="s">
        <v>2206</v>
      </c>
      <c r="L5206" s="590" t="s">
        <v>5237</v>
      </c>
      <c r="M5206" s="591" t="s">
        <v>679</v>
      </c>
      <c r="O5206" s="554" t="str">
        <f t="shared" si="483"/>
        <v>B3/26/16-Q</v>
      </c>
    </row>
    <row r="5207" spans="1:18">
      <c r="B5207" s="590" t="s">
        <v>5216</v>
      </c>
      <c r="C5207" s="590" t="s">
        <v>1914</v>
      </c>
      <c r="D5207" s="590" t="s">
        <v>2307</v>
      </c>
      <c r="E5207" s="590" t="s">
        <v>419</v>
      </c>
      <c r="F5207" s="591" t="s">
        <v>680</v>
      </c>
      <c r="G5207" s="590" t="s">
        <v>311</v>
      </c>
      <c r="H5207" s="589">
        <v>30</v>
      </c>
      <c r="I5207" s="589">
        <v>670.38</v>
      </c>
      <c r="J5207" s="592">
        <v>20111.400000000001</v>
      </c>
      <c r="K5207" s="590" t="s">
        <v>2206</v>
      </c>
      <c r="L5207" s="590" t="s">
        <v>5238</v>
      </c>
      <c r="M5207" s="591" t="s">
        <v>680</v>
      </c>
      <c r="O5207" s="554" t="str">
        <f t="shared" si="483"/>
        <v>B3/26/16-R</v>
      </c>
    </row>
    <row r="5210" spans="1:18" ht="29">
      <c r="A5210" s="587">
        <v>3</v>
      </c>
      <c r="B5210" s="588" t="s">
        <v>5239</v>
      </c>
      <c r="C5210" s="588" t="s">
        <v>36</v>
      </c>
      <c r="D5210" s="588" t="s">
        <v>36</v>
      </c>
      <c r="E5210" s="588" t="s">
        <v>36</v>
      </c>
      <c r="F5210" s="587" t="s">
        <v>681</v>
      </c>
      <c r="G5210" s="588" t="s">
        <v>36</v>
      </c>
      <c r="H5210" s="587"/>
      <c r="I5210" s="587"/>
      <c r="J5210" s="583">
        <v>209618</v>
      </c>
      <c r="K5210" s="588"/>
      <c r="L5210" s="588"/>
      <c r="M5210" s="587"/>
      <c r="N5210" s="587"/>
      <c r="O5210" s="587"/>
    </row>
    <row r="5211" spans="1:18" ht="29">
      <c r="A5211" s="587">
        <v>4</v>
      </c>
      <c r="B5211" s="588" t="s">
        <v>5239</v>
      </c>
      <c r="C5211" s="588" t="s">
        <v>36</v>
      </c>
      <c r="D5211" s="588" t="s">
        <v>36</v>
      </c>
      <c r="E5211" s="588" t="s">
        <v>36</v>
      </c>
      <c r="F5211" s="587" t="s">
        <v>682</v>
      </c>
      <c r="G5211" s="588" t="s">
        <v>36</v>
      </c>
      <c r="H5211" s="587"/>
      <c r="I5211" s="587"/>
      <c r="J5211" s="583">
        <v>38713.85</v>
      </c>
      <c r="K5211" s="588"/>
      <c r="L5211" s="588"/>
      <c r="M5211" s="587"/>
      <c r="N5211" s="587"/>
      <c r="O5211" s="587"/>
      <c r="P5211" s="555"/>
      <c r="Q5211" s="555"/>
      <c r="R5211" s="555"/>
    </row>
    <row r="5212" spans="1:18" ht="14.5">
      <c r="B5212" s="590" t="s">
        <v>5239</v>
      </c>
      <c r="C5212" s="590" t="s">
        <v>1914</v>
      </c>
      <c r="D5212" s="590" t="s">
        <v>2324</v>
      </c>
      <c r="E5212" s="590" t="s">
        <v>5</v>
      </c>
      <c r="F5212" s="591" t="s">
        <v>5240</v>
      </c>
      <c r="G5212" s="590" t="s">
        <v>311</v>
      </c>
      <c r="H5212" s="589">
        <v>15</v>
      </c>
      <c r="I5212" s="589">
        <v>187.75</v>
      </c>
      <c r="J5212" s="592">
        <v>2816.25</v>
      </c>
      <c r="K5212" s="590" t="s">
        <v>2206</v>
      </c>
      <c r="L5212" s="590" t="s">
        <v>5241</v>
      </c>
      <c r="M5212" s="591" t="s">
        <v>5240</v>
      </c>
      <c r="O5212" s="554" t="str">
        <f t="shared" ref="O5212:O5217" si="484">+_xlfn.CONCAT(B5212,"-",E5212)</f>
        <v>B3/26/17-A</v>
      </c>
      <c r="P5212" s="555"/>
      <c r="Q5212" s="555"/>
      <c r="R5212" s="555"/>
    </row>
    <row r="5213" spans="1:18">
      <c r="B5213" s="590" t="s">
        <v>5239</v>
      </c>
      <c r="C5213" s="590" t="s">
        <v>1914</v>
      </c>
      <c r="D5213" s="590" t="s">
        <v>2324</v>
      </c>
      <c r="E5213" s="590" t="s">
        <v>6</v>
      </c>
      <c r="F5213" s="591" t="s">
        <v>683</v>
      </c>
      <c r="G5213" s="590" t="s">
        <v>311</v>
      </c>
      <c r="H5213" s="589">
        <v>120</v>
      </c>
      <c r="I5213" s="589">
        <v>187.75</v>
      </c>
      <c r="J5213" s="592">
        <v>22530</v>
      </c>
      <c r="K5213" s="590" t="s">
        <v>2206</v>
      </c>
      <c r="L5213" s="590" t="s">
        <v>5242</v>
      </c>
      <c r="M5213" s="591" t="s">
        <v>683</v>
      </c>
      <c r="O5213" s="554" t="str">
        <f t="shared" si="484"/>
        <v>B3/26/17-B</v>
      </c>
    </row>
    <row r="5214" spans="1:18">
      <c r="B5214" s="590" t="s">
        <v>5239</v>
      </c>
      <c r="C5214" s="590" t="s">
        <v>1914</v>
      </c>
      <c r="D5214" s="590" t="s">
        <v>2324</v>
      </c>
      <c r="E5214" s="590" t="s">
        <v>7</v>
      </c>
      <c r="F5214" s="591" t="s">
        <v>683</v>
      </c>
      <c r="G5214" s="590" t="s">
        <v>311</v>
      </c>
      <c r="H5214" s="589">
        <v>40</v>
      </c>
      <c r="I5214" s="589">
        <v>187.75</v>
      </c>
      <c r="J5214" s="592">
        <v>7510</v>
      </c>
      <c r="K5214" s="590" t="s">
        <v>2206</v>
      </c>
      <c r="L5214" s="590" t="s">
        <v>5243</v>
      </c>
      <c r="M5214" s="591" t="s">
        <v>683</v>
      </c>
      <c r="O5214" s="554" t="str">
        <f t="shared" si="484"/>
        <v>B3/26/17-C</v>
      </c>
    </row>
    <row r="5215" spans="1:18">
      <c r="B5215" s="590" t="s">
        <v>5239</v>
      </c>
      <c r="C5215" s="590" t="s">
        <v>1914</v>
      </c>
      <c r="D5215" s="590" t="s">
        <v>2324</v>
      </c>
      <c r="E5215" s="590" t="s">
        <v>8</v>
      </c>
      <c r="F5215" s="591" t="s">
        <v>684</v>
      </c>
      <c r="G5215" s="590" t="s">
        <v>311</v>
      </c>
      <c r="H5215" s="589">
        <v>10</v>
      </c>
      <c r="I5215" s="589">
        <v>218.63</v>
      </c>
      <c r="J5215" s="592">
        <v>2186.3000000000002</v>
      </c>
      <c r="K5215" s="590" t="s">
        <v>2206</v>
      </c>
      <c r="L5215" s="590" t="s">
        <v>5244</v>
      </c>
      <c r="M5215" s="591" t="s">
        <v>684</v>
      </c>
      <c r="O5215" s="554" t="str">
        <f t="shared" si="484"/>
        <v>B3/26/17-D</v>
      </c>
    </row>
    <row r="5216" spans="1:18">
      <c r="B5216" s="590" t="s">
        <v>5239</v>
      </c>
      <c r="C5216" s="590" t="s">
        <v>1914</v>
      </c>
      <c r="D5216" s="590" t="s">
        <v>2324</v>
      </c>
      <c r="E5216" s="590" t="s">
        <v>10</v>
      </c>
      <c r="F5216" s="591" t="s">
        <v>5245</v>
      </c>
      <c r="G5216" s="590" t="s">
        <v>311</v>
      </c>
      <c r="H5216" s="589">
        <v>5</v>
      </c>
      <c r="I5216" s="589">
        <v>218.63</v>
      </c>
      <c r="J5216" s="592">
        <v>1093.1500000000001</v>
      </c>
      <c r="K5216" s="590" t="s">
        <v>2206</v>
      </c>
      <c r="L5216" s="590" t="s">
        <v>5246</v>
      </c>
      <c r="M5216" s="591" t="s">
        <v>5245</v>
      </c>
      <c r="O5216" s="554" t="str">
        <f t="shared" si="484"/>
        <v>B3/26/17-E</v>
      </c>
    </row>
    <row r="5217" spans="1:18">
      <c r="B5217" s="590" t="s">
        <v>5239</v>
      </c>
      <c r="C5217" s="590" t="s">
        <v>1914</v>
      </c>
      <c r="D5217" s="590" t="s">
        <v>2324</v>
      </c>
      <c r="E5217" s="590" t="s">
        <v>11</v>
      </c>
      <c r="F5217" s="591" t="s">
        <v>5247</v>
      </c>
      <c r="G5217" s="590" t="s">
        <v>311</v>
      </c>
      <c r="H5217" s="589">
        <v>5</v>
      </c>
      <c r="I5217" s="589">
        <v>515.63</v>
      </c>
      <c r="J5217" s="592">
        <v>2578.15</v>
      </c>
      <c r="K5217" s="590" t="s">
        <v>2206</v>
      </c>
      <c r="L5217" s="590" t="s">
        <v>5248</v>
      </c>
      <c r="M5217" s="591" t="s">
        <v>5247</v>
      </c>
      <c r="O5217" s="554" t="str">
        <f t="shared" si="484"/>
        <v>B3/26/17-F</v>
      </c>
    </row>
    <row r="5219" spans="1:18" ht="29">
      <c r="A5219" s="587">
        <v>4</v>
      </c>
      <c r="B5219" s="588" t="s">
        <v>5239</v>
      </c>
      <c r="C5219" s="588" t="s">
        <v>36</v>
      </c>
      <c r="D5219" s="588" t="s">
        <v>36</v>
      </c>
      <c r="E5219" s="588" t="s">
        <v>36</v>
      </c>
      <c r="F5219" s="587" t="s">
        <v>3994</v>
      </c>
      <c r="G5219" s="588" t="s">
        <v>36</v>
      </c>
      <c r="H5219" s="587"/>
      <c r="I5219" s="587"/>
      <c r="J5219" s="583">
        <v>170904.15</v>
      </c>
      <c r="K5219" s="588"/>
      <c r="L5219" s="588"/>
      <c r="M5219" s="587"/>
      <c r="N5219" s="587"/>
      <c r="O5219" s="587"/>
    </row>
    <row r="5220" spans="1:18" ht="14.5">
      <c r="B5220" s="590" t="s">
        <v>5239</v>
      </c>
      <c r="C5220" s="590" t="s">
        <v>1914</v>
      </c>
      <c r="D5220" s="590" t="s">
        <v>2324</v>
      </c>
      <c r="E5220" s="590" t="s">
        <v>27</v>
      </c>
      <c r="F5220" s="591" t="s">
        <v>5249</v>
      </c>
      <c r="G5220" s="590" t="s">
        <v>311</v>
      </c>
      <c r="H5220" s="589">
        <v>5</v>
      </c>
      <c r="I5220" s="589">
        <v>202.5</v>
      </c>
      <c r="J5220" s="592">
        <v>1012.5</v>
      </c>
      <c r="K5220" s="590" t="s">
        <v>2206</v>
      </c>
      <c r="L5220" s="590" t="s">
        <v>5250</v>
      </c>
      <c r="M5220" s="591" t="s">
        <v>5249</v>
      </c>
      <c r="O5220" s="554" t="str">
        <f t="shared" ref="O5220:O5229" si="485">+_xlfn.CONCAT(B5220,"-",E5220)</f>
        <v>B3/26/17-G</v>
      </c>
      <c r="P5220" s="555"/>
      <c r="Q5220" s="555"/>
      <c r="R5220" s="555"/>
    </row>
    <row r="5221" spans="1:18">
      <c r="B5221" s="590" t="s">
        <v>5239</v>
      </c>
      <c r="C5221" s="590" t="s">
        <v>1914</v>
      </c>
      <c r="D5221" s="590" t="s">
        <v>2324</v>
      </c>
      <c r="E5221" s="590" t="s">
        <v>28</v>
      </c>
      <c r="F5221" s="591" t="s">
        <v>5251</v>
      </c>
      <c r="G5221" s="590" t="s">
        <v>311</v>
      </c>
      <c r="H5221" s="589">
        <v>10</v>
      </c>
      <c r="I5221" s="589">
        <v>202.5</v>
      </c>
      <c r="J5221" s="592">
        <v>2025</v>
      </c>
      <c r="K5221" s="590" t="s">
        <v>2206</v>
      </c>
      <c r="L5221" s="590" t="s">
        <v>5252</v>
      </c>
      <c r="M5221" s="591" t="s">
        <v>5251</v>
      </c>
      <c r="O5221" s="554" t="str">
        <f t="shared" si="485"/>
        <v>B3/26/17-H</v>
      </c>
    </row>
    <row r="5222" spans="1:18">
      <c r="B5222" s="590" t="s">
        <v>5239</v>
      </c>
      <c r="C5222" s="590" t="s">
        <v>1914</v>
      </c>
      <c r="D5222" s="590" t="s">
        <v>2324</v>
      </c>
      <c r="E5222" s="590" t="s">
        <v>33</v>
      </c>
      <c r="F5222" s="591" t="s">
        <v>5253</v>
      </c>
      <c r="G5222" s="590" t="s">
        <v>311</v>
      </c>
      <c r="H5222" s="589">
        <v>25</v>
      </c>
      <c r="I5222" s="589">
        <v>202.5</v>
      </c>
      <c r="J5222" s="592">
        <v>5062.5</v>
      </c>
      <c r="K5222" s="590" t="s">
        <v>2206</v>
      </c>
      <c r="L5222" s="590" t="s">
        <v>5254</v>
      </c>
      <c r="M5222" s="591" t="s">
        <v>5253</v>
      </c>
      <c r="O5222" s="554" t="str">
        <f t="shared" si="485"/>
        <v>B3/26/17-J</v>
      </c>
    </row>
    <row r="5223" spans="1:18">
      <c r="B5223" s="590" t="s">
        <v>5239</v>
      </c>
      <c r="C5223" s="590" t="s">
        <v>1914</v>
      </c>
      <c r="D5223" s="590" t="s">
        <v>2324</v>
      </c>
      <c r="E5223" s="590" t="s">
        <v>34</v>
      </c>
      <c r="F5223" s="591" t="s">
        <v>5255</v>
      </c>
      <c r="G5223" s="590" t="s">
        <v>311</v>
      </c>
      <c r="H5223" s="589">
        <v>10</v>
      </c>
      <c r="I5223" s="589">
        <v>233.38</v>
      </c>
      <c r="J5223" s="592">
        <v>2333.8000000000002</v>
      </c>
      <c r="K5223" s="590" t="s">
        <v>2206</v>
      </c>
      <c r="L5223" s="590" t="s">
        <v>5256</v>
      </c>
      <c r="M5223" s="591" t="s">
        <v>5255</v>
      </c>
      <c r="O5223" s="554" t="str">
        <f t="shared" si="485"/>
        <v>B3/26/17-K</v>
      </c>
    </row>
    <row r="5224" spans="1:18">
      <c r="B5224" s="590" t="s">
        <v>5239</v>
      </c>
      <c r="C5224" s="590" t="s">
        <v>1914</v>
      </c>
      <c r="D5224" s="590" t="s">
        <v>2324</v>
      </c>
      <c r="E5224" s="590" t="s">
        <v>39</v>
      </c>
      <c r="F5224" s="591" t="s">
        <v>3995</v>
      </c>
      <c r="G5224" s="590" t="s">
        <v>311</v>
      </c>
      <c r="H5224" s="589">
        <v>20</v>
      </c>
      <c r="I5224" s="589">
        <v>233.38</v>
      </c>
      <c r="J5224" s="592">
        <v>4667.6000000000004</v>
      </c>
      <c r="K5224" s="590" t="s">
        <v>2206</v>
      </c>
      <c r="L5224" s="590" t="s">
        <v>5257</v>
      </c>
      <c r="M5224" s="591" t="s">
        <v>3995</v>
      </c>
      <c r="O5224" s="554" t="str">
        <f t="shared" si="485"/>
        <v>B3/26/17-L</v>
      </c>
    </row>
    <row r="5225" spans="1:18">
      <c r="B5225" s="590" t="s">
        <v>5239</v>
      </c>
      <c r="C5225" s="590" t="s">
        <v>1914</v>
      </c>
      <c r="D5225" s="590" t="s">
        <v>2324</v>
      </c>
      <c r="E5225" s="590" t="s">
        <v>38</v>
      </c>
      <c r="F5225" s="591" t="s">
        <v>5258</v>
      </c>
      <c r="G5225" s="590" t="s">
        <v>311</v>
      </c>
      <c r="H5225" s="589">
        <v>5</v>
      </c>
      <c r="I5225" s="589">
        <v>328.75</v>
      </c>
      <c r="J5225" s="592">
        <v>1643.75</v>
      </c>
      <c r="K5225" s="590" t="s">
        <v>2206</v>
      </c>
      <c r="L5225" s="590" t="s">
        <v>5259</v>
      </c>
      <c r="M5225" s="591" t="s">
        <v>5258</v>
      </c>
      <c r="O5225" s="554" t="str">
        <f t="shared" si="485"/>
        <v>B3/26/17-M</v>
      </c>
    </row>
    <row r="5226" spans="1:18">
      <c r="B5226" s="590" t="s">
        <v>5239</v>
      </c>
      <c r="C5226" s="590" t="s">
        <v>1914</v>
      </c>
      <c r="D5226" s="590" t="s">
        <v>2324</v>
      </c>
      <c r="E5226" s="590" t="s">
        <v>205</v>
      </c>
      <c r="F5226" s="591" t="s">
        <v>5260</v>
      </c>
      <c r="G5226" s="590" t="s">
        <v>311</v>
      </c>
      <c r="H5226" s="589">
        <v>25</v>
      </c>
      <c r="I5226" s="589">
        <v>328.75</v>
      </c>
      <c r="J5226" s="592">
        <v>8218.75</v>
      </c>
      <c r="K5226" s="590" t="s">
        <v>2206</v>
      </c>
      <c r="L5226" s="590" t="s">
        <v>5261</v>
      </c>
      <c r="M5226" s="591" t="s">
        <v>5260</v>
      </c>
      <c r="O5226" s="554" t="str">
        <f t="shared" si="485"/>
        <v>B3/26/17-N</v>
      </c>
    </row>
    <row r="5227" spans="1:18">
      <c r="B5227" s="590" t="s">
        <v>5239</v>
      </c>
      <c r="C5227" s="590" t="s">
        <v>1914</v>
      </c>
      <c r="D5227" s="590" t="s">
        <v>2324</v>
      </c>
      <c r="E5227" s="590" t="s">
        <v>414</v>
      </c>
      <c r="F5227" s="591" t="s">
        <v>5262</v>
      </c>
      <c r="G5227" s="590" t="s">
        <v>311</v>
      </c>
      <c r="H5227" s="589">
        <v>10</v>
      </c>
      <c r="I5227" s="589">
        <v>534.38</v>
      </c>
      <c r="J5227" s="592">
        <v>5343.8</v>
      </c>
      <c r="K5227" s="590" t="s">
        <v>2206</v>
      </c>
      <c r="L5227" s="590" t="s">
        <v>5263</v>
      </c>
      <c r="M5227" s="591" t="s">
        <v>5262</v>
      </c>
      <c r="O5227" s="554" t="str">
        <f t="shared" si="485"/>
        <v>B3/26/17-P</v>
      </c>
    </row>
    <row r="5228" spans="1:18">
      <c r="B5228" s="590" t="s">
        <v>5239</v>
      </c>
      <c r="C5228" s="590" t="s">
        <v>1914</v>
      </c>
      <c r="D5228" s="590" t="s">
        <v>2324</v>
      </c>
      <c r="E5228" s="590" t="s">
        <v>416</v>
      </c>
      <c r="F5228" s="591" t="s">
        <v>5264</v>
      </c>
      <c r="G5228" s="590" t="s">
        <v>311</v>
      </c>
      <c r="H5228" s="589">
        <v>5</v>
      </c>
      <c r="I5228" s="589">
        <v>893.13</v>
      </c>
      <c r="J5228" s="592">
        <v>4465.6499999999996</v>
      </c>
      <c r="K5228" s="590" t="s">
        <v>2206</v>
      </c>
      <c r="L5228" s="590" t="s">
        <v>5265</v>
      </c>
      <c r="M5228" s="591" t="s">
        <v>5264</v>
      </c>
      <c r="O5228" s="554" t="str">
        <f t="shared" si="485"/>
        <v>B3/26/17-Q</v>
      </c>
    </row>
    <row r="5229" spans="1:18">
      <c r="B5229" s="590" t="s">
        <v>5239</v>
      </c>
      <c r="C5229" s="590" t="s">
        <v>1914</v>
      </c>
      <c r="D5229" s="590" t="s">
        <v>2324</v>
      </c>
      <c r="E5229" s="590" t="s">
        <v>419</v>
      </c>
      <c r="F5229" s="591" t="s">
        <v>5266</v>
      </c>
      <c r="G5229" s="590" t="s">
        <v>311</v>
      </c>
      <c r="H5229" s="589">
        <v>5</v>
      </c>
      <c r="I5229" s="589">
        <v>893.13</v>
      </c>
      <c r="J5229" s="592">
        <v>4465.6499999999996</v>
      </c>
      <c r="K5229" s="590" t="s">
        <v>2206</v>
      </c>
      <c r="L5229" s="590" t="s">
        <v>5267</v>
      </c>
      <c r="M5229" s="591" t="s">
        <v>5266</v>
      </c>
      <c r="O5229" s="554" t="str">
        <f t="shared" si="485"/>
        <v>B3/26/17-R</v>
      </c>
    </row>
    <row r="5232" spans="1:18">
      <c r="B5232" s="590" t="s">
        <v>5268</v>
      </c>
      <c r="C5232" s="590" t="s">
        <v>1914</v>
      </c>
      <c r="D5232" s="590" t="s">
        <v>2324</v>
      </c>
      <c r="E5232" s="590" t="s">
        <v>5</v>
      </c>
      <c r="F5232" s="591" t="s">
        <v>5269</v>
      </c>
      <c r="G5232" s="590" t="s">
        <v>311</v>
      </c>
      <c r="H5232" s="589">
        <v>5</v>
      </c>
      <c r="I5232" s="592">
        <v>1492.5</v>
      </c>
      <c r="J5232" s="592">
        <v>7462.5</v>
      </c>
      <c r="K5232" s="590" t="s">
        <v>2206</v>
      </c>
      <c r="L5232" s="590" t="s">
        <v>5270</v>
      </c>
      <c r="M5232" s="591" t="s">
        <v>5269</v>
      </c>
      <c r="O5232" s="554" t="str">
        <f t="shared" ref="O5232:O5238" si="486">+_xlfn.CONCAT(B5232,"-",E5232)</f>
        <v>B3/26/18-A</v>
      </c>
    </row>
    <row r="5233" spans="1:18">
      <c r="B5233" s="590" t="s">
        <v>5268</v>
      </c>
      <c r="C5233" s="590" t="s">
        <v>1914</v>
      </c>
      <c r="D5233" s="590" t="s">
        <v>2324</v>
      </c>
      <c r="E5233" s="590" t="s">
        <v>6</v>
      </c>
      <c r="F5233" s="591" t="s">
        <v>5271</v>
      </c>
      <c r="G5233" s="590" t="s">
        <v>311</v>
      </c>
      <c r="H5233" s="589">
        <v>5</v>
      </c>
      <c r="I5233" s="592">
        <v>2107.88</v>
      </c>
      <c r="J5233" s="592">
        <v>10539.4</v>
      </c>
      <c r="K5233" s="590" t="s">
        <v>2206</v>
      </c>
      <c r="L5233" s="590" t="s">
        <v>5272</v>
      </c>
      <c r="M5233" s="591" t="s">
        <v>5271</v>
      </c>
      <c r="O5233" s="554" t="str">
        <f t="shared" si="486"/>
        <v>B3/26/18-B</v>
      </c>
    </row>
    <row r="5234" spans="1:18">
      <c r="B5234" s="590" t="s">
        <v>5268</v>
      </c>
      <c r="C5234" s="590" t="s">
        <v>1914</v>
      </c>
      <c r="D5234" s="590" t="s">
        <v>2324</v>
      </c>
      <c r="E5234" s="590" t="s">
        <v>7</v>
      </c>
      <c r="F5234" s="591" t="s">
        <v>5273</v>
      </c>
      <c r="G5234" s="590" t="s">
        <v>311</v>
      </c>
      <c r="H5234" s="589">
        <v>5</v>
      </c>
      <c r="I5234" s="592">
        <v>4268.63</v>
      </c>
      <c r="J5234" s="592">
        <v>21343.15</v>
      </c>
      <c r="K5234" s="590" t="s">
        <v>2206</v>
      </c>
      <c r="L5234" s="590" t="s">
        <v>5274</v>
      </c>
      <c r="M5234" s="591" t="s">
        <v>5273</v>
      </c>
      <c r="O5234" s="554" t="str">
        <f t="shared" si="486"/>
        <v>B3/26/18-C</v>
      </c>
    </row>
    <row r="5235" spans="1:18">
      <c r="B5235" s="590" t="s">
        <v>5268</v>
      </c>
      <c r="C5235" s="590" t="s">
        <v>1914</v>
      </c>
      <c r="D5235" s="590" t="s">
        <v>2324</v>
      </c>
      <c r="E5235" s="590" t="s">
        <v>8</v>
      </c>
      <c r="F5235" s="591" t="s">
        <v>5275</v>
      </c>
      <c r="G5235" s="590" t="s">
        <v>311</v>
      </c>
      <c r="H5235" s="589">
        <v>5</v>
      </c>
      <c r="I5235" s="592">
        <v>4268.63</v>
      </c>
      <c r="J5235" s="592">
        <v>21343.15</v>
      </c>
      <c r="K5235" s="590" t="s">
        <v>2206</v>
      </c>
      <c r="L5235" s="590" t="s">
        <v>5276</v>
      </c>
      <c r="M5235" s="591" t="s">
        <v>5275</v>
      </c>
      <c r="O5235" s="554" t="str">
        <f t="shared" si="486"/>
        <v>B3/26/18-D</v>
      </c>
    </row>
    <row r="5236" spans="1:18">
      <c r="B5236" s="590" t="s">
        <v>5268</v>
      </c>
      <c r="C5236" s="590" t="s">
        <v>1914</v>
      </c>
      <c r="D5236" s="590" t="s">
        <v>2324</v>
      </c>
      <c r="E5236" s="590" t="s">
        <v>10</v>
      </c>
      <c r="F5236" s="591" t="s">
        <v>5275</v>
      </c>
      <c r="G5236" s="590" t="s">
        <v>311</v>
      </c>
      <c r="H5236" s="589">
        <v>5</v>
      </c>
      <c r="I5236" s="592">
        <v>4268.63</v>
      </c>
      <c r="J5236" s="592">
        <v>21343.15</v>
      </c>
      <c r="K5236" s="590" t="s">
        <v>2206</v>
      </c>
      <c r="L5236" s="590" t="s">
        <v>5277</v>
      </c>
      <c r="M5236" s="591" t="s">
        <v>5275</v>
      </c>
      <c r="O5236" s="554" t="str">
        <f t="shared" si="486"/>
        <v>B3/26/18-E</v>
      </c>
    </row>
    <row r="5237" spans="1:18">
      <c r="B5237" s="590" t="s">
        <v>5268</v>
      </c>
      <c r="C5237" s="590" t="s">
        <v>1914</v>
      </c>
      <c r="D5237" s="590" t="s">
        <v>2324</v>
      </c>
      <c r="E5237" s="590" t="s">
        <v>11</v>
      </c>
      <c r="F5237" s="591" t="s">
        <v>5278</v>
      </c>
      <c r="G5237" s="590" t="s">
        <v>311</v>
      </c>
      <c r="H5237" s="589">
        <v>5</v>
      </c>
      <c r="I5237" s="592">
        <v>4963.38</v>
      </c>
      <c r="J5237" s="592">
        <v>24816.9</v>
      </c>
      <c r="K5237" s="590" t="s">
        <v>2206</v>
      </c>
      <c r="L5237" s="590" t="s">
        <v>5279</v>
      </c>
      <c r="M5237" s="591" t="s">
        <v>5278</v>
      </c>
      <c r="O5237" s="554" t="str">
        <f t="shared" si="486"/>
        <v>B3/26/18-F</v>
      </c>
    </row>
    <row r="5238" spans="1:18">
      <c r="B5238" s="590" t="s">
        <v>5268</v>
      </c>
      <c r="C5238" s="590" t="s">
        <v>1914</v>
      </c>
      <c r="D5238" s="590" t="s">
        <v>2324</v>
      </c>
      <c r="E5238" s="590" t="s">
        <v>27</v>
      </c>
      <c r="F5238" s="591" t="s">
        <v>5280</v>
      </c>
      <c r="G5238" s="590" t="s">
        <v>311</v>
      </c>
      <c r="H5238" s="589">
        <v>5</v>
      </c>
      <c r="I5238" s="592">
        <v>4963.38</v>
      </c>
      <c r="J5238" s="592">
        <v>24816.9</v>
      </c>
      <c r="K5238" s="590" t="s">
        <v>2206</v>
      </c>
      <c r="L5238" s="590" t="s">
        <v>5281</v>
      </c>
      <c r="M5238" s="591" t="s">
        <v>5280</v>
      </c>
      <c r="O5238" s="554" t="str">
        <f t="shared" si="486"/>
        <v>B3/26/18-G</v>
      </c>
    </row>
    <row r="5240" spans="1:18" ht="14.5">
      <c r="A5240" s="587">
        <v>3</v>
      </c>
      <c r="B5240" s="588" t="s">
        <v>5268</v>
      </c>
      <c r="C5240" s="588" t="s">
        <v>36</v>
      </c>
      <c r="D5240" s="588" t="s">
        <v>36</v>
      </c>
      <c r="E5240" s="588" t="s">
        <v>36</v>
      </c>
      <c r="F5240" s="587" t="s">
        <v>691</v>
      </c>
      <c r="G5240" s="588" t="s">
        <v>36</v>
      </c>
      <c r="H5240" s="587"/>
      <c r="I5240" s="587"/>
      <c r="J5240" s="583">
        <v>423576.25</v>
      </c>
      <c r="K5240" s="588"/>
      <c r="L5240" s="588"/>
      <c r="M5240" s="587"/>
      <c r="N5240" s="587"/>
      <c r="O5240" s="587"/>
    </row>
    <row r="5241" spans="1:18" ht="14.5">
      <c r="A5241" s="587">
        <v>4</v>
      </c>
      <c r="B5241" s="588" t="s">
        <v>5268</v>
      </c>
      <c r="C5241" s="588" t="s">
        <v>36</v>
      </c>
      <c r="D5241" s="588" t="s">
        <v>36</v>
      </c>
      <c r="E5241" s="588" t="s">
        <v>36</v>
      </c>
      <c r="F5241" s="587" t="s">
        <v>692</v>
      </c>
      <c r="G5241" s="588" t="s">
        <v>36</v>
      </c>
      <c r="H5241" s="587"/>
      <c r="I5241" s="587"/>
      <c r="J5241" s="583">
        <v>423576.25</v>
      </c>
      <c r="K5241" s="588"/>
      <c r="L5241" s="588"/>
      <c r="M5241" s="587"/>
      <c r="N5241" s="587"/>
      <c r="O5241" s="587"/>
      <c r="P5241" s="555"/>
      <c r="Q5241" s="555"/>
      <c r="R5241" s="555"/>
    </row>
    <row r="5242" spans="1:18" ht="62.5">
      <c r="B5242" s="590" t="s">
        <v>5268</v>
      </c>
      <c r="C5242" s="590" t="s">
        <v>1914</v>
      </c>
      <c r="D5242" s="590" t="s">
        <v>2340</v>
      </c>
      <c r="E5242" s="590" t="s">
        <v>28</v>
      </c>
      <c r="F5242" s="591" t="s">
        <v>5282</v>
      </c>
      <c r="G5242" s="590" t="s">
        <v>311</v>
      </c>
      <c r="H5242" s="589">
        <v>1</v>
      </c>
      <c r="I5242" s="592">
        <v>423576.25</v>
      </c>
      <c r="J5242" s="592">
        <v>423576.25</v>
      </c>
      <c r="K5242" s="590" t="s">
        <v>2206</v>
      </c>
      <c r="L5242" s="590" t="s">
        <v>5283</v>
      </c>
      <c r="M5242" s="591" t="s">
        <v>5282</v>
      </c>
      <c r="O5242" s="554" t="str">
        <f>+_xlfn.CONCAT(B5242,"-",E5242)</f>
        <v>B3/26/18-H</v>
      </c>
      <c r="P5242" s="555"/>
      <c r="Q5242" s="555"/>
      <c r="R5242" s="555"/>
    </row>
    <row r="5244" spans="1:18" ht="29">
      <c r="A5244" s="587">
        <v>3</v>
      </c>
      <c r="B5244" s="588" t="s">
        <v>5268</v>
      </c>
      <c r="C5244" s="588" t="s">
        <v>36</v>
      </c>
      <c r="D5244" s="588" t="s">
        <v>36</v>
      </c>
      <c r="E5244" s="588" t="s">
        <v>36</v>
      </c>
      <c r="F5244" s="587" t="s">
        <v>695</v>
      </c>
      <c r="G5244" s="588" t="s">
        <v>36</v>
      </c>
      <c r="H5244" s="587"/>
      <c r="I5244" s="587"/>
      <c r="J5244" s="583">
        <v>62500</v>
      </c>
      <c r="K5244" s="588"/>
      <c r="L5244" s="588"/>
      <c r="M5244" s="587"/>
      <c r="N5244" s="587"/>
      <c r="O5244" s="587"/>
    </row>
    <row r="5245" spans="1:18" ht="29">
      <c r="A5245" s="587">
        <v>4</v>
      </c>
      <c r="B5245" s="588" t="s">
        <v>5268</v>
      </c>
      <c r="C5245" s="588" t="s">
        <v>36</v>
      </c>
      <c r="D5245" s="588" t="s">
        <v>36</v>
      </c>
      <c r="E5245" s="588" t="s">
        <v>36</v>
      </c>
      <c r="F5245" s="587" t="s">
        <v>696</v>
      </c>
      <c r="G5245" s="588" t="s">
        <v>36</v>
      </c>
      <c r="H5245" s="587"/>
      <c r="I5245" s="587"/>
      <c r="J5245" s="583">
        <v>62500</v>
      </c>
      <c r="K5245" s="588"/>
      <c r="L5245" s="588"/>
      <c r="M5245" s="587"/>
      <c r="N5245" s="587"/>
      <c r="O5245" s="587"/>
      <c r="P5245" s="555"/>
      <c r="Q5245" s="555"/>
      <c r="R5245" s="555"/>
    </row>
    <row r="5246" spans="1:18" ht="14.5">
      <c r="B5246" s="590" t="s">
        <v>5268</v>
      </c>
      <c r="C5246" s="590" t="s">
        <v>1914</v>
      </c>
      <c r="D5246" s="590" t="s">
        <v>4001</v>
      </c>
      <c r="E5246" s="590" t="s">
        <v>33</v>
      </c>
      <c r="F5246" s="591" t="s">
        <v>697</v>
      </c>
      <c r="G5246" s="590" t="s">
        <v>0</v>
      </c>
      <c r="H5246" s="589">
        <v>1</v>
      </c>
      <c r="I5246" s="592">
        <v>62500</v>
      </c>
      <c r="J5246" s="592">
        <v>62500</v>
      </c>
      <c r="K5246" s="590" t="s">
        <v>2206</v>
      </c>
      <c r="L5246" s="590" t="s">
        <v>5284</v>
      </c>
      <c r="M5246" s="591" t="s">
        <v>697</v>
      </c>
      <c r="O5246" s="554" t="str">
        <f>+_xlfn.CONCAT(B5246,"-",E5246)</f>
        <v>B3/26/18-J</v>
      </c>
      <c r="P5246" s="555"/>
      <c r="Q5246" s="555"/>
      <c r="R5246" s="555"/>
    </row>
    <row r="5249" spans="1:18" ht="58">
      <c r="A5249" s="587">
        <v>4</v>
      </c>
      <c r="B5249" s="588" t="s">
        <v>5285</v>
      </c>
      <c r="C5249" s="588" t="s">
        <v>36</v>
      </c>
      <c r="D5249" s="588" t="s">
        <v>36</v>
      </c>
      <c r="E5249" s="588" t="s">
        <v>36</v>
      </c>
      <c r="F5249" s="587" t="s">
        <v>698</v>
      </c>
      <c r="G5249" s="588" t="s">
        <v>36</v>
      </c>
      <c r="H5249" s="587"/>
      <c r="I5249" s="587"/>
      <c r="J5249" s="587">
        <v>0</v>
      </c>
      <c r="K5249" s="588"/>
      <c r="L5249" s="588"/>
      <c r="M5249" s="587"/>
      <c r="N5249" s="587"/>
      <c r="O5249" s="587"/>
    </row>
    <row r="5250" spans="1:18" ht="14.5">
      <c r="B5250" s="590" t="s">
        <v>5285</v>
      </c>
      <c r="C5250" s="590" t="s">
        <v>1914</v>
      </c>
      <c r="D5250" s="590" t="s">
        <v>4001</v>
      </c>
      <c r="E5250" s="590" t="s">
        <v>5</v>
      </c>
      <c r="F5250" s="591" t="s">
        <v>5286</v>
      </c>
      <c r="G5250" s="590" t="s">
        <v>311</v>
      </c>
      <c r="H5250" s="589">
        <v>1</v>
      </c>
      <c r="J5250" s="589" t="s">
        <v>1777</v>
      </c>
      <c r="K5250" s="590" t="s">
        <v>2206</v>
      </c>
      <c r="L5250" s="590" t="s">
        <v>5287</v>
      </c>
      <c r="M5250" s="591" t="s">
        <v>5286</v>
      </c>
      <c r="O5250" s="554" t="str">
        <f t="shared" ref="O5250:O5255" si="487">+_xlfn.CONCAT(B5250,"-",E5250)</f>
        <v>B3/26/19-A</v>
      </c>
      <c r="P5250" s="555"/>
      <c r="Q5250" s="555"/>
      <c r="R5250" s="555"/>
    </row>
    <row r="5251" spans="1:18">
      <c r="B5251" s="590" t="s">
        <v>5285</v>
      </c>
      <c r="C5251" s="590" t="s">
        <v>1914</v>
      </c>
      <c r="D5251" s="590" t="s">
        <v>4001</v>
      </c>
      <c r="E5251" s="590" t="s">
        <v>6</v>
      </c>
      <c r="F5251" s="591" t="s">
        <v>5288</v>
      </c>
      <c r="G5251" s="590" t="s">
        <v>311</v>
      </c>
      <c r="H5251" s="589">
        <v>1</v>
      </c>
      <c r="J5251" s="589" t="s">
        <v>1777</v>
      </c>
      <c r="K5251" s="590" t="s">
        <v>2206</v>
      </c>
      <c r="L5251" s="590" t="s">
        <v>5289</v>
      </c>
      <c r="M5251" s="591" t="s">
        <v>5288</v>
      </c>
      <c r="O5251" s="554" t="str">
        <f t="shared" si="487"/>
        <v>B3/26/19-B</v>
      </c>
    </row>
    <row r="5252" spans="1:18">
      <c r="B5252" s="590" t="s">
        <v>5285</v>
      </c>
      <c r="C5252" s="590" t="s">
        <v>1914</v>
      </c>
      <c r="D5252" s="590" t="s">
        <v>4001</v>
      </c>
      <c r="E5252" s="590" t="s">
        <v>7</v>
      </c>
      <c r="F5252" s="591" t="s">
        <v>5290</v>
      </c>
      <c r="G5252" s="590" t="s">
        <v>311</v>
      </c>
      <c r="H5252" s="589">
        <v>1</v>
      </c>
      <c r="J5252" s="589" t="s">
        <v>1777</v>
      </c>
      <c r="K5252" s="590" t="s">
        <v>2206</v>
      </c>
      <c r="L5252" s="590" t="s">
        <v>5291</v>
      </c>
      <c r="M5252" s="591" t="s">
        <v>5290</v>
      </c>
      <c r="O5252" s="554" t="str">
        <f t="shared" si="487"/>
        <v>B3/26/19-C</v>
      </c>
    </row>
    <row r="5253" spans="1:18">
      <c r="B5253" s="590" t="s">
        <v>5285</v>
      </c>
      <c r="C5253" s="590" t="s">
        <v>1914</v>
      </c>
      <c r="D5253" s="590" t="s">
        <v>4001</v>
      </c>
      <c r="E5253" s="590" t="s">
        <v>8</v>
      </c>
      <c r="F5253" s="591" t="s">
        <v>5292</v>
      </c>
      <c r="G5253" s="590" t="s">
        <v>311</v>
      </c>
      <c r="H5253" s="589">
        <v>1</v>
      </c>
      <c r="J5253" s="589" t="s">
        <v>1777</v>
      </c>
      <c r="K5253" s="590" t="s">
        <v>2206</v>
      </c>
      <c r="L5253" s="590" t="s">
        <v>5293</v>
      </c>
      <c r="M5253" s="591" t="s">
        <v>5292</v>
      </c>
      <c r="O5253" s="554" t="str">
        <f t="shared" si="487"/>
        <v>B3/26/19-D</v>
      </c>
    </row>
    <row r="5254" spans="1:18">
      <c r="B5254" s="590" t="s">
        <v>5285</v>
      </c>
      <c r="C5254" s="590" t="s">
        <v>1914</v>
      </c>
      <c r="D5254" s="590" t="s">
        <v>4001</v>
      </c>
      <c r="E5254" s="590" t="s">
        <v>10</v>
      </c>
      <c r="F5254" s="591" t="s">
        <v>5294</v>
      </c>
      <c r="G5254" s="590" t="s">
        <v>311</v>
      </c>
      <c r="H5254" s="589">
        <v>1</v>
      </c>
      <c r="J5254" s="589" t="s">
        <v>1777</v>
      </c>
      <c r="K5254" s="590" t="s">
        <v>2206</v>
      </c>
      <c r="L5254" s="590" t="s">
        <v>5295</v>
      </c>
      <c r="M5254" s="591" t="s">
        <v>5294</v>
      </c>
      <c r="O5254" s="554" t="str">
        <f t="shared" si="487"/>
        <v>B3/26/19-E</v>
      </c>
    </row>
    <row r="5255" spans="1:18">
      <c r="B5255" s="590" t="s">
        <v>5285</v>
      </c>
      <c r="C5255" s="590" t="s">
        <v>1914</v>
      </c>
      <c r="D5255" s="590" t="s">
        <v>4001</v>
      </c>
      <c r="E5255" s="590" t="s">
        <v>11</v>
      </c>
      <c r="F5255" s="591" t="s">
        <v>5296</v>
      </c>
      <c r="G5255" s="590" t="s">
        <v>311</v>
      </c>
      <c r="H5255" s="589">
        <v>1</v>
      </c>
      <c r="J5255" s="589" t="s">
        <v>1777</v>
      </c>
      <c r="K5255" s="590" t="s">
        <v>2206</v>
      </c>
      <c r="L5255" s="590" t="s">
        <v>5297</v>
      </c>
      <c r="M5255" s="591" t="s">
        <v>5296</v>
      </c>
      <c r="O5255" s="554" t="str">
        <f t="shared" si="487"/>
        <v>B3/26/19-F</v>
      </c>
    </row>
    <row r="5257" spans="1:18" ht="29">
      <c r="A5257" s="587">
        <v>3</v>
      </c>
      <c r="B5257" s="588" t="s">
        <v>5285</v>
      </c>
      <c r="C5257" s="588" t="s">
        <v>36</v>
      </c>
      <c r="D5257" s="588" t="s">
        <v>36</v>
      </c>
      <c r="E5257" s="588" t="s">
        <v>36</v>
      </c>
      <c r="F5257" s="587" t="s">
        <v>5298</v>
      </c>
      <c r="G5257" s="588" t="s">
        <v>36</v>
      </c>
      <c r="H5257" s="587"/>
      <c r="I5257" s="587"/>
      <c r="J5257" s="587">
        <v>0</v>
      </c>
      <c r="K5257" s="588"/>
      <c r="L5257" s="588"/>
      <c r="M5257" s="587"/>
      <c r="N5257" s="587"/>
      <c r="O5257" s="587"/>
    </row>
    <row r="5258" spans="1:18" ht="101.5">
      <c r="A5258" s="587">
        <v>4</v>
      </c>
      <c r="B5258" s="588" t="s">
        <v>5285</v>
      </c>
      <c r="C5258" s="588" t="s">
        <v>36</v>
      </c>
      <c r="D5258" s="588" t="s">
        <v>36</v>
      </c>
      <c r="E5258" s="588" t="s">
        <v>36</v>
      </c>
      <c r="F5258" s="587" t="s">
        <v>5299</v>
      </c>
      <c r="G5258" s="588" t="s">
        <v>36</v>
      </c>
      <c r="H5258" s="587"/>
      <c r="I5258" s="587"/>
      <c r="J5258" s="587">
        <v>0</v>
      </c>
      <c r="K5258" s="588"/>
      <c r="L5258" s="588"/>
      <c r="M5258" s="587"/>
      <c r="N5258" s="587"/>
      <c r="O5258" s="587"/>
      <c r="P5258" s="555"/>
      <c r="Q5258" s="555"/>
      <c r="R5258" s="555"/>
    </row>
    <row r="5259" spans="1:18" ht="37.5">
      <c r="B5259" s="590" t="s">
        <v>5285</v>
      </c>
      <c r="C5259" s="590" t="s">
        <v>1914</v>
      </c>
      <c r="D5259" s="590" t="s">
        <v>4001</v>
      </c>
      <c r="E5259" s="590" t="s">
        <v>27</v>
      </c>
      <c r="F5259" s="591" t="s">
        <v>5300</v>
      </c>
      <c r="G5259" s="590" t="s">
        <v>311</v>
      </c>
      <c r="H5259" s="589">
        <v>1</v>
      </c>
      <c r="J5259" s="589" t="s">
        <v>1777</v>
      </c>
      <c r="K5259" s="590" t="s">
        <v>2206</v>
      </c>
      <c r="L5259" s="590" t="s">
        <v>5301</v>
      </c>
      <c r="M5259" s="591" t="s">
        <v>5300</v>
      </c>
      <c r="O5259" s="554" t="str">
        <f>+_xlfn.CONCAT(B5259,"-",E5259)</f>
        <v>B3/26/19-G</v>
      </c>
      <c r="P5259" s="555"/>
      <c r="Q5259" s="555"/>
      <c r="R5259" s="555"/>
    </row>
    <row r="5261" spans="1:18" ht="29">
      <c r="A5261" s="587">
        <v>3</v>
      </c>
      <c r="B5261" s="588" t="s">
        <v>5285</v>
      </c>
      <c r="C5261" s="588" t="s">
        <v>36</v>
      </c>
      <c r="D5261" s="588" t="s">
        <v>36</v>
      </c>
      <c r="E5261" s="588" t="s">
        <v>36</v>
      </c>
      <c r="F5261" s="587" t="s">
        <v>700</v>
      </c>
      <c r="G5261" s="588" t="s">
        <v>36</v>
      </c>
      <c r="H5261" s="587"/>
      <c r="I5261" s="587"/>
      <c r="J5261" s="583">
        <v>158821.88</v>
      </c>
      <c r="K5261" s="588"/>
      <c r="L5261" s="588"/>
      <c r="M5261" s="587"/>
      <c r="N5261" s="587"/>
      <c r="O5261" s="587"/>
    </row>
    <row r="5262" spans="1:18" ht="29">
      <c r="A5262" s="587">
        <v>4</v>
      </c>
      <c r="B5262" s="588" t="s">
        <v>5285</v>
      </c>
      <c r="C5262" s="588" t="s">
        <v>36</v>
      </c>
      <c r="D5262" s="588" t="s">
        <v>36</v>
      </c>
      <c r="E5262" s="588" t="s">
        <v>36</v>
      </c>
      <c r="F5262" s="587" t="s">
        <v>701</v>
      </c>
      <c r="G5262" s="588" t="s">
        <v>36</v>
      </c>
      <c r="H5262" s="587"/>
      <c r="I5262" s="587"/>
      <c r="J5262" s="583">
        <v>158821.88</v>
      </c>
      <c r="K5262" s="588"/>
      <c r="L5262" s="588"/>
      <c r="M5262" s="587"/>
      <c r="N5262" s="587"/>
      <c r="O5262" s="587"/>
      <c r="P5262" s="555"/>
      <c r="Q5262" s="555"/>
      <c r="R5262" s="555"/>
    </row>
    <row r="5263" spans="1:18" ht="14.5">
      <c r="B5263" s="590" t="s">
        <v>5285</v>
      </c>
      <c r="C5263" s="590" t="s">
        <v>1914</v>
      </c>
      <c r="D5263" s="590" t="s">
        <v>2343</v>
      </c>
      <c r="E5263" s="590" t="s">
        <v>28</v>
      </c>
      <c r="F5263" s="591" t="s">
        <v>5302</v>
      </c>
      <c r="G5263" s="590" t="s">
        <v>311</v>
      </c>
      <c r="H5263" s="589">
        <v>1</v>
      </c>
      <c r="I5263" s="592">
        <v>38193.75</v>
      </c>
      <c r="J5263" s="592">
        <v>38193.75</v>
      </c>
      <c r="K5263" s="590" t="s">
        <v>2206</v>
      </c>
      <c r="L5263" s="590" t="s">
        <v>5303</v>
      </c>
      <c r="M5263" s="591" t="s">
        <v>5302</v>
      </c>
      <c r="O5263" s="554" t="str">
        <f>+_xlfn.CONCAT(B5263,"-",E5263)</f>
        <v>B3/26/19-H</v>
      </c>
      <c r="P5263" s="555"/>
      <c r="Q5263" s="555"/>
      <c r="R5263" s="555"/>
    </row>
    <row r="5266" spans="1:18">
      <c r="B5266" s="590" t="s">
        <v>5304</v>
      </c>
      <c r="C5266" s="590" t="s">
        <v>1914</v>
      </c>
      <c r="D5266" s="590" t="s">
        <v>2343</v>
      </c>
      <c r="E5266" s="590" t="s">
        <v>5</v>
      </c>
      <c r="F5266" s="591" t="s">
        <v>5305</v>
      </c>
      <c r="G5266" s="590" t="s">
        <v>311</v>
      </c>
      <c r="H5266" s="589">
        <v>1</v>
      </c>
      <c r="I5266" s="592">
        <v>38193.75</v>
      </c>
      <c r="J5266" s="592">
        <v>38193.75</v>
      </c>
      <c r="K5266" s="590" t="s">
        <v>2206</v>
      </c>
      <c r="L5266" s="590" t="s">
        <v>5306</v>
      </c>
      <c r="M5266" s="591" t="s">
        <v>5305</v>
      </c>
      <c r="O5266" s="554" t="str">
        <f t="shared" ref="O5266:O5268" si="488">+_xlfn.CONCAT(B5266,"-",E5266)</f>
        <v>B3/26/20-A</v>
      </c>
    </row>
    <row r="5267" spans="1:18">
      <c r="B5267" s="590" t="s">
        <v>5304</v>
      </c>
      <c r="C5267" s="590" t="s">
        <v>1914</v>
      </c>
      <c r="D5267" s="590" t="s">
        <v>2343</v>
      </c>
      <c r="E5267" s="590" t="s">
        <v>6</v>
      </c>
      <c r="F5267" s="591" t="s">
        <v>5307</v>
      </c>
      <c r="G5267" s="590" t="s">
        <v>311</v>
      </c>
      <c r="H5267" s="589">
        <v>1</v>
      </c>
      <c r="I5267" s="592">
        <v>30131.25</v>
      </c>
      <c r="J5267" s="592">
        <v>30131.25</v>
      </c>
      <c r="K5267" s="590" t="s">
        <v>2206</v>
      </c>
      <c r="L5267" s="590" t="s">
        <v>5308</v>
      </c>
      <c r="M5267" s="591" t="s">
        <v>5307</v>
      </c>
      <c r="O5267" s="554" t="str">
        <f t="shared" si="488"/>
        <v>B3/26/20-B</v>
      </c>
    </row>
    <row r="5268" spans="1:18">
      <c r="B5268" s="590" t="s">
        <v>5304</v>
      </c>
      <c r="C5268" s="590" t="s">
        <v>1914</v>
      </c>
      <c r="D5268" s="590" t="s">
        <v>2343</v>
      </c>
      <c r="E5268" s="590" t="s">
        <v>7</v>
      </c>
      <c r="F5268" s="591" t="s">
        <v>5309</v>
      </c>
      <c r="G5268" s="590" t="s">
        <v>311</v>
      </c>
      <c r="H5268" s="589">
        <v>1</v>
      </c>
      <c r="I5268" s="592">
        <v>52303.13</v>
      </c>
      <c r="J5268" s="592">
        <v>52303.13</v>
      </c>
      <c r="K5268" s="590" t="s">
        <v>2206</v>
      </c>
      <c r="L5268" s="590" t="s">
        <v>5310</v>
      </c>
      <c r="M5268" s="591" t="s">
        <v>5309</v>
      </c>
      <c r="O5268" s="554" t="str">
        <f t="shared" si="488"/>
        <v>B3/26/20-C</v>
      </c>
    </row>
    <row r="5270" spans="1:18" ht="14.5">
      <c r="A5270" s="587">
        <v>3</v>
      </c>
      <c r="B5270" s="588" t="s">
        <v>5304</v>
      </c>
      <c r="C5270" s="588" t="s">
        <v>36</v>
      </c>
      <c r="D5270" s="588" t="s">
        <v>36</v>
      </c>
      <c r="E5270" s="588" t="s">
        <v>36</v>
      </c>
      <c r="F5270" s="587" t="s">
        <v>705</v>
      </c>
      <c r="G5270" s="588" t="s">
        <v>36</v>
      </c>
      <c r="H5270" s="587"/>
      <c r="I5270" s="587"/>
      <c r="J5270" s="583">
        <v>173707.63</v>
      </c>
      <c r="K5270" s="588"/>
      <c r="L5270" s="588"/>
      <c r="M5270" s="587"/>
      <c r="N5270" s="587"/>
      <c r="O5270" s="587"/>
    </row>
    <row r="5271" spans="1:18" ht="29">
      <c r="A5271" s="587">
        <v>4</v>
      </c>
      <c r="B5271" s="588" t="s">
        <v>5304</v>
      </c>
      <c r="C5271" s="588" t="s">
        <v>36</v>
      </c>
      <c r="D5271" s="588" t="s">
        <v>36</v>
      </c>
      <c r="E5271" s="588" t="s">
        <v>36</v>
      </c>
      <c r="F5271" s="587" t="s">
        <v>706</v>
      </c>
      <c r="G5271" s="588" t="s">
        <v>36</v>
      </c>
      <c r="H5271" s="587"/>
      <c r="I5271" s="587"/>
      <c r="J5271" s="583">
        <v>173707.63</v>
      </c>
      <c r="K5271" s="588"/>
      <c r="L5271" s="588"/>
      <c r="M5271" s="587"/>
      <c r="N5271" s="587"/>
      <c r="O5271" s="587"/>
      <c r="P5271" s="555"/>
      <c r="Q5271" s="555"/>
      <c r="R5271" s="555"/>
    </row>
    <row r="5272" spans="1:18" ht="14.5">
      <c r="B5272" s="590" t="s">
        <v>5304</v>
      </c>
      <c r="C5272" s="590" t="s">
        <v>1914</v>
      </c>
      <c r="D5272" s="590" t="s">
        <v>2346</v>
      </c>
      <c r="E5272" s="590" t="s">
        <v>8</v>
      </c>
      <c r="F5272" s="591" t="s">
        <v>5311</v>
      </c>
      <c r="G5272" s="590" t="s">
        <v>311</v>
      </c>
      <c r="H5272" s="589">
        <v>1</v>
      </c>
      <c r="I5272" s="592">
        <v>116924.75</v>
      </c>
      <c r="J5272" s="592">
        <v>116924.75</v>
      </c>
      <c r="K5272" s="590" t="s">
        <v>2206</v>
      </c>
      <c r="L5272" s="590" t="s">
        <v>5312</v>
      </c>
      <c r="M5272" s="591" t="s">
        <v>5311</v>
      </c>
      <c r="O5272" s="554" t="str">
        <f t="shared" ref="O5272:O5273" si="489">+_xlfn.CONCAT(B5272,"-",E5272)</f>
        <v>B3/26/20-D</v>
      </c>
      <c r="P5272" s="555"/>
      <c r="Q5272" s="555"/>
      <c r="R5272" s="555"/>
    </row>
    <row r="5273" spans="1:18">
      <c r="B5273" s="590" t="s">
        <v>5304</v>
      </c>
      <c r="C5273" s="590" t="s">
        <v>1914</v>
      </c>
      <c r="D5273" s="590" t="s">
        <v>2346</v>
      </c>
      <c r="E5273" s="590" t="s">
        <v>10</v>
      </c>
      <c r="F5273" s="591" t="s">
        <v>5313</v>
      </c>
      <c r="G5273" s="590" t="s">
        <v>311</v>
      </c>
      <c r="H5273" s="589">
        <v>1</v>
      </c>
      <c r="I5273" s="592">
        <v>56782.879999999997</v>
      </c>
      <c r="J5273" s="592">
        <v>56782.879999999997</v>
      </c>
      <c r="K5273" s="590" t="s">
        <v>2206</v>
      </c>
      <c r="L5273" s="590" t="s">
        <v>5314</v>
      </c>
      <c r="M5273" s="591" t="s">
        <v>5313</v>
      </c>
      <c r="O5273" s="554" t="str">
        <f t="shared" si="489"/>
        <v>B3/26/20-E</v>
      </c>
    </row>
    <row r="5275" spans="1:18" ht="29">
      <c r="A5275" s="587">
        <v>3</v>
      </c>
      <c r="B5275" s="588" t="s">
        <v>5304</v>
      </c>
      <c r="C5275" s="588" t="s">
        <v>36</v>
      </c>
      <c r="D5275" s="588" t="s">
        <v>36</v>
      </c>
      <c r="E5275" s="588" t="s">
        <v>36</v>
      </c>
      <c r="F5275" s="587" t="s">
        <v>710</v>
      </c>
      <c r="G5275" s="588" t="s">
        <v>36</v>
      </c>
      <c r="H5275" s="587"/>
      <c r="I5275" s="587"/>
      <c r="J5275" s="583">
        <v>497852.5</v>
      </c>
      <c r="K5275" s="588"/>
      <c r="L5275" s="588"/>
      <c r="M5275" s="587"/>
      <c r="N5275" s="587"/>
      <c r="O5275" s="587"/>
    </row>
    <row r="5276" spans="1:18" ht="87">
      <c r="A5276" s="587">
        <v>4</v>
      </c>
      <c r="B5276" s="588" t="s">
        <v>5304</v>
      </c>
      <c r="C5276" s="588" t="s">
        <v>36</v>
      </c>
      <c r="D5276" s="588" t="s">
        <v>36</v>
      </c>
      <c r="E5276" s="588" t="s">
        <v>36</v>
      </c>
      <c r="F5276" s="587" t="s">
        <v>711</v>
      </c>
      <c r="G5276" s="588" t="s">
        <v>36</v>
      </c>
      <c r="H5276" s="587"/>
      <c r="I5276" s="587"/>
      <c r="J5276" s="583">
        <v>497852.5</v>
      </c>
      <c r="K5276" s="588"/>
      <c r="L5276" s="588"/>
      <c r="M5276" s="587"/>
      <c r="N5276" s="587"/>
      <c r="O5276" s="587"/>
      <c r="P5276" s="555"/>
      <c r="Q5276" s="555"/>
      <c r="R5276" s="555"/>
    </row>
    <row r="5277" spans="1:18" ht="25">
      <c r="B5277" s="590" t="s">
        <v>5304</v>
      </c>
      <c r="C5277" s="590" t="s">
        <v>1914</v>
      </c>
      <c r="D5277" s="590" t="s">
        <v>2349</v>
      </c>
      <c r="E5277" s="590" t="s">
        <v>11</v>
      </c>
      <c r="F5277" s="591" t="s">
        <v>712</v>
      </c>
      <c r="G5277" s="590" t="s">
        <v>0</v>
      </c>
      <c r="H5277" s="589">
        <v>1</v>
      </c>
      <c r="I5277" s="592">
        <v>497852.5</v>
      </c>
      <c r="J5277" s="592">
        <v>497852.5</v>
      </c>
      <c r="K5277" s="590" t="s">
        <v>2206</v>
      </c>
      <c r="L5277" s="590" t="s">
        <v>5315</v>
      </c>
      <c r="M5277" s="591" t="s">
        <v>712</v>
      </c>
      <c r="O5277" s="554" t="str">
        <f>+_xlfn.CONCAT(B5277,"-",E5277)</f>
        <v>B3/26/20-F</v>
      </c>
      <c r="P5277" s="555"/>
      <c r="Q5277" s="555"/>
      <c r="R5277" s="555"/>
    </row>
    <row r="5279" spans="1:18" ht="14.5">
      <c r="A5279" s="587">
        <v>3</v>
      </c>
      <c r="B5279" s="588" t="s">
        <v>5304</v>
      </c>
      <c r="C5279" s="588" t="s">
        <v>36</v>
      </c>
      <c r="D5279" s="588" t="s">
        <v>36</v>
      </c>
      <c r="E5279" s="588" t="s">
        <v>36</v>
      </c>
      <c r="F5279" s="587" t="s">
        <v>713</v>
      </c>
      <c r="G5279" s="588" t="s">
        <v>36</v>
      </c>
      <c r="H5279" s="587"/>
      <c r="I5279" s="587"/>
      <c r="J5279" s="583">
        <v>8474809.0500000007</v>
      </c>
      <c r="K5279" s="588"/>
      <c r="L5279" s="588"/>
      <c r="M5279" s="587"/>
      <c r="N5279" s="587"/>
      <c r="O5279" s="587"/>
    </row>
    <row r="5280" spans="1:18" ht="14.5">
      <c r="A5280" s="587">
        <v>4</v>
      </c>
      <c r="B5280" s="588" t="s">
        <v>5304</v>
      </c>
      <c r="C5280" s="588" t="s">
        <v>36</v>
      </c>
      <c r="D5280" s="588" t="s">
        <v>36</v>
      </c>
      <c r="E5280" s="588" t="s">
        <v>36</v>
      </c>
      <c r="F5280" s="587" t="s">
        <v>714</v>
      </c>
      <c r="G5280" s="588" t="s">
        <v>36</v>
      </c>
      <c r="H5280" s="587"/>
      <c r="I5280" s="587"/>
      <c r="J5280" s="583">
        <v>6342352.5499999998</v>
      </c>
      <c r="K5280" s="588"/>
      <c r="L5280" s="588"/>
      <c r="M5280" s="587"/>
      <c r="N5280" s="587"/>
      <c r="O5280" s="587"/>
      <c r="P5280" s="555"/>
      <c r="Q5280" s="555"/>
      <c r="R5280" s="555"/>
    </row>
    <row r="5281" spans="2:18" ht="14.5">
      <c r="B5281" s="590" t="s">
        <v>5304</v>
      </c>
      <c r="C5281" s="590" t="s">
        <v>1914</v>
      </c>
      <c r="D5281" s="590" t="s">
        <v>2352</v>
      </c>
      <c r="E5281" s="590" t="s">
        <v>27</v>
      </c>
      <c r="F5281" s="591" t="s">
        <v>715</v>
      </c>
      <c r="G5281" s="590" t="s">
        <v>311</v>
      </c>
      <c r="H5281" s="589">
        <v>320</v>
      </c>
      <c r="I5281" s="589">
        <v>752.5</v>
      </c>
      <c r="J5281" s="592">
        <v>240800</v>
      </c>
      <c r="K5281" s="590" t="s">
        <v>2206</v>
      </c>
      <c r="L5281" s="590" t="s">
        <v>5316</v>
      </c>
      <c r="M5281" s="591" t="s">
        <v>715</v>
      </c>
      <c r="O5281" s="554" t="str">
        <f t="shared" ref="O5281:O5284" si="490">+_xlfn.CONCAT(B5281,"-",E5281)</f>
        <v>B3/26/20-G</v>
      </c>
      <c r="P5281" s="555"/>
      <c r="Q5281" s="555"/>
      <c r="R5281" s="555"/>
    </row>
    <row r="5282" spans="2:18">
      <c r="B5282" s="590" t="s">
        <v>5304</v>
      </c>
      <c r="C5282" s="590" t="s">
        <v>1914</v>
      </c>
      <c r="D5282" s="590" t="s">
        <v>2352</v>
      </c>
      <c r="E5282" s="590" t="s">
        <v>28</v>
      </c>
      <c r="F5282" s="591" t="s">
        <v>4025</v>
      </c>
      <c r="G5282" s="590" t="s">
        <v>311</v>
      </c>
      <c r="H5282" s="589">
        <v>10</v>
      </c>
      <c r="I5282" s="589">
        <v>958.63</v>
      </c>
      <c r="J5282" s="592">
        <v>9586.2999999999993</v>
      </c>
      <c r="K5282" s="590" t="s">
        <v>2206</v>
      </c>
      <c r="L5282" s="590" t="s">
        <v>5317</v>
      </c>
      <c r="M5282" s="591" t="s">
        <v>4025</v>
      </c>
      <c r="O5282" s="554" t="str">
        <f t="shared" si="490"/>
        <v>B3/26/20-H</v>
      </c>
    </row>
    <row r="5283" spans="2:18">
      <c r="B5283" s="590" t="s">
        <v>5304</v>
      </c>
      <c r="C5283" s="590" t="s">
        <v>1914</v>
      </c>
      <c r="D5283" s="590" t="s">
        <v>2352</v>
      </c>
      <c r="E5283" s="590" t="s">
        <v>33</v>
      </c>
      <c r="F5283" s="591" t="s">
        <v>716</v>
      </c>
      <c r="G5283" s="590" t="s">
        <v>311</v>
      </c>
      <c r="H5283" s="589">
        <v>215</v>
      </c>
      <c r="I5283" s="589">
        <v>900.25</v>
      </c>
      <c r="J5283" s="592">
        <v>193553.75</v>
      </c>
      <c r="K5283" s="590" t="s">
        <v>2206</v>
      </c>
      <c r="L5283" s="590" t="s">
        <v>5318</v>
      </c>
      <c r="M5283" s="591" t="s">
        <v>716</v>
      </c>
      <c r="O5283" s="554" t="str">
        <f t="shared" si="490"/>
        <v>B3/26/20-J</v>
      </c>
    </row>
    <row r="5284" spans="2:18">
      <c r="B5284" s="590" t="s">
        <v>5304</v>
      </c>
      <c r="C5284" s="590" t="s">
        <v>1914</v>
      </c>
      <c r="D5284" s="590" t="s">
        <v>2352</v>
      </c>
      <c r="E5284" s="590" t="s">
        <v>34</v>
      </c>
      <c r="F5284" s="591" t="s">
        <v>718</v>
      </c>
      <c r="G5284" s="590" t="s">
        <v>311</v>
      </c>
      <c r="H5284" s="589">
        <v>180</v>
      </c>
      <c r="I5284" s="592">
        <v>1144.3800000000001</v>
      </c>
      <c r="J5284" s="592">
        <v>205988.4</v>
      </c>
      <c r="K5284" s="590" t="s">
        <v>2206</v>
      </c>
      <c r="L5284" s="590" t="s">
        <v>5319</v>
      </c>
      <c r="M5284" s="591" t="s">
        <v>718</v>
      </c>
      <c r="O5284" s="554" t="str">
        <f t="shared" si="490"/>
        <v>B3/26/20-K</v>
      </c>
    </row>
    <row r="5287" spans="2:18">
      <c r="B5287" s="590" t="s">
        <v>5320</v>
      </c>
      <c r="C5287" s="590" t="s">
        <v>1914</v>
      </c>
      <c r="D5287" s="590" t="s">
        <v>2352</v>
      </c>
      <c r="E5287" s="590" t="s">
        <v>5</v>
      </c>
      <c r="F5287" s="591" t="s">
        <v>719</v>
      </c>
      <c r="G5287" s="590" t="s">
        <v>311</v>
      </c>
      <c r="H5287" s="589">
        <v>420</v>
      </c>
      <c r="I5287" s="592">
        <v>1144.3800000000001</v>
      </c>
      <c r="J5287" s="592">
        <v>480639.6</v>
      </c>
      <c r="K5287" s="590" t="s">
        <v>2206</v>
      </c>
      <c r="L5287" s="590" t="s">
        <v>5321</v>
      </c>
      <c r="M5287" s="591" t="s">
        <v>719</v>
      </c>
      <c r="O5287" s="554" t="str">
        <f t="shared" ref="O5287:O5297" si="491">+_xlfn.CONCAT(B5287,"-",E5287)</f>
        <v>B3/26/21-A</v>
      </c>
    </row>
    <row r="5288" spans="2:18">
      <c r="B5288" s="590" t="s">
        <v>5320</v>
      </c>
      <c r="C5288" s="590" t="s">
        <v>1914</v>
      </c>
      <c r="D5288" s="590" t="s">
        <v>2352</v>
      </c>
      <c r="E5288" s="590" t="s">
        <v>6</v>
      </c>
      <c r="F5288" s="591" t="s">
        <v>720</v>
      </c>
      <c r="G5288" s="590" t="s">
        <v>311</v>
      </c>
      <c r="H5288" s="589">
        <v>40</v>
      </c>
      <c r="I5288" s="592">
        <v>1144.3800000000001</v>
      </c>
      <c r="J5288" s="592">
        <v>45775.199999999997</v>
      </c>
      <c r="K5288" s="590" t="s">
        <v>2206</v>
      </c>
      <c r="L5288" s="590" t="s">
        <v>5322</v>
      </c>
      <c r="M5288" s="591" t="s">
        <v>720</v>
      </c>
      <c r="O5288" s="554" t="str">
        <f t="shared" si="491"/>
        <v>B3/26/21-B</v>
      </c>
    </row>
    <row r="5289" spans="2:18">
      <c r="B5289" s="590" t="s">
        <v>5320</v>
      </c>
      <c r="C5289" s="590" t="s">
        <v>1914</v>
      </c>
      <c r="D5289" s="590" t="s">
        <v>2352</v>
      </c>
      <c r="E5289" s="590" t="s">
        <v>7</v>
      </c>
      <c r="F5289" s="591" t="s">
        <v>721</v>
      </c>
      <c r="G5289" s="590" t="s">
        <v>311</v>
      </c>
      <c r="H5289" s="589">
        <v>25</v>
      </c>
      <c r="I5289" s="592">
        <v>1144.3800000000001</v>
      </c>
      <c r="J5289" s="592">
        <v>28609.5</v>
      </c>
      <c r="K5289" s="590" t="s">
        <v>2206</v>
      </c>
      <c r="L5289" s="590" t="s">
        <v>5323</v>
      </c>
      <c r="M5289" s="591" t="s">
        <v>721</v>
      </c>
      <c r="O5289" s="554" t="str">
        <f t="shared" si="491"/>
        <v>B3/26/21-C</v>
      </c>
    </row>
    <row r="5290" spans="2:18">
      <c r="B5290" s="590" t="s">
        <v>5320</v>
      </c>
      <c r="C5290" s="590" t="s">
        <v>1914</v>
      </c>
      <c r="D5290" s="590" t="s">
        <v>2352</v>
      </c>
      <c r="E5290" s="590" t="s">
        <v>8</v>
      </c>
      <c r="F5290" s="591" t="s">
        <v>722</v>
      </c>
      <c r="G5290" s="590" t="s">
        <v>311</v>
      </c>
      <c r="H5290" s="589">
        <v>260</v>
      </c>
      <c r="I5290" s="592">
        <v>2413.5</v>
      </c>
      <c r="J5290" s="592">
        <v>627510</v>
      </c>
      <c r="K5290" s="590" t="s">
        <v>2206</v>
      </c>
      <c r="L5290" s="590" t="s">
        <v>5324</v>
      </c>
      <c r="M5290" s="591" t="s">
        <v>722</v>
      </c>
      <c r="O5290" s="554" t="str">
        <f t="shared" si="491"/>
        <v>B3/26/21-D</v>
      </c>
    </row>
    <row r="5291" spans="2:18">
      <c r="B5291" s="590" t="s">
        <v>5320</v>
      </c>
      <c r="C5291" s="590" t="s">
        <v>1914</v>
      </c>
      <c r="D5291" s="590" t="s">
        <v>2352</v>
      </c>
      <c r="E5291" s="590" t="s">
        <v>10</v>
      </c>
      <c r="F5291" s="591" t="s">
        <v>723</v>
      </c>
      <c r="G5291" s="590" t="s">
        <v>311</v>
      </c>
      <c r="H5291" s="589">
        <v>160</v>
      </c>
      <c r="I5291" s="592">
        <v>2484</v>
      </c>
      <c r="J5291" s="592">
        <v>397440</v>
      </c>
      <c r="K5291" s="590" t="s">
        <v>2206</v>
      </c>
      <c r="L5291" s="590" t="s">
        <v>5325</v>
      </c>
      <c r="M5291" s="591" t="s">
        <v>723</v>
      </c>
      <c r="O5291" s="554" t="str">
        <f t="shared" si="491"/>
        <v>B3/26/21-E</v>
      </c>
    </row>
    <row r="5292" spans="2:18">
      <c r="B5292" s="590" t="s">
        <v>5320</v>
      </c>
      <c r="C5292" s="590" t="s">
        <v>1914</v>
      </c>
      <c r="D5292" s="590" t="s">
        <v>2352</v>
      </c>
      <c r="E5292" s="590" t="s">
        <v>11</v>
      </c>
      <c r="F5292" s="591" t="s">
        <v>4037</v>
      </c>
      <c r="G5292" s="590" t="s">
        <v>311</v>
      </c>
      <c r="H5292" s="589">
        <v>20</v>
      </c>
      <c r="I5292" s="592">
        <v>4259.38</v>
      </c>
      <c r="J5292" s="592">
        <v>85187.6</v>
      </c>
      <c r="K5292" s="590" t="s">
        <v>2206</v>
      </c>
      <c r="L5292" s="590" t="s">
        <v>5326</v>
      </c>
      <c r="M5292" s="591" t="s">
        <v>4037</v>
      </c>
      <c r="O5292" s="554" t="str">
        <f t="shared" si="491"/>
        <v>B3/26/21-F</v>
      </c>
    </row>
    <row r="5293" spans="2:18">
      <c r="B5293" s="590" t="s">
        <v>5320</v>
      </c>
      <c r="C5293" s="590" t="s">
        <v>1914</v>
      </c>
      <c r="D5293" s="590" t="s">
        <v>2352</v>
      </c>
      <c r="E5293" s="590" t="s">
        <v>27</v>
      </c>
      <c r="F5293" s="591" t="s">
        <v>724</v>
      </c>
      <c r="G5293" s="590" t="s">
        <v>311</v>
      </c>
      <c r="H5293" s="589">
        <v>20</v>
      </c>
      <c r="I5293" s="592">
        <v>1037.25</v>
      </c>
      <c r="J5293" s="592">
        <v>20745</v>
      </c>
      <c r="K5293" s="590" t="s">
        <v>2206</v>
      </c>
      <c r="L5293" s="590" t="s">
        <v>5327</v>
      </c>
      <c r="M5293" s="591" t="s">
        <v>724</v>
      </c>
      <c r="O5293" s="554" t="str">
        <f t="shared" si="491"/>
        <v>B3/26/21-G</v>
      </c>
    </row>
    <row r="5294" spans="2:18">
      <c r="B5294" s="590" t="s">
        <v>5320</v>
      </c>
      <c r="C5294" s="590" t="s">
        <v>1914</v>
      </c>
      <c r="D5294" s="590" t="s">
        <v>2352</v>
      </c>
      <c r="E5294" s="590" t="s">
        <v>28</v>
      </c>
      <c r="F5294" s="591" t="s">
        <v>5328</v>
      </c>
      <c r="G5294" s="590" t="s">
        <v>311</v>
      </c>
      <c r="H5294" s="589">
        <v>340</v>
      </c>
      <c r="I5294" s="592">
        <v>8981.1299999999992</v>
      </c>
      <c r="J5294" s="592">
        <v>3053584.2</v>
      </c>
      <c r="K5294" s="590" t="s">
        <v>2206</v>
      </c>
      <c r="L5294" s="590" t="s">
        <v>5329</v>
      </c>
      <c r="M5294" s="591" t="s">
        <v>5328</v>
      </c>
      <c r="O5294" s="554" t="str">
        <f t="shared" si="491"/>
        <v>B3/26/21-H</v>
      </c>
    </row>
    <row r="5295" spans="2:18">
      <c r="B5295" s="590" t="s">
        <v>5320</v>
      </c>
      <c r="C5295" s="590" t="s">
        <v>1914</v>
      </c>
      <c r="D5295" s="590" t="s">
        <v>2352</v>
      </c>
      <c r="E5295" s="590" t="s">
        <v>33</v>
      </c>
      <c r="F5295" s="591" t="s">
        <v>5330</v>
      </c>
      <c r="G5295" s="590" t="s">
        <v>311</v>
      </c>
      <c r="H5295" s="589">
        <v>100</v>
      </c>
      <c r="I5295" s="592">
        <v>4559.13</v>
      </c>
      <c r="J5295" s="592">
        <v>455913</v>
      </c>
      <c r="K5295" s="590" t="s">
        <v>2206</v>
      </c>
      <c r="L5295" s="590" t="s">
        <v>5331</v>
      </c>
      <c r="M5295" s="591" t="s">
        <v>5330</v>
      </c>
      <c r="O5295" s="554" t="str">
        <f t="shared" si="491"/>
        <v>B3/26/21-J</v>
      </c>
    </row>
    <row r="5296" spans="2:18">
      <c r="B5296" s="590" t="s">
        <v>5320</v>
      </c>
      <c r="C5296" s="590" t="s">
        <v>1914</v>
      </c>
      <c r="D5296" s="590" t="s">
        <v>2352</v>
      </c>
      <c r="E5296" s="590" t="s">
        <v>34</v>
      </c>
      <c r="F5296" s="591" t="s">
        <v>725</v>
      </c>
      <c r="G5296" s="590" t="s">
        <v>311</v>
      </c>
      <c r="H5296" s="589">
        <v>20</v>
      </c>
      <c r="I5296" s="592">
        <v>2409.5</v>
      </c>
      <c r="J5296" s="592">
        <v>48190</v>
      </c>
      <c r="K5296" s="590" t="s">
        <v>2206</v>
      </c>
      <c r="L5296" s="590" t="s">
        <v>5332</v>
      </c>
      <c r="M5296" s="591" t="s">
        <v>725</v>
      </c>
      <c r="O5296" s="554" t="str">
        <f t="shared" si="491"/>
        <v>B3/26/21-K</v>
      </c>
    </row>
    <row r="5297" spans="1:18">
      <c r="B5297" s="590" t="s">
        <v>5320</v>
      </c>
      <c r="C5297" s="590" t="s">
        <v>1914</v>
      </c>
      <c r="D5297" s="590" t="s">
        <v>2352</v>
      </c>
      <c r="E5297" s="590" t="s">
        <v>39</v>
      </c>
      <c r="F5297" s="591" t="s">
        <v>5333</v>
      </c>
      <c r="G5297" s="590" t="s">
        <v>311</v>
      </c>
      <c r="H5297" s="589">
        <v>180</v>
      </c>
      <c r="I5297" s="592">
        <v>2493.5</v>
      </c>
      <c r="J5297" s="592">
        <v>448830</v>
      </c>
      <c r="K5297" s="590" t="s">
        <v>2206</v>
      </c>
      <c r="L5297" s="590" t="s">
        <v>5334</v>
      </c>
      <c r="M5297" s="591" t="s">
        <v>5333</v>
      </c>
      <c r="O5297" s="554" t="str">
        <f t="shared" si="491"/>
        <v>B3/26/21-L</v>
      </c>
    </row>
    <row r="5299" spans="1:18" ht="29">
      <c r="A5299" s="587">
        <v>4</v>
      </c>
      <c r="B5299" s="588" t="s">
        <v>5320</v>
      </c>
      <c r="C5299" s="588" t="s">
        <v>36</v>
      </c>
      <c r="D5299" s="588" t="s">
        <v>36</v>
      </c>
      <c r="E5299" s="588" t="s">
        <v>36</v>
      </c>
      <c r="F5299" s="587" t="s">
        <v>2360</v>
      </c>
      <c r="G5299" s="588" t="s">
        <v>36</v>
      </c>
      <c r="H5299" s="587"/>
      <c r="I5299" s="587"/>
      <c r="J5299" s="583">
        <v>373297.5</v>
      </c>
      <c r="K5299" s="588"/>
      <c r="L5299" s="588"/>
      <c r="M5299" s="587"/>
      <c r="N5299" s="587"/>
      <c r="O5299" s="587"/>
    </row>
    <row r="5300" spans="1:18" ht="14.5">
      <c r="B5300" s="590" t="s">
        <v>5320</v>
      </c>
      <c r="C5300" s="590" t="s">
        <v>1914</v>
      </c>
      <c r="D5300" s="590" t="s">
        <v>2352</v>
      </c>
      <c r="E5300" s="590" t="s">
        <v>38</v>
      </c>
      <c r="F5300" s="591" t="s">
        <v>730</v>
      </c>
      <c r="G5300" s="590" t="s">
        <v>311</v>
      </c>
      <c r="H5300" s="589">
        <v>20</v>
      </c>
      <c r="I5300" s="592">
        <v>3217.75</v>
      </c>
      <c r="J5300" s="592">
        <v>64355</v>
      </c>
      <c r="K5300" s="590" t="s">
        <v>2206</v>
      </c>
      <c r="L5300" s="590" t="s">
        <v>5335</v>
      </c>
      <c r="M5300" s="591" t="s">
        <v>730</v>
      </c>
      <c r="O5300" s="554" t="str">
        <f t="shared" ref="O5300:O5302" si="492">+_xlfn.CONCAT(B5300,"-",E5300)</f>
        <v>B3/26/21-M</v>
      </c>
      <c r="P5300" s="555"/>
      <c r="Q5300" s="555"/>
      <c r="R5300" s="555"/>
    </row>
    <row r="5301" spans="1:18">
      <c r="B5301" s="590" t="s">
        <v>5320</v>
      </c>
      <c r="C5301" s="590" t="s">
        <v>1914</v>
      </c>
      <c r="D5301" s="590" t="s">
        <v>2352</v>
      </c>
      <c r="E5301" s="590" t="s">
        <v>205</v>
      </c>
      <c r="F5301" s="591" t="s">
        <v>731</v>
      </c>
      <c r="G5301" s="590" t="s">
        <v>311</v>
      </c>
      <c r="H5301" s="589">
        <v>190</v>
      </c>
      <c r="I5301" s="592">
        <v>1614.75</v>
      </c>
      <c r="J5301" s="592">
        <v>306802.5</v>
      </c>
      <c r="K5301" s="590" t="s">
        <v>2206</v>
      </c>
      <c r="L5301" s="590" t="s">
        <v>5336</v>
      </c>
      <c r="M5301" s="591" t="s">
        <v>731</v>
      </c>
      <c r="O5301" s="554" t="str">
        <f t="shared" si="492"/>
        <v>B3/26/21-N</v>
      </c>
    </row>
    <row r="5302" spans="1:18">
      <c r="B5302" s="590" t="s">
        <v>5320</v>
      </c>
      <c r="C5302" s="590" t="s">
        <v>1914</v>
      </c>
      <c r="D5302" s="590" t="s">
        <v>2352</v>
      </c>
      <c r="E5302" s="590" t="s">
        <v>414</v>
      </c>
      <c r="F5302" s="591" t="s">
        <v>732</v>
      </c>
      <c r="G5302" s="590" t="s">
        <v>311</v>
      </c>
      <c r="H5302" s="589">
        <v>10</v>
      </c>
      <c r="I5302" s="589">
        <v>214</v>
      </c>
      <c r="J5302" s="592">
        <v>2140</v>
      </c>
      <c r="K5302" s="590" t="s">
        <v>2206</v>
      </c>
      <c r="L5302" s="590" t="s">
        <v>5337</v>
      </c>
      <c r="M5302" s="591" t="s">
        <v>732</v>
      </c>
      <c r="O5302" s="554" t="str">
        <f t="shared" si="492"/>
        <v>B3/26/21-P</v>
      </c>
    </row>
    <row r="5304" spans="1:18" ht="29">
      <c r="A5304" s="587">
        <v>4</v>
      </c>
      <c r="B5304" s="588" t="s">
        <v>5320</v>
      </c>
      <c r="C5304" s="588" t="s">
        <v>36</v>
      </c>
      <c r="D5304" s="588" t="s">
        <v>36</v>
      </c>
      <c r="E5304" s="588" t="s">
        <v>36</v>
      </c>
      <c r="F5304" s="587" t="s">
        <v>733</v>
      </c>
      <c r="G5304" s="588" t="s">
        <v>36</v>
      </c>
      <c r="H5304" s="587"/>
      <c r="I5304" s="587"/>
      <c r="J5304" s="583">
        <v>1727909</v>
      </c>
      <c r="K5304" s="588"/>
      <c r="L5304" s="588"/>
      <c r="M5304" s="587"/>
      <c r="N5304" s="587"/>
      <c r="O5304" s="587"/>
    </row>
    <row r="5305" spans="1:18" ht="14.5">
      <c r="B5305" s="590" t="s">
        <v>5320</v>
      </c>
      <c r="C5305" s="590" t="s">
        <v>1914</v>
      </c>
      <c r="D5305" s="590" t="s">
        <v>2352</v>
      </c>
      <c r="E5305" s="590" t="s">
        <v>416</v>
      </c>
      <c r="F5305" s="591" t="s">
        <v>734</v>
      </c>
      <c r="G5305" s="590" t="s">
        <v>311</v>
      </c>
      <c r="H5305" s="589">
        <v>65</v>
      </c>
      <c r="I5305" s="589">
        <v>915.25</v>
      </c>
      <c r="J5305" s="592">
        <v>59491.25</v>
      </c>
      <c r="K5305" s="590" t="s">
        <v>2206</v>
      </c>
      <c r="L5305" s="590" t="s">
        <v>5338</v>
      </c>
      <c r="M5305" s="591" t="s">
        <v>734</v>
      </c>
      <c r="O5305" s="554" t="str">
        <f t="shared" ref="O5305:O5308" si="493">+_xlfn.CONCAT(B5305,"-",E5305)</f>
        <v>B3/26/21-Q</v>
      </c>
      <c r="P5305" s="555"/>
      <c r="Q5305" s="555"/>
      <c r="R5305" s="555"/>
    </row>
    <row r="5306" spans="1:18">
      <c r="B5306" s="590" t="s">
        <v>5320</v>
      </c>
      <c r="C5306" s="590" t="s">
        <v>1914</v>
      </c>
      <c r="D5306" s="590" t="s">
        <v>2352</v>
      </c>
      <c r="E5306" s="590" t="s">
        <v>419</v>
      </c>
      <c r="F5306" s="591" t="s">
        <v>4055</v>
      </c>
      <c r="G5306" s="590" t="s">
        <v>311</v>
      </c>
      <c r="H5306" s="589">
        <v>5</v>
      </c>
      <c r="I5306" s="592">
        <v>1063</v>
      </c>
      <c r="J5306" s="592">
        <v>5315</v>
      </c>
      <c r="K5306" s="590" t="s">
        <v>2206</v>
      </c>
      <c r="L5306" s="590" t="s">
        <v>5339</v>
      </c>
      <c r="M5306" s="591" t="s">
        <v>4055</v>
      </c>
      <c r="O5306" s="554" t="str">
        <f t="shared" si="493"/>
        <v>B3/26/21-R</v>
      </c>
    </row>
    <row r="5307" spans="1:18">
      <c r="B5307" s="590" t="s">
        <v>5320</v>
      </c>
      <c r="C5307" s="590" t="s">
        <v>1914</v>
      </c>
      <c r="D5307" s="590" t="s">
        <v>2352</v>
      </c>
      <c r="E5307" s="590" t="s">
        <v>422</v>
      </c>
      <c r="F5307" s="591" t="s">
        <v>735</v>
      </c>
      <c r="G5307" s="590" t="s">
        <v>311</v>
      </c>
      <c r="H5307" s="589">
        <v>50</v>
      </c>
      <c r="I5307" s="592">
        <v>1857.5</v>
      </c>
      <c r="J5307" s="592">
        <v>92875</v>
      </c>
      <c r="K5307" s="590" t="s">
        <v>2206</v>
      </c>
      <c r="L5307" s="590" t="s">
        <v>5340</v>
      </c>
      <c r="M5307" s="591" t="s">
        <v>735</v>
      </c>
      <c r="O5307" s="554" t="str">
        <f t="shared" si="493"/>
        <v>B3/26/21-S</v>
      </c>
    </row>
    <row r="5308" spans="1:18">
      <c r="B5308" s="590" t="s">
        <v>5320</v>
      </c>
      <c r="C5308" s="590" t="s">
        <v>1914</v>
      </c>
      <c r="D5308" s="590" t="s">
        <v>2352</v>
      </c>
      <c r="E5308" s="590" t="s">
        <v>216</v>
      </c>
      <c r="F5308" s="591" t="s">
        <v>737</v>
      </c>
      <c r="G5308" s="590" t="s">
        <v>311</v>
      </c>
      <c r="H5308" s="589">
        <v>50</v>
      </c>
      <c r="I5308" s="592">
        <v>1978.13</v>
      </c>
      <c r="J5308" s="592">
        <v>98906.5</v>
      </c>
      <c r="K5308" s="590" t="s">
        <v>2206</v>
      </c>
      <c r="L5308" s="590" t="s">
        <v>5341</v>
      </c>
      <c r="M5308" s="591" t="s">
        <v>737</v>
      </c>
      <c r="O5308" s="554" t="str">
        <f t="shared" si="493"/>
        <v>B3/26/21-T</v>
      </c>
    </row>
    <row r="5311" spans="1:18">
      <c r="B5311" s="590" t="s">
        <v>5342</v>
      </c>
      <c r="C5311" s="590" t="s">
        <v>1914</v>
      </c>
      <c r="D5311" s="590" t="s">
        <v>2352</v>
      </c>
      <c r="E5311" s="590" t="s">
        <v>5</v>
      </c>
      <c r="F5311" s="591" t="s">
        <v>738</v>
      </c>
      <c r="G5311" s="590" t="s">
        <v>311</v>
      </c>
      <c r="H5311" s="589">
        <v>80</v>
      </c>
      <c r="I5311" s="592">
        <v>1978.13</v>
      </c>
      <c r="J5311" s="592">
        <v>158250.4</v>
      </c>
      <c r="K5311" s="590" t="s">
        <v>2206</v>
      </c>
      <c r="L5311" s="590" t="s">
        <v>5343</v>
      </c>
      <c r="M5311" s="591" t="s">
        <v>738</v>
      </c>
      <c r="O5311" s="554" t="str">
        <f t="shared" ref="O5311:O5319" si="494">+_xlfn.CONCAT(B5311,"-",E5311)</f>
        <v>B3/26/22-A</v>
      </c>
    </row>
    <row r="5312" spans="1:18">
      <c r="B5312" s="590" t="s">
        <v>5342</v>
      </c>
      <c r="C5312" s="590" t="s">
        <v>1914</v>
      </c>
      <c r="D5312" s="590" t="s">
        <v>2352</v>
      </c>
      <c r="E5312" s="590" t="s">
        <v>6</v>
      </c>
      <c r="F5312" s="591" t="s">
        <v>739</v>
      </c>
      <c r="G5312" s="590" t="s">
        <v>311</v>
      </c>
      <c r="H5312" s="589">
        <v>10</v>
      </c>
      <c r="I5312" s="592">
        <v>1978.13</v>
      </c>
      <c r="J5312" s="592">
        <v>19781.3</v>
      </c>
      <c r="K5312" s="590" t="s">
        <v>2206</v>
      </c>
      <c r="L5312" s="590" t="s">
        <v>5344</v>
      </c>
      <c r="M5312" s="591" t="s">
        <v>739</v>
      </c>
      <c r="O5312" s="554" t="str">
        <f t="shared" si="494"/>
        <v>B3/26/22-B</v>
      </c>
    </row>
    <row r="5313" spans="1:18">
      <c r="B5313" s="590" t="s">
        <v>5342</v>
      </c>
      <c r="C5313" s="590" t="s">
        <v>1914</v>
      </c>
      <c r="D5313" s="590" t="s">
        <v>2352</v>
      </c>
      <c r="E5313" s="590" t="s">
        <v>7</v>
      </c>
      <c r="F5313" s="591" t="s">
        <v>740</v>
      </c>
      <c r="G5313" s="590" t="s">
        <v>311</v>
      </c>
      <c r="H5313" s="589">
        <v>5</v>
      </c>
      <c r="I5313" s="592">
        <v>1978.13</v>
      </c>
      <c r="J5313" s="592">
        <v>9890.65</v>
      </c>
      <c r="K5313" s="590" t="s">
        <v>2206</v>
      </c>
      <c r="L5313" s="590" t="s">
        <v>5345</v>
      </c>
      <c r="M5313" s="591" t="s">
        <v>740</v>
      </c>
      <c r="O5313" s="554" t="str">
        <f t="shared" si="494"/>
        <v>B3/26/22-C</v>
      </c>
    </row>
    <row r="5314" spans="1:18">
      <c r="B5314" s="590" t="s">
        <v>5342</v>
      </c>
      <c r="C5314" s="590" t="s">
        <v>1914</v>
      </c>
      <c r="D5314" s="590" t="s">
        <v>2352</v>
      </c>
      <c r="E5314" s="590" t="s">
        <v>8</v>
      </c>
      <c r="F5314" s="591" t="s">
        <v>741</v>
      </c>
      <c r="G5314" s="590" t="s">
        <v>311</v>
      </c>
      <c r="H5314" s="589">
        <v>100</v>
      </c>
      <c r="I5314" s="592">
        <v>2977.75</v>
      </c>
      <c r="J5314" s="592">
        <v>297775</v>
      </c>
      <c r="K5314" s="590" t="s">
        <v>2206</v>
      </c>
      <c r="L5314" s="590" t="s">
        <v>5346</v>
      </c>
      <c r="M5314" s="591" t="s">
        <v>741</v>
      </c>
      <c r="O5314" s="554" t="str">
        <f t="shared" si="494"/>
        <v>B3/26/22-D</v>
      </c>
    </row>
    <row r="5315" spans="1:18">
      <c r="B5315" s="590" t="s">
        <v>5342</v>
      </c>
      <c r="C5315" s="590" t="s">
        <v>1914</v>
      </c>
      <c r="D5315" s="590" t="s">
        <v>2352</v>
      </c>
      <c r="E5315" s="590" t="s">
        <v>10</v>
      </c>
      <c r="F5315" s="591" t="s">
        <v>742</v>
      </c>
      <c r="G5315" s="590" t="s">
        <v>311</v>
      </c>
      <c r="H5315" s="589">
        <v>51</v>
      </c>
      <c r="I5315" s="592">
        <v>3064.5</v>
      </c>
      <c r="J5315" s="592">
        <v>156289.5</v>
      </c>
      <c r="K5315" s="590" t="s">
        <v>2206</v>
      </c>
      <c r="L5315" s="590" t="s">
        <v>5347</v>
      </c>
      <c r="M5315" s="591" t="s">
        <v>742</v>
      </c>
      <c r="O5315" s="554" t="str">
        <f t="shared" si="494"/>
        <v>B3/26/22-E</v>
      </c>
    </row>
    <row r="5316" spans="1:18">
      <c r="B5316" s="590" t="s">
        <v>5342</v>
      </c>
      <c r="C5316" s="590" t="s">
        <v>1914</v>
      </c>
      <c r="D5316" s="590" t="s">
        <v>2352</v>
      </c>
      <c r="E5316" s="590" t="s">
        <v>11</v>
      </c>
      <c r="F5316" s="591" t="s">
        <v>4063</v>
      </c>
      <c r="G5316" s="590" t="s">
        <v>311</v>
      </c>
      <c r="H5316" s="589">
        <v>10</v>
      </c>
      <c r="I5316" s="592">
        <v>5442.75</v>
      </c>
      <c r="J5316" s="592">
        <v>54427.5</v>
      </c>
      <c r="K5316" s="590" t="s">
        <v>2206</v>
      </c>
      <c r="L5316" s="590" t="s">
        <v>5348</v>
      </c>
      <c r="M5316" s="591" t="s">
        <v>4063</v>
      </c>
      <c r="O5316" s="554" t="str">
        <f t="shared" si="494"/>
        <v>B3/26/22-F</v>
      </c>
    </row>
    <row r="5317" spans="1:18">
      <c r="B5317" s="590" t="s">
        <v>5342</v>
      </c>
      <c r="C5317" s="590" t="s">
        <v>1914</v>
      </c>
      <c r="D5317" s="590" t="s">
        <v>2352</v>
      </c>
      <c r="E5317" s="590" t="s">
        <v>27</v>
      </c>
      <c r="F5317" s="591" t="s">
        <v>5349</v>
      </c>
      <c r="G5317" s="590" t="s">
        <v>311</v>
      </c>
      <c r="H5317" s="589">
        <v>5</v>
      </c>
      <c r="I5317" s="592">
        <v>1277.3800000000001</v>
      </c>
      <c r="J5317" s="592">
        <v>6386.9</v>
      </c>
      <c r="K5317" s="590" t="s">
        <v>2206</v>
      </c>
      <c r="L5317" s="590" t="s">
        <v>5350</v>
      </c>
      <c r="M5317" s="591" t="s">
        <v>5349</v>
      </c>
      <c r="O5317" s="554" t="str">
        <f t="shared" si="494"/>
        <v>B3/26/22-G</v>
      </c>
    </row>
    <row r="5318" spans="1:18">
      <c r="B5318" s="590" t="s">
        <v>5342</v>
      </c>
      <c r="C5318" s="590" t="s">
        <v>1914</v>
      </c>
      <c r="D5318" s="590" t="s">
        <v>2352</v>
      </c>
      <c r="E5318" s="590" t="s">
        <v>28</v>
      </c>
      <c r="F5318" s="591" t="s">
        <v>5351</v>
      </c>
      <c r="G5318" s="590" t="s">
        <v>311</v>
      </c>
      <c r="H5318" s="589">
        <v>50</v>
      </c>
      <c r="I5318" s="592">
        <v>10908</v>
      </c>
      <c r="J5318" s="592">
        <v>545400</v>
      </c>
      <c r="K5318" s="590" t="s">
        <v>2206</v>
      </c>
      <c r="L5318" s="590" t="s">
        <v>5352</v>
      </c>
      <c r="M5318" s="591" t="s">
        <v>5351</v>
      </c>
      <c r="O5318" s="554" t="str">
        <f t="shared" si="494"/>
        <v>B3/26/22-H</v>
      </c>
    </row>
    <row r="5319" spans="1:18">
      <c r="B5319" s="590" t="s">
        <v>5342</v>
      </c>
      <c r="C5319" s="590" t="s">
        <v>1914</v>
      </c>
      <c r="D5319" s="590" t="s">
        <v>2352</v>
      </c>
      <c r="E5319" s="590" t="s">
        <v>33</v>
      </c>
      <c r="F5319" s="591" t="s">
        <v>5353</v>
      </c>
      <c r="G5319" s="590" t="s">
        <v>311</v>
      </c>
      <c r="H5319" s="589">
        <v>40</v>
      </c>
      <c r="I5319" s="592">
        <v>5578</v>
      </c>
      <c r="J5319" s="592">
        <v>223120</v>
      </c>
      <c r="K5319" s="590" t="s">
        <v>2206</v>
      </c>
      <c r="L5319" s="590" t="s">
        <v>5354</v>
      </c>
      <c r="M5319" s="591" t="s">
        <v>5353</v>
      </c>
      <c r="O5319" s="554" t="str">
        <f t="shared" si="494"/>
        <v>B3/26/22-J</v>
      </c>
    </row>
    <row r="5321" spans="1:18" ht="14.5">
      <c r="A5321" s="587">
        <v>4</v>
      </c>
      <c r="B5321" s="588" t="s">
        <v>5342</v>
      </c>
      <c r="C5321" s="588" t="s">
        <v>36</v>
      </c>
      <c r="D5321" s="588" t="s">
        <v>36</v>
      </c>
      <c r="E5321" s="588" t="s">
        <v>36</v>
      </c>
      <c r="F5321" s="587" t="s">
        <v>746</v>
      </c>
      <c r="G5321" s="588" t="s">
        <v>36</v>
      </c>
      <c r="H5321" s="587"/>
      <c r="I5321" s="587"/>
      <c r="J5321" s="583">
        <v>31250</v>
      </c>
      <c r="K5321" s="588"/>
      <c r="L5321" s="588"/>
      <c r="M5321" s="587"/>
      <c r="N5321" s="587"/>
      <c r="O5321" s="587"/>
    </row>
    <row r="5322" spans="1:18" ht="14.5">
      <c r="B5322" s="590" t="s">
        <v>5342</v>
      </c>
      <c r="C5322" s="590" t="s">
        <v>1914</v>
      </c>
      <c r="D5322" s="590" t="s">
        <v>2352</v>
      </c>
      <c r="E5322" s="590" t="s">
        <v>34</v>
      </c>
      <c r="F5322" s="591" t="s">
        <v>747</v>
      </c>
      <c r="G5322" s="590" t="s">
        <v>0</v>
      </c>
      <c r="H5322" s="589">
        <v>1</v>
      </c>
      <c r="I5322" s="592">
        <v>31250</v>
      </c>
      <c r="J5322" s="592">
        <v>31250</v>
      </c>
      <c r="K5322" s="590" t="s">
        <v>2206</v>
      </c>
      <c r="L5322" s="590" t="s">
        <v>5355</v>
      </c>
      <c r="M5322" s="591" t="s">
        <v>747</v>
      </c>
      <c r="O5322" s="554" t="str">
        <f>+_xlfn.CONCAT(B5322,"-",E5322)</f>
        <v>B3/26/22-K</v>
      </c>
      <c r="P5322" s="555"/>
      <c r="Q5322" s="555"/>
      <c r="R5322" s="555"/>
    </row>
    <row r="5325" spans="1:18" ht="14.5">
      <c r="A5325" s="587">
        <v>3</v>
      </c>
      <c r="B5325" s="588" t="s">
        <v>5356</v>
      </c>
      <c r="C5325" s="588" t="s">
        <v>36</v>
      </c>
      <c r="D5325" s="588" t="s">
        <v>36</v>
      </c>
      <c r="E5325" s="588" t="s">
        <v>36</v>
      </c>
      <c r="F5325" s="587" t="s">
        <v>748</v>
      </c>
      <c r="G5325" s="588" t="s">
        <v>36</v>
      </c>
      <c r="H5325" s="587"/>
      <c r="I5325" s="587"/>
      <c r="J5325" s="583">
        <v>2091497.48</v>
      </c>
      <c r="K5325" s="588"/>
      <c r="L5325" s="588"/>
      <c r="M5325" s="587"/>
      <c r="N5325" s="587"/>
      <c r="O5325" s="587"/>
    </row>
    <row r="5326" spans="1:18" ht="29">
      <c r="A5326" s="587">
        <v>4</v>
      </c>
      <c r="B5326" s="588" t="s">
        <v>5356</v>
      </c>
      <c r="C5326" s="588" t="s">
        <v>36</v>
      </c>
      <c r="D5326" s="588" t="s">
        <v>36</v>
      </c>
      <c r="E5326" s="588" t="s">
        <v>36</v>
      </c>
      <c r="F5326" s="587" t="s">
        <v>749</v>
      </c>
      <c r="G5326" s="588" t="s">
        <v>36</v>
      </c>
      <c r="H5326" s="587"/>
      <c r="I5326" s="587"/>
      <c r="J5326" s="583">
        <v>2091497.48</v>
      </c>
      <c r="K5326" s="588"/>
      <c r="L5326" s="588"/>
      <c r="M5326" s="587"/>
      <c r="N5326" s="587"/>
      <c r="O5326" s="587"/>
      <c r="P5326" s="555"/>
      <c r="Q5326" s="555"/>
      <c r="R5326" s="555"/>
    </row>
    <row r="5327" spans="1:18" ht="14.5">
      <c r="B5327" s="590" t="s">
        <v>5356</v>
      </c>
      <c r="C5327" s="590" t="s">
        <v>1914</v>
      </c>
      <c r="D5327" s="590" t="s">
        <v>2368</v>
      </c>
      <c r="E5327" s="590" t="s">
        <v>5</v>
      </c>
      <c r="F5327" s="591" t="s">
        <v>750</v>
      </c>
      <c r="G5327" s="590" t="s">
        <v>311</v>
      </c>
      <c r="H5327" s="589">
        <v>7</v>
      </c>
      <c r="I5327" s="592">
        <v>10398.5</v>
      </c>
      <c r="J5327" s="592">
        <v>72789.5</v>
      </c>
      <c r="K5327" s="590" t="s">
        <v>2206</v>
      </c>
      <c r="L5327" s="590" t="s">
        <v>5357</v>
      </c>
      <c r="M5327" s="591" t="s">
        <v>750</v>
      </c>
      <c r="O5327" s="554" t="str">
        <f t="shared" ref="O5327:O5333" si="495">+_xlfn.CONCAT(B5327,"-",E5327)</f>
        <v>B3/26/23-A</v>
      </c>
      <c r="P5327" s="555"/>
      <c r="Q5327" s="555"/>
      <c r="R5327" s="555"/>
    </row>
    <row r="5328" spans="1:18">
      <c r="B5328" s="590" t="s">
        <v>5356</v>
      </c>
      <c r="C5328" s="590" t="s">
        <v>1914</v>
      </c>
      <c r="D5328" s="590" t="s">
        <v>2368</v>
      </c>
      <c r="E5328" s="590" t="s">
        <v>6</v>
      </c>
      <c r="F5328" s="591" t="s">
        <v>5358</v>
      </c>
      <c r="G5328" s="590" t="s">
        <v>311</v>
      </c>
      <c r="H5328" s="589">
        <v>10</v>
      </c>
      <c r="I5328" s="592">
        <v>8105</v>
      </c>
      <c r="J5328" s="592">
        <v>81050</v>
      </c>
      <c r="K5328" s="590" t="s">
        <v>2206</v>
      </c>
      <c r="L5328" s="590" t="s">
        <v>5359</v>
      </c>
      <c r="M5328" s="591" t="s">
        <v>5358</v>
      </c>
      <c r="O5328" s="554" t="str">
        <f t="shared" si="495"/>
        <v>B3/26/23-B</v>
      </c>
    </row>
    <row r="5329" spans="1:18">
      <c r="B5329" s="590" t="s">
        <v>5356</v>
      </c>
      <c r="C5329" s="590" t="s">
        <v>1914</v>
      </c>
      <c r="D5329" s="590" t="s">
        <v>2368</v>
      </c>
      <c r="E5329" s="590" t="s">
        <v>7</v>
      </c>
      <c r="F5329" s="591" t="s">
        <v>5360</v>
      </c>
      <c r="G5329" s="590" t="s">
        <v>311</v>
      </c>
      <c r="H5329" s="589">
        <v>17</v>
      </c>
      <c r="I5329" s="592">
        <v>8783.1299999999992</v>
      </c>
      <c r="J5329" s="592">
        <v>149313.21</v>
      </c>
      <c r="K5329" s="590" t="s">
        <v>2206</v>
      </c>
      <c r="L5329" s="590" t="s">
        <v>5361</v>
      </c>
      <c r="M5329" s="591" t="s">
        <v>5360</v>
      </c>
      <c r="O5329" s="554" t="str">
        <f t="shared" si="495"/>
        <v>B3/26/23-C</v>
      </c>
    </row>
    <row r="5330" spans="1:18">
      <c r="B5330" s="590" t="s">
        <v>5356</v>
      </c>
      <c r="C5330" s="590" t="s">
        <v>1914</v>
      </c>
      <c r="D5330" s="590" t="s">
        <v>2368</v>
      </c>
      <c r="E5330" s="590" t="s">
        <v>8</v>
      </c>
      <c r="F5330" s="591" t="s">
        <v>751</v>
      </c>
      <c r="G5330" s="590" t="s">
        <v>311</v>
      </c>
      <c r="H5330" s="589">
        <v>4</v>
      </c>
      <c r="I5330" s="592">
        <v>16409.38</v>
      </c>
      <c r="J5330" s="592">
        <v>65637.52</v>
      </c>
      <c r="K5330" s="590" t="s">
        <v>2206</v>
      </c>
      <c r="L5330" s="590" t="s">
        <v>5362</v>
      </c>
      <c r="M5330" s="591" t="s">
        <v>751</v>
      </c>
      <c r="O5330" s="554" t="str">
        <f t="shared" si="495"/>
        <v>B3/26/23-D</v>
      </c>
    </row>
    <row r="5331" spans="1:18">
      <c r="B5331" s="590" t="s">
        <v>5356</v>
      </c>
      <c r="C5331" s="590" t="s">
        <v>1914</v>
      </c>
      <c r="D5331" s="590" t="s">
        <v>2368</v>
      </c>
      <c r="E5331" s="590" t="s">
        <v>10</v>
      </c>
      <c r="F5331" s="591" t="s">
        <v>752</v>
      </c>
      <c r="G5331" s="590" t="s">
        <v>311</v>
      </c>
      <c r="H5331" s="589">
        <v>45</v>
      </c>
      <c r="I5331" s="592">
        <v>4302.75</v>
      </c>
      <c r="J5331" s="592">
        <v>193623.75</v>
      </c>
      <c r="K5331" s="590" t="s">
        <v>2206</v>
      </c>
      <c r="L5331" s="590" t="s">
        <v>5363</v>
      </c>
      <c r="M5331" s="591" t="s">
        <v>752</v>
      </c>
      <c r="O5331" s="554" t="str">
        <f t="shared" si="495"/>
        <v>B3/26/23-E</v>
      </c>
    </row>
    <row r="5332" spans="1:18">
      <c r="B5332" s="590" t="s">
        <v>5356</v>
      </c>
      <c r="C5332" s="590" t="s">
        <v>1914</v>
      </c>
      <c r="D5332" s="590" t="s">
        <v>2368</v>
      </c>
      <c r="E5332" s="590" t="s">
        <v>11</v>
      </c>
      <c r="F5332" s="591" t="s">
        <v>753</v>
      </c>
      <c r="G5332" s="590" t="s">
        <v>311</v>
      </c>
      <c r="H5332" s="589">
        <v>141</v>
      </c>
      <c r="I5332" s="592">
        <v>3737.25</v>
      </c>
      <c r="J5332" s="592">
        <v>526952.25</v>
      </c>
      <c r="K5332" s="590" t="s">
        <v>2206</v>
      </c>
      <c r="L5332" s="590" t="s">
        <v>5364</v>
      </c>
      <c r="M5332" s="591" t="s">
        <v>753</v>
      </c>
      <c r="O5332" s="554" t="str">
        <f t="shared" si="495"/>
        <v>B3/26/23-F</v>
      </c>
    </row>
    <row r="5333" spans="1:18">
      <c r="B5333" s="590" t="s">
        <v>5356</v>
      </c>
      <c r="C5333" s="590" t="s">
        <v>1914</v>
      </c>
      <c r="D5333" s="590" t="s">
        <v>2368</v>
      </c>
      <c r="E5333" s="590" t="s">
        <v>27</v>
      </c>
      <c r="F5333" s="591" t="s">
        <v>754</v>
      </c>
      <c r="G5333" s="590" t="s">
        <v>311</v>
      </c>
      <c r="H5333" s="589">
        <v>475</v>
      </c>
      <c r="I5333" s="592">
        <v>2109.75</v>
      </c>
      <c r="J5333" s="592">
        <v>1002131.25</v>
      </c>
      <c r="K5333" s="590" t="s">
        <v>2206</v>
      </c>
      <c r="L5333" s="590" t="s">
        <v>5365</v>
      </c>
      <c r="M5333" s="591" t="s">
        <v>754</v>
      </c>
      <c r="O5333" s="554" t="str">
        <f t="shared" si="495"/>
        <v>B3/26/23-G</v>
      </c>
    </row>
    <row r="5335" spans="1:18" ht="14.5">
      <c r="A5335" s="587" t="s">
        <v>1633</v>
      </c>
      <c r="B5335" s="588" t="s">
        <v>5356</v>
      </c>
      <c r="C5335" s="588" t="s">
        <v>36</v>
      </c>
      <c r="D5335" s="588" t="s">
        <v>36</v>
      </c>
      <c r="E5335" s="588" t="s">
        <v>36</v>
      </c>
      <c r="F5335" s="587" t="s">
        <v>25</v>
      </c>
      <c r="G5335" s="588"/>
      <c r="H5335" s="587"/>
      <c r="I5335" s="587"/>
      <c r="J5335" s="587"/>
      <c r="K5335" s="588"/>
      <c r="L5335" s="588"/>
      <c r="M5335" s="587"/>
      <c r="N5335" s="587"/>
      <c r="O5335" s="587"/>
    </row>
    <row r="5336" spans="1:18" ht="14.5">
      <c r="A5336" s="587" t="s">
        <v>1633</v>
      </c>
      <c r="B5336" s="588" t="s">
        <v>5356</v>
      </c>
      <c r="C5336" s="588" t="s">
        <v>36</v>
      </c>
      <c r="D5336" s="588" t="s">
        <v>36</v>
      </c>
      <c r="E5336" s="588" t="s">
        <v>36</v>
      </c>
      <c r="F5336" s="587" t="s">
        <v>9</v>
      </c>
      <c r="G5336" s="588"/>
      <c r="H5336" s="587"/>
      <c r="I5336" s="587"/>
      <c r="J5336" s="587"/>
      <c r="K5336" s="588"/>
      <c r="L5336" s="588"/>
      <c r="M5336" s="587"/>
      <c r="N5336" s="587"/>
      <c r="O5336" s="587"/>
      <c r="P5336" s="555"/>
      <c r="Q5336" s="555"/>
      <c r="R5336" s="555"/>
    </row>
    <row r="5337" spans="1:18" ht="14.5">
      <c r="P5337" s="555"/>
      <c r="Q5337" s="555"/>
      <c r="R5337" s="555"/>
    </row>
    <row r="5339" spans="1:18" ht="14.5">
      <c r="A5339" s="587">
        <v>2</v>
      </c>
      <c r="B5339" s="588" t="s">
        <v>5366</v>
      </c>
      <c r="C5339" s="588" t="s">
        <v>36</v>
      </c>
      <c r="D5339" s="588" t="s">
        <v>36</v>
      </c>
      <c r="E5339" s="588" t="s">
        <v>36</v>
      </c>
      <c r="F5339" s="587" t="s">
        <v>37</v>
      </c>
      <c r="G5339" s="588" t="s">
        <v>36</v>
      </c>
      <c r="H5339" s="587"/>
      <c r="I5339" s="587"/>
      <c r="J5339" s="583">
        <v>12386216.49</v>
      </c>
      <c r="K5339" s="588"/>
      <c r="L5339" s="588"/>
      <c r="M5339" s="587"/>
      <c r="N5339" s="587"/>
      <c r="O5339" s="587"/>
    </row>
    <row r="5340" spans="1:18" ht="29">
      <c r="A5340" s="587">
        <v>3</v>
      </c>
      <c r="B5340" s="588" t="s">
        <v>5366</v>
      </c>
      <c r="C5340" s="588" t="s">
        <v>36</v>
      </c>
      <c r="D5340" s="588" t="s">
        <v>36</v>
      </c>
      <c r="E5340" s="588" t="s">
        <v>36</v>
      </c>
      <c r="F5340" s="587" t="s">
        <v>997</v>
      </c>
      <c r="G5340" s="588" t="s">
        <v>36</v>
      </c>
      <c r="H5340" s="587"/>
      <c r="I5340" s="587"/>
      <c r="J5340" s="587">
        <v>0</v>
      </c>
      <c r="K5340" s="588"/>
      <c r="L5340" s="588"/>
      <c r="M5340" s="587"/>
      <c r="N5340" s="587"/>
      <c r="O5340" s="587"/>
      <c r="P5340" s="555"/>
      <c r="Q5340" s="555"/>
      <c r="R5340" s="555"/>
    </row>
    <row r="5341" spans="1:18" ht="29">
      <c r="A5341" s="587">
        <v>4</v>
      </c>
      <c r="B5341" s="588" t="s">
        <v>5366</v>
      </c>
      <c r="C5341" s="588" t="s">
        <v>36</v>
      </c>
      <c r="D5341" s="588" t="s">
        <v>36</v>
      </c>
      <c r="E5341" s="588" t="s">
        <v>36</v>
      </c>
      <c r="F5341" s="587" t="s">
        <v>998</v>
      </c>
      <c r="G5341" s="588" t="s">
        <v>36</v>
      </c>
      <c r="H5341" s="587"/>
      <c r="I5341" s="587"/>
      <c r="J5341" s="587">
        <v>0</v>
      </c>
      <c r="K5341" s="588"/>
      <c r="L5341" s="588"/>
      <c r="M5341" s="587"/>
      <c r="N5341" s="587"/>
      <c r="O5341" s="587"/>
      <c r="P5341" s="555"/>
      <c r="Q5341" s="555"/>
      <c r="R5341" s="555"/>
    </row>
    <row r="5342" spans="1:18" ht="14.5">
      <c r="A5342" s="587">
        <v>4</v>
      </c>
      <c r="B5342" s="588" t="s">
        <v>5366</v>
      </c>
      <c r="C5342" s="588" t="s">
        <v>36</v>
      </c>
      <c r="D5342" s="588" t="s">
        <v>36</v>
      </c>
      <c r="E5342" s="588" t="s">
        <v>36</v>
      </c>
      <c r="F5342" s="587" t="s">
        <v>999</v>
      </c>
      <c r="G5342" s="588" t="s">
        <v>36</v>
      </c>
      <c r="H5342" s="587"/>
      <c r="I5342" s="587"/>
      <c r="J5342" s="587">
        <v>0</v>
      </c>
      <c r="K5342" s="588"/>
      <c r="L5342" s="588"/>
      <c r="M5342" s="587"/>
      <c r="N5342" s="587"/>
      <c r="O5342" s="587"/>
      <c r="P5342" s="555"/>
      <c r="Q5342" s="555"/>
      <c r="R5342" s="555"/>
    </row>
    <row r="5343" spans="1:18" ht="29">
      <c r="A5343" s="587">
        <v>5</v>
      </c>
      <c r="B5343" s="588" t="s">
        <v>5366</v>
      </c>
      <c r="C5343" s="588" t="s">
        <v>36</v>
      </c>
      <c r="D5343" s="588" t="s">
        <v>36</v>
      </c>
      <c r="E5343" s="588" t="s">
        <v>36</v>
      </c>
      <c r="F5343" s="587" t="s">
        <v>1000</v>
      </c>
      <c r="G5343" s="588" t="s">
        <v>36</v>
      </c>
      <c r="H5343" s="587"/>
      <c r="I5343" s="587"/>
      <c r="J5343" s="587">
        <v>0</v>
      </c>
      <c r="K5343" s="588"/>
      <c r="L5343" s="588"/>
      <c r="M5343" s="587"/>
      <c r="N5343" s="587"/>
      <c r="O5343" s="587"/>
      <c r="P5343" s="555"/>
      <c r="Q5343" s="555"/>
      <c r="R5343" s="555"/>
    </row>
    <row r="5344" spans="1:18" ht="29">
      <c r="A5344" s="587">
        <v>5</v>
      </c>
      <c r="B5344" s="588" t="s">
        <v>5366</v>
      </c>
      <c r="C5344" s="588" t="s">
        <v>36</v>
      </c>
      <c r="D5344" s="588" t="s">
        <v>36</v>
      </c>
      <c r="E5344" s="588" t="s">
        <v>36</v>
      </c>
      <c r="F5344" s="587" t="s">
        <v>1001</v>
      </c>
      <c r="G5344" s="588" t="s">
        <v>36</v>
      </c>
      <c r="H5344" s="587"/>
      <c r="I5344" s="587"/>
      <c r="J5344" s="587">
        <v>0</v>
      </c>
      <c r="K5344" s="588"/>
      <c r="L5344" s="588"/>
      <c r="M5344" s="587"/>
      <c r="N5344" s="587"/>
      <c r="O5344" s="587"/>
      <c r="P5344" s="555"/>
      <c r="Q5344" s="555"/>
      <c r="R5344" s="555"/>
    </row>
    <row r="5345" spans="1:18" ht="14.5">
      <c r="A5345" s="587">
        <v>5</v>
      </c>
      <c r="B5345" s="588" t="s">
        <v>5366</v>
      </c>
      <c r="C5345" s="588" t="s">
        <v>36</v>
      </c>
      <c r="D5345" s="588" t="s">
        <v>36</v>
      </c>
      <c r="E5345" s="588" t="s">
        <v>36</v>
      </c>
      <c r="F5345" s="587" t="s">
        <v>1002</v>
      </c>
      <c r="G5345" s="588" t="s">
        <v>36</v>
      </c>
      <c r="H5345" s="587"/>
      <c r="I5345" s="587"/>
      <c r="J5345" s="587">
        <v>0</v>
      </c>
      <c r="K5345" s="588"/>
      <c r="L5345" s="588"/>
      <c r="M5345" s="587"/>
      <c r="N5345" s="587"/>
      <c r="O5345" s="587"/>
      <c r="P5345" s="555"/>
      <c r="Q5345" s="555"/>
      <c r="R5345" s="555"/>
    </row>
    <row r="5346" spans="1:18" ht="29">
      <c r="A5346" s="587">
        <v>5</v>
      </c>
      <c r="B5346" s="588" t="s">
        <v>5366</v>
      </c>
      <c r="C5346" s="588" t="s">
        <v>36</v>
      </c>
      <c r="D5346" s="588" t="s">
        <v>36</v>
      </c>
      <c r="E5346" s="588" t="s">
        <v>36</v>
      </c>
      <c r="F5346" s="587" t="s">
        <v>1003</v>
      </c>
      <c r="G5346" s="588" t="s">
        <v>36</v>
      </c>
      <c r="H5346" s="587"/>
      <c r="I5346" s="587"/>
      <c r="J5346" s="587">
        <v>0</v>
      </c>
      <c r="K5346" s="588"/>
      <c r="L5346" s="588"/>
      <c r="M5346" s="587"/>
      <c r="N5346" s="587"/>
      <c r="O5346" s="587"/>
      <c r="P5346" s="555"/>
      <c r="Q5346" s="555"/>
      <c r="R5346" s="555"/>
    </row>
    <row r="5347" spans="1:18" ht="29">
      <c r="A5347" s="587">
        <v>5</v>
      </c>
      <c r="B5347" s="588" t="s">
        <v>5366</v>
      </c>
      <c r="C5347" s="588" t="s">
        <v>36</v>
      </c>
      <c r="D5347" s="588" t="s">
        <v>36</v>
      </c>
      <c r="E5347" s="588" t="s">
        <v>36</v>
      </c>
      <c r="F5347" s="587" t="s">
        <v>1004</v>
      </c>
      <c r="G5347" s="588" t="s">
        <v>36</v>
      </c>
      <c r="H5347" s="587"/>
      <c r="I5347" s="587"/>
      <c r="J5347" s="587">
        <v>0</v>
      </c>
      <c r="K5347" s="588"/>
      <c r="L5347" s="588"/>
      <c r="M5347" s="587"/>
      <c r="N5347" s="587"/>
      <c r="O5347" s="587"/>
      <c r="P5347" s="555"/>
      <c r="Q5347" s="555"/>
      <c r="R5347" s="555"/>
    </row>
    <row r="5348" spans="1:18" ht="43.5">
      <c r="A5348" s="587">
        <v>5</v>
      </c>
      <c r="B5348" s="588" t="s">
        <v>5366</v>
      </c>
      <c r="C5348" s="588" t="s">
        <v>36</v>
      </c>
      <c r="D5348" s="588" t="s">
        <v>36</v>
      </c>
      <c r="E5348" s="588" t="s">
        <v>36</v>
      </c>
      <c r="F5348" s="587" t="s">
        <v>1005</v>
      </c>
      <c r="G5348" s="588" t="s">
        <v>36</v>
      </c>
      <c r="H5348" s="587"/>
      <c r="I5348" s="587"/>
      <c r="J5348" s="587">
        <v>0</v>
      </c>
      <c r="K5348" s="588"/>
      <c r="L5348" s="588"/>
      <c r="M5348" s="587"/>
      <c r="N5348" s="587"/>
      <c r="O5348" s="587"/>
      <c r="P5348" s="555"/>
      <c r="Q5348" s="555"/>
      <c r="R5348" s="555"/>
    </row>
    <row r="5349" spans="1:18" ht="29">
      <c r="A5349" s="587">
        <v>5</v>
      </c>
      <c r="B5349" s="588" t="s">
        <v>5366</v>
      </c>
      <c r="C5349" s="588" t="s">
        <v>36</v>
      </c>
      <c r="D5349" s="588" t="s">
        <v>36</v>
      </c>
      <c r="E5349" s="588" t="s">
        <v>36</v>
      </c>
      <c r="F5349" s="587" t="s">
        <v>1006</v>
      </c>
      <c r="G5349" s="588" t="s">
        <v>36</v>
      </c>
      <c r="H5349" s="587"/>
      <c r="I5349" s="587"/>
      <c r="J5349" s="587">
        <v>0</v>
      </c>
      <c r="K5349" s="588"/>
      <c r="L5349" s="588"/>
      <c r="M5349" s="587"/>
      <c r="N5349" s="587"/>
      <c r="O5349" s="587"/>
      <c r="P5349" s="555"/>
      <c r="Q5349" s="555"/>
      <c r="R5349" s="555"/>
    </row>
    <row r="5350" spans="1:18" ht="29">
      <c r="A5350" s="587">
        <v>5</v>
      </c>
      <c r="B5350" s="588" t="s">
        <v>5366</v>
      </c>
      <c r="C5350" s="588" t="s">
        <v>36</v>
      </c>
      <c r="D5350" s="588" t="s">
        <v>36</v>
      </c>
      <c r="E5350" s="588" t="s">
        <v>36</v>
      </c>
      <c r="F5350" s="587" t="s">
        <v>1007</v>
      </c>
      <c r="G5350" s="588" t="s">
        <v>36</v>
      </c>
      <c r="H5350" s="587"/>
      <c r="I5350" s="587"/>
      <c r="J5350" s="587">
        <v>0</v>
      </c>
      <c r="K5350" s="588"/>
      <c r="L5350" s="588"/>
      <c r="M5350" s="587"/>
      <c r="N5350" s="587"/>
      <c r="O5350" s="587"/>
      <c r="P5350" s="555"/>
      <c r="Q5350" s="555"/>
      <c r="R5350" s="555"/>
    </row>
    <row r="5351" spans="1:18" ht="14.5">
      <c r="P5351" s="555"/>
      <c r="Q5351" s="555"/>
      <c r="R5351" s="555"/>
    </row>
    <row r="5352" spans="1:18" ht="14.5">
      <c r="A5352" s="587">
        <v>4</v>
      </c>
      <c r="B5352" s="588" t="s">
        <v>5366</v>
      </c>
      <c r="C5352" s="588" t="s">
        <v>36</v>
      </c>
      <c r="D5352" s="588" t="s">
        <v>36</v>
      </c>
      <c r="E5352" s="588" t="s">
        <v>36</v>
      </c>
      <c r="F5352" s="587" t="s">
        <v>1008</v>
      </c>
      <c r="G5352" s="588" t="s">
        <v>36</v>
      </c>
      <c r="H5352" s="587"/>
      <c r="I5352" s="587"/>
      <c r="J5352" s="587">
        <v>0</v>
      </c>
      <c r="K5352" s="588"/>
      <c r="L5352" s="588"/>
      <c r="M5352" s="587"/>
      <c r="N5352" s="587"/>
      <c r="O5352" s="587"/>
    </row>
    <row r="5353" spans="1:18" ht="29">
      <c r="A5353" s="587">
        <v>5</v>
      </c>
      <c r="B5353" s="588" t="s">
        <v>5366</v>
      </c>
      <c r="C5353" s="588" t="s">
        <v>36</v>
      </c>
      <c r="D5353" s="588" t="s">
        <v>36</v>
      </c>
      <c r="E5353" s="588" t="s">
        <v>36</v>
      </c>
      <c r="F5353" s="587" t="s">
        <v>1009</v>
      </c>
      <c r="G5353" s="588" t="s">
        <v>36</v>
      </c>
      <c r="H5353" s="587"/>
      <c r="I5353" s="587"/>
      <c r="J5353" s="587">
        <v>0</v>
      </c>
      <c r="K5353" s="588"/>
      <c r="L5353" s="588"/>
      <c r="M5353" s="587"/>
      <c r="N5353" s="587"/>
      <c r="O5353" s="587"/>
      <c r="P5353" s="555"/>
      <c r="Q5353" s="555"/>
      <c r="R5353" s="555"/>
    </row>
    <row r="5354" spans="1:18" ht="29">
      <c r="A5354" s="587">
        <v>5</v>
      </c>
      <c r="B5354" s="588" t="s">
        <v>5366</v>
      </c>
      <c r="C5354" s="588" t="s">
        <v>36</v>
      </c>
      <c r="D5354" s="588" t="s">
        <v>36</v>
      </c>
      <c r="E5354" s="588" t="s">
        <v>36</v>
      </c>
      <c r="F5354" s="587" t="s">
        <v>1010</v>
      </c>
      <c r="G5354" s="588" t="s">
        <v>36</v>
      </c>
      <c r="H5354" s="587"/>
      <c r="I5354" s="587"/>
      <c r="J5354" s="587">
        <v>0</v>
      </c>
      <c r="K5354" s="588"/>
      <c r="L5354" s="588"/>
      <c r="M5354" s="587"/>
      <c r="N5354" s="587"/>
      <c r="O5354" s="587"/>
      <c r="P5354" s="555"/>
      <c r="Q5354" s="555"/>
      <c r="R5354" s="555"/>
    </row>
    <row r="5355" spans="1:18" ht="29">
      <c r="A5355" s="587">
        <v>5</v>
      </c>
      <c r="B5355" s="588" t="s">
        <v>5366</v>
      </c>
      <c r="C5355" s="588" t="s">
        <v>36</v>
      </c>
      <c r="D5355" s="588" t="s">
        <v>36</v>
      </c>
      <c r="E5355" s="588" t="s">
        <v>36</v>
      </c>
      <c r="F5355" s="587" t="s">
        <v>1011</v>
      </c>
      <c r="G5355" s="588" t="s">
        <v>36</v>
      </c>
      <c r="H5355" s="587"/>
      <c r="I5355" s="587"/>
      <c r="J5355" s="587">
        <v>0</v>
      </c>
      <c r="K5355" s="588"/>
      <c r="L5355" s="588"/>
      <c r="M5355" s="587"/>
      <c r="N5355" s="587"/>
      <c r="O5355" s="587"/>
      <c r="P5355" s="555"/>
      <c r="Q5355" s="555"/>
      <c r="R5355" s="555"/>
    </row>
    <row r="5356" spans="1:18" ht="29">
      <c r="A5356" s="587">
        <v>5</v>
      </c>
      <c r="B5356" s="588" t="s">
        <v>5366</v>
      </c>
      <c r="C5356" s="588" t="s">
        <v>36</v>
      </c>
      <c r="D5356" s="588" t="s">
        <v>36</v>
      </c>
      <c r="E5356" s="588" t="s">
        <v>36</v>
      </c>
      <c r="F5356" s="587" t="s">
        <v>1012</v>
      </c>
      <c r="G5356" s="588" t="s">
        <v>36</v>
      </c>
      <c r="H5356" s="587"/>
      <c r="I5356" s="587"/>
      <c r="J5356" s="587">
        <v>0</v>
      </c>
      <c r="K5356" s="588"/>
      <c r="L5356" s="588"/>
      <c r="M5356" s="587"/>
      <c r="N5356" s="587"/>
      <c r="O5356" s="587"/>
      <c r="P5356" s="555"/>
      <c r="Q5356" s="555"/>
      <c r="R5356" s="555"/>
    </row>
    <row r="5357" spans="1:18" ht="14.5">
      <c r="A5357" s="587">
        <v>5</v>
      </c>
      <c r="B5357" s="588" t="s">
        <v>5366</v>
      </c>
      <c r="C5357" s="588" t="s">
        <v>36</v>
      </c>
      <c r="D5357" s="588" t="s">
        <v>36</v>
      </c>
      <c r="E5357" s="588" t="s">
        <v>36</v>
      </c>
      <c r="F5357" s="587" t="s">
        <v>1013</v>
      </c>
      <c r="G5357" s="588" t="s">
        <v>36</v>
      </c>
      <c r="H5357" s="587"/>
      <c r="I5357" s="587"/>
      <c r="J5357" s="587">
        <v>0</v>
      </c>
      <c r="K5357" s="588"/>
      <c r="L5357" s="588"/>
      <c r="M5357" s="587"/>
      <c r="N5357" s="587"/>
      <c r="O5357" s="587"/>
      <c r="P5357" s="555"/>
      <c r="Q5357" s="555"/>
      <c r="R5357" s="555"/>
    </row>
    <row r="5358" spans="1:18" ht="14.5">
      <c r="P5358" s="555"/>
      <c r="Q5358" s="555"/>
      <c r="R5358" s="555"/>
    </row>
    <row r="5359" spans="1:18" ht="14.5">
      <c r="A5359" s="587">
        <v>4</v>
      </c>
      <c r="B5359" s="588" t="s">
        <v>5366</v>
      </c>
      <c r="C5359" s="588" t="s">
        <v>36</v>
      </c>
      <c r="D5359" s="588" t="s">
        <v>36</v>
      </c>
      <c r="E5359" s="588" t="s">
        <v>36</v>
      </c>
      <c r="F5359" s="587" t="s">
        <v>1014</v>
      </c>
      <c r="G5359" s="588" t="s">
        <v>36</v>
      </c>
      <c r="H5359" s="587"/>
      <c r="I5359" s="587"/>
      <c r="J5359" s="587">
        <v>0</v>
      </c>
      <c r="K5359" s="588"/>
      <c r="L5359" s="588"/>
      <c r="M5359" s="587"/>
      <c r="N5359" s="587"/>
      <c r="O5359" s="587"/>
    </row>
    <row r="5360" spans="1:18" ht="29">
      <c r="A5360" s="587">
        <v>5</v>
      </c>
      <c r="B5360" s="588" t="s">
        <v>5366</v>
      </c>
      <c r="C5360" s="588" t="s">
        <v>36</v>
      </c>
      <c r="D5360" s="588" t="s">
        <v>36</v>
      </c>
      <c r="E5360" s="588" t="s">
        <v>36</v>
      </c>
      <c r="F5360" s="587" t="s">
        <v>1015</v>
      </c>
      <c r="G5360" s="588" t="s">
        <v>36</v>
      </c>
      <c r="H5360" s="587"/>
      <c r="I5360" s="587"/>
      <c r="J5360" s="587">
        <v>0</v>
      </c>
      <c r="K5360" s="588"/>
      <c r="L5360" s="588"/>
      <c r="M5360" s="587"/>
      <c r="N5360" s="587"/>
      <c r="O5360" s="587"/>
      <c r="P5360" s="555"/>
      <c r="Q5360" s="555"/>
      <c r="R5360" s="555"/>
    </row>
    <row r="5361" spans="1:18" ht="14.5">
      <c r="A5361" s="587">
        <v>5</v>
      </c>
      <c r="B5361" s="588" t="s">
        <v>5366</v>
      </c>
      <c r="C5361" s="588" t="s">
        <v>36</v>
      </c>
      <c r="D5361" s="588" t="s">
        <v>36</v>
      </c>
      <c r="E5361" s="588" t="s">
        <v>36</v>
      </c>
      <c r="F5361" s="587" t="s">
        <v>1016</v>
      </c>
      <c r="G5361" s="588" t="s">
        <v>36</v>
      </c>
      <c r="H5361" s="587"/>
      <c r="I5361" s="587"/>
      <c r="J5361" s="587">
        <v>0</v>
      </c>
      <c r="K5361" s="588"/>
      <c r="L5361" s="588"/>
      <c r="M5361" s="587"/>
      <c r="N5361" s="587"/>
      <c r="O5361" s="587"/>
      <c r="P5361" s="555"/>
      <c r="Q5361" s="555"/>
      <c r="R5361" s="555"/>
    </row>
    <row r="5362" spans="1:18" ht="14.5">
      <c r="P5362" s="555"/>
      <c r="Q5362" s="555"/>
      <c r="R5362" s="555"/>
    </row>
    <row r="5363" spans="1:18" ht="29">
      <c r="A5363" s="587">
        <v>3</v>
      </c>
      <c r="B5363" s="588" t="s">
        <v>5366</v>
      </c>
      <c r="C5363" s="588" t="s">
        <v>36</v>
      </c>
      <c r="D5363" s="588" t="s">
        <v>36</v>
      </c>
      <c r="E5363" s="588" t="s">
        <v>36</v>
      </c>
      <c r="F5363" s="587" t="s">
        <v>1017</v>
      </c>
      <c r="G5363" s="588" t="s">
        <v>36</v>
      </c>
      <c r="H5363" s="587"/>
      <c r="I5363" s="587"/>
      <c r="J5363" s="583">
        <v>12500</v>
      </c>
      <c r="K5363" s="588"/>
      <c r="L5363" s="588"/>
      <c r="M5363" s="587"/>
      <c r="N5363" s="587"/>
      <c r="O5363" s="587"/>
    </row>
    <row r="5364" spans="1:18" ht="14.5">
      <c r="A5364" s="587">
        <v>4</v>
      </c>
      <c r="B5364" s="588" t="s">
        <v>5366</v>
      </c>
      <c r="C5364" s="588" t="s">
        <v>36</v>
      </c>
      <c r="D5364" s="588" t="s">
        <v>36</v>
      </c>
      <c r="E5364" s="588" t="s">
        <v>36</v>
      </c>
      <c r="F5364" s="587" t="s">
        <v>1018</v>
      </c>
      <c r="G5364" s="588" t="s">
        <v>36</v>
      </c>
      <c r="H5364" s="587"/>
      <c r="I5364" s="587"/>
      <c r="J5364" s="583">
        <v>12500</v>
      </c>
      <c r="K5364" s="588"/>
      <c r="L5364" s="588"/>
      <c r="M5364" s="587"/>
      <c r="N5364" s="587"/>
      <c r="O5364" s="587"/>
      <c r="P5364" s="555"/>
      <c r="Q5364" s="555"/>
      <c r="R5364" s="555"/>
    </row>
    <row r="5365" spans="1:18" ht="25">
      <c r="B5365" s="590" t="s">
        <v>5366</v>
      </c>
      <c r="C5365" s="590" t="s">
        <v>1914</v>
      </c>
      <c r="D5365" s="590" t="s">
        <v>2375</v>
      </c>
      <c r="E5365" s="590" t="s">
        <v>5</v>
      </c>
      <c r="F5365" s="591" t="s">
        <v>1019</v>
      </c>
      <c r="G5365" s="590" t="s">
        <v>0</v>
      </c>
      <c r="H5365" s="589">
        <v>1</v>
      </c>
      <c r="I5365" s="592">
        <v>12500</v>
      </c>
      <c r="J5365" s="592">
        <v>12500</v>
      </c>
      <c r="K5365" s="590" t="s">
        <v>2376</v>
      </c>
      <c r="L5365" s="590" t="s">
        <v>5367</v>
      </c>
      <c r="M5365" s="591" t="s">
        <v>1019</v>
      </c>
      <c r="O5365" s="554" t="str">
        <f>+_xlfn.CONCAT(B5365,"-",E5365)</f>
        <v>B3/27/01-A</v>
      </c>
      <c r="P5365" s="555"/>
      <c r="Q5365" s="555"/>
      <c r="R5365" s="555"/>
    </row>
    <row r="5368" spans="1:18" ht="29">
      <c r="A5368" s="587">
        <v>3</v>
      </c>
      <c r="B5368" s="588" t="s">
        <v>5368</v>
      </c>
      <c r="C5368" s="588" t="s">
        <v>36</v>
      </c>
      <c r="D5368" s="588" t="s">
        <v>36</v>
      </c>
      <c r="E5368" s="588" t="s">
        <v>36</v>
      </c>
      <c r="F5368" s="587" t="s">
        <v>1020</v>
      </c>
      <c r="G5368" s="588" t="s">
        <v>36</v>
      </c>
      <c r="H5368" s="587"/>
      <c r="I5368" s="587"/>
      <c r="J5368" s="587">
        <v>0</v>
      </c>
      <c r="K5368" s="588"/>
      <c r="L5368" s="588"/>
      <c r="M5368" s="587"/>
      <c r="N5368" s="587"/>
      <c r="O5368" s="587"/>
    </row>
    <row r="5369" spans="1:18" ht="29">
      <c r="A5369" s="587">
        <v>4</v>
      </c>
      <c r="B5369" s="588" t="s">
        <v>5368</v>
      </c>
      <c r="C5369" s="588" t="s">
        <v>36</v>
      </c>
      <c r="D5369" s="588" t="s">
        <v>36</v>
      </c>
      <c r="E5369" s="588" t="s">
        <v>36</v>
      </c>
      <c r="F5369" s="587" t="s">
        <v>998</v>
      </c>
      <c r="G5369" s="588" t="s">
        <v>36</v>
      </c>
      <c r="H5369" s="587"/>
      <c r="I5369" s="587"/>
      <c r="J5369" s="587">
        <v>0</v>
      </c>
      <c r="K5369" s="588"/>
      <c r="L5369" s="588"/>
      <c r="M5369" s="587"/>
      <c r="N5369" s="587"/>
      <c r="O5369" s="587"/>
      <c r="P5369" s="555"/>
      <c r="Q5369" s="555"/>
      <c r="R5369" s="555"/>
    </row>
    <row r="5370" spans="1:18" ht="29">
      <c r="A5370" s="587">
        <v>5</v>
      </c>
      <c r="B5370" s="588" t="s">
        <v>5368</v>
      </c>
      <c r="C5370" s="588" t="s">
        <v>36</v>
      </c>
      <c r="D5370" s="588" t="s">
        <v>36</v>
      </c>
      <c r="E5370" s="588" t="s">
        <v>36</v>
      </c>
      <c r="F5370" s="587" t="s">
        <v>1021</v>
      </c>
      <c r="G5370" s="588" t="s">
        <v>36</v>
      </c>
      <c r="H5370" s="587"/>
      <c r="I5370" s="587"/>
      <c r="J5370" s="587">
        <v>0</v>
      </c>
      <c r="K5370" s="588"/>
      <c r="L5370" s="588"/>
      <c r="M5370" s="587"/>
      <c r="N5370" s="587"/>
      <c r="O5370" s="587"/>
      <c r="P5370" s="555"/>
      <c r="Q5370" s="555"/>
      <c r="R5370" s="555"/>
    </row>
    <row r="5371" spans="1:18" ht="29">
      <c r="A5371" s="587">
        <v>5</v>
      </c>
      <c r="B5371" s="588" t="s">
        <v>5368</v>
      </c>
      <c r="C5371" s="588" t="s">
        <v>36</v>
      </c>
      <c r="D5371" s="588" t="s">
        <v>36</v>
      </c>
      <c r="E5371" s="588" t="s">
        <v>36</v>
      </c>
      <c r="F5371" s="587" t="s">
        <v>1022</v>
      </c>
      <c r="G5371" s="588" t="s">
        <v>36</v>
      </c>
      <c r="H5371" s="587"/>
      <c r="I5371" s="587"/>
      <c r="J5371" s="587">
        <v>0</v>
      </c>
      <c r="K5371" s="588"/>
      <c r="L5371" s="588"/>
      <c r="M5371" s="587"/>
      <c r="N5371" s="587"/>
      <c r="O5371" s="587"/>
      <c r="P5371" s="555"/>
      <c r="Q5371" s="555"/>
      <c r="R5371" s="555"/>
    </row>
    <row r="5372" spans="1:18" ht="29">
      <c r="A5372" s="587">
        <v>5</v>
      </c>
      <c r="B5372" s="588" t="s">
        <v>5368</v>
      </c>
      <c r="C5372" s="588" t="s">
        <v>36</v>
      </c>
      <c r="D5372" s="588" t="s">
        <v>36</v>
      </c>
      <c r="E5372" s="588" t="s">
        <v>36</v>
      </c>
      <c r="F5372" s="587" t="s">
        <v>1023</v>
      </c>
      <c r="G5372" s="588" t="s">
        <v>36</v>
      </c>
      <c r="H5372" s="587"/>
      <c r="I5372" s="587"/>
      <c r="J5372" s="587">
        <v>0</v>
      </c>
      <c r="K5372" s="588"/>
      <c r="L5372" s="588"/>
      <c r="M5372" s="587"/>
      <c r="N5372" s="587"/>
      <c r="O5372" s="587"/>
      <c r="P5372" s="555"/>
      <c r="Q5372" s="555"/>
      <c r="R5372" s="555"/>
    </row>
    <row r="5373" spans="1:18" ht="29">
      <c r="A5373" s="587">
        <v>5</v>
      </c>
      <c r="B5373" s="588" t="s">
        <v>5368</v>
      </c>
      <c r="C5373" s="588" t="s">
        <v>36</v>
      </c>
      <c r="D5373" s="588" t="s">
        <v>36</v>
      </c>
      <c r="E5373" s="588" t="s">
        <v>36</v>
      </c>
      <c r="F5373" s="587" t="s">
        <v>1024</v>
      </c>
      <c r="G5373" s="588" t="s">
        <v>36</v>
      </c>
      <c r="H5373" s="587"/>
      <c r="I5373" s="587"/>
      <c r="J5373" s="587">
        <v>0</v>
      </c>
      <c r="K5373" s="588"/>
      <c r="L5373" s="588"/>
      <c r="M5373" s="587"/>
      <c r="N5373" s="587"/>
      <c r="O5373" s="587"/>
      <c r="P5373" s="555"/>
      <c r="Q5373" s="555"/>
      <c r="R5373" s="555"/>
    </row>
    <row r="5374" spans="1:18" ht="14.5">
      <c r="P5374" s="555"/>
      <c r="Q5374" s="555"/>
      <c r="R5374" s="555"/>
    </row>
    <row r="5375" spans="1:18" ht="29">
      <c r="A5375" s="587">
        <v>3</v>
      </c>
      <c r="B5375" s="588" t="s">
        <v>5368</v>
      </c>
      <c r="C5375" s="588" t="s">
        <v>36</v>
      </c>
      <c r="D5375" s="588" t="s">
        <v>36</v>
      </c>
      <c r="E5375" s="588" t="s">
        <v>36</v>
      </c>
      <c r="F5375" s="587" t="s">
        <v>1025</v>
      </c>
      <c r="G5375" s="588" t="s">
        <v>36</v>
      </c>
      <c r="H5375" s="587"/>
      <c r="I5375" s="587"/>
      <c r="J5375" s="583">
        <v>719643.75</v>
      </c>
      <c r="K5375" s="588"/>
      <c r="L5375" s="588"/>
      <c r="M5375" s="587"/>
      <c r="N5375" s="587"/>
      <c r="O5375" s="587"/>
    </row>
    <row r="5376" spans="1:18" ht="29">
      <c r="A5376" s="587">
        <v>4</v>
      </c>
      <c r="B5376" s="588" t="s">
        <v>5368</v>
      </c>
      <c r="C5376" s="588" t="s">
        <v>36</v>
      </c>
      <c r="D5376" s="588" t="s">
        <v>36</v>
      </c>
      <c r="E5376" s="588" t="s">
        <v>36</v>
      </c>
      <c r="F5376" s="587" t="s">
        <v>1026</v>
      </c>
      <c r="G5376" s="588" t="s">
        <v>36</v>
      </c>
      <c r="H5376" s="587"/>
      <c r="I5376" s="587"/>
      <c r="J5376" s="583">
        <v>298137.5</v>
      </c>
      <c r="K5376" s="588"/>
      <c r="L5376" s="588"/>
      <c r="M5376" s="587"/>
      <c r="N5376" s="587"/>
      <c r="O5376" s="587"/>
      <c r="P5376" s="555"/>
      <c r="Q5376" s="555"/>
      <c r="R5376" s="555"/>
    </row>
    <row r="5377" spans="1:18" ht="50">
      <c r="B5377" s="590" t="s">
        <v>5368</v>
      </c>
      <c r="C5377" s="590" t="s">
        <v>1914</v>
      </c>
      <c r="D5377" s="590" t="s">
        <v>2379</v>
      </c>
      <c r="E5377" s="590" t="s">
        <v>5</v>
      </c>
      <c r="F5377" s="591" t="s">
        <v>5369</v>
      </c>
      <c r="G5377" s="590" t="s">
        <v>311</v>
      </c>
      <c r="H5377" s="589">
        <v>6</v>
      </c>
      <c r="I5377" s="592">
        <v>12962.5</v>
      </c>
      <c r="J5377" s="592">
        <v>77775</v>
      </c>
      <c r="K5377" s="590" t="s">
        <v>2376</v>
      </c>
      <c r="L5377" s="590" t="s">
        <v>5370</v>
      </c>
      <c r="M5377" s="591" t="s">
        <v>5369</v>
      </c>
      <c r="O5377" s="554" t="str">
        <f t="shared" ref="O5377:O5378" si="496">+_xlfn.CONCAT(B5377,"-",E5377)</f>
        <v>B3/27/02-A</v>
      </c>
      <c r="P5377" s="555"/>
      <c r="Q5377" s="555"/>
      <c r="R5377" s="555"/>
    </row>
    <row r="5378" spans="1:18" ht="37.5">
      <c r="B5378" s="590" t="s">
        <v>5368</v>
      </c>
      <c r="C5378" s="590" t="s">
        <v>1914</v>
      </c>
      <c r="D5378" s="590" t="s">
        <v>2379</v>
      </c>
      <c r="E5378" s="590" t="s">
        <v>6</v>
      </c>
      <c r="F5378" s="591" t="s">
        <v>1029</v>
      </c>
      <c r="G5378" s="590" t="s">
        <v>311</v>
      </c>
      <c r="H5378" s="589">
        <v>17</v>
      </c>
      <c r="I5378" s="592">
        <v>12962.5</v>
      </c>
      <c r="J5378" s="592">
        <v>220362.5</v>
      </c>
      <c r="K5378" s="590" t="s">
        <v>2376</v>
      </c>
      <c r="L5378" s="590" t="s">
        <v>5371</v>
      </c>
      <c r="M5378" s="591" t="s">
        <v>1029</v>
      </c>
      <c r="O5378" s="554" t="str">
        <f t="shared" si="496"/>
        <v>B3/27/02-B</v>
      </c>
    </row>
    <row r="5380" spans="1:18" ht="29">
      <c r="A5380" s="587">
        <v>4</v>
      </c>
      <c r="B5380" s="588" t="s">
        <v>5368</v>
      </c>
      <c r="C5380" s="588" t="s">
        <v>36</v>
      </c>
      <c r="D5380" s="588" t="s">
        <v>36</v>
      </c>
      <c r="E5380" s="588" t="s">
        <v>36</v>
      </c>
      <c r="F5380" s="587" t="s">
        <v>1031</v>
      </c>
      <c r="G5380" s="588" t="s">
        <v>36</v>
      </c>
      <c r="H5380" s="587"/>
      <c r="I5380" s="587"/>
      <c r="J5380" s="583">
        <v>69256.25</v>
      </c>
      <c r="K5380" s="588"/>
      <c r="L5380" s="588"/>
      <c r="M5380" s="587"/>
      <c r="N5380" s="587"/>
      <c r="O5380" s="587"/>
    </row>
    <row r="5381" spans="1:18" ht="37.5">
      <c r="B5381" s="590" t="s">
        <v>5368</v>
      </c>
      <c r="C5381" s="590" t="s">
        <v>1914</v>
      </c>
      <c r="D5381" s="590" t="s">
        <v>2379</v>
      </c>
      <c r="E5381" s="590" t="s">
        <v>7</v>
      </c>
      <c r="F5381" s="591" t="s">
        <v>1032</v>
      </c>
      <c r="G5381" s="590" t="s">
        <v>311</v>
      </c>
      <c r="H5381" s="589">
        <v>7</v>
      </c>
      <c r="I5381" s="592">
        <v>9893.75</v>
      </c>
      <c r="J5381" s="592">
        <v>69256.25</v>
      </c>
      <c r="K5381" s="590" t="s">
        <v>2376</v>
      </c>
      <c r="L5381" s="590" t="s">
        <v>5372</v>
      </c>
      <c r="M5381" s="591" t="s">
        <v>1032</v>
      </c>
      <c r="O5381" s="554" t="str">
        <f>+_xlfn.CONCAT(B5381,"-",E5381)</f>
        <v>B3/27/02-C</v>
      </c>
      <c r="P5381" s="555"/>
      <c r="Q5381" s="555"/>
      <c r="R5381" s="555"/>
    </row>
    <row r="5383" spans="1:18" ht="29">
      <c r="A5383" s="587">
        <v>4</v>
      </c>
      <c r="B5383" s="588" t="s">
        <v>5368</v>
      </c>
      <c r="C5383" s="588" t="s">
        <v>36</v>
      </c>
      <c r="D5383" s="588" t="s">
        <v>36</v>
      </c>
      <c r="E5383" s="588" t="s">
        <v>36</v>
      </c>
      <c r="F5383" s="587" t="s">
        <v>1033</v>
      </c>
      <c r="G5383" s="588" t="s">
        <v>36</v>
      </c>
      <c r="H5383" s="587"/>
      <c r="I5383" s="587"/>
      <c r="J5383" s="583">
        <v>297875</v>
      </c>
      <c r="K5383" s="588"/>
      <c r="L5383" s="588"/>
      <c r="M5383" s="587"/>
      <c r="N5383" s="587"/>
      <c r="O5383" s="587"/>
    </row>
    <row r="5384" spans="1:18" ht="37.5">
      <c r="B5384" s="590" t="s">
        <v>5368</v>
      </c>
      <c r="C5384" s="590" t="s">
        <v>1914</v>
      </c>
      <c r="D5384" s="590" t="s">
        <v>2379</v>
      </c>
      <c r="E5384" s="590" t="s">
        <v>8</v>
      </c>
      <c r="F5384" s="591" t="s">
        <v>1034</v>
      </c>
      <c r="G5384" s="590" t="s">
        <v>311</v>
      </c>
      <c r="H5384" s="589">
        <v>20</v>
      </c>
      <c r="I5384" s="592">
        <v>14893.75</v>
      </c>
      <c r="J5384" s="592">
        <v>297875</v>
      </c>
      <c r="K5384" s="590" t="s">
        <v>2376</v>
      </c>
      <c r="L5384" s="590" t="s">
        <v>5373</v>
      </c>
      <c r="M5384" s="591" t="s">
        <v>1034</v>
      </c>
      <c r="O5384" s="554" t="str">
        <f>+_xlfn.CONCAT(B5384,"-",E5384)</f>
        <v>B3/27/02-D</v>
      </c>
      <c r="P5384" s="555"/>
      <c r="Q5384" s="555"/>
      <c r="R5384" s="555"/>
    </row>
    <row r="5387" spans="1:18" ht="14.5">
      <c r="A5387" s="587">
        <v>4</v>
      </c>
      <c r="B5387" s="588" t="s">
        <v>5374</v>
      </c>
      <c r="C5387" s="588" t="s">
        <v>36</v>
      </c>
      <c r="D5387" s="588" t="s">
        <v>36</v>
      </c>
      <c r="E5387" s="588" t="s">
        <v>36</v>
      </c>
      <c r="F5387" s="587" t="s">
        <v>982</v>
      </c>
      <c r="G5387" s="588" t="s">
        <v>36</v>
      </c>
      <c r="H5387" s="587"/>
      <c r="I5387" s="587"/>
      <c r="J5387" s="583">
        <v>54375</v>
      </c>
      <c r="K5387" s="588"/>
      <c r="L5387" s="588"/>
      <c r="M5387" s="587"/>
      <c r="N5387" s="587"/>
      <c r="O5387" s="587"/>
    </row>
    <row r="5388" spans="1:18" ht="14.5">
      <c r="B5388" s="590" t="s">
        <v>5374</v>
      </c>
      <c r="C5388" s="590" t="s">
        <v>1914</v>
      </c>
      <c r="D5388" s="590" t="s">
        <v>2379</v>
      </c>
      <c r="E5388" s="590" t="s">
        <v>5</v>
      </c>
      <c r="F5388" s="591" t="s">
        <v>983</v>
      </c>
      <c r="G5388" s="590" t="s">
        <v>0</v>
      </c>
      <c r="H5388" s="589">
        <v>1</v>
      </c>
      <c r="I5388" s="592">
        <v>50000</v>
      </c>
      <c r="J5388" s="592">
        <v>50000</v>
      </c>
      <c r="K5388" s="590" t="s">
        <v>2376</v>
      </c>
      <c r="L5388" s="590" t="s">
        <v>5375</v>
      </c>
      <c r="M5388" s="591" t="s">
        <v>983</v>
      </c>
      <c r="O5388" s="554" t="str">
        <f t="shared" ref="O5388:O5389" si="497">+_xlfn.CONCAT(B5388,"-",E5388)</f>
        <v>B3/27/03-A</v>
      </c>
      <c r="P5388" s="555"/>
      <c r="Q5388" s="555"/>
      <c r="R5388" s="555"/>
    </row>
    <row r="5389" spans="1:18">
      <c r="B5389" s="590" t="s">
        <v>5374</v>
      </c>
      <c r="C5389" s="590" t="s">
        <v>1914</v>
      </c>
      <c r="D5389" s="590" t="s">
        <v>2379</v>
      </c>
      <c r="E5389" s="590" t="s">
        <v>6</v>
      </c>
      <c r="F5389" s="591" t="s">
        <v>984</v>
      </c>
      <c r="G5389" s="590" t="s">
        <v>0</v>
      </c>
      <c r="H5389" s="589">
        <v>1</v>
      </c>
      <c r="I5389" s="592">
        <v>4375</v>
      </c>
      <c r="J5389" s="592">
        <v>4375</v>
      </c>
      <c r="K5389" s="590" t="s">
        <v>2376</v>
      </c>
      <c r="L5389" s="590" t="s">
        <v>5376</v>
      </c>
      <c r="M5389" s="591" t="s">
        <v>984</v>
      </c>
      <c r="O5389" s="554" t="str">
        <f t="shared" si="497"/>
        <v>B3/27/03-B</v>
      </c>
    </row>
    <row r="5391" spans="1:18" ht="29">
      <c r="A5391" s="587">
        <v>3</v>
      </c>
      <c r="B5391" s="588" t="s">
        <v>5374</v>
      </c>
      <c r="C5391" s="588" t="s">
        <v>36</v>
      </c>
      <c r="D5391" s="588" t="s">
        <v>36</v>
      </c>
      <c r="E5391" s="588" t="s">
        <v>36</v>
      </c>
      <c r="F5391" s="587" t="s">
        <v>1036</v>
      </c>
      <c r="G5391" s="588" t="s">
        <v>36</v>
      </c>
      <c r="H5391" s="587"/>
      <c r="I5391" s="587"/>
      <c r="J5391" s="583">
        <v>2399784.2599999998</v>
      </c>
      <c r="K5391" s="588"/>
      <c r="L5391" s="588"/>
      <c r="M5391" s="587"/>
      <c r="N5391" s="587"/>
      <c r="O5391" s="587"/>
    </row>
    <row r="5392" spans="1:18" ht="58">
      <c r="A5392" s="587">
        <v>4</v>
      </c>
      <c r="B5392" s="588" t="s">
        <v>5374</v>
      </c>
      <c r="C5392" s="588" t="s">
        <v>36</v>
      </c>
      <c r="D5392" s="588" t="s">
        <v>36</v>
      </c>
      <c r="E5392" s="588" t="s">
        <v>36</v>
      </c>
      <c r="F5392" s="587" t="s">
        <v>1037</v>
      </c>
      <c r="G5392" s="588" t="s">
        <v>36</v>
      </c>
      <c r="H5392" s="587"/>
      <c r="I5392" s="587"/>
      <c r="J5392" s="583">
        <v>312500</v>
      </c>
      <c r="K5392" s="588"/>
      <c r="L5392" s="588"/>
      <c r="M5392" s="587"/>
      <c r="N5392" s="587"/>
      <c r="O5392" s="587"/>
      <c r="P5392" s="555"/>
      <c r="Q5392" s="555"/>
      <c r="R5392" s="555"/>
    </row>
    <row r="5393" spans="1:18" ht="75">
      <c r="B5393" s="590" t="s">
        <v>5374</v>
      </c>
      <c r="C5393" s="590" t="s">
        <v>1914</v>
      </c>
      <c r="D5393" s="590" t="s">
        <v>2379</v>
      </c>
      <c r="E5393" s="590" t="s">
        <v>7</v>
      </c>
      <c r="F5393" s="591" t="s">
        <v>1038</v>
      </c>
      <c r="G5393" s="590" t="s">
        <v>0</v>
      </c>
      <c r="H5393" s="589">
        <v>1</v>
      </c>
      <c r="I5393" s="592">
        <v>312500</v>
      </c>
      <c r="J5393" s="592">
        <v>312500</v>
      </c>
      <c r="K5393" s="590" t="s">
        <v>2376</v>
      </c>
      <c r="L5393" s="590" t="s">
        <v>5377</v>
      </c>
      <c r="M5393" s="591" t="s">
        <v>1038</v>
      </c>
      <c r="O5393" s="554" t="str">
        <f>+_xlfn.CONCAT(B5393,"-",E5393)</f>
        <v>B3/27/03-C</v>
      </c>
      <c r="P5393" s="555"/>
      <c r="Q5393" s="555"/>
      <c r="R5393" s="555"/>
    </row>
    <row r="5395" spans="1:18" ht="29">
      <c r="A5395" s="587">
        <v>4</v>
      </c>
      <c r="B5395" s="588" t="s">
        <v>5374</v>
      </c>
      <c r="C5395" s="588" t="s">
        <v>36</v>
      </c>
      <c r="D5395" s="588" t="s">
        <v>36</v>
      </c>
      <c r="E5395" s="588" t="s">
        <v>36</v>
      </c>
      <c r="F5395" s="587" t="s">
        <v>1039</v>
      </c>
      <c r="G5395" s="588" t="s">
        <v>36</v>
      </c>
      <c r="H5395" s="587"/>
      <c r="I5395" s="587"/>
      <c r="J5395" s="583">
        <v>331250</v>
      </c>
      <c r="K5395" s="588"/>
      <c r="L5395" s="588"/>
      <c r="M5395" s="587"/>
      <c r="N5395" s="587"/>
      <c r="O5395" s="587"/>
    </row>
    <row r="5396" spans="1:18" ht="25">
      <c r="B5396" s="590" t="s">
        <v>5374</v>
      </c>
      <c r="C5396" s="590" t="s">
        <v>1914</v>
      </c>
      <c r="D5396" s="590" t="s">
        <v>2379</v>
      </c>
      <c r="E5396" s="590" t="s">
        <v>8</v>
      </c>
      <c r="F5396" s="591" t="s">
        <v>1040</v>
      </c>
      <c r="G5396" s="590" t="s">
        <v>0</v>
      </c>
      <c r="H5396" s="589">
        <v>1</v>
      </c>
      <c r="I5396" s="592">
        <v>312500</v>
      </c>
      <c r="J5396" s="592">
        <v>312500</v>
      </c>
      <c r="K5396" s="590" t="s">
        <v>2376</v>
      </c>
      <c r="L5396" s="590" t="s">
        <v>5378</v>
      </c>
      <c r="M5396" s="591" t="s">
        <v>1040</v>
      </c>
      <c r="O5396" s="554" t="str">
        <f t="shared" ref="O5396:O5397" si="498">+_xlfn.CONCAT(B5396,"-",E5396)</f>
        <v>B3/27/03-D</v>
      </c>
      <c r="P5396" s="555"/>
      <c r="Q5396" s="555"/>
      <c r="R5396" s="555"/>
    </row>
    <row r="5397" spans="1:18">
      <c r="B5397" s="590" t="s">
        <v>5374</v>
      </c>
      <c r="C5397" s="590" t="s">
        <v>1914</v>
      </c>
      <c r="D5397" s="590" t="s">
        <v>2379</v>
      </c>
      <c r="E5397" s="590" t="s">
        <v>10</v>
      </c>
      <c r="F5397" s="591" t="s">
        <v>1041</v>
      </c>
      <c r="G5397" s="590" t="s">
        <v>0</v>
      </c>
      <c r="H5397" s="589">
        <v>1</v>
      </c>
      <c r="I5397" s="592">
        <v>18750</v>
      </c>
      <c r="J5397" s="592">
        <v>18750</v>
      </c>
      <c r="K5397" s="590" t="s">
        <v>2376</v>
      </c>
      <c r="L5397" s="590" t="s">
        <v>5379</v>
      </c>
      <c r="M5397" s="591" t="s">
        <v>1041</v>
      </c>
      <c r="O5397" s="554" t="str">
        <f t="shared" si="498"/>
        <v>B3/27/03-E</v>
      </c>
    </row>
    <row r="5399" spans="1:18" ht="14.5">
      <c r="A5399" s="587">
        <v>4</v>
      </c>
      <c r="B5399" s="588" t="s">
        <v>5374</v>
      </c>
      <c r="C5399" s="588" t="s">
        <v>36</v>
      </c>
      <c r="D5399" s="588" t="s">
        <v>36</v>
      </c>
      <c r="E5399" s="588" t="s">
        <v>36</v>
      </c>
      <c r="F5399" s="587" t="s">
        <v>982</v>
      </c>
      <c r="G5399" s="588" t="s">
        <v>36</v>
      </c>
      <c r="H5399" s="587"/>
      <c r="I5399" s="587"/>
      <c r="J5399" s="583">
        <v>24375</v>
      </c>
      <c r="K5399" s="588"/>
      <c r="L5399" s="588"/>
      <c r="M5399" s="587"/>
      <c r="N5399" s="587"/>
      <c r="O5399" s="587"/>
    </row>
    <row r="5400" spans="1:18" ht="14.5">
      <c r="B5400" s="590" t="s">
        <v>5374</v>
      </c>
      <c r="C5400" s="590" t="s">
        <v>1914</v>
      </c>
      <c r="D5400" s="590" t="s">
        <v>2379</v>
      </c>
      <c r="E5400" s="590" t="s">
        <v>11</v>
      </c>
      <c r="F5400" s="591" t="s">
        <v>983</v>
      </c>
      <c r="G5400" s="590" t="s">
        <v>0</v>
      </c>
      <c r="H5400" s="589">
        <v>1</v>
      </c>
      <c r="I5400" s="592">
        <v>20000</v>
      </c>
      <c r="J5400" s="592">
        <v>20000</v>
      </c>
      <c r="K5400" s="590" t="s">
        <v>2376</v>
      </c>
      <c r="L5400" s="590" t="s">
        <v>5380</v>
      </c>
      <c r="M5400" s="591" t="s">
        <v>983</v>
      </c>
      <c r="O5400" s="554" t="str">
        <f t="shared" ref="O5400:O5401" si="499">+_xlfn.CONCAT(B5400,"-",E5400)</f>
        <v>B3/27/03-F</v>
      </c>
      <c r="P5400" s="555"/>
      <c r="Q5400" s="555"/>
      <c r="R5400" s="555"/>
    </row>
    <row r="5401" spans="1:18">
      <c r="B5401" s="590" t="s">
        <v>5374</v>
      </c>
      <c r="C5401" s="590" t="s">
        <v>1914</v>
      </c>
      <c r="D5401" s="590" t="s">
        <v>2379</v>
      </c>
      <c r="E5401" s="590" t="s">
        <v>27</v>
      </c>
      <c r="F5401" s="591" t="s">
        <v>984</v>
      </c>
      <c r="G5401" s="590" t="s">
        <v>0</v>
      </c>
      <c r="H5401" s="589">
        <v>1</v>
      </c>
      <c r="I5401" s="592">
        <v>4375</v>
      </c>
      <c r="J5401" s="592">
        <v>4375</v>
      </c>
      <c r="K5401" s="590" t="s">
        <v>2376</v>
      </c>
      <c r="L5401" s="590" t="s">
        <v>5381</v>
      </c>
      <c r="M5401" s="591" t="s">
        <v>984</v>
      </c>
      <c r="O5401" s="554" t="str">
        <f t="shared" si="499"/>
        <v>B3/27/03-G</v>
      </c>
    </row>
    <row r="5403" spans="1:18" ht="14.5">
      <c r="A5403" s="587">
        <v>4</v>
      </c>
      <c r="B5403" s="588" t="s">
        <v>5374</v>
      </c>
      <c r="C5403" s="588" t="s">
        <v>36</v>
      </c>
      <c r="D5403" s="588" t="s">
        <v>36</v>
      </c>
      <c r="E5403" s="588" t="s">
        <v>36</v>
      </c>
      <c r="F5403" s="587" t="s">
        <v>2394</v>
      </c>
      <c r="G5403" s="588" t="s">
        <v>36</v>
      </c>
      <c r="H5403" s="587"/>
      <c r="I5403" s="587"/>
      <c r="J5403" s="583">
        <v>1697284.26</v>
      </c>
      <c r="K5403" s="588"/>
      <c r="L5403" s="588"/>
      <c r="M5403" s="587"/>
      <c r="N5403" s="587"/>
      <c r="O5403" s="587"/>
    </row>
    <row r="5404" spans="1:18" ht="14.5">
      <c r="B5404" s="590" t="s">
        <v>5374</v>
      </c>
      <c r="C5404" s="590" t="s">
        <v>1914</v>
      </c>
      <c r="D5404" s="590" t="s">
        <v>2379</v>
      </c>
      <c r="E5404" s="590" t="s">
        <v>28</v>
      </c>
      <c r="F5404" s="591" t="s">
        <v>1043</v>
      </c>
      <c r="G5404" s="590" t="s">
        <v>311</v>
      </c>
      <c r="H5404" s="589">
        <v>11</v>
      </c>
      <c r="I5404" s="592">
        <v>1937.5</v>
      </c>
      <c r="J5404" s="592">
        <v>21312.5</v>
      </c>
      <c r="K5404" s="590" t="s">
        <v>2376</v>
      </c>
      <c r="L5404" s="590" t="s">
        <v>5382</v>
      </c>
      <c r="M5404" s="591" t="s">
        <v>1043</v>
      </c>
      <c r="O5404" s="554" t="str">
        <f t="shared" ref="O5404:O5406" si="500">+_xlfn.CONCAT(B5404,"-",E5404)</f>
        <v>B3/27/03-H</v>
      </c>
      <c r="P5404" s="555"/>
      <c r="Q5404" s="555"/>
      <c r="R5404" s="555"/>
    </row>
    <row r="5405" spans="1:18">
      <c r="B5405" s="590" t="s">
        <v>5374</v>
      </c>
      <c r="C5405" s="590" t="s">
        <v>1914</v>
      </c>
      <c r="D5405" s="590" t="s">
        <v>2379</v>
      </c>
      <c r="E5405" s="590" t="s">
        <v>33</v>
      </c>
      <c r="F5405" s="591" t="s">
        <v>2396</v>
      </c>
      <c r="G5405" s="590" t="s">
        <v>311</v>
      </c>
      <c r="H5405" s="589">
        <v>46</v>
      </c>
      <c r="I5405" s="592">
        <v>3125</v>
      </c>
      <c r="J5405" s="592">
        <v>143750</v>
      </c>
      <c r="K5405" s="590" t="s">
        <v>2376</v>
      </c>
      <c r="L5405" s="590" t="s">
        <v>5383</v>
      </c>
      <c r="M5405" s="591" t="s">
        <v>2396</v>
      </c>
      <c r="O5405" s="554" t="str">
        <f t="shared" si="500"/>
        <v>B3/27/03-J</v>
      </c>
    </row>
    <row r="5406" spans="1:18">
      <c r="B5406" s="590" t="s">
        <v>5374</v>
      </c>
      <c r="C5406" s="590" t="s">
        <v>1914</v>
      </c>
      <c r="D5406" s="590" t="s">
        <v>2379</v>
      </c>
      <c r="E5406" s="590" t="s">
        <v>34</v>
      </c>
      <c r="F5406" s="591" t="s">
        <v>1045</v>
      </c>
      <c r="G5406" s="590" t="s">
        <v>311</v>
      </c>
      <c r="H5406" s="589">
        <v>96</v>
      </c>
      <c r="I5406" s="592">
        <v>1000</v>
      </c>
      <c r="J5406" s="592">
        <v>96000</v>
      </c>
      <c r="K5406" s="590" t="s">
        <v>2376</v>
      </c>
      <c r="L5406" s="590" t="s">
        <v>5384</v>
      </c>
      <c r="M5406" s="591" t="s">
        <v>1045</v>
      </c>
      <c r="O5406" s="554" t="str">
        <f t="shared" si="500"/>
        <v>B3/27/03-K</v>
      </c>
    </row>
    <row r="5409" spans="1:18">
      <c r="B5409" s="590" t="s">
        <v>5385</v>
      </c>
      <c r="C5409" s="590" t="s">
        <v>1914</v>
      </c>
      <c r="D5409" s="590" t="s">
        <v>2379</v>
      </c>
      <c r="E5409" s="590" t="s">
        <v>5</v>
      </c>
      <c r="F5409" s="591" t="s">
        <v>5386</v>
      </c>
      <c r="G5409" s="590" t="s">
        <v>311</v>
      </c>
      <c r="H5409" s="589">
        <v>5</v>
      </c>
      <c r="I5409" s="592">
        <v>1195.3800000000001</v>
      </c>
      <c r="J5409" s="592">
        <v>5976.9</v>
      </c>
      <c r="K5409" s="590" t="s">
        <v>2376</v>
      </c>
      <c r="L5409" s="590" t="s">
        <v>5387</v>
      </c>
      <c r="M5409" s="591" t="s">
        <v>5386</v>
      </c>
      <c r="O5409" s="554" t="str">
        <f t="shared" ref="O5409:O5418" si="501">+_xlfn.CONCAT(B5409,"-",E5409)</f>
        <v>B3/27/04-A</v>
      </c>
    </row>
    <row r="5410" spans="1:18">
      <c r="B5410" s="590" t="s">
        <v>5385</v>
      </c>
      <c r="C5410" s="590" t="s">
        <v>1914</v>
      </c>
      <c r="D5410" s="590" t="s">
        <v>2379</v>
      </c>
      <c r="E5410" s="590" t="s">
        <v>6</v>
      </c>
      <c r="F5410" s="591" t="s">
        <v>1048</v>
      </c>
      <c r="G5410" s="590" t="s">
        <v>311</v>
      </c>
      <c r="H5410" s="589">
        <v>292</v>
      </c>
      <c r="I5410" s="592">
        <v>1195.3800000000001</v>
      </c>
      <c r="J5410" s="592">
        <v>349050.96</v>
      </c>
      <c r="K5410" s="590" t="s">
        <v>2376</v>
      </c>
      <c r="L5410" s="590" t="s">
        <v>5388</v>
      </c>
      <c r="M5410" s="591" t="s">
        <v>1048</v>
      </c>
      <c r="O5410" s="554" t="str">
        <f t="shared" si="501"/>
        <v>B3/27/04-B</v>
      </c>
    </row>
    <row r="5411" spans="1:18">
      <c r="B5411" s="590" t="s">
        <v>5385</v>
      </c>
      <c r="C5411" s="590" t="s">
        <v>1914</v>
      </c>
      <c r="D5411" s="590" t="s">
        <v>2379</v>
      </c>
      <c r="E5411" s="590" t="s">
        <v>7</v>
      </c>
      <c r="F5411" s="591" t="s">
        <v>1046</v>
      </c>
      <c r="G5411" s="590" t="s">
        <v>311</v>
      </c>
      <c r="H5411" s="589">
        <v>262</v>
      </c>
      <c r="I5411" s="592">
        <v>2000</v>
      </c>
      <c r="J5411" s="592">
        <v>524000</v>
      </c>
      <c r="K5411" s="590" t="s">
        <v>2376</v>
      </c>
      <c r="L5411" s="590" t="s">
        <v>5389</v>
      </c>
      <c r="M5411" s="591" t="s">
        <v>1046</v>
      </c>
      <c r="O5411" s="554" t="str">
        <f t="shared" si="501"/>
        <v>B3/27/04-C</v>
      </c>
    </row>
    <row r="5412" spans="1:18">
      <c r="B5412" s="590" t="s">
        <v>5385</v>
      </c>
      <c r="C5412" s="590" t="s">
        <v>1914</v>
      </c>
      <c r="D5412" s="590" t="s">
        <v>2379</v>
      </c>
      <c r="E5412" s="590" t="s">
        <v>8</v>
      </c>
      <c r="F5412" s="591" t="s">
        <v>4093</v>
      </c>
      <c r="G5412" s="590" t="s">
        <v>311</v>
      </c>
      <c r="H5412" s="589">
        <v>6</v>
      </c>
      <c r="I5412" s="592">
        <v>1195.3800000000001</v>
      </c>
      <c r="J5412" s="592">
        <v>7172.28</v>
      </c>
      <c r="K5412" s="590" t="s">
        <v>2376</v>
      </c>
      <c r="L5412" s="590" t="s">
        <v>5390</v>
      </c>
      <c r="M5412" s="591" t="s">
        <v>4093</v>
      </c>
      <c r="O5412" s="554" t="str">
        <f t="shared" si="501"/>
        <v>B3/27/04-D</v>
      </c>
    </row>
    <row r="5413" spans="1:18">
      <c r="B5413" s="590" t="s">
        <v>5385</v>
      </c>
      <c r="C5413" s="590" t="s">
        <v>1914</v>
      </c>
      <c r="D5413" s="590" t="s">
        <v>2379</v>
      </c>
      <c r="E5413" s="590" t="s">
        <v>10</v>
      </c>
      <c r="F5413" s="591" t="s">
        <v>1047</v>
      </c>
      <c r="G5413" s="590" t="s">
        <v>311</v>
      </c>
      <c r="H5413" s="589">
        <v>215</v>
      </c>
      <c r="I5413" s="592">
        <v>1800</v>
      </c>
      <c r="J5413" s="592">
        <v>387000</v>
      </c>
      <c r="K5413" s="590" t="s">
        <v>2376</v>
      </c>
      <c r="L5413" s="590" t="s">
        <v>5391</v>
      </c>
      <c r="M5413" s="591" t="s">
        <v>1047</v>
      </c>
      <c r="O5413" s="554" t="str">
        <f t="shared" si="501"/>
        <v>B3/27/04-E</v>
      </c>
    </row>
    <row r="5414" spans="1:18">
      <c r="B5414" s="590" t="s">
        <v>5385</v>
      </c>
      <c r="C5414" s="590" t="s">
        <v>1914</v>
      </c>
      <c r="D5414" s="590" t="s">
        <v>2379</v>
      </c>
      <c r="E5414" s="590" t="s">
        <v>11</v>
      </c>
      <c r="F5414" s="591" t="s">
        <v>2403</v>
      </c>
      <c r="G5414" s="590" t="s">
        <v>311</v>
      </c>
      <c r="H5414" s="589">
        <v>6</v>
      </c>
      <c r="I5414" s="592">
        <v>1195.3800000000001</v>
      </c>
      <c r="J5414" s="592">
        <v>7172.28</v>
      </c>
      <c r="K5414" s="590" t="s">
        <v>2376</v>
      </c>
      <c r="L5414" s="590" t="s">
        <v>5392</v>
      </c>
      <c r="M5414" s="591" t="s">
        <v>2403</v>
      </c>
      <c r="O5414" s="554" t="str">
        <f t="shared" si="501"/>
        <v>B3/27/04-F</v>
      </c>
    </row>
    <row r="5415" spans="1:18">
      <c r="B5415" s="590" t="s">
        <v>5385</v>
      </c>
      <c r="C5415" s="590" t="s">
        <v>1914</v>
      </c>
      <c r="D5415" s="590" t="s">
        <v>2379</v>
      </c>
      <c r="E5415" s="590" t="s">
        <v>27</v>
      </c>
      <c r="F5415" s="591" t="s">
        <v>1049</v>
      </c>
      <c r="G5415" s="590" t="s">
        <v>311</v>
      </c>
      <c r="H5415" s="589">
        <v>10</v>
      </c>
      <c r="I5415" s="592">
        <v>1720.38</v>
      </c>
      <c r="J5415" s="592">
        <v>17203.8</v>
      </c>
      <c r="K5415" s="590" t="s">
        <v>2376</v>
      </c>
      <c r="L5415" s="590" t="s">
        <v>5393</v>
      </c>
      <c r="M5415" s="591" t="s">
        <v>1049</v>
      </c>
      <c r="O5415" s="554" t="str">
        <f t="shared" si="501"/>
        <v>B3/27/04-G</v>
      </c>
    </row>
    <row r="5416" spans="1:18" ht="25">
      <c r="B5416" s="590" t="s">
        <v>5385</v>
      </c>
      <c r="C5416" s="590" t="s">
        <v>1914</v>
      </c>
      <c r="D5416" s="590" t="s">
        <v>2379</v>
      </c>
      <c r="E5416" s="590" t="s">
        <v>28</v>
      </c>
      <c r="F5416" s="591" t="s">
        <v>1052</v>
      </c>
      <c r="G5416" s="590" t="s">
        <v>311</v>
      </c>
      <c r="H5416" s="589">
        <v>31</v>
      </c>
      <c r="I5416" s="592">
        <v>1800</v>
      </c>
      <c r="J5416" s="592">
        <v>55800</v>
      </c>
      <c r="K5416" s="590" t="s">
        <v>2376</v>
      </c>
      <c r="L5416" s="590" t="s">
        <v>5394</v>
      </c>
      <c r="M5416" s="591" t="s">
        <v>1052</v>
      </c>
      <c r="O5416" s="554" t="str">
        <f t="shared" si="501"/>
        <v>B3/27/04-H</v>
      </c>
    </row>
    <row r="5417" spans="1:18" ht="25">
      <c r="B5417" s="590" t="s">
        <v>5385</v>
      </c>
      <c r="C5417" s="590" t="s">
        <v>1914</v>
      </c>
      <c r="D5417" s="590" t="s">
        <v>2379</v>
      </c>
      <c r="E5417" s="590" t="s">
        <v>33</v>
      </c>
      <c r="F5417" s="591" t="s">
        <v>5395</v>
      </c>
      <c r="G5417" s="590" t="s">
        <v>311</v>
      </c>
      <c r="H5417" s="589">
        <v>16</v>
      </c>
      <c r="I5417" s="592">
        <v>1851.63</v>
      </c>
      <c r="J5417" s="592">
        <v>29626.080000000002</v>
      </c>
      <c r="K5417" s="590" t="s">
        <v>2376</v>
      </c>
      <c r="L5417" s="590" t="s">
        <v>5396</v>
      </c>
      <c r="M5417" s="591" t="s">
        <v>5395</v>
      </c>
      <c r="O5417" s="554" t="str">
        <f t="shared" si="501"/>
        <v>B3/27/04-J</v>
      </c>
    </row>
    <row r="5418" spans="1:18" ht="25">
      <c r="B5418" s="590" t="s">
        <v>5385</v>
      </c>
      <c r="C5418" s="590" t="s">
        <v>1914</v>
      </c>
      <c r="D5418" s="590" t="s">
        <v>2379</v>
      </c>
      <c r="E5418" s="590" t="s">
        <v>34</v>
      </c>
      <c r="F5418" s="591" t="s">
        <v>5397</v>
      </c>
      <c r="G5418" s="590" t="s">
        <v>311</v>
      </c>
      <c r="H5418" s="589">
        <v>42</v>
      </c>
      <c r="I5418" s="592">
        <v>1267.1300000000001</v>
      </c>
      <c r="J5418" s="592">
        <v>53219.46</v>
      </c>
      <c r="K5418" s="590" t="s">
        <v>2376</v>
      </c>
      <c r="L5418" s="590" t="s">
        <v>5398</v>
      </c>
      <c r="M5418" s="591" t="s">
        <v>5397</v>
      </c>
      <c r="O5418" s="554" t="str">
        <f t="shared" si="501"/>
        <v>B3/27/04-K</v>
      </c>
    </row>
    <row r="5420" spans="1:18" ht="14.5">
      <c r="A5420" s="587">
        <v>4</v>
      </c>
      <c r="B5420" s="588" t="s">
        <v>5385</v>
      </c>
      <c r="C5420" s="588" t="s">
        <v>36</v>
      </c>
      <c r="D5420" s="588" t="s">
        <v>36</v>
      </c>
      <c r="E5420" s="588" t="s">
        <v>36</v>
      </c>
      <c r="F5420" s="587" t="s">
        <v>982</v>
      </c>
      <c r="G5420" s="588" t="s">
        <v>36</v>
      </c>
      <c r="H5420" s="587"/>
      <c r="I5420" s="587"/>
      <c r="J5420" s="583">
        <v>34375</v>
      </c>
      <c r="K5420" s="588"/>
      <c r="L5420" s="588"/>
      <c r="M5420" s="587"/>
      <c r="N5420" s="587"/>
      <c r="O5420" s="587"/>
    </row>
    <row r="5421" spans="1:18" ht="14.5">
      <c r="B5421" s="590" t="s">
        <v>5385</v>
      </c>
      <c r="C5421" s="590" t="s">
        <v>1914</v>
      </c>
      <c r="D5421" s="590" t="s">
        <v>2379</v>
      </c>
      <c r="E5421" s="590" t="s">
        <v>39</v>
      </c>
      <c r="F5421" s="591" t="s">
        <v>983</v>
      </c>
      <c r="G5421" s="590" t="s">
        <v>0</v>
      </c>
      <c r="H5421" s="589">
        <v>1</v>
      </c>
      <c r="I5421" s="592">
        <v>30000</v>
      </c>
      <c r="J5421" s="592">
        <v>30000</v>
      </c>
      <c r="K5421" s="590" t="s">
        <v>2376</v>
      </c>
      <c r="L5421" s="590" t="s">
        <v>5399</v>
      </c>
      <c r="M5421" s="591" t="s">
        <v>983</v>
      </c>
      <c r="O5421" s="554" t="str">
        <f t="shared" ref="O5421:O5422" si="502">+_xlfn.CONCAT(B5421,"-",E5421)</f>
        <v>B3/27/04-L</v>
      </c>
      <c r="P5421" s="555"/>
      <c r="Q5421" s="555"/>
      <c r="R5421" s="555"/>
    </row>
    <row r="5422" spans="1:18">
      <c r="B5422" s="590" t="s">
        <v>5385</v>
      </c>
      <c r="C5422" s="590" t="s">
        <v>1914</v>
      </c>
      <c r="D5422" s="590" t="s">
        <v>2379</v>
      </c>
      <c r="E5422" s="590" t="s">
        <v>38</v>
      </c>
      <c r="F5422" s="591" t="s">
        <v>984</v>
      </c>
      <c r="G5422" s="590" t="s">
        <v>0</v>
      </c>
      <c r="H5422" s="589">
        <v>1</v>
      </c>
      <c r="I5422" s="592">
        <v>4375</v>
      </c>
      <c r="J5422" s="592">
        <v>4375</v>
      </c>
      <c r="K5422" s="590" t="s">
        <v>2376</v>
      </c>
      <c r="L5422" s="590" t="s">
        <v>5400</v>
      </c>
      <c r="M5422" s="591" t="s">
        <v>984</v>
      </c>
      <c r="O5422" s="554" t="str">
        <f t="shared" si="502"/>
        <v>B3/27/04-M</v>
      </c>
    </row>
    <row r="5424" spans="1:18" ht="29">
      <c r="A5424" s="587">
        <v>3</v>
      </c>
      <c r="B5424" s="588" t="s">
        <v>5385</v>
      </c>
      <c r="C5424" s="588" t="s">
        <v>36</v>
      </c>
      <c r="D5424" s="588" t="s">
        <v>36</v>
      </c>
      <c r="E5424" s="588" t="s">
        <v>36</v>
      </c>
      <c r="F5424" s="587" t="s">
        <v>1053</v>
      </c>
      <c r="G5424" s="588" t="s">
        <v>36</v>
      </c>
      <c r="H5424" s="587"/>
      <c r="I5424" s="587"/>
      <c r="J5424" s="583">
        <v>1650420.52</v>
      </c>
      <c r="K5424" s="588"/>
      <c r="L5424" s="588"/>
      <c r="M5424" s="587"/>
      <c r="N5424" s="587"/>
      <c r="O5424" s="587"/>
    </row>
    <row r="5425" spans="1:18" ht="29">
      <c r="A5425" s="587">
        <v>4</v>
      </c>
      <c r="B5425" s="588" t="s">
        <v>5385</v>
      </c>
      <c r="C5425" s="588" t="s">
        <v>36</v>
      </c>
      <c r="D5425" s="588" t="s">
        <v>36</v>
      </c>
      <c r="E5425" s="588" t="s">
        <v>36</v>
      </c>
      <c r="F5425" s="587" t="s">
        <v>1054</v>
      </c>
      <c r="G5425" s="588" t="s">
        <v>36</v>
      </c>
      <c r="H5425" s="587"/>
      <c r="I5425" s="587"/>
      <c r="J5425" s="583">
        <v>1636670.52</v>
      </c>
      <c r="K5425" s="588"/>
      <c r="L5425" s="588"/>
      <c r="M5425" s="587"/>
      <c r="N5425" s="587"/>
      <c r="O5425" s="587"/>
      <c r="P5425" s="555"/>
      <c r="Q5425" s="555"/>
      <c r="R5425" s="555"/>
    </row>
    <row r="5426" spans="1:18" ht="14.5">
      <c r="B5426" s="590" t="s">
        <v>5385</v>
      </c>
      <c r="C5426" s="590" t="s">
        <v>1914</v>
      </c>
      <c r="D5426" s="590" t="s">
        <v>2411</v>
      </c>
      <c r="E5426" s="590" t="s">
        <v>205</v>
      </c>
      <c r="F5426" s="591" t="s">
        <v>1055</v>
      </c>
      <c r="G5426" s="590" t="s">
        <v>311</v>
      </c>
      <c r="H5426" s="589">
        <v>3</v>
      </c>
      <c r="I5426" s="592">
        <v>27500</v>
      </c>
      <c r="J5426" s="592">
        <v>82500</v>
      </c>
      <c r="K5426" s="590" t="s">
        <v>2376</v>
      </c>
      <c r="L5426" s="590" t="s">
        <v>5401</v>
      </c>
      <c r="M5426" s="591" t="s">
        <v>1055</v>
      </c>
      <c r="O5426" s="554" t="str">
        <f t="shared" ref="O5426:O5429" si="503">+_xlfn.CONCAT(B5426,"-",E5426)</f>
        <v>B3/27/04-N</v>
      </c>
      <c r="P5426" s="555"/>
      <c r="Q5426" s="555"/>
      <c r="R5426" s="555"/>
    </row>
    <row r="5427" spans="1:18">
      <c r="B5427" s="590" t="s">
        <v>5385</v>
      </c>
      <c r="C5427" s="590" t="s">
        <v>1914</v>
      </c>
      <c r="D5427" s="590" t="s">
        <v>2411</v>
      </c>
      <c r="E5427" s="590" t="s">
        <v>414</v>
      </c>
      <c r="F5427" s="591" t="s">
        <v>2415</v>
      </c>
      <c r="G5427" s="590" t="s">
        <v>311</v>
      </c>
      <c r="H5427" s="589">
        <v>8</v>
      </c>
      <c r="I5427" s="592">
        <v>1654.75</v>
      </c>
      <c r="J5427" s="592">
        <v>13238</v>
      </c>
      <c r="K5427" s="590" t="s">
        <v>2376</v>
      </c>
      <c r="L5427" s="590" t="s">
        <v>5402</v>
      </c>
      <c r="M5427" s="591" t="s">
        <v>2415</v>
      </c>
      <c r="O5427" s="554" t="str">
        <f t="shared" si="503"/>
        <v>B3/27/04-P</v>
      </c>
    </row>
    <row r="5428" spans="1:18">
      <c r="B5428" s="590" t="s">
        <v>5385</v>
      </c>
      <c r="C5428" s="590" t="s">
        <v>1914</v>
      </c>
      <c r="D5428" s="590" t="s">
        <v>2411</v>
      </c>
      <c r="E5428" s="590" t="s">
        <v>416</v>
      </c>
      <c r="F5428" s="591" t="s">
        <v>1056</v>
      </c>
      <c r="G5428" s="590" t="s">
        <v>311</v>
      </c>
      <c r="H5428" s="589">
        <v>30</v>
      </c>
      <c r="I5428" s="592">
        <v>33750</v>
      </c>
      <c r="J5428" s="592">
        <v>1012500</v>
      </c>
      <c r="K5428" s="590" t="s">
        <v>2376</v>
      </c>
      <c r="L5428" s="590" t="s">
        <v>5403</v>
      </c>
      <c r="M5428" s="591" t="s">
        <v>1056</v>
      </c>
      <c r="O5428" s="554" t="str">
        <f t="shared" si="503"/>
        <v>B3/27/04-Q</v>
      </c>
    </row>
    <row r="5429" spans="1:18">
      <c r="B5429" s="590" t="s">
        <v>5385</v>
      </c>
      <c r="C5429" s="590" t="s">
        <v>1914</v>
      </c>
      <c r="D5429" s="590" t="s">
        <v>2411</v>
      </c>
      <c r="E5429" s="590" t="s">
        <v>419</v>
      </c>
      <c r="F5429" s="591" t="s">
        <v>1057</v>
      </c>
      <c r="G5429" s="590" t="s">
        <v>311</v>
      </c>
      <c r="H5429" s="589">
        <v>16</v>
      </c>
      <c r="I5429" s="592">
        <v>3229.75</v>
      </c>
      <c r="J5429" s="592">
        <v>51676</v>
      </c>
      <c r="K5429" s="590" t="s">
        <v>2376</v>
      </c>
      <c r="L5429" s="590" t="s">
        <v>5404</v>
      </c>
      <c r="M5429" s="591" t="s">
        <v>1057</v>
      </c>
      <c r="O5429" s="554" t="str">
        <f t="shared" si="503"/>
        <v>B3/27/04-R</v>
      </c>
    </row>
    <row r="5432" spans="1:18">
      <c r="B5432" s="590" t="s">
        <v>5405</v>
      </c>
      <c r="C5432" s="590" t="s">
        <v>1914</v>
      </c>
      <c r="D5432" s="590" t="s">
        <v>2411</v>
      </c>
      <c r="E5432" s="590" t="s">
        <v>5</v>
      </c>
      <c r="F5432" s="591" t="s">
        <v>1058</v>
      </c>
      <c r="G5432" s="590" t="s">
        <v>311</v>
      </c>
      <c r="H5432" s="589">
        <v>19</v>
      </c>
      <c r="I5432" s="592">
        <v>17500</v>
      </c>
      <c r="J5432" s="592">
        <v>332500</v>
      </c>
      <c r="K5432" s="590" t="s">
        <v>2376</v>
      </c>
      <c r="L5432" s="590" t="s">
        <v>5406</v>
      </c>
      <c r="M5432" s="591" t="s">
        <v>1058</v>
      </c>
      <c r="O5432" s="554" t="str">
        <f t="shared" ref="O5432:O5435" si="504">+_xlfn.CONCAT(B5432,"-",E5432)</f>
        <v>B3/27/05-A</v>
      </c>
    </row>
    <row r="5433" spans="1:18">
      <c r="B5433" s="590" t="s">
        <v>5405</v>
      </c>
      <c r="C5433" s="590" t="s">
        <v>1914</v>
      </c>
      <c r="D5433" s="590" t="s">
        <v>2411</v>
      </c>
      <c r="E5433" s="590" t="s">
        <v>6</v>
      </c>
      <c r="F5433" s="591" t="s">
        <v>1059</v>
      </c>
      <c r="G5433" s="590" t="s">
        <v>311</v>
      </c>
      <c r="H5433" s="589">
        <v>8</v>
      </c>
      <c r="I5433" s="592">
        <v>17500</v>
      </c>
      <c r="J5433" s="592">
        <v>140000</v>
      </c>
      <c r="K5433" s="590" t="s">
        <v>2376</v>
      </c>
      <c r="L5433" s="590" t="s">
        <v>5407</v>
      </c>
      <c r="M5433" s="591" t="s">
        <v>1059</v>
      </c>
      <c r="O5433" s="554" t="str">
        <f t="shared" si="504"/>
        <v>B3/27/05-B</v>
      </c>
    </row>
    <row r="5434" spans="1:18">
      <c r="B5434" s="590" t="s">
        <v>5405</v>
      </c>
      <c r="C5434" s="590" t="s">
        <v>1914</v>
      </c>
      <c r="D5434" s="590" t="s">
        <v>2411</v>
      </c>
      <c r="E5434" s="590" t="s">
        <v>7</v>
      </c>
      <c r="F5434" s="591" t="s">
        <v>1060</v>
      </c>
      <c r="G5434" s="590" t="s">
        <v>311</v>
      </c>
      <c r="H5434" s="589">
        <v>2</v>
      </c>
      <c r="I5434" s="592">
        <v>1064.1300000000001</v>
      </c>
      <c r="J5434" s="592">
        <v>2128.2600000000002</v>
      </c>
      <c r="K5434" s="590" t="s">
        <v>2376</v>
      </c>
      <c r="L5434" s="590" t="s">
        <v>5408</v>
      </c>
      <c r="M5434" s="591" t="s">
        <v>1060</v>
      </c>
      <c r="O5434" s="554" t="str">
        <f t="shared" si="504"/>
        <v>B3/27/05-C</v>
      </c>
    </row>
    <row r="5435" spans="1:18">
      <c r="B5435" s="590" t="s">
        <v>5405</v>
      </c>
      <c r="C5435" s="590" t="s">
        <v>1914</v>
      </c>
      <c r="D5435" s="590" t="s">
        <v>2411</v>
      </c>
      <c r="E5435" s="590" t="s">
        <v>8</v>
      </c>
      <c r="F5435" s="591" t="s">
        <v>1061</v>
      </c>
      <c r="G5435" s="590" t="s">
        <v>311</v>
      </c>
      <c r="H5435" s="589">
        <v>2</v>
      </c>
      <c r="I5435" s="592">
        <v>1064.1300000000001</v>
      </c>
      <c r="J5435" s="592">
        <v>2128.2600000000002</v>
      </c>
      <c r="K5435" s="590" t="s">
        <v>2376</v>
      </c>
      <c r="L5435" s="590" t="s">
        <v>5409</v>
      </c>
      <c r="M5435" s="591" t="s">
        <v>1061</v>
      </c>
      <c r="O5435" s="554" t="str">
        <f t="shared" si="504"/>
        <v>B3/27/05-D</v>
      </c>
    </row>
    <row r="5437" spans="1:18" ht="14.5">
      <c r="A5437" s="587">
        <v>4</v>
      </c>
      <c r="B5437" s="588" t="s">
        <v>5405</v>
      </c>
      <c r="C5437" s="588" t="s">
        <v>36</v>
      </c>
      <c r="D5437" s="588" t="s">
        <v>36</v>
      </c>
      <c r="E5437" s="588" t="s">
        <v>36</v>
      </c>
      <c r="F5437" s="587" t="s">
        <v>1062</v>
      </c>
      <c r="G5437" s="588" t="s">
        <v>36</v>
      </c>
      <c r="H5437" s="587"/>
      <c r="I5437" s="587"/>
      <c r="J5437" s="583">
        <v>13750</v>
      </c>
      <c r="K5437" s="588"/>
      <c r="L5437" s="588"/>
      <c r="M5437" s="587"/>
      <c r="N5437" s="587"/>
      <c r="O5437" s="587"/>
    </row>
    <row r="5438" spans="1:18" ht="14.5">
      <c r="B5438" s="590" t="s">
        <v>5405</v>
      </c>
      <c r="C5438" s="590" t="s">
        <v>1914</v>
      </c>
      <c r="D5438" s="590" t="s">
        <v>2411</v>
      </c>
      <c r="E5438" s="590" t="s">
        <v>10</v>
      </c>
      <c r="F5438" s="591" t="s">
        <v>983</v>
      </c>
      <c r="G5438" s="590" t="s">
        <v>0</v>
      </c>
      <c r="H5438" s="589">
        <v>1</v>
      </c>
      <c r="I5438" s="592">
        <v>9375</v>
      </c>
      <c r="J5438" s="592">
        <v>9375</v>
      </c>
      <c r="K5438" s="590" t="s">
        <v>2376</v>
      </c>
      <c r="L5438" s="590" t="s">
        <v>5410</v>
      </c>
      <c r="M5438" s="591" t="s">
        <v>983</v>
      </c>
      <c r="O5438" s="554" t="str">
        <f t="shared" ref="O5438:O5439" si="505">+_xlfn.CONCAT(B5438,"-",E5438)</f>
        <v>B3/27/05-E</v>
      </c>
      <c r="P5438" s="555"/>
      <c r="Q5438" s="555"/>
      <c r="R5438" s="555"/>
    </row>
    <row r="5439" spans="1:18">
      <c r="B5439" s="590" t="s">
        <v>5405</v>
      </c>
      <c r="C5439" s="590" t="s">
        <v>1914</v>
      </c>
      <c r="D5439" s="590" t="s">
        <v>2411</v>
      </c>
      <c r="E5439" s="590" t="s">
        <v>11</v>
      </c>
      <c r="F5439" s="591" t="s">
        <v>984</v>
      </c>
      <c r="G5439" s="590" t="s">
        <v>0</v>
      </c>
      <c r="H5439" s="589">
        <v>1</v>
      </c>
      <c r="I5439" s="592">
        <v>4375</v>
      </c>
      <c r="J5439" s="592">
        <v>4375</v>
      </c>
      <c r="K5439" s="590" t="s">
        <v>2376</v>
      </c>
      <c r="L5439" s="590" t="s">
        <v>5411</v>
      </c>
      <c r="M5439" s="591" t="s">
        <v>984</v>
      </c>
      <c r="O5439" s="554" t="str">
        <f t="shared" si="505"/>
        <v>B3/27/05-F</v>
      </c>
    </row>
    <row r="5441" spans="1:18" ht="14.5">
      <c r="A5441" s="587">
        <v>3</v>
      </c>
      <c r="B5441" s="588" t="s">
        <v>5405</v>
      </c>
      <c r="C5441" s="588" t="s">
        <v>36</v>
      </c>
      <c r="D5441" s="588" t="s">
        <v>36</v>
      </c>
      <c r="E5441" s="588" t="s">
        <v>36</v>
      </c>
      <c r="F5441" s="587" t="s">
        <v>1063</v>
      </c>
      <c r="G5441" s="588" t="s">
        <v>36</v>
      </c>
      <c r="H5441" s="587"/>
      <c r="I5441" s="587"/>
      <c r="J5441" s="583">
        <v>2204158.84</v>
      </c>
      <c r="K5441" s="588"/>
      <c r="L5441" s="588"/>
      <c r="M5441" s="587"/>
      <c r="N5441" s="587"/>
      <c r="O5441" s="587"/>
    </row>
    <row r="5442" spans="1:18" ht="14.5">
      <c r="A5442" s="587">
        <v>4</v>
      </c>
      <c r="B5442" s="588" t="s">
        <v>5405</v>
      </c>
      <c r="C5442" s="588" t="s">
        <v>36</v>
      </c>
      <c r="D5442" s="588" t="s">
        <v>36</v>
      </c>
      <c r="E5442" s="588" t="s">
        <v>36</v>
      </c>
      <c r="F5442" s="587" t="s">
        <v>1064</v>
      </c>
      <c r="G5442" s="588" t="s">
        <v>36</v>
      </c>
      <c r="H5442" s="587"/>
      <c r="I5442" s="587"/>
      <c r="J5442" s="583">
        <v>2190408.84</v>
      </c>
      <c r="K5442" s="588"/>
      <c r="L5442" s="588"/>
      <c r="M5442" s="587"/>
      <c r="N5442" s="587"/>
      <c r="O5442" s="587"/>
      <c r="P5442" s="555"/>
      <c r="Q5442" s="555"/>
      <c r="R5442" s="555"/>
    </row>
    <row r="5443" spans="1:18" ht="25">
      <c r="B5443" s="590" t="s">
        <v>5405</v>
      </c>
      <c r="C5443" s="590" t="s">
        <v>1914</v>
      </c>
      <c r="D5443" s="590" t="s">
        <v>2411</v>
      </c>
      <c r="E5443" s="590" t="s">
        <v>27</v>
      </c>
      <c r="F5443" s="591" t="s">
        <v>1065</v>
      </c>
      <c r="G5443" s="590" t="s">
        <v>311</v>
      </c>
      <c r="H5443" s="589">
        <v>144</v>
      </c>
      <c r="I5443" s="592">
        <v>13475.95</v>
      </c>
      <c r="J5443" s="592">
        <v>1940536.8</v>
      </c>
      <c r="K5443" s="590" t="s">
        <v>2376</v>
      </c>
      <c r="L5443" s="590" t="s">
        <v>5412</v>
      </c>
      <c r="M5443" s="591" t="s">
        <v>1065</v>
      </c>
      <c r="O5443" s="554" t="str">
        <f t="shared" ref="O5443:O5444" si="506">+_xlfn.CONCAT(B5443,"-",E5443)</f>
        <v>B3/27/05-G</v>
      </c>
      <c r="P5443" s="555"/>
      <c r="Q5443" s="555"/>
      <c r="R5443" s="555"/>
    </row>
    <row r="5444" spans="1:18" ht="25">
      <c r="B5444" s="590" t="s">
        <v>5405</v>
      </c>
      <c r="C5444" s="590" t="s">
        <v>1914</v>
      </c>
      <c r="D5444" s="590" t="s">
        <v>2411</v>
      </c>
      <c r="E5444" s="590" t="s">
        <v>28</v>
      </c>
      <c r="F5444" s="591" t="s">
        <v>4120</v>
      </c>
      <c r="G5444" s="590" t="s">
        <v>311</v>
      </c>
      <c r="H5444" s="589">
        <v>33</v>
      </c>
      <c r="I5444" s="592">
        <v>7571.88</v>
      </c>
      <c r="J5444" s="592">
        <v>249872.04</v>
      </c>
      <c r="K5444" s="590" t="s">
        <v>2376</v>
      </c>
      <c r="L5444" s="590" t="s">
        <v>5413</v>
      </c>
      <c r="M5444" s="591" t="s">
        <v>4120</v>
      </c>
      <c r="O5444" s="554" t="str">
        <f t="shared" si="506"/>
        <v>B3/27/05-H</v>
      </c>
    </row>
    <row r="5446" spans="1:18" ht="14.5">
      <c r="A5446" s="587">
        <v>4</v>
      </c>
      <c r="B5446" s="588" t="s">
        <v>5405</v>
      </c>
      <c r="C5446" s="588" t="s">
        <v>36</v>
      </c>
      <c r="D5446" s="588" t="s">
        <v>36</v>
      </c>
      <c r="E5446" s="588" t="s">
        <v>36</v>
      </c>
      <c r="F5446" s="587" t="s">
        <v>1066</v>
      </c>
      <c r="G5446" s="588" t="s">
        <v>36</v>
      </c>
      <c r="H5446" s="587"/>
      <c r="I5446" s="587"/>
      <c r="J5446" s="583">
        <v>13750</v>
      </c>
      <c r="K5446" s="588"/>
      <c r="L5446" s="588"/>
      <c r="M5446" s="587"/>
      <c r="N5446" s="587"/>
      <c r="O5446" s="587"/>
    </row>
    <row r="5447" spans="1:18" ht="14.5">
      <c r="B5447" s="590" t="s">
        <v>5405</v>
      </c>
      <c r="C5447" s="590" t="s">
        <v>1914</v>
      </c>
      <c r="D5447" s="590" t="s">
        <v>2411</v>
      </c>
      <c r="E5447" s="590" t="s">
        <v>33</v>
      </c>
      <c r="F5447" s="591" t="s">
        <v>983</v>
      </c>
      <c r="G5447" s="590" t="s">
        <v>0</v>
      </c>
      <c r="H5447" s="589">
        <v>1</v>
      </c>
      <c r="I5447" s="592">
        <v>9375</v>
      </c>
      <c r="J5447" s="592">
        <v>9375</v>
      </c>
      <c r="K5447" s="590" t="s">
        <v>2376</v>
      </c>
      <c r="L5447" s="590" t="s">
        <v>5414</v>
      </c>
      <c r="M5447" s="591" t="s">
        <v>983</v>
      </c>
      <c r="O5447" s="554" t="str">
        <f t="shared" ref="O5447:O5448" si="507">+_xlfn.CONCAT(B5447,"-",E5447)</f>
        <v>B3/27/05-J</v>
      </c>
      <c r="P5447" s="555"/>
      <c r="Q5447" s="555"/>
      <c r="R5447" s="555"/>
    </row>
    <row r="5448" spans="1:18">
      <c r="B5448" s="590" t="s">
        <v>5405</v>
      </c>
      <c r="C5448" s="590" t="s">
        <v>1914</v>
      </c>
      <c r="D5448" s="590" t="s">
        <v>2411</v>
      </c>
      <c r="E5448" s="590" t="s">
        <v>34</v>
      </c>
      <c r="F5448" s="591" t="s">
        <v>984</v>
      </c>
      <c r="G5448" s="590" t="s">
        <v>0</v>
      </c>
      <c r="H5448" s="589">
        <v>1</v>
      </c>
      <c r="I5448" s="592">
        <v>4375</v>
      </c>
      <c r="J5448" s="592">
        <v>4375</v>
      </c>
      <c r="K5448" s="590" t="s">
        <v>2376</v>
      </c>
      <c r="L5448" s="590" t="s">
        <v>5415</v>
      </c>
      <c r="M5448" s="591" t="s">
        <v>984</v>
      </c>
      <c r="O5448" s="554" t="str">
        <f t="shared" si="507"/>
        <v>B3/27/05-K</v>
      </c>
    </row>
    <row r="5450" spans="1:18" ht="14.5">
      <c r="A5450" s="587">
        <v>3</v>
      </c>
      <c r="B5450" s="588" t="s">
        <v>5405</v>
      </c>
      <c r="C5450" s="588" t="s">
        <v>36</v>
      </c>
      <c r="D5450" s="588" t="s">
        <v>36</v>
      </c>
      <c r="E5450" s="588" t="s">
        <v>36</v>
      </c>
      <c r="F5450" s="587" t="s">
        <v>1067</v>
      </c>
      <c r="G5450" s="588" t="s">
        <v>36</v>
      </c>
      <c r="H5450" s="587"/>
      <c r="I5450" s="587"/>
      <c r="J5450" s="583">
        <v>27475</v>
      </c>
      <c r="K5450" s="588"/>
      <c r="L5450" s="588"/>
      <c r="M5450" s="587"/>
      <c r="N5450" s="587"/>
      <c r="O5450" s="587"/>
    </row>
    <row r="5451" spans="1:18" ht="25">
      <c r="B5451" s="590" t="s">
        <v>5405</v>
      </c>
      <c r="C5451" s="590" t="s">
        <v>1914</v>
      </c>
      <c r="D5451" s="590" t="s">
        <v>2411</v>
      </c>
      <c r="E5451" s="590" t="s">
        <v>39</v>
      </c>
      <c r="F5451" s="591" t="s">
        <v>1068</v>
      </c>
      <c r="G5451" s="590" t="s">
        <v>311</v>
      </c>
      <c r="H5451" s="589">
        <v>2</v>
      </c>
      <c r="I5451" s="592">
        <v>6862.5</v>
      </c>
      <c r="J5451" s="592">
        <v>13725</v>
      </c>
      <c r="K5451" s="590" t="s">
        <v>2376</v>
      </c>
      <c r="L5451" s="590" t="s">
        <v>5416</v>
      </c>
      <c r="M5451" s="591" t="s">
        <v>1068</v>
      </c>
      <c r="O5451" s="554" t="str">
        <f t="shared" ref="O5451:O5453" si="508">+_xlfn.CONCAT(B5451,"-",E5451)</f>
        <v>B3/27/05-L</v>
      </c>
      <c r="P5451" s="555"/>
      <c r="Q5451" s="555"/>
      <c r="R5451" s="555"/>
    </row>
    <row r="5452" spans="1:18">
      <c r="B5452" s="590" t="s">
        <v>5405</v>
      </c>
      <c r="C5452" s="590" t="s">
        <v>1914</v>
      </c>
      <c r="D5452" s="590" t="s">
        <v>2411</v>
      </c>
      <c r="E5452" s="590" t="s">
        <v>38</v>
      </c>
      <c r="F5452" s="591" t="s">
        <v>983</v>
      </c>
      <c r="G5452" s="590" t="s">
        <v>0</v>
      </c>
      <c r="H5452" s="589">
        <v>1</v>
      </c>
      <c r="I5452" s="592">
        <v>9375</v>
      </c>
      <c r="J5452" s="592">
        <v>9375</v>
      </c>
      <c r="K5452" s="590" t="s">
        <v>2376</v>
      </c>
      <c r="L5452" s="590" t="s">
        <v>5417</v>
      </c>
      <c r="M5452" s="591" t="s">
        <v>983</v>
      </c>
      <c r="O5452" s="554" t="str">
        <f t="shared" si="508"/>
        <v>B3/27/05-M</v>
      </c>
    </row>
    <row r="5453" spans="1:18">
      <c r="B5453" s="590" t="s">
        <v>5405</v>
      </c>
      <c r="C5453" s="590" t="s">
        <v>1914</v>
      </c>
      <c r="D5453" s="590" t="s">
        <v>2411</v>
      </c>
      <c r="E5453" s="590" t="s">
        <v>205</v>
      </c>
      <c r="F5453" s="591" t="s">
        <v>984</v>
      </c>
      <c r="G5453" s="590" t="s">
        <v>0</v>
      </c>
      <c r="H5453" s="589">
        <v>1</v>
      </c>
      <c r="I5453" s="592">
        <v>4375</v>
      </c>
      <c r="J5453" s="592">
        <v>4375</v>
      </c>
      <c r="K5453" s="590" t="s">
        <v>2376</v>
      </c>
      <c r="L5453" s="590" t="s">
        <v>5418</v>
      </c>
      <c r="M5453" s="591" t="s">
        <v>984</v>
      </c>
      <c r="O5453" s="554" t="str">
        <f t="shared" si="508"/>
        <v>B3/27/05-N</v>
      </c>
    </row>
    <row r="5456" spans="1:18" ht="29">
      <c r="A5456" s="587">
        <v>3</v>
      </c>
      <c r="B5456" s="588" t="s">
        <v>5419</v>
      </c>
      <c r="C5456" s="588" t="s">
        <v>36</v>
      </c>
      <c r="D5456" s="588" t="s">
        <v>36</v>
      </c>
      <c r="E5456" s="588" t="s">
        <v>36</v>
      </c>
      <c r="F5456" s="587" t="s">
        <v>1069</v>
      </c>
      <c r="G5456" s="588" t="s">
        <v>36</v>
      </c>
      <c r="H5456" s="587"/>
      <c r="I5456" s="587"/>
      <c r="J5456" s="583">
        <v>2015578.17</v>
      </c>
      <c r="K5456" s="588"/>
      <c r="L5456" s="588"/>
      <c r="M5456" s="587"/>
      <c r="N5456" s="587"/>
      <c r="O5456" s="587"/>
    </row>
    <row r="5457" spans="1:18" ht="14.5">
      <c r="A5457" s="587">
        <v>4</v>
      </c>
      <c r="B5457" s="588" t="s">
        <v>5419</v>
      </c>
      <c r="C5457" s="588" t="s">
        <v>36</v>
      </c>
      <c r="D5457" s="588" t="s">
        <v>36</v>
      </c>
      <c r="E5457" s="588" t="s">
        <v>36</v>
      </c>
      <c r="F5457" s="587" t="s">
        <v>1070</v>
      </c>
      <c r="G5457" s="588" t="s">
        <v>36</v>
      </c>
      <c r="H5457" s="587"/>
      <c r="I5457" s="587"/>
      <c r="J5457" s="583">
        <v>2015578.17</v>
      </c>
      <c r="K5457" s="588"/>
      <c r="L5457" s="588"/>
      <c r="M5457" s="587"/>
      <c r="N5457" s="587"/>
      <c r="O5457" s="587"/>
      <c r="P5457" s="555"/>
      <c r="Q5457" s="555"/>
      <c r="R5457" s="555"/>
    </row>
    <row r="5458" spans="1:18" ht="14.5">
      <c r="A5458" s="587">
        <v>5</v>
      </c>
      <c r="B5458" s="588" t="s">
        <v>5419</v>
      </c>
      <c r="C5458" s="588" t="s">
        <v>36</v>
      </c>
      <c r="D5458" s="588" t="s">
        <v>36</v>
      </c>
      <c r="E5458" s="588" t="s">
        <v>36</v>
      </c>
      <c r="F5458" s="587" t="s">
        <v>1071</v>
      </c>
      <c r="G5458" s="588" t="s">
        <v>36</v>
      </c>
      <c r="H5458" s="587"/>
      <c r="I5458" s="587"/>
      <c r="J5458" s="583">
        <v>2001828.17</v>
      </c>
      <c r="K5458" s="588"/>
      <c r="L5458" s="588"/>
      <c r="M5458" s="587"/>
      <c r="N5458" s="587"/>
      <c r="O5458" s="587"/>
      <c r="P5458" s="555"/>
      <c r="Q5458" s="555"/>
      <c r="R5458" s="555"/>
    </row>
    <row r="5459" spans="1:18" ht="14.5">
      <c r="B5459" s="590" t="s">
        <v>5419</v>
      </c>
      <c r="C5459" s="590" t="s">
        <v>1914</v>
      </c>
      <c r="D5459" s="590" t="s">
        <v>2430</v>
      </c>
      <c r="E5459" s="590" t="s">
        <v>5</v>
      </c>
      <c r="F5459" s="591" t="s">
        <v>1072</v>
      </c>
      <c r="G5459" s="590" t="s">
        <v>311</v>
      </c>
      <c r="H5459" s="589">
        <v>41</v>
      </c>
      <c r="I5459" s="592">
        <v>6898.68</v>
      </c>
      <c r="J5459" s="592">
        <v>282845.88</v>
      </c>
      <c r="K5459" s="590" t="s">
        <v>2376</v>
      </c>
      <c r="L5459" s="590" t="s">
        <v>5420</v>
      </c>
      <c r="M5459" s="591" t="s">
        <v>1072</v>
      </c>
      <c r="O5459" s="554" t="str">
        <f t="shared" ref="O5459:O5463" si="509">+_xlfn.CONCAT(B5459,"-",E5459)</f>
        <v>B3/27/06-A</v>
      </c>
      <c r="P5459" s="555"/>
      <c r="Q5459" s="555"/>
      <c r="R5459" s="555"/>
    </row>
    <row r="5460" spans="1:18">
      <c r="B5460" s="590" t="s">
        <v>5419</v>
      </c>
      <c r="C5460" s="590" t="s">
        <v>1914</v>
      </c>
      <c r="D5460" s="590" t="s">
        <v>2430</v>
      </c>
      <c r="E5460" s="590" t="s">
        <v>6</v>
      </c>
      <c r="F5460" s="591" t="s">
        <v>1073</v>
      </c>
      <c r="G5460" s="590" t="s">
        <v>311</v>
      </c>
      <c r="H5460" s="589">
        <v>50</v>
      </c>
      <c r="I5460" s="592">
        <v>9612.15</v>
      </c>
      <c r="J5460" s="592">
        <v>480607.5</v>
      </c>
      <c r="K5460" s="590" t="s">
        <v>2376</v>
      </c>
      <c r="L5460" s="590" t="s">
        <v>5421</v>
      </c>
      <c r="M5460" s="591" t="s">
        <v>1073</v>
      </c>
      <c r="O5460" s="554" t="str">
        <f t="shared" si="509"/>
        <v>B3/27/06-B</v>
      </c>
    </row>
    <row r="5461" spans="1:18">
      <c r="B5461" s="590" t="s">
        <v>5419</v>
      </c>
      <c r="C5461" s="590" t="s">
        <v>1914</v>
      </c>
      <c r="D5461" s="590" t="s">
        <v>2430</v>
      </c>
      <c r="E5461" s="590" t="s">
        <v>7</v>
      </c>
      <c r="F5461" s="591" t="s">
        <v>1074</v>
      </c>
      <c r="G5461" s="590" t="s">
        <v>311</v>
      </c>
      <c r="H5461" s="589">
        <v>145</v>
      </c>
      <c r="I5461" s="592">
        <v>8439.68</v>
      </c>
      <c r="J5461" s="592">
        <v>1223753.6000000001</v>
      </c>
      <c r="K5461" s="590" t="s">
        <v>2376</v>
      </c>
      <c r="L5461" s="590" t="s">
        <v>5422</v>
      </c>
      <c r="M5461" s="591" t="s">
        <v>1074</v>
      </c>
      <c r="O5461" s="554" t="str">
        <f t="shared" si="509"/>
        <v>B3/27/06-C</v>
      </c>
    </row>
    <row r="5462" spans="1:18">
      <c r="B5462" s="590" t="s">
        <v>5419</v>
      </c>
      <c r="C5462" s="590" t="s">
        <v>1914</v>
      </c>
      <c r="D5462" s="590" t="s">
        <v>2430</v>
      </c>
      <c r="E5462" s="590" t="s">
        <v>8</v>
      </c>
      <c r="F5462" s="591" t="s">
        <v>1075</v>
      </c>
      <c r="G5462" s="590" t="s">
        <v>311</v>
      </c>
      <c r="H5462" s="589">
        <v>10</v>
      </c>
      <c r="I5462" s="592">
        <v>1064.1300000000001</v>
      </c>
      <c r="J5462" s="592">
        <v>10641.3</v>
      </c>
      <c r="K5462" s="590" t="s">
        <v>2376</v>
      </c>
      <c r="L5462" s="590" t="s">
        <v>5423</v>
      </c>
      <c r="M5462" s="591" t="s">
        <v>1075</v>
      </c>
      <c r="O5462" s="554" t="str">
        <f t="shared" si="509"/>
        <v>B3/27/06-D</v>
      </c>
    </row>
    <row r="5463" spans="1:18">
      <c r="B5463" s="590" t="s">
        <v>5419</v>
      </c>
      <c r="C5463" s="590" t="s">
        <v>1914</v>
      </c>
      <c r="D5463" s="590" t="s">
        <v>2430</v>
      </c>
      <c r="E5463" s="590" t="s">
        <v>10</v>
      </c>
      <c r="F5463" s="591" t="s">
        <v>1076</v>
      </c>
      <c r="G5463" s="590" t="s">
        <v>311</v>
      </c>
      <c r="H5463" s="589">
        <v>3</v>
      </c>
      <c r="I5463" s="592">
        <v>1326.63</v>
      </c>
      <c r="J5463" s="592">
        <v>3979.89</v>
      </c>
      <c r="K5463" s="590" t="s">
        <v>2376</v>
      </c>
      <c r="L5463" s="590" t="s">
        <v>5424</v>
      </c>
      <c r="M5463" s="591" t="s">
        <v>1076</v>
      </c>
      <c r="O5463" s="554" t="str">
        <f t="shared" si="509"/>
        <v>B3/27/06-E</v>
      </c>
    </row>
    <row r="5465" spans="1:18" ht="14.5">
      <c r="A5465" s="587">
        <v>5</v>
      </c>
      <c r="B5465" s="588" t="s">
        <v>5419</v>
      </c>
      <c r="C5465" s="588" t="s">
        <v>36</v>
      </c>
      <c r="D5465" s="588" t="s">
        <v>36</v>
      </c>
      <c r="E5465" s="588" t="s">
        <v>36</v>
      </c>
      <c r="F5465" s="587" t="s">
        <v>1066</v>
      </c>
      <c r="G5465" s="588" t="s">
        <v>36</v>
      </c>
      <c r="H5465" s="587"/>
      <c r="I5465" s="587"/>
      <c r="J5465" s="583">
        <v>13750</v>
      </c>
      <c r="K5465" s="588"/>
      <c r="L5465" s="588"/>
      <c r="M5465" s="587"/>
      <c r="N5465" s="587"/>
      <c r="O5465" s="587"/>
    </row>
    <row r="5466" spans="1:18" ht="14.5">
      <c r="B5466" s="590" t="s">
        <v>5419</v>
      </c>
      <c r="C5466" s="590" t="s">
        <v>1914</v>
      </c>
      <c r="D5466" s="590" t="s">
        <v>2430</v>
      </c>
      <c r="E5466" s="590" t="s">
        <v>11</v>
      </c>
      <c r="F5466" s="591" t="s">
        <v>983</v>
      </c>
      <c r="G5466" s="590" t="s">
        <v>0</v>
      </c>
      <c r="H5466" s="589">
        <v>1</v>
      </c>
      <c r="I5466" s="592">
        <v>9375</v>
      </c>
      <c r="J5466" s="592">
        <v>9375</v>
      </c>
      <c r="K5466" s="590" t="s">
        <v>2376</v>
      </c>
      <c r="L5466" s="590" t="s">
        <v>5425</v>
      </c>
      <c r="M5466" s="591" t="s">
        <v>983</v>
      </c>
      <c r="O5466" s="554" t="str">
        <f t="shared" ref="O5466:O5467" si="510">+_xlfn.CONCAT(B5466,"-",E5466)</f>
        <v>B3/27/06-F</v>
      </c>
      <c r="P5466" s="555"/>
      <c r="Q5466" s="555"/>
      <c r="R5466" s="555"/>
    </row>
    <row r="5467" spans="1:18">
      <c r="B5467" s="590" t="s">
        <v>5419</v>
      </c>
      <c r="C5467" s="590" t="s">
        <v>1914</v>
      </c>
      <c r="D5467" s="590" t="s">
        <v>2430</v>
      </c>
      <c r="E5467" s="590" t="s">
        <v>27</v>
      </c>
      <c r="F5467" s="591" t="s">
        <v>984</v>
      </c>
      <c r="G5467" s="590" t="s">
        <v>0</v>
      </c>
      <c r="H5467" s="589">
        <v>1</v>
      </c>
      <c r="I5467" s="592">
        <v>4375</v>
      </c>
      <c r="J5467" s="592">
        <v>4375</v>
      </c>
      <c r="K5467" s="590" t="s">
        <v>2376</v>
      </c>
      <c r="L5467" s="590" t="s">
        <v>5426</v>
      </c>
      <c r="M5467" s="591" t="s">
        <v>984</v>
      </c>
      <c r="O5467" s="554" t="str">
        <f t="shared" si="510"/>
        <v>B3/27/06-G</v>
      </c>
    </row>
    <row r="5469" spans="1:18" ht="29">
      <c r="A5469" s="587">
        <v>3</v>
      </c>
      <c r="B5469" s="588" t="s">
        <v>5419</v>
      </c>
      <c r="C5469" s="588" t="s">
        <v>36</v>
      </c>
      <c r="D5469" s="588" t="s">
        <v>36</v>
      </c>
      <c r="E5469" s="588" t="s">
        <v>36</v>
      </c>
      <c r="F5469" s="587" t="s">
        <v>1077</v>
      </c>
      <c r="G5469" s="588" t="s">
        <v>36</v>
      </c>
      <c r="H5469" s="587"/>
      <c r="I5469" s="587"/>
      <c r="J5469" s="587">
        <v>0</v>
      </c>
      <c r="K5469" s="588"/>
      <c r="L5469" s="588"/>
      <c r="M5469" s="587"/>
      <c r="N5469" s="587"/>
      <c r="O5469" s="587"/>
    </row>
    <row r="5470" spans="1:18" ht="29">
      <c r="A5470" s="587">
        <v>4</v>
      </c>
      <c r="B5470" s="588" t="s">
        <v>5419</v>
      </c>
      <c r="C5470" s="588" t="s">
        <v>36</v>
      </c>
      <c r="D5470" s="588" t="s">
        <v>36</v>
      </c>
      <c r="E5470" s="588" t="s">
        <v>36</v>
      </c>
      <c r="F5470" s="587" t="s">
        <v>998</v>
      </c>
      <c r="G5470" s="588" t="s">
        <v>36</v>
      </c>
      <c r="H5470" s="587"/>
      <c r="I5470" s="587"/>
      <c r="J5470" s="587">
        <v>0</v>
      </c>
      <c r="K5470" s="588"/>
      <c r="L5470" s="588"/>
      <c r="M5470" s="587"/>
      <c r="N5470" s="587"/>
      <c r="O5470" s="587"/>
      <c r="P5470" s="555"/>
      <c r="Q5470" s="555"/>
      <c r="R5470" s="555"/>
    </row>
    <row r="5471" spans="1:18" ht="58">
      <c r="A5471" s="587">
        <v>5</v>
      </c>
      <c r="B5471" s="588" t="s">
        <v>5419</v>
      </c>
      <c r="C5471" s="588" t="s">
        <v>36</v>
      </c>
      <c r="D5471" s="588" t="s">
        <v>36</v>
      </c>
      <c r="E5471" s="588" t="s">
        <v>36</v>
      </c>
      <c r="F5471" s="587" t="s">
        <v>4135</v>
      </c>
      <c r="G5471" s="588" t="s">
        <v>36</v>
      </c>
      <c r="H5471" s="587"/>
      <c r="I5471" s="587"/>
      <c r="J5471" s="587">
        <v>0</v>
      </c>
      <c r="K5471" s="588"/>
      <c r="L5471" s="588"/>
      <c r="M5471" s="587"/>
      <c r="N5471" s="587"/>
      <c r="O5471" s="587"/>
      <c r="P5471" s="555"/>
      <c r="Q5471" s="555"/>
      <c r="R5471" s="555"/>
    </row>
    <row r="5472" spans="1:18" ht="43.5">
      <c r="A5472" s="587">
        <v>5</v>
      </c>
      <c r="B5472" s="588" t="s">
        <v>5419</v>
      </c>
      <c r="C5472" s="588" t="s">
        <v>36</v>
      </c>
      <c r="D5472" s="588" t="s">
        <v>36</v>
      </c>
      <c r="E5472" s="588" t="s">
        <v>36</v>
      </c>
      <c r="F5472" s="587" t="s">
        <v>1079</v>
      </c>
      <c r="G5472" s="588" t="s">
        <v>36</v>
      </c>
      <c r="H5472" s="587"/>
      <c r="I5472" s="587"/>
      <c r="J5472" s="587">
        <v>0</v>
      </c>
      <c r="K5472" s="588"/>
      <c r="L5472" s="588"/>
      <c r="M5472" s="587"/>
      <c r="N5472" s="587"/>
      <c r="O5472" s="587"/>
      <c r="P5472" s="555"/>
      <c r="Q5472" s="555"/>
      <c r="R5472" s="555"/>
    </row>
    <row r="5473" spans="1:18" ht="43.5">
      <c r="A5473" s="587">
        <v>5</v>
      </c>
      <c r="B5473" s="588" t="s">
        <v>5419</v>
      </c>
      <c r="C5473" s="588" t="s">
        <v>36</v>
      </c>
      <c r="D5473" s="588" t="s">
        <v>36</v>
      </c>
      <c r="E5473" s="588" t="s">
        <v>36</v>
      </c>
      <c r="F5473" s="587" t="s">
        <v>1080</v>
      </c>
      <c r="G5473" s="588" t="s">
        <v>36</v>
      </c>
      <c r="H5473" s="587"/>
      <c r="I5473" s="587"/>
      <c r="J5473" s="587">
        <v>0</v>
      </c>
      <c r="K5473" s="588"/>
      <c r="L5473" s="588"/>
      <c r="M5473" s="587"/>
      <c r="N5473" s="587"/>
      <c r="O5473" s="587"/>
      <c r="P5473" s="555"/>
      <c r="Q5473" s="555"/>
      <c r="R5473" s="555"/>
    </row>
    <row r="5474" spans="1:18" ht="14.5">
      <c r="A5474" s="587">
        <v>5</v>
      </c>
      <c r="B5474" s="588" t="s">
        <v>5419</v>
      </c>
      <c r="C5474" s="588" t="s">
        <v>36</v>
      </c>
      <c r="D5474" s="588" t="s">
        <v>36</v>
      </c>
      <c r="E5474" s="588" t="s">
        <v>36</v>
      </c>
      <c r="F5474" s="587" t="s">
        <v>1081</v>
      </c>
      <c r="G5474" s="588" t="s">
        <v>36</v>
      </c>
      <c r="H5474" s="587"/>
      <c r="I5474" s="587"/>
      <c r="J5474" s="587">
        <v>0</v>
      </c>
      <c r="K5474" s="588"/>
      <c r="L5474" s="588"/>
      <c r="M5474" s="587"/>
      <c r="N5474" s="587"/>
      <c r="O5474" s="587"/>
      <c r="P5474" s="555"/>
      <c r="Q5474" s="555"/>
      <c r="R5474" s="555"/>
    </row>
    <row r="5475" spans="1:18" ht="14.5">
      <c r="P5475" s="555"/>
      <c r="Q5475" s="555"/>
      <c r="R5475" s="555"/>
    </row>
    <row r="5477" spans="1:18" ht="43.5">
      <c r="A5477" s="587">
        <v>3</v>
      </c>
      <c r="B5477" s="588" t="s">
        <v>5427</v>
      </c>
      <c r="C5477" s="588" t="s">
        <v>36</v>
      </c>
      <c r="D5477" s="588" t="s">
        <v>36</v>
      </c>
      <c r="E5477" s="588" t="s">
        <v>36</v>
      </c>
      <c r="F5477" s="587" t="s">
        <v>1082</v>
      </c>
      <c r="G5477" s="588" t="s">
        <v>36</v>
      </c>
      <c r="H5477" s="587"/>
      <c r="I5477" s="587"/>
      <c r="J5477" s="583">
        <v>408050.4</v>
      </c>
      <c r="K5477" s="588"/>
      <c r="L5477" s="588"/>
      <c r="M5477" s="587"/>
      <c r="N5477" s="587"/>
      <c r="O5477" s="587"/>
    </row>
    <row r="5478" spans="1:18" ht="14.5">
      <c r="A5478" s="587">
        <v>4</v>
      </c>
      <c r="B5478" s="588" t="s">
        <v>5427</v>
      </c>
      <c r="C5478" s="588" t="s">
        <v>36</v>
      </c>
      <c r="D5478" s="588" t="s">
        <v>36</v>
      </c>
      <c r="E5478" s="588" t="s">
        <v>36</v>
      </c>
      <c r="F5478" s="587" t="s">
        <v>1083</v>
      </c>
      <c r="G5478" s="588" t="s">
        <v>36</v>
      </c>
      <c r="H5478" s="587"/>
      <c r="I5478" s="587"/>
      <c r="J5478" s="583">
        <v>119978.47</v>
      </c>
      <c r="K5478" s="588"/>
      <c r="L5478" s="588"/>
      <c r="M5478" s="587"/>
      <c r="N5478" s="587"/>
      <c r="O5478" s="587"/>
      <c r="P5478" s="555"/>
      <c r="Q5478" s="555"/>
      <c r="R5478" s="555"/>
    </row>
    <row r="5479" spans="1:18" ht="14.5">
      <c r="B5479" s="590" t="s">
        <v>5427</v>
      </c>
      <c r="C5479" s="590" t="s">
        <v>1914</v>
      </c>
      <c r="D5479" s="590" t="s">
        <v>4137</v>
      </c>
      <c r="E5479" s="590" t="s">
        <v>5</v>
      </c>
      <c r="F5479" s="591" t="s">
        <v>1084</v>
      </c>
      <c r="G5479" s="590" t="s">
        <v>0</v>
      </c>
      <c r="H5479" s="589">
        <v>1</v>
      </c>
      <c r="I5479" s="592">
        <v>5650</v>
      </c>
      <c r="J5479" s="592">
        <v>5650</v>
      </c>
      <c r="K5479" s="590" t="s">
        <v>2376</v>
      </c>
      <c r="L5479" s="590" t="s">
        <v>5428</v>
      </c>
      <c r="M5479" s="591" t="s">
        <v>1084</v>
      </c>
      <c r="O5479" s="554" t="str">
        <f t="shared" ref="O5479:O5483" si="511">+_xlfn.CONCAT(B5479,"-",E5479)</f>
        <v>B3/27/07-A</v>
      </c>
      <c r="P5479" s="555"/>
      <c r="Q5479" s="555"/>
      <c r="R5479" s="555"/>
    </row>
    <row r="5480" spans="1:18">
      <c r="B5480" s="590" t="s">
        <v>5427</v>
      </c>
      <c r="C5480" s="590" t="s">
        <v>1914</v>
      </c>
      <c r="D5480" s="590" t="s">
        <v>4137</v>
      </c>
      <c r="E5480" s="590" t="s">
        <v>6</v>
      </c>
      <c r="F5480" s="591" t="s">
        <v>1085</v>
      </c>
      <c r="G5480" s="590" t="s">
        <v>0</v>
      </c>
      <c r="H5480" s="589">
        <v>1</v>
      </c>
      <c r="I5480" s="592">
        <v>60215.93</v>
      </c>
      <c r="J5480" s="592">
        <v>60215.93</v>
      </c>
      <c r="K5480" s="590" t="s">
        <v>2376</v>
      </c>
      <c r="L5480" s="590" t="s">
        <v>5429</v>
      </c>
      <c r="M5480" s="591" t="s">
        <v>1085</v>
      </c>
      <c r="O5480" s="554" t="str">
        <f t="shared" si="511"/>
        <v>B3/27/07-B</v>
      </c>
    </row>
    <row r="5481" spans="1:18">
      <c r="B5481" s="590" t="s">
        <v>5427</v>
      </c>
      <c r="C5481" s="590" t="s">
        <v>1914</v>
      </c>
      <c r="D5481" s="590" t="s">
        <v>4137</v>
      </c>
      <c r="E5481" s="590" t="s">
        <v>7</v>
      </c>
      <c r="F5481" s="591" t="s">
        <v>1086</v>
      </c>
      <c r="G5481" s="590" t="s">
        <v>311</v>
      </c>
      <c r="H5481" s="589">
        <v>8</v>
      </c>
      <c r="I5481" s="592">
        <v>3309.38</v>
      </c>
      <c r="J5481" s="592">
        <v>26475.040000000001</v>
      </c>
      <c r="K5481" s="590" t="s">
        <v>2376</v>
      </c>
      <c r="L5481" s="590" t="s">
        <v>5430</v>
      </c>
      <c r="M5481" s="591" t="s">
        <v>1086</v>
      </c>
      <c r="O5481" s="554" t="str">
        <f t="shared" si="511"/>
        <v>B3/27/07-C</v>
      </c>
    </row>
    <row r="5482" spans="1:18" ht="25">
      <c r="B5482" s="590" t="s">
        <v>5427</v>
      </c>
      <c r="C5482" s="590" t="s">
        <v>1914</v>
      </c>
      <c r="D5482" s="590" t="s">
        <v>4137</v>
      </c>
      <c r="E5482" s="590" t="s">
        <v>8</v>
      </c>
      <c r="F5482" s="591" t="s">
        <v>4141</v>
      </c>
      <c r="G5482" s="590" t="s">
        <v>311</v>
      </c>
      <c r="H5482" s="589">
        <v>8</v>
      </c>
      <c r="I5482" s="592">
        <v>2512.5</v>
      </c>
      <c r="J5482" s="592">
        <v>20100</v>
      </c>
      <c r="K5482" s="590" t="s">
        <v>2376</v>
      </c>
      <c r="L5482" s="590" t="s">
        <v>5431</v>
      </c>
      <c r="M5482" s="591" t="s">
        <v>4141</v>
      </c>
      <c r="O5482" s="554" t="str">
        <f t="shared" si="511"/>
        <v>B3/27/07-D</v>
      </c>
    </row>
    <row r="5483" spans="1:18" ht="25">
      <c r="B5483" s="590" t="s">
        <v>5427</v>
      </c>
      <c r="C5483" s="590" t="s">
        <v>1914</v>
      </c>
      <c r="D5483" s="590" t="s">
        <v>4137</v>
      </c>
      <c r="E5483" s="590" t="s">
        <v>10</v>
      </c>
      <c r="F5483" s="591" t="s">
        <v>4143</v>
      </c>
      <c r="G5483" s="590" t="s">
        <v>311</v>
      </c>
      <c r="H5483" s="589">
        <v>3</v>
      </c>
      <c r="I5483" s="592">
        <v>2512.5</v>
      </c>
      <c r="J5483" s="592">
        <v>7537.5</v>
      </c>
      <c r="K5483" s="590" t="s">
        <v>2376</v>
      </c>
      <c r="L5483" s="590" t="s">
        <v>5432</v>
      </c>
      <c r="M5483" s="591" t="s">
        <v>4143</v>
      </c>
      <c r="O5483" s="554" t="str">
        <f t="shared" si="511"/>
        <v>B3/27/07-E</v>
      </c>
    </row>
    <row r="5485" spans="1:18" ht="14.5">
      <c r="A5485" s="587">
        <v>4</v>
      </c>
      <c r="B5485" s="588" t="s">
        <v>5427</v>
      </c>
      <c r="C5485" s="588" t="s">
        <v>36</v>
      </c>
      <c r="D5485" s="588" t="s">
        <v>36</v>
      </c>
      <c r="E5485" s="588" t="s">
        <v>36</v>
      </c>
      <c r="F5485" s="587" t="s">
        <v>1089</v>
      </c>
      <c r="G5485" s="588" t="s">
        <v>36</v>
      </c>
      <c r="H5485" s="587"/>
      <c r="I5485" s="587"/>
      <c r="J5485" s="583">
        <v>6581.25</v>
      </c>
      <c r="K5485" s="588"/>
      <c r="L5485" s="588"/>
      <c r="M5485" s="587"/>
      <c r="N5485" s="587"/>
      <c r="O5485" s="587"/>
    </row>
    <row r="5486" spans="1:18" ht="14.5">
      <c r="B5486" s="590" t="s">
        <v>5427</v>
      </c>
      <c r="C5486" s="590" t="s">
        <v>1914</v>
      </c>
      <c r="D5486" s="590" t="s">
        <v>4137</v>
      </c>
      <c r="E5486" s="590" t="s">
        <v>11</v>
      </c>
      <c r="F5486" s="591" t="s">
        <v>1090</v>
      </c>
      <c r="G5486" s="590" t="s">
        <v>311</v>
      </c>
      <c r="H5486" s="589">
        <v>3</v>
      </c>
      <c r="I5486" s="592">
        <v>2193.75</v>
      </c>
      <c r="J5486" s="592">
        <v>6581.25</v>
      </c>
      <c r="K5486" s="590" t="s">
        <v>2376</v>
      </c>
      <c r="L5486" s="590" t="s">
        <v>5433</v>
      </c>
      <c r="M5486" s="591" t="s">
        <v>1090</v>
      </c>
      <c r="O5486" s="554" t="str">
        <f>+_xlfn.CONCAT(B5486,"-",E5486)</f>
        <v>B3/27/07-F</v>
      </c>
      <c r="P5486" s="555"/>
      <c r="Q5486" s="555"/>
      <c r="R5486" s="555"/>
    </row>
    <row r="5488" spans="1:18" ht="14.5">
      <c r="A5488" s="587">
        <v>4</v>
      </c>
      <c r="B5488" s="588" t="s">
        <v>5427</v>
      </c>
      <c r="C5488" s="588" t="s">
        <v>36</v>
      </c>
      <c r="D5488" s="588" t="s">
        <v>36</v>
      </c>
      <c r="E5488" s="588" t="s">
        <v>36</v>
      </c>
      <c r="F5488" s="587" t="s">
        <v>1091</v>
      </c>
      <c r="G5488" s="588" t="s">
        <v>36</v>
      </c>
      <c r="H5488" s="587"/>
      <c r="I5488" s="587"/>
      <c r="J5488" s="583">
        <v>180715.64</v>
      </c>
      <c r="K5488" s="588"/>
      <c r="L5488" s="588"/>
      <c r="M5488" s="587"/>
      <c r="N5488" s="587"/>
      <c r="O5488" s="587"/>
    </row>
    <row r="5489" spans="1:18" ht="14.5">
      <c r="B5489" s="590" t="s">
        <v>5427</v>
      </c>
      <c r="C5489" s="590" t="s">
        <v>1914</v>
      </c>
      <c r="D5489" s="590" t="s">
        <v>4137</v>
      </c>
      <c r="E5489" s="590" t="s">
        <v>27</v>
      </c>
      <c r="F5489" s="591" t="s">
        <v>1092</v>
      </c>
      <c r="G5489" s="590" t="s">
        <v>0</v>
      </c>
      <c r="H5489" s="589">
        <v>1</v>
      </c>
      <c r="I5489" s="592">
        <v>4400</v>
      </c>
      <c r="J5489" s="592">
        <v>4400</v>
      </c>
      <c r="K5489" s="590" t="s">
        <v>2376</v>
      </c>
      <c r="L5489" s="590" t="s">
        <v>5434</v>
      </c>
      <c r="M5489" s="591" t="s">
        <v>1092</v>
      </c>
      <c r="O5489" s="554" t="str">
        <f t="shared" ref="O5489:O5495" si="512">+_xlfn.CONCAT(B5489,"-",E5489)</f>
        <v>B3/27/07-G</v>
      </c>
      <c r="P5489" s="555"/>
      <c r="Q5489" s="555"/>
      <c r="R5489" s="555"/>
    </row>
    <row r="5490" spans="1:18">
      <c r="B5490" s="590" t="s">
        <v>5427</v>
      </c>
      <c r="C5490" s="590" t="s">
        <v>1914</v>
      </c>
      <c r="D5490" s="590" t="s">
        <v>4137</v>
      </c>
      <c r="E5490" s="590" t="s">
        <v>28</v>
      </c>
      <c r="F5490" s="591" t="s">
        <v>1093</v>
      </c>
      <c r="G5490" s="590" t="s">
        <v>0</v>
      </c>
      <c r="H5490" s="589">
        <v>1</v>
      </c>
      <c r="I5490" s="592">
        <v>20025</v>
      </c>
      <c r="J5490" s="592">
        <v>20025</v>
      </c>
      <c r="K5490" s="590" t="s">
        <v>2376</v>
      </c>
      <c r="L5490" s="590" t="s">
        <v>5435</v>
      </c>
      <c r="M5490" s="591" t="s">
        <v>1093</v>
      </c>
      <c r="O5490" s="554" t="str">
        <f t="shared" si="512"/>
        <v>B3/27/07-H</v>
      </c>
    </row>
    <row r="5491" spans="1:18">
      <c r="B5491" s="590" t="s">
        <v>5427</v>
      </c>
      <c r="C5491" s="590" t="s">
        <v>1914</v>
      </c>
      <c r="D5491" s="590" t="s">
        <v>4137</v>
      </c>
      <c r="E5491" s="590" t="s">
        <v>33</v>
      </c>
      <c r="F5491" s="591" t="s">
        <v>1094</v>
      </c>
      <c r="G5491" s="590" t="s">
        <v>311</v>
      </c>
      <c r="H5491" s="589">
        <v>3</v>
      </c>
      <c r="I5491" s="592">
        <v>3284.38</v>
      </c>
      <c r="J5491" s="592">
        <v>9853.14</v>
      </c>
      <c r="K5491" s="590" t="s">
        <v>2376</v>
      </c>
      <c r="L5491" s="590" t="s">
        <v>5436</v>
      </c>
      <c r="M5491" s="591" t="s">
        <v>1094</v>
      </c>
      <c r="O5491" s="554" t="str">
        <f t="shared" si="512"/>
        <v>B3/27/07-J</v>
      </c>
    </row>
    <row r="5492" spans="1:18">
      <c r="B5492" s="590" t="s">
        <v>5427</v>
      </c>
      <c r="C5492" s="590" t="s">
        <v>1914</v>
      </c>
      <c r="D5492" s="590" t="s">
        <v>4137</v>
      </c>
      <c r="E5492" s="590" t="s">
        <v>34</v>
      </c>
      <c r="F5492" s="591" t="s">
        <v>1095</v>
      </c>
      <c r="G5492" s="590" t="s">
        <v>0</v>
      </c>
      <c r="H5492" s="589">
        <v>1</v>
      </c>
      <c r="I5492" s="592">
        <v>26275</v>
      </c>
      <c r="J5492" s="592">
        <v>26275</v>
      </c>
      <c r="K5492" s="590" t="s">
        <v>2376</v>
      </c>
      <c r="L5492" s="590" t="s">
        <v>5437</v>
      </c>
      <c r="M5492" s="591" t="s">
        <v>1095</v>
      </c>
      <c r="O5492" s="554" t="str">
        <f t="shared" si="512"/>
        <v>B3/27/07-K</v>
      </c>
    </row>
    <row r="5493" spans="1:18">
      <c r="B5493" s="590" t="s">
        <v>5427</v>
      </c>
      <c r="C5493" s="590" t="s">
        <v>1914</v>
      </c>
      <c r="D5493" s="590" t="s">
        <v>4137</v>
      </c>
      <c r="E5493" s="590" t="s">
        <v>39</v>
      </c>
      <c r="F5493" s="591" t="s">
        <v>1096</v>
      </c>
      <c r="G5493" s="590" t="s">
        <v>0</v>
      </c>
      <c r="H5493" s="589">
        <v>1</v>
      </c>
      <c r="I5493" s="592">
        <v>45025</v>
      </c>
      <c r="J5493" s="592">
        <v>45025</v>
      </c>
      <c r="K5493" s="590" t="s">
        <v>2376</v>
      </c>
      <c r="L5493" s="590" t="s">
        <v>5438</v>
      </c>
      <c r="M5493" s="591" t="s">
        <v>1096</v>
      </c>
      <c r="O5493" s="554" t="str">
        <f t="shared" si="512"/>
        <v>B3/27/07-L</v>
      </c>
    </row>
    <row r="5494" spans="1:18">
      <c r="B5494" s="590" t="s">
        <v>5427</v>
      </c>
      <c r="C5494" s="590" t="s">
        <v>1914</v>
      </c>
      <c r="D5494" s="590" t="s">
        <v>4137</v>
      </c>
      <c r="E5494" s="590" t="s">
        <v>38</v>
      </c>
      <c r="F5494" s="591" t="s">
        <v>1097</v>
      </c>
      <c r="G5494" s="590" t="s">
        <v>0</v>
      </c>
      <c r="H5494" s="589">
        <v>1</v>
      </c>
      <c r="I5494" s="592">
        <v>45025</v>
      </c>
      <c r="J5494" s="592">
        <v>45025</v>
      </c>
      <c r="K5494" s="590" t="s">
        <v>2376</v>
      </c>
      <c r="L5494" s="590" t="s">
        <v>5439</v>
      </c>
      <c r="M5494" s="591" t="s">
        <v>1097</v>
      </c>
      <c r="O5494" s="554" t="str">
        <f t="shared" si="512"/>
        <v>B3/27/07-M</v>
      </c>
    </row>
    <row r="5495" spans="1:18">
      <c r="B5495" s="590" t="s">
        <v>5427</v>
      </c>
      <c r="C5495" s="590" t="s">
        <v>1914</v>
      </c>
      <c r="D5495" s="590" t="s">
        <v>4137</v>
      </c>
      <c r="E5495" s="590" t="s">
        <v>205</v>
      </c>
      <c r="F5495" s="591" t="s">
        <v>1099</v>
      </c>
      <c r="G5495" s="590" t="s">
        <v>311</v>
      </c>
      <c r="H5495" s="589">
        <v>3</v>
      </c>
      <c r="I5495" s="592">
        <v>10037.5</v>
      </c>
      <c r="J5495" s="592">
        <v>30112.5</v>
      </c>
      <c r="K5495" s="590" t="s">
        <v>2376</v>
      </c>
      <c r="L5495" s="590" t="s">
        <v>5440</v>
      </c>
      <c r="M5495" s="591" t="s">
        <v>1099</v>
      </c>
      <c r="O5495" s="554" t="str">
        <f t="shared" si="512"/>
        <v>B3/27/07-N</v>
      </c>
    </row>
    <row r="5498" spans="1:18" ht="14.5">
      <c r="A5498" s="587">
        <v>4</v>
      </c>
      <c r="B5498" s="588" t="s">
        <v>5441</v>
      </c>
      <c r="C5498" s="588" t="s">
        <v>36</v>
      </c>
      <c r="D5498" s="588" t="s">
        <v>36</v>
      </c>
      <c r="E5498" s="588" t="s">
        <v>36</v>
      </c>
      <c r="F5498" s="587" t="s">
        <v>1100</v>
      </c>
      <c r="G5498" s="588" t="s">
        <v>36</v>
      </c>
      <c r="H5498" s="587"/>
      <c r="I5498" s="587"/>
      <c r="J5498" s="583">
        <v>51606.25</v>
      </c>
      <c r="K5498" s="588"/>
      <c r="L5498" s="588"/>
      <c r="M5498" s="587"/>
      <c r="N5498" s="587"/>
      <c r="O5498" s="587"/>
    </row>
    <row r="5499" spans="1:18" ht="14.5">
      <c r="B5499" s="590" t="s">
        <v>5441</v>
      </c>
      <c r="C5499" s="590" t="s">
        <v>1914</v>
      </c>
      <c r="D5499" s="590" t="s">
        <v>4137</v>
      </c>
      <c r="E5499" s="590" t="s">
        <v>5</v>
      </c>
      <c r="F5499" s="591" t="s">
        <v>1101</v>
      </c>
      <c r="G5499" s="590" t="s">
        <v>0</v>
      </c>
      <c r="H5499" s="589">
        <v>1</v>
      </c>
      <c r="I5499" s="592">
        <v>45025</v>
      </c>
      <c r="J5499" s="592">
        <v>45025</v>
      </c>
      <c r="K5499" s="590" t="s">
        <v>2376</v>
      </c>
      <c r="L5499" s="590" t="s">
        <v>5442</v>
      </c>
      <c r="M5499" s="591" t="s">
        <v>1101</v>
      </c>
      <c r="O5499" s="554" t="str">
        <f t="shared" ref="O5499:O5500" si="513">+_xlfn.CONCAT(B5499,"-",E5499)</f>
        <v>B3/27/08-A</v>
      </c>
      <c r="P5499" s="555"/>
      <c r="Q5499" s="555"/>
      <c r="R5499" s="555"/>
    </row>
    <row r="5500" spans="1:18">
      <c r="B5500" s="590" t="s">
        <v>5441</v>
      </c>
      <c r="C5500" s="590" t="s">
        <v>1914</v>
      </c>
      <c r="D5500" s="590" t="s">
        <v>4137</v>
      </c>
      <c r="E5500" s="590" t="s">
        <v>6</v>
      </c>
      <c r="F5500" s="591" t="s">
        <v>1102</v>
      </c>
      <c r="G5500" s="590" t="s">
        <v>311</v>
      </c>
      <c r="H5500" s="589">
        <v>3</v>
      </c>
      <c r="I5500" s="592">
        <v>2193.75</v>
      </c>
      <c r="J5500" s="592">
        <v>6581.25</v>
      </c>
      <c r="K5500" s="590" t="s">
        <v>2376</v>
      </c>
      <c r="L5500" s="590" t="s">
        <v>5443</v>
      </c>
      <c r="M5500" s="591" t="s">
        <v>1102</v>
      </c>
      <c r="O5500" s="554" t="str">
        <f t="shared" si="513"/>
        <v>B3/27/08-B</v>
      </c>
    </row>
    <row r="5502" spans="1:18" ht="14.5">
      <c r="A5502" s="587">
        <v>4</v>
      </c>
      <c r="B5502" s="588" t="s">
        <v>5441</v>
      </c>
      <c r="C5502" s="588" t="s">
        <v>36</v>
      </c>
      <c r="D5502" s="588" t="s">
        <v>36</v>
      </c>
      <c r="E5502" s="588" t="s">
        <v>36</v>
      </c>
      <c r="F5502" s="587" t="s">
        <v>1103</v>
      </c>
      <c r="G5502" s="588" t="s">
        <v>36</v>
      </c>
      <c r="H5502" s="587"/>
      <c r="I5502" s="587"/>
      <c r="J5502" s="583">
        <v>35418.79</v>
      </c>
      <c r="K5502" s="588"/>
      <c r="L5502" s="588"/>
      <c r="M5502" s="587"/>
      <c r="N5502" s="587"/>
      <c r="O5502" s="587"/>
    </row>
    <row r="5503" spans="1:18" ht="25">
      <c r="B5503" s="590" t="s">
        <v>5441</v>
      </c>
      <c r="C5503" s="590" t="s">
        <v>1914</v>
      </c>
      <c r="D5503" s="590" t="s">
        <v>4137</v>
      </c>
      <c r="E5503" s="590" t="s">
        <v>7</v>
      </c>
      <c r="F5503" s="591" t="s">
        <v>1104</v>
      </c>
      <c r="G5503" s="590" t="s">
        <v>311</v>
      </c>
      <c r="H5503" s="589">
        <v>8</v>
      </c>
      <c r="I5503" s="592">
        <v>1959.38</v>
      </c>
      <c r="J5503" s="592">
        <v>15675.04</v>
      </c>
      <c r="K5503" s="590" t="s">
        <v>2376</v>
      </c>
      <c r="L5503" s="590" t="s">
        <v>5444</v>
      </c>
      <c r="M5503" s="591" t="s">
        <v>1104</v>
      </c>
      <c r="O5503" s="554" t="str">
        <f t="shared" ref="O5503:O5504" si="514">+_xlfn.CONCAT(B5503,"-",E5503)</f>
        <v>B3/27/08-C</v>
      </c>
      <c r="P5503" s="555"/>
      <c r="Q5503" s="555"/>
      <c r="R5503" s="555"/>
    </row>
    <row r="5504" spans="1:18">
      <c r="B5504" s="590" t="s">
        <v>5441</v>
      </c>
      <c r="C5504" s="590" t="s">
        <v>1914</v>
      </c>
      <c r="D5504" s="590" t="s">
        <v>4137</v>
      </c>
      <c r="E5504" s="590" t="s">
        <v>8</v>
      </c>
      <c r="F5504" s="591" t="s">
        <v>1105</v>
      </c>
      <c r="G5504" s="590" t="s">
        <v>311</v>
      </c>
      <c r="H5504" s="589">
        <v>3</v>
      </c>
      <c r="I5504" s="592">
        <v>6581.25</v>
      </c>
      <c r="J5504" s="592">
        <v>19743.75</v>
      </c>
      <c r="K5504" s="590" t="s">
        <v>2376</v>
      </c>
      <c r="L5504" s="590" t="s">
        <v>5445</v>
      </c>
      <c r="M5504" s="591" t="s">
        <v>1105</v>
      </c>
      <c r="O5504" s="554" t="str">
        <f t="shared" si="514"/>
        <v>B3/27/08-D</v>
      </c>
    </row>
    <row r="5506" spans="1:18" ht="14.5">
      <c r="A5506" s="587">
        <v>4</v>
      </c>
      <c r="B5506" s="588" t="s">
        <v>5441</v>
      </c>
      <c r="C5506" s="588" t="s">
        <v>36</v>
      </c>
      <c r="D5506" s="588" t="s">
        <v>36</v>
      </c>
      <c r="E5506" s="588" t="s">
        <v>36</v>
      </c>
      <c r="F5506" s="587" t="s">
        <v>1106</v>
      </c>
      <c r="G5506" s="588" t="s">
        <v>36</v>
      </c>
      <c r="H5506" s="587"/>
      <c r="I5506" s="587"/>
      <c r="J5506" s="583">
        <v>13750</v>
      </c>
      <c r="K5506" s="588"/>
      <c r="L5506" s="588"/>
      <c r="M5506" s="587"/>
      <c r="N5506" s="587"/>
      <c r="O5506" s="587"/>
    </row>
    <row r="5507" spans="1:18" ht="14.5">
      <c r="B5507" s="590" t="s">
        <v>5441</v>
      </c>
      <c r="C5507" s="590" t="s">
        <v>1914</v>
      </c>
      <c r="D5507" s="590" t="s">
        <v>4137</v>
      </c>
      <c r="E5507" s="590" t="s">
        <v>10</v>
      </c>
      <c r="F5507" s="591" t="s">
        <v>983</v>
      </c>
      <c r="G5507" s="590" t="s">
        <v>0</v>
      </c>
      <c r="H5507" s="589">
        <v>1</v>
      </c>
      <c r="I5507" s="592">
        <v>9375</v>
      </c>
      <c r="J5507" s="592">
        <v>9375</v>
      </c>
      <c r="K5507" s="590" t="s">
        <v>2376</v>
      </c>
      <c r="L5507" s="590" t="s">
        <v>5446</v>
      </c>
      <c r="M5507" s="591" t="s">
        <v>983</v>
      </c>
      <c r="O5507" s="554" t="str">
        <f t="shared" ref="O5507:O5508" si="515">+_xlfn.CONCAT(B5507,"-",E5507)</f>
        <v>B3/27/08-E</v>
      </c>
      <c r="P5507" s="555"/>
      <c r="Q5507" s="555"/>
      <c r="R5507" s="555"/>
    </row>
    <row r="5508" spans="1:18">
      <c r="B5508" s="590" t="s">
        <v>5441</v>
      </c>
      <c r="C5508" s="590" t="s">
        <v>1914</v>
      </c>
      <c r="D5508" s="590" t="s">
        <v>4137</v>
      </c>
      <c r="E5508" s="590" t="s">
        <v>11</v>
      </c>
      <c r="F5508" s="591" t="s">
        <v>984</v>
      </c>
      <c r="G5508" s="590" t="s">
        <v>0</v>
      </c>
      <c r="H5508" s="589">
        <v>1</v>
      </c>
      <c r="I5508" s="592">
        <v>4375</v>
      </c>
      <c r="J5508" s="592">
        <v>4375</v>
      </c>
      <c r="K5508" s="590" t="s">
        <v>2376</v>
      </c>
      <c r="L5508" s="590" t="s">
        <v>5447</v>
      </c>
      <c r="M5508" s="591" t="s">
        <v>984</v>
      </c>
      <c r="O5508" s="554" t="str">
        <f t="shared" si="515"/>
        <v>B3/27/08-F</v>
      </c>
    </row>
    <row r="5510" spans="1:18" ht="43.5">
      <c r="A5510" s="587">
        <v>3</v>
      </c>
      <c r="B5510" s="588" t="s">
        <v>5441</v>
      </c>
      <c r="C5510" s="588" t="s">
        <v>36</v>
      </c>
      <c r="D5510" s="588" t="s">
        <v>36</v>
      </c>
      <c r="E5510" s="588" t="s">
        <v>36</v>
      </c>
      <c r="F5510" s="587" t="s">
        <v>1107</v>
      </c>
      <c r="G5510" s="588" t="s">
        <v>36</v>
      </c>
      <c r="H5510" s="587"/>
      <c r="I5510" s="587"/>
      <c r="J5510" s="583">
        <v>496439.52</v>
      </c>
      <c r="K5510" s="588"/>
      <c r="L5510" s="588"/>
      <c r="M5510" s="587"/>
      <c r="N5510" s="587"/>
      <c r="O5510" s="587"/>
    </row>
    <row r="5511" spans="1:18" ht="14.5">
      <c r="A5511" s="587">
        <v>4</v>
      </c>
      <c r="B5511" s="588" t="s">
        <v>5441</v>
      </c>
      <c r="C5511" s="588" t="s">
        <v>36</v>
      </c>
      <c r="D5511" s="588" t="s">
        <v>36</v>
      </c>
      <c r="E5511" s="588" t="s">
        <v>36</v>
      </c>
      <c r="F5511" s="587" t="s">
        <v>1083</v>
      </c>
      <c r="G5511" s="588" t="s">
        <v>36</v>
      </c>
      <c r="H5511" s="587"/>
      <c r="I5511" s="587"/>
      <c r="J5511" s="583">
        <v>186653.55</v>
      </c>
      <c r="K5511" s="588"/>
      <c r="L5511" s="588"/>
      <c r="M5511" s="587"/>
      <c r="N5511" s="587"/>
      <c r="O5511" s="587"/>
      <c r="P5511" s="555"/>
      <c r="Q5511" s="555"/>
      <c r="R5511" s="555"/>
    </row>
    <row r="5512" spans="1:18" ht="14.5">
      <c r="B5512" s="590" t="s">
        <v>5441</v>
      </c>
      <c r="C5512" s="590" t="s">
        <v>1914</v>
      </c>
      <c r="D5512" s="590" t="s">
        <v>4137</v>
      </c>
      <c r="E5512" s="590" t="s">
        <v>27</v>
      </c>
      <c r="F5512" s="591" t="s">
        <v>1084</v>
      </c>
      <c r="G5512" s="590" t="s">
        <v>0</v>
      </c>
      <c r="H5512" s="589">
        <v>1</v>
      </c>
      <c r="I5512" s="592">
        <v>5650</v>
      </c>
      <c r="J5512" s="592">
        <v>5650</v>
      </c>
      <c r="K5512" s="590" t="s">
        <v>2376</v>
      </c>
      <c r="L5512" s="590" t="s">
        <v>5448</v>
      </c>
      <c r="M5512" s="591" t="s">
        <v>1084</v>
      </c>
      <c r="O5512" s="554" t="str">
        <f t="shared" ref="O5512:O5517" si="516">+_xlfn.CONCAT(B5512,"-",E5512)</f>
        <v>B3/27/08-G</v>
      </c>
      <c r="P5512" s="555"/>
      <c r="Q5512" s="555"/>
      <c r="R5512" s="555"/>
    </row>
    <row r="5513" spans="1:18">
      <c r="B5513" s="590" t="s">
        <v>5441</v>
      </c>
      <c r="C5513" s="590" t="s">
        <v>1914</v>
      </c>
      <c r="D5513" s="590" t="s">
        <v>4137</v>
      </c>
      <c r="E5513" s="590" t="s">
        <v>28</v>
      </c>
      <c r="F5513" s="591" t="s">
        <v>1085</v>
      </c>
      <c r="G5513" s="590" t="s">
        <v>0</v>
      </c>
      <c r="H5513" s="589">
        <v>1</v>
      </c>
      <c r="I5513" s="592">
        <v>60215.93</v>
      </c>
      <c r="J5513" s="592">
        <v>60215.93</v>
      </c>
      <c r="K5513" s="590" t="s">
        <v>2376</v>
      </c>
      <c r="L5513" s="590" t="s">
        <v>5449</v>
      </c>
      <c r="M5513" s="591" t="s">
        <v>1085</v>
      </c>
      <c r="O5513" s="554" t="str">
        <f t="shared" si="516"/>
        <v>B3/27/08-H</v>
      </c>
    </row>
    <row r="5514" spans="1:18">
      <c r="B5514" s="590" t="s">
        <v>5441</v>
      </c>
      <c r="C5514" s="590" t="s">
        <v>1914</v>
      </c>
      <c r="D5514" s="590" t="s">
        <v>4137</v>
      </c>
      <c r="E5514" s="590" t="s">
        <v>33</v>
      </c>
      <c r="F5514" s="591" t="s">
        <v>1086</v>
      </c>
      <c r="G5514" s="590" t="s">
        <v>311</v>
      </c>
      <c r="H5514" s="589">
        <v>24</v>
      </c>
      <c r="I5514" s="592">
        <v>3309.38</v>
      </c>
      <c r="J5514" s="592">
        <v>79425.119999999995</v>
      </c>
      <c r="K5514" s="590" t="s">
        <v>2376</v>
      </c>
      <c r="L5514" s="590" t="s">
        <v>5450</v>
      </c>
      <c r="M5514" s="591" t="s">
        <v>1086</v>
      </c>
      <c r="O5514" s="554" t="str">
        <f t="shared" si="516"/>
        <v>B3/27/08-J</v>
      </c>
    </row>
    <row r="5515" spans="1:18" ht="25">
      <c r="B5515" s="590" t="s">
        <v>5441</v>
      </c>
      <c r="C5515" s="590" t="s">
        <v>1914</v>
      </c>
      <c r="D5515" s="590" t="s">
        <v>4137</v>
      </c>
      <c r="E5515" s="590" t="s">
        <v>34</v>
      </c>
      <c r="F5515" s="591" t="s">
        <v>4141</v>
      </c>
      <c r="G5515" s="590" t="s">
        <v>311</v>
      </c>
      <c r="H5515" s="589">
        <v>3</v>
      </c>
      <c r="I5515" s="592">
        <v>2512.5</v>
      </c>
      <c r="J5515" s="592">
        <v>7537.5</v>
      </c>
      <c r="K5515" s="590" t="s">
        <v>2376</v>
      </c>
      <c r="L5515" s="590" t="s">
        <v>5451</v>
      </c>
      <c r="M5515" s="591" t="s">
        <v>4141</v>
      </c>
      <c r="O5515" s="554" t="str">
        <f t="shared" si="516"/>
        <v>B3/27/08-K</v>
      </c>
    </row>
    <row r="5516" spans="1:18" ht="25">
      <c r="B5516" s="590" t="s">
        <v>5441</v>
      </c>
      <c r="C5516" s="590" t="s">
        <v>1914</v>
      </c>
      <c r="D5516" s="590" t="s">
        <v>4137</v>
      </c>
      <c r="E5516" s="590" t="s">
        <v>39</v>
      </c>
      <c r="F5516" s="591" t="s">
        <v>4143</v>
      </c>
      <c r="G5516" s="590" t="s">
        <v>311</v>
      </c>
      <c r="H5516" s="589">
        <v>3</v>
      </c>
      <c r="I5516" s="592">
        <v>2512.5</v>
      </c>
      <c r="J5516" s="592">
        <v>7537.5</v>
      </c>
      <c r="K5516" s="590" t="s">
        <v>2376</v>
      </c>
      <c r="L5516" s="590" t="s">
        <v>5452</v>
      </c>
      <c r="M5516" s="591" t="s">
        <v>4143</v>
      </c>
      <c r="O5516" s="554" t="str">
        <f t="shared" si="516"/>
        <v>B3/27/08-L</v>
      </c>
    </row>
    <row r="5517" spans="1:18" ht="25">
      <c r="B5517" s="590" t="s">
        <v>5441</v>
      </c>
      <c r="C5517" s="590" t="s">
        <v>1914</v>
      </c>
      <c r="D5517" s="590" t="s">
        <v>4137</v>
      </c>
      <c r="E5517" s="590" t="s">
        <v>38</v>
      </c>
      <c r="F5517" s="591" t="s">
        <v>1108</v>
      </c>
      <c r="G5517" s="590" t="s">
        <v>311</v>
      </c>
      <c r="H5517" s="589">
        <v>3</v>
      </c>
      <c r="I5517" s="592">
        <v>8762.5</v>
      </c>
      <c r="J5517" s="592">
        <v>26287.5</v>
      </c>
      <c r="K5517" s="590" t="s">
        <v>2376</v>
      </c>
      <c r="L5517" s="590" t="s">
        <v>5453</v>
      </c>
      <c r="M5517" s="591" t="s">
        <v>1108</v>
      </c>
      <c r="O5517" s="554" t="str">
        <f t="shared" si="516"/>
        <v>B3/27/08-M</v>
      </c>
    </row>
    <row r="5520" spans="1:18" ht="14.5">
      <c r="A5520" s="587">
        <v>4</v>
      </c>
      <c r="B5520" s="588" t="s">
        <v>5454</v>
      </c>
      <c r="C5520" s="588" t="s">
        <v>36</v>
      </c>
      <c r="D5520" s="588" t="s">
        <v>36</v>
      </c>
      <c r="E5520" s="588" t="s">
        <v>36</v>
      </c>
      <c r="F5520" s="587" t="s">
        <v>1089</v>
      </c>
      <c r="G5520" s="588" t="s">
        <v>36</v>
      </c>
      <c r="H5520" s="587"/>
      <c r="I5520" s="587"/>
      <c r="J5520" s="583">
        <v>6581.25</v>
      </c>
      <c r="K5520" s="588"/>
      <c r="L5520" s="588"/>
      <c r="M5520" s="587"/>
      <c r="N5520" s="587"/>
      <c r="O5520" s="587"/>
    </row>
    <row r="5521" spans="1:18" ht="14.5">
      <c r="B5521" s="590" t="s">
        <v>5454</v>
      </c>
      <c r="C5521" s="590" t="s">
        <v>1914</v>
      </c>
      <c r="D5521" s="590" t="s">
        <v>4137</v>
      </c>
      <c r="E5521" s="590" t="s">
        <v>5</v>
      </c>
      <c r="F5521" s="591" t="s">
        <v>1109</v>
      </c>
      <c r="G5521" s="590" t="s">
        <v>311</v>
      </c>
      <c r="H5521" s="589">
        <v>3</v>
      </c>
      <c r="I5521" s="592">
        <v>2193.75</v>
      </c>
      <c r="J5521" s="592">
        <v>6581.25</v>
      </c>
      <c r="K5521" s="590" t="s">
        <v>2376</v>
      </c>
      <c r="L5521" s="590" t="s">
        <v>5455</v>
      </c>
      <c r="M5521" s="591" t="s">
        <v>1109</v>
      </c>
      <c r="O5521" s="554" t="str">
        <f>+_xlfn.CONCAT(B5521,"-",E5521)</f>
        <v>B3/27/09-A</v>
      </c>
      <c r="P5521" s="555"/>
      <c r="Q5521" s="555"/>
      <c r="R5521" s="555"/>
    </row>
    <row r="5523" spans="1:18" ht="14.5">
      <c r="A5523" s="587">
        <v>4</v>
      </c>
      <c r="B5523" s="588" t="s">
        <v>5454</v>
      </c>
      <c r="C5523" s="588" t="s">
        <v>36</v>
      </c>
      <c r="D5523" s="588" t="s">
        <v>36</v>
      </c>
      <c r="E5523" s="588" t="s">
        <v>36</v>
      </c>
      <c r="F5523" s="587" t="s">
        <v>1091</v>
      </c>
      <c r="G5523" s="588" t="s">
        <v>36</v>
      </c>
      <c r="H5523" s="587"/>
      <c r="I5523" s="587"/>
      <c r="J5523" s="583">
        <v>212226.58</v>
      </c>
      <c r="K5523" s="588"/>
      <c r="L5523" s="588"/>
      <c r="M5523" s="587"/>
      <c r="N5523" s="587"/>
      <c r="O5523" s="587"/>
    </row>
    <row r="5524" spans="1:18" ht="14.5">
      <c r="B5524" s="590" t="s">
        <v>5454</v>
      </c>
      <c r="C5524" s="590" t="s">
        <v>1914</v>
      </c>
      <c r="D5524" s="590" t="s">
        <v>4137</v>
      </c>
      <c r="E5524" s="590" t="s">
        <v>6</v>
      </c>
      <c r="F5524" s="591" t="s">
        <v>1092</v>
      </c>
      <c r="G5524" s="590" t="s">
        <v>0</v>
      </c>
      <c r="H5524" s="589">
        <v>1</v>
      </c>
      <c r="I5524" s="592">
        <v>4400</v>
      </c>
      <c r="J5524" s="592">
        <v>4400</v>
      </c>
      <c r="K5524" s="590" t="s">
        <v>2376</v>
      </c>
      <c r="L5524" s="590" t="s">
        <v>5456</v>
      </c>
      <c r="M5524" s="591" t="s">
        <v>1092</v>
      </c>
      <c r="O5524" s="554" t="str">
        <f t="shared" ref="O5524:O5532" si="517">+_xlfn.CONCAT(B5524,"-",E5524)</f>
        <v>B3/27/09-B</v>
      </c>
      <c r="P5524" s="555"/>
      <c r="Q5524" s="555"/>
      <c r="R5524" s="555"/>
    </row>
    <row r="5525" spans="1:18">
      <c r="B5525" s="590" t="s">
        <v>5454</v>
      </c>
      <c r="C5525" s="590" t="s">
        <v>1914</v>
      </c>
      <c r="D5525" s="590" t="s">
        <v>4137</v>
      </c>
      <c r="E5525" s="590" t="s">
        <v>7</v>
      </c>
      <c r="F5525" s="591" t="s">
        <v>1093</v>
      </c>
      <c r="G5525" s="590" t="s">
        <v>0</v>
      </c>
      <c r="H5525" s="589">
        <v>1</v>
      </c>
      <c r="I5525" s="592">
        <v>20025</v>
      </c>
      <c r="J5525" s="592">
        <v>20025</v>
      </c>
      <c r="K5525" s="590" t="s">
        <v>2376</v>
      </c>
      <c r="L5525" s="590" t="s">
        <v>5457</v>
      </c>
      <c r="M5525" s="591" t="s">
        <v>1093</v>
      </c>
      <c r="O5525" s="554" t="str">
        <f t="shared" si="517"/>
        <v>B3/27/09-C</v>
      </c>
    </row>
    <row r="5526" spans="1:18">
      <c r="B5526" s="590" t="s">
        <v>5454</v>
      </c>
      <c r="C5526" s="590" t="s">
        <v>1914</v>
      </c>
      <c r="D5526" s="590" t="s">
        <v>4137</v>
      </c>
      <c r="E5526" s="590" t="s">
        <v>8</v>
      </c>
      <c r="F5526" s="591" t="s">
        <v>1094</v>
      </c>
      <c r="G5526" s="590" t="s">
        <v>311</v>
      </c>
      <c r="H5526" s="589">
        <v>3</v>
      </c>
      <c r="I5526" s="592">
        <v>3284.38</v>
      </c>
      <c r="J5526" s="592">
        <v>9853.14</v>
      </c>
      <c r="K5526" s="590" t="s">
        <v>2376</v>
      </c>
      <c r="L5526" s="590" t="s">
        <v>5458</v>
      </c>
      <c r="M5526" s="591" t="s">
        <v>1094</v>
      </c>
      <c r="O5526" s="554" t="str">
        <f t="shared" si="517"/>
        <v>B3/27/09-D</v>
      </c>
    </row>
    <row r="5527" spans="1:18">
      <c r="B5527" s="590" t="s">
        <v>5454</v>
      </c>
      <c r="C5527" s="590" t="s">
        <v>1914</v>
      </c>
      <c r="D5527" s="590" t="s">
        <v>4137</v>
      </c>
      <c r="E5527" s="590" t="s">
        <v>10</v>
      </c>
      <c r="F5527" s="591" t="s">
        <v>1095</v>
      </c>
      <c r="G5527" s="590" t="s">
        <v>0</v>
      </c>
      <c r="H5527" s="589">
        <v>1</v>
      </c>
      <c r="I5527" s="592">
        <v>26275</v>
      </c>
      <c r="J5527" s="592">
        <v>26275</v>
      </c>
      <c r="K5527" s="590" t="s">
        <v>2376</v>
      </c>
      <c r="L5527" s="590" t="s">
        <v>5459</v>
      </c>
      <c r="M5527" s="591" t="s">
        <v>1095</v>
      </c>
      <c r="O5527" s="554" t="str">
        <f t="shared" si="517"/>
        <v>B3/27/09-E</v>
      </c>
    </row>
    <row r="5528" spans="1:18">
      <c r="B5528" s="590" t="s">
        <v>5454</v>
      </c>
      <c r="C5528" s="590" t="s">
        <v>1914</v>
      </c>
      <c r="D5528" s="590" t="s">
        <v>4137</v>
      </c>
      <c r="E5528" s="590" t="s">
        <v>11</v>
      </c>
      <c r="F5528" s="591" t="s">
        <v>1096</v>
      </c>
      <c r="G5528" s="590" t="s">
        <v>0</v>
      </c>
      <c r="H5528" s="589">
        <v>1</v>
      </c>
      <c r="I5528" s="592">
        <v>45025</v>
      </c>
      <c r="J5528" s="592">
        <v>45025</v>
      </c>
      <c r="K5528" s="590" t="s">
        <v>2376</v>
      </c>
      <c r="L5528" s="590" t="s">
        <v>5460</v>
      </c>
      <c r="M5528" s="591" t="s">
        <v>1096</v>
      </c>
      <c r="O5528" s="554" t="str">
        <f t="shared" si="517"/>
        <v>B3/27/09-F</v>
      </c>
    </row>
    <row r="5529" spans="1:18">
      <c r="B5529" s="590" t="s">
        <v>5454</v>
      </c>
      <c r="C5529" s="590" t="s">
        <v>1914</v>
      </c>
      <c r="D5529" s="590" t="s">
        <v>4137</v>
      </c>
      <c r="E5529" s="590" t="s">
        <v>27</v>
      </c>
      <c r="F5529" s="591" t="s">
        <v>1097</v>
      </c>
      <c r="G5529" s="590" t="s">
        <v>0</v>
      </c>
      <c r="H5529" s="589">
        <v>1</v>
      </c>
      <c r="I5529" s="592">
        <v>45025</v>
      </c>
      <c r="J5529" s="592">
        <v>45025</v>
      </c>
      <c r="K5529" s="590" t="s">
        <v>2376</v>
      </c>
      <c r="L5529" s="590" t="s">
        <v>5461</v>
      </c>
      <c r="M5529" s="591" t="s">
        <v>1097</v>
      </c>
      <c r="O5529" s="554" t="str">
        <f t="shared" si="517"/>
        <v>B3/27/09-G</v>
      </c>
    </row>
    <row r="5530" spans="1:18">
      <c r="B5530" s="590" t="s">
        <v>5454</v>
      </c>
      <c r="C5530" s="590" t="s">
        <v>1914</v>
      </c>
      <c r="D5530" s="590" t="s">
        <v>4137</v>
      </c>
      <c r="E5530" s="590" t="s">
        <v>28</v>
      </c>
      <c r="F5530" s="591" t="s">
        <v>1098</v>
      </c>
      <c r="G5530" s="590" t="s">
        <v>0</v>
      </c>
      <c r="H5530" s="589">
        <v>1</v>
      </c>
      <c r="I5530" s="589">
        <v>517.19000000000005</v>
      </c>
      <c r="J5530" s="589">
        <v>517.19000000000005</v>
      </c>
      <c r="K5530" s="590" t="s">
        <v>2376</v>
      </c>
      <c r="L5530" s="590" t="s">
        <v>5462</v>
      </c>
      <c r="M5530" s="591" t="s">
        <v>1098</v>
      </c>
      <c r="O5530" s="554" t="str">
        <f t="shared" si="517"/>
        <v>B3/27/09-H</v>
      </c>
    </row>
    <row r="5531" spans="1:18">
      <c r="B5531" s="590" t="s">
        <v>5454</v>
      </c>
      <c r="C5531" s="590" t="s">
        <v>1914</v>
      </c>
      <c r="D5531" s="590" t="s">
        <v>4137</v>
      </c>
      <c r="E5531" s="590" t="s">
        <v>33</v>
      </c>
      <c r="F5531" s="591" t="s">
        <v>1099</v>
      </c>
      <c r="G5531" s="590" t="s">
        <v>311</v>
      </c>
      <c r="H5531" s="589">
        <v>3</v>
      </c>
      <c r="I5531" s="592">
        <v>10037.5</v>
      </c>
      <c r="J5531" s="592">
        <v>30112.5</v>
      </c>
      <c r="K5531" s="590" t="s">
        <v>2376</v>
      </c>
      <c r="L5531" s="590" t="s">
        <v>5463</v>
      </c>
      <c r="M5531" s="591" t="s">
        <v>1099</v>
      </c>
      <c r="O5531" s="554" t="str">
        <f t="shared" si="517"/>
        <v>B3/27/09-J</v>
      </c>
    </row>
    <row r="5532" spans="1:18">
      <c r="B5532" s="590" t="s">
        <v>5454</v>
      </c>
      <c r="C5532" s="590" t="s">
        <v>1914</v>
      </c>
      <c r="D5532" s="590" t="s">
        <v>4137</v>
      </c>
      <c r="E5532" s="590" t="s">
        <v>34</v>
      </c>
      <c r="F5532" s="591" t="s">
        <v>1110</v>
      </c>
      <c r="G5532" s="590" t="s">
        <v>311</v>
      </c>
      <c r="H5532" s="589">
        <v>3</v>
      </c>
      <c r="I5532" s="592">
        <v>10331.25</v>
      </c>
      <c r="J5532" s="592">
        <v>30993.75</v>
      </c>
      <c r="K5532" s="590" t="s">
        <v>2376</v>
      </c>
      <c r="L5532" s="590" t="s">
        <v>5464</v>
      </c>
      <c r="M5532" s="591" t="s">
        <v>1110</v>
      </c>
      <c r="O5532" s="554" t="str">
        <f t="shared" si="517"/>
        <v>B3/27/09-K</v>
      </c>
    </row>
    <row r="5534" spans="1:18" ht="14.5">
      <c r="A5534" s="587">
        <v>4</v>
      </c>
      <c r="B5534" s="588" t="s">
        <v>5454</v>
      </c>
      <c r="C5534" s="588" t="s">
        <v>36</v>
      </c>
      <c r="D5534" s="588" t="s">
        <v>36</v>
      </c>
      <c r="E5534" s="588" t="s">
        <v>36</v>
      </c>
      <c r="F5534" s="587" t="s">
        <v>1100</v>
      </c>
      <c r="G5534" s="588" t="s">
        <v>36</v>
      </c>
      <c r="H5534" s="587"/>
      <c r="I5534" s="587"/>
      <c r="J5534" s="583">
        <v>51606.25</v>
      </c>
      <c r="K5534" s="588"/>
      <c r="L5534" s="588"/>
      <c r="M5534" s="587"/>
      <c r="N5534" s="587"/>
      <c r="O5534" s="587"/>
    </row>
    <row r="5535" spans="1:18" ht="14.5">
      <c r="B5535" s="590" t="s">
        <v>5454</v>
      </c>
      <c r="C5535" s="590" t="s">
        <v>1914</v>
      </c>
      <c r="D5535" s="590" t="s">
        <v>4137</v>
      </c>
      <c r="E5535" s="590" t="s">
        <v>39</v>
      </c>
      <c r="F5535" s="591" t="s">
        <v>1101</v>
      </c>
      <c r="G5535" s="590" t="s">
        <v>0</v>
      </c>
      <c r="H5535" s="589">
        <v>1</v>
      </c>
      <c r="I5535" s="592">
        <v>45025</v>
      </c>
      <c r="J5535" s="592">
        <v>45025</v>
      </c>
      <c r="K5535" s="590" t="s">
        <v>2376</v>
      </c>
      <c r="L5535" s="590" t="s">
        <v>5465</v>
      </c>
      <c r="M5535" s="591" t="s">
        <v>1101</v>
      </c>
      <c r="O5535" s="554" t="str">
        <f t="shared" ref="O5535:O5536" si="518">+_xlfn.CONCAT(B5535,"-",E5535)</f>
        <v>B3/27/09-L</v>
      </c>
      <c r="P5535" s="555"/>
      <c r="Q5535" s="555"/>
      <c r="R5535" s="555"/>
    </row>
    <row r="5536" spans="1:18">
      <c r="B5536" s="590" t="s">
        <v>5454</v>
      </c>
      <c r="C5536" s="590" t="s">
        <v>1914</v>
      </c>
      <c r="D5536" s="590" t="s">
        <v>4137</v>
      </c>
      <c r="E5536" s="590" t="s">
        <v>38</v>
      </c>
      <c r="F5536" s="591" t="s">
        <v>1102</v>
      </c>
      <c r="G5536" s="590" t="s">
        <v>311</v>
      </c>
      <c r="H5536" s="589">
        <v>3</v>
      </c>
      <c r="I5536" s="592">
        <v>2193.75</v>
      </c>
      <c r="J5536" s="592">
        <v>6581.25</v>
      </c>
      <c r="K5536" s="590" t="s">
        <v>2376</v>
      </c>
      <c r="L5536" s="590" t="s">
        <v>5466</v>
      </c>
      <c r="M5536" s="591" t="s">
        <v>1102</v>
      </c>
      <c r="O5536" s="554" t="str">
        <f t="shared" si="518"/>
        <v>B3/27/09-M</v>
      </c>
    </row>
    <row r="5538" spans="1:18" ht="14.5">
      <c r="A5538" s="587">
        <v>4</v>
      </c>
      <c r="B5538" s="588" t="s">
        <v>5454</v>
      </c>
      <c r="C5538" s="588" t="s">
        <v>36</v>
      </c>
      <c r="D5538" s="588" t="s">
        <v>36</v>
      </c>
      <c r="E5538" s="588" t="s">
        <v>36</v>
      </c>
      <c r="F5538" s="587" t="s">
        <v>1103</v>
      </c>
      <c r="G5538" s="588" t="s">
        <v>36</v>
      </c>
      <c r="H5538" s="587"/>
      <c r="I5538" s="587"/>
      <c r="J5538" s="583">
        <v>25621.89</v>
      </c>
      <c r="K5538" s="588"/>
      <c r="L5538" s="588"/>
      <c r="M5538" s="587"/>
      <c r="N5538" s="587"/>
      <c r="O5538" s="587"/>
    </row>
    <row r="5539" spans="1:18" ht="25">
      <c r="B5539" s="590" t="s">
        <v>5454</v>
      </c>
      <c r="C5539" s="590" t="s">
        <v>1914</v>
      </c>
      <c r="D5539" s="590" t="s">
        <v>4137</v>
      </c>
      <c r="E5539" s="590" t="s">
        <v>205</v>
      </c>
      <c r="F5539" s="591" t="s">
        <v>1104</v>
      </c>
      <c r="G5539" s="590" t="s">
        <v>311</v>
      </c>
      <c r="H5539" s="589">
        <v>3</v>
      </c>
      <c r="I5539" s="592">
        <v>1959.38</v>
      </c>
      <c r="J5539" s="592">
        <v>5878.14</v>
      </c>
      <c r="K5539" s="590" t="s">
        <v>2376</v>
      </c>
      <c r="L5539" s="590" t="s">
        <v>5467</v>
      </c>
      <c r="M5539" s="591" t="s">
        <v>1104</v>
      </c>
      <c r="O5539" s="554" t="str">
        <f t="shared" ref="O5539:O5540" si="519">+_xlfn.CONCAT(B5539,"-",E5539)</f>
        <v>B3/27/09-N</v>
      </c>
      <c r="P5539" s="555"/>
      <c r="Q5539" s="555"/>
      <c r="R5539" s="555"/>
    </row>
    <row r="5540" spans="1:18">
      <c r="B5540" s="590" t="s">
        <v>5454</v>
      </c>
      <c r="C5540" s="590" t="s">
        <v>1914</v>
      </c>
      <c r="D5540" s="590" t="s">
        <v>4137</v>
      </c>
      <c r="E5540" s="590" t="s">
        <v>414</v>
      </c>
      <c r="F5540" s="591" t="s">
        <v>1105</v>
      </c>
      <c r="G5540" s="590" t="s">
        <v>311</v>
      </c>
      <c r="H5540" s="589">
        <v>3</v>
      </c>
      <c r="I5540" s="592">
        <v>6581.25</v>
      </c>
      <c r="J5540" s="592">
        <v>19743.75</v>
      </c>
      <c r="K5540" s="590" t="s">
        <v>2376</v>
      </c>
      <c r="L5540" s="590" t="s">
        <v>5468</v>
      </c>
      <c r="M5540" s="591" t="s">
        <v>1105</v>
      </c>
      <c r="O5540" s="554" t="str">
        <f t="shared" si="519"/>
        <v>B3/27/09-P</v>
      </c>
    </row>
    <row r="5543" spans="1:18" ht="14.5">
      <c r="A5543" s="587">
        <v>4</v>
      </c>
      <c r="B5543" s="588" t="s">
        <v>5469</v>
      </c>
      <c r="C5543" s="588" t="s">
        <v>36</v>
      </c>
      <c r="D5543" s="588" t="s">
        <v>36</v>
      </c>
      <c r="E5543" s="588" t="s">
        <v>36</v>
      </c>
      <c r="F5543" s="587" t="s">
        <v>1106</v>
      </c>
      <c r="G5543" s="588" t="s">
        <v>36</v>
      </c>
      <c r="H5543" s="587"/>
      <c r="I5543" s="587"/>
      <c r="J5543" s="583">
        <v>13750</v>
      </c>
      <c r="K5543" s="588"/>
      <c r="L5543" s="588"/>
      <c r="M5543" s="587"/>
      <c r="N5543" s="587"/>
      <c r="O5543" s="587"/>
    </row>
    <row r="5544" spans="1:18" ht="14.5">
      <c r="B5544" s="590" t="s">
        <v>5469</v>
      </c>
      <c r="C5544" s="590" t="s">
        <v>1914</v>
      </c>
      <c r="D5544" s="590" t="s">
        <v>4137</v>
      </c>
      <c r="E5544" s="590" t="s">
        <v>5</v>
      </c>
      <c r="F5544" s="591" t="s">
        <v>983</v>
      </c>
      <c r="G5544" s="590" t="s">
        <v>0</v>
      </c>
      <c r="H5544" s="589">
        <v>1</v>
      </c>
      <c r="I5544" s="592">
        <v>9375</v>
      </c>
      <c r="J5544" s="592">
        <v>9375</v>
      </c>
      <c r="K5544" s="590" t="s">
        <v>2376</v>
      </c>
      <c r="L5544" s="590" t="s">
        <v>5470</v>
      </c>
      <c r="M5544" s="591" t="s">
        <v>983</v>
      </c>
      <c r="O5544" s="554" t="str">
        <f t="shared" ref="O5544:O5545" si="520">+_xlfn.CONCAT(B5544,"-",E5544)</f>
        <v>B3/27/10-A</v>
      </c>
      <c r="P5544" s="555"/>
      <c r="Q5544" s="555"/>
      <c r="R5544" s="555"/>
    </row>
    <row r="5545" spans="1:18">
      <c r="B5545" s="590" t="s">
        <v>5469</v>
      </c>
      <c r="C5545" s="590" t="s">
        <v>1914</v>
      </c>
      <c r="D5545" s="590" t="s">
        <v>4137</v>
      </c>
      <c r="E5545" s="590" t="s">
        <v>6</v>
      </c>
      <c r="F5545" s="591" t="s">
        <v>984</v>
      </c>
      <c r="G5545" s="590" t="s">
        <v>0</v>
      </c>
      <c r="H5545" s="589">
        <v>1</v>
      </c>
      <c r="I5545" s="592">
        <v>4375</v>
      </c>
      <c r="J5545" s="592">
        <v>4375</v>
      </c>
      <c r="K5545" s="590" t="s">
        <v>2376</v>
      </c>
      <c r="L5545" s="590" t="s">
        <v>5471</v>
      </c>
      <c r="M5545" s="591" t="s">
        <v>984</v>
      </c>
      <c r="O5545" s="554" t="str">
        <f t="shared" si="520"/>
        <v>B3/27/10-B</v>
      </c>
    </row>
    <row r="5547" spans="1:18" ht="43.5">
      <c r="A5547" s="587">
        <v>3</v>
      </c>
      <c r="B5547" s="588" t="s">
        <v>5469</v>
      </c>
      <c r="C5547" s="588" t="s">
        <v>36</v>
      </c>
      <c r="D5547" s="588" t="s">
        <v>36</v>
      </c>
      <c r="E5547" s="588" t="s">
        <v>36</v>
      </c>
      <c r="F5547" s="587" t="s">
        <v>5472</v>
      </c>
      <c r="G5547" s="588" t="s">
        <v>36</v>
      </c>
      <c r="H5547" s="587"/>
      <c r="I5547" s="587"/>
      <c r="J5547" s="583">
        <v>2074723.64</v>
      </c>
      <c r="K5547" s="588"/>
      <c r="L5547" s="588"/>
      <c r="M5547" s="587"/>
      <c r="N5547" s="587"/>
      <c r="O5547" s="587"/>
    </row>
    <row r="5548" spans="1:18" ht="14.5">
      <c r="A5548" s="587">
        <v>4</v>
      </c>
      <c r="B5548" s="588" t="s">
        <v>5469</v>
      </c>
      <c r="C5548" s="588" t="s">
        <v>36</v>
      </c>
      <c r="D5548" s="588" t="s">
        <v>36</v>
      </c>
      <c r="E5548" s="588" t="s">
        <v>36</v>
      </c>
      <c r="F5548" s="587" t="s">
        <v>1083</v>
      </c>
      <c r="G5548" s="588" t="s">
        <v>36</v>
      </c>
      <c r="H5548" s="587"/>
      <c r="I5548" s="587"/>
      <c r="J5548" s="583">
        <v>86690.97</v>
      </c>
      <c r="K5548" s="588"/>
      <c r="L5548" s="588"/>
      <c r="M5548" s="587"/>
      <c r="N5548" s="587"/>
      <c r="O5548" s="587"/>
      <c r="P5548" s="555"/>
      <c r="Q5548" s="555"/>
      <c r="R5548" s="555"/>
    </row>
    <row r="5549" spans="1:18" ht="14.5">
      <c r="B5549" s="590" t="s">
        <v>5469</v>
      </c>
      <c r="C5549" s="590" t="s">
        <v>1914</v>
      </c>
      <c r="D5549" s="590" t="s">
        <v>4137</v>
      </c>
      <c r="E5549" s="590" t="s">
        <v>7</v>
      </c>
      <c r="F5549" s="591" t="s">
        <v>1085</v>
      </c>
      <c r="G5549" s="590" t="s">
        <v>0</v>
      </c>
      <c r="H5549" s="589">
        <v>1</v>
      </c>
      <c r="I5549" s="592">
        <v>60215.93</v>
      </c>
      <c r="J5549" s="592">
        <v>60215.93</v>
      </c>
      <c r="K5549" s="590" t="s">
        <v>2376</v>
      </c>
      <c r="L5549" s="590" t="s">
        <v>5473</v>
      </c>
      <c r="M5549" s="591" t="s">
        <v>1085</v>
      </c>
      <c r="O5549" s="554" t="str">
        <f t="shared" ref="O5549:O5550" si="521">+_xlfn.CONCAT(B5549,"-",E5549)</f>
        <v>B3/27/10-C</v>
      </c>
      <c r="P5549" s="555"/>
      <c r="Q5549" s="555"/>
      <c r="R5549" s="555"/>
    </row>
    <row r="5550" spans="1:18">
      <c r="B5550" s="590" t="s">
        <v>5469</v>
      </c>
      <c r="C5550" s="590" t="s">
        <v>1914</v>
      </c>
      <c r="D5550" s="590" t="s">
        <v>4137</v>
      </c>
      <c r="E5550" s="590" t="s">
        <v>8</v>
      </c>
      <c r="F5550" s="591" t="s">
        <v>1086</v>
      </c>
      <c r="G5550" s="590" t="s">
        <v>311</v>
      </c>
      <c r="H5550" s="589">
        <v>8</v>
      </c>
      <c r="I5550" s="592">
        <v>3309.38</v>
      </c>
      <c r="J5550" s="592">
        <v>26475.040000000001</v>
      </c>
      <c r="K5550" s="590" t="s">
        <v>2376</v>
      </c>
      <c r="L5550" s="590" t="s">
        <v>5474</v>
      </c>
      <c r="M5550" s="591" t="s">
        <v>1086</v>
      </c>
      <c r="O5550" s="554" t="str">
        <f t="shared" si="521"/>
        <v>B3/27/10-D</v>
      </c>
    </row>
    <row r="5552" spans="1:18" ht="14.5">
      <c r="A5552" s="587">
        <v>4</v>
      </c>
      <c r="B5552" s="588" t="s">
        <v>5469</v>
      </c>
      <c r="C5552" s="588" t="s">
        <v>36</v>
      </c>
      <c r="D5552" s="588" t="s">
        <v>36</v>
      </c>
      <c r="E5552" s="588" t="s">
        <v>36</v>
      </c>
      <c r="F5552" s="587" t="s">
        <v>1089</v>
      </c>
      <c r="G5552" s="588" t="s">
        <v>36</v>
      </c>
      <c r="H5552" s="587"/>
      <c r="I5552" s="587"/>
      <c r="J5552" s="583">
        <v>140040</v>
      </c>
      <c r="K5552" s="588"/>
      <c r="L5552" s="588"/>
      <c r="M5552" s="587"/>
      <c r="N5552" s="587"/>
      <c r="O5552" s="587"/>
    </row>
    <row r="5553" spans="1:18" ht="14.5">
      <c r="B5553" s="590" t="s">
        <v>5469</v>
      </c>
      <c r="C5553" s="590" t="s">
        <v>1914</v>
      </c>
      <c r="D5553" s="590" t="s">
        <v>4137</v>
      </c>
      <c r="E5553" s="590" t="s">
        <v>10</v>
      </c>
      <c r="F5553" s="591" t="s">
        <v>5475</v>
      </c>
      <c r="G5553" s="590" t="s">
        <v>311</v>
      </c>
      <c r="H5553" s="589">
        <v>1</v>
      </c>
      <c r="I5553" s="592">
        <v>140040</v>
      </c>
      <c r="J5553" s="592">
        <v>140040</v>
      </c>
      <c r="K5553" s="590" t="s">
        <v>2376</v>
      </c>
      <c r="L5553" s="590" t="s">
        <v>5476</v>
      </c>
      <c r="M5553" s="591" t="s">
        <v>5475</v>
      </c>
      <c r="O5553" s="554" t="str">
        <f>+_xlfn.CONCAT(B5553,"-",E5553)</f>
        <v>B3/27/10-E</v>
      </c>
      <c r="P5553" s="555"/>
      <c r="Q5553" s="555"/>
      <c r="R5553" s="555"/>
    </row>
    <row r="5555" spans="1:18" ht="14.5">
      <c r="A5555" s="587">
        <v>4</v>
      </c>
      <c r="B5555" s="588" t="s">
        <v>5469</v>
      </c>
      <c r="C5555" s="588" t="s">
        <v>36</v>
      </c>
      <c r="D5555" s="588" t="s">
        <v>36</v>
      </c>
      <c r="E5555" s="588" t="s">
        <v>36</v>
      </c>
      <c r="F5555" s="587" t="s">
        <v>1100</v>
      </c>
      <c r="G5555" s="588" t="s">
        <v>36</v>
      </c>
      <c r="H5555" s="587"/>
      <c r="I5555" s="587"/>
      <c r="J5555" s="583">
        <v>116700</v>
      </c>
      <c r="K5555" s="588"/>
      <c r="L5555" s="588"/>
      <c r="M5555" s="587"/>
      <c r="N5555" s="587"/>
      <c r="O5555" s="587"/>
    </row>
    <row r="5556" spans="1:18" ht="14.5">
      <c r="B5556" s="590" t="s">
        <v>5469</v>
      </c>
      <c r="C5556" s="590" t="s">
        <v>1914</v>
      </c>
      <c r="D5556" s="590" t="s">
        <v>4137</v>
      </c>
      <c r="E5556" s="590" t="s">
        <v>11</v>
      </c>
      <c r="F5556" s="591" t="s">
        <v>5477</v>
      </c>
      <c r="G5556" s="590" t="s">
        <v>0</v>
      </c>
      <c r="H5556" s="589">
        <v>1</v>
      </c>
      <c r="I5556" s="592">
        <v>116700</v>
      </c>
      <c r="J5556" s="592">
        <v>116700</v>
      </c>
      <c r="K5556" s="590" t="s">
        <v>2376</v>
      </c>
      <c r="L5556" s="590" t="s">
        <v>5478</v>
      </c>
      <c r="M5556" s="591" t="s">
        <v>5477</v>
      </c>
      <c r="O5556" s="554" t="str">
        <f>+_xlfn.CONCAT(B5556,"-",E5556)</f>
        <v>B3/27/10-F</v>
      </c>
      <c r="P5556" s="555"/>
      <c r="Q5556" s="555"/>
      <c r="R5556" s="555"/>
    </row>
    <row r="5558" spans="1:18" ht="14.5">
      <c r="A5558" s="587">
        <v>4</v>
      </c>
      <c r="B5558" s="588" t="s">
        <v>5469</v>
      </c>
      <c r="C5558" s="588" t="s">
        <v>36</v>
      </c>
      <c r="D5558" s="588" t="s">
        <v>36</v>
      </c>
      <c r="E5558" s="588" t="s">
        <v>36</v>
      </c>
      <c r="F5558" s="587" t="s">
        <v>1103</v>
      </c>
      <c r="G5558" s="588" t="s">
        <v>36</v>
      </c>
      <c r="H5558" s="587"/>
      <c r="I5558" s="587"/>
      <c r="J5558" s="583">
        <v>70705.06</v>
      </c>
      <c r="K5558" s="588"/>
      <c r="L5558" s="588"/>
      <c r="M5558" s="587"/>
      <c r="N5558" s="587"/>
      <c r="O5558" s="587"/>
    </row>
    <row r="5559" spans="1:18" ht="25">
      <c r="B5559" s="590" t="s">
        <v>5469</v>
      </c>
      <c r="C5559" s="590" t="s">
        <v>1914</v>
      </c>
      <c r="D5559" s="590" t="s">
        <v>4137</v>
      </c>
      <c r="E5559" s="590" t="s">
        <v>27</v>
      </c>
      <c r="F5559" s="591" t="s">
        <v>1104</v>
      </c>
      <c r="G5559" s="590" t="s">
        <v>311</v>
      </c>
      <c r="H5559" s="589">
        <v>12</v>
      </c>
      <c r="I5559" s="592">
        <v>1959.38</v>
      </c>
      <c r="J5559" s="592">
        <v>23512.560000000001</v>
      </c>
      <c r="K5559" s="590" t="s">
        <v>2376</v>
      </c>
      <c r="L5559" s="590" t="s">
        <v>5479</v>
      </c>
      <c r="M5559" s="591" t="s">
        <v>1104</v>
      </c>
      <c r="O5559" s="554" t="str">
        <f t="shared" ref="O5559:O5560" si="522">+_xlfn.CONCAT(B5559,"-",E5559)</f>
        <v>B3/27/10-G</v>
      </c>
      <c r="P5559" s="555"/>
      <c r="Q5559" s="555"/>
      <c r="R5559" s="555"/>
    </row>
    <row r="5560" spans="1:18">
      <c r="B5560" s="590" t="s">
        <v>5469</v>
      </c>
      <c r="C5560" s="590" t="s">
        <v>1914</v>
      </c>
      <c r="D5560" s="590" t="s">
        <v>4137</v>
      </c>
      <c r="E5560" s="590" t="s">
        <v>28</v>
      </c>
      <c r="F5560" s="591" t="s">
        <v>5480</v>
      </c>
      <c r="G5560" s="590" t="s">
        <v>311</v>
      </c>
      <c r="H5560" s="589">
        <v>1</v>
      </c>
      <c r="I5560" s="592">
        <v>47192.5</v>
      </c>
      <c r="J5560" s="592">
        <v>47192.5</v>
      </c>
      <c r="K5560" s="590" t="s">
        <v>2376</v>
      </c>
      <c r="L5560" s="590" t="s">
        <v>5481</v>
      </c>
      <c r="M5560" s="591" t="s">
        <v>5480</v>
      </c>
      <c r="O5560" s="554" t="str">
        <f t="shared" si="522"/>
        <v>B3/27/10-H</v>
      </c>
    </row>
    <row r="5562" spans="1:18" ht="14.5">
      <c r="A5562" s="587">
        <v>4</v>
      </c>
      <c r="B5562" s="588" t="s">
        <v>5469</v>
      </c>
      <c r="C5562" s="588" t="s">
        <v>36</v>
      </c>
      <c r="D5562" s="588" t="s">
        <v>36</v>
      </c>
      <c r="E5562" s="588" t="s">
        <v>36</v>
      </c>
      <c r="F5562" s="587" t="s">
        <v>1106</v>
      </c>
      <c r="G5562" s="588" t="s">
        <v>36</v>
      </c>
      <c r="H5562" s="587"/>
      <c r="I5562" s="587"/>
      <c r="J5562" s="583">
        <v>13750</v>
      </c>
      <c r="K5562" s="588"/>
      <c r="L5562" s="588"/>
      <c r="M5562" s="587"/>
      <c r="N5562" s="587"/>
      <c r="O5562" s="587"/>
    </row>
    <row r="5563" spans="1:18" ht="14.5">
      <c r="B5563" s="590" t="s">
        <v>5469</v>
      </c>
      <c r="C5563" s="590" t="s">
        <v>1914</v>
      </c>
      <c r="D5563" s="590" t="s">
        <v>4137</v>
      </c>
      <c r="E5563" s="590" t="s">
        <v>33</v>
      </c>
      <c r="F5563" s="591" t="s">
        <v>983</v>
      </c>
      <c r="G5563" s="590" t="s">
        <v>0</v>
      </c>
      <c r="H5563" s="589">
        <v>1</v>
      </c>
      <c r="I5563" s="592">
        <v>9375</v>
      </c>
      <c r="J5563" s="592">
        <v>9375</v>
      </c>
      <c r="K5563" s="590" t="s">
        <v>2376</v>
      </c>
      <c r="L5563" s="590" t="s">
        <v>5482</v>
      </c>
      <c r="M5563" s="591" t="s">
        <v>983</v>
      </c>
      <c r="O5563" s="554" t="str">
        <f t="shared" ref="O5563:O5564" si="523">+_xlfn.CONCAT(B5563,"-",E5563)</f>
        <v>B3/27/10-J</v>
      </c>
      <c r="P5563" s="555"/>
      <c r="Q5563" s="555"/>
      <c r="R5563" s="555"/>
    </row>
    <row r="5564" spans="1:18">
      <c r="B5564" s="590" t="s">
        <v>5469</v>
      </c>
      <c r="C5564" s="590" t="s">
        <v>1914</v>
      </c>
      <c r="D5564" s="590" t="s">
        <v>4137</v>
      </c>
      <c r="E5564" s="590" t="s">
        <v>34</v>
      </c>
      <c r="F5564" s="591" t="s">
        <v>984</v>
      </c>
      <c r="G5564" s="590" t="s">
        <v>0</v>
      </c>
      <c r="H5564" s="589">
        <v>1</v>
      </c>
      <c r="I5564" s="592">
        <v>4375</v>
      </c>
      <c r="J5564" s="592">
        <v>4375</v>
      </c>
      <c r="K5564" s="590" t="s">
        <v>2376</v>
      </c>
      <c r="L5564" s="590" t="s">
        <v>5483</v>
      </c>
      <c r="M5564" s="591" t="s">
        <v>984</v>
      </c>
      <c r="O5564" s="554" t="str">
        <f t="shared" si="523"/>
        <v>B3/27/10-K</v>
      </c>
    </row>
    <row r="5566" spans="1:18" ht="14.5">
      <c r="A5566" s="587">
        <v>4</v>
      </c>
      <c r="B5566" s="588" t="s">
        <v>5469</v>
      </c>
      <c r="C5566" s="588" t="s">
        <v>36</v>
      </c>
      <c r="D5566" s="588" t="s">
        <v>36</v>
      </c>
      <c r="E5566" s="588" t="s">
        <v>36</v>
      </c>
      <c r="F5566" s="587" t="s">
        <v>1111</v>
      </c>
      <c r="G5566" s="588" t="s">
        <v>36</v>
      </c>
      <c r="H5566" s="587"/>
      <c r="I5566" s="587"/>
      <c r="J5566" s="583">
        <v>191700</v>
      </c>
      <c r="K5566" s="588"/>
      <c r="L5566" s="588"/>
      <c r="M5566" s="587"/>
      <c r="N5566" s="587"/>
      <c r="O5566" s="587"/>
    </row>
    <row r="5567" spans="1:18" ht="14.5">
      <c r="B5567" s="590" t="s">
        <v>5469</v>
      </c>
      <c r="C5567" s="590" t="s">
        <v>1914</v>
      </c>
      <c r="D5567" s="590" t="s">
        <v>4137</v>
      </c>
      <c r="E5567" s="590" t="s">
        <v>39</v>
      </c>
      <c r="F5567" s="591" t="s">
        <v>5484</v>
      </c>
      <c r="G5567" s="590" t="s">
        <v>311</v>
      </c>
      <c r="H5567" s="589">
        <v>18</v>
      </c>
      <c r="I5567" s="592">
        <v>10650</v>
      </c>
      <c r="J5567" s="592">
        <v>191700</v>
      </c>
      <c r="K5567" s="590" t="s">
        <v>2376</v>
      </c>
      <c r="L5567" s="590" t="s">
        <v>5485</v>
      </c>
      <c r="M5567" s="591" t="s">
        <v>5484</v>
      </c>
      <c r="O5567" s="554" t="str">
        <f>+_xlfn.CONCAT(B5567,"-",E5567)</f>
        <v>B3/27/10-L</v>
      </c>
      <c r="P5567" s="555"/>
      <c r="Q5567" s="555"/>
      <c r="R5567" s="555"/>
    </row>
    <row r="5570" spans="1:18" ht="14.5">
      <c r="A5570" s="587">
        <v>4</v>
      </c>
      <c r="B5570" s="588" t="s">
        <v>5486</v>
      </c>
      <c r="C5570" s="588" t="s">
        <v>36</v>
      </c>
      <c r="D5570" s="588" t="s">
        <v>36</v>
      </c>
      <c r="E5570" s="588" t="s">
        <v>36</v>
      </c>
      <c r="F5570" s="587" t="s">
        <v>1112</v>
      </c>
      <c r="G5570" s="588" t="s">
        <v>36</v>
      </c>
      <c r="H5570" s="587"/>
      <c r="I5570" s="587"/>
      <c r="J5570" s="583">
        <v>70020</v>
      </c>
      <c r="K5570" s="588"/>
      <c r="L5570" s="588"/>
      <c r="M5570" s="587"/>
      <c r="N5570" s="587"/>
      <c r="O5570" s="587"/>
    </row>
    <row r="5571" spans="1:18" ht="25">
      <c r="B5571" s="590" t="s">
        <v>5486</v>
      </c>
      <c r="C5571" s="590" t="s">
        <v>1914</v>
      </c>
      <c r="D5571" s="590" t="s">
        <v>4137</v>
      </c>
      <c r="E5571" s="590" t="s">
        <v>5</v>
      </c>
      <c r="F5571" s="591" t="s">
        <v>5487</v>
      </c>
      <c r="G5571" s="590" t="s">
        <v>311</v>
      </c>
      <c r="H5571" s="589">
        <v>1</v>
      </c>
      <c r="I5571" s="592">
        <v>70020</v>
      </c>
      <c r="J5571" s="592">
        <v>70020</v>
      </c>
      <c r="K5571" s="590" t="s">
        <v>2376</v>
      </c>
      <c r="L5571" s="590" t="s">
        <v>5488</v>
      </c>
      <c r="M5571" s="591" t="s">
        <v>5487</v>
      </c>
      <c r="O5571" s="554" t="str">
        <f>+_xlfn.CONCAT(B5571,"-",E5571)</f>
        <v>B3/27/11-A</v>
      </c>
      <c r="P5571" s="555"/>
      <c r="Q5571" s="555"/>
      <c r="R5571" s="555"/>
    </row>
    <row r="5573" spans="1:18" ht="14.5">
      <c r="A5573" s="587">
        <v>4</v>
      </c>
      <c r="B5573" s="588" t="s">
        <v>5486</v>
      </c>
      <c r="C5573" s="588" t="s">
        <v>36</v>
      </c>
      <c r="D5573" s="588" t="s">
        <v>36</v>
      </c>
      <c r="E5573" s="588" t="s">
        <v>36</v>
      </c>
      <c r="F5573" s="587" t="s">
        <v>1114</v>
      </c>
      <c r="G5573" s="588" t="s">
        <v>36</v>
      </c>
      <c r="H5573" s="587"/>
      <c r="I5573" s="587"/>
      <c r="J5573" s="583">
        <v>327150</v>
      </c>
      <c r="K5573" s="588"/>
      <c r="L5573" s="588"/>
      <c r="M5573" s="587"/>
      <c r="N5573" s="587"/>
      <c r="O5573" s="587"/>
    </row>
    <row r="5574" spans="1:18" ht="25">
      <c r="B5574" s="590" t="s">
        <v>5486</v>
      </c>
      <c r="C5574" s="590" t="s">
        <v>1914</v>
      </c>
      <c r="D5574" s="590" t="s">
        <v>4137</v>
      </c>
      <c r="E5574" s="590" t="s">
        <v>6</v>
      </c>
      <c r="F5574" s="591" t="s">
        <v>1115</v>
      </c>
      <c r="G5574" s="590" t="s">
        <v>0</v>
      </c>
      <c r="H5574" s="589">
        <v>1</v>
      </c>
      <c r="I5574" s="592">
        <v>116700</v>
      </c>
      <c r="J5574" s="592">
        <v>116700</v>
      </c>
      <c r="K5574" s="590" t="s">
        <v>2376</v>
      </c>
      <c r="L5574" s="590" t="s">
        <v>5489</v>
      </c>
      <c r="M5574" s="591" t="s">
        <v>1115</v>
      </c>
      <c r="O5574" s="554" t="str">
        <f t="shared" ref="O5574:O5575" si="524">+_xlfn.CONCAT(B5574,"-",E5574)</f>
        <v>B3/27/11-B</v>
      </c>
      <c r="P5574" s="555"/>
      <c r="Q5574" s="555"/>
      <c r="R5574" s="555"/>
    </row>
    <row r="5575" spans="1:18" ht="25">
      <c r="B5575" s="590" t="s">
        <v>5486</v>
      </c>
      <c r="C5575" s="590" t="s">
        <v>1914</v>
      </c>
      <c r="D5575" s="590" t="s">
        <v>4137</v>
      </c>
      <c r="E5575" s="590" t="s">
        <v>7</v>
      </c>
      <c r="F5575" s="591" t="s">
        <v>1116</v>
      </c>
      <c r="G5575" s="590" t="s">
        <v>0</v>
      </c>
      <c r="H5575" s="589">
        <v>1</v>
      </c>
      <c r="I5575" s="592">
        <v>210450</v>
      </c>
      <c r="J5575" s="592">
        <v>210450</v>
      </c>
      <c r="K5575" s="590" t="s">
        <v>2376</v>
      </c>
      <c r="L5575" s="590" t="s">
        <v>5490</v>
      </c>
      <c r="M5575" s="591" t="s">
        <v>1116</v>
      </c>
      <c r="O5575" s="554" t="str">
        <f t="shared" si="524"/>
        <v>B3/27/11-C</v>
      </c>
    </row>
    <row r="5577" spans="1:18" ht="14.5">
      <c r="A5577" s="587">
        <v>4</v>
      </c>
      <c r="B5577" s="588" t="s">
        <v>5486</v>
      </c>
      <c r="C5577" s="588" t="s">
        <v>36</v>
      </c>
      <c r="D5577" s="588" t="s">
        <v>36</v>
      </c>
      <c r="E5577" s="588" t="s">
        <v>36</v>
      </c>
      <c r="F5577" s="587" t="s">
        <v>982</v>
      </c>
      <c r="G5577" s="588" t="s">
        <v>36</v>
      </c>
      <c r="H5577" s="587"/>
      <c r="I5577" s="587"/>
      <c r="J5577" s="583">
        <v>13750</v>
      </c>
      <c r="K5577" s="588"/>
      <c r="L5577" s="588"/>
      <c r="M5577" s="587"/>
      <c r="N5577" s="587"/>
      <c r="O5577" s="587"/>
    </row>
    <row r="5578" spans="1:18" ht="14.5">
      <c r="B5578" s="590" t="s">
        <v>5486</v>
      </c>
      <c r="C5578" s="590" t="s">
        <v>1914</v>
      </c>
      <c r="D5578" s="590" t="s">
        <v>4137</v>
      </c>
      <c r="E5578" s="590" t="s">
        <v>8</v>
      </c>
      <c r="F5578" s="591" t="s">
        <v>983</v>
      </c>
      <c r="G5578" s="590" t="s">
        <v>0</v>
      </c>
      <c r="H5578" s="589">
        <v>1</v>
      </c>
      <c r="I5578" s="592">
        <v>9375</v>
      </c>
      <c r="J5578" s="592">
        <v>9375</v>
      </c>
      <c r="K5578" s="590" t="s">
        <v>2376</v>
      </c>
      <c r="L5578" s="590" t="s">
        <v>5491</v>
      </c>
      <c r="M5578" s="591" t="s">
        <v>983</v>
      </c>
      <c r="O5578" s="554" t="str">
        <f t="shared" ref="O5578:O5579" si="525">+_xlfn.CONCAT(B5578,"-",E5578)</f>
        <v>B3/27/11-D</v>
      </c>
      <c r="P5578" s="555"/>
      <c r="Q5578" s="555"/>
      <c r="R5578" s="555"/>
    </row>
    <row r="5579" spans="1:18">
      <c r="B5579" s="590" t="s">
        <v>5486</v>
      </c>
      <c r="C5579" s="590" t="s">
        <v>1914</v>
      </c>
      <c r="D5579" s="590" t="s">
        <v>4137</v>
      </c>
      <c r="E5579" s="590" t="s">
        <v>10</v>
      </c>
      <c r="F5579" s="591" t="s">
        <v>984</v>
      </c>
      <c r="G5579" s="590" t="s">
        <v>0</v>
      </c>
      <c r="H5579" s="589">
        <v>1</v>
      </c>
      <c r="I5579" s="592">
        <v>4375</v>
      </c>
      <c r="J5579" s="592">
        <v>4375</v>
      </c>
      <c r="K5579" s="590" t="s">
        <v>2376</v>
      </c>
      <c r="L5579" s="590" t="s">
        <v>5492</v>
      </c>
      <c r="M5579" s="591" t="s">
        <v>984</v>
      </c>
      <c r="O5579" s="554" t="str">
        <f t="shared" si="525"/>
        <v>B3/27/11-E</v>
      </c>
    </row>
    <row r="5581" spans="1:18" ht="14.5">
      <c r="A5581" s="587">
        <v>4</v>
      </c>
      <c r="B5581" s="588" t="s">
        <v>5486</v>
      </c>
      <c r="C5581" s="588" t="s">
        <v>36</v>
      </c>
      <c r="D5581" s="588" t="s">
        <v>36</v>
      </c>
      <c r="E5581" s="588" t="s">
        <v>36</v>
      </c>
      <c r="F5581" s="587" t="s">
        <v>1117</v>
      </c>
      <c r="G5581" s="588" t="s">
        <v>36</v>
      </c>
      <c r="H5581" s="587"/>
      <c r="I5581" s="587"/>
      <c r="J5581" s="583">
        <v>1044217.61</v>
      </c>
      <c r="K5581" s="588"/>
      <c r="L5581" s="588"/>
      <c r="M5581" s="587"/>
      <c r="N5581" s="587"/>
      <c r="O5581" s="587"/>
    </row>
    <row r="5582" spans="1:18" ht="14.5">
      <c r="A5582" s="587">
        <v>5</v>
      </c>
      <c r="B5582" s="588" t="s">
        <v>5486</v>
      </c>
      <c r="C5582" s="588" t="s">
        <v>36</v>
      </c>
      <c r="D5582" s="588" t="s">
        <v>36</v>
      </c>
      <c r="E5582" s="588" t="s">
        <v>36</v>
      </c>
      <c r="F5582" s="587" t="s">
        <v>1118</v>
      </c>
      <c r="G5582" s="588" t="s">
        <v>36</v>
      </c>
      <c r="H5582" s="587"/>
      <c r="I5582" s="587"/>
      <c r="J5582" s="583">
        <v>1030467.61</v>
      </c>
      <c r="K5582" s="588"/>
      <c r="L5582" s="588"/>
      <c r="M5582" s="587"/>
      <c r="N5582" s="587"/>
      <c r="O5582" s="587"/>
      <c r="P5582" s="555"/>
      <c r="Q5582" s="555"/>
      <c r="R5582" s="555"/>
    </row>
    <row r="5583" spans="1:18" ht="25">
      <c r="B5583" s="590" t="s">
        <v>5486</v>
      </c>
      <c r="C5583" s="590" t="s">
        <v>1914</v>
      </c>
      <c r="D5583" s="590" t="s">
        <v>2444</v>
      </c>
      <c r="E5583" s="590" t="s">
        <v>11</v>
      </c>
      <c r="F5583" s="591" t="s">
        <v>1119</v>
      </c>
      <c r="G5583" s="590" t="s">
        <v>311</v>
      </c>
      <c r="H5583" s="589">
        <v>2</v>
      </c>
      <c r="J5583" s="589" t="s">
        <v>1777</v>
      </c>
      <c r="K5583" s="590" t="s">
        <v>2376</v>
      </c>
      <c r="L5583" s="590" t="s">
        <v>5493</v>
      </c>
      <c r="M5583" s="591" t="s">
        <v>1119</v>
      </c>
      <c r="O5583" s="554" t="str">
        <f t="shared" ref="O5583:O5587" si="526">+_xlfn.CONCAT(B5583,"-",E5583)</f>
        <v>B3/27/11-F</v>
      </c>
      <c r="P5583" s="555"/>
      <c r="Q5583" s="555"/>
      <c r="R5583" s="555"/>
    </row>
    <row r="5584" spans="1:18">
      <c r="B5584" s="590" t="s">
        <v>5486</v>
      </c>
      <c r="C5584" s="590" t="s">
        <v>1914</v>
      </c>
      <c r="D5584" s="590" t="s">
        <v>2444</v>
      </c>
      <c r="E5584" s="590" t="s">
        <v>27</v>
      </c>
      <c r="F5584" s="591" t="s">
        <v>5494</v>
      </c>
      <c r="G5584" s="590" t="s">
        <v>311</v>
      </c>
      <c r="H5584" s="589">
        <v>235</v>
      </c>
      <c r="I5584" s="592">
        <v>3309.38</v>
      </c>
      <c r="J5584" s="592">
        <v>777704.3</v>
      </c>
      <c r="K5584" s="590" t="s">
        <v>2376</v>
      </c>
      <c r="L5584" s="590" t="s">
        <v>5495</v>
      </c>
      <c r="M5584" s="591" t="s">
        <v>5494</v>
      </c>
      <c r="O5584" s="554" t="str">
        <f t="shared" si="526"/>
        <v>B3/27/11-G</v>
      </c>
    </row>
    <row r="5585" spans="1:18">
      <c r="B5585" s="590" t="s">
        <v>5486</v>
      </c>
      <c r="C5585" s="590" t="s">
        <v>1914</v>
      </c>
      <c r="D5585" s="590" t="s">
        <v>2444</v>
      </c>
      <c r="E5585" s="590" t="s">
        <v>28</v>
      </c>
      <c r="F5585" s="591" t="s">
        <v>5496</v>
      </c>
      <c r="G5585" s="590" t="s">
        <v>311</v>
      </c>
      <c r="H5585" s="589">
        <v>48</v>
      </c>
      <c r="I5585" s="592">
        <v>3409.38</v>
      </c>
      <c r="J5585" s="592">
        <v>163650.23999999999</v>
      </c>
      <c r="K5585" s="590" t="s">
        <v>2376</v>
      </c>
      <c r="L5585" s="590" t="s">
        <v>5497</v>
      </c>
      <c r="M5585" s="591" t="s">
        <v>5496</v>
      </c>
      <c r="O5585" s="554" t="str">
        <f t="shared" si="526"/>
        <v>B3/27/11-H</v>
      </c>
    </row>
    <row r="5586" spans="1:18">
      <c r="B5586" s="590" t="s">
        <v>5486</v>
      </c>
      <c r="C5586" s="590" t="s">
        <v>1914</v>
      </c>
      <c r="D5586" s="590" t="s">
        <v>2444</v>
      </c>
      <c r="E5586" s="590" t="s">
        <v>33</v>
      </c>
      <c r="F5586" s="591" t="s">
        <v>1122</v>
      </c>
      <c r="G5586" s="590" t="s">
        <v>311</v>
      </c>
      <c r="H5586" s="589">
        <v>1</v>
      </c>
      <c r="I5586" s="592">
        <v>28897.14</v>
      </c>
      <c r="J5586" s="592">
        <v>28897.14</v>
      </c>
      <c r="K5586" s="590" t="s">
        <v>2376</v>
      </c>
      <c r="L5586" s="590" t="s">
        <v>5498</v>
      </c>
      <c r="M5586" s="591" t="s">
        <v>1122</v>
      </c>
      <c r="O5586" s="554" t="str">
        <f t="shared" si="526"/>
        <v>B3/27/11-J</v>
      </c>
    </row>
    <row r="5587" spans="1:18">
      <c r="B5587" s="590" t="s">
        <v>5486</v>
      </c>
      <c r="C5587" s="590" t="s">
        <v>1914</v>
      </c>
      <c r="D5587" s="590" t="s">
        <v>2444</v>
      </c>
      <c r="E5587" s="590" t="s">
        <v>34</v>
      </c>
      <c r="F5587" s="591" t="s">
        <v>1123</v>
      </c>
      <c r="G5587" s="590" t="s">
        <v>0</v>
      </c>
      <c r="H5587" s="589">
        <v>1</v>
      </c>
      <c r="I5587" s="592">
        <v>60215.93</v>
      </c>
      <c r="J5587" s="592">
        <v>60215.93</v>
      </c>
      <c r="K5587" s="590" t="s">
        <v>2376</v>
      </c>
      <c r="L5587" s="590" t="s">
        <v>5499</v>
      </c>
      <c r="M5587" s="591" t="s">
        <v>1123</v>
      </c>
      <c r="O5587" s="554" t="str">
        <f t="shared" si="526"/>
        <v>B3/27/11-K</v>
      </c>
    </row>
    <row r="5589" spans="1:18" ht="14.5">
      <c r="A5589" s="587">
        <v>5</v>
      </c>
      <c r="B5589" s="588" t="s">
        <v>5486</v>
      </c>
      <c r="C5589" s="588" t="s">
        <v>36</v>
      </c>
      <c r="D5589" s="588" t="s">
        <v>36</v>
      </c>
      <c r="E5589" s="588" t="s">
        <v>36</v>
      </c>
      <c r="F5589" s="587" t="s">
        <v>1124</v>
      </c>
      <c r="G5589" s="588" t="s">
        <v>36</v>
      </c>
      <c r="H5589" s="587"/>
      <c r="I5589" s="587"/>
      <c r="J5589" s="583">
        <v>13750</v>
      </c>
      <c r="K5589" s="588"/>
      <c r="L5589" s="588"/>
      <c r="M5589" s="587"/>
      <c r="N5589" s="587"/>
      <c r="O5589" s="587"/>
    </row>
    <row r="5590" spans="1:18" ht="14.5">
      <c r="B5590" s="590" t="s">
        <v>5486</v>
      </c>
      <c r="C5590" s="590" t="s">
        <v>1914</v>
      </c>
      <c r="D5590" s="590" t="s">
        <v>2444</v>
      </c>
      <c r="E5590" s="590" t="s">
        <v>39</v>
      </c>
      <c r="F5590" s="591" t="s">
        <v>983</v>
      </c>
      <c r="G5590" s="590" t="s">
        <v>0</v>
      </c>
      <c r="H5590" s="589">
        <v>1</v>
      </c>
      <c r="I5590" s="592">
        <v>9375</v>
      </c>
      <c r="J5590" s="592">
        <v>9375</v>
      </c>
      <c r="K5590" s="590" t="s">
        <v>2376</v>
      </c>
      <c r="L5590" s="590" t="s">
        <v>5500</v>
      </c>
      <c r="M5590" s="591" t="s">
        <v>983</v>
      </c>
      <c r="O5590" s="554" t="str">
        <f t="shared" ref="O5590:O5591" si="527">+_xlfn.CONCAT(B5590,"-",E5590)</f>
        <v>B3/27/11-L</v>
      </c>
      <c r="P5590" s="555"/>
      <c r="Q5590" s="555"/>
      <c r="R5590" s="555"/>
    </row>
    <row r="5591" spans="1:18">
      <c r="B5591" s="590" t="s">
        <v>5486</v>
      </c>
      <c r="C5591" s="590" t="s">
        <v>1914</v>
      </c>
      <c r="D5591" s="590" t="s">
        <v>2444</v>
      </c>
      <c r="E5591" s="590" t="s">
        <v>38</v>
      </c>
      <c r="F5591" s="591" t="s">
        <v>984</v>
      </c>
      <c r="G5591" s="590" t="s">
        <v>0</v>
      </c>
      <c r="H5591" s="589">
        <v>1</v>
      </c>
      <c r="I5591" s="592">
        <v>4375</v>
      </c>
      <c r="J5591" s="592">
        <v>4375</v>
      </c>
      <c r="K5591" s="590" t="s">
        <v>2376</v>
      </c>
      <c r="L5591" s="590" t="s">
        <v>5501</v>
      </c>
      <c r="M5591" s="591" t="s">
        <v>984</v>
      </c>
      <c r="O5591" s="554" t="str">
        <f t="shared" si="527"/>
        <v>B3/27/11-M</v>
      </c>
    </row>
    <row r="5594" spans="1:18" ht="29">
      <c r="A5594" s="587">
        <v>3</v>
      </c>
      <c r="B5594" s="588" t="s">
        <v>5502</v>
      </c>
      <c r="C5594" s="588" t="s">
        <v>36</v>
      </c>
      <c r="D5594" s="588" t="s">
        <v>36</v>
      </c>
      <c r="E5594" s="588" t="s">
        <v>36</v>
      </c>
      <c r="F5594" s="587" t="s">
        <v>1125</v>
      </c>
      <c r="G5594" s="588" t="s">
        <v>36</v>
      </c>
      <c r="H5594" s="587"/>
      <c r="I5594" s="587"/>
      <c r="J5594" s="583">
        <v>92406.28</v>
      </c>
      <c r="K5594" s="588"/>
      <c r="L5594" s="588"/>
      <c r="M5594" s="587"/>
      <c r="N5594" s="587"/>
      <c r="O5594" s="587"/>
    </row>
    <row r="5595" spans="1:18" ht="14.5">
      <c r="A5595" s="587">
        <v>4</v>
      </c>
      <c r="B5595" s="588" t="s">
        <v>5502</v>
      </c>
      <c r="C5595" s="588" t="s">
        <v>36</v>
      </c>
      <c r="D5595" s="588" t="s">
        <v>36</v>
      </c>
      <c r="E5595" s="588" t="s">
        <v>36</v>
      </c>
      <c r="F5595" s="587" t="s">
        <v>1118</v>
      </c>
      <c r="G5595" s="588" t="s">
        <v>36</v>
      </c>
      <c r="H5595" s="587"/>
      <c r="I5595" s="587"/>
      <c r="J5595" s="583">
        <v>73012.53</v>
      </c>
      <c r="K5595" s="588"/>
      <c r="L5595" s="588"/>
      <c r="M5595" s="587"/>
      <c r="N5595" s="587"/>
      <c r="O5595" s="587"/>
      <c r="P5595" s="555"/>
      <c r="Q5595" s="555"/>
      <c r="R5595" s="555"/>
    </row>
    <row r="5596" spans="1:18" ht="14.5">
      <c r="B5596" s="590" t="s">
        <v>5502</v>
      </c>
      <c r="C5596" s="590" t="s">
        <v>1914</v>
      </c>
      <c r="D5596" s="590" t="s">
        <v>2444</v>
      </c>
      <c r="E5596" s="590" t="s">
        <v>5</v>
      </c>
      <c r="F5596" s="591" t="s">
        <v>1126</v>
      </c>
      <c r="G5596" s="590" t="s">
        <v>311</v>
      </c>
      <c r="H5596" s="589">
        <v>3</v>
      </c>
      <c r="I5596" s="592">
        <v>1381.25</v>
      </c>
      <c r="J5596" s="592">
        <v>4143.75</v>
      </c>
      <c r="K5596" s="590" t="s">
        <v>2376</v>
      </c>
      <c r="L5596" s="590" t="s">
        <v>5503</v>
      </c>
      <c r="M5596" s="591" t="s">
        <v>1126</v>
      </c>
      <c r="O5596" s="554" t="str">
        <f t="shared" ref="O5596:O5600" si="528">+_xlfn.CONCAT(B5596,"-",E5596)</f>
        <v>B3/27/12-A</v>
      </c>
      <c r="P5596" s="555"/>
      <c r="Q5596" s="555"/>
      <c r="R5596" s="555"/>
    </row>
    <row r="5597" spans="1:18">
      <c r="B5597" s="590" t="s">
        <v>5502</v>
      </c>
      <c r="C5597" s="590" t="s">
        <v>1914</v>
      </c>
      <c r="D5597" s="590" t="s">
        <v>2444</v>
      </c>
      <c r="E5597" s="590" t="s">
        <v>6</v>
      </c>
      <c r="F5597" s="591" t="s">
        <v>1127</v>
      </c>
      <c r="G5597" s="590" t="s">
        <v>311</v>
      </c>
      <c r="H5597" s="589">
        <v>3</v>
      </c>
      <c r="I5597" s="592">
        <v>1540.63</v>
      </c>
      <c r="J5597" s="592">
        <v>4621.8900000000003</v>
      </c>
      <c r="K5597" s="590" t="s">
        <v>2376</v>
      </c>
      <c r="L5597" s="590" t="s">
        <v>5504</v>
      </c>
      <c r="M5597" s="591" t="s">
        <v>1127</v>
      </c>
      <c r="O5597" s="554" t="str">
        <f t="shared" si="528"/>
        <v>B3/27/12-B</v>
      </c>
    </row>
    <row r="5598" spans="1:18">
      <c r="B5598" s="590" t="s">
        <v>5502</v>
      </c>
      <c r="C5598" s="590" t="s">
        <v>1914</v>
      </c>
      <c r="D5598" s="590" t="s">
        <v>2444</v>
      </c>
      <c r="E5598" s="590" t="s">
        <v>7</v>
      </c>
      <c r="F5598" s="591" t="s">
        <v>1128</v>
      </c>
      <c r="G5598" s="590" t="s">
        <v>311</v>
      </c>
      <c r="H5598" s="589">
        <v>3</v>
      </c>
      <c r="I5598" s="592">
        <v>1721.88</v>
      </c>
      <c r="J5598" s="592">
        <v>5165.6400000000003</v>
      </c>
      <c r="K5598" s="590" t="s">
        <v>2376</v>
      </c>
      <c r="L5598" s="590" t="s">
        <v>5505</v>
      </c>
      <c r="M5598" s="591" t="s">
        <v>1128</v>
      </c>
      <c r="O5598" s="554" t="str">
        <f t="shared" si="528"/>
        <v>B3/27/12-C</v>
      </c>
    </row>
    <row r="5599" spans="1:18">
      <c r="B5599" s="590" t="s">
        <v>5502</v>
      </c>
      <c r="C5599" s="590" t="s">
        <v>1914</v>
      </c>
      <c r="D5599" s="590" t="s">
        <v>2444</v>
      </c>
      <c r="E5599" s="590" t="s">
        <v>8</v>
      </c>
      <c r="F5599" s="591" t="s">
        <v>1129</v>
      </c>
      <c r="G5599" s="590" t="s">
        <v>311</v>
      </c>
      <c r="H5599" s="589">
        <v>3</v>
      </c>
      <c r="I5599" s="592">
        <v>2193.75</v>
      </c>
      <c r="J5599" s="592">
        <v>6581.25</v>
      </c>
      <c r="K5599" s="590" t="s">
        <v>2376</v>
      </c>
      <c r="L5599" s="590" t="s">
        <v>5506</v>
      </c>
      <c r="M5599" s="591" t="s">
        <v>1129</v>
      </c>
      <c r="O5599" s="554" t="str">
        <f t="shared" si="528"/>
        <v>B3/27/12-D</v>
      </c>
    </row>
    <row r="5600" spans="1:18">
      <c r="B5600" s="590" t="s">
        <v>5502</v>
      </c>
      <c r="C5600" s="590" t="s">
        <v>1914</v>
      </c>
      <c r="D5600" s="590" t="s">
        <v>2444</v>
      </c>
      <c r="E5600" s="590" t="s">
        <v>10</v>
      </c>
      <c r="F5600" s="591" t="s">
        <v>1130</v>
      </c>
      <c r="G5600" s="590" t="s">
        <v>311</v>
      </c>
      <c r="H5600" s="589">
        <v>3</v>
      </c>
      <c r="I5600" s="592">
        <v>17500</v>
      </c>
      <c r="J5600" s="592">
        <v>52500</v>
      </c>
      <c r="K5600" s="590" t="s">
        <v>2376</v>
      </c>
      <c r="L5600" s="590" t="s">
        <v>5507</v>
      </c>
      <c r="M5600" s="591" t="s">
        <v>1130</v>
      </c>
      <c r="O5600" s="554" t="str">
        <f t="shared" si="528"/>
        <v>B3/27/12-E</v>
      </c>
    </row>
    <row r="5602" spans="1:18" ht="14.5">
      <c r="A5602" s="587">
        <v>4</v>
      </c>
      <c r="B5602" s="588" t="s">
        <v>5502</v>
      </c>
      <c r="C5602" s="588" t="s">
        <v>36</v>
      </c>
      <c r="D5602" s="588" t="s">
        <v>36</v>
      </c>
      <c r="E5602" s="588" t="s">
        <v>36</v>
      </c>
      <c r="F5602" s="587" t="s">
        <v>1131</v>
      </c>
      <c r="G5602" s="588" t="s">
        <v>36</v>
      </c>
      <c r="H5602" s="587"/>
      <c r="I5602" s="587"/>
      <c r="J5602" s="583">
        <v>5643.75</v>
      </c>
      <c r="K5602" s="588"/>
      <c r="L5602" s="588"/>
      <c r="M5602" s="587"/>
      <c r="N5602" s="587"/>
      <c r="O5602" s="587"/>
    </row>
    <row r="5603" spans="1:18" ht="14.5">
      <c r="B5603" s="590" t="s">
        <v>5502</v>
      </c>
      <c r="C5603" s="590" t="s">
        <v>1914</v>
      </c>
      <c r="D5603" s="590" t="s">
        <v>2444</v>
      </c>
      <c r="E5603" s="590" t="s">
        <v>11</v>
      </c>
      <c r="F5603" s="591" t="s">
        <v>1132</v>
      </c>
      <c r="G5603" s="590" t="s">
        <v>311</v>
      </c>
      <c r="H5603" s="589">
        <v>3</v>
      </c>
      <c r="I5603" s="592">
        <v>1881.25</v>
      </c>
      <c r="J5603" s="592">
        <v>5643.75</v>
      </c>
      <c r="K5603" s="590" t="s">
        <v>2376</v>
      </c>
      <c r="L5603" s="590" t="s">
        <v>5508</v>
      </c>
      <c r="M5603" s="591" t="s">
        <v>1132</v>
      </c>
      <c r="O5603" s="554" t="str">
        <f>+_xlfn.CONCAT(B5603,"-",E5603)</f>
        <v>B3/27/12-F</v>
      </c>
      <c r="P5603" s="555"/>
      <c r="Q5603" s="555"/>
      <c r="R5603" s="555"/>
    </row>
    <row r="5605" spans="1:18" ht="14.5">
      <c r="A5605" s="587">
        <v>4</v>
      </c>
      <c r="B5605" s="588" t="s">
        <v>5502</v>
      </c>
      <c r="C5605" s="588" t="s">
        <v>36</v>
      </c>
      <c r="D5605" s="588" t="s">
        <v>36</v>
      </c>
      <c r="E5605" s="588" t="s">
        <v>36</v>
      </c>
      <c r="F5605" s="587" t="s">
        <v>1124</v>
      </c>
      <c r="G5605" s="588" t="s">
        <v>36</v>
      </c>
      <c r="H5605" s="587"/>
      <c r="I5605" s="587"/>
      <c r="J5605" s="583">
        <v>13750</v>
      </c>
      <c r="K5605" s="588"/>
      <c r="L5605" s="588"/>
      <c r="M5605" s="587"/>
      <c r="N5605" s="587"/>
      <c r="O5605" s="587"/>
    </row>
    <row r="5606" spans="1:18" ht="14.5">
      <c r="B5606" s="590" t="s">
        <v>5502</v>
      </c>
      <c r="C5606" s="590" t="s">
        <v>1914</v>
      </c>
      <c r="D5606" s="590" t="s">
        <v>2444</v>
      </c>
      <c r="E5606" s="590" t="s">
        <v>27</v>
      </c>
      <c r="F5606" s="591" t="s">
        <v>983</v>
      </c>
      <c r="G5606" s="590" t="s">
        <v>0</v>
      </c>
      <c r="H5606" s="589">
        <v>1</v>
      </c>
      <c r="I5606" s="592">
        <v>9375</v>
      </c>
      <c r="J5606" s="592">
        <v>9375</v>
      </c>
      <c r="K5606" s="590" t="s">
        <v>2376</v>
      </c>
      <c r="L5606" s="590" t="s">
        <v>5509</v>
      </c>
      <c r="M5606" s="591" t="s">
        <v>983</v>
      </c>
      <c r="O5606" s="554" t="str">
        <f t="shared" ref="O5606:O5607" si="529">+_xlfn.CONCAT(B5606,"-",E5606)</f>
        <v>B3/27/12-G</v>
      </c>
      <c r="P5606" s="555"/>
      <c r="Q5606" s="555"/>
      <c r="R5606" s="555"/>
    </row>
    <row r="5607" spans="1:18">
      <c r="B5607" s="590" t="s">
        <v>5502</v>
      </c>
      <c r="C5607" s="590" t="s">
        <v>1914</v>
      </c>
      <c r="D5607" s="590" t="s">
        <v>2444</v>
      </c>
      <c r="E5607" s="590" t="s">
        <v>28</v>
      </c>
      <c r="F5607" s="591" t="s">
        <v>984</v>
      </c>
      <c r="G5607" s="590" t="s">
        <v>0</v>
      </c>
      <c r="H5607" s="589">
        <v>1</v>
      </c>
      <c r="I5607" s="592">
        <v>4375</v>
      </c>
      <c r="J5607" s="592">
        <v>4375</v>
      </c>
      <c r="K5607" s="590" t="s">
        <v>2376</v>
      </c>
      <c r="L5607" s="590" t="s">
        <v>5510</v>
      </c>
      <c r="M5607" s="591" t="s">
        <v>984</v>
      </c>
      <c r="O5607" s="554" t="str">
        <f t="shared" si="529"/>
        <v>B3/27/12-H</v>
      </c>
    </row>
    <row r="5609" spans="1:18" ht="14.5">
      <c r="A5609" s="587">
        <v>3</v>
      </c>
      <c r="B5609" s="588" t="s">
        <v>5502</v>
      </c>
      <c r="C5609" s="588" t="s">
        <v>36</v>
      </c>
      <c r="D5609" s="588" t="s">
        <v>36</v>
      </c>
      <c r="E5609" s="588" t="s">
        <v>36</v>
      </c>
      <c r="F5609" s="587" t="s">
        <v>2461</v>
      </c>
      <c r="G5609" s="588" t="s">
        <v>36</v>
      </c>
      <c r="H5609" s="587"/>
      <c r="I5609" s="587"/>
      <c r="J5609" s="583">
        <v>190497.86</v>
      </c>
      <c r="K5609" s="588"/>
      <c r="L5609" s="588"/>
      <c r="M5609" s="587"/>
      <c r="N5609" s="587"/>
      <c r="O5609" s="587"/>
    </row>
    <row r="5610" spans="1:18" ht="14.5">
      <c r="A5610" s="587">
        <v>4</v>
      </c>
      <c r="B5610" s="588" t="s">
        <v>5502</v>
      </c>
      <c r="C5610" s="588" t="s">
        <v>36</v>
      </c>
      <c r="D5610" s="588" t="s">
        <v>36</v>
      </c>
      <c r="E5610" s="588" t="s">
        <v>36</v>
      </c>
      <c r="F5610" s="587" t="s">
        <v>1118</v>
      </c>
      <c r="G5610" s="588" t="s">
        <v>36</v>
      </c>
      <c r="H5610" s="587"/>
      <c r="I5610" s="587"/>
      <c r="J5610" s="583">
        <v>176747.86</v>
      </c>
      <c r="K5610" s="588"/>
      <c r="L5610" s="588"/>
      <c r="M5610" s="587"/>
      <c r="N5610" s="587"/>
      <c r="O5610" s="587"/>
      <c r="P5610" s="555"/>
      <c r="Q5610" s="555"/>
      <c r="R5610" s="555"/>
    </row>
    <row r="5611" spans="1:18" ht="14.5">
      <c r="B5611" s="590" t="s">
        <v>5502</v>
      </c>
      <c r="C5611" s="590" t="s">
        <v>1914</v>
      </c>
      <c r="D5611" s="590" t="s">
        <v>2444</v>
      </c>
      <c r="E5611" s="590" t="s">
        <v>33</v>
      </c>
      <c r="F5611" s="591" t="s">
        <v>1134</v>
      </c>
      <c r="G5611" s="590" t="s">
        <v>311</v>
      </c>
      <c r="H5611" s="589">
        <v>2</v>
      </c>
      <c r="I5611" s="592">
        <v>51107.09</v>
      </c>
      <c r="J5611" s="592">
        <v>102214.18</v>
      </c>
      <c r="K5611" s="590" t="s">
        <v>2376</v>
      </c>
      <c r="L5611" s="590" t="s">
        <v>5511</v>
      </c>
      <c r="M5611" s="591" t="s">
        <v>1134</v>
      </c>
      <c r="O5611" s="554" t="str">
        <f t="shared" ref="O5611:O5613" si="530">+_xlfn.CONCAT(B5611,"-",E5611)</f>
        <v>B3/27/12-J</v>
      </c>
      <c r="P5611" s="555"/>
      <c r="Q5611" s="555"/>
      <c r="R5611" s="555"/>
    </row>
    <row r="5612" spans="1:18">
      <c r="B5612" s="590" t="s">
        <v>5502</v>
      </c>
      <c r="C5612" s="590" t="s">
        <v>1914</v>
      </c>
      <c r="D5612" s="590" t="s">
        <v>2444</v>
      </c>
      <c r="E5612" s="590" t="s">
        <v>34</v>
      </c>
      <c r="F5612" s="591" t="s">
        <v>1135</v>
      </c>
      <c r="G5612" s="590" t="s">
        <v>311</v>
      </c>
      <c r="H5612" s="589">
        <v>4</v>
      </c>
      <c r="I5612" s="592">
        <v>9316.7099999999991</v>
      </c>
      <c r="J5612" s="592">
        <v>37266.839999999997</v>
      </c>
      <c r="K5612" s="590" t="s">
        <v>2376</v>
      </c>
      <c r="L5612" s="590" t="s">
        <v>5512</v>
      </c>
      <c r="M5612" s="591" t="s">
        <v>1135</v>
      </c>
      <c r="O5612" s="554" t="str">
        <f t="shared" si="530"/>
        <v>B3/27/12-K</v>
      </c>
    </row>
    <row r="5613" spans="1:18">
      <c r="B5613" s="590" t="s">
        <v>5502</v>
      </c>
      <c r="C5613" s="590" t="s">
        <v>1914</v>
      </c>
      <c r="D5613" s="590" t="s">
        <v>2444</v>
      </c>
      <c r="E5613" s="590" t="s">
        <v>39</v>
      </c>
      <c r="F5613" s="591" t="s">
        <v>1136</v>
      </c>
      <c r="G5613" s="590" t="s">
        <v>311</v>
      </c>
      <c r="H5613" s="589">
        <v>4</v>
      </c>
      <c r="I5613" s="592">
        <v>9316.7099999999991</v>
      </c>
      <c r="J5613" s="592">
        <v>37266.839999999997</v>
      </c>
      <c r="K5613" s="590" t="s">
        <v>2376</v>
      </c>
      <c r="L5613" s="590" t="s">
        <v>5513</v>
      </c>
      <c r="M5613" s="591" t="s">
        <v>1136</v>
      </c>
      <c r="O5613" s="554" t="str">
        <f t="shared" si="530"/>
        <v>B3/27/12-L</v>
      </c>
    </row>
    <row r="5615" spans="1:18" ht="14.5">
      <c r="A5615" s="587">
        <v>4</v>
      </c>
      <c r="B5615" s="588" t="s">
        <v>5502</v>
      </c>
      <c r="C5615" s="588" t="s">
        <v>36</v>
      </c>
      <c r="D5615" s="588" t="s">
        <v>36</v>
      </c>
      <c r="E5615" s="588" t="s">
        <v>36</v>
      </c>
      <c r="F5615" s="587" t="s">
        <v>1124</v>
      </c>
      <c r="G5615" s="588" t="s">
        <v>36</v>
      </c>
      <c r="H5615" s="587"/>
      <c r="I5615" s="587"/>
      <c r="J5615" s="583">
        <v>13750</v>
      </c>
      <c r="K5615" s="588"/>
      <c r="L5615" s="588"/>
      <c r="M5615" s="587"/>
      <c r="N5615" s="587"/>
      <c r="O5615" s="587"/>
    </row>
    <row r="5616" spans="1:18" ht="14.5">
      <c r="B5616" s="590" t="s">
        <v>5502</v>
      </c>
      <c r="C5616" s="590" t="s">
        <v>1914</v>
      </c>
      <c r="D5616" s="590" t="s">
        <v>2444</v>
      </c>
      <c r="E5616" s="590" t="s">
        <v>38</v>
      </c>
      <c r="F5616" s="591" t="s">
        <v>983</v>
      </c>
      <c r="G5616" s="590" t="s">
        <v>0</v>
      </c>
      <c r="H5616" s="589">
        <v>1</v>
      </c>
      <c r="I5616" s="592">
        <v>9375</v>
      </c>
      <c r="J5616" s="592">
        <v>9375</v>
      </c>
      <c r="K5616" s="590" t="s">
        <v>2376</v>
      </c>
      <c r="L5616" s="590" t="s">
        <v>5514</v>
      </c>
      <c r="M5616" s="591" t="s">
        <v>983</v>
      </c>
      <c r="O5616" s="554" t="str">
        <f t="shared" ref="O5616:O5617" si="531">+_xlfn.CONCAT(B5616,"-",E5616)</f>
        <v>B3/27/12-M</v>
      </c>
      <c r="P5616" s="555"/>
      <c r="Q5616" s="555"/>
      <c r="R5616" s="555"/>
    </row>
    <row r="5617" spans="1:18">
      <c r="B5617" s="590" t="s">
        <v>5502</v>
      </c>
      <c r="C5617" s="590" t="s">
        <v>1914</v>
      </c>
      <c r="D5617" s="590" t="s">
        <v>2444</v>
      </c>
      <c r="E5617" s="590" t="s">
        <v>205</v>
      </c>
      <c r="F5617" s="591" t="s">
        <v>984</v>
      </c>
      <c r="G5617" s="590" t="s">
        <v>0</v>
      </c>
      <c r="H5617" s="589">
        <v>1</v>
      </c>
      <c r="I5617" s="592">
        <v>4375</v>
      </c>
      <c r="J5617" s="592">
        <v>4375</v>
      </c>
      <c r="K5617" s="590" t="s">
        <v>2376</v>
      </c>
      <c r="L5617" s="590" t="s">
        <v>5515</v>
      </c>
      <c r="M5617" s="591" t="s">
        <v>984</v>
      </c>
      <c r="O5617" s="554" t="str">
        <f t="shared" si="531"/>
        <v>B3/27/12-N</v>
      </c>
    </row>
    <row r="5620" spans="1:18" ht="14.5">
      <c r="A5620" s="587">
        <v>3</v>
      </c>
      <c r="B5620" s="588" t="s">
        <v>5516</v>
      </c>
      <c r="C5620" s="588" t="s">
        <v>36</v>
      </c>
      <c r="D5620" s="588" t="s">
        <v>36</v>
      </c>
      <c r="E5620" s="588" t="s">
        <v>36</v>
      </c>
      <c r="F5620" s="587" t="s">
        <v>5517</v>
      </c>
      <c r="G5620" s="588" t="s">
        <v>36</v>
      </c>
      <c r="H5620" s="587"/>
      <c r="I5620" s="587"/>
      <c r="J5620" s="583">
        <v>94538.25</v>
      </c>
      <c r="K5620" s="588"/>
      <c r="L5620" s="588"/>
      <c r="M5620" s="587"/>
      <c r="N5620" s="587"/>
      <c r="O5620" s="587"/>
    </row>
    <row r="5621" spans="1:18" ht="14.5">
      <c r="A5621" s="587">
        <v>4</v>
      </c>
      <c r="B5621" s="588" t="s">
        <v>5516</v>
      </c>
      <c r="C5621" s="588" t="s">
        <v>36</v>
      </c>
      <c r="D5621" s="588" t="s">
        <v>36</v>
      </c>
      <c r="E5621" s="588" t="s">
        <v>36</v>
      </c>
      <c r="F5621" s="587" t="s">
        <v>1118</v>
      </c>
      <c r="G5621" s="588" t="s">
        <v>36</v>
      </c>
      <c r="H5621" s="587"/>
      <c r="I5621" s="587"/>
      <c r="J5621" s="583">
        <v>80788.25</v>
      </c>
      <c r="K5621" s="588"/>
      <c r="L5621" s="588"/>
      <c r="M5621" s="587"/>
      <c r="N5621" s="587"/>
      <c r="O5621" s="587"/>
      <c r="P5621" s="555"/>
      <c r="Q5621" s="555"/>
      <c r="R5621" s="555"/>
    </row>
    <row r="5622" spans="1:18" ht="14.5">
      <c r="B5622" s="590" t="s">
        <v>5516</v>
      </c>
      <c r="C5622" s="590" t="s">
        <v>1914</v>
      </c>
      <c r="D5622" s="590" t="s">
        <v>2444</v>
      </c>
      <c r="E5622" s="590" t="s">
        <v>5</v>
      </c>
      <c r="F5622" s="591" t="s">
        <v>5518</v>
      </c>
      <c r="G5622" s="590" t="s">
        <v>311</v>
      </c>
      <c r="H5622" s="589">
        <v>1</v>
      </c>
      <c r="I5622" s="592">
        <v>17500</v>
      </c>
      <c r="J5622" s="592">
        <v>17500</v>
      </c>
      <c r="K5622" s="590" t="s">
        <v>2376</v>
      </c>
      <c r="L5622" s="590" t="s">
        <v>5519</v>
      </c>
      <c r="M5622" s="591" t="s">
        <v>5518</v>
      </c>
      <c r="O5622" s="554" t="str">
        <f t="shared" ref="O5622:O5626" si="532">+_xlfn.CONCAT(B5622,"-",E5622)</f>
        <v>B3/27/13-A</v>
      </c>
      <c r="P5622" s="555"/>
      <c r="Q5622" s="555"/>
      <c r="R5622" s="555"/>
    </row>
    <row r="5623" spans="1:18">
      <c r="B5623" s="590" t="s">
        <v>5516</v>
      </c>
      <c r="C5623" s="590" t="s">
        <v>1914</v>
      </c>
      <c r="D5623" s="590" t="s">
        <v>2444</v>
      </c>
      <c r="E5623" s="590" t="s">
        <v>6</v>
      </c>
      <c r="F5623" s="591" t="s">
        <v>5520</v>
      </c>
      <c r="G5623" s="590" t="s">
        <v>311</v>
      </c>
      <c r="H5623" s="589">
        <v>6</v>
      </c>
      <c r="I5623" s="589">
        <v>642.25</v>
      </c>
      <c r="J5623" s="592">
        <v>3853.5</v>
      </c>
      <c r="K5623" s="590" t="s">
        <v>2376</v>
      </c>
      <c r="L5623" s="590" t="s">
        <v>5521</v>
      </c>
      <c r="M5623" s="591" t="s">
        <v>5520</v>
      </c>
      <c r="O5623" s="554" t="str">
        <f t="shared" si="532"/>
        <v>B3/27/13-B</v>
      </c>
    </row>
    <row r="5624" spans="1:18">
      <c r="B5624" s="590" t="s">
        <v>5516</v>
      </c>
      <c r="C5624" s="590" t="s">
        <v>1914</v>
      </c>
      <c r="D5624" s="590" t="s">
        <v>2444</v>
      </c>
      <c r="E5624" s="590" t="s">
        <v>7</v>
      </c>
      <c r="F5624" s="591" t="s">
        <v>5522</v>
      </c>
      <c r="G5624" s="590" t="s">
        <v>311</v>
      </c>
      <c r="H5624" s="589">
        <v>1</v>
      </c>
      <c r="I5624" s="589">
        <v>642.25</v>
      </c>
      <c r="J5624" s="589">
        <v>642.25</v>
      </c>
      <c r="K5624" s="590" t="s">
        <v>2376</v>
      </c>
      <c r="L5624" s="590" t="s">
        <v>5523</v>
      </c>
      <c r="M5624" s="591" t="s">
        <v>5522</v>
      </c>
      <c r="O5624" s="554" t="str">
        <f t="shared" si="532"/>
        <v>B3/27/13-C</v>
      </c>
    </row>
    <row r="5625" spans="1:18">
      <c r="B5625" s="590" t="s">
        <v>5516</v>
      </c>
      <c r="C5625" s="590" t="s">
        <v>1914</v>
      </c>
      <c r="D5625" s="590" t="s">
        <v>2444</v>
      </c>
      <c r="E5625" s="590" t="s">
        <v>8</v>
      </c>
      <c r="F5625" s="591" t="s">
        <v>5524</v>
      </c>
      <c r="G5625" s="590" t="s">
        <v>311</v>
      </c>
      <c r="H5625" s="589">
        <v>2</v>
      </c>
      <c r="I5625" s="592">
        <v>2193.75</v>
      </c>
      <c r="J5625" s="592">
        <v>4387.5</v>
      </c>
      <c r="K5625" s="590" t="s">
        <v>2376</v>
      </c>
      <c r="L5625" s="590" t="s">
        <v>5525</v>
      </c>
      <c r="M5625" s="591" t="s">
        <v>5524</v>
      </c>
      <c r="O5625" s="554" t="str">
        <f t="shared" si="532"/>
        <v>B3/27/13-D</v>
      </c>
    </row>
    <row r="5626" spans="1:18">
      <c r="B5626" s="590" t="s">
        <v>5516</v>
      </c>
      <c r="C5626" s="590" t="s">
        <v>1914</v>
      </c>
      <c r="D5626" s="590" t="s">
        <v>2444</v>
      </c>
      <c r="E5626" s="590" t="s">
        <v>10</v>
      </c>
      <c r="F5626" s="591" t="s">
        <v>5526</v>
      </c>
      <c r="G5626" s="590" t="s">
        <v>311</v>
      </c>
      <c r="H5626" s="589">
        <v>6</v>
      </c>
      <c r="I5626" s="592">
        <v>9067.5</v>
      </c>
      <c r="J5626" s="592">
        <v>54405</v>
      </c>
      <c r="K5626" s="590" t="s">
        <v>2376</v>
      </c>
      <c r="L5626" s="590" t="s">
        <v>5527</v>
      </c>
      <c r="M5626" s="591" t="s">
        <v>5526</v>
      </c>
      <c r="O5626" s="554" t="str">
        <f t="shared" si="532"/>
        <v>B3/27/13-E</v>
      </c>
    </row>
    <row r="5628" spans="1:18" ht="14.5">
      <c r="A5628" s="587">
        <v>4</v>
      </c>
      <c r="B5628" s="588" t="s">
        <v>5516</v>
      </c>
      <c r="C5628" s="588" t="s">
        <v>36</v>
      </c>
      <c r="D5628" s="588" t="s">
        <v>36</v>
      </c>
      <c r="E5628" s="588" t="s">
        <v>36</v>
      </c>
      <c r="F5628" s="587" t="s">
        <v>1124</v>
      </c>
      <c r="G5628" s="588" t="s">
        <v>36</v>
      </c>
      <c r="H5628" s="587"/>
      <c r="I5628" s="587"/>
      <c r="J5628" s="583">
        <v>13750</v>
      </c>
      <c r="K5628" s="588"/>
      <c r="L5628" s="588"/>
      <c r="M5628" s="587"/>
      <c r="N5628" s="587"/>
      <c r="O5628" s="587"/>
    </row>
    <row r="5629" spans="1:18" ht="14.5">
      <c r="B5629" s="590" t="s">
        <v>5516</v>
      </c>
      <c r="C5629" s="590" t="s">
        <v>1914</v>
      </c>
      <c r="D5629" s="590" t="s">
        <v>2444</v>
      </c>
      <c r="E5629" s="590" t="s">
        <v>11</v>
      </c>
      <c r="F5629" s="591" t="s">
        <v>983</v>
      </c>
      <c r="G5629" s="590" t="s">
        <v>0</v>
      </c>
      <c r="H5629" s="589">
        <v>1</v>
      </c>
      <c r="I5629" s="592">
        <v>9375</v>
      </c>
      <c r="J5629" s="592">
        <v>9375</v>
      </c>
      <c r="K5629" s="590" t="s">
        <v>2376</v>
      </c>
      <c r="L5629" s="590" t="s">
        <v>5528</v>
      </c>
      <c r="M5629" s="591" t="s">
        <v>983</v>
      </c>
      <c r="O5629" s="554" t="str">
        <f t="shared" ref="O5629:O5630" si="533">+_xlfn.CONCAT(B5629,"-",E5629)</f>
        <v>B3/27/13-F</v>
      </c>
      <c r="P5629" s="555"/>
      <c r="Q5629" s="555"/>
      <c r="R5629" s="555"/>
    </row>
    <row r="5630" spans="1:18">
      <c r="B5630" s="590" t="s">
        <v>5516</v>
      </c>
      <c r="C5630" s="590" t="s">
        <v>1914</v>
      </c>
      <c r="D5630" s="590" t="s">
        <v>2444</v>
      </c>
      <c r="E5630" s="590" t="s">
        <v>27</v>
      </c>
      <c r="F5630" s="591" t="s">
        <v>984</v>
      </c>
      <c r="G5630" s="590" t="s">
        <v>0</v>
      </c>
      <c r="H5630" s="589">
        <v>1</v>
      </c>
      <c r="I5630" s="592">
        <v>4375</v>
      </c>
      <c r="J5630" s="592">
        <v>4375</v>
      </c>
      <c r="K5630" s="590" t="s">
        <v>2376</v>
      </c>
      <c r="L5630" s="590" t="s">
        <v>5529</v>
      </c>
      <c r="M5630" s="591" t="s">
        <v>984</v>
      </c>
      <c r="O5630" s="554" t="str">
        <f t="shared" si="533"/>
        <v>B3/27/13-G</v>
      </c>
    </row>
    <row r="5632" spans="1:18" ht="14.5">
      <c r="A5632" s="587" t="s">
        <v>1633</v>
      </c>
      <c r="B5632" s="588" t="s">
        <v>5516</v>
      </c>
      <c r="C5632" s="588" t="s">
        <v>36</v>
      </c>
      <c r="D5632" s="588" t="s">
        <v>36</v>
      </c>
      <c r="E5632" s="588" t="s">
        <v>36</v>
      </c>
      <c r="F5632" s="587" t="s">
        <v>37</v>
      </c>
      <c r="G5632" s="588"/>
      <c r="H5632" s="587"/>
      <c r="I5632" s="587"/>
      <c r="J5632" s="587"/>
      <c r="K5632" s="588"/>
      <c r="L5632" s="588"/>
      <c r="M5632" s="587"/>
      <c r="N5632" s="587"/>
      <c r="O5632" s="587"/>
    </row>
    <row r="5633" spans="1:18" ht="14.5">
      <c r="A5633" s="587" t="s">
        <v>1633</v>
      </c>
      <c r="B5633" s="588" t="s">
        <v>5516</v>
      </c>
      <c r="C5633" s="588" t="s">
        <v>36</v>
      </c>
      <c r="D5633" s="588" t="s">
        <v>36</v>
      </c>
      <c r="E5633" s="588" t="s">
        <v>36</v>
      </c>
      <c r="F5633" s="587" t="s">
        <v>9</v>
      </c>
      <c r="G5633" s="588"/>
      <c r="H5633" s="587"/>
      <c r="I5633" s="587"/>
      <c r="J5633" s="587"/>
      <c r="K5633" s="588"/>
      <c r="L5633" s="588"/>
      <c r="M5633" s="587"/>
      <c r="N5633" s="587"/>
      <c r="O5633" s="587"/>
      <c r="P5633" s="555"/>
      <c r="Q5633" s="555"/>
      <c r="R5633" s="555"/>
    </row>
    <row r="5634" spans="1:18" ht="14.5">
      <c r="P5634" s="555"/>
      <c r="Q5634" s="555"/>
      <c r="R5634" s="555"/>
    </row>
    <row r="5636" spans="1:18" ht="14.5">
      <c r="A5636" s="587">
        <v>2</v>
      </c>
      <c r="B5636" s="588" t="s">
        <v>5530</v>
      </c>
      <c r="C5636" s="588" t="s">
        <v>36</v>
      </c>
      <c r="D5636" s="588" t="s">
        <v>36</v>
      </c>
      <c r="E5636" s="588" t="s">
        <v>36</v>
      </c>
      <c r="F5636" s="587" t="s">
        <v>40</v>
      </c>
      <c r="G5636" s="588" t="s">
        <v>36</v>
      </c>
      <c r="H5636" s="587"/>
      <c r="I5636" s="587"/>
      <c r="J5636" s="583">
        <v>10211719.16</v>
      </c>
      <c r="K5636" s="588"/>
      <c r="L5636" s="588"/>
      <c r="M5636" s="587"/>
      <c r="N5636" s="587"/>
      <c r="O5636" s="587"/>
    </row>
    <row r="5637" spans="1:18" ht="14.5">
      <c r="P5637" s="555"/>
      <c r="Q5637" s="555"/>
      <c r="R5637" s="555"/>
    </row>
    <row r="5639" spans="1:18" ht="29">
      <c r="A5639" s="587">
        <v>3</v>
      </c>
      <c r="B5639" s="588" t="s">
        <v>5530</v>
      </c>
      <c r="C5639" s="588" t="s">
        <v>36</v>
      </c>
      <c r="D5639" s="588" t="s">
        <v>36</v>
      </c>
      <c r="E5639" s="588" t="s">
        <v>36</v>
      </c>
      <c r="F5639" s="587" t="s">
        <v>1137</v>
      </c>
      <c r="G5639" s="588" t="s">
        <v>36</v>
      </c>
      <c r="H5639" s="587"/>
      <c r="I5639" s="587"/>
      <c r="J5639" s="583">
        <v>2328578.63</v>
      </c>
      <c r="K5639" s="588"/>
      <c r="L5639" s="588"/>
      <c r="M5639" s="587"/>
      <c r="N5639" s="587"/>
      <c r="O5639" s="587"/>
    </row>
    <row r="5640" spans="1:18" ht="29">
      <c r="A5640" s="587">
        <v>4</v>
      </c>
      <c r="B5640" s="588" t="s">
        <v>5530</v>
      </c>
      <c r="C5640" s="588" t="s">
        <v>36</v>
      </c>
      <c r="D5640" s="588" t="s">
        <v>36</v>
      </c>
      <c r="E5640" s="588" t="s">
        <v>36</v>
      </c>
      <c r="F5640" s="587" t="s">
        <v>1138</v>
      </c>
      <c r="G5640" s="588" t="s">
        <v>36</v>
      </c>
      <c r="H5640" s="587"/>
      <c r="I5640" s="587"/>
      <c r="J5640" s="583">
        <v>186468.75</v>
      </c>
      <c r="K5640" s="588"/>
      <c r="L5640" s="588"/>
      <c r="M5640" s="587"/>
      <c r="N5640" s="587"/>
      <c r="O5640" s="587"/>
      <c r="P5640" s="555"/>
      <c r="Q5640" s="555"/>
      <c r="R5640" s="555"/>
    </row>
    <row r="5641" spans="1:18" ht="25">
      <c r="B5641" s="590" t="s">
        <v>5530</v>
      </c>
      <c r="C5641" s="590" t="s">
        <v>1914</v>
      </c>
      <c r="D5641" s="590" t="s">
        <v>2469</v>
      </c>
      <c r="E5641" s="590" t="s">
        <v>5</v>
      </c>
      <c r="F5641" s="591" t="s">
        <v>1139</v>
      </c>
      <c r="G5641" s="590" t="s">
        <v>311</v>
      </c>
      <c r="H5641" s="589">
        <v>10</v>
      </c>
      <c r="I5641" s="592">
        <v>2193.75</v>
      </c>
      <c r="J5641" s="592">
        <v>21937.5</v>
      </c>
      <c r="K5641" s="590" t="s">
        <v>2470</v>
      </c>
      <c r="L5641" s="590" t="s">
        <v>5531</v>
      </c>
      <c r="M5641" s="591" t="s">
        <v>1139</v>
      </c>
      <c r="O5641" s="554" t="str">
        <f t="shared" ref="O5641:O5642" si="534">+_xlfn.CONCAT(B5641,"-",E5641)</f>
        <v>B3/28/01-A</v>
      </c>
      <c r="P5641" s="555"/>
      <c r="Q5641" s="555"/>
      <c r="R5641" s="555"/>
    </row>
    <row r="5642" spans="1:18" ht="25">
      <c r="B5642" s="590" t="s">
        <v>5530</v>
      </c>
      <c r="C5642" s="590" t="s">
        <v>1914</v>
      </c>
      <c r="D5642" s="590" t="s">
        <v>2469</v>
      </c>
      <c r="E5642" s="590" t="s">
        <v>6</v>
      </c>
      <c r="F5642" s="591" t="s">
        <v>2472</v>
      </c>
      <c r="G5642" s="590" t="s">
        <v>311</v>
      </c>
      <c r="H5642" s="589">
        <v>75</v>
      </c>
      <c r="I5642" s="592">
        <v>2193.75</v>
      </c>
      <c r="J5642" s="592">
        <v>164531.25</v>
      </c>
      <c r="K5642" s="590" t="s">
        <v>2470</v>
      </c>
      <c r="L5642" s="590" t="s">
        <v>5532</v>
      </c>
      <c r="M5642" s="591" t="s">
        <v>2472</v>
      </c>
      <c r="O5642" s="554" t="str">
        <f t="shared" si="534"/>
        <v>B3/28/01-B</v>
      </c>
    </row>
    <row r="5644" spans="1:18" ht="14.5">
      <c r="A5644" s="587">
        <v>4</v>
      </c>
      <c r="B5644" s="588" t="s">
        <v>5530</v>
      </c>
      <c r="C5644" s="588" t="s">
        <v>36</v>
      </c>
      <c r="D5644" s="588" t="s">
        <v>36</v>
      </c>
      <c r="E5644" s="588" t="s">
        <v>36</v>
      </c>
      <c r="F5644" s="587" t="s">
        <v>1142</v>
      </c>
      <c r="G5644" s="588" t="s">
        <v>36</v>
      </c>
      <c r="H5644" s="587"/>
      <c r="I5644" s="587"/>
      <c r="J5644" s="583">
        <v>29100</v>
      </c>
      <c r="K5644" s="588"/>
      <c r="L5644" s="588"/>
      <c r="M5644" s="587"/>
      <c r="N5644" s="587"/>
      <c r="O5644" s="587"/>
    </row>
    <row r="5645" spans="1:18" ht="14.5">
      <c r="B5645" s="590" t="s">
        <v>5530</v>
      </c>
      <c r="C5645" s="590" t="s">
        <v>1914</v>
      </c>
      <c r="D5645" s="590" t="s">
        <v>2469</v>
      </c>
      <c r="E5645" s="590" t="s">
        <v>7</v>
      </c>
      <c r="F5645" s="591" t="s">
        <v>1143</v>
      </c>
      <c r="G5645" s="590" t="s">
        <v>311</v>
      </c>
      <c r="H5645" s="589">
        <v>16</v>
      </c>
      <c r="I5645" s="592">
        <v>1818.75</v>
      </c>
      <c r="J5645" s="592">
        <v>29100</v>
      </c>
      <c r="K5645" s="590" t="s">
        <v>2470</v>
      </c>
      <c r="L5645" s="590" t="s">
        <v>5533</v>
      </c>
      <c r="M5645" s="591" t="s">
        <v>1143</v>
      </c>
      <c r="O5645" s="554" t="str">
        <f>+_xlfn.CONCAT(B5645,"-",E5645)</f>
        <v>B3/28/01-C</v>
      </c>
      <c r="P5645" s="555"/>
      <c r="Q5645" s="555"/>
      <c r="R5645" s="555"/>
    </row>
    <row r="5647" spans="1:18" ht="14.5">
      <c r="A5647" s="587">
        <v>4</v>
      </c>
      <c r="B5647" s="588" t="s">
        <v>5530</v>
      </c>
      <c r="C5647" s="588" t="s">
        <v>36</v>
      </c>
      <c r="D5647" s="588" t="s">
        <v>36</v>
      </c>
      <c r="E5647" s="588" t="s">
        <v>36</v>
      </c>
      <c r="F5647" s="587" t="s">
        <v>1144</v>
      </c>
      <c r="G5647" s="588" t="s">
        <v>36</v>
      </c>
      <c r="H5647" s="587"/>
      <c r="I5647" s="587"/>
      <c r="J5647" s="583">
        <v>2099259.88</v>
      </c>
      <c r="K5647" s="588"/>
      <c r="L5647" s="588"/>
      <c r="M5647" s="587"/>
      <c r="N5647" s="587"/>
      <c r="O5647" s="587"/>
    </row>
    <row r="5648" spans="1:18" ht="14.5">
      <c r="B5648" s="590" t="s">
        <v>5530</v>
      </c>
      <c r="C5648" s="590" t="s">
        <v>1914</v>
      </c>
      <c r="D5648" s="590" t="s">
        <v>2469</v>
      </c>
      <c r="E5648" s="590" t="s">
        <v>8</v>
      </c>
      <c r="F5648" s="591" t="s">
        <v>1145</v>
      </c>
      <c r="G5648" s="590" t="s">
        <v>311</v>
      </c>
      <c r="H5648" s="589">
        <v>101</v>
      </c>
      <c r="I5648" s="592">
        <v>1721.88</v>
      </c>
      <c r="J5648" s="592">
        <v>173909.88</v>
      </c>
      <c r="K5648" s="590" t="s">
        <v>2470</v>
      </c>
      <c r="L5648" s="590" t="s">
        <v>5534</v>
      </c>
      <c r="M5648" s="591" t="s">
        <v>1145</v>
      </c>
      <c r="O5648" s="554" t="str">
        <f t="shared" ref="O5648:O5651" si="535">+_xlfn.CONCAT(B5648,"-",E5648)</f>
        <v>B3/28/01-D</v>
      </c>
      <c r="P5648" s="555"/>
      <c r="Q5648" s="555"/>
      <c r="R5648" s="555"/>
    </row>
    <row r="5649" spans="1:18">
      <c r="B5649" s="590" t="s">
        <v>5530</v>
      </c>
      <c r="C5649" s="590" t="s">
        <v>1914</v>
      </c>
      <c r="D5649" s="590" t="s">
        <v>2469</v>
      </c>
      <c r="E5649" s="590" t="s">
        <v>10</v>
      </c>
      <c r="F5649" s="591" t="s">
        <v>1147</v>
      </c>
      <c r="G5649" s="590" t="s">
        <v>0</v>
      </c>
      <c r="H5649" s="589">
        <v>1</v>
      </c>
      <c r="I5649" s="592">
        <v>118150</v>
      </c>
      <c r="J5649" s="592">
        <v>118150</v>
      </c>
      <c r="K5649" s="590" t="s">
        <v>2470</v>
      </c>
      <c r="L5649" s="590" t="s">
        <v>5535</v>
      </c>
      <c r="M5649" s="591" t="s">
        <v>1147</v>
      </c>
      <c r="O5649" s="554" t="str">
        <f t="shared" si="535"/>
        <v>B3/28/01-E</v>
      </c>
    </row>
    <row r="5650" spans="1:18">
      <c r="B5650" s="590" t="s">
        <v>5530</v>
      </c>
      <c r="C5650" s="590" t="s">
        <v>1914</v>
      </c>
      <c r="D5650" s="590" t="s">
        <v>2469</v>
      </c>
      <c r="E5650" s="590" t="s">
        <v>11</v>
      </c>
      <c r="F5650" s="591" t="s">
        <v>5536</v>
      </c>
      <c r="G5650" s="590" t="s">
        <v>311</v>
      </c>
      <c r="H5650" s="589">
        <v>140</v>
      </c>
      <c r="I5650" s="592">
        <v>1131.25</v>
      </c>
      <c r="J5650" s="592">
        <v>158375</v>
      </c>
      <c r="K5650" s="590" t="s">
        <v>2470</v>
      </c>
      <c r="L5650" s="590" t="s">
        <v>5537</v>
      </c>
      <c r="M5650" s="591" t="s">
        <v>5536</v>
      </c>
      <c r="O5650" s="554" t="str">
        <f t="shared" si="535"/>
        <v>B3/28/01-F</v>
      </c>
    </row>
    <row r="5651" spans="1:18">
      <c r="B5651" s="590" t="s">
        <v>5530</v>
      </c>
      <c r="C5651" s="590" t="s">
        <v>1914</v>
      </c>
      <c r="D5651" s="590" t="s">
        <v>2469</v>
      </c>
      <c r="E5651" s="590" t="s">
        <v>27</v>
      </c>
      <c r="F5651" s="591" t="s">
        <v>1148</v>
      </c>
      <c r="G5651" s="590" t="s">
        <v>311</v>
      </c>
      <c r="H5651" s="589">
        <v>101</v>
      </c>
      <c r="I5651" s="592">
        <v>16325</v>
      </c>
      <c r="J5651" s="592">
        <v>1648825</v>
      </c>
      <c r="K5651" s="590" t="s">
        <v>2470</v>
      </c>
      <c r="L5651" s="590" t="s">
        <v>5538</v>
      </c>
      <c r="M5651" s="591" t="s">
        <v>1148</v>
      </c>
      <c r="O5651" s="554" t="str">
        <f t="shared" si="535"/>
        <v>B3/28/01-G</v>
      </c>
    </row>
    <row r="5653" spans="1:18" ht="14.5">
      <c r="A5653" s="587">
        <v>4</v>
      </c>
      <c r="B5653" s="588" t="s">
        <v>5530</v>
      </c>
      <c r="C5653" s="588" t="s">
        <v>36</v>
      </c>
      <c r="D5653" s="588" t="s">
        <v>36</v>
      </c>
      <c r="E5653" s="588" t="s">
        <v>36</v>
      </c>
      <c r="F5653" s="587" t="s">
        <v>982</v>
      </c>
      <c r="G5653" s="588" t="s">
        <v>36</v>
      </c>
      <c r="H5653" s="587"/>
      <c r="I5653" s="587"/>
      <c r="J5653" s="583">
        <v>13750</v>
      </c>
      <c r="K5653" s="588"/>
      <c r="L5653" s="588"/>
      <c r="M5653" s="587"/>
      <c r="N5653" s="587"/>
      <c r="O5653" s="587"/>
    </row>
    <row r="5654" spans="1:18" ht="14.5">
      <c r="B5654" s="590" t="s">
        <v>5530</v>
      </c>
      <c r="C5654" s="590" t="s">
        <v>1914</v>
      </c>
      <c r="D5654" s="590" t="s">
        <v>2469</v>
      </c>
      <c r="E5654" s="590" t="s">
        <v>28</v>
      </c>
      <c r="F5654" s="591" t="s">
        <v>983</v>
      </c>
      <c r="G5654" s="590" t="s">
        <v>0</v>
      </c>
      <c r="H5654" s="589">
        <v>1</v>
      </c>
      <c r="I5654" s="592">
        <v>9375</v>
      </c>
      <c r="J5654" s="592">
        <v>9375</v>
      </c>
      <c r="K5654" s="590" t="s">
        <v>2470</v>
      </c>
      <c r="L5654" s="590" t="s">
        <v>5539</v>
      </c>
      <c r="M5654" s="591" t="s">
        <v>983</v>
      </c>
      <c r="O5654" s="554" t="str">
        <f t="shared" ref="O5654:O5655" si="536">+_xlfn.CONCAT(B5654,"-",E5654)</f>
        <v>B3/28/01-H</v>
      </c>
      <c r="P5654" s="555"/>
      <c r="Q5654" s="555"/>
      <c r="R5654" s="555"/>
    </row>
    <row r="5655" spans="1:18">
      <c r="B5655" s="590" t="s">
        <v>5530</v>
      </c>
      <c r="C5655" s="590" t="s">
        <v>1914</v>
      </c>
      <c r="D5655" s="590" t="s">
        <v>2469</v>
      </c>
      <c r="E5655" s="590" t="s">
        <v>33</v>
      </c>
      <c r="F5655" s="591" t="s">
        <v>984</v>
      </c>
      <c r="G5655" s="590" t="s">
        <v>0</v>
      </c>
      <c r="H5655" s="589">
        <v>1</v>
      </c>
      <c r="I5655" s="592">
        <v>4375</v>
      </c>
      <c r="J5655" s="592">
        <v>4375</v>
      </c>
      <c r="K5655" s="590" t="s">
        <v>2470</v>
      </c>
      <c r="L5655" s="590" t="s">
        <v>5540</v>
      </c>
      <c r="M5655" s="591" t="s">
        <v>984</v>
      </c>
      <c r="O5655" s="554" t="str">
        <f t="shared" si="536"/>
        <v>B3/28/01-J</v>
      </c>
    </row>
    <row r="5657" spans="1:18" ht="14.5">
      <c r="A5657" s="587">
        <v>3</v>
      </c>
      <c r="B5657" s="588" t="s">
        <v>5530</v>
      </c>
      <c r="C5657" s="588" t="s">
        <v>36</v>
      </c>
      <c r="D5657" s="588" t="s">
        <v>36</v>
      </c>
      <c r="E5657" s="588" t="s">
        <v>36</v>
      </c>
      <c r="F5657" s="587" t="s">
        <v>1150</v>
      </c>
      <c r="G5657" s="588" t="s">
        <v>36</v>
      </c>
      <c r="H5657" s="587"/>
      <c r="I5657" s="587"/>
      <c r="J5657" s="583">
        <v>4765231.0999999996</v>
      </c>
      <c r="K5657" s="588"/>
      <c r="L5657" s="588"/>
      <c r="M5657" s="587"/>
      <c r="N5657" s="587"/>
      <c r="O5657" s="587"/>
    </row>
    <row r="5658" spans="1:18" ht="14.5">
      <c r="A5658" s="587">
        <v>4</v>
      </c>
      <c r="B5658" s="588" t="s">
        <v>5530</v>
      </c>
      <c r="C5658" s="588" t="s">
        <v>36</v>
      </c>
      <c r="D5658" s="588" t="s">
        <v>36</v>
      </c>
      <c r="E5658" s="588" t="s">
        <v>36</v>
      </c>
      <c r="F5658" s="587" t="s">
        <v>1151</v>
      </c>
      <c r="G5658" s="588" t="s">
        <v>36</v>
      </c>
      <c r="H5658" s="587"/>
      <c r="I5658" s="587"/>
      <c r="J5658" s="583">
        <v>4740231.0999999996</v>
      </c>
      <c r="K5658" s="588"/>
      <c r="L5658" s="588"/>
      <c r="M5658" s="587"/>
      <c r="N5658" s="587"/>
      <c r="O5658" s="587"/>
      <c r="P5658" s="555"/>
      <c r="Q5658" s="555"/>
      <c r="R5658" s="555"/>
    </row>
    <row r="5659" spans="1:18" ht="25">
      <c r="B5659" s="590" t="s">
        <v>5530</v>
      </c>
      <c r="C5659" s="590" t="s">
        <v>1914</v>
      </c>
      <c r="D5659" s="590" t="s">
        <v>2483</v>
      </c>
      <c r="E5659" s="590" t="s">
        <v>34</v>
      </c>
      <c r="F5659" s="591" t="s">
        <v>2484</v>
      </c>
      <c r="G5659" s="590" t="s">
        <v>311</v>
      </c>
      <c r="H5659" s="589">
        <v>57</v>
      </c>
      <c r="I5659" s="592">
        <v>19455.05</v>
      </c>
      <c r="J5659" s="592">
        <v>1108937.8500000001</v>
      </c>
      <c r="K5659" s="590" t="s">
        <v>2470</v>
      </c>
      <c r="L5659" s="590" t="s">
        <v>5541</v>
      </c>
      <c r="M5659" s="591" t="s">
        <v>2484</v>
      </c>
      <c r="O5659" s="554" t="str">
        <f>+_xlfn.CONCAT(B5659,"-",E5659)</f>
        <v>B3/28/01-K</v>
      </c>
      <c r="P5659" s="555"/>
      <c r="Q5659" s="555"/>
      <c r="R5659" s="555"/>
    </row>
    <row r="5662" spans="1:18" ht="25">
      <c r="B5662" s="590" t="s">
        <v>5542</v>
      </c>
      <c r="C5662" s="590" t="s">
        <v>1914</v>
      </c>
      <c r="D5662" s="590" t="s">
        <v>2483</v>
      </c>
      <c r="E5662" s="590" t="s">
        <v>5</v>
      </c>
      <c r="F5662" s="591" t="s">
        <v>2486</v>
      </c>
      <c r="G5662" s="590" t="s">
        <v>311</v>
      </c>
      <c r="H5662" s="589">
        <v>86</v>
      </c>
      <c r="I5662" s="592">
        <v>19455.05</v>
      </c>
      <c r="J5662" s="592">
        <v>1673134.3</v>
      </c>
      <c r="K5662" s="590" t="s">
        <v>2470</v>
      </c>
      <c r="L5662" s="590" t="s">
        <v>5543</v>
      </c>
      <c r="M5662" s="591" t="s">
        <v>2486</v>
      </c>
      <c r="O5662" s="554" t="str">
        <f t="shared" ref="O5662:O5667" si="537">+_xlfn.CONCAT(B5662,"-",E5662)</f>
        <v>B3/28/02-A</v>
      </c>
    </row>
    <row r="5663" spans="1:18" ht="25">
      <c r="B5663" s="590" t="s">
        <v>5542</v>
      </c>
      <c r="C5663" s="590" t="s">
        <v>1914</v>
      </c>
      <c r="D5663" s="590" t="s">
        <v>2483</v>
      </c>
      <c r="E5663" s="590" t="s">
        <v>6</v>
      </c>
      <c r="F5663" s="591" t="s">
        <v>5544</v>
      </c>
      <c r="G5663" s="590" t="s">
        <v>311</v>
      </c>
      <c r="H5663" s="589">
        <v>51</v>
      </c>
      <c r="I5663" s="592">
        <v>19455.05</v>
      </c>
      <c r="J5663" s="592">
        <v>992207.55</v>
      </c>
      <c r="K5663" s="590" t="s">
        <v>2470</v>
      </c>
      <c r="L5663" s="590" t="s">
        <v>5545</v>
      </c>
      <c r="M5663" s="591" t="s">
        <v>5544</v>
      </c>
      <c r="O5663" s="554" t="str">
        <f t="shared" si="537"/>
        <v>B3/28/02-B</v>
      </c>
    </row>
    <row r="5664" spans="1:18" ht="25">
      <c r="B5664" s="590" t="s">
        <v>5542</v>
      </c>
      <c r="C5664" s="590" t="s">
        <v>1914</v>
      </c>
      <c r="D5664" s="590" t="s">
        <v>2483</v>
      </c>
      <c r="E5664" s="590" t="s">
        <v>7</v>
      </c>
      <c r="F5664" s="591" t="s">
        <v>1154</v>
      </c>
      <c r="G5664" s="590" t="s">
        <v>311</v>
      </c>
      <c r="H5664" s="589">
        <v>4</v>
      </c>
      <c r="I5664" s="592">
        <v>53096.29</v>
      </c>
      <c r="J5664" s="592">
        <v>212385.16</v>
      </c>
      <c r="K5664" s="590" t="s">
        <v>2470</v>
      </c>
      <c r="L5664" s="590" t="s">
        <v>5546</v>
      </c>
      <c r="M5664" s="591" t="s">
        <v>1154</v>
      </c>
      <c r="O5664" s="554" t="str">
        <f t="shared" si="537"/>
        <v>B3/28/02-C</v>
      </c>
    </row>
    <row r="5665" spans="1:18">
      <c r="B5665" s="590" t="s">
        <v>5542</v>
      </c>
      <c r="C5665" s="590" t="s">
        <v>1914</v>
      </c>
      <c r="D5665" s="590" t="s">
        <v>2483</v>
      </c>
      <c r="E5665" s="590" t="s">
        <v>8</v>
      </c>
      <c r="F5665" s="591" t="s">
        <v>1155</v>
      </c>
      <c r="G5665" s="590" t="s">
        <v>311</v>
      </c>
      <c r="H5665" s="589">
        <v>28</v>
      </c>
      <c r="I5665" s="592">
        <v>7181.25</v>
      </c>
      <c r="J5665" s="592">
        <v>201075</v>
      </c>
      <c r="K5665" s="590" t="s">
        <v>2470</v>
      </c>
      <c r="L5665" s="590" t="s">
        <v>5547</v>
      </c>
      <c r="M5665" s="591" t="s">
        <v>1155</v>
      </c>
      <c r="O5665" s="554" t="str">
        <f t="shared" si="537"/>
        <v>B3/28/02-D</v>
      </c>
    </row>
    <row r="5666" spans="1:18">
      <c r="B5666" s="590" t="s">
        <v>5542</v>
      </c>
      <c r="C5666" s="590" t="s">
        <v>1914</v>
      </c>
      <c r="D5666" s="590" t="s">
        <v>2483</v>
      </c>
      <c r="E5666" s="590" t="s">
        <v>10</v>
      </c>
      <c r="F5666" s="591" t="s">
        <v>1156</v>
      </c>
      <c r="G5666" s="590" t="s">
        <v>311</v>
      </c>
      <c r="H5666" s="589">
        <v>2</v>
      </c>
      <c r="I5666" s="592">
        <v>4912.5</v>
      </c>
      <c r="J5666" s="592">
        <v>9825</v>
      </c>
      <c r="K5666" s="590" t="s">
        <v>2470</v>
      </c>
      <c r="L5666" s="590" t="s">
        <v>5548</v>
      </c>
      <c r="M5666" s="591" t="s">
        <v>1156</v>
      </c>
      <c r="O5666" s="554" t="str">
        <f t="shared" si="537"/>
        <v>B3/28/02-E</v>
      </c>
    </row>
    <row r="5667" spans="1:18">
      <c r="B5667" s="590" t="s">
        <v>5542</v>
      </c>
      <c r="C5667" s="590" t="s">
        <v>1914</v>
      </c>
      <c r="D5667" s="590" t="s">
        <v>2483</v>
      </c>
      <c r="E5667" s="590" t="s">
        <v>11</v>
      </c>
      <c r="F5667" s="591" t="s">
        <v>1157</v>
      </c>
      <c r="G5667" s="590" t="s">
        <v>311</v>
      </c>
      <c r="H5667" s="589">
        <v>16</v>
      </c>
      <c r="I5667" s="592">
        <v>33916.639999999999</v>
      </c>
      <c r="J5667" s="592">
        <v>542666.23999999999</v>
      </c>
      <c r="K5667" s="590" t="s">
        <v>2470</v>
      </c>
      <c r="L5667" s="590" t="s">
        <v>5549</v>
      </c>
      <c r="M5667" s="591" t="s">
        <v>1157</v>
      </c>
      <c r="O5667" s="554" t="str">
        <f t="shared" si="537"/>
        <v>B3/28/02-F</v>
      </c>
    </row>
    <row r="5669" spans="1:18" ht="14.5">
      <c r="A5669" s="587">
        <v>4</v>
      </c>
      <c r="B5669" s="588" t="s">
        <v>5542</v>
      </c>
      <c r="C5669" s="588" t="s">
        <v>36</v>
      </c>
      <c r="D5669" s="588" t="s">
        <v>36</v>
      </c>
      <c r="E5669" s="588" t="s">
        <v>36</v>
      </c>
      <c r="F5669" s="587" t="s">
        <v>1066</v>
      </c>
      <c r="G5669" s="588" t="s">
        <v>36</v>
      </c>
      <c r="H5669" s="587"/>
      <c r="I5669" s="587"/>
      <c r="J5669" s="583">
        <v>25000</v>
      </c>
      <c r="K5669" s="588"/>
      <c r="L5669" s="588"/>
      <c r="M5669" s="587"/>
      <c r="N5669" s="587"/>
      <c r="O5669" s="587"/>
    </row>
    <row r="5670" spans="1:18" ht="14.5">
      <c r="B5670" s="590" t="s">
        <v>5542</v>
      </c>
      <c r="C5670" s="590" t="s">
        <v>1914</v>
      </c>
      <c r="D5670" s="590" t="s">
        <v>2483</v>
      </c>
      <c r="E5670" s="590" t="s">
        <v>27</v>
      </c>
      <c r="F5670" s="591" t="s">
        <v>983</v>
      </c>
      <c r="G5670" s="590" t="s">
        <v>0</v>
      </c>
      <c r="H5670" s="589">
        <v>1</v>
      </c>
      <c r="I5670" s="592">
        <v>12500</v>
      </c>
      <c r="J5670" s="592">
        <v>12500</v>
      </c>
      <c r="K5670" s="590" t="s">
        <v>2470</v>
      </c>
      <c r="L5670" s="590" t="s">
        <v>5550</v>
      </c>
      <c r="M5670" s="591" t="s">
        <v>983</v>
      </c>
      <c r="O5670" s="554" t="str">
        <f t="shared" ref="O5670:O5671" si="538">+_xlfn.CONCAT(B5670,"-",E5670)</f>
        <v>B3/28/02-G</v>
      </c>
      <c r="P5670" s="555"/>
      <c r="Q5670" s="555"/>
      <c r="R5670" s="555"/>
    </row>
    <row r="5671" spans="1:18">
      <c r="B5671" s="590" t="s">
        <v>5542</v>
      </c>
      <c r="C5671" s="590" t="s">
        <v>1914</v>
      </c>
      <c r="D5671" s="590" t="s">
        <v>2483</v>
      </c>
      <c r="E5671" s="590" t="s">
        <v>28</v>
      </c>
      <c r="F5671" s="591" t="s">
        <v>984</v>
      </c>
      <c r="G5671" s="590" t="s">
        <v>0</v>
      </c>
      <c r="H5671" s="589">
        <v>1</v>
      </c>
      <c r="I5671" s="592">
        <v>12500</v>
      </c>
      <c r="J5671" s="592">
        <v>12500</v>
      </c>
      <c r="K5671" s="590" t="s">
        <v>2470</v>
      </c>
      <c r="L5671" s="590" t="s">
        <v>5551</v>
      </c>
      <c r="M5671" s="591" t="s">
        <v>984</v>
      </c>
      <c r="O5671" s="554" t="str">
        <f t="shared" si="538"/>
        <v>B3/28/02-H</v>
      </c>
    </row>
    <row r="5673" spans="1:18" ht="29">
      <c r="A5673" s="587">
        <v>3</v>
      </c>
      <c r="B5673" s="588" t="s">
        <v>5542</v>
      </c>
      <c r="C5673" s="588" t="s">
        <v>36</v>
      </c>
      <c r="D5673" s="588" t="s">
        <v>36</v>
      </c>
      <c r="E5673" s="588" t="s">
        <v>36</v>
      </c>
      <c r="F5673" s="587" t="s">
        <v>1162</v>
      </c>
      <c r="G5673" s="588" t="s">
        <v>36</v>
      </c>
      <c r="H5673" s="587"/>
      <c r="I5673" s="587"/>
      <c r="J5673" s="583">
        <v>3117909.43</v>
      </c>
      <c r="K5673" s="588"/>
      <c r="L5673" s="588"/>
      <c r="M5673" s="587"/>
      <c r="N5673" s="587"/>
      <c r="O5673" s="587"/>
    </row>
    <row r="5674" spans="1:18" ht="14.5">
      <c r="A5674" s="587">
        <v>4</v>
      </c>
      <c r="B5674" s="588" t="s">
        <v>5542</v>
      </c>
      <c r="C5674" s="588" t="s">
        <v>36</v>
      </c>
      <c r="D5674" s="588" t="s">
        <v>36</v>
      </c>
      <c r="E5674" s="588" t="s">
        <v>36</v>
      </c>
      <c r="F5674" s="587" t="s">
        <v>1163</v>
      </c>
      <c r="G5674" s="588" t="s">
        <v>36</v>
      </c>
      <c r="H5674" s="587"/>
      <c r="I5674" s="587"/>
      <c r="J5674" s="583">
        <v>52663.76</v>
      </c>
      <c r="K5674" s="588"/>
      <c r="L5674" s="588"/>
      <c r="M5674" s="587"/>
      <c r="N5674" s="587"/>
      <c r="O5674" s="587"/>
      <c r="P5674" s="555"/>
      <c r="Q5674" s="555"/>
      <c r="R5674" s="555"/>
    </row>
    <row r="5675" spans="1:18" ht="14.5">
      <c r="B5675" s="590" t="s">
        <v>5542</v>
      </c>
      <c r="C5675" s="590" t="s">
        <v>1914</v>
      </c>
      <c r="D5675" s="590" t="s">
        <v>2498</v>
      </c>
      <c r="E5675" s="590" t="s">
        <v>33</v>
      </c>
      <c r="F5675" s="591" t="s">
        <v>1164</v>
      </c>
      <c r="G5675" s="590" t="s">
        <v>311</v>
      </c>
      <c r="H5675" s="589">
        <v>1</v>
      </c>
      <c r="I5675" s="592">
        <v>26331.88</v>
      </c>
      <c r="J5675" s="592">
        <v>26331.88</v>
      </c>
      <c r="K5675" s="590" t="s">
        <v>2470</v>
      </c>
      <c r="L5675" s="590" t="s">
        <v>5552</v>
      </c>
      <c r="M5675" s="591" t="s">
        <v>1164</v>
      </c>
      <c r="O5675" s="554" t="str">
        <f t="shared" ref="O5675:O5676" si="539">+_xlfn.CONCAT(B5675,"-",E5675)</f>
        <v>B3/28/02-J</v>
      </c>
      <c r="P5675" s="555"/>
      <c r="Q5675" s="555"/>
      <c r="R5675" s="555"/>
    </row>
    <row r="5676" spans="1:18">
      <c r="B5676" s="590" t="s">
        <v>5542</v>
      </c>
      <c r="C5676" s="590" t="s">
        <v>1914</v>
      </c>
      <c r="D5676" s="590" t="s">
        <v>2498</v>
      </c>
      <c r="E5676" s="590" t="s">
        <v>34</v>
      </c>
      <c r="F5676" s="591" t="s">
        <v>1165</v>
      </c>
      <c r="G5676" s="590" t="s">
        <v>311</v>
      </c>
      <c r="H5676" s="589">
        <v>1</v>
      </c>
      <c r="I5676" s="592">
        <v>26331.88</v>
      </c>
      <c r="J5676" s="592">
        <v>26331.88</v>
      </c>
      <c r="K5676" s="590" t="s">
        <v>2470</v>
      </c>
      <c r="L5676" s="590" t="s">
        <v>5553</v>
      </c>
      <c r="M5676" s="591" t="s">
        <v>1165</v>
      </c>
      <c r="O5676" s="554" t="str">
        <f t="shared" si="539"/>
        <v>B3/28/02-K</v>
      </c>
    </row>
    <row r="5678" spans="1:18" ht="29">
      <c r="A5678" s="587">
        <v>4</v>
      </c>
      <c r="B5678" s="588" t="s">
        <v>5542</v>
      </c>
      <c r="C5678" s="588" t="s">
        <v>36</v>
      </c>
      <c r="D5678" s="588" t="s">
        <v>36</v>
      </c>
      <c r="E5678" s="588" t="s">
        <v>36</v>
      </c>
      <c r="F5678" s="587" t="s">
        <v>1166</v>
      </c>
      <c r="G5678" s="588" t="s">
        <v>36</v>
      </c>
      <c r="H5678" s="587"/>
      <c r="I5678" s="587"/>
      <c r="J5678" s="583">
        <v>1535603.21</v>
      </c>
      <c r="K5678" s="588"/>
      <c r="L5678" s="588"/>
      <c r="M5678" s="587"/>
      <c r="N5678" s="587"/>
      <c r="O5678" s="587"/>
    </row>
    <row r="5679" spans="1:18" ht="14.5">
      <c r="B5679" s="590" t="s">
        <v>5542</v>
      </c>
      <c r="C5679" s="590" t="s">
        <v>1914</v>
      </c>
      <c r="D5679" s="590" t="s">
        <v>2498</v>
      </c>
      <c r="E5679" s="590" t="s">
        <v>39</v>
      </c>
      <c r="F5679" s="591" t="s">
        <v>1167</v>
      </c>
      <c r="G5679" s="590" t="s">
        <v>311</v>
      </c>
      <c r="H5679" s="589">
        <v>92</v>
      </c>
      <c r="I5679" s="592">
        <v>2556.38</v>
      </c>
      <c r="J5679" s="592">
        <v>235186.96</v>
      </c>
      <c r="K5679" s="590" t="s">
        <v>2470</v>
      </c>
      <c r="L5679" s="590" t="s">
        <v>5554</v>
      </c>
      <c r="M5679" s="591" t="s">
        <v>1167</v>
      </c>
      <c r="O5679" s="554" t="str">
        <f t="shared" ref="O5679:O5683" si="540">+_xlfn.CONCAT(B5679,"-",E5679)</f>
        <v>B3/28/02-L</v>
      </c>
      <c r="P5679" s="555"/>
      <c r="Q5679" s="555"/>
      <c r="R5679" s="555"/>
    </row>
    <row r="5680" spans="1:18">
      <c r="B5680" s="590" t="s">
        <v>5542</v>
      </c>
      <c r="C5680" s="590" t="s">
        <v>1914</v>
      </c>
      <c r="D5680" s="590" t="s">
        <v>2498</v>
      </c>
      <c r="E5680" s="590" t="s">
        <v>38</v>
      </c>
      <c r="F5680" s="591" t="s">
        <v>1168</v>
      </c>
      <c r="G5680" s="590" t="s">
        <v>311</v>
      </c>
      <c r="H5680" s="589">
        <v>445</v>
      </c>
      <c r="I5680" s="589">
        <v>471.88</v>
      </c>
      <c r="J5680" s="592">
        <v>209986.6</v>
      </c>
      <c r="K5680" s="590" t="s">
        <v>2470</v>
      </c>
      <c r="L5680" s="590" t="s">
        <v>5555</v>
      </c>
      <c r="M5680" s="591" t="s">
        <v>1168</v>
      </c>
      <c r="O5680" s="554" t="str">
        <f t="shared" si="540"/>
        <v>B3/28/02-M</v>
      </c>
    </row>
    <row r="5681" spans="1:18">
      <c r="B5681" s="590" t="s">
        <v>5542</v>
      </c>
      <c r="C5681" s="590" t="s">
        <v>1914</v>
      </c>
      <c r="D5681" s="590" t="s">
        <v>2498</v>
      </c>
      <c r="E5681" s="590" t="s">
        <v>205</v>
      </c>
      <c r="F5681" s="591" t="s">
        <v>1170</v>
      </c>
      <c r="G5681" s="590" t="s">
        <v>311</v>
      </c>
      <c r="H5681" s="589">
        <v>8</v>
      </c>
      <c r="I5681" s="589">
        <v>392.25</v>
      </c>
      <c r="J5681" s="592">
        <v>3138</v>
      </c>
      <c r="K5681" s="590" t="s">
        <v>2470</v>
      </c>
      <c r="L5681" s="590" t="s">
        <v>5556</v>
      </c>
      <c r="M5681" s="591" t="s">
        <v>1170</v>
      </c>
      <c r="O5681" s="554" t="str">
        <f t="shared" si="540"/>
        <v>B3/28/02-N</v>
      </c>
    </row>
    <row r="5682" spans="1:18">
      <c r="B5682" s="590" t="s">
        <v>5542</v>
      </c>
      <c r="C5682" s="590" t="s">
        <v>1914</v>
      </c>
      <c r="D5682" s="590" t="s">
        <v>2498</v>
      </c>
      <c r="E5682" s="590" t="s">
        <v>414</v>
      </c>
      <c r="F5682" s="591" t="s">
        <v>1171</v>
      </c>
      <c r="G5682" s="590" t="s">
        <v>311</v>
      </c>
      <c r="H5682" s="589">
        <v>6</v>
      </c>
      <c r="I5682" s="592">
        <v>1881.25</v>
      </c>
      <c r="J5682" s="592">
        <v>11287.5</v>
      </c>
      <c r="K5682" s="590" t="s">
        <v>2470</v>
      </c>
      <c r="L5682" s="590" t="s">
        <v>5557</v>
      </c>
      <c r="M5682" s="591" t="s">
        <v>1171</v>
      </c>
      <c r="O5682" s="554" t="str">
        <f t="shared" si="540"/>
        <v>B3/28/02-P</v>
      </c>
    </row>
    <row r="5683" spans="1:18">
      <c r="B5683" s="590" t="s">
        <v>5542</v>
      </c>
      <c r="C5683" s="590" t="s">
        <v>1914</v>
      </c>
      <c r="D5683" s="590" t="s">
        <v>2498</v>
      </c>
      <c r="E5683" s="590" t="s">
        <v>416</v>
      </c>
      <c r="F5683" s="591" t="s">
        <v>2506</v>
      </c>
      <c r="G5683" s="590" t="s">
        <v>311</v>
      </c>
      <c r="H5683" s="589">
        <v>1</v>
      </c>
      <c r="I5683" s="592">
        <v>3443.75</v>
      </c>
      <c r="J5683" s="592">
        <v>3443.75</v>
      </c>
      <c r="K5683" s="590" t="s">
        <v>2470</v>
      </c>
      <c r="L5683" s="590" t="s">
        <v>5558</v>
      </c>
      <c r="M5683" s="591" t="s">
        <v>2506</v>
      </c>
      <c r="O5683" s="554" t="str">
        <f t="shared" si="540"/>
        <v>B3/28/02-Q</v>
      </c>
    </row>
    <row r="5686" spans="1:18">
      <c r="B5686" s="590" t="s">
        <v>5559</v>
      </c>
      <c r="C5686" s="590" t="s">
        <v>1914</v>
      </c>
      <c r="D5686" s="590" t="s">
        <v>2498</v>
      </c>
      <c r="E5686" s="590" t="s">
        <v>5</v>
      </c>
      <c r="F5686" s="591" t="s">
        <v>5560</v>
      </c>
      <c r="G5686" s="590" t="s">
        <v>311</v>
      </c>
      <c r="H5686" s="589">
        <v>5</v>
      </c>
      <c r="I5686" s="592">
        <v>7807.38</v>
      </c>
      <c r="J5686" s="592">
        <v>39036.9</v>
      </c>
      <c r="K5686" s="590" t="s">
        <v>2470</v>
      </c>
      <c r="L5686" s="590" t="s">
        <v>5561</v>
      </c>
      <c r="M5686" s="591" t="s">
        <v>5560</v>
      </c>
      <c r="O5686" s="554" t="str">
        <f t="shared" ref="O5686:O5690" si="541">+_xlfn.CONCAT(B5686,"-",E5686)</f>
        <v>B3/28/03-A</v>
      </c>
    </row>
    <row r="5687" spans="1:18" ht="25">
      <c r="B5687" s="590" t="s">
        <v>5559</v>
      </c>
      <c r="C5687" s="590" t="s">
        <v>1914</v>
      </c>
      <c r="D5687" s="590" t="s">
        <v>2498</v>
      </c>
      <c r="E5687" s="590" t="s">
        <v>6</v>
      </c>
      <c r="F5687" s="591" t="s">
        <v>1173</v>
      </c>
      <c r="G5687" s="590" t="s">
        <v>0</v>
      </c>
      <c r="H5687" s="589">
        <v>1</v>
      </c>
      <c r="I5687" s="592">
        <v>325312.5</v>
      </c>
      <c r="J5687" s="592">
        <v>325312.5</v>
      </c>
      <c r="K5687" s="590" t="s">
        <v>2470</v>
      </c>
      <c r="L5687" s="590" t="s">
        <v>5562</v>
      </c>
      <c r="M5687" s="591" t="s">
        <v>1173</v>
      </c>
      <c r="O5687" s="554" t="str">
        <f t="shared" si="541"/>
        <v>B3/28/03-B</v>
      </c>
    </row>
    <row r="5688" spans="1:18" ht="25">
      <c r="B5688" s="590" t="s">
        <v>5559</v>
      </c>
      <c r="C5688" s="590" t="s">
        <v>1914</v>
      </c>
      <c r="D5688" s="590" t="s">
        <v>2498</v>
      </c>
      <c r="E5688" s="590" t="s">
        <v>7</v>
      </c>
      <c r="F5688" s="591" t="s">
        <v>1174</v>
      </c>
      <c r="G5688" s="590" t="s">
        <v>0</v>
      </c>
      <c r="H5688" s="589">
        <v>1</v>
      </c>
      <c r="I5688" s="592">
        <v>187429.75</v>
      </c>
      <c r="J5688" s="592">
        <v>187429.75</v>
      </c>
      <c r="K5688" s="590" t="s">
        <v>2470</v>
      </c>
      <c r="L5688" s="590" t="s">
        <v>5563</v>
      </c>
      <c r="M5688" s="591" t="s">
        <v>1174</v>
      </c>
      <c r="O5688" s="554" t="str">
        <f t="shared" si="541"/>
        <v>B3/28/03-C</v>
      </c>
    </row>
    <row r="5689" spans="1:18" ht="25">
      <c r="B5689" s="590" t="s">
        <v>5559</v>
      </c>
      <c r="C5689" s="590" t="s">
        <v>1914</v>
      </c>
      <c r="D5689" s="590" t="s">
        <v>2498</v>
      </c>
      <c r="E5689" s="590" t="s">
        <v>8</v>
      </c>
      <c r="F5689" s="591" t="s">
        <v>1175</v>
      </c>
      <c r="G5689" s="590" t="s">
        <v>0</v>
      </c>
      <c r="H5689" s="589">
        <v>1</v>
      </c>
      <c r="I5689" s="592">
        <v>406562.5</v>
      </c>
      <c r="J5689" s="592">
        <v>406562.5</v>
      </c>
      <c r="K5689" s="590" t="s">
        <v>2470</v>
      </c>
      <c r="L5689" s="590" t="s">
        <v>5564</v>
      </c>
      <c r="M5689" s="591" t="s">
        <v>1175</v>
      </c>
      <c r="O5689" s="554" t="str">
        <f t="shared" si="541"/>
        <v>B3/28/03-D</v>
      </c>
    </row>
    <row r="5690" spans="1:18">
      <c r="B5690" s="590" t="s">
        <v>5559</v>
      </c>
      <c r="C5690" s="590" t="s">
        <v>1914</v>
      </c>
      <c r="D5690" s="590" t="s">
        <v>2498</v>
      </c>
      <c r="E5690" s="590" t="s">
        <v>10</v>
      </c>
      <c r="F5690" s="591" t="s">
        <v>1169</v>
      </c>
      <c r="G5690" s="590" t="s">
        <v>0</v>
      </c>
      <c r="H5690" s="589">
        <v>1</v>
      </c>
      <c r="I5690" s="592">
        <v>114218.75</v>
      </c>
      <c r="J5690" s="592">
        <v>114218.75</v>
      </c>
      <c r="K5690" s="590" t="s">
        <v>2470</v>
      </c>
      <c r="L5690" s="590" t="s">
        <v>5565</v>
      </c>
      <c r="M5690" s="591" t="s">
        <v>1169</v>
      </c>
      <c r="O5690" s="554" t="str">
        <f t="shared" si="541"/>
        <v>B3/28/03-E</v>
      </c>
    </row>
    <row r="5692" spans="1:18" ht="29">
      <c r="A5692" s="587">
        <v>4</v>
      </c>
      <c r="B5692" s="588" t="s">
        <v>5559</v>
      </c>
      <c r="C5692" s="588" t="s">
        <v>36</v>
      </c>
      <c r="D5692" s="588" t="s">
        <v>36</v>
      </c>
      <c r="E5692" s="588" t="s">
        <v>36</v>
      </c>
      <c r="F5692" s="587" t="s">
        <v>1176</v>
      </c>
      <c r="G5692" s="588" t="s">
        <v>36</v>
      </c>
      <c r="H5692" s="587"/>
      <c r="I5692" s="587"/>
      <c r="J5692" s="583">
        <v>973297.08</v>
      </c>
      <c r="K5692" s="588"/>
      <c r="L5692" s="588"/>
      <c r="M5692" s="587"/>
      <c r="N5692" s="587"/>
      <c r="O5692" s="587"/>
    </row>
    <row r="5693" spans="1:18" ht="14.5">
      <c r="B5693" s="590" t="s">
        <v>5559</v>
      </c>
      <c r="C5693" s="590" t="s">
        <v>1914</v>
      </c>
      <c r="D5693" s="590" t="s">
        <v>2498</v>
      </c>
      <c r="E5693" s="590" t="s">
        <v>11</v>
      </c>
      <c r="F5693" s="591" t="s">
        <v>1177</v>
      </c>
      <c r="G5693" s="590" t="s">
        <v>311</v>
      </c>
      <c r="H5693" s="589">
        <v>97</v>
      </c>
      <c r="I5693" s="592">
        <v>6374.13</v>
      </c>
      <c r="J5693" s="592">
        <v>618290.61</v>
      </c>
      <c r="K5693" s="590" t="s">
        <v>2470</v>
      </c>
      <c r="L5693" s="590" t="s">
        <v>5566</v>
      </c>
      <c r="M5693" s="591" t="s">
        <v>1177</v>
      </c>
      <c r="O5693" s="554" t="str">
        <f t="shared" ref="O5693:O5694" si="542">+_xlfn.CONCAT(B5693,"-",E5693)</f>
        <v>B3/28/03-F</v>
      </c>
      <c r="P5693" s="555"/>
      <c r="Q5693" s="555"/>
      <c r="R5693" s="555"/>
    </row>
    <row r="5694" spans="1:18">
      <c r="B5694" s="590" t="s">
        <v>5559</v>
      </c>
      <c r="C5694" s="590" t="s">
        <v>1914</v>
      </c>
      <c r="D5694" s="590" t="s">
        <v>2498</v>
      </c>
      <c r="E5694" s="590" t="s">
        <v>27</v>
      </c>
      <c r="F5694" s="591" t="s">
        <v>1178</v>
      </c>
      <c r="G5694" s="590" t="s">
        <v>311</v>
      </c>
      <c r="H5694" s="589">
        <v>169</v>
      </c>
      <c r="I5694" s="592">
        <v>2100.63</v>
      </c>
      <c r="J5694" s="592">
        <v>355006.47</v>
      </c>
      <c r="K5694" s="590" t="s">
        <v>2470</v>
      </c>
      <c r="L5694" s="590" t="s">
        <v>5567</v>
      </c>
      <c r="M5694" s="591" t="s">
        <v>1178</v>
      </c>
      <c r="O5694" s="554" t="str">
        <f t="shared" si="542"/>
        <v>B3/28/03-G</v>
      </c>
    </row>
    <row r="5696" spans="1:18" ht="14.5">
      <c r="A5696" s="587">
        <v>4</v>
      </c>
      <c r="B5696" s="588" t="s">
        <v>5559</v>
      </c>
      <c r="C5696" s="588" t="s">
        <v>36</v>
      </c>
      <c r="D5696" s="588" t="s">
        <v>36</v>
      </c>
      <c r="E5696" s="588" t="s">
        <v>36</v>
      </c>
      <c r="F5696" s="587" t="s">
        <v>1179</v>
      </c>
      <c r="G5696" s="588" t="s">
        <v>36</v>
      </c>
      <c r="H5696" s="587"/>
      <c r="I5696" s="587"/>
      <c r="J5696" s="583">
        <v>531345.38</v>
      </c>
      <c r="K5696" s="588"/>
      <c r="L5696" s="588"/>
      <c r="M5696" s="587"/>
      <c r="N5696" s="587"/>
      <c r="O5696" s="587"/>
    </row>
    <row r="5697" spans="1:18" ht="14.5">
      <c r="B5697" s="590" t="s">
        <v>5559</v>
      </c>
      <c r="C5697" s="590" t="s">
        <v>1914</v>
      </c>
      <c r="D5697" s="590" t="s">
        <v>2498</v>
      </c>
      <c r="E5697" s="590" t="s">
        <v>28</v>
      </c>
      <c r="F5697" s="591" t="s">
        <v>1180</v>
      </c>
      <c r="G5697" s="590" t="s">
        <v>0</v>
      </c>
      <c r="H5697" s="589">
        <v>1</v>
      </c>
      <c r="I5697" s="592">
        <v>135867.25</v>
      </c>
      <c r="J5697" s="592">
        <v>135867.25</v>
      </c>
      <c r="K5697" s="590" t="s">
        <v>2470</v>
      </c>
      <c r="L5697" s="590" t="s">
        <v>5568</v>
      </c>
      <c r="M5697" s="591" t="s">
        <v>1180</v>
      </c>
      <c r="O5697" s="554" t="str">
        <f t="shared" ref="O5697:O5700" si="543">+_xlfn.CONCAT(B5697,"-",E5697)</f>
        <v>B3/28/03-H</v>
      </c>
      <c r="P5697" s="555"/>
      <c r="Q5697" s="555"/>
      <c r="R5697" s="555"/>
    </row>
    <row r="5698" spans="1:18">
      <c r="B5698" s="590" t="s">
        <v>5559</v>
      </c>
      <c r="C5698" s="590" t="s">
        <v>1914</v>
      </c>
      <c r="D5698" s="590" t="s">
        <v>2498</v>
      </c>
      <c r="E5698" s="590" t="s">
        <v>33</v>
      </c>
      <c r="F5698" s="591" t="s">
        <v>1181</v>
      </c>
      <c r="G5698" s="590" t="s">
        <v>0</v>
      </c>
      <c r="H5698" s="589">
        <v>1</v>
      </c>
      <c r="I5698" s="592">
        <v>90812.5</v>
      </c>
      <c r="J5698" s="592">
        <v>90812.5</v>
      </c>
      <c r="K5698" s="590" t="s">
        <v>2470</v>
      </c>
      <c r="L5698" s="590" t="s">
        <v>5569</v>
      </c>
      <c r="M5698" s="591" t="s">
        <v>1181</v>
      </c>
      <c r="O5698" s="554" t="str">
        <f t="shared" si="543"/>
        <v>B3/28/03-J</v>
      </c>
    </row>
    <row r="5699" spans="1:18">
      <c r="B5699" s="590" t="s">
        <v>5559</v>
      </c>
      <c r="C5699" s="590" t="s">
        <v>1914</v>
      </c>
      <c r="D5699" s="590" t="s">
        <v>2498</v>
      </c>
      <c r="E5699" s="590" t="s">
        <v>34</v>
      </c>
      <c r="F5699" s="591" t="s">
        <v>1182</v>
      </c>
      <c r="G5699" s="590" t="s">
        <v>0</v>
      </c>
      <c r="H5699" s="589">
        <v>1</v>
      </c>
      <c r="I5699" s="592">
        <v>302971.88</v>
      </c>
      <c r="J5699" s="592">
        <v>302971.88</v>
      </c>
      <c r="K5699" s="590" t="s">
        <v>2470</v>
      </c>
      <c r="L5699" s="590" t="s">
        <v>5570</v>
      </c>
      <c r="M5699" s="591" t="s">
        <v>1182</v>
      </c>
      <c r="O5699" s="554" t="str">
        <f t="shared" si="543"/>
        <v>B3/28/03-K</v>
      </c>
    </row>
    <row r="5700" spans="1:18">
      <c r="B5700" s="590" t="s">
        <v>5559</v>
      </c>
      <c r="C5700" s="590" t="s">
        <v>1914</v>
      </c>
      <c r="D5700" s="590" t="s">
        <v>2498</v>
      </c>
      <c r="E5700" s="590" t="s">
        <v>39</v>
      </c>
      <c r="F5700" s="591" t="s">
        <v>1183</v>
      </c>
      <c r="G5700" s="590" t="s">
        <v>0</v>
      </c>
      <c r="H5700" s="589">
        <v>1</v>
      </c>
      <c r="I5700" s="592">
        <v>1693.75</v>
      </c>
      <c r="J5700" s="592">
        <v>1693.75</v>
      </c>
      <c r="K5700" s="590" t="s">
        <v>2470</v>
      </c>
      <c r="L5700" s="590" t="s">
        <v>5571</v>
      </c>
      <c r="M5700" s="591" t="s">
        <v>1183</v>
      </c>
      <c r="O5700" s="554" t="str">
        <f t="shared" si="543"/>
        <v>B3/28/03-L</v>
      </c>
    </row>
    <row r="5703" spans="1:18" ht="14.5">
      <c r="A5703" s="587">
        <v>4</v>
      </c>
      <c r="B5703" s="588" t="s">
        <v>5572</v>
      </c>
      <c r="C5703" s="588" t="s">
        <v>36</v>
      </c>
      <c r="D5703" s="588" t="s">
        <v>36</v>
      </c>
      <c r="E5703" s="588" t="s">
        <v>36</v>
      </c>
      <c r="F5703" s="587" t="s">
        <v>1066</v>
      </c>
      <c r="G5703" s="588" t="s">
        <v>36</v>
      </c>
      <c r="H5703" s="587"/>
      <c r="I5703" s="587"/>
      <c r="J5703" s="583">
        <v>25000</v>
      </c>
      <c r="K5703" s="588"/>
      <c r="L5703" s="588"/>
      <c r="M5703" s="587"/>
      <c r="N5703" s="587"/>
      <c r="O5703" s="587"/>
    </row>
    <row r="5704" spans="1:18" ht="14.5">
      <c r="B5704" s="590" t="s">
        <v>5572</v>
      </c>
      <c r="C5704" s="590" t="s">
        <v>1914</v>
      </c>
      <c r="D5704" s="590" t="s">
        <v>2498</v>
      </c>
      <c r="E5704" s="590" t="s">
        <v>5</v>
      </c>
      <c r="F5704" s="591" t="s">
        <v>983</v>
      </c>
      <c r="G5704" s="590" t="s">
        <v>0</v>
      </c>
      <c r="H5704" s="589">
        <v>1</v>
      </c>
      <c r="I5704" s="592">
        <v>12500</v>
      </c>
      <c r="J5704" s="592">
        <v>12500</v>
      </c>
      <c r="K5704" s="590" t="s">
        <v>2470</v>
      </c>
      <c r="L5704" s="590" t="s">
        <v>5573</v>
      </c>
      <c r="M5704" s="591" t="s">
        <v>983</v>
      </c>
      <c r="O5704" s="554" t="str">
        <f t="shared" ref="O5704:O5705" si="544">+_xlfn.CONCAT(B5704,"-",E5704)</f>
        <v>B3/28/04-A</v>
      </c>
      <c r="P5704" s="555"/>
      <c r="Q5704" s="555"/>
      <c r="R5704" s="555"/>
    </row>
    <row r="5705" spans="1:18">
      <c r="B5705" s="590" t="s">
        <v>5572</v>
      </c>
      <c r="C5705" s="590" t="s">
        <v>1914</v>
      </c>
      <c r="D5705" s="590" t="s">
        <v>2498</v>
      </c>
      <c r="E5705" s="590" t="s">
        <v>6</v>
      </c>
      <c r="F5705" s="591" t="s">
        <v>984</v>
      </c>
      <c r="G5705" s="590" t="s">
        <v>0</v>
      </c>
      <c r="H5705" s="589">
        <v>1</v>
      </c>
      <c r="I5705" s="592">
        <v>12500</v>
      </c>
      <c r="J5705" s="592">
        <v>12500</v>
      </c>
      <c r="K5705" s="590" t="s">
        <v>2470</v>
      </c>
      <c r="L5705" s="590" t="s">
        <v>5574</v>
      </c>
      <c r="M5705" s="591" t="s">
        <v>984</v>
      </c>
      <c r="O5705" s="554" t="str">
        <f t="shared" si="544"/>
        <v>B3/28/04-B</v>
      </c>
    </row>
    <row r="5707" spans="1:18" ht="14.5">
      <c r="A5707" s="587" t="s">
        <v>1633</v>
      </c>
      <c r="B5707" s="588" t="s">
        <v>5572</v>
      </c>
      <c r="C5707" s="588" t="s">
        <v>36</v>
      </c>
      <c r="D5707" s="588" t="s">
        <v>36</v>
      </c>
      <c r="E5707" s="588" t="s">
        <v>36</v>
      </c>
      <c r="F5707" s="587" t="s">
        <v>40</v>
      </c>
      <c r="G5707" s="588"/>
      <c r="H5707" s="587"/>
      <c r="I5707" s="587"/>
      <c r="J5707" s="587"/>
      <c r="K5707" s="588"/>
      <c r="L5707" s="588"/>
      <c r="M5707" s="587"/>
      <c r="N5707" s="587"/>
      <c r="O5707" s="587"/>
    </row>
    <row r="5708" spans="1:18" ht="14.5">
      <c r="A5708" s="587" t="s">
        <v>1633</v>
      </c>
      <c r="B5708" s="588" t="s">
        <v>5572</v>
      </c>
      <c r="C5708" s="588" t="s">
        <v>36</v>
      </c>
      <c r="D5708" s="588" t="s">
        <v>36</v>
      </c>
      <c r="E5708" s="588" t="s">
        <v>36</v>
      </c>
      <c r="F5708" s="587" t="s">
        <v>9</v>
      </c>
      <c r="G5708" s="588"/>
      <c r="H5708" s="587"/>
      <c r="I5708" s="587"/>
      <c r="J5708" s="587"/>
      <c r="K5708" s="588"/>
      <c r="L5708" s="588"/>
      <c r="M5708" s="587"/>
      <c r="N5708" s="587"/>
      <c r="O5708" s="587"/>
      <c r="P5708" s="555"/>
      <c r="Q5708" s="555"/>
      <c r="R5708" s="555"/>
    </row>
    <row r="5709" spans="1:18" ht="14.5">
      <c r="P5709" s="555"/>
      <c r="Q5709" s="555"/>
      <c r="R5709" s="555"/>
    </row>
    <row r="5711" spans="1:18" ht="14.5">
      <c r="A5711" s="587">
        <v>2</v>
      </c>
      <c r="B5711" s="588" t="s">
        <v>5575</v>
      </c>
      <c r="C5711" s="588" t="s">
        <v>36</v>
      </c>
      <c r="D5711" s="588" t="s">
        <v>36</v>
      </c>
      <c r="E5711" s="588" t="s">
        <v>36</v>
      </c>
      <c r="F5711" s="587" t="s">
        <v>30</v>
      </c>
      <c r="G5711" s="588" t="s">
        <v>36</v>
      </c>
      <c r="H5711" s="587"/>
      <c r="I5711" s="587"/>
      <c r="J5711" s="583">
        <v>7858654.5599999996</v>
      </c>
      <c r="K5711" s="588"/>
      <c r="L5711" s="588"/>
      <c r="M5711" s="587"/>
      <c r="N5711" s="587"/>
      <c r="O5711" s="587"/>
    </row>
    <row r="5712" spans="1:18" ht="14.5">
      <c r="A5712" s="587">
        <v>3</v>
      </c>
      <c r="B5712" s="588" t="s">
        <v>5575</v>
      </c>
      <c r="C5712" s="588" t="s">
        <v>36</v>
      </c>
      <c r="D5712" s="588" t="s">
        <v>36</v>
      </c>
      <c r="E5712" s="588" t="s">
        <v>36</v>
      </c>
      <c r="F5712" s="587" t="s">
        <v>31</v>
      </c>
      <c r="G5712" s="588" t="s">
        <v>36</v>
      </c>
      <c r="H5712" s="587"/>
      <c r="I5712" s="587"/>
      <c r="J5712" s="583">
        <v>73921.86</v>
      </c>
      <c r="K5712" s="588"/>
      <c r="L5712" s="588"/>
      <c r="M5712" s="587"/>
      <c r="N5712" s="587"/>
      <c r="O5712" s="587"/>
      <c r="P5712" s="555"/>
      <c r="Q5712" s="555"/>
      <c r="R5712" s="555"/>
    </row>
    <row r="5713" spans="1:18" ht="14.5">
      <c r="A5713" s="587">
        <v>4</v>
      </c>
      <c r="B5713" s="588" t="s">
        <v>5575</v>
      </c>
      <c r="C5713" s="588" t="s">
        <v>36</v>
      </c>
      <c r="D5713" s="588" t="s">
        <v>36</v>
      </c>
      <c r="E5713" s="588" t="s">
        <v>36</v>
      </c>
      <c r="F5713" s="587" t="s">
        <v>229</v>
      </c>
      <c r="G5713" s="588" t="s">
        <v>36</v>
      </c>
      <c r="H5713" s="587"/>
      <c r="I5713" s="587"/>
      <c r="J5713" s="583">
        <v>73921.86</v>
      </c>
      <c r="K5713" s="588"/>
      <c r="L5713" s="588"/>
      <c r="M5713" s="587"/>
      <c r="N5713" s="587"/>
      <c r="O5713" s="587"/>
      <c r="P5713" s="555"/>
      <c r="Q5713" s="555"/>
      <c r="R5713" s="555"/>
    </row>
    <row r="5714" spans="1:18" ht="14.5">
      <c r="B5714" s="590" t="s">
        <v>5575</v>
      </c>
      <c r="C5714" s="590" t="s">
        <v>36</v>
      </c>
      <c r="D5714" s="590" t="s">
        <v>2522</v>
      </c>
      <c r="E5714" s="590" t="s">
        <v>5</v>
      </c>
      <c r="F5714" s="591" t="s">
        <v>230</v>
      </c>
      <c r="G5714" s="590" t="s">
        <v>231</v>
      </c>
      <c r="H5714" s="589">
        <v>1</v>
      </c>
      <c r="I5714" s="592">
        <v>73921.86</v>
      </c>
      <c r="J5714" s="592">
        <v>73921.86</v>
      </c>
      <c r="K5714" s="590" t="s">
        <v>2523</v>
      </c>
      <c r="L5714" s="590" t="s">
        <v>5576</v>
      </c>
      <c r="M5714" s="591" t="s">
        <v>5577</v>
      </c>
      <c r="O5714" s="554" t="str">
        <f>+_xlfn.CONCAT(B5714,"-",E5714)</f>
        <v>B3/31/01-A</v>
      </c>
      <c r="P5714" s="555"/>
      <c r="Q5714" s="555"/>
      <c r="R5714" s="555"/>
    </row>
    <row r="5716" spans="1:18" ht="14.5">
      <c r="A5716" s="587">
        <v>3</v>
      </c>
      <c r="B5716" s="588" t="s">
        <v>5575</v>
      </c>
      <c r="C5716" s="588" t="s">
        <v>36</v>
      </c>
      <c r="D5716" s="588" t="s">
        <v>36</v>
      </c>
      <c r="E5716" s="588" t="s">
        <v>36</v>
      </c>
      <c r="F5716" s="587" t="s">
        <v>32</v>
      </c>
      <c r="G5716" s="588" t="s">
        <v>36</v>
      </c>
      <c r="H5716" s="587"/>
      <c r="I5716" s="587"/>
      <c r="J5716" s="583">
        <v>3505885.6</v>
      </c>
      <c r="K5716" s="588"/>
      <c r="L5716" s="588"/>
      <c r="M5716" s="587"/>
      <c r="N5716" s="587"/>
      <c r="O5716" s="587"/>
    </row>
    <row r="5717" spans="1:18" ht="14.5">
      <c r="A5717" s="587">
        <v>4</v>
      </c>
      <c r="B5717" s="588" t="s">
        <v>5575</v>
      </c>
      <c r="C5717" s="588" t="s">
        <v>36</v>
      </c>
      <c r="D5717" s="588" t="s">
        <v>36</v>
      </c>
      <c r="E5717" s="588" t="s">
        <v>36</v>
      </c>
      <c r="F5717" s="587" t="s">
        <v>232</v>
      </c>
      <c r="G5717" s="588" t="s">
        <v>36</v>
      </c>
      <c r="H5717" s="587"/>
      <c r="I5717" s="587"/>
      <c r="J5717" s="583">
        <v>1534250</v>
      </c>
      <c r="K5717" s="588"/>
      <c r="L5717" s="588"/>
      <c r="M5717" s="587"/>
      <c r="N5717" s="587"/>
      <c r="O5717" s="587"/>
      <c r="P5717" s="555"/>
      <c r="Q5717" s="555"/>
      <c r="R5717" s="555"/>
    </row>
    <row r="5718" spans="1:18" ht="14.5">
      <c r="B5718" s="590" t="s">
        <v>5575</v>
      </c>
      <c r="C5718" s="590" t="s">
        <v>36</v>
      </c>
      <c r="D5718" s="590" t="s">
        <v>2526</v>
      </c>
      <c r="E5718" s="590" t="s">
        <v>6</v>
      </c>
      <c r="F5718" s="591" t="s">
        <v>233</v>
      </c>
      <c r="G5718" s="590" t="s">
        <v>197</v>
      </c>
      <c r="H5718" s="593">
        <v>25000</v>
      </c>
      <c r="I5718" s="589">
        <v>61.37</v>
      </c>
      <c r="J5718" s="592">
        <v>1534250</v>
      </c>
      <c r="K5718" s="590" t="s">
        <v>2523</v>
      </c>
      <c r="L5718" s="590" t="s">
        <v>2527</v>
      </c>
      <c r="M5718" s="591" t="s">
        <v>2528</v>
      </c>
      <c r="O5718" s="554" t="str">
        <f>+_xlfn.CONCAT(B5718,"-",E5718)</f>
        <v>B3/31/01-B</v>
      </c>
      <c r="P5718" s="555"/>
      <c r="Q5718" s="555"/>
      <c r="R5718" s="555"/>
    </row>
    <row r="5720" spans="1:18" ht="14.5">
      <c r="A5720" s="587">
        <v>4</v>
      </c>
      <c r="B5720" s="588" t="s">
        <v>5575</v>
      </c>
      <c r="C5720" s="588" t="s">
        <v>36</v>
      </c>
      <c r="D5720" s="588" t="s">
        <v>36</v>
      </c>
      <c r="E5720" s="588" t="s">
        <v>36</v>
      </c>
      <c r="F5720" s="587" t="s">
        <v>234</v>
      </c>
      <c r="G5720" s="588" t="s">
        <v>36</v>
      </c>
      <c r="H5720" s="587"/>
      <c r="I5720" s="587"/>
      <c r="J5720" s="583">
        <v>1971635.6</v>
      </c>
      <c r="K5720" s="588"/>
      <c r="L5720" s="588"/>
      <c r="M5720" s="587"/>
      <c r="N5720" s="587"/>
      <c r="O5720" s="587"/>
    </row>
    <row r="5721" spans="1:18" ht="14.5">
      <c r="B5721" s="590" t="s">
        <v>5575</v>
      </c>
      <c r="C5721" s="590" t="s">
        <v>36</v>
      </c>
      <c r="D5721" s="590" t="s">
        <v>2529</v>
      </c>
      <c r="E5721" s="590" t="s">
        <v>7</v>
      </c>
      <c r="F5721" s="591" t="s">
        <v>235</v>
      </c>
      <c r="G5721" s="590" t="s">
        <v>197</v>
      </c>
      <c r="H5721" s="593">
        <v>28600</v>
      </c>
      <c r="I5721" s="589">
        <v>47.96</v>
      </c>
      <c r="J5721" s="592">
        <v>1371656</v>
      </c>
      <c r="K5721" s="590" t="s">
        <v>2523</v>
      </c>
      <c r="L5721" s="590" t="s">
        <v>2530</v>
      </c>
      <c r="M5721" s="591" t="s">
        <v>2531</v>
      </c>
      <c r="O5721" s="554" t="str">
        <f t="shared" ref="O5721:O5722" si="545">+_xlfn.CONCAT(B5721,"-",E5721)</f>
        <v>B3/31/01-C</v>
      </c>
      <c r="P5721" s="555"/>
      <c r="Q5721" s="555"/>
      <c r="R5721" s="555"/>
    </row>
    <row r="5722" spans="1:18">
      <c r="B5722" s="590" t="s">
        <v>5575</v>
      </c>
      <c r="C5722" s="590" t="s">
        <v>36</v>
      </c>
      <c r="D5722" s="590" t="s">
        <v>2529</v>
      </c>
      <c r="E5722" s="590" t="s">
        <v>8</v>
      </c>
      <c r="F5722" s="591" t="s">
        <v>236</v>
      </c>
      <c r="G5722" s="590" t="s">
        <v>197</v>
      </c>
      <c r="H5722" s="593">
        <v>12510</v>
      </c>
      <c r="I5722" s="589">
        <v>47.96</v>
      </c>
      <c r="J5722" s="592">
        <v>599979.6</v>
      </c>
      <c r="K5722" s="590" t="s">
        <v>2523</v>
      </c>
      <c r="L5722" s="590" t="s">
        <v>2530</v>
      </c>
      <c r="M5722" s="591" t="s">
        <v>2531</v>
      </c>
      <c r="O5722" s="554" t="str">
        <f t="shared" si="545"/>
        <v>B3/31/01-D</v>
      </c>
    </row>
    <row r="5724" spans="1:18" ht="14.5">
      <c r="A5724" s="587">
        <v>3</v>
      </c>
      <c r="B5724" s="588" t="s">
        <v>5575</v>
      </c>
      <c r="C5724" s="588" t="s">
        <v>36</v>
      </c>
      <c r="D5724" s="588" t="s">
        <v>36</v>
      </c>
      <c r="E5724" s="588" t="s">
        <v>36</v>
      </c>
      <c r="F5724" s="587" t="s">
        <v>228</v>
      </c>
      <c r="G5724" s="588" t="s">
        <v>36</v>
      </c>
      <c r="H5724" s="587"/>
      <c r="I5724" s="587"/>
      <c r="J5724" s="587">
        <v>0</v>
      </c>
      <c r="K5724" s="588"/>
      <c r="L5724" s="588"/>
      <c r="M5724" s="587"/>
      <c r="N5724" s="587"/>
      <c r="O5724" s="587"/>
    </row>
    <row r="5725" spans="1:18" ht="14.5">
      <c r="A5725" s="587">
        <v>4</v>
      </c>
      <c r="B5725" s="588" t="s">
        <v>5575</v>
      </c>
      <c r="C5725" s="588" t="s">
        <v>36</v>
      </c>
      <c r="D5725" s="588" t="s">
        <v>36</v>
      </c>
      <c r="E5725" s="588" t="s">
        <v>36</v>
      </c>
      <c r="F5725" s="587" t="s">
        <v>31</v>
      </c>
      <c r="G5725" s="588" t="s">
        <v>36</v>
      </c>
      <c r="H5725" s="587"/>
      <c r="I5725" s="587"/>
      <c r="J5725" s="587">
        <v>0</v>
      </c>
      <c r="K5725" s="588"/>
      <c r="L5725" s="588"/>
      <c r="M5725" s="587"/>
      <c r="N5725" s="587"/>
      <c r="O5725" s="587"/>
      <c r="P5725" s="555"/>
      <c r="Q5725" s="555"/>
      <c r="R5725" s="555"/>
    </row>
    <row r="5726" spans="1:18" ht="58">
      <c r="A5726" s="587">
        <v>5</v>
      </c>
      <c r="B5726" s="588" t="s">
        <v>5575</v>
      </c>
      <c r="C5726" s="588" t="s">
        <v>36</v>
      </c>
      <c r="D5726" s="588" t="s">
        <v>36</v>
      </c>
      <c r="E5726" s="588" t="s">
        <v>36</v>
      </c>
      <c r="F5726" s="587" t="s">
        <v>2532</v>
      </c>
      <c r="G5726" s="588" t="s">
        <v>36</v>
      </c>
      <c r="H5726" s="587"/>
      <c r="I5726" s="587"/>
      <c r="J5726" s="587">
        <v>0</v>
      </c>
      <c r="K5726" s="588"/>
      <c r="L5726" s="588"/>
      <c r="M5726" s="587"/>
      <c r="N5726" s="587"/>
      <c r="O5726" s="587"/>
      <c r="P5726" s="555"/>
      <c r="Q5726" s="555"/>
      <c r="R5726" s="555"/>
    </row>
    <row r="5727" spans="1:18" ht="14.5">
      <c r="B5727" s="590" t="s">
        <v>5575</v>
      </c>
      <c r="C5727" s="590" t="s">
        <v>36</v>
      </c>
      <c r="D5727" s="590" t="s">
        <v>2522</v>
      </c>
      <c r="E5727" s="590" t="s">
        <v>10</v>
      </c>
      <c r="F5727" s="591" t="s">
        <v>154</v>
      </c>
      <c r="G5727" s="590" t="s">
        <v>168</v>
      </c>
      <c r="H5727" s="589">
        <v>0</v>
      </c>
      <c r="J5727" s="589" t="s">
        <v>1777</v>
      </c>
      <c r="K5727" s="590" t="s">
        <v>2523</v>
      </c>
      <c r="L5727" s="590" t="s">
        <v>2533</v>
      </c>
      <c r="M5727" s="591" t="s">
        <v>154</v>
      </c>
      <c r="O5727" s="554" t="str">
        <f>+_xlfn.CONCAT(B5727,"-",E5727)</f>
        <v>B3/31/01-E</v>
      </c>
      <c r="P5727" s="555"/>
      <c r="Q5727" s="555"/>
      <c r="R5727" s="555"/>
    </row>
    <row r="5730" spans="1:18" ht="14.5">
      <c r="A5730" s="587">
        <v>3</v>
      </c>
      <c r="B5730" s="588" t="s">
        <v>5578</v>
      </c>
      <c r="C5730" s="588" t="s">
        <v>36</v>
      </c>
      <c r="D5730" s="588" t="s">
        <v>36</v>
      </c>
      <c r="E5730" s="588" t="s">
        <v>36</v>
      </c>
      <c r="F5730" s="587" t="s">
        <v>32</v>
      </c>
      <c r="G5730" s="588" t="s">
        <v>36</v>
      </c>
      <c r="H5730" s="587"/>
      <c r="I5730" s="587"/>
      <c r="J5730" s="583">
        <v>4278847.0999999996</v>
      </c>
      <c r="K5730" s="588"/>
      <c r="L5730" s="588"/>
      <c r="M5730" s="587"/>
      <c r="N5730" s="587"/>
      <c r="O5730" s="587"/>
    </row>
    <row r="5731" spans="1:18" ht="43.5">
      <c r="A5731" s="587">
        <v>4</v>
      </c>
      <c r="B5731" s="588" t="s">
        <v>5578</v>
      </c>
      <c r="C5731" s="588" t="s">
        <v>36</v>
      </c>
      <c r="D5731" s="588" t="s">
        <v>36</v>
      </c>
      <c r="E5731" s="588" t="s">
        <v>5</v>
      </c>
      <c r="F5731" s="587" t="s">
        <v>2535</v>
      </c>
      <c r="G5731" s="588" t="s">
        <v>36</v>
      </c>
      <c r="H5731" s="587"/>
      <c r="I5731" s="587"/>
      <c r="J5731" s="583">
        <v>1221876.7</v>
      </c>
      <c r="K5731" s="588"/>
      <c r="L5731" s="588"/>
      <c r="M5731" s="587"/>
      <c r="N5731" s="587"/>
      <c r="O5731" s="587"/>
      <c r="P5731" s="555"/>
      <c r="Q5731" s="555"/>
      <c r="R5731" s="555"/>
    </row>
    <row r="5732" spans="1:18" ht="14.5">
      <c r="B5732" s="590" t="s">
        <v>5578</v>
      </c>
      <c r="C5732" s="590" t="s">
        <v>36</v>
      </c>
      <c r="D5732" s="590" t="s">
        <v>2526</v>
      </c>
      <c r="E5732" s="590" t="s">
        <v>6</v>
      </c>
      <c r="F5732" s="591" t="s">
        <v>157</v>
      </c>
      <c r="G5732" s="590" t="s">
        <v>474</v>
      </c>
      <c r="H5732" s="593">
        <v>19910</v>
      </c>
      <c r="I5732" s="589">
        <v>61.37</v>
      </c>
      <c r="J5732" s="592">
        <v>1221876.7</v>
      </c>
      <c r="K5732" s="590" t="s">
        <v>2523</v>
      </c>
      <c r="L5732" s="590" t="s">
        <v>2537</v>
      </c>
      <c r="M5732" s="591" t="s">
        <v>157</v>
      </c>
      <c r="O5732" s="554" t="str">
        <f>+_xlfn.CONCAT(B5732,"-",E5732)</f>
        <v>B3/31/02-B</v>
      </c>
      <c r="P5732" s="555"/>
      <c r="Q5732" s="555"/>
      <c r="R5732" s="555"/>
    </row>
    <row r="5734" spans="1:18" ht="43.5">
      <c r="A5734" s="587">
        <v>4</v>
      </c>
      <c r="B5734" s="588" t="s">
        <v>5578</v>
      </c>
      <c r="C5734" s="588" t="s">
        <v>36</v>
      </c>
      <c r="D5734" s="588" t="s">
        <v>36</v>
      </c>
      <c r="E5734" s="588" t="s">
        <v>36</v>
      </c>
      <c r="F5734" s="587" t="s">
        <v>159</v>
      </c>
      <c r="G5734" s="588" t="s">
        <v>36</v>
      </c>
      <c r="H5734" s="587"/>
      <c r="I5734" s="587"/>
      <c r="J5734" s="583">
        <v>3056970.4</v>
      </c>
      <c r="K5734" s="588"/>
      <c r="L5734" s="588"/>
      <c r="M5734" s="587"/>
      <c r="N5734" s="587"/>
      <c r="O5734" s="587"/>
    </row>
    <row r="5735" spans="1:18" ht="14.5">
      <c r="B5735" s="590" t="s">
        <v>5578</v>
      </c>
      <c r="C5735" s="590" t="s">
        <v>36</v>
      </c>
      <c r="D5735" s="590" t="s">
        <v>2529</v>
      </c>
      <c r="E5735" s="590" t="s">
        <v>7</v>
      </c>
      <c r="F5735" s="591" t="s">
        <v>160</v>
      </c>
      <c r="G5735" s="590" t="s">
        <v>474</v>
      </c>
      <c r="H5735" s="593">
        <v>63740</v>
      </c>
      <c r="I5735" s="589">
        <v>47.96</v>
      </c>
      <c r="J5735" s="592">
        <v>3056970.4</v>
      </c>
      <c r="K5735" s="590" t="s">
        <v>2523</v>
      </c>
      <c r="L5735" s="590" t="s">
        <v>2538</v>
      </c>
      <c r="M5735" s="591" t="s">
        <v>2539</v>
      </c>
      <c r="O5735" s="554" t="str">
        <f t="shared" ref="O5735:O5737" si="546">+_xlfn.CONCAT(B5735,"-",E5735)</f>
        <v>B3/31/02-C</v>
      </c>
      <c r="P5735" s="555"/>
      <c r="Q5735" s="555"/>
      <c r="R5735" s="555"/>
    </row>
    <row r="5736" spans="1:18" ht="37.5">
      <c r="B5736" s="590" t="s">
        <v>5578</v>
      </c>
      <c r="C5736" s="590" t="s">
        <v>36</v>
      </c>
      <c r="D5736" s="590" t="s">
        <v>2529</v>
      </c>
      <c r="E5736" s="590" t="s">
        <v>8</v>
      </c>
      <c r="F5736" s="591" t="s">
        <v>2540</v>
      </c>
      <c r="G5736" s="590" t="s">
        <v>168</v>
      </c>
      <c r="H5736" s="589">
        <v>0</v>
      </c>
      <c r="I5736" s="589">
        <v>14.39</v>
      </c>
      <c r="J5736" s="589" t="s">
        <v>2536</v>
      </c>
      <c r="K5736" s="590" t="s">
        <v>2523</v>
      </c>
      <c r="L5736" s="590" t="s">
        <v>2541</v>
      </c>
      <c r="M5736" s="591" t="s">
        <v>2540</v>
      </c>
      <c r="O5736" s="554" t="str">
        <f t="shared" si="546"/>
        <v>B3/31/02-D</v>
      </c>
    </row>
    <row r="5737" spans="1:18">
      <c r="B5737" s="590" t="s">
        <v>5578</v>
      </c>
      <c r="C5737" s="590" t="s">
        <v>36</v>
      </c>
      <c r="D5737" s="590" t="s">
        <v>2529</v>
      </c>
      <c r="E5737" s="590" t="s">
        <v>10</v>
      </c>
      <c r="F5737" s="591" t="s">
        <v>162</v>
      </c>
      <c r="G5737" s="590" t="s">
        <v>168</v>
      </c>
      <c r="H5737" s="589">
        <v>0</v>
      </c>
      <c r="I5737" s="589">
        <v>4.8600000000000003</v>
      </c>
      <c r="J5737" s="589" t="s">
        <v>2536</v>
      </c>
      <c r="K5737" s="590" t="s">
        <v>2523</v>
      </c>
      <c r="L5737" s="590" t="s">
        <v>2542</v>
      </c>
      <c r="M5737" s="591" t="s">
        <v>162</v>
      </c>
      <c r="O5737" s="554" t="str">
        <f t="shared" si="546"/>
        <v>B3/31/02-E</v>
      </c>
    </row>
    <row r="5739" spans="1:18" ht="14.5">
      <c r="A5739" s="587" t="s">
        <v>1633</v>
      </c>
      <c r="B5739" s="588" t="s">
        <v>5578</v>
      </c>
      <c r="C5739" s="588" t="s">
        <v>36</v>
      </c>
      <c r="D5739" s="588" t="s">
        <v>36</v>
      </c>
      <c r="E5739" s="588" t="s">
        <v>36</v>
      </c>
      <c r="F5739" s="587" t="s">
        <v>30</v>
      </c>
      <c r="G5739" s="588"/>
      <c r="H5739" s="587"/>
      <c r="I5739" s="587"/>
      <c r="J5739" s="587"/>
      <c r="K5739" s="588"/>
      <c r="L5739" s="588"/>
      <c r="M5739" s="587"/>
      <c r="N5739" s="587"/>
      <c r="O5739" s="587"/>
    </row>
    <row r="5740" spans="1:18" ht="14.5">
      <c r="A5740" s="587" t="s">
        <v>1633</v>
      </c>
      <c r="B5740" s="588" t="s">
        <v>5578</v>
      </c>
      <c r="C5740" s="588" t="s">
        <v>36</v>
      </c>
      <c r="D5740" s="588" t="s">
        <v>36</v>
      </c>
      <c r="E5740" s="588" t="s">
        <v>36</v>
      </c>
      <c r="F5740" s="587" t="s">
        <v>9</v>
      </c>
      <c r="G5740" s="588"/>
      <c r="H5740" s="587"/>
      <c r="I5740" s="587"/>
      <c r="J5740" s="587"/>
      <c r="K5740" s="588"/>
      <c r="L5740" s="588"/>
      <c r="M5740" s="587"/>
      <c r="N5740" s="587"/>
      <c r="O5740" s="587"/>
      <c r="P5740" s="555"/>
      <c r="Q5740" s="555"/>
      <c r="R5740" s="555"/>
    </row>
    <row r="5741" spans="1:18" ht="14.5">
      <c r="P5741" s="555"/>
      <c r="Q5741" s="555"/>
      <c r="R5741" s="555"/>
    </row>
    <row r="5743" spans="1:18" ht="14.5">
      <c r="A5743" s="587">
        <v>2</v>
      </c>
      <c r="B5743" s="588" t="s">
        <v>5579</v>
      </c>
      <c r="C5743" s="588" t="s">
        <v>36</v>
      </c>
      <c r="D5743" s="588" t="s">
        <v>36</v>
      </c>
      <c r="E5743" s="588" t="s">
        <v>36</v>
      </c>
      <c r="F5743" s="587" t="s">
        <v>29</v>
      </c>
      <c r="G5743" s="588" t="s">
        <v>36</v>
      </c>
      <c r="H5743" s="587"/>
      <c r="I5743" s="587"/>
      <c r="J5743" s="583">
        <v>47587637.359999999</v>
      </c>
      <c r="K5743" s="588"/>
      <c r="L5743" s="588"/>
      <c r="M5743" s="587"/>
      <c r="N5743" s="587"/>
      <c r="O5743" s="587"/>
    </row>
    <row r="5744" spans="1:18" ht="14.5">
      <c r="A5744" s="587">
        <v>3</v>
      </c>
      <c r="B5744" s="588" t="s">
        <v>5579</v>
      </c>
      <c r="C5744" s="588" t="s">
        <v>36</v>
      </c>
      <c r="D5744" s="588" t="s">
        <v>36</v>
      </c>
      <c r="E5744" s="588" t="s">
        <v>36</v>
      </c>
      <c r="F5744" s="587" t="s">
        <v>163</v>
      </c>
      <c r="G5744" s="588" t="s">
        <v>36</v>
      </c>
      <c r="H5744" s="587"/>
      <c r="I5744" s="587"/>
      <c r="J5744" s="583">
        <v>25332432.379999999</v>
      </c>
      <c r="K5744" s="588"/>
      <c r="L5744" s="588"/>
      <c r="M5744" s="587"/>
      <c r="N5744" s="587"/>
      <c r="O5744" s="587"/>
      <c r="P5744" s="555"/>
      <c r="Q5744" s="555"/>
      <c r="R5744" s="555"/>
    </row>
    <row r="5745" spans="1:18" ht="14.5">
      <c r="A5745" s="587">
        <v>4</v>
      </c>
      <c r="B5745" s="588" t="s">
        <v>5579</v>
      </c>
      <c r="C5745" s="588" t="s">
        <v>36</v>
      </c>
      <c r="D5745" s="588" t="s">
        <v>36</v>
      </c>
      <c r="E5745" s="588" t="s">
        <v>36</v>
      </c>
      <c r="F5745" s="587" t="s">
        <v>2544</v>
      </c>
      <c r="G5745" s="588" t="s">
        <v>36</v>
      </c>
      <c r="H5745" s="587"/>
      <c r="I5745" s="587"/>
      <c r="J5745" s="583">
        <v>15854686.32</v>
      </c>
      <c r="K5745" s="588"/>
      <c r="L5745" s="588"/>
      <c r="M5745" s="587"/>
      <c r="N5745" s="587"/>
      <c r="O5745" s="587"/>
      <c r="P5745" s="555"/>
      <c r="Q5745" s="555"/>
      <c r="R5745" s="555"/>
    </row>
    <row r="5746" spans="1:18" ht="14.5">
      <c r="A5746" s="587">
        <v>5</v>
      </c>
      <c r="B5746" s="588" t="s">
        <v>5579</v>
      </c>
      <c r="C5746" s="588" t="s">
        <v>36</v>
      </c>
      <c r="D5746" s="588" t="s">
        <v>36</v>
      </c>
      <c r="E5746" s="588" t="s">
        <v>36</v>
      </c>
      <c r="F5746" s="587" t="s">
        <v>165</v>
      </c>
      <c r="G5746" s="588" t="s">
        <v>36</v>
      </c>
      <c r="H5746" s="587"/>
      <c r="I5746" s="587"/>
      <c r="J5746" s="583">
        <v>11139750</v>
      </c>
      <c r="K5746" s="588"/>
      <c r="L5746" s="588"/>
      <c r="M5746" s="587"/>
      <c r="N5746" s="587"/>
      <c r="O5746" s="587"/>
      <c r="P5746" s="555"/>
      <c r="Q5746" s="555"/>
      <c r="R5746" s="555"/>
    </row>
    <row r="5747" spans="1:18" ht="25">
      <c r="B5747" s="590" t="s">
        <v>5579</v>
      </c>
      <c r="C5747" s="590" t="s">
        <v>36</v>
      </c>
      <c r="D5747" s="590" t="s">
        <v>2545</v>
      </c>
      <c r="E5747" s="590" t="s">
        <v>5</v>
      </c>
      <c r="F5747" s="591" t="s">
        <v>4235</v>
      </c>
      <c r="G5747" s="590" t="s">
        <v>168</v>
      </c>
      <c r="H5747" s="592">
        <v>59412</v>
      </c>
      <c r="I5747" s="589">
        <v>12.5</v>
      </c>
      <c r="J5747" s="592">
        <v>742650</v>
      </c>
      <c r="K5747" s="590" t="s">
        <v>2547</v>
      </c>
      <c r="L5747" s="590" t="s">
        <v>2548</v>
      </c>
      <c r="M5747" s="591" t="s">
        <v>2549</v>
      </c>
      <c r="N5747" s="591" t="s">
        <v>2550</v>
      </c>
      <c r="O5747" s="554" t="str">
        <f t="shared" ref="O5747:O5750" si="547">+_xlfn.CONCAT(B5747,"-",E5747)</f>
        <v>B3/32/01-A</v>
      </c>
      <c r="P5747" s="555"/>
      <c r="Q5747" s="555"/>
      <c r="R5747" s="555"/>
    </row>
    <row r="5748" spans="1:18" ht="25">
      <c r="B5748" s="590" t="s">
        <v>5579</v>
      </c>
      <c r="C5748" s="590" t="s">
        <v>36</v>
      </c>
      <c r="D5748" s="590" t="s">
        <v>2545</v>
      </c>
      <c r="E5748" s="590" t="s">
        <v>6</v>
      </c>
      <c r="F5748" s="591" t="s">
        <v>169</v>
      </c>
      <c r="G5748" s="590" t="s">
        <v>168</v>
      </c>
      <c r="H5748" s="592">
        <v>59412</v>
      </c>
      <c r="I5748" s="589">
        <v>12.5</v>
      </c>
      <c r="J5748" s="592">
        <v>742650</v>
      </c>
      <c r="K5748" s="590" t="s">
        <v>2547</v>
      </c>
      <c r="L5748" s="590" t="s">
        <v>2552</v>
      </c>
      <c r="M5748" s="591" t="s">
        <v>2553</v>
      </c>
      <c r="N5748" s="591" t="s">
        <v>2550</v>
      </c>
      <c r="O5748" s="554" t="str">
        <f t="shared" si="547"/>
        <v>B3/32/01-B</v>
      </c>
    </row>
    <row r="5749" spans="1:18" ht="50">
      <c r="B5749" s="590" t="s">
        <v>5579</v>
      </c>
      <c r="C5749" s="590" t="s">
        <v>36</v>
      </c>
      <c r="D5749" s="590" t="s">
        <v>2545</v>
      </c>
      <c r="E5749" s="590" t="s">
        <v>7</v>
      </c>
      <c r="F5749" s="591" t="s">
        <v>170</v>
      </c>
      <c r="G5749" s="590" t="s">
        <v>168</v>
      </c>
      <c r="H5749" s="592">
        <v>59412</v>
      </c>
      <c r="I5749" s="589">
        <v>93.75</v>
      </c>
      <c r="J5749" s="592">
        <v>5569875</v>
      </c>
      <c r="K5749" s="590" t="s">
        <v>2547</v>
      </c>
      <c r="L5749" s="590" t="s">
        <v>2555</v>
      </c>
      <c r="M5749" s="591" t="s">
        <v>2554</v>
      </c>
      <c r="N5749" s="591" t="s">
        <v>2550</v>
      </c>
      <c r="O5749" s="554" t="str">
        <f t="shared" si="547"/>
        <v>B3/32/01-C</v>
      </c>
    </row>
    <row r="5750" spans="1:18" ht="37.5">
      <c r="B5750" s="590" t="s">
        <v>5579</v>
      </c>
      <c r="C5750" s="590" t="s">
        <v>36</v>
      </c>
      <c r="D5750" s="590" t="s">
        <v>2545</v>
      </c>
      <c r="E5750" s="590" t="s">
        <v>8</v>
      </c>
      <c r="F5750" s="591" t="s">
        <v>4236</v>
      </c>
      <c r="G5750" s="590" t="s">
        <v>168</v>
      </c>
      <c r="H5750" s="592">
        <v>59412</v>
      </c>
      <c r="I5750" s="589">
        <v>68.75</v>
      </c>
      <c r="J5750" s="592">
        <v>4084575</v>
      </c>
      <c r="K5750" s="590" t="s">
        <v>2547</v>
      </c>
      <c r="L5750" s="590" t="s">
        <v>2557</v>
      </c>
      <c r="M5750" s="591" t="s">
        <v>2558</v>
      </c>
      <c r="N5750" s="591" t="s">
        <v>2550</v>
      </c>
      <c r="O5750" s="554" t="str">
        <f t="shared" si="547"/>
        <v>B3/32/01-D</v>
      </c>
    </row>
    <row r="5752" spans="1:18" ht="14.5">
      <c r="A5752" s="587">
        <v>5</v>
      </c>
      <c r="B5752" s="588" t="s">
        <v>5579</v>
      </c>
      <c r="C5752" s="588" t="s">
        <v>36</v>
      </c>
      <c r="D5752" s="588" t="s">
        <v>36</v>
      </c>
      <c r="E5752" s="588" t="s">
        <v>36</v>
      </c>
      <c r="F5752" s="587" t="s">
        <v>172</v>
      </c>
      <c r="G5752" s="588" t="s">
        <v>36</v>
      </c>
      <c r="H5752" s="587"/>
      <c r="I5752" s="587"/>
      <c r="J5752" s="583">
        <v>4714936.3200000003</v>
      </c>
      <c r="K5752" s="588"/>
      <c r="L5752" s="588"/>
      <c r="M5752" s="587"/>
      <c r="N5752" s="587"/>
      <c r="O5752" s="587"/>
    </row>
    <row r="5753" spans="1:18" ht="37.5">
      <c r="B5753" s="590" t="s">
        <v>5579</v>
      </c>
      <c r="C5753" s="590" t="s">
        <v>36</v>
      </c>
      <c r="D5753" s="590" t="s">
        <v>2559</v>
      </c>
      <c r="E5753" s="590" t="s">
        <v>10</v>
      </c>
      <c r="F5753" s="591" t="s">
        <v>4237</v>
      </c>
      <c r="G5753" s="590" t="s">
        <v>168</v>
      </c>
      <c r="H5753" s="592">
        <v>59412</v>
      </c>
      <c r="I5753" s="589">
        <v>24.83</v>
      </c>
      <c r="J5753" s="592">
        <v>1475199.96</v>
      </c>
      <c r="K5753" s="590" t="s">
        <v>2547</v>
      </c>
      <c r="L5753" s="590" t="s">
        <v>2561</v>
      </c>
      <c r="M5753" s="591" t="s">
        <v>2560</v>
      </c>
      <c r="N5753" s="591" t="s">
        <v>2562</v>
      </c>
      <c r="O5753" s="554" t="str">
        <f t="shared" ref="O5753:O5755" si="548">+_xlfn.CONCAT(B5753,"-",E5753)</f>
        <v>B3/32/01-E</v>
      </c>
      <c r="P5753" s="555"/>
      <c r="Q5753" s="555"/>
      <c r="R5753" s="555"/>
    </row>
    <row r="5754" spans="1:18" ht="50">
      <c r="B5754" s="590" t="s">
        <v>5579</v>
      </c>
      <c r="C5754" s="590" t="s">
        <v>36</v>
      </c>
      <c r="D5754" s="590" t="s">
        <v>2559</v>
      </c>
      <c r="E5754" s="590" t="s">
        <v>11</v>
      </c>
      <c r="F5754" s="591" t="s">
        <v>2540</v>
      </c>
      <c r="G5754" s="590" t="s">
        <v>168</v>
      </c>
      <c r="H5754" s="592">
        <v>59412</v>
      </c>
      <c r="I5754" s="589">
        <v>49.67</v>
      </c>
      <c r="J5754" s="592">
        <v>2950994.04</v>
      </c>
      <c r="K5754" s="590" t="s">
        <v>2547</v>
      </c>
      <c r="L5754" s="590" t="s">
        <v>2564</v>
      </c>
      <c r="M5754" s="591" t="s">
        <v>2565</v>
      </c>
      <c r="N5754" s="591" t="s">
        <v>2562</v>
      </c>
      <c r="O5754" s="554" t="str">
        <f t="shared" si="548"/>
        <v>B3/32/01-F</v>
      </c>
    </row>
    <row r="5755" spans="1:18" ht="25">
      <c r="B5755" s="590" t="s">
        <v>5579</v>
      </c>
      <c r="C5755" s="590" t="s">
        <v>36</v>
      </c>
      <c r="D5755" s="590" t="s">
        <v>2559</v>
      </c>
      <c r="E5755" s="590" t="s">
        <v>27</v>
      </c>
      <c r="F5755" s="591" t="s">
        <v>175</v>
      </c>
      <c r="G5755" s="590" t="s">
        <v>168</v>
      </c>
      <c r="H5755" s="592">
        <v>59412</v>
      </c>
      <c r="I5755" s="589">
        <v>4.8600000000000003</v>
      </c>
      <c r="J5755" s="592">
        <v>288742.32</v>
      </c>
      <c r="K5755" s="590" t="s">
        <v>2547</v>
      </c>
      <c r="L5755" s="590" t="s">
        <v>2567</v>
      </c>
      <c r="M5755" s="591" t="s">
        <v>2568</v>
      </c>
      <c r="N5755" s="591" t="s">
        <v>2562</v>
      </c>
      <c r="O5755" s="554" t="str">
        <f t="shared" si="548"/>
        <v>B3/32/01-G</v>
      </c>
    </row>
    <row r="5758" spans="1:18" ht="14.5">
      <c r="A5758" s="587">
        <v>4</v>
      </c>
      <c r="B5758" s="588" t="s">
        <v>5580</v>
      </c>
      <c r="C5758" s="588" t="s">
        <v>36</v>
      </c>
      <c r="D5758" s="588" t="s">
        <v>36</v>
      </c>
      <c r="E5758" s="588" t="s">
        <v>36</v>
      </c>
      <c r="F5758" s="587" t="s">
        <v>176</v>
      </c>
      <c r="G5758" s="588" t="s">
        <v>36</v>
      </c>
      <c r="H5758" s="587"/>
      <c r="I5758" s="587"/>
      <c r="J5758" s="583">
        <v>2519249.04</v>
      </c>
      <c r="K5758" s="588"/>
      <c r="L5758" s="588"/>
      <c r="M5758" s="587"/>
      <c r="N5758" s="587"/>
      <c r="O5758" s="587"/>
    </row>
    <row r="5759" spans="1:18" ht="43.5">
      <c r="A5759" s="587">
        <v>5</v>
      </c>
      <c r="B5759" s="588" t="s">
        <v>5580</v>
      </c>
      <c r="C5759" s="588" t="s">
        <v>36</v>
      </c>
      <c r="D5759" s="588" t="s">
        <v>36</v>
      </c>
      <c r="E5759" s="588" t="s">
        <v>36</v>
      </c>
      <c r="F5759" s="587" t="s">
        <v>177</v>
      </c>
      <c r="G5759" s="588" t="s">
        <v>36</v>
      </c>
      <c r="H5759" s="587"/>
      <c r="I5759" s="587"/>
      <c r="J5759" s="583">
        <v>2519249.04</v>
      </c>
      <c r="K5759" s="588"/>
      <c r="L5759" s="588"/>
      <c r="M5759" s="587"/>
      <c r="N5759" s="587"/>
      <c r="O5759" s="587"/>
      <c r="P5759" s="555"/>
      <c r="Q5759" s="555"/>
      <c r="R5759" s="555"/>
    </row>
    <row r="5760" spans="1:18" ht="14.5">
      <c r="B5760" s="590" t="s">
        <v>5580</v>
      </c>
      <c r="C5760" s="590" t="s">
        <v>36</v>
      </c>
      <c r="D5760" s="590" t="s">
        <v>2570</v>
      </c>
      <c r="E5760" s="590" t="s">
        <v>5</v>
      </c>
      <c r="F5760" s="591" t="s">
        <v>178</v>
      </c>
      <c r="G5760" s="590" t="s">
        <v>179</v>
      </c>
      <c r="H5760" s="593">
        <v>9857</v>
      </c>
      <c r="I5760" s="589">
        <v>185.47</v>
      </c>
      <c r="J5760" s="592">
        <v>1828177.79</v>
      </c>
      <c r="K5760" s="590" t="s">
        <v>2547</v>
      </c>
      <c r="L5760" s="590" t="s">
        <v>2571</v>
      </c>
      <c r="M5760" s="591" t="s">
        <v>178</v>
      </c>
      <c r="O5760" s="554" t="str">
        <f t="shared" ref="O5760:O5761" si="549">+_xlfn.CONCAT(B5760,"-",E5760)</f>
        <v>B3/32/02-A</v>
      </c>
      <c r="P5760" s="555"/>
      <c r="Q5760" s="555"/>
      <c r="R5760" s="555"/>
    </row>
    <row r="5761" spans="1:18">
      <c r="B5761" s="590" t="s">
        <v>5580</v>
      </c>
      <c r="C5761" s="590" t="s">
        <v>36</v>
      </c>
      <c r="D5761" s="590" t="s">
        <v>2570</v>
      </c>
      <c r="E5761" s="590" t="s">
        <v>6</v>
      </c>
      <c r="F5761" s="591" t="s">
        <v>180</v>
      </c>
      <c r="G5761" s="590" t="s">
        <v>179</v>
      </c>
      <c r="H5761" s="593">
        <v>1913</v>
      </c>
      <c r="I5761" s="589">
        <v>361.25</v>
      </c>
      <c r="J5761" s="592">
        <v>691071.25</v>
      </c>
      <c r="K5761" s="590" t="s">
        <v>2547</v>
      </c>
      <c r="L5761" s="590" t="s">
        <v>2572</v>
      </c>
      <c r="M5761" s="591" t="s">
        <v>180</v>
      </c>
      <c r="O5761" s="554" t="str">
        <f t="shared" si="549"/>
        <v>B3/32/02-B</v>
      </c>
    </row>
    <row r="5763" spans="1:18" ht="14.5">
      <c r="A5763" s="587">
        <v>4</v>
      </c>
      <c r="B5763" s="588" t="s">
        <v>5580</v>
      </c>
      <c r="C5763" s="588" t="s">
        <v>36</v>
      </c>
      <c r="D5763" s="588" t="s">
        <v>36</v>
      </c>
      <c r="E5763" s="588" t="s">
        <v>36</v>
      </c>
      <c r="F5763" s="587" t="s">
        <v>428</v>
      </c>
      <c r="G5763" s="588" t="s">
        <v>36</v>
      </c>
      <c r="H5763" s="587"/>
      <c r="I5763" s="587"/>
      <c r="J5763" s="583">
        <v>6269647.0199999996</v>
      </c>
      <c r="K5763" s="588"/>
      <c r="L5763" s="588"/>
      <c r="M5763" s="587"/>
      <c r="N5763" s="587"/>
      <c r="O5763" s="587"/>
    </row>
    <row r="5764" spans="1:18" ht="14.5">
      <c r="A5764" s="587">
        <v>5</v>
      </c>
      <c r="B5764" s="588" t="s">
        <v>5580</v>
      </c>
      <c r="C5764" s="588" t="s">
        <v>36</v>
      </c>
      <c r="D5764" s="588" t="s">
        <v>36</v>
      </c>
      <c r="E5764" s="588" t="s">
        <v>36</v>
      </c>
      <c r="F5764" s="587" t="s">
        <v>429</v>
      </c>
      <c r="G5764" s="588" t="s">
        <v>36</v>
      </c>
      <c r="H5764" s="587"/>
      <c r="I5764" s="587"/>
      <c r="J5764" s="583">
        <v>4712056.5599999996</v>
      </c>
      <c r="K5764" s="588"/>
      <c r="L5764" s="588"/>
      <c r="M5764" s="587"/>
      <c r="N5764" s="587"/>
      <c r="O5764" s="587"/>
      <c r="P5764" s="555"/>
      <c r="Q5764" s="555"/>
      <c r="R5764" s="555"/>
    </row>
    <row r="5765" spans="1:18" ht="50">
      <c r="B5765" s="590" t="s">
        <v>5580</v>
      </c>
      <c r="C5765" s="590" t="s">
        <v>36</v>
      </c>
      <c r="D5765" s="590" t="s">
        <v>2573</v>
      </c>
      <c r="E5765" s="590" t="s">
        <v>7</v>
      </c>
      <c r="F5765" s="591" t="s">
        <v>2574</v>
      </c>
      <c r="G5765" s="590" t="s">
        <v>168</v>
      </c>
      <c r="H5765" s="593">
        <v>19084</v>
      </c>
      <c r="I5765" s="589">
        <v>216.08</v>
      </c>
      <c r="J5765" s="592">
        <v>4123670.72</v>
      </c>
      <c r="K5765" s="590" t="s">
        <v>2547</v>
      </c>
      <c r="L5765" s="590" t="s">
        <v>2575</v>
      </c>
      <c r="M5765" s="591" t="s">
        <v>2574</v>
      </c>
      <c r="O5765" s="554" t="str">
        <f t="shared" ref="O5765:O5766" si="550">+_xlfn.CONCAT(B5765,"-",E5765)</f>
        <v>B3/32/02-C</v>
      </c>
      <c r="P5765" s="555"/>
      <c r="Q5765" s="555"/>
      <c r="R5765" s="555"/>
    </row>
    <row r="5766" spans="1:18" ht="50">
      <c r="B5766" s="590" t="s">
        <v>5580</v>
      </c>
      <c r="C5766" s="590" t="s">
        <v>36</v>
      </c>
      <c r="D5766" s="590" t="s">
        <v>2573</v>
      </c>
      <c r="E5766" s="590" t="s">
        <v>8</v>
      </c>
      <c r="F5766" s="591" t="s">
        <v>5581</v>
      </c>
      <c r="G5766" s="590" t="s">
        <v>168</v>
      </c>
      <c r="H5766" s="593">
        <v>2723</v>
      </c>
      <c r="I5766" s="589">
        <v>216.08</v>
      </c>
      <c r="J5766" s="592">
        <v>588385.84</v>
      </c>
      <c r="K5766" s="590" t="s">
        <v>2547</v>
      </c>
      <c r="L5766" s="590" t="s">
        <v>2575</v>
      </c>
      <c r="M5766" s="591" t="s">
        <v>2574</v>
      </c>
      <c r="O5766" s="554" t="str">
        <f t="shared" si="550"/>
        <v>B3/32/02-D</v>
      </c>
    </row>
    <row r="5768" spans="1:18" ht="14.5">
      <c r="A5768" s="587">
        <v>5</v>
      </c>
      <c r="B5768" s="588" t="s">
        <v>5580</v>
      </c>
      <c r="C5768" s="588" t="s">
        <v>36</v>
      </c>
      <c r="D5768" s="588" t="s">
        <v>36</v>
      </c>
      <c r="E5768" s="588" t="s">
        <v>36</v>
      </c>
      <c r="F5768" s="587" t="s">
        <v>432</v>
      </c>
      <c r="G5768" s="588" t="s">
        <v>36</v>
      </c>
      <c r="H5768" s="587"/>
      <c r="I5768" s="587"/>
      <c r="J5768" s="583">
        <v>1557590.46</v>
      </c>
      <c r="K5768" s="588"/>
      <c r="L5768" s="588"/>
      <c r="M5768" s="587"/>
      <c r="N5768" s="587"/>
      <c r="O5768" s="587"/>
    </row>
    <row r="5769" spans="1:18" ht="25">
      <c r="B5769" s="590" t="s">
        <v>5580</v>
      </c>
      <c r="C5769" s="590" t="s">
        <v>36</v>
      </c>
      <c r="D5769" s="590" t="s">
        <v>2570</v>
      </c>
      <c r="E5769" s="590" t="s">
        <v>10</v>
      </c>
      <c r="F5769" s="591" t="s">
        <v>433</v>
      </c>
      <c r="G5769" s="590" t="s">
        <v>434</v>
      </c>
      <c r="H5769" s="593">
        <v>8706</v>
      </c>
      <c r="I5769" s="589">
        <v>178.91</v>
      </c>
      <c r="J5769" s="592">
        <v>1557590.46</v>
      </c>
      <c r="K5769" s="590" t="s">
        <v>2547</v>
      </c>
      <c r="L5769" s="590" t="s">
        <v>2576</v>
      </c>
      <c r="M5769" s="591" t="s">
        <v>2577</v>
      </c>
      <c r="O5769" s="554" t="str">
        <f>+_xlfn.CONCAT(B5769,"-",E5769)</f>
        <v>B3/32/02-E</v>
      </c>
      <c r="P5769" s="555"/>
      <c r="Q5769" s="555"/>
      <c r="R5769" s="555"/>
    </row>
    <row r="5771" spans="1:18" ht="14.5">
      <c r="A5771" s="587">
        <v>4</v>
      </c>
      <c r="B5771" s="588" t="s">
        <v>5580</v>
      </c>
      <c r="C5771" s="588" t="s">
        <v>36</v>
      </c>
      <c r="D5771" s="588" t="s">
        <v>36</v>
      </c>
      <c r="E5771" s="588" t="s">
        <v>36</v>
      </c>
      <c r="F5771" s="587" t="s">
        <v>181</v>
      </c>
      <c r="G5771" s="588" t="s">
        <v>36</v>
      </c>
      <c r="H5771" s="587"/>
      <c r="I5771" s="587"/>
      <c r="J5771" s="583">
        <v>520100</v>
      </c>
      <c r="K5771" s="588"/>
      <c r="L5771" s="588"/>
      <c r="M5771" s="587"/>
      <c r="N5771" s="587"/>
      <c r="O5771" s="587"/>
    </row>
    <row r="5772" spans="1:18" ht="25">
      <c r="B5772" s="590" t="s">
        <v>5580</v>
      </c>
      <c r="C5772" s="590" t="s">
        <v>36</v>
      </c>
      <c r="D5772" s="590" t="s">
        <v>2578</v>
      </c>
      <c r="E5772" s="590" t="s">
        <v>11</v>
      </c>
      <c r="F5772" s="591" t="s">
        <v>182</v>
      </c>
      <c r="G5772" s="590" t="s">
        <v>168</v>
      </c>
      <c r="H5772" s="589">
        <v>0</v>
      </c>
      <c r="I5772" s="589">
        <v>250</v>
      </c>
      <c r="J5772" s="589" t="s">
        <v>2536</v>
      </c>
      <c r="K5772" s="590" t="s">
        <v>2547</v>
      </c>
      <c r="L5772" s="590" t="s">
        <v>2579</v>
      </c>
      <c r="M5772" s="591" t="s">
        <v>182</v>
      </c>
      <c r="N5772" s="591" t="s">
        <v>2580</v>
      </c>
      <c r="O5772" s="554" t="str">
        <f t="shared" ref="O5772:O5774" si="551">+_xlfn.CONCAT(B5772,"-",E5772)</f>
        <v>B3/32/02-F</v>
      </c>
      <c r="P5772" s="555"/>
      <c r="Q5772" s="555"/>
      <c r="R5772" s="555"/>
    </row>
    <row r="5773" spans="1:18" ht="25">
      <c r="B5773" s="590" t="s">
        <v>5580</v>
      </c>
      <c r="C5773" s="590" t="s">
        <v>36</v>
      </c>
      <c r="D5773" s="590" t="s">
        <v>2578</v>
      </c>
      <c r="E5773" s="590" t="s">
        <v>27</v>
      </c>
      <c r="F5773" s="591" t="s">
        <v>2581</v>
      </c>
      <c r="G5773" s="590" t="s">
        <v>168</v>
      </c>
      <c r="H5773" s="589">
        <v>0</v>
      </c>
      <c r="I5773" s="589">
        <v>250</v>
      </c>
      <c r="J5773" s="589" t="s">
        <v>2536</v>
      </c>
      <c r="K5773" s="590" t="s">
        <v>2547</v>
      </c>
      <c r="L5773" s="590" t="s">
        <v>2582</v>
      </c>
      <c r="M5773" s="591" t="s">
        <v>2583</v>
      </c>
      <c r="N5773" s="591" t="s">
        <v>2580</v>
      </c>
      <c r="O5773" s="554" t="str">
        <f t="shared" si="551"/>
        <v>B3/32/02-G</v>
      </c>
    </row>
    <row r="5774" spans="1:18" ht="25">
      <c r="B5774" s="590" t="s">
        <v>5580</v>
      </c>
      <c r="C5774" s="590" t="s">
        <v>36</v>
      </c>
      <c r="D5774" s="590" t="s">
        <v>2578</v>
      </c>
      <c r="E5774" s="590" t="s">
        <v>28</v>
      </c>
      <c r="F5774" s="591" t="s">
        <v>184</v>
      </c>
      <c r="G5774" s="590" t="s">
        <v>168</v>
      </c>
      <c r="H5774" s="589">
        <v>396.08</v>
      </c>
      <c r="I5774" s="589">
        <v>250</v>
      </c>
      <c r="J5774" s="592">
        <v>99020</v>
      </c>
      <c r="K5774" s="590" t="s">
        <v>2547</v>
      </c>
      <c r="L5774" s="590" t="s">
        <v>2582</v>
      </c>
      <c r="M5774" s="591" t="s">
        <v>2583</v>
      </c>
      <c r="N5774" s="591" t="s">
        <v>2584</v>
      </c>
      <c r="O5774" s="554" t="str">
        <f t="shared" si="551"/>
        <v>B3/32/02-H</v>
      </c>
    </row>
    <row r="5777" spans="1:18" ht="25">
      <c r="B5777" s="590" t="s">
        <v>5582</v>
      </c>
      <c r="C5777" s="590" t="s">
        <v>36</v>
      </c>
      <c r="D5777" s="590" t="s">
        <v>2578</v>
      </c>
      <c r="E5777" s="590" t="s">
        <v>5</v>
      </c>
      <c r="F5777" s="591" t="s">
        <v>2585</v>
      </c>
      <c r="G5777" s="590" t="s">
        <v>168</v>
      </c>
      <c r="H5777" s="589">
        <v>792.16</v>
      </c>
      <c r="I5777" s="589">
        <v>250</v>
      </c>
      <c r="J5777" s="592">
        <v>198040</v>
      </c>
      <c r="K5777" s="590" t="s">
        <v>2547</v>
      </c>
      <c r="L5777" s="590" t="s">
        <v>2582</v>
      </c>
      <c r="M5777" s="591" t="s">
        <v>2583</v>
      </c>
      <c r="N5777" s="591" t="s">
        <v>2584</v>
      </c>
      <c r="O5777" s="554" t="str">
        <f t="shared" ref="O5777:O5783" si="552">+_xlfn.CONCAT(B5777,"-",E5777)</f>
        <v>B3/32/03-A</v>
      </c>
    </row>
    <row r="5778" spans="1:18" ht="25">
      <c r="B5778" s="590" t="s">
        <v>5582</v>
      </c>
      <c r="C5778" s="590" t="s">
        <v>36</v>
      </c>
      <c r="D5778" s="590" t="s">
        <v>2578</v>
      </c>
      <c r="E5778" s="590" t="s">
        <v>6</v>
      </c>
      <c r="F5778" s="591" t="s">
        <v>2586</v>
      </c>
      <c r="G5778" s="590" t="s">
        <v>168</v>
      </c>
      <c r="H5778" s="589">
        <v>792.16</v>
      </c>
      <c r="I5778" s="589">
        <v>250</v>
      </c>
      <c r="J5778" s="592">
        <v>198040</v>
      </c>
      <c r="K5778" s="590" t="s">
        <v>2547</v>
      </c>
      <c r="L5778" s="590" t="s">
        <v>2582</v>
      </c>
      <c r="M5778" s="591" t="s">
        <v>2583</v>
      </c>
      <c r="N5778" s="591" t="s">
        <v>2584</v>
      </c>
      <c r="O5778" s="554" t="str">
        <f t="shared" si="552"/>
        <v>B3/32/03-B</v>
      </c>
    </row>
    <row r="5779" spans="1:18">
      <c r="B5779" s="590" t="s">
        <v>5582</v>
      </c>
      <c r="C5779" s="590" t="s">
        <v>36</v>
      </c>
      <c r="D5779" s="590" t="s">
        <v>2578</v>
      </c>
      <c r="E5779" s="590" t="s">
        <v>7</v>
      </c>
      <c r="F5779" s="591" t="s">
        <v>187</v>
      </c>
      <c r="G5779" s="590" t="s">
        <v>168</v>
      </c>
      <c r="H5779" s="589">
        <v>0</v>
      </c>
      <c r="I5779" s="589">
        <v>250</v>
      </c>
      <c r="J5779" s="589" t="s">
        <v>2536</v>
      </c>
      <c r="K5779" s="590" t="s">
        <v>2547</v>
      </c>
      <c r="L5779" s="590" t="s">
        <v>2588</v>
      </c>
      <c r="M5779" s="591" t="s">
        <v>187</v>
      </c>
      <c r="N5779" s="591" t="s">
        <v>2580</v>
      </c>
      <c r="O5779" s="554" t="str">
        <f t="shared" si="552"/>
        <v>B3/32/03-C</v>
      </c>
    </row>
    <row r="5780" spans="1:18" ht="25">
      <c r="B5780" s="590" t="s">
        <v>5582</v>
      </c>
      <c r="C5780" s="590" t="s">
        <v>36</v>
      </c>
      <c r="D5780" s="590" t="s">
        <v>2578</v>
      </c>
      <c r="E5780" s="590" t="s">
        <v>8</v>
      </c>
      <c r="F5780" s="591" t="s">
        <v>188</v>
      </c>
      <c r="G5780" s="590" t="s">
        <v>168</v>
      </c>
      <c r="H5780" s="589">
        <v>0</v>
      </c>
      <c r="I5780" s="589">
        <v>250</v>
      </c>
      <c r="J5780" s="589" t="s">
        <v>2536</v>
      </c>
      <c r="K5780" s="590" t="s">
        <v>2547</v>
      </c>
      <c r="L5780" s="590" t="s">
        <v>2582</v>
      </c>
      <c r="M5780" s="591" t="s">
        <v>2583</v>
      </c>
      <c r="N5780" s="591" t="s">
        <v>2580</v>
      </c>
      <c r="O5780" s="554" t="str">
        <f t="shared" si="552"/>
        <v>B3/32/03-D</v>
      </c>
    </row>
    <row r="5781" spans="1:18" ht="25">
      <c r="B5781" s="590" t="s">
        <v>5582</v>
      </c>
      <c r="C5781" s="590" t="s">
        <v>36</v>
      </c>
      <c r="D5781" s="590" t="s">
        <v>2578</v>
      </c>
      <c r="E5781" s="590" t="s">
        <v>10</v>
      </c>
      <c r="F5781" s="591" t="s">
        <v>189</v>
      </c>
      <c r="G5781" s="590" t="s">
        <v>168</v>
      </c>
      <c r="H5781" s="589">
        <v>100</v>
      </c>
      <c r="I5781" s="589">
        <v>250</v>
      </c>
      <c r="J5781" s="592">
        <v>25000</v>
      </c>
      <c r="K5781" s="590" t="s">
        <v>2547</v>
      </c>
      <c r="L5781" s="590" t="s">
        <v>2589</v>
      </c>
      <c r="M5781" s="591" t="s">
        <v>189</v>
      </c>
      <c r="N5781" s="591" t="s">
        <v>2584</v>
      </c>
      <c r="O5781" s="554" t="str">
        <f t="shared" si="552"/>
        <v>B3/32/03-E</v>
      </c>
    </row>
    <row r="5782" spans="1:18">
      <c r="B5782" s="590" t="s">
        <v>5582</v>
      </c>
      <c r="C5782" s="590" t="s">
        <v>36</v>
      </c>
      <c r="D5782" s="590" t="s">
        <v>2578</v>
      </c>
      <c r="E5782" s="590" t="s">
        <v>11</v>
      </c>
      <c r="F5782" s="591" t="s">
        <v>190</v>
      </c>
      <c r="G5782" s="590" t="s">
        <v>168</v>
      </c>
      <c r="H5782" s="589">
        <v>0</v>
      </c>
      <c r="I5782" s="589">
        <v>250</v>
      </c>
      <c r="J5782" s="589" t="s">
        <v>2536</v>
      </c>
      <c r="K5782" s="590" t="s">
        <v>2547</v>
      </c>
      <c r="L5782" s="590" t="s">
        <v>2591</v>
      </c>
      <c r="M5782" s="591" t="s">
        <v>190</v>
      </c>
      <c r="N5782" s="591" t="s">
        <v>2580</v>
      </c>
      <c r="O5782" s="554" t="str">
        <f t="shared" si="552"/>
        <v>B3/32/03-F</v>
      </c>
    </row>
    <row r="5783" spans="1:18">
      <c r="B5783" s="590" t="s">
        <v>5582</v>
      </c>
      <c r="C5783" s="590" t="s">
        <v>36</v>
      </c>
      <c r="D5783" s="590" t="s">
        <v>2578</v>
      </c>
      <c r="E5783" s="590" t="s">
        <v>28</v>
      </c>
      <c r="F5783" s="591" t="s">
        <v>191</v>
      </c>
      <c r="G5783" s="590" t="s">
        <v>168</v>
      </c>
      <c r="H5783" s="589">
        <v>0</v>
      </c>
      <c r="I5783" s="589">
        <v>250</v>
      </c>
      <c r="J5783" s="589" t="s">
        <v>2536</v>
      </c>
      <c r="K5783" s="590" t="s">
        <v>2547</v>
      </c>
      <c r="L5783" s="590" t="s">
        <v>2592</v>
      </c>
      <c r="M5783" s="591" t="s">
        <v>191</v>
      </c>
      <c r="N5783" s="591" t="s">
        <v>2580</v>
      </c>
      <c r="O5783" s="554" t="str">
        <f t="shared" si="552"/>
        <v>B3/32/03-H</v>
      </c>
    </row>
    <row r="5785" spans="1:18" ht="14.5">
      <c r="A5785" s="587">
        <v>4</v>
      </c>
      <c r="B5785" s="588" t="s">
        <v>5582</v>
      </c>
      <c r="C5785" s="588" t="s">
        <v>36</v>
      </c>
      <c r="D5785" s="588" t="s">
        <v>36</v>
      </c>
      <c r="E5785" s="588" t="s">
        <v>36</v>
      </c>
      <c r="F5785" s="587" t="s">
        <v>192</v>
      </c>
      <c r="G5785" s="588" t="s">
        <v>36</v>
      </c>
      <c r="H5785" s="587"/>
      <c r="I5785" s="587"/>
      <c r="J5785" s="583">
        <v>168750</v>
      </c>
      <c r="K5785" s="588"/>
      <c r="L5785" s="588"/>
      <c r="M5785" s="587"/>
      <c r="N5785" s="587"/>
      <c r="O5785" s="587"/>
    </row>
    <row r="5786" spans="1:18" ht="37.5">
      <c r="B5786" s="590" t="s">
        <v>5582</v>
      </c>
      <c r="C5786" s="590" t="s">
        <v>36</v>
      </c>
      <c r="D5786" s="590" t="s">
        <v>2593</v>
      </c>
      <c r="E5786" s="590" t="s">
        <v>4241</v>
      </c>
      <c r="F5786" s="591" t="s">
        <v>193</v>
      </c>
      <c r="G5786" s="590" t="s">
        <v>311</v>
      </c>
      <c r="H5786" s="589">
        <v>45</v>
      </c>
      <c r="I5786" s="592">
        <v>3750</v>
      </c>
      <c r="J5786" s="592">
        <v>168750</v>
      </c>
      <c r="K5786" s="590" t="s">
        <v>33</v>
      </c>
      <c r="L5786" s="590" t="s">
        <v>2595</v>
      </c>
      <c r="M5786" s="591" t="s">
        <v>193</v>
      </c>
      <c r="O5786" s="554" t="str">
        <f t="shared" ref="O5786:O5787" si="553">+_xlfn.CONCAT(B5786,"-",E5786)</f>
        <v>B3/32/03-H.1</v>
      </c>
      <c r="P5786" s="555"/>
      <c r="Q5786" s="555"/>
      <c r="R5786" s="555"/>
    </row>
    <row r="5787" spans="1:18" ht="37.5">
      <c r="B5787" s="590" t="s">
        <v>5582</v>
      </c>
      <c r="C5787" s="590" t="s">
        <v>36</v>
      </c>
      <c r="D5787" s="590" t="s">
        <v>2593</v>
      </c>
      <c r="E5787" s="590" t="s">
        <v>4242</v>
      </c>
      <c r="F5787" s="591" t="s">
        <v>194</v>
      </c>
      <c r="G5787" s="590" t="s">
        <v>311</v>
      </c>
      <c r="H5787" s="589">
        <v>0</v>
      </c>
      <c r="I5787" s="592">
        <v>12500</v>
      </c>
      <c r="J5787" s="589" t="s">
        <v>2536</v>
      </c>
      <c r="K5787" s="590" t="s">
        <v>33</v>
      </c>
      <c r="L5787" s="590" t="s">
        <v>2597</v>
      </c>
      <c r="M5787" s="591" t="s">
        <v>194</v>
      </c>
      <c r="O5787" s="554" t="str">
        <f t="shared" si="553"/>
        <v>B3/32/03-H.2</v>
      </c>
    </row>
    <row r="5789" spans="1:18" ht="14.5">
      <c r="A5789" s="587">
        <v>3</v>
      </c>
      <c r="B5789" s="588" t="s">
        <v>5582</v>
      </c>
      <c r="C5789" s="588" t="s">
        <v>36</v>
      </c>
      <c r="D5789" s="588" t="s">
        <v>36</v>
      </c>
      <c r="E5789" s="588" t="s">
        <v>36</v>
      </c>
      <c r="F5789" s="587" t="s">
        <v>439</v>
      </c>
      <c r="G5789" s="588" t="s">
        <v>36</v>
      </c>
      <c r="H5789" s="587"/>
      <c r="I5789" s="587"/>
      <c r="J5789" s="583">
        <v>16646034.23</v>
      </c>
      <c r="K5789" s="588"/>
      <c r="L5789" s="588"/>
      <c r="M5789" s="587"/>
      <c r="N5789" s="587"/>
      <c r="O5789" s="587"/>
    </row>
    <row r="5790" spans="1:18" ht="14.5">
      <c r="A5790" s="587">
        <v>4</v>
      </c>
      <c r="B5790" s="588" t="s">
        <v>5582</v>
      </c>
      <c r="C5790" s="588" t="s">
        <v>36</v>
      </c>
      <c r="D5790" s="588" t="s">
        <v>36</v>
      </c>
      <c r="E5790" s="588" t="s">
        <v>36</v>
      </c>
      <c r="F5790" s="587" t="s">
        <v>440</v>
      </c>
      <c r="G5790" s="588" t="s">
        <v>36</v>
      </c>
      <c r="H5790" s="587"/>
      <c r="I5790" s="587"/>
      <c r="J5790" s="583">
        <v>952879.43</v>
      </c>
      <c r="K5790" s="588"/>
      <c r="L5790" s="588"/>
      <c r="M5790" s="587"/>
      <c r="N5790" s="587"/>
      <c r="O5790" s="587"/>
      <c r="P5790" s="555"/>
      <c r="Q5790" s="555"/>
      <c r="R5790" s="555"/>
    </row>
    <row r="5791" spans="1:18" ht="14.5">
      <c r="B5791" s="590" t="s">
        <v>5582</v>
      </c>
      <c r="C5791" s="590" t="s">
        <v>36</v>
      </c>
      <c r="D5791" s="590" t="s">
        <v>2604</v>
      </c>
      <c r="E5791" s="590" t="s">
        <v>33</v>
      </c>
      <c r="F5791" s="591" t="s">
        <v>441</v>
      </c>
      <c r="G5791" s="590" t="s">
        <v>311</v>
      </c>
      <c r="H5791" s="589">
        <v>4</v>
      </c>
      <c r="I5791" s="592">
        <v>3193.37</v>
      </c>
      <c r="J5791" s="592">
        <v>12773.48</v>
      </c>
      <c r="K5791" s="590" t="s">
        <v>2547</v>
      </c>
      <c r="L5791" s="590" t="s">
        <v>2605</v>
      </c>
      <c r="M5791" s="591" t="s">
        <v>441</v>
      </c>
      <c r="O5791" s="554" t="str">
        <f t="shared" ref="O5791:O5796" si="554">+_xlfn.CONCAT(B5791,"-",E5791)</f>
        <v>B3/32/03-J</v>
      </c>
      <c r="P5791" s="555"/>
      <c r="Q5791" s="555"/>
      <c r="R5791" s="555"/>
    </row>
    <row r="5792" spans="1:18">
      <c r="B5792" s="590" t="s">
        <v>5582</v>
      </c>
      <c r="C5792" s="590" t="s">
        <v>36</v>
      </c>
      <c r="D5792" s="590" t="s">
        <v>2604</v>
      </c>
      <c r="E5792" s="590" t="s">
        <v>34</v>
      </c>
      <c r="F5792" s="591" t="s">
        <v>443</v>
      </c>
      <c r="G5792" s="590" t="s">
        <v>311</v>
      </c>
      <c r="H5792" s="589">
        <v>0</v>
      </c>
      <c r="I5792" s="592">
        <v>4811.1899999999996</v>
      </c>
      <c r="J5792" s="589" t="s">
        <v>2536</v>
      </c>
      <c r="K5792" s="590" t="s">
        <v>2547</v>
      </c>
      <c r="L5792" s="590" t="s">
        <v>2606</v>
      </c>
      <c r="M5792" s="591" t="s">
        <v>443</v>
      </c>
      <c r="O5792" s="554" t="str">
        <f t="shared" si="554"/>
        <v>B3/32/03-K</v>
      </c>
    </row>
    <row r="5793" spans="1:18">
      <c r="B5793" s="590" t="s">
        <v>5582</v>
      </c>
      <c r="C5793" s="590" t="s">
        <v>36</v>
      </c>
      <c r="D5793" s="590" t="s">
        <v>2604</v>
      </c>
      <c r="E5793" s="590" t="s">
        <v>39</v>
      </c>
      <c r="F5793" s="591" t="s">
        <v>444</v>
      </c>
      <c r="G5793" s="590" t="s">
        <v>311</v>
      </c>
      <c r="H5793" s="589">
        <v>8</v>
      </c>
      <c r="I5793" s="592">
        <v>3522.81</v>
      </c>
      <c r="J5793" s="592">
        <v>28182.48</v>
      </c>
      <c r="K5793" s="590" t="s">
        <v>2547</v>
      </c>
      <c r="L5793" s="590" t="s">
        <v>2607</v>
      </c>
      <c r="M5793" s="591" t="s">
        <v>444</v>
      </c>
      <c r="O5793" s="554" t="str">
        <f t="shared" si="554"/>
        <v>B3/32/03-L</v>
      </c>
    </row>
    <row r="5794" spans="1:18">
      <c r="B5794" s="590" t="s">
        <v>5582</v>
      </c>
      <c r="C5794" s="590" t="s">
        <v>36</v>
      </c>
      <c r="D5794" s="590" t="s">
        <v>2604</v>
      </c>
      <c r="E5794" s="590" t="s">
        <v>38</v>
      </c>
      <c r="F5794" s="591" t="s">
        <v>445</v>
      </c>
      <c r="G5794" s="590" t="s">
        <v>311</v>
      </c>
      <c r="H5794" s="589">
        <v>78</v>
      </c>
      <c r="I5794" s="592">
        <v>11238.79</v>
      </c>
      <c r="J5794" s="592">
        <v>876625.62</v>
      </c>
      <c r="K5794" s="590" t="s">
        <v>2547</v>
      </c>
      <c r="L5794" s="590" t="s">
        <v>2609</v>
      </c>
      <c r="M5794" s="591" t="s">
        <v>445</v>
      </c>
      <c r="O5794" s="554" t="str">
        <f t="shared" si="554"/>
        <v>B3/32/03-M</v>
      </c>
    </row>
    <row r="5795" spans="1:18">
      <c r="B5795" s="590" t="s">
        <v>5582</v>
      </c>
      <c r="C5795" s="590" t="s">
        <v>36</v>
      </c>
      <c r="D5795" s="590" t="s">
        <v>2604</v>
      </c>
      <c r="E5795" s="590" t="s">
        <v>205</v>
      </c>
      <c r="F5795" s="591" t="s">
        <v>446</v>
      </c>
      <c r="G5795" s="590" t="s">
        <v>311</v>
      </c>
      <c r="H5795" s="589">
        <v>8</v>
      </c>
      <c r="I5795" s="592">
        <v>2592.87</v>
      </c>
      <c r="J5795" s="592">
        <v>20742.96</v>
      </c>
      <c r="K5795" s="590" t="s">
        <v>2547</v>
      </c>
      <c r="L5795" s="590" t="s">
        <v>2610</v>
      </c>
      <c r="M5795" s="591" t="s">
        <v>446</v>
      </c>
      <c r="O5795" s="554" t="str">
        <f t="shared" si="554"/>
        <v>B3/32/03-N</v>
      </c>
    </row>
    <row r="5796" spans="1:18">
      <c r="B5796" s="590" t="s">
        <v>5582</v>
      </c>
      <c r="C5796" s="590" t="s">
        <v>36</v>
      </c>
      <c r="D5796" s="590" t="s">
        <v>2604</v>
      </c>
      <c r="E5796" s="590" t="s">
        <v>414</v>
      </c>
      <c r="F5796" s="591" t="s">
        <v>447</v>
      </c>
      <c r="G5796" s="590" t="s">
        <v>311</v>
      </c>
      <c r="H5796" s="589">
        <v>7</v>
      </c>
      <c r="I5796" s="592">
        <v>2079.27</v>
      </c>
      <c r="J5796" s="592">
        <v>14554.89</v>
      </c>
      <c r="K5796" s="590" t="s">
        <v>2547</v>
      </c>
      <c r="L5796" s="590" t="s">
        <v>2611</v>
      </c>
      <c r="M5796" s="591" t="s">
        <v>447</v>
      </c>
      <c r="O5796" s="554" t="str">
        <f t="shared" si="554"/>
        <v>B3/32/03-P</v>
      </c>
    </row>
    <row r="5799" spans="1:18" ht="14.5">
      <c r="A5799" s="587">
        <v>4</v>
      </c>
      <c r="B5799" s="588" t="s">
        <v>5583</v>
      </c>
      <c r="C5799" s="588" t="s">
        <v>36</v>
      </c>
      <c r="D5799" s="588" t="s">
        <v>36</v>
      </c>
      <c r="E5799" s="588" t="s">
        <v>36</v>
      </c>
      <c r="F5799" s="587" t="s">
        <v>5584</v>
      </c>
      <c r="G5799" s="588" t="s">
        <v>36</v>
      </c>
      <c r="H5799" s="587"/>
      <c r="I5799" s="587"/>
      <c r="J5799" s="583">
        <v>15693154.800000001</v>
      </c>
      <c r="K5799" s="588"/>
      <c r="L5799" s="588"/>
      <c r="M5799" s="587"/>
      <c r="N5799" s="587"/>
      <c r="O5799" s="587"/>
    </row>
    <row r="5800" spans="1:18" ht="87.5">
      <c r="B5800" s="590" t="s">
        <v>5583</v>
      </c>
      <c r="C5800" s="590" t="s">
        <v>36</v>
      </c>
      <c r="D5800" s="590" t="s">
        <v>5585</v>
      </c>
      <c r="E5800" s="590" t="s">
        <v>5</v>
      </c>
      <c r="F5800" s="591" t="s">
        <v>5586</v>
      </c>
      <c r="G5800" s="590" t="s">
        <v>168</v>
      </c>
      <c r="H5800" s="593">
        <v>11248</v>
      </c>
      <c r="I5800" s="589">
        <v>730.05</v>
      </c>
      <c r="J5800" s="592">
        <v>8211602.4000000004</v>
      </c>
      <c r="K5800" s="590" t="s">
        <v>33</v>
      </c>
      <c r="L5800" s="590" t="s">
        <v>5587</v>
      </c>
      <c r="M5800" s="591" t="s">
        <v>5588</v>
      </c>
      <c r="O5800" s="554" t="str">
        <f t="shared" ref="O5800:O5803" si="555">+_xlfn.CONCAT(B5800,"-",E5800)</f>
        <v>B3/32/04-A</v>
      </c>
      <c r="P5800" s="555"/>
      <c r="Q5800" s="555"/>
      <c r="R5800" s="555"/>
    </row>
    <row r="5801" spans="1:18" ht="87.5">
      <c r="B5801" s="590" t="s">
        <v>5583</v>
      </c>
      <c r="C5801" s="590" t="s">
        <v>36</v>
      </c>
      <c r="D5801" s="590" t="s">
        <v>5585</v>
      </c>
      <c r="E5801" s="590" t="s">
        <v>6</v>
      </c>
      <c r="F5801" s="591" t="s">
        <v>5589</v>
      </c>
      <c r="G5801" s="590" t="s">
        <v>168</v>
      </c>
      <c r="H5801" s="589">
        <v>363</v>
      </c>
      <c r="I5801" s="589">
        <v>730.05</v>
      </c>
      <c r="J5801" s="592">
        <v>265008.15000000002</v>
      </c>
      <c r="K5801" s="590" t="s">
        <v>33</v>
      </c>
      <c r="L5801" s="590" t="s">
        <v>5587</v>
      </c>
      <c r="M5801" s="591" t="s">
        <v>5588</v>
      </c>
      <c r="O5801" s="554" t="str">
        <f t="shared" si="555"/>
        <v>B3/32/04-B</v>
      </c>
    </row>
    <row r="5802" spans="1:18" ht="87.5">
      <c r="B5802" s="590" t="s">
        <v>5583</v>
      </c>
      <c r="C5802" s="590" t="s">
        <v>36</v>
      </c>
      <c r="D5802" s="590" t="s">
        <v>5585</v>
      </c>
      <c r="E5802" s="590" t="s">
        <v>7</v>
      </c>
      <c r="F5802" s="591" t="s">
        <v>5590</v>
      </c>
      <c r="G5802" s="590" t="s">
        <v>168</v>
      </c>
      <c r="H5802" s="593">
        <v>9226</v>
      </c>
      <c r="I5802" s="589">
        <v>730.05</v>
      </c>
      <c r="J5802" s="592">
        <v>6735441.2999999998</v>
      </c>
      <c r="K5802" s="590" t="s">
        <v>33</v>
      </c>
      <c r="L5802" s="590" t="s">
        <v>5587</v>
      </c>
      <c r="M5802" s="591" t="s">
        <v>5588</v>
      </c>
      <c r="O5802" s="554" t="str">
        <f t="shared" si="555"/>
        <v>B3/32/04-C</v>
      </c>
    </row>
    <row r="5803" spans="1:18" ht="87.5">
      <c r="B5803" s="590" t="s">
        <v>5583</v>
      </c>
      <c r="C5803" s="590" t="s">
        <v>36</v>
      </c>
      <c r="D5803" s="590" t="s">
        <v>5585</v>
      </c>
      <c r="E5803" s="590" t="s">
        <v>8</v>
      </c>
      <c r="F5803" s="591" t="s">
        <v>5591</v>
      </c>
      <c r="G5803" s="590" t="s">
        <v>168</v>
      </c>
      <c r="H5803" s="589">
        <v>659</v>
      </c>
      <c r="I5803" s="589">
        <v>730.05</v>
      </c>
      <c r="J5803" s="592">
        <v>481102.95</v>
      </c>
      <c r="K5803" s="590" t="s">
        <v>33</v>
      </c>
      <c r="L5803" s="590" t="s">
        <v>5587</v>
      </c>
      <c r="M5803" s="591" t="s">
        <v>5588</v>
      </c>
      <c r="O5803" s="554" t="str">
        <f t="shared" si="555"/>
        <v>B3/32/04-D</v>
      </c>
    </row>
    <row r="5806" spans="1:18" ht="14.5">
      <c r="A5806" s="587">
        <v>3</v>
      </c>
      <c r="B5806" s="588" t="s">
        <v>5592</v>
      </c>
      <c r="C5806" s="588" t="s">
        <v>36</v>
      </c>
      <c r="D5806" s="588" t="s">
        <v>36</v>
      </c>
      <c r="E5806" s="588" t="s">
        <v>36</v>
      </c>
      <c r="F5806" s="587" t="s">
        <v>471</v>
      </c>
      <c r="G5806" s="588" t="s">
        <v>36</v>
      </c>
      <c r="H5806" s="587"/>
      <c r="I5806" s="587"/>
      <c r="J5806" s="583">
        <v>1894648</v>
      </c>
      <c r="K5806" s="588"/>
      <c r="L5806" s="588"/>
      <c r="M5806" s="587"/>
      <c r="N5806" s="587"/>
      <c r="O5806" s="587"/>
    </row>
    <row r="5807" spans="1:18" ht="101.5">
      <c r="A5807" s="587">
        <v>4</v>
      </c>
      <c r="B5807" s="588" t="s">
        <v>5592</v>
      </c>
      <c r="C5807" s="588" t="s">
        <v>36</v>
      </c>
      <c r="D5807" s="588" t="s">
        <v>36</v>
      </c>
      <c r="E5807" s="588" t="s">
        <v>36</v>
      </c>
      <c r="F5807" s="587" t="s">
        <v>472</v>
      </c>
      <c r="G5807" s="588" t="s">
        <v>36</v>
      </c>
      <c r="H5807" s="587"/>
      <c r="I5807" s="587"/>
      <c r="J5807" s="583">
        <v>1894648</v>
      </c>
      <c r="K5807" s="588"/>
      <c r="L5807" s="588"/>
      <c r="M5807" s="587"/>
      <c r="N5807" s="587"/>
      <c r="O5807" s="587"/>
      <c r="P5807" s="555"/>
      <c r="Q5807" s="555"/>
      <c r="R5807" s="555"/>
    </row>
    <row r="5808" spans="1:18" ht="14.5">
      <c r="B5808" s="590" t="s">
        <v>5592</v>
      </c>
      <c r="C5808" s="590" t="s">
        <v>36</v>
      </c>
      <c r="D5808" s="590" t="s">
        <v>2612</v>
      </c>
      <c r="E5808" s="590" t="s">
        <v>5</v>
      </c>
      <c r="F5808" s="591" t="s">
        <v>473</v>
      </c>
      <c r="G5808" s="590" t="s">
        <v>474</v>
      </c>
      <c r="H5808" s="593">
        <v>1046</v>
      </c>
      <c r="I5808" s="589">
        <v>514.85</v>
      </c>
      <c r="J5808" s="592">
        <v>538533.1</v>
      </c>
      <c r="K5808" s="590" t="s">
        <v>2547</v>
      </c>
      <c r="L5808" s="590" t="s">
        <v>2613</v>
      </c>
      <c r="M5808" s="591" t="s">
        <v>2614</v>
      </c>
      <c r="O5808" s="554" t="str">
        <f t="shared" ref="O5808:O5810" si="556">+_xlfn.CONCAT(B5808,"-",E5808)</f>
        <v>B3/32/05-A</v>
      </c>
      <c r="P5808" s="555"/>
      <c r="Q5808" s="555"/>
      <c r="R5808" s="555"/>
    </row>
    <row r="5809" spans="1:18">
      <c r="B5809" s="590" t="s">
        <v>5592</v>
      </c>
      <c r="C5809" s="590" t="s">
        <v>36</v>
      </c>
      <c r="D5809" s="590" t="s">
        <v>2612</v>
      </c>
      <c r="E5809" s="590" t="s">
        <v>6</v>
      </c>
      <c r="F5809" s="591" t="s">
        <v>475</v>
      </c>
      <c r="G5809" s="590" t="s">
        <v>474</v>
      </c>
      <c r="H5809" s="589">
        <v>949</v>
      </c>
      <c r="I5809" s="589">
        <v>514.85</v>
      </c>
      <c r="J5809" s="592">
        <v>488592.65</v>
      </c>
      <c r="K5809" s="590" t="s">
        <v>2547</v>
      </c>
      <c r="L5809" s="590" t="s">
        <v>2613</v>
      </c>
      <c r="M5809" s="591" t="s">
        <v>2614</v>
      </c>
      <c r="O5809" s="554" t="str">
        <f t="shared" si="556"/>
        <v>B3/32/05-B</v>
      </c>
    </row>
    <row r="5810" spans="1:18">
      <c r="B5810" s="590" t="s">
        <v>5592</v>
      </c>
      <c r="C5810" s="590" t="s">
        <v>36</v>
      </c>
      <c r="D5810" s="590" t="s">
        <v>2612</v>
      </c>
      <c r="E5810" s="590" t="s">
        <v>7</v>
      </c>
      <c r="F5810" s="591" t="s">
        <v>476</v>
      </c>
      <c r="G5810" s="590" t="s">
        <v>474</v>
      </c>
      <c r="H5810" s="593">
        <v>1685</v>
      </c>
      <c r="I5810" s="589">
        <v>514.85</v>
      </c>
      <c r="J5810" s="592">
        <v>867522.25</v>
      </c>
      <c r="K5810" s="590" t="s">
        <v>2547</v>
      </c>
      <c r="L5810" s="590" t="s">
        <v>2613</v>
      </c>
      <c r="M5810" s="591" t="s">
        <v>2614</v>
      </c>
      <c r="O5810" s="554" t="str">
        <f t="shared" si="556"/>
        <v>B3/32/05-C</v>
      </c>
    </row>
    <row r="5812" spans="1:18" ht="14.5">
      <c r="A5812" s="587">
        <v>3</v>
      </c>
      <c r="B5812" s="588" t="s">
        <v>5592</v>
      </c>
      <c r="C5812" s="588" t="s">
        <v>36</v>
      </c>
      <c r="D5812" s="588" t="s">
        <v>36</v>
      </c>
      <c r="E5812" s="588" t="s">
        <v>36</v>
      </c>
      <c r="F5812" s="587" t="s">
        <v>448</v>
      </c>
      <c r="G5812" s="588" t="s">
        <v>36</v>
      </c>
      <c r="H5812" s="587"/>
      <c r="I5812" s="587"/>
      <c r="J5812" s="583">
        <v>3714522.75</v>
      </c>
      <c r="K5812" s="588"/>
      <c r="L5812" s="588"/>
      <c r="M5812" s="587"/>
      <c r="N5812" s="587"/>
      <c r="O5812" s="587"/>
    </row>
    <row r="5813" spans="1:18" ht="72.5">
      <c r="A5813" s="587">
        <v>4</v>
      </c>
      <c r="B5813" s="588" t="s">
        <v>5592</v>
      </c>
      <c r="C5813" s="588" t="s">
        <v>36</v>
      </c>
      <c r="D5813" s="588" t="s">
        <v>36</v>
      </c>
      <c r="E5813" s="588" t="s">
        <v>36</v>
      </c>
      <c r="F5813" s="587" t="s">
        <v>449</v>
      </c>
      <c r="G5813" s="588" t="s">
        <v>36</v>
      </c>
      <c r="H5813" s="587"/>
      <c r="I5813" s="587"/>
      <c r="J5813" s="583">
        <v>3171439.54</v>
      </c>
      <c r="K5813" s="588"/>
      <c r="L5813" s="588"/>
      <c r="M5813" s="587"/>
      <c r="N5813" s="587"/>
      <c r="O5813" s="587"/>
      <c r="P5813" s="555"/>
      <c r="Q5813" s="555"/>
      <c r="R5813" s="555"/>
    </row>
    <row r="5814" spans="1:18" ht="14.5">
      <c r="A5814" s="587">
        <v>5</v>
      </c>
      <c r="B5814" s="588" t="s">
        <v>5592</v>
      </c>
      <c r="C5814" s="588" t="s">
        <v>36</v>
      </c>
      <c r="D5814" s="588" t="s">
        <v>36</v>
      </c>
      <c r="E5814" s="588" t="s">
        <v>36</v>
      </c>
      <c r="F5814" s="587" t="s">
        <v>450</v>
      </c>
      <c r="G5814" s="588" t="s">
        <v>36</v>
      </c>
      <c r="H5814" s="587"/>
      <c r="I5814" s="587"/>
      <c r="J5814" s="583">
        <v>2455360.65</v>
      </c>
      <c r="K5814" s="588"/>
      <c r="L5814" s="588"/>
      <c r="M5814" s="587"/>
      <c r="N5814" s="587"/>
      <c r="O5814" s="587"/>
      <c r="P5814" s="555"/>
      <c r="Q5814" s="555"/>
      <c r="R5814" s="555"/>
    </row>
    <row r="5815" spans="1:18" ht="14.5">
      <c r="B5815" s="590" t="s">
        <v>5592</v>
      </c>
      <c r="C5815" s="590" t="s">
        <v>36</v>
      </c>
      <c r="D5815" s="590" t="s">
        <v>2615</v>
      </c>
      <c r="E5815" s="590" t="s">
        <v>8</v>
      </c>
      <c r="F5815" s="591" t="s">
        <v>451</v>
      </c>
      <c r="G5815" s="590" t="s">
        <v>311</v>
      </c>
      <c r="H5815" s="589">
        <v>72</v>
      </c>
      <c r="I5815" s="592">
        <v>14828.31</v>
      </c>
      <c r="J5815" s="592">
        <v>1067638.32</v>
      </c>
      <c r="K5815" s="590" t="s">
        <v>2547</v>
      </c>
      <c r="L5815" s="590" t="s">
        <v>2616</v>
      </c>
      <c r="M5815" s="591" t="s">
        <v>451</v>
      </c>
      <c r="O5815" s="554" t="str">
        <f t="shared" ref="O5815:O5818" si="557">+_xlfn.CONCAT(B5815,"-",E5815)</f>
        <v>B3/32/05-D</v>
      </c>
      <c r="P5815" s="555"/>
      <c r="Q5815" s="555"/>
      <c r="R5815" s="555"/>
    </row>
    <row r="5816" spans="1:18">
      <c r="B5816" s="590" t="s">
        <v>5592</v>
      </c>
      <c r="C5816" s="590" t="s">
        <v>36</v>
      </c>
      <c r="D5816" s="590" t="s">
        <v>2615</v>
      </c>
      <c r="E5816" s="590" t="s">
        <v>10</v>
      </c>
      <c r="F5816" s="591" t="s">
        <v>452</v>
      </c>
      <c r="G5816" s="590" t="s">
        <v>311</v>
      </c>
      <c r="H5816" s="589">
        <v>26</v>
      </c>
      <c r="I5816" s="592">
        <v>2626.85</v>
      </c>
      <c r="J5816" s="592">
        <v>68298.100000000006</v>
      </c>
      <c r="K5816" s="590" t="s">
        <v>2547</v>
      </c>
      <c r="L5816" s="590" t="s">
        <v>2617</v>
      </c>
      <c r="M5816" s="591" t="s">
        <v>452</v>
      </c>
      <c r="O5816" s="554" t="str">
        <f t="shared" si="557"/>
        <v>B3/32/05-E</v>
      </c>
    </row>
    <row r="5817" spans="1:18">
      <c r="B5817" s="590" t="s">
        <v>5592</v>
      </c>
      <c r="C5817" s="590" t="s">
        <v>36</v>
      </c>
      <c r="D5817" s="590" t="s">
        <v>2615</v>
      </c>
      <c r="E5817" s="590" t="s">
        <v>11</v>
      </c>
      <c r="F5817" s="591" t="s">
        <v>453</v>
      </c>
      <c r="G5817" s="590" t="s">
        <v>311</v>
      </c>
      <c r="H5817" s="589">
        <v>37</v>
      </c>
      <c r="I5817" s="592">
        <v>7207.29</v>
      </c>
      <c r="J5817" s="592">
        <v>266669.73</v>
      </c>
      <c r="K5817" s="590" t="s">
        <v>2547</v>
      </c>
      <c r="L5817" s="590" t="s">
        <v>2618</v>
      </c>
      <c r="M5817" s="591" t="s">
        <v>453</v>
      </c>
      <c r="O5817" s="554" t="str">
        <f t="shared" si="557"/>
        <v>B3/32/05-F</v>
      </c>
    </row>
    <row r="5818" spans="1:18">
      <c r="B5818" s="590" t="s">
        <v>5592</v>
      </c>
      <c r="C5818" s="590" t="s">
        <v>36</v>
      </c>
      <c r="D5818" s="590" t="s">
        <v>2615</v>
      </c>
      <c r="E5818" s="590" t="s">
        <v>27</v>
      </c>
      <c r="F5818" s="591" t="s">
        <v>4244</v>
      </c>
      <c r="G5818" s="590" t="s">
        <v>311</v>
      </c>
      <c r="H5818" s="589">
        <v>175</v>
      </c>
      <c r="I5818" s="592">
        <v>6015.74</v>
      </c>
      <c r="J5818" s="592">
        <v>1052754.5</v>
      </c>
      <c r="K5818" s="590" t="s">
        <v>2547</v>
      </c>
      <c r="L5818" s="590" t="s">
        <v>4245</v>
      </c>
      <c r="M5818" s="591" t="s">
        <v>4244</v>
      </c>
      <c r="O5818" s="554" t="str">
        <f t="shared" si="557"/>
        <v>B3/32/05-G</v>
      </c>
    </row>
    <row r="5820" spans="1:18" ht="14.5">
      <c r="A5820" s="587">
        <v>5</v>
      </c>
      <c r="B5820" s="588" t="s">
        <v>5592</v>
      </c>
      <c r="C5820" s="588" t="s">
        <v>36</v>
      </c>
      <c r="D5820" s="588" t="s">
        <v>36</v>
      </c>
      <c r="E5820" s="588" t="s">
        <v>36</v>
      </c>
      <c r="F5820" s="587" t="s">
        <v>454</v>
      </c>
      <c r="G5820" s="588" t="s">
        <v>36</v>
      </c>
      <c r="H5820" s="587"/>
      <c r="I5820" s="587"/>
      <c r="J5820" s="583">
        <v>250882.17</v>
      </c>
      <c r="K5820" s="588"/>
      <c r="L5820" s="588"/>
      <c r="M5820" s="587"/>
      <c r="N5820" s="587"/>
      <c r="O5820" s="587"/>
    </row>
    <row r="5821" spans="1:18" ht="14.5">
      <c r="B5821" s="590" t="s">
        <v>5592</v>
      </c>
      <c r="C5821" s="590" t="s">
        <v>36</v>
      </c>
      <c r="D5821" s="590" t="s">
        <v>2615</v>
      </c>
      <c r="E5821" s="590" t="s">
        <v>28</v>
      </c>
      <c r="F5821" s="591" t="s">
        <v>5593</v>
      </c>
      <c r="G5821" s="590" t="s">
        <v>168</v>
      </c>
      <c r="H5821" s="589">
        <v>264</v>
      </c>
      <c r="I5821" s="589">
        <v>219.66</v>
      </c>
      <c r="J5821" s="592">
        <v>57990.239999999998</v>
      </c>
      <c r="K5821" s="590" t="s">
        <v>2547</v>
      </c>
      <c r="L5821" s="590" t="s">
        <v>5594</v>
      </c>
      <c r="M5821" s="591" t="s">
        <v>5593</v>
      </c>
      <c r="O5821" s="554" t="str">
        <f t="shared" ref="O5821:O5822" si="558">+_xlfn.CONCAT(B5821,"-",E5821)</f>
        <v>B3/32/05-H</v>
      </c>
      <c r="P5821" s="555"/>
      <c r="Q5821" s="555"/>
      <c r="R5821" s="555"/>
    </row>
    <row r="5822" spans="1:18">
      <c r="B5822" s="590" t="s">
        <v>5592</v>
      </c>
      <c r="C5822" s="590" t="s">
        <v>36</v>
      </c>
      <c r="D5822" s="590" t="s">
        <v>2615</v>
      </c>
      <c r="E5822" s="590" t="s">
        <v>33</v>
      </c>
      <c r="F5822" s="591" t="s">
        <v>457</v>
      </c>
      <c r="G5822" s="590" t="s">
        <v>168</v>
      </c>
      <c r="H5822" s="589">
        <v>869</v>
      </c>
      <c r="I5822" s="589">
        <v>221.97</v>
      </c>
      <c r="J5822" s="592">
        <v>192891.93</v>
      </c>
      <c r="K5822" s="590" t="s">
        <v>2547</v>
      </c>
      <c r="L5822" s="590" t="s">
        <v>2625</v>
      </c>
      <c r="M5822" s="591" t="s">
        <v>457</v>
      </c>
      <c r="O5822" s="554" t="str">
        <f t="shared" si="558"/>
        <v>B3/32/05-J</v>
      </c>
    </row>
    <row r="5825" spans="1:18" ht="14.5">
      <c r="A5825" s="587">
        <v>5</v>
      </c>
      <c r="B5825" s="588" t="s">
        <v>5595</v>
      </c>
      <c r="C5825" s="588" t="s">
        <v>36</v>
      </c>
      <c r="D5825" s="588" t="s">
        <v>36</v>
      </c>
      <c r="E5825" s="588" t="s">
        <v>36</v>
      </c>
      <c r="F5825" s="587" t="s">
        <v>458</v>
      </c>
      <c r="G5825" s="588" t="s">
        <v>36</v>
      </c>
      <c r="H5825" s="587"/>
      <c r="I5825" s="587"/>
      <c r="J5825" s="583">
        <v>465196.72</v>
      </c>
      <c r="K5825" s="588"/>
      <c r="L5825" s="588"/>
      <c r="M5825" s="587"/>
      <c r="N5825" s="587"/>
      <c r="O5825" s="587"/>
    </row>
    <row r="5826" spans="1:18" ht="14.5">
      <c r="B5826" s="590" t="s">
        <v>5595</v>
      </c>
      <c r="C5826" s="590" t="s">
        <v>36</v>
      </c>
      <c r="D5826" s="590" t="s">
        <v>2615</v>
      </c>
      <c r="E5826" s="590" t="s">
        <v>5</v>
      </c>
      <c r="F5826" s="591" t="s">
        <v>4249</v>
      </c>
      <c r="G5826" s="590" t="s">
        <v>168</v>
      </c>
      <c r="H5826" s="589">
        <v>574</v>
      </c>
      <c r="I5826" s="589">
        <v>110.99</v>
      </c>
      <c r="J5826" s="592">
        <v>63708.26</v>
      </c>
      <c r="K5826" s="590" t="s">
        <v>2547</v>
      </c>
      <c r="L5826" s="590" t="s">
        <v>4250</v>
      </c>
      <c r="M5826" s="591" t="s">
        <v>4249</v>
      </c>
      <c r="O5826" s="554" t="str">
        <f t="shared" ref="O5826:O5830" si="559">+_xlfn.CONCAT(B5826,"-",E5826)</f>
        <v>B3/32/06-A</v>
      </c>
      <c r="P5826" s="555"/>
      <c r="Q5826" s="555"/>
      <c r="R5826" s="555"/>
    </row>
    <row r="5827" spans="1:18">
      <c r="B5827" s="590" t="s">
        <v>5595</v>
      </c>
      <c r="C5827" s="590" t="s">
        <v>36</v>
      </c>
      <c r="D5827" s="590" t="s">
        <v>2615</v>
      </c>
      <c r="E5827" s="590" t="s">
        <v>6</v>
      </c>
      <c r="F5827" s="591" t="s">
        <v>4251</v>
      </c>
      <c r="G5827" s="590" t="s">
        <v>168</v>
      </c>
      <c r="H5827" s="593">
        <v>2392</v>
      </c>
      <c r="I5827" s="589">
        <v>116.31</v>
      </c>
      <c r="J5827" s="592">
        <v>278213.52</v>
      </c>
      <c r="K5827" s="590" t="s">
        <v>2547</v>
      </c>
      <c r="L5827" s="590" t="s">
        <v>4252</v>
      </c>
      <c r="M5827" s="591" t="s">
        <v>4251</v>
      </c>
      <c r="O5827" s="554" t="str">
        <f t="shared" si="559"/>
        <v>B3/32/06-B</v>
      </c>
    </row>
    <row r="5828" spans="1:18">
      <c r="B5828" s="590" t="s">
        <v>5595</v>
      </c>
      <c r="C5828" s="590" t="s">
        <v>36</v>
      </c>
      <c r="D5828" s="590" t="s">
        <v>2615</v>
      </c>
      <c r="E5828" s="590" t="s">
        <v>7</v>
      </c>
      <c r="F5828" s="591" t="s">
        <v>4253</v>
      </c>
      <c r="G5828" s="590" t="s">
        <v>168</v>
      </c>
      <c r="H5828" s="589">
        <v>309</v>
      </c>
      <c r="I5828" s="589">
        <v>101.69</v>
      </c>
      <c r="J5828" s="592">
        <v>31422.21</v>
      </c>
      <c r="K5828" s="590" t="s">
        <v>2547</v>
      </c>
      <c r="L5828" s="590" t="s">
        <v>4254</v>
      </c>
      <c r="M5828" s="591" t="s">
        <v>4253</v>
      </c>
      <c r="O5828" s="554" t="str">
        <f t="shared" si="559"/>
        <v>B3/32/06-C</v>
      </c>
    </row>
    <row r="5829" spans="1:18">
      <c r="B5829" s="590" t="s">
        <v>5595</v>
      </c>
      <c r="C5829" s="590" t="s">
        <v>36</v>
      </c>
      <c r="D5829" s="590" t="s">
        <v>2615</v>
      </c>
      <c r="E5829" s="590" t="s">
        <v>8</v>
      </c>
      <c r="F5829" s="591" t="s">
        <v>460</v>
      </c>
      <c r="G5829" s="590" t="s">
        <v>168</v>
      </c>
      <c r="H5829" s="589">
        <v>217</v>
      </c>
      <c r="I5829" s="589">
        <v>101.69</v>
      </c>
      <c r="J5829" s="592">
        <v>22066.73</v>
      </c>
      <c r="K5829" s="590" t="s">
        <v>2547</v>
      </c>
      <c r="L5829" s="590" t="s">
        <v>5596</v>
      </c>
      <c r="M5829" s="591" t="s">
        <v>460</v>
      </c>
      <c r="O5829" s="554" t="str">
        <f t="shared" si="559"/>
        <v>B3/32/06-D</v>
      </c>
    </row>
    <row r="5830" spans="1:18">
      <c r="B5830" s="590" t="s">
        <v>5595</v>
      </c>
      <c r="C5830" s="590" t="s">
        <v>36</v>
      </c>
      <c r="D5830" s="590" t="s">
        <v>2615</v>
      </c>
      <c r="E5830" s="590" t="s">
        <v>10</v>
      </c>
      <c r="F5830" s="591" t="s">
        <v>4255</v>
      </c>
      <c r="G5830" s="590" t="s">
        <v>168</v>
      </c>
      <c r="H5830" s="589">
        <v>600</v>
      </c>
      <c r="I5830" s="589">
        <v>116.31</v>
      </c>
      <c r="J5830" s="592">
        <v>69786</v>
      </c>
      <c r="K5830" s="590" t="s">
        <v>2547</v>
      </c>
      <c r="L5830" s="590" t="s">
        <v>4256</v>
      </c>
      <c r="M5830" s="591" t="s">
        <v>4255</v>
      </c>
      <c r="O5830" s="554" t="str">
        <f t="shared" si="559"/>
        <v>B3/32/06-E</v>
      </c>
    </row>
    <row r="5832" spans="1:18" ht="14.5">
      <c r="A5832" s="587">
        <v>4</v>
      </c>
      <c r="B5832" s="588" t="s">
        <v>5595</v>
      </c>
      <c r="C5832" s="588" t="s">
        <v>36</v>
      </c>
      <c r="D5832" s="588" t="s">
        <v>36</v>
      </c>
      <c r="E5832" s="588" t="s">
        <v>36</v>
      </c>
      <c r="F5832" s="587" t="s">
        <v>462</v>
      </c>
      <c r="G5832" s="588" t="s">
        <v>36</v>
      </c>
      <c r="H5832" s="587"/>
      <c r="I5832" s="587"/>
      <c r="J5832" s="583">
        <v>83020.06</v>
      </c>
      <c r="K5832" s="588"/>
      <c r="L5832" s="588"/>
      <c r="M5832" s="587"/>
      <c r="N5832" s="587"/>
      <c r="O5832" s="587"/>
    </row>
    <row r="5833" spans="1:18" ht="29">
      <c r="A5833" s="587">
        <v>5</v>
      </c>
      <c r="B5833" s="588" t="s">
        <v>5595</v>
      </c>
      <c r="C5833" s="588" t="s">
        <v>36</v>
      </c>
      <c r="D5833" s="588" t="s">
        <v>36</v>
      </c>
      <c r="E5833" s="588" t="s">
        <v>36</v>
      </c>
      <c r="F5833" s="587" t="s">
        <v>4257</v>
      </c>
      <c r="G5833" s="588" t="s">
        <v>36</v>
      </c>
      <c r="H5833" s="587"/>
      <c r="I5833" s="587"/>
      <c r="J5833" s="583">
        <v>83020.06</v>
      </c>
      <c r="K5833" s="588"/>
      <c r="L5833" s="588"/>
      <c r="M5833" s="587"/>
      <c r="N5833" s="587"/>
      <c r="O5833" s="587"/>
      <c r="P5833" s="555"/>
      <c r="Q5833" s="555"/>
      <c r="R5833" s="555"/>
    </row>
    <row r="5834" spans="1:18" ht="14.5">
      <c r="B5834" s="590" t="s">
        <v>5595</v>
      </c>
      <c r="C5834" s="590" t="s">
        <v>36</v>
      </c>
      <c r="D5834" s="590" t="s">
        <v>2615</v>
      </c>
      <c r="E5834" s="590" t="s">
        <v>11</v>
      </c>
      <c r="F5834" s="591" t="s">
        <v>4249</v>
      </c>
      <c r="G5834" s="590" t="s">
        <v>168</v>
      </c>
      <c r="H5834" s="589">
        <v>573</v>
      </c>
      <c r="I5834" s="589">
        <v>110.99</v>
      </c>
      <c r="J5834" s="592">
        <v>63597.27</v>
      </c>
      <c r="K5834" s="590" t="s">
        <v>2547</v>
      </c>
      <c r="L5834" s="590" t="s">
        <v>4250</v>
      </c>
      <c r="M5834" s="591" t="s">
        <v>4249</v>
      </c>
      <c r="O5834" s="554" t="str">
        <f t="shared" ref="O5834:O5835" si="560">+_xlfn.CONCAT(B5834,"-",E5834)</f>
        <v>B3/32/06-F</v>
      </c>
      <c r="P5834" s="555"/>
      <c r="Q5834" s="555"/>
      <c r="R5834" s="555"/>
    </row>
    <row r="5835" spans="1:18">
      <c r="B5835" s="590" t="s">
        <v>5595</v>
      </c>
      <c r="C5835" s="590" t="s">
        <v>36</v>
      </c>
      <c r="D5835" s="590" t="s">
        <v>2615</v>
      </c>
      <c r="E5835" s="590" t="s">
        <v>27</v>
      </c>
      <c r="F5835" s="591" t="s">
        <v>4253</v>
      </c>
      <c r="G5835" s="590" t="s">
        <v>168</v>
      </c>
      <c r="H5835" s="589">
        <v>191</v>
      </c>
      <c r="I5835" s="589">
        <v>101.69</v>
      </c>
      <c r="J5835" s="592">
        <v>19422.79</v>
      </c>
      <c r="K5835" s="590" t="s">
        <v>2547</v>
      </c>
      <c r="L5835" s="590" t="s">
        <v>4254</v>
      </c>
      <c r="M5835" s="591" t="s">
        <v>4253</v>
      </c>
      <c r="O5835" s="554" t="str">
        <f t="shared" si="560"/>
        <v>B3/32/06-G</v>
      </c>
    </row>
    <row r="5837" spans="1:18" ht="14.5">
      <c r="A5837" s="587">
        <v>4</v>
      </c>
      <c r="B5837" s="588" t="s">
        <v>5595</v>
      </c>
      <c r="C5837" s="588" t="s">
        <v>36</v>
      </c>
      <c r="D5837" s="588" t="s">
        <v>36</v>
      </c>
      <c r="E5837" s="588" t="s">
        <v>36</v>
      </c>
      <c r="F5837" s="587" t="s">
        <v>466</v>
      </c>
      <c r="G5837" s="588" t="s">
        <v>36</v>
      </c>
      <c r="H5837" s="587"/>
      <c r="I5837" s="587"/>
      <c r="J5837" s="583">
        <v>460063.15</v>
      </c>
      <c r="K5837" s="588"/>
      <c r="L5837" s="588"/>
      <c r="M5837" s="587"/>
      <c r="N5837" s="587"/>
      <c r="O5837" s="587"/>
    </row>
    <row r="5838" spans="1:18" ht="29">
      <c r="A5838" s="587">
        <v>5</v>
      </c>
      <c r="B5838" s="588" t="s">
        <v>5595</v>
      </c>
      <c r="C5838" s="588" t="s">
        <v>36</v>
      </c>
      <c r="D5838" s="588" t="s">
        <v>36</v>
      </c>
      <c r="E5838" s="588" t="s">
        <v>36</v>
      </c>
      <c r="F5838" s="587" t="s">
        <v>467</v>
      </c>
      <c r="G5838" s="588" t="s">
        <v>36</v>
      </c>
      <c r="H5838" s="587"/>
      <c r="I5838" s="587"/>
      <c r="J5838" s="583">
        <v>460063.15</v>
      </c>
      <c r="K5838" s="588"/>
      <c r="L5838" s="588"/>
      <c r="M5838" s="587"/>
      <c r="N5838" s="587"/>
      <c r="O5838" s="587"/>
      <c r="P5838" s="555"/>
      <c r="Q5838" s="555"/>
      <c r="R5838" s="555"/>
    </row>
    <row r="5839" spans="1:18" ht="14.5">
      <c r="A5839" s="587">
        <v>6</v>
      </c>
      <c r="B5839" s="588" t="s">
        <v>5595</v>
      </c>
      <c r="C5839" s="588" t="s">
        <v>36</v>
      </c>
      <c r="D5839" s="588" t="s">
        <v>36</v>
      </c>
      <c r="E5839" s="588" t="s">
        <v>36</v>
      </c>
      <c r="F5839" s="587" t="s">
        <v>4258</v>
      </c>
      <c r="G5839" s="588" t="s">
        <v>36</v>
      </c>
      <c r="H5839" s="587"/>
      <c r="I5839" s="587"/>
      <c r="J5839" s="583">
        <v>47608.56</v>
      </c>
      <c r="K5839" s="588"/>
      <c r="L5839" s="588"/>
      <c r="M5839" s="587"/>
      <c r="N5839" s="587"/>
      <c r="O5839" s="587"/>
      <c r="P5839" s="555"/>
      <c r="Q5839" s="555"/>
      <c r="R5839" s="555"/>
    </row>
    <row r="5840" spans="1:18" ht="14.5">
      <c r="B5840" s="590" t="s">
        <v>5595</v>
      </c>
      <c r="C5840" s="590" t="s">
        <v>36</v>
      </c>
      <c r="D5840" s="590" t="s">
        <v>4259</v>
      </c>
      <c r="E5840" s="590" t="s">
        <v>28</v>
      </c>
      <c r="F5840" s="591" t="s">
        <v>4260</v>
      </c>
      <c r="G5840" s="590" t="s">
        <v>168</v>
      </c>
      <c r="H5840" s="589">
        <v>486</v>
      </c>
      <c r="I5840" s="589">
        <v>59.19</v>
      </c>
      <c r="J5840" s="592">
        <v>28766.34</v>
      </c>
      <c r="K5840" s="590" t="s">
        <v>2547</v>
      </c>
      <c r="L5840" s="590" t="s">
        <v>4261</v>
      </c>
      <c r="M5840" s="591" t="s">
        <v>4260</v>
      </c>
      <c r="O5840" s="554" t="str">
        <f t="shared" ref="O5840:O5841" si="561">+_xlfn.CONCAT(B5840,"-",E5840)</f>
        <v>B3/32/06-H</v>
      </c>
      <c r="P5840" s="555"/>
      <c r="Q5840" s="555"/>
      <c r="R5840" s="555"/>
    </row>
    <row r="5841" spans="1:18">
      <c r="B5841" s="590" t="s">
        <v>5595</v>
      </c>
      <c r="C5841" s="590" t="s">
        <v>36</v>
      </c>
      <c r="D5841" s="590" t="s">
        <v>2615</v>
      </c>
      <c r="E5841" s="590" t="s">
        <v>33</v>
      </c>
      <c r="F5841" s="591" t="s">
        <v>2623</v>
      </c>
      <c r="G5841" s="590" t="s">
        <v>168</v>
      </c>
      <c r="H5841" s="589">
        <v>162</v>
      </c>
      <c r="I5841" s="589">
        <v>116.31</v>
      </c>
      <c r="J5841" s="592">
        <v>18842.22</v>
      </c>
      <c r="K5841" s="590" t="s">
        <v>2547</v>
      </c>
      <c r="L5841" s="590" t="s">
        <v>2624</v>
      </c>
      <c r="M5841" s="591" t="s">
        <v>2623</v>
      </c>
      <c r="O5841" s="554" t="str">
        <f t="shared" si="561"/>
        <v>B3/32/06-J</v>
      </c>
    </row>
    <row r="5843" spans="1:18" ht="29">
      <c r="A5843" s="587">
        <v>6</v>
      </c>
      <c r="B5843" s="588" t="s">
        <v>5595</v>
      </c>
      <c r="C5843" s="588" t="s">
        <v>36</v>
      </c>
      <c r="D5843" s="588" t="s">
        <v>36</v>
      </c>
      <c r="E5843" s="588" t="s">
        <v>36</v>
      </c>
      <c r="F5843" s="587" t="s">
        <v>5597</v>
      </c>
      <c r="G5843" s="588" t="s">
        <v>36</v>
      </c>
      <c r="H5843" s="587"/>
      <c r="I5843" s="587"/>
      <c r="J5843" s="583">
        <v>163362.73000000001</v>
      </c>
      <c r="K5843" s="588"/>
      <c r="L5843" s="588"/>
      <c r="M5843" s="587"/>
      <c r="N5843" s="587"/>
      <c r="O5843" s="587"/>
    </row>
    <row r="5844" spans="1:18" ht="14.5">
      <c r="B5844" s="590" t="s">
        <v>5595</v>
      </c>
      <c r="C5844" s="590" t="s">
        <v>36</v>
      </c>
      <c r="D5844" s="590" t="s">
        <v>4259</v>
      </c>
      <c r="E5844" s="590" t="s">
        <v>34</v>
      </c>
      <c r="F5844" s="591" t="s">
        <v>4260</v>
      </c>
      <c r="G5844" s="590" t="s">
        <v>168</v>
      </c>
      <c r="H5844" s="593">
        <v>1195</v>
      </c>
      <c r="I5844" s="589">
        <v>59.19</v>
      </c>
      <c r="J5844" s="592">
        <v>70732.05</v>
      </c>
      <c r="K5844" s="590" t="s">
        <v>2547</v>
      </c>
      <c r="L5844" s="590" t="s">
        <v>4261</v>
      </c>
      <c r="M5844" s="591" t="s">
        <v>4260</v>
      </c>
      <c r="O5844" s="554" t="str">
        <f t="shared" ref="O5844:O5845" si="562">+_xlfn.CONCAT(B5844,"-",E5844)</f>
        <v>B3/32/06-K</v>
      </c>
      <c r="P5844" s="555"/>
      <c r="Q5844" s="555"/>
      <c r="R5844" s="555"/>
    </row>
    <row r="5845" spans="1:18">
      <c r="B5845" s="590" t="s">
        <v>5595</v>
      </c>
      <c r="C5845" s="590" t="s">
        <v>36</v>
      </c>
      <c r="D5845" s="590" t="s">
        <v>2615</v>
      </c>
      <c r="E5845" s="590" t="s">
        <v>39</v>
      </c>
      <c r="F5845" s="591" t="s">
        <v>5598</v>
      </c>
      <c r="G5845" s="590" t="s">
        <v>168</v>
      </c>
      <c r="H5845" s="589">
        <v>343</v>
      </c>
      <c r="I5845" s="589">
        <v>219.66</v>
      </c>
      <c r="J5845" s="592">
        <v>75343.38</v>
      </c>
      <c r="K5845" s="590" t="s">
        <v>2547</v>
      </c>
      <c r="L5845" s="590" t="s">
        <v>5599</v>
      </c>
      <c r="M5845" s="591" t="s">
        <v>5598</v>
      </c>
      <c r="O5845" s="554" t="str">
        <f t="shared" si="562"/>
        <v>B3/32/06-L</v>
      </c>
    </row>
    <row r="5848" spans="1:18">
      <c r="B5848" s="590" t="s">
        <v>5600</v>
      </c>
      <c r="C5848" s="590" t="s">
        <v>36</v>
      </c>
      <c r="D5848" s="590" t="s">
        <v>2615</v>
      </c>
      <c r="E5848" s="590" t="s">
        <v>5</v>
      </c>
      <c r="F5848" s="591" t="s">
        <v>460</v>
      </c>
      <c r="G5848" s="590" t="s">
        <v>168</v>
      </c>
      <c r="H5848" s="589">
        <v>170</v>
      </c>
      <c r="I5848" s="589">
        <v>101.69</v>
      </c>
      <c r="J5848" s="592">
        <v>17287.3</v>
      </c>
      <c r="K5848" s="590" t="s">
        <v>2547</v>
      </c>
      <c r="L5848" s="590" t="s">
        <v>5596</v>
      </c>
      <c r="M5848" s="591" t="s">
        <v>460</v>
      </c>
      <c r="O5848" s="554" t="str">
        <f>+_xlfn.CONCAT(B5848,"-",E5848)</f>
        <v>B3/32/07-A</v>
      </c>
    </row>
    <row r="5850" spans="1:18" ht="29">
      <c r="A5850" s="587">
        <v>6</v>
      </c>
      <c r="B5850" s="588" t="s">
        <v>5600</v>
      </c>
      <c r="C5850" s="588" t="s">
        <v>36</v>
      </c>
      <c r="D5850" s="588" t="s">
        <v>36</v>
      </c>
      <c r="E5850" s="588" t="s">
        <v>36</v>
      </c>
      <c r="F5850" s="587" t="s">
        <v>5601</v>
      </c>
      <c r="G5850" s="588" t="s">
        <v>36</v>
      </c>
      <c r="H5850" s="587"/>
      <c r="I5850" s="587"/>
      <c r="J5850" s="583">
        <v>249091.86</v>
      </c>
      <c r="K5850" s="588"/>
      <c r="L5850" s="588"/>
      <c r="M5850" s="587"/>
      <c r="N5850" s="587"/>
      <c r="O5850" s="587"/>
    </row>
    <row r="5851" spans="1:18" ht="14.5">
      <c r="B5851" s="590" t="s">
        <v>5600</v>
      </c>
      <c r="C5851" s="590" t="s">
        <v>36</v>
      </c>
      <c r="D5851" s="590" t="s">
        <v>4259</v>
      </c>
      <c r="E5851" s="590" t="s">
        <v>6</v>
      </c>
      <c r="F5851" s="591" t="s">
        <v>4260</v>
      </c>
      <c r="G5851" s="590" t="s">
        <v>168</v>
      </c>
      <c r="H5851" s="593">
        <v>2542</v>
      </c>
      <c r="I5851" s="589">
        <v>59.19</v>
      </c>
      <c r="J5851" s="592">
        <v>150460.98000000001</v>
      </c>
      <c r="K5851" s="590" t="s">
        <v>2547</v>
      </c>
      <c r="L5851" s="590" t="s">
        <v>4261</v>
      </c>
      <c r="M5851" s="591" t="s">
        <v>4260</v>
      </c>
      <c r="O5851" s="554" t="str">
        <f t="shared" ref="O5851:O5852" si="563">+_xlfn.CONCAT(B5851,"-",E5851)</f>
        <v>B3/32/07-B</v>
      </c>
      <c r="P5851" s="555"/>
      <c r="Q5851" s="555"/>
      <c r="R5851" s="555"/>
    </row>
    <row r="5852" spans="1:18">
      <c r="B5852" s="590" t="s">
        <v>5600</v>
      </c>
      <c r="C5852" s="590" t="s">
        <v>36</v>
      </c>
      <c r="D5852" s="590" t="s">
        <v>2615</v>
      </c>
      <c r="E5852" s="590" t="s">
        <v>7</v>
      </c>
      <c r="F5852" s="591" t="s">
        <v>4255</v>
      </c>
      <c r="G5852" s="590" t="s">
        <v>168</v>
      </c>
      <c r="H5852" s="589">
        <v>848</v>
      </c>
      <c r="I5852" s="589">
        <v>116.31</v>
      </c>
      <c r="J5852" s="592">
        <v>98630.88</v>
      </c>
      <c r="K5852" s="590" t="s">
        <v>2547</v>
      </c>
      <c r="L5852" s="590" t="s">
        <v>4256</v>
      </c>
      <c r="M5852" s="591" t="s">
        <v>4255</v>
      </c>
      <c r="O5852" s="554" t="str">
        <f t="shared" si="563"/>
        <v>B3/32/07-C</v>
      </c>
    </row>
    <row r="5854" spans="1:18" ht="14.5">
      <c r="A5854" s="587" t="s">
        <v>1633</v>
      </c>
      <c r="B5854" s="588" t="s">
        <v>5600</v>
      </c>
      <c r="C5854" s="588" t="s">
        <v>36</v>
      </c>
      <c r="D5854" s="588" t="s">
        <v>36</v>
      </c>
      <c r="E5854" s="588" t="s">
        <v>36</v>
      </c>
      <c r="F5854" s="587" t="s">
        <v>29</v>
      </c>
      <c r="G5854" s="588"/>
      <c r="H5854" s="587"/>
      <c r="I5854" s="587"/>
      <c r="J5854" s="587"/>
      <c r="K5854" s="588"/>
      <c r="L5854" s="588"/>
      <c r="M5854" s="587"/>
      <c r="N5854" s="587"/>
      <c r="O5854" s="587"/>
    </row>
    <row r="5855" spans="1:18" ht="14.5">
      <c r="A5855" s="587" t="s">
        <v>1633</v>
      </c>
      <c r="B5855" s="588" t="s">
        <v>5600</v>
      </c>
      <c r="C5855" s="588" t="s">
        <v>36</v>
      </c>
      <c r="D5855" s="588" t="s">
        <v>36</v>
      </c>
      <c r="E5855" s="588" t="s">
        <v>36</v>
      </c>
      <c r="F5855" s="587" t="s">
        <v>9</v>
      </c>
      <c r="G5855" s="588"/>
      <c r="H5855" s="587"/>
      <c r="I5855" s="587"/>
      <c r="J5855" s="587"/>
      <c r="K5855" s="588"/>
      <c r="L5855" s="588"/>
      <c r="M5855" s="587"/>
      <c r="N5855" s="587"/>
      <c r="O5855" s="587"/>
      <c r="P5855" s="555"/>
      <c r="Q5855" s="555"/>
      <c r="R5855" s="555"/>
    </row>
    <row r="5856" spans="1:18" ht="14.5">
      <c r="P5856" s="555"/>
      <c r="Q5856" s="555"/>
      <c r="R5856" s="555"/>
    </row>
    <row r="5858" spans="1:18" ht="14.5">
      <c r="A5858" s="587">
        <v>2</v>
      </c>
      <c r="B5858" s="588" t="s">
        <v>5602</v>
      </c>
      <c r="C5858" s="588" t="s">
        <v>36</v>
      </c>
      <c r="D5858" s="588" t="s">
        <v>36</v>
      </c>
      <c r="E5858" s="588" t="s">
        <v>36</v>
      </c>
      <c r="F5858" s="587" t="s">
        <v>24</v>
      </c>
      <c r="G5858" s="588" t="s">
        <v>36</v>
      </c>
      <c r="H5858" s="587"/>
      <c r="I5858" s="587"/>
      <c r="J5858" s="583">
        <v>10221914.49</v>
      </c>
      <c r="K5858" s="588"/>
      <c r="L5858" s="588"/>
      <c r="M5858" s="587"/>
      <c r="N5858" s="587"/>
      <c r="O5858" s="587"/>
    </row>
    <row r="5859" spans="1:18" ht="14.5">
      <c r="A5859" s="587">
        <v>3</v>
      </c>
      <c r="B5859" s="588" t="s">
        <v>5602</v>
      </c>
      <c r="C5859" s="588" t="s">
        <v>36</v>
      </c>
      <c r="D5859" s="588" t="s">
        <v>36</v>
      </c>
      <c r="E5859" s="588" t="s">
        <v>36</v>
      </c>
      <c r="F5859" s="587" t="s">
        <v>477</v>
      </c>
      <c r="G5859" s="588" t="s">
        <v>36</v>
      </c>
      <c r="H5859" s="587"/>
      <c r="I5859" s="587"/>
      <c r="J5859" s="583">
        <v>2012191.3</v>
      </c>
      <c r="K5859" s="588"/>
      <c r="L5859" s="588"/>
      <c r="M5859" s="587"/>
      <c r="N5859" s="587"/>
      <c r="O5859" s="587"/>
      <c r="P5859" s="555"/>
      <c r="Q5859" s="555"/>
      <c r="R5859" s="555"/>
    </row>
    <row r="5860" spans="1:18" ht="14.5">
      <c r="A5860" s="587">
        <v>4</v>
      </c>
      <c r="B5860" s="588" t="s">
        <v>5602</v>
      </c>
      <c r="C5860" s="588" t="s">
        <v>36</v>
      </c>
      <c r="D5860" s="588" t="s">
        <v>36</v>
      </c>
      <c r="E5860" s="588" t="s">
        <v>36</v>
      </c>
      <c r="F5860" s="587" t="s">
        <v>496</v>
      </c>
      <c r="G5860" s="588" t="s">
        <v>36</v>
      </c>
      <c r="H5860" s="587"/>
      <c r="I5860" s="587"/>
      <c r="J5860" s="583">
        <v>1715490</v>
      </c>
      <c r="K5860" s="588"/>
      <c r="L5860" s="588"/>
      <c r="M5860" s="587"/>
      <c r="N5860" s="587"/>
      <c r="O5860" s="587"/>
      <c r="P5860" s="555"/>
      <c r="Q5860" s="555"/>
      <c r="R5860" s="555"/>
    </row>
    <row r="5861" spans="1:18" ht="145">
      <c r="A5861" s="587">
        <v>5</v>
      </c>
      <c r="B5861" s="588" t="s">
        <v>5602</v>
      </c>
      <c r="C5861" s="588" t="s">
        <v>36</v>
      </c>
      <c r="D5861" s="588" t="s">
        <v>36</v>
      </c>
      <c r="E5861" s="588" t="s">
        <v>36</v>
      </c>
      <c r="F5861" s="587" t="s">
        <v>2627</v>
      </c>
      <c r="G5861" s="588" t="s">
        <v>36</v>
      </c>
      <c r="H5861" s="587"/>
      <c r="I5861" s="587"/>
      <c r="J5861" s="583">
        <v>1715490</v>
      </c>
      <c r="K5861" s="588"/>
      <c r="L5861" s="588"/>
      <c r="M5861" s="587"/>
      <c r="N5861" s="587"/>
      <c r="O5861" s="587"/>
      <c r="P5861" s="555"/>
      <c r="Q5861" s="555"/>
      <c r="R5861" s="555"/>
    </row>
    <row r="5862" spans="1:18" ht="14.5">
      <c r="A5862" s="587">
        <v>6</v>
      </c>
      <c r="B5862" s="588" t="s">
        <v>5602</v>
      </c>
      <c r="C5862" s="588" t="s">
        <v>36</v>
      </c>
      <c r="D5862" s="588" t="s">
        <v>36</v>
      </c>
      <c r="E5862" s="588" t="s">
        <v>36</v>
      </c>
      <c r="F5862" s="587" t="s">
        <v>5603</v>
      </c>
      <c r="G5862" s="588" t="s">
        <v>36</v>
      </c>
      <c r="H5862" s="587"/>
      <c r="I5862" s="587"/>
      <c r="J5862" s="587">
        <v>0</v>
      </c>
      <c r="K5862" s="588"/>
      <c r="L5862" s="588"/>
      <c r="M5862" s="587"/>
      <c r="N5862" s="587"/>
      <c r="O5862" s="587"/>
      <c r="P5862" s="555"/>
      <c r="Q5862" s="555"/>
      <c r="R5862" s="555"/>
    </row>
    <row r="5863" spans="1:18" ht="14.5">
      <c r="A5863" s="587">
        <v>6</v>
      </c>
      <c r="B5863" s="588" t="s">
        <v>5602</v>
      </c>
      <c r="C5863" s="588" t="s">
        <v>36</v>
      </c>
      <c r="D5863" s="588" t="s">
        <v>36</v>
      </c>
      <c r="E5863" s="588" t="s">
        <v>36</v>
      </c>
      <c r="F5863" s="587" t="s">
        <v>480</v>
      </c>
      <c r="G5863" s="588" t="s">
        <v>36</v>
      </c>
      <c r="H5863" s="587"/>
      <c r="I5863" s="587"/>
      <c r="J5863" s="583">
        <v>1207845</v>
      </c>
      <c r="K5863" s="588"/>
      <c r="L5863" s="588"/>
      <c r="M5863" s="587"/>
      <c r="N5863" s="587"/>
      <c r="O5863" s="587"/>
      <c r="P5863" s="555"/>
      <c r="Q5863" s="555"/>
      <c r="R5863" s="555"/>
    </row>
    <row r="5864" spans="1:18" ht="14.5">
      <c r="B5864" s="590" t="s">
        <v>5602</v>
      </c>
      <c r="C5864" s="590" t="s">
        <v>1914</v>
      </c>
      <c r="D5864" s="590" t="s">
        <v>2630</v>
      </c>
      <c r="E5864" s="590" t="s">
        <v>5</v>
      </c>
      <c r="F5864" s="591" t="s">
        <v>481</v>
      </c>
      <c r="G5864" s="590" t="s">
        <v>179</v>
      </c>
      <c r="H5864" s="593">
        <v>1380</v>
      </c>
      <c r="I5864" s="589">
        <v>875.25</v>
      </c>
      <c r="J5864" s="592">
        <v>1207845</v>
      </c>
      <c r="K5864" s="590" t="s">
        <v>2631</v>
      </c>
      <c r="L5864" s="590" t="s">
        <v>5604</v>
      </c>
      <c r="M5864" s="591" t="s">
        <v>481</v>
      </c>
      <c r="O5864" s="554" t="str">
        <f>+_xlfn.CONCAT(B5864,"-",E5864)</f>
        <v>B3/33/01-A</v>
      </c>
      <c r="P5864" s="555"/>
      <c r="Q5864" s="555"/>
      <c r="R5864" s="555"/>
    </row>
    <row r="5866" spans="1:18" ht="14.5">
      <c r="A5866" s="587">
        <v>6</v>
      </c>
      <c r="B5866" s="588" t="s">
        <v>5602</v>
      </c>
      <c r="C5866" s="588" t="s">
        <v>36</v>
      </c>
      <c r="D5866" s="588" t="s">
        <v>36</v>
      </c>
      <c r="E5866" s="588" t="s">
        <v>36</v>
      </c>
      <c r="F5866" s="587" t="s">
        <v>2629</v>
      </c>
      <c r="G5866" s="588" t="s">
        <v>36</v>
      </c>
      <c r="H5866" s="587"/>
      <c r="I5866" s="587"/>
      <c r="J5866" s="583">
        <v>231941.25</v>
      </c>
      <c r="K5866" s="588"/>
      <c r="L5866" s="588"/>
      <c r="M5866" s="587"/>
      <c r="N5866" s="587"/>
      <c r="O5866" s="587"/>
    </row>
    <row r="5867" spans="1:18" ht="14.5">
      <c r="B5867" s="590" t="s">
        <v>5602</v>
      </c>
      <c r="C5867" s="590" t="s">
        <v>1914</v>
      </c>
      <c r="D5867" s="590" t="s">
        <v>2630</v>
      </c>
      <c r="E5867" s="590" t="s">
        <v>6</v>
      </c>
      <c r="F5867" s="591" t="s">
        <v>481</v>
      </c>
      <c r="G5867" s="590" t="s">
        <v>179</v>
      </c>
      <c r="H5867" s="589">
        <v>265</v>
      </c>
      <c r="I5867" s="589">
        <v>875.25</v>
      </c>
      <c r="J5867" s="592">
        <v>231941.25</v>
      </c>
      <c r="K5867" s="590" t="s">
        <v>2631</v>
      </c>
      <c r="L5867" s="590" t="s">
        <v>5605</v>
      </c>
      <c r="M5867" s="591" t="s">
        <v>481</v>
      </c>
      <c r="O5867" s="554" t="str">
        <f>+_xlfn.CONCAT(B5867,"-",E5867)</f>
        <v>B3/33/01-B</v>
      </c>
      <c r="P5867" s="555"/>
      <c r="Q5867" s="555"/>
      <c r="R5867" s="555"/>
    </row>
    <row r="5869" spans="1:18" ht="14.5">
      <c r="A5869" s="587">
        <v>6</v>
      </c>
      <c r="B5869" s="588" t="s">
        <v>5602</v>
      </c>
      <c r="C5869" s="588" t="s">
        <v>36</v>
      </c>
      <c r="D5869" s="588" t="s">
        <v>36</v>
      </c>
      <c r="E5869" s="588" t="s">
        <v>36</v>
      </c>
      <c r="F5869" s="587" t="s">
        <v>5606</v>
      </c>
      <c r="G5869" s="588" t="s">
        <v>36</v>
      </c>
      <c r="H5869" s="587"/>
      <c r="I5869" s="587"/>
      <c r="J5869" s="587">
        <v>0</v>
      </c>
      <c r="K5869" s="588"/>
      <c r="L5869" s="588"/>
      <c r="M5869" s="587"/>
      <c r="N5869" s="587"/>
      <c r="O5869" s="587"/>
    </row>
    <row r="5870" spans="1:18" ht="14.5">
      <c r="A5870" s="587">
        <v>6</v>
      </c>
      <c r="B5870" s="588" t="s">
        <v>5602</v>
      </c>
      <c r="C5870" s="588" t="s">
        <v>36</v>
      </c>
      <c r="D5870" s="588" t="s">
        <v>36</v>
      </c>
      <c r="E5870" s="588" t="s">
        <v>36</v>
      </c>
      <c r="F5870" s="587" t="s">
        <v>4264</v>
      </c>
      <c r="G5870" s="588" t="s">
        <v>36</v>
      </c>
      <c r="H5870" s="587"/>
      <c r="I5870" s="587"/>
      <c r="J5870" s="583">
        <v>275703.75</v>
      </c>
      <c r="K5870" s="588"/>
      <c r="L5870" s="588"/>
      <c r="M5870" s="587"/>
      <c r="N5870" s="587"/>
      <c r="O5870" s="587"/>
      <c r="P5870" s="555"/>
      <c r="Q5870" s="555"/>
      <c r="R5870" s="555"/>
    </row>
    <row r="5871" spans="1:18" ht="14.5">
      <c r="B5871" s="590" t="s">
        <v>5602</v>
      </c>
      <c r="C5871" s="590" t="s">
        <v>1914</v>
      </c>
      <c r="D5871" s="590" t="s">
        <v>2630</v>
      </c>
      <c r="E5871" s="590" t="s">
        <v>7</v>
      </c>
      <c r="F5871" s="591" t="s">
        <v>481</v>
      </c>
      <c r="G5871" s="590" t="s">
        <v>179</v>
      </c>
      <c r="H5871" s="589">
        <v>315</v>
      </c>
      <c r="I5871" s="589">
        <v>875.25</v>
      </c>
      <c r="J5871" s="592">
        <v>275703.75</v>
      </c>
      <c r="K5871" s="590" t="s">
        <v>2631</v>
      </c>
      <c r="L5871" s="590" t="s">
        <v>5607</v>
      </c>
      <c r="M5871" s="591" t="s">
        <v>481</v>
      </c>
      <c r="O5871" s="554" t="str">
        <f>+_xlfn.CONCAT(B5871,"-",E5871)</f>
        <v>B3/33/01-C</v>
      </c>
      <c r="P5871" s="555"/>
      <c r="Q5871" s="555"/>
      <c r="R5871" s="555"/>
    </row>
    <row r="5873" spans="1:18" ht="14.5">
      <c r="A5873" s="587">
        <v>4</v>
      </c>
      <c r="B5873" s="588" t="s">
        <v>5602</v>
      </c>
      <c r="C5873" s="588" t="s">
        <v>36</v>
      </c>
      <c r="D5873" s="588" t="s">
        <v>36</v>
      </c>
      <c r="E5873" s="588" t="s">
        <v>36</v>
      </c>
      <c r="F5873" s="587" t="s">
        <v>484</v>
      </c>
      <c r="G5873" s="588" t="s">
        <v>36</v>
      </c>
      <c r="H5873" s="587"/>
      <c r="I5873" s="587"/>
      <c r="J5873" s="583">
        <v>206681.3</v>
      </c>
      <c r="K5873" s="588"/>
      <c r="L5873" s="588"/>
      <c r="M5873" s="587"/>
      <c r="N5873" s="587"/>
      <c r="O5873" s="587"/>
    </row>
    <row r="5874" spans="1:18" ht="87.5">
      <c r="B5874" s="590" t="s">
        <v>5602</v>
      </c>
      <c r="C5874" s="590" t="s">
        <v>1914</v>
      </c>
      <c r="D5874" s="590" t="s">
        <v>2630</v>
      </c>
      <c r="E5874" s="590" t="s">
        <v>8</v>
      </c>
      <c r="F5874" s="591" t="s">
        <v>485</v>
      </c>
      <c r="G5874" s="590" t="s">
        <v>311</v>
      </c>
      <c r="H5874" s="589">
        <v>10</v>
      </c>
      <c r="I5874" s="592">
        <v>20668.13</v>
      </c>
      <c r="J5874" s="592">
        <v>206681.3</v>
      </c>
      <c r="K5874" s="590" t="s">
        <v>2631</v>
      </c>
      <c r="L5874" s="590" t="s">
        <v>5608</v>
      </c>
      <c r="M5874" s="591" t="s">
        <v>485</v>
      </c>
      <c r="O5874" s="554" t="str">
        <f>+_xlfn.CONCAT(B5874,"-",E5874)</f>
        <v>B3/33/01-D</v>
      </c>
      <c r="P5874" s="555"/>
      <c r="Q5874" s="555"/>
      <c r="R5874" s="555"/>
    </row>
    <row r="5877" spans="1:18" ht="14.5">
      <c r="A5877" s="587">
        <v>4</v>
      </c>
      <c r="B5877" s="588" t="s">
        <v>5609</v>
      </c>
      <c r="C5877" s="588" t="s">
        <v>36</v>
      </c>
      <c r="D5877" s="588" t="s">
        <v>36</v>
      </c>
      <c r="E5877" s="588" t="s">
        <v>36</v>
      </c>
      <c r="F5877" s="587" t="s">
        <v>486</v>
      </c>
      <c r="G5877" s="588" t="s">
        <v>36</v>
      </c>
      <c r="H5877" s="587"/>
      <c r="I5877" s="587"/>
      <c r="J5877" s="583">
        <v>26152.5</v>
      </c>
      <c r="K5877" s="588"/>
      <c r="L5877" s="588"/>
      <c r="M5877" s="587"/>
      <c r="N5877" s="587"/>
      <c r="O5877" s="587"/>
    </row>
    <row r="5878" spans="1:18" ht="112.5">
      <c r="B5878" s="590" t="s">
        <v>5609</v>
      </c>
      <c r="C5878" s="590" t="s">
        <v>1914</v>
      </c>
      <c r="D5878" s="590" t="s">
        <v>2630</v>
      </c>
      <c r="E5878" s="590" t="s">
        <v>5</v>
      </c>
      <c r="F5878" s="591" t="s">
        <v>2636</v>
      </c>
      <c r="G5878" s="590" t="s">
        <v>311</v>
      </c>
      <c r="H5878" s="589">
        <v>1</v>
      </c>
      <c r="I5878" s="592">
        <v>26152.5</v>
      </c>
      <c r="J5878" s="592">
        <v>26152.5</v>
      </c>
      <c r="K5878" s="590" t="s">
        <v>2631</v>
      </c>
      <c r="L5878" s="590" t="s">
        <v>5610</v>
      </c>
      <c r="M5878" s="591" t="s">
        <v>2636</v>
      </c>
      <c r="O5878" s="554" t="str">
        <f>+_xlfn.CONCAT(B5878,"-",E5878)</f>
        <v>B3/33/02-A</v>
      </c>
      <c r="P5878" s="555"/>
      <c r="Q5878" s="555"/>
      <c r="R5878" s="555"/>
    </row>
    <row r="5880" spans="1:18" ht="14.5">
      <c r="A5880" s="587">
        <v>4</v>
      </c>
      <c r="B5880" s="588" t="s">
        <v>5609</v>
      </c>
      <c r="C5880" s="588" t="s">
        <v>36</v>
      </c>
      <c r="D5880" s="588" t="s">
        <v>36</v>
      </c>
      <c r="E5880" s="588" t="s">
        <v>36</v>
      </c>
      <c r="F5880" s="587" t="s">
        <v>488</v>
      </c>
      <c r="G5880" s="588" t="s">
        <v>36</v>
      </c>
      <c r="H5880" s="587"/>
      <c r="I5880" s="587"/>
      <c r="J5880" s="583">
        <v>28652.5</v>
      </c>
      <c r="K5880" s="588"/>
      <c r="L5880" s="588"/>
      <c r="M5880" s="587"/>
      <c r="N5880" s="587"/>
      <c r="O5880" s="587"/>
    </row>
    <row r="5881" spans="1:18" ht="112.5">
      <c r="B5881" s="590" t="s">
        <v>5609</v>
      </c>
      <c r="C5881" s="590" t="s">
        <v>1914</v>
      </c>
      <c r="D5881" s="590" t="s">
        <v>2630</v>
      </c>
      <c r="E5881" s="590" t="s">
        <v>6</v>
      </c>
      <c r="F5881" s="591" t="s">
        <v>2638</v>
      </c>
      <c r="G5881" s="590" t="s">
        <v>311</v>
      </c>
      <c r="H5881" s="589">
        <v>1</v>
      </c>
      <c r="I5881" s="592">
        <v>28652.5</v>
      </c>
      <c r="J5881" s="592">
        <v>28652.5</v>
      </c>
      <c r="K5881" s="590" t="s">
        <v>2631</v>
      </c>
      <c r="L5881" s="590" t="s">
        <v>5611</v>
      </c>
      <c r="M5881" s="591" t="s">
        <v>2638</v>
      </c>
      <c r="O5881" s="554" t="str">
        <f>+_xlfn.CONCAT(B5881,"-",E5881)</f>
        <v>B3/33/02-B</v>
      </c>
      <c r="P5881" s="555"/>
      <c r="Q5881" s="555"/>
      <c r="R5881" s="555"/>
    </row>
    <row r="5884" spans="1:18" ht="14.5">
      <c r="A5884" s="587">
        <v>4</v>
      </c>
      <c r="B5884" s="588" t="s">
        <v>5612</v>
      </c>
      <c r="C5884" s="588" t="s">
        <v>36</v>
      </c>
      <c r="D5884" s="588" t="s">
        <v>36</v>
      </c>
      <c r="E5884" s="588" t="s">
        <v>36</v>
      </c>
      <c r="F5884" s="587" t="s">
        <v>490</v>
      </c>
      <c r="G5884" s="588" t="s">
        <v>36</v>
      </c>
      <c r="H5884" s="587"/>
      <c r="I5884" s="587"/>
      <c r="J5884" s="583">
        <v>35215</v>
      </c>
      <c r="K5884" s="588"/>
      <c r="L5884" s="588"/>
      <c r="M5884" s="587"/>
      <c r="N5884" s="587"/>
      <c r="O5884" s="587"/>
    </row>
    <row r="5885" spans="1:18" ht="159.5">
      <c r="A5885" s="587">
        <v>5</v>
      </c>
      <c r="B5885" s="588" t="s">
        <v>5612</v>
      </c>
      <c r="C5885" s="588" t="s">
        <v>36</v>
      </c>
      <c r="D5885" s="588" t="s">
        <v>36</v>
      </c>
      <c r="E5885" s="588" t="s">
        <v>36</v>
      </c>
      <c r="F5885" s="587" t="s">
        <v>491</v>
      </c>
      <c r="G5885" s="588" t="s">
        <v>36</v>
      </c>
      <c r="H5885" s="587"/>
      <c r="I5885" s="587"/>
      <c r="J5885" s="583">
        <v>35215</v>
      </c>
      <c r="K5885" s="588"/>
      <c r="L5885" s="588"/>
      <c r="M5885" s="587"/>
      <c r="N5885" s="587"/>
      <c r="O5885" s="587"/>
      <c r="P5885" s="555"/>
      <c r="Q5885" s="555"/>
      <c r="R5885" s="555"/>
    </row>
    <row r="5886" spans="1:18" ht="14.5">
      <c r="A5886" s="587">
        <v>6</v>
      </c>
      <c r="B5886" s="588" t="s">
        <v>5612</v>
      </c>
      <c r="C5886" s="588" t="s">
        <v>36</v>
      </c>
      <c r="D5886" s="588" t="s">
        <v>36</v>
      </c>
      <c r="E5886" s="588" t="s">
        <v>36</v>
      </c>
      <c r="F5886" s="587" t="s">
        <v>492</v>
      </c>
      <c r="G5886" s="588" t="s">
        <v>36</v>
      </c>
      <c r="H5886" s="587"/>
      <c r="I5886" s="587"/>
      <c r="J5886" s="587">
        <v>0</v>
      </c>
      <c r="K5886" s="588"/>
      <c r="L5886" s="588"/>
      <c r="M5886" s="587"/>
      <c r="N5886" s="587"/>
      <c r="O5886" s="587"/>
      <c r="P5886" s="555"/>
      <c r="Q5886" s="555"/>
      <c r="R5886" s="555"/>
    </row>
    <row r="5887" spans="1:18" ht="14.5">
      <c r="A5887" s="587">
        <v>6</v>
      </c>
      <c r="B5887" s="588" t="s">
        <v>5612</v>
      </c>
      <c r="C5887" s="588" t="s">
        <v>36</v>
      </c>
      <c r="D5887" s="588" t="s">
        <v>36</v>
      </c>
      <c r="E5887" s="588" t="s">
        <v>36</v>
      </c>
      <c r="F5887" s="587" t="s">
        <v>5603</v>
      </c>
      <c r="G5887" s="588" t="s">
        <v>36</v>
      </c>
      <c r="H5887" s="587"/>
      <c r="I5887" s="587"/>
      <c r="J5887" s="583">
        <v>35215</v>
      </c>
      <c r="K5887" s="588"/>
      <c r="L5887" s="588"/>
      <c r="M5887" s="587"/>
      <c r="N5887" s="587"/>
      <c r="O5887" s="587"/>
      <c r="P5887" s="555"/>
      <c r="Q5887" s="555"/>
      <c r="R5887" s="555"/>
    </row>
    <row r="5888" spans="1:18" ht="14.5">
      <c r="B5888" s="590" t="s">
        <v>5612</v>
      </c>
      <c r="C5888" s="590" t="s">
        <v>1914</v>
      </c>
      <c r="D5888" s="590" t="s">
        <v>2641</v>
      </c>
      <c r="E5888" s="590" t="s">
        <v>5</v>
      </c>
      <c r="F5888" s="591" t="s">
        <v>5613</v>
      </c>
      <c r="G5888" s="590" t="s">
        <v>311</v>
      </c>
      <c r="H5888" s="589">
        <v>2</v>
      </c>
      <c r="I5888" s="592">
        <v>17607.5</v>
      </c>
      <c r="J5888" s="592">
        <v>35215</v>
      </c>
      <c r="K5888" s="590" t="s">
        <v>2631</v>
      </c>
      <c r="L5888" s="590" t="s">
        <v>5614</v>
      </c>
      <c r="M5888" s="591" t="s">
        <v>5613</v>
      </c>
      <c r="O5888" s="554" t="str">
        <f>+_xlfn.CONCAT(B5888,"-",E5888)</f>
        <v>B3/33/03-A</v>
      </c>
      <c r="P5888" s="555"/>
      <c r="Q5888" s="555"/>
      <c r="R5888" s="555"/>
    </row>
    <row r="5890" spans="1:18" ht="14.5">
      <c r="A5890" s="587" t="s">
        <v>1633</v>
      </c>
      <c r="B5890" s="588" t="s">
        <v>5612</v>
      </c>
      <c r="C5890" s="588" t="s">
        <v>36</v>
      </c>
      <c r="D5890" s="588" t="s">
        <v>36</v>
      </c>
      <c r="E5890" s="588" t="s">
        <v>36</v>
      </c>
      <c r="F5890" s="587" t="s">
        <v>5615</v>
      </c>
      <c r="G5890" s="588"/>
      <c r="H5890" s="587"/>
      <c r="I5890" s="587"/>
      <c r="J5890" s="587"/>
      <c r="K5890" s="588"/>
      <c r="L5890" s="588"/>
      <c r="M5890" s="587"/>
      <c r="N5890" s="587"/>
      <c r="O5890" s="587"/>
    </row>
    <row r="5891" spans="1:18" ht="14.5">
      <c r="P5891" s="555"/>
      <c r="Q5891" s="555"/>
      <c r="R5891" s="555"/>
    </row>
    <row r="5892" spans="1:18" ht="14.5">
      <c r="A5892" s="587">
        <v>3</v>
      </c>
      <c r="B5892" s="588" t="s">
        <v>5612</v>
      </c>
      <c r="C5892" s="588" t="s">
        <v>36</v>
      </c>
      <c r="D5892" s="588" t="s">
        <v>36</v>
      </c>
      <c r="E5892" s="588" t="s">
        <v>36</v>
      </c>
      <c r="F5892" s="587" t="s">
        <v>2645</v>
      </c>
      <c r="G5892" s="588" t="s">
        <v>36</v>
      </c>
      <c r="H5892" s="587"/>
      <c r="I5892" s="587"/>
      <c r="J5892" s="583">
        <v>1597331.25</v>
      </c>
      <c r="K5892" s="588"/>
      <c r="L5892" s="588"/>
      <c r="M5892" s="587"/>
      <c r="N5892" s="587"/>
      <c r="O5892" s="587"/>
    </row>
    <row r="5893" spans="1:18" ht="14.5">
      <c r="A5893" s="587">
        <v>4</v>
      </c>
      <c r="B5893" s="588" t="s">
        <v>5612</v>
      </c>
      <c r="C5893" s="588" t="s">
        <v>36</v>
      </c>
      <c r="D5893" s="588" t="s">
        <v>36</v>
      </c>
      <c r="E5893" s="588" t="s">
        <v>36</v>
      </c>
      <c r="F5893" s="587" t="s">
        <v>496</v>
      </c>
      <c r="G5893" s="588" t="s">
        <v>36</v>
      </c>
      <c r="H5893" s="587"/>
      <c r="I5893" s="587"/>
      <c r="J5893" s="583">
        <v>1597331.25</v>
      </c>
      <c r="K5893" s="588"/>
      <c r="L5893" s="588"/>
      <c r="M5893" s="587"/>
      <c r="N5893" s="587"/>
      <c r="O5893" s="587"/>
      <c r="P5893" s="555"/>
      <c r="Q5893" s="555"/>
      <c r="R5893" s="555"/>
    </row>
    <row r="5894" spans="1:18" ht="145">
      <c r="A5894" s="587">
        <v>5</v>
      </c>
      <c r="B5894" s="588" t="s">
        <v>5612</v>
      </c>
      <c r="C5894" s="588" t="s">
        <v>36</v>
      </c>
      <c r="D5894" s="588" t="s">
        <v>36</v>
      </c>
      <c r="E5894" s="588" t="s">
        <v>36</v>
      </c>
      <c r="F5894" s="587" t="s">
        <v>2646</v>
      </c>
      <c r="G5894" s="588" t="s">
        <v>36</v>
      </c>
      <c r="H5894" s="587"/>
      <c r="I5894" s="587"/>
      <c r="J5894" s="583">
        <v>1597331.25</v>
      </c>
      <c r="K5894" s="588"/>
      <c r="L5894" s="588"/>
      <c r="M5894" s="587"/>
      <c r="N5894" s="587"/>
      <c r="O5894" s="587"/>
      <c r="P5894" s="555"/>
      <c r="Q5894" s="555"/>
      <c r="R5894" s="555"/>
    </row>
    <row r="5895" spans="1:18" ht="14.5">
      <c r="A5895" s="587">
        <v>6</v>
      </c>
      <c r="B5895" s="588" t="s">
        <v>5612</v>
      </c>
      <c r="C5895" s="588" t="s">
        <v>36</v>
      </c>
      <c r="D5895" s="588" t="s">
        <v>36</v>
      </c>
      <c r="E5895" s="588" t="s">
        <v>36</v>
      </c>
      <c r="F5895" s="587" t="s">
        <v>5603</v>
      </c>
      <c r="G5895" s="588" t="s">
        <v>36</v>
      </c>
      <c r="H5895" s="587"/>
      <c r="I5895" s="587"/>
      <c r="J5895" s="587">
        <v>0</v>
      </c>
      <c r="K5895" s="588"/>
      <c r="L5895" s="588"/>
      <c r="M5895" s="587"/>
      <c r="N5895" s="587"/>
      <c r="O5895" s="587"/>
      <c r="P5895" s="555"/>
      <c r="Q5895" s="555"/>
      <c r="R5895" s="555"/>
    </row>
    <row r="5896" spans="1:18" ht="14.5">
      <c r="A5896" s="587">
        <v>6</v>
      </c>
      <c r="B5896" s="588" t="s">
        <v>5612</v>
      </c>
      <c r="C5896" s="588" t="s">
        <v>36</v>
      </c>
      <c r="D5896" s="588" t="s">
        <v>36</v>
      </c>
      <c r="E5896" s="588" t="s">
        <v>36</v>
      </c>
      <c r="F5896" s="587" t="s">
        <v>2629</v>
      </c>
      <c r="G5896" s="588" t="s">
        <v>36</v>
      </c>
      <c r="H5896" s="587"/>
      <c r="I5896" s="587"/>
      <c r="J5896" s="583">
        <v>1509806.25</v>
      </c>
      <c r="K5896" s="588"/>
      <c r="L5896" s="588"/>
      <c r="M5896" s="587"/>
      <c r="N5896" s="587"/>
      <c r="O5896" s="587"/>
      <c r="P5896" s="555"/>
      <c r="Q5896" s="555"/>
      <c r="R5896" s="555"/>
    </row>
    <row r="5897" spans="1:18" ht="14.5">
      <c r="B5897" s="590" t="s">
        <v>5612</v>
      </c>
      <c r="C5897" s="590" t="s">
        <v>1914</v>
      </c>
      <c r="D5897" s="590" t="s">
        <v>2630</v>
      </c>
      <c r="E5897" s="590" t="s">
        <v>6</v>
      </c>
      <c r="F5897" s="591" t="s">
        <v>481</v>
      </c>
      <c r="G5897" s="590" t="s">
        <v>179</v>
      </c>
      <c r="H5897" s="593">
        <v>1725</v>
      </c>
      <c r="I5897" s="589">
        <v>875.25</v>
      </c>
      <c r="J5897" s="592">
        <v>1509806.25</v>
      </c>
      <c r="K5897" s="590" t="s">
        <v>2631</v>
      </c>
      <c r="L5897" s="590" t="s">
        <v>5616</v>
      </c>
      <c r="M5897" s="591" t="s">
        <v>481</v>
      </c>
      <c r="O5897" s="554" t="str">
        <f>+_xlfn.CONCAT(B5897,"-",E5897)</f>
        <v>B3/33/03-B</v>
      </c>
      <c r="P5897" s="555"/>
      <c r="Q5897" s="555"/>
      <c r="R5897" s="555"/>
    </row>
    <row r="5899" spans="1:18" ht="14.5">
      <c r="A5899" s="587">
        <v>6</v>
      </c>
      <c r="B5899" s="588" t="s">
        <v>5612</v>
      </c>
      <c r="C5899" s="588" t="s">
        <v>36</v>
      </c>
      <c r="D5899" s="588" t="s">
        <v>36</v>
      </c>
      <c r="E5899" s="588" t="s">
        <v>36</v>
      </c>
      <c r="F5899" s="587" t="s">
        <v>498</v>
      </c>
      <c r="G5899" s="588" t="s">
        <v>36</v>
      </c>
      <c r="H5899" s="587"/>
      <c r="I5899" s="587"/>
      <c r="J5899" s="583">
        <v>87525</v>
      </c>
      <c r="K5899" s="588"/>
      <c r="L5899" s="588"/>
      <c r="M5899" s="587"/>
      <c r="N5899" s="587"/>
      <c r="O5899" s="587"/>
    </row>
    <row r="5900" spans="1:18" ht="14.5">
      <c r="B5900" s="590" t="s">
        <v>5612</v>
      </c>
      <c r="C5900" s="590" t="s">
        <v>1914</v>
      </c>
      <c r="D5900" s="590" t="s">
        <v>2630</v>
      </c>
      <c r="E5900" s="590" t="s">
        <v>7</v>
      </c>
      <c r="F5900" s="591" t="s">
        <v>481</v>
      </c>
      <c r="G5900" s="590" t="s">
        <v>179</v>
      </c>
      <c r="H5900" s="589">
        <v>100</v>
      </c>
      <c r="I5900" s="589">
        <v>875.25</v>
      </c>
      <c r="J5900" s="592">
        <v>87525</v>
      </c>
      <c r="K5900" s="590" t="s">
        <v>2631</v>
      </c>
      <c r="L5900" s="590" t="s">
        <v>5617</v>
      </c>
      <c r="M5900" s="591" t="s">
        <v>481</v>
      </c>
      <c r="O5900" s="554" t="str">
        <f>+_xlfn.CONCAT(B5900,"-",E5900)</f>
        <v>B3/33/03-C</v>
      </c>
      <c r="P5900" s="555"/>
      <c r="Q5900" s="555"/>
      <c r="R5900" s="555"/>
    </row>
    <row r="5903" spans="1:18" ht="14.5">
      <c r="A5903" s="587">
        <v>3</v>
      </c>
      <c r="B5903" s="588" t="s">
        <v>5618</v>
      </c>
      <c r="C5903" s="588" t="s">
        <v>36</v>
      </c>
      <c r="D5903" s="588" t="s">
        <v>36</v>
      </c>
      <c r="E5903" s="588" t="s">
        <v>36</v>
      </c>
      <c r="F5903" s="587" t="s">
        <v>499</v>
      </c>
      <c r="G5903" s="588" t="s">
        <v>36</v>
      </c>
      <c r="H5903" s="587"/>
      <c r="I5903" s="587"/>
      <c r="J5903" s="583">
        <v>371225.04</v>
      </c>
      <c r="K5903" s="588"/>
      <c r="L5903" s="588"/>
      <c r="M5903" s="587"/>
      <c r="N5903" s="587"/>
      <c r="O5903" s="587"/>
    </row>
    <row r="5904" spans="1:18" ht="145">
      <c r="A5904" s="587">
        <v>4</v>
      </c>
      <c r="B5904" s="588" t="s">
        <v>5618</v>
      </c>
      <c r="C5904" s="588" t="s">
        <v>36</v>
      </c>
      <c r="D5904" s="588" t="s">
        <v>36</v>
      </c>
      <c r="E5904" s="588" t="s">
        <v>36</v>
      </c>
      <c r="F5904" s="587" t="s">
        <v>500</v>
      </c>
      <c r="G5904" s="588" t="s">
        <v>36</v>
      </c>
      <c r="H5904" s="587"/>
      <c r="I5904" s="587"/>
      <c r="J5904" s="583">
        <v>151075</v>
      </c>
      <c r="K5904" s="588"/>
      <c r="L5904" s="588"/>
      <c r="M5904" s="587"/>
      <c r="N5904" s="587"/>
      <c r="O5904" s="587"/>
      <c r="P5904" s="555"/>
      <c r="Q5904" s="555"/>
      <c r="R5904" s="555"/>
    </row>
    <row r="5905" spans="1:18" ht="14.5">
      <c r="B5905" s="590" t="s">
        <v>5618</v>
      </c>
      <c r="C5905" s="590" t="s">
        <v>1914</v>
      </c>
      <c r="D5905" s="590" t="s">
        <v>2630</v>
      </c>
      <c r="E5905" s="590" t="s">
        <v>5</v>
      </c>
      <c r="F5905" s="591" t="s">
        <v>1470</v>
      </c>
      <c r="G5905" s="590" t="s">
        <v>311</v>
      </c>
      <c r="H5905" s="589">
        <v>5</v>
      </c>
      <c r="I5905" s="592">
        <v>30215</v>
      </c>
      <c r="J5905" s="592">
        <v>151075</v>
      </c>
      <c r="K5905" s="590" t="s">
        <v>2631</v>
      </c>
      <c r="L5905" s="590" t="s">
        <v>5619</v>
      </c>
      <c r="M5905" s="591" t="s">
        <v>1470</v>
      </c>
      <c r="O5905" s="554" t="str">
        <f>+_xlfn.CONCAT(B5905,"-",E5905)</f>
        <v>B3/33/04-A</v>
      </c>
      <c r="P5905" s="555"/>
      <c r="Q5905" s="555"/>
      <c r="R5905" s="555"/>
    </row>
    <row r="5907" spans="1:18" ht="14.5">
      <c r="A5907" s="587">
        <v>4</v>
      </c>
      <c r="B5907" s="588" t="s">
        <v>5618</v>
      </c>
      <c r="C5907" s="588" t="s">
        <v>36</v>
      </c>
      <c r="D5907" s="588" t="s">
        <v>36</v>
      </c>
      <c r="E5907" s="588" t="s">
        <v>36</v>
      </c>
      <c r="F5907" s="587" t="s">
        <v>484</v>
      </c>
      <c r="G5907" s="588" t="s">
        <v>36</v>
      </c>
      <c r="H5907" s="587"/>
      <c r="I5907" s="587"/>
      <c r="J5907" s="583">
        <v>165345.04</v>
      </c>
      <c r="K5907" s="588"/>
      <c r="L5907" s="588"/>
      <c r="M5907" s="587"/>
      <c r="N5907" s="587"/>
      <c r="O5907" s="587"/>
    </row>
    <row r="5908" spans="1:18" ht="87.5">
      <c r="B5908" s="590" t="s">
        <v>5618</v>
      </c>
      <c r="C5908" s="590" t="s">
        <v>1914</v>
      </c>
      <c r="D5908" s="590" t="s">
        <v>2630</v>
      </c>
      <c r="E5908" s="590" t="s">
        <v>6</v>
      </c>
      <c r="F5908" s="591" t="s">
        <v>485</v>
      </c>
      <c r="G5908" s="590" t="s">
        <v>311</v>
      </c>
      <c r="H5908" s="589">
        <v>8</v>
      </c>
      <c r="I5908" s="592">
        <v>20668.13</v>
      </c>
      <c r="J5908" s="592">
        <v>165345.04</v>
      </c>
      <c r="K5908" s="590" t="s">
        <v>2631</v>
      </c>
      <c r="L5908" s="590" t="s">
        <v>5620</v>
      </c>
      <c r="M5908" s="591" t="s">
        <v>485</v>
      </c>
      <c r="O5908" s="554" t="str">
        <f>+_xlfn.CONCAT(B5908,"-",E5908)</f>
        <v>B3/33/04-B</v>
      </c>
      <c r="P5908" s="555"/>
      <c r="Q5908" s="555"/>
      <c r="R5908" s="555"/>
    </row>
    <row r="5910" spans="1:18" ht="14.5">
      <c r="A5910" s="587">
        <v>4</v>
      </c>
      <c r="B5910" s="588" t="s">
        <v>5618</v>
      </c>
      <c r="C5910" s="588" t="s">
        <v>36</v>
      </c>
      <c r="D5910" s="588" t="s">
        <v>36</v>
      </c>
      <c r="E5910" s="588" t="s">
        <v>36</v>
      </c>
      <c r="F5910" s="587" t="s">
        <v>486</v>
      </c>
      <c r="G5910" s="588" t="s">
        <v>36</v>
      </c>
      <c r="H5910" s="587"/>
      <c r="I5910" s="587"/>
      <c r="J5910" s="583">
        <v>26152.5</v>
      </c>
      <c r="K5910" s="588"/>
      <c r="L5910" s="588"/>
      <c r="M5910" s="587"/>
      <c r="N5910" s="587"/>
      <c r="O5910" s="587"/>
    </row>
    <row r="5911" spans="1:18" ht="112.5">
      <c r="B5911" s="590" t="s">
        <v>5618</v>
      </c>
      <c r="C5911" s="590" t="s">
        <v>1914</v>
      </c>
      <c r="D5911" s="590" t="s">
        <v>2630</v>
      </c>
      <c r="E5911" s="590" t="s">
        <v>7</v>
      </c>
      <c r="F5911" s="591" t="s">
        <v>2652</v>
      </c>
      <c r="G5911" s="590" t="s">
        <v>311</v>
      </c>
      <c r="H5911" s="589">
        <v>1</v>
      </c>
      <c r="I5911" s="592">
        <v>26152.5</v>
      </c>
      <c r="J5911" s="592">
        <v>26152.5</v>
      </c>
      <c r="K5911" s="590" t="s">
        <v>2631</v>
      </c>
      <c r="L5911" s="590" t="s">
        <v>5621</v>
      </c>
      <c r="M5911" s="591" t="s">
        <v>2652</v>
      </c>
      <c r="O5911" s="554" t="str">
        <f>+_xlfn.CONCAT(B5911,"-",E5911)</f>
        <v>B3/33/04-C</v>
      </c>
      <c r="P5911" s="555"/>
      <c r="Q5911" s="555"/>
      <c r="R5911" s="555"/>
    </row>
    <row r="5914" spans="1:18" ht="14.5">
      <c r="A5914" s="587">
        <v>4</v>
      </c>
      <c r="B5914" s="588" t="s">
        <v>5622</v>
      </c>
      <c r="C5914" s="588" t="s">
        <v>36</v>
      </c>
      <c r="D5914" s="588" t="s">
        <v>36</v>
      </c>
      <c r="E5914" s="588" t="s">
        <v>36</v>
      </c>
      <c r="F5914" s="587" t="s">
        <v>488</v>
      </c>
      <c r="G5914" s="588" t="s">
        <v>36</v>
      </c>
      <c r="H5914" s="587"/>
      <c r="I5914" s="587"/>
      <c r="J5914" s="583">
        <v>28652.5</v>
      </c>
      <c r="K5914" s="588"/>
      <c r="L5914" s="588"/>
      <c r="M5914" s="587"/>
      <c r="N5914" s="587"/>
      <c r="O5914" s="587"/>
    </row>
    <row r="5915" spans="1:18" ht="112.5">
      <c r="B5915" s="590" t="s">
        <v>5622</v>
      </c>
      <c r="C5915" s="590" t="s">
        <v>1914</v>
      </c>
      <c r="D5915" s="590" t="s">
        <v>2630</v>
      </c>
      <c r="E5915" s="590" t="s">
        <v>5</v>
      </c>
      <c r="F5915" s="591" t="s">
        <v>2655</v>
      </c>
      <c r="G5915" s="590" t="s">
        <v>311</v>
      </c>
      <c r="H5915" s="589">
        <v>1</v>
      </c>
      <c r="I5915" s="592">
        <v>28652.5</v>
      </c>
      <c r="J5915" s="592">
        <v>28652.5</v>
      </c>
      <c r="K5915" s="590" t="s">
        <v>2631</v>
      </c>
      <c r="L5915" s="590" t="s">
        <v>5623</v>
      </c>
      <c r="M5915" s="591" t="s">
        <v>2655</v>
      </c>
      <c r="O5915" s="554" t="str">
        <f>+_xlfn.CONCAT(B5915,"-",E5915)</f>
        <v>B3/33/05-A</v>
      </c>
      <c r="P5915" s="555"/>
      <c r="Q5915" s="555"/>
      <c r="R5915" s="555"/>
    </row>
    <row r="5917" spans="1:18" ht="14.5">
      <c r="A5917" s="587">
        <v>3</v>
      </c>
      <c r="B5917" s="588" t="s">
        <v>5622</v>
      </c>
      <c r="C5917" s="588" t="s">
        <v>36</v>
      </c>
      <c r="D5917" s="588" t="s">
        <v>36</v>
      </c>
      <c r="E5917" s="588" t="s">
        <v>36</v>
      </c>
      <c r="F5917" s="587" t="s">
        <v>2657</v>
      </c>
      <c r="G5917" s="588" t="s">
        <v>36</v>
      </c>
      <c r="H5917" s="587"/>
      <c r="I5917" s="587"/>
      <c r="J5917" s="583">
        <v>3307751.25</v>
      </c>
      <c r="K5917" s="588"/>
      <c r="L5917" s="588"/>
      <c r="M5917" s="587"/>
      <c r="N5917" s="587"/>
      <c r="O5917" s="587"/>
    </row>
    <row r="5918" spans="1:18" ht="14.5">
      <c r="A5918" s="587">
        <v>4</v>
      </c>
      <c r="B5918" s="588" t="s">
        <v>5622</v>
      </c>
      <c r="C5918" s="588" t="s">
        <v>36</v>
      </c>
      <c r="D5918" s="588" t="s">
        <v>36</v>
      </c>
      <c r="E5918" s="588" t="s">
        <v>36</v>
      </c>
      <c r="F5918" s="587" t="s">
        <v>504</v>
      </c>
      <c r="G5918" s="588" t="s">
        <v>36</v>
      </c>
      <c r="H5918" s="587"/>
      <c r="I5918" s="587"/>
      <c r="J5918" s="583">
        <v>1492301.25</v>
      </c>
      <c r="K5918" s="588"/>
      <c r="L5918" s="588"/>
      <c r="M5918" s="587"/>
      <c r="N5918" s="587"/>
      <c r="O5918" s="587"/>
      <c r="P5918" s="555"/>
      <c r="Q5918" s="555"/>
      <c r="R5918" s="555"/>
    </row>
    <row r="5919" spans="1:18" ht="145">
      <c r="A5919" s="587">
        <v>5</v>
      </c>
      <c r="B5919" s="588" t="s">
        <v>5622</v>
      </c>
      <c r="C5919" s="588" t="s">
        <v>36</v>
      </c>
      <c r="D5919" s="588" t="s">
        <v>36</v>
      </c>
      <c r="E5919" s="588" t="s">
        <v>36</v>
      </c>
      <c r="F5919" s="587" t="s">
        <v>2658</v>
      </c>
      <c r="G5919" s="588" t="s">
        <v>36</v>
      </c>
      <c r="H5919" s="587"/>
      <c r="I5919" s="587"/>
      <c r="J5919" s="583">
        <v>1492301.25</v>
      </c>
      <c r="K5919" s="588"/>
      <c r="L5919" s="588"/>
      <c r="M5919" s="587"/>
      <c r="N5919" s="587"/>
      <c r="O5919" s="587"/>
      <c r="P5919" s="555"/>
      <c r="Q5919" s="555"/>
      <c r="R5919" s="555"/>
    </row>
    <row r="5920" spans="1:18" ht="14.5">
      <c r="A5920" s="587">
        <v>6</v>
      </c>
      <c r="B5920" s="588" t="s">
        <v>5622</v>
      </c>
      <c r="C5920" s="588" t="s">
        <v>36</v>
      </c>
      <c r="D5920" s="588" t="s">
        <v>36</v>
      </c>
      <c r="E5920" s="588" t="s">
        <v>36</v>
      </c>
      <c r="F5920" s="587" t="s">
        <v>5603</v>
      </c>
      <c r="G5920" s="588" t="s">
        <v>36</v>
      </c>
      <c r="H5920" s="587"/>
      <c r="I5920" s="587"/>
      <c r="J5920" s="587">
        <v>0</v>
      </c>
      <c r="K5920" s="588"/>
      <c r="L5920" s="588"/>
      <c r="M5920" s="587"/>
      <c r="N5920" s="587"/>
      <c r="O5920" s="587"/>
      <c r="P5920" s="555"/>
      <c r="Q5920" s="555"/>
      <c r="R5920" s="555"/>
    </row>
    <row r="5921" spans="1:18" ht="29">
      <c r="A5921" s="587">
        <v>6</v>
      </c>
      <c r="B5921" s="588" t="s">
        <v>5622</v>
      </c>
      <c r="C5921" s="588" t="s">
        <v>36</v>
      </c>
      <c r="D5921" s="588" t="s">
        <v>36</v>
      </c>
      <c r="E5921" s="588" t="s">
        <v>36</v>
      </c>
      <c r="F5921" s="587" t="s">
        <v>506</v>
      </c>
      <c r="G5921" s="588" t="s">
        <v>36</v>
      </c>
      <c r="H5921" s="587"/>
      <c r="I5921" s="587"/>
      <c r="J5921" s="587">
        <v>0</v>
      </c>
      <c r="K5921" s="588"/>
      <c r="L5921" s="588"/>
      <c r="M5921" s="587"/>
      <c r="N5921" s="587"/>
      <c r="O5921" s="587"/>
      <c r="P5921" s="555"/>
      <c r="Q5921" s="555"/>
      <c r="R5921" s="555"/>
    </row>
    <row r="5922" spans="1:18" ht="14.5">
      <c r="A5922" s="587">
        <v>6</v>
      </c>
      <c r="B5922" s="588" t="s">
        <v>5622</v>
      </c>
      <c r="C5922" s="588" t="s">
        <v>36</v>
      </c>
      <c r="D5922" s="588" t="s">
        <v>36</v>
      </c>
      <c r="E5922" s="588" t="s">
        <v>36</v>
      </c>
      <c r="F5922" s="587" t="s">
        <v>507</v>
      </c>
      <c r="G5922" s="588" t="s">
        <v>36</v>
      </c>
      <c r="H5922" s="587"/>
      <c r="I5922" s="587"/>
      <c r="J5922" s="583">
        <v>1356637.5</v>
      </c>
      <c r="K5922" s="588"/>
      <c r="L5922" s="588"/>
      <c r="M5922" s="587"/>
      <c r="N5922" s="587"/>
      <c r="O5922" s="587"/>
      <c r="P5922" s="555"/>
      <c r="Q5922" s="555"/>
      <c r="R5922" s="555"/>
    </row>
    <row r="5923" spans="1:18" ht="14.5">
      <c r="B5923" s="590" t="s">
        <v>5622</v>
      </c>
      <c r="C5923" s="590" t="s">
        <v>1914</v>
      </c>
      <c r="D5923" s="590" t="s">
        <v>2659</v>
      </c>
      <c r="E5923" s="590" t="s">
        <v>6</v>
      </c>
      <c r="F5923" s="591" t="s">
        <v>2660</v>
      </c>
      <c r="G5923" s="590" t="s">
        <v>179</v>
      </c>
      <c r="H5923" s="593">
        <v>1550</v>
      </c>
      <c r="I5923" s="589">
        <v>875.25</v>
      </c>
      <c r="J5923" s="592">
        <v>1356637.5</v>
      </c>
      <c r="K5923" s="590" t="s">
        <v>2631</v>
      </c>
      <c r="L5923" s="590" t="s">
        <v>5624</v>
      </c>
      <c r="M5923" s="591" t="s">
        <v>2660</v>
      </c>
      <c r="O5923" s="554" t="str">
        <f>+_xlfn.CONCAT(B5923,"-",E5923)</f>
        <v>B3/33/05-B</v>
      </c>
      <c r="P5923" s="555"/>
      <c r="Q5923" s="555"/>
      <c r="R5923" s="555"/>
    </row>
    <row r="5925" spans="1:18" ht="29">
      <c r="A5925" s="587">
        <v>6</v>
      </c>
      <c r="B5925" s="588" t="s">
        <v>5622</v>
      </c>
      <c r="C5925" s="588" t="s">
        <v>36</v>
      </c>
      <c r="D5925" s="588" t="s">
        <v>36</v>
      </c>
      <c r="E5925" s="588" t="s">
        <v>36</v>
      </c>
      <c r="F5925" s="587" t="s">
        <v>4288</v>
      </c>
      <c r="G5925" s="588" t="s">
        <v>36</v>
      </c>
      <c r="H5925" s="587"/>
      <c r="I5925" s="587"/>
      <c r="J5925" s="587">
        <v>0</v>
      </c>
      <c r="K5925" s="588"/>
      <c r="L5925" s="588"/>
      <c r="M5925" s="587"/>
      <c r="N5925" s="587"/>
      <c r="O5925" s="587"/>
    </row>
    <row r="5926" spans="1:18" ht="14.5">
      <c r="A5926" s="587">
        <v>6</v>
      </c>
      <c r="B5926" s="588" t="s">
        <v>5622</v>
      </c>
      <c r="C5926" s="588" t="s">
        <v>36</v>
      </c>
      <c r="D5926" s="588" t="s">
        <v>36</v>
      </c>
      <c r="E5926" s="588" t="s">
        <v>36</v>
      </c>
      <c r="F5926" s="587" t="s">
        <v>4289</v>
      </c>
      <c r="G5926" s="588" t="s">
        <v>36</v>
      </c>
      <c r="H5926" s="587"/>
      <c r="I5926" s="587"/>
      <c r="J5926" s="583">
        <v>135663.75</v>
      </c>
      <c r="K5926" s="588"/>
      <c r="L5926" s="588"/>
      <c r="M5926" s="587"/>
      <c r="N5926" s="587"/>
      <c r="O5926" s="587"/>
      <c r="P5926" s="555"/>
      <c r="Q5926" s="555"/>
      <c r="R5926" s="555"/>
    </row>
    <row r="5927" spans="1:18" ht="14.5">
      <c r="B5927" s="590" t="s">
        <v>5622</v>
      </c>
      <c r="C5927" s="590" t="s">
        <v>1914</v>
      </c>
      <c r="D5927" s="590" t="s">
        <v>2659</v>
      </c>
      <c r="E5927" s="590" t="s">
        <v>7</v>
      </c>
      <c r="F5927" s="591" t="s">
        <v>2660</v>
      </c>
      <c r="G5927" s="590" t="s">
        <v>179</v>
      </c>
      <c r="H5927" s="589">
        <v>155</v>
      </c>
      <c r="I5927" s="589">
        <v>875.25</v>
      </c>
      <c r="J5927" s="592">
        <v>135663.75</v>
      </c>
      <c r="K5927" s="590" t="s">
        <v>2631</v>
      </c>
      <c r="L5927" s="590" t="s">
        <v>5625</v>
      </c>
      <c r="M5927" s="591" t="s">
        <v>2660</v>
      </c>
      <c r="O5927" s="554" t="str">
        <f>+_xlfn.CONCAT(B5927,"-",E5927)</f>
        <v>B3/33/05-C</v>
      </c>
      <c r="P5927" s="555"/>
      <c r="Q5927" s="555"/>
      <c r="R5927" s="555"/>
    </row>
    <row r="5930" spans="1:18" ht="14.5">
      <c r="A5930" s="587">
        <v>4</v>
      </c>
      <c r="B5930" s="588" t="s">
        <v>5626</v>
      </c>
      <c r="C5930" s="588" t="s">
        <v>36</v>
      </c>
      <c r="D5930" s="588" t="s">
        <v>36</v>
      </c>
      <c r="E5930" s="588" t="s">
        <v>36</v>
      </c>
      <c r="F5930" s="587" t="s">
        <v>509</v>
      </c>
      <c r="G5930" s="588" t="s">
        <v>36</v>
      </c>
      <c r="H5930" s="587"/>
      <c r="I5930" s="587"/>
      <c r="J5930" s="583">
        <v>1815450</v>
      </c>
      <c r="K5930" s="588"/>
      <c r="L5930" s="588"/>
      <c r="M5930" s="587"/>
      <c r="N5930" s="587"/>
      <c r="O5930" s="587"/>
    </row>
    <row r="5931" spans="1:18" ht="203">
      <c r="A5931" s="587">
        <v>5</v>
      </c>
      <c r="B5931" s="588" t="s">
        <v>5626</v>
      </c>
      <c r="C5931" s="588" t="s">
        <v>36</v>
      </c>
      <c r="D5931" s="588" t="s">
        <v>36</v>
      </c>
      <c r="E5931" s="588" t="s">
        <v>36</v>
      </c>
      <c r="F5931" s="587" t="s">
        <v>510</v>
      </c>
      <c r="G5931" s="588" t="s">
        <v>36</v>
      </c>
      <c r="H5931" s="587"/>
      <c r="I5931" s="587"/>
      <c r="J5931" s="583">
        <v>1815450</v>
      </c>
      <c r="K5931" s="588"/>
      <c r="L5931" s="588"/>
      <c r="M5931" s="587"/>
      <c r="N5931" s="587"/>
      <c r="O5931" s="587"/>
      <c r="P5931" s="555"/>
      <c r="Q5931" s="555"/>
      <c r="R5931" s="555"/>
    </row>
    <row r="5932" spans="1:18" ht="14.5">
      <c r="B5932" s="590" t="s">
        <v>5626</v>
      </c>
      <c r="C5932" s="590" t="s">
        <v>1914</v>
      </c>
      <c r="D5932" s="590" t="s">
        <v>2663</v>
      </c>
      <c r="E5932" s="590" t="s">
        <v>5</v>
      </c>
      <c r="F5932" s="591" t="s">
        <v>511</v>
      </c>
      <c r="G5932" s="590" t="s">
        <v>311</v>
      </c>
      <c r="H5932" s="589">
        <v>65</v>
      </c>
      <c r="I5932" s="592">
        <v>27930</v>
      </c>
      <c r="J5932" s="592">
        <v>1815450</v>
      </c>
      <c r="K5932" s="590" t="s">
        <v>2631</v>
      </c>
      <c r="L5932" s="590" t="s">
        <v>5627</v>
      </c>
      <c r="M5932" s="591" t="s">
        <v>511</v>
      </c>
      <c r="O5932" s="554" t="str">
        <f>+_xlfn.CONCAT(B5932,"-",E5932)</f>
        <v>B3/33/06-A</v>
      </c>
      <c r="P5932" s="555"/>
      <c r="Q5932" s="555"/>
      <c r="R5932" s="555"/>
    </row>
    <row r="5934" spans="1:18" ht="14.5">
      <c r="A5934" s="587">
        <v>3</v>
      </c>
      <c r="B5934" s="588" t="s">
        <v>5626</v>
      </c>
      <c r="C5934" s="588" t="s">
        <v>36</v>
      </c>
      <c r="D5934" s="588" t="s">
        <v>36</v>
      </c>
      <c r="E5934" s="588" t="s">
        <v>36</v>
      </c>
      <c r="F5934" s="587" t="s">
        <v>2665</v>
      </c>
      <c r="G5934" s="588" t="s">
        <v>36</v>
      </c>
      <c r="H5934" s="587"/>
      <c r="I5934" s="587"/>
      <c r="J5934" s="583">
        <v>2847453.15</v>
      </c>
      <c r="K5934" s="588"/>
      <c r="L5934" s="588"/>
      <c r="M5934" s="587"/>
      <c r="N5934" s="587"/>
      <c r="O5934" s="587"/>
    </row>
    <row r="5935" spans="1:18" ht="14.5">
      <c r="A5935" s="587">
        <v>4</v>
      </c>
      <c r="B5935" s="588" t="s">
        <v>5626</v>
      </c>
      <c r="C5935" s="588" t="s">
        <v>36</v>
      </c>
      <c r="D5935" s="588" t="s">
        <v>36</v>
      </c>
      <c r="E5935" s="588" t="s">
        <v>36</v>
      </c>
      <c r="F5935" s="587" t="s">
        <v>496</v>
      </c>
      <c r="G5935" s="588" t="s">
        <v>36</v>
      </c>
      <c r="H5935" s="587"/>
      <c r="I5935" s="587"/>
      <c r="J5935" s="583">
        <v>2634502.5</v>
      </c>
      <c r="K5935" s="588"/>
      <c r="L5935" s="588"/>
      <c r="M5935" s="587"/>
      <c r="N5935" s="587"/>
      <c r="O5935" s="587"/>
      <c r="P5935" s="555"/>
      <c r="Q5935" s="555"/>
      <c r="R5935" s="555"/>
    </row>
    <row r="5936" spans="1:18" ht="145">
      <c r="A5936" s="587">
        <v>5</v>
      </c>
      <c r="B5936" s="588" t="s">
        <v>5626</v>
      </c>
      <c r="C5936" s="588" t="s">
        <v>36</v>
      </c>
      <c r="D5936" s="588" t="s">
        <v>36</v>
      </c>
      <c r="E5936" s="588" t="s">
        <v>36</v>
      </c>
      <c r="F5936" s="587" t="s">
        <v>2627</v>
      </c>
      <c r="G5936" s="588" t="s">
        <v>36</v>
      </c>
      <c r="H5936" s="587"/>
      <c r="I5936" s="587"/>
      <c r="J5936" s="583">
        <v>2634502.5</v>
      </c>
      <c r="K5936" s="588"/>
      <c r="L5936" s="588"/>
      <c r="M5936" s="587"/>
      <c r="N5936" s="587"/>
      <c r="O5936" s="587"/>
      <c r="P5936" s="555"/>
      <c r="Q5936" s="555"/>
      <c r="R5936" s="555"/>
    </row>
    <row r="5937" spans="1:18" ht="14.5">
      <c r="A5937" s="587">
        <v>6</v>
      </c>
      <c r="B5937" s="588" t="s">
        <v>5626</v>
      </c>
      <c r="C5937" s="588" t="s">
        <v>36</v>
      </c>
      <c r="D5937" s="588" t="s">
        <v>36</v>
      </c>
      <c r="E5937" s="588" t="s">
        <v>36</v>
      </c>
      <c r="F5937" s="587" t="s">
        <v>5603</v>
      </c>
      <c r="G5937" s="588" t="s">
        <v>36</v>
      </c>
      <c r="H5937" s="587"/>
      <c r="I5937" s="587"/>
      <c r="J5937" s="587">
        <v>0</v>
      </c>
      <c r="K5937" s="588"/>
      <c r="L5937" s="588"/>
      <c r="M5937" s="587"/>
      <c r="N5937" s="587"/>
      <c r="O5937" s="587"/>
      <c r="P5937" s="555"/>
      <c r="Q5937" s="555"/>
      <c r="R5937" s="555"/>
    </row>
    <row r="5938" spans="1:18" ht="14.5">
      <c r="A5938" s="587">
        <v>6</v>
      </c>
      <c r="B5938" s="588" t="s">
        <v>5626</v>
      </c>
      <c r="C5938" s="588" t="s">
        <v>36</v>
      </c>
      <c r="D5938" s="588" t="s">
        <v>36</v>
      </c>
      <c r="E5938" s="588" t="s">
        <v>36</v>
      </c>
      <c r="F5938" s="587" t="s">
        <v>514</v>
      </c>
      <c r="G5938" s="588" t="s">
        <v>36</v>
      </c>
      <c r="H5938" s="587"/>
      <c r="I5938" s="587"/>
      <c r="J5938" s="583">
        <v>1776757.5</v>
      </c>
      <c r="K5938" s="588"/>
      <c r="L5938" s="588"/>
      <c r="M5938" s="587"/>
      <c r="N5938" s="587"/>
      <c r="O5938" s="587"/>
      <c r="P5938" s="555"/>
      <c r="Q5938" s="555"/>
      <c r="R5938" s="555"/>
    </row>
    <row r="5939" spans="1:18" ht="14.5">
      <c r="B5939" s="590" t="s">
        <v>5626</v>
      </c>
      <c r="C5939" s="590" t="s">
        <v>1914</v>
      </c>
      <c r="D5939" s="590" t="s">
        <v>2666</v>
      </c>
      <c r="E5939" s="590" t="s">
        <v>6</v>
      </c>
      <c r="F5939" s="591" t="s">
        <v>481</v>
      </c>
      <c r="G5939" s="590" t="s">
        <v>179</v>
      </c>
      <c r="H5939" s="593">
        <v>2030</v>
      </c>
      <c r="I5939" s="589">
        <v>875.25</v>
      </c>
      <c r="J5939" s="592">
        <v>1776757.5</v>
      </c>
      <c r="K5939" s="590" t="s">
        <v>2631</v>
      </c>
      <c r="L5939" s="590" t="s">
        <v>5628</v>
      </c>
      <c r="M5939" s="591" t="s">
        <v>481</v>
      </c>
      <c r="O5939" s="554" t="str">
        <f>+_xlfn.CONCAT(B5939,"-",E5939)</f>
        <v>B3/33/06-B</v>
      </c>
      <c r="P5939" s="555"/>
      <c r="Q5939" s="555"/>
      <c r="R5939" s="555"/>
    </row>
    <row r="5941" spans="1:18" ht="14.5">
      <c r="A5941" s="587">
        <v>6</v>
      </c>
      <c r="B5941" s="588" t="s">
        <v>5626</v>
      </c>
      <c r="C5941" s="588" t="s">
        <v>36</v>
      </c>
      <c r="D5941" s="588" t="s">
        <v>36</v>
      </c>
      <c r="E5941" s="588" t="s">
        <v>36</v>
      </c>
      <c r="F5941" s="587" t="s">
        <v>513</v>
      </c>
      <c r="G5941" s="588" t="s">
        <v>36</v>
      </c>
      <c r="H5941" s="587"/>
      <c r="I5941" s="587"/>
      <c r="J5941" s="583">
        <v>612675</v>
      </c>
      <c r="K5941" s="588"/>
      <c r="L5941" s="588"/>
      <c r="M5941" s="587"/>
      <c r="N5941" s="587"/>
      <c r="O5941" s="587"/>
    </row>
    <row r="5942" spans="1:18" ht="14.5">
      <c r="B5942" s="590" t="s">
        <v>5626</v>
      </c>
      <c r="C5942" s="590" t="s">
        <v>1914</v>
      </c>
      <c r="D5942" s="590" t="s">
        <v>2666</v>
      </c>
      <c r="E5942" s="590" t="s">
        <v>7</v>
      </c>
      <c r="F5942" s="591" t="s">
        <v>481</v>
      </c>
      <c r="G5942" s="590" t="s">
        <v>179</v>
      </c>
      <c r="H5942" s="589">
        <v>700</v>
      </c>
      <c r="I5942" s="589">
        <v>875.25</v>
      </c>
      <c r="J5942" s="592">
        <v>612675</v>
      </c>
      <c r="K5942" s="590" t="s">
        <v>2631</v>
      </c>
      <c r="L5942" s="590" t="s">
        <v>5629</v>
      </c>
      <c r="M5942" s="591" t="s">
        <v>481</v>
      </c>
      <c r="O5942" s="554" t="str">
        <f>+_xlfn.CONCAT(B5942,"-",E5942)</f>
        <v>B3/33/06-C</v>
      </c>
      <c r="P5942" s="555"/>
      <c r="Q5942" s="555"/>
      <c r="R5942" s="555"/>
    </row>
    <row r="5944" spans="1:18" ht="14.5">
      <c r="A5944" s="587">
        <v>6</v>
      </c>
      <c r="B5944" s="588" t="s">
        <v>5626</v>
      </c>
      <c r="C5944" s="588" t="s">
        <v>36</v>
      </c>
      <c r="D5944" s="588" t="s">
        <v>36</v>
      </c>
      <c r="E5944" s="588" t="s">
        <v>36</v>
      </c>
      <c r="F5944" s="587" t="s">
        <v>2668</v>
      </c>
      <c r="G5944" s="588" t="s">
        <v>36</v>
      </c>
      <c r="H5944" s="587"/>
      <c r="I5944" s="587"/>
      <c r="J5944" s="583">
        <v>245070</v>
      </c>
      <c r="K5944" s="588"/>
      <c r="L5944" s="588"/>
      <c r="M5944" s="587"/>
      <c r="N5944" s="587"/>
      <c r="O5944" s="587"/>
    </row>
    <row r="5945" spans="1:18" ht="14.5">
      <c r="B5945" s="590" t="s">
        <v>5626</v>
      </c>
      <c r="C5945" s="590" t="s">
        <v>1914</v>
      </c>
      <c r="D5945" s="590" t="s">
        <v>2666</v>
      </c>
      <c r="E5945" s="590" t="s">
        <v>8</v>
      </c>
      <c r="F5945" s="591" t="s">
        <v>481</v>
      </c>
      <c r="G5945" s="590" t="s">
        <v>179</v>
      </c>
      <c r="H5945" s="589">
        <v>280</v>
      </c>
      <c r="I5945" s="589">
        <v>875.25</v>
      </c>
      <c r="J5945" s="592">
        <v>245070</v>
      </c>
      <c r="K5945" s="590" t="s">
        <v>2631</v>
      </c>
      <c r="L5945" s="590" t="s">
        <v>5630</v>
      </c>
      <c r="M5945" s="591" t="s">
        <v>481</v>
      </c>
      <c r="O5945" s="554" t="str">
        <f>+_xlfn.CONCAT(B5945,"-",E5945)</f>
        <v>B3/33/06-D</v>
      </c>
      <c r="P5945" s="555"/>
      <c r="Q5945" s="555"/>
      <c r="R5945" s="555"/>
    </row>
    <row r="5948" spans="1:18" ht="14.5">
      <c r="A5948" s="587">
        <v>4</v>
      </c>
      <c r="B5948" s="588" t="s">
        <v>5631</v>
      </c>
      <c r="C5948" s="588" t="s">
        <v>36</v>
      </c>
      <c r="D5948" s="588" t="s">
        <v>36</v>
      </c>
      <c r="E5948" s="588" t="s">
        <v>36</v>
      </c>
      <c r="F5948" s="587" t="s">
        <v>484</v>
      </c>
      <c r="G5948" s="588" t="s">
        <v>36</v>
      </c>
      <c r="H5948" s="587"/>
      <c r="I5948" s="587"/>
      <c r="J5948" s="583">
        <v>103340.65</v>
      </c>
      <c r="K5948" s="588"/>
      <c r="L5948" s="588"/>
      <c r="M5948" s="587"/>
      <c r="N5948" s="587"/>
      <c r="O5948" s="587"/>
    </row>
    <row r="5949" spans="1:18" ht="87.5">
      <c r="B5949" s="590" t="s">
        <v>5631</v>
      </c>
      <c r="C5949" s="590" t="s">
        <v>1914</v>
      </c>
      <c r="D5949" s="590" t="s">
        <v>2666</v>
      </c>
      <c r="E5949" s="590" t="s">
        <v>5</v>
      </c>
      <c r="F5949" s="591" t="s">
        <v>485</v>
      </c>
      <c r="G5949" s="590" t="s">
        <v>311</v>
      </c>
      <c r="H5949" s="589">
        <v>5</v>
      </c>
      <c r="I5949" s="592">
        <v>20668.13</v>
      </c>
      <c r="J5949" s="592">
        <v>103340.65</v>
      </c>
      <c r="K5949" s="590" t="s">
        <v>2631</v>
      </c>
      <c r="L5949" s="590" t="s">
        <v>5632</v>
      </c>
      <c r="M5949" s="591" t="s">
        <v>485</v>
      </c>
      <c r="O5949" s="554" t="str">
        <f>+_xlfn.CONCAT(B5949,"-",E5949)</f>
        <v>B3/33/07-A</v>
      </c>
      <c r="P5949" s="555"/>
      <c r="Q5949" s="555"/>
      <c r="R5949" s="555"/>
    </row>
    <row r="5951" spans="1:18" ht="14.5">
      <c r="A5951" s="587">
        <v>4</v>
      </c>
      <c r="B5951" s="588" t="s">
        <v>5631</v>
      </c>
      <c r="C5951" s="588" t="s">
        <v>36</v>
      </c>
      <c r="D5951" s="588" t="s">
        <v>36</v>
      </c>
      <c r="E5951" s="588" t="s">
        <v>36</v>
      </c>
      <c r="F5951" s="587" t="s">
        <v>486</v>
      </c>
      <c r="G5951" s="588" t="s">
        <v>36</v>
      </c>
      <c r="H5951" s="587"/>
      <c r="I5951" s="587"/>
      <c r="J5951" s="583">
        <v>52305</v>
      </c>
      <c r="K5951" s="588"/>
      <c r="L5951" s="588"/>
      <c r="M5951" s="587"/>
      <c r="N5951" s="587"/>
      <c r="O5951" s="587"/>
    </row>
    <row r="5952" spans="1:18" ht="112.5">
      <c r="B5952" s="590" t="s">
        <v>5631</v>
      </c>
      <c r="C5952" s="590" t="s">
        <v>1914</v>
      </c>
      <c r="D5952" s="590" t="s">
        <v>2666</v>
      </c>
      <c r="E5952" s="590" t="s">
        <v>6</v>
      </c>
      <c r="F5952" s="591" t="s">
        <v>2672</v>
      </c>
      <c r="G5952" s="590" t="s">
        <v>311</v>
      </c>
      <c r="H5952" s="589">
        <v>2</v>
      </c>
      <c r="I5952" s="592">
        <v>26152.5</v>
      </c>
      <c r="J5952" s="592">
        <v>52305</v>
      </c>
      <c r="K5952" s="590" t="s">
        <v>2631</v>
      </c>
      <c r="L5952" s="590" t="s">
        <v>5633</v>
      </c>
      <c r="M5952" s="591" t="s">
        <v>2672</v>
      </c>
      <c r="O5952" s="554" t="str">
        <f>+_xlfn.CONCAT(B5952,"-",E5952)</f>
        <v>B3/33/07-B</v>
      </c>
      <c r="P5952" s="555"/>
      <c r="Q5952" s="555"/>
      <c r="R5952" s="555"/>
    </row>
    <row r="5954" spans="1:18" ht="14.5">
      <c r="A5954" s="587">
        <v>4</v>
      </c>
      <c r="B5954" s="588" t="s">
        <v>5631</v>
      </c>
      <c r="C5954" s="588" t="s">
        <v>36</v>
      </c>
      <c r="D5954" s="588" t="s">
        <v>36</v>
      </c>
      <c r="E5954" s="588" t="s">
        <v>36</v>
      </c>
      <c r="F5954" s="587" t="s">
        <v>488</v>
      </c>
      <c r="G5954" s="588" t="s">
        <v>36</v>
      </c>
      <c r="H5954" s="587"/>
      <c r="I5954" s="587"/>
      <c r="J5954" s="583">
        <v>57305</v>
      </c>
      <c r="K5954" s="588"/>
      <c r="L5954" s="588"/>
      <c r="M5954" s="587"/>
      <c r="N5954" s="587"/>
      <c r="O5954" s="587"/>
    </row>
    <row r="5955" spans="1:18" ht="112.5">
      <c r="B5955" s="590" t="s">
        <v>5631</v>
      </c>
      <c r="C5955" s="590" t="s">
        <v>1914</v>
      </c>
      <c r="D5955" s="590" t="s">
        <v>2666</v>
      </c>
      <c r="E5955" s="590" t="s">
        <v>7</v>
      </c>
      <c r="F5955" s="591" t="s">
        <v>2674</v>
      </c>
      <c r="G5955" s="590" t="s">
        <v>311</v>
      </c>
      <c r="H5955" s="589">
        <v>2</v>
      </c>
      <c r="I5955" s="592">
        <v>28652.5</v>
      </c>
      <c r="J5955" s="592">
        <v>57305</v>
      </c>
      <c r="K5955" s="590" t="s">
        <v>2631</v>
      </c>
      <c r="L5955" s="590" t="s">
        <v>5634</v>
      </c>
      <c r="M5955" s="591" t="s">
        <v>2674</v>
      </c>
      <c r="O5955" s="554" t="str">
        <f>+_xlfn.CONCAT(B5955,"-",E5955)</f>
        <v>B3/33/07-C</v>
      </c>
      <c r="P5955" s="555"/>
      <c r="Q5955" s="555"/>
      <c r="R5955" s="555"/>
    </row>
    <row r="5958" spans="1:18" ht="14.5">
      <c r="A5958" s="587">
        <v>3</v>
      </c>
      <c r="B5958" s="588" t="s">
        <v>5635</v>
      </c>
      <c r="C5958" s="588" t="s">
        <v>36</v>
      </c>
      <c r="D5958" s="588" t="s">
        <v>36</v>
      </c>
      <c r="E5958" s="588" t="s">
        <v>36</v>
      </c>
      <c r="F5958" s="587" t="s">
        <v>517</v>
      </c>
      <c r="G5958" s="588" t="s">
        <v>36</v>
      </c>
      <c r="H5958" s="587"/>
      <c r="I5958" s="587"/>
      <c r="J5958" s="583">
        <v>85962.5</v>
      </c>
      <c r="K5958" s="588"/>
      <c r="L5958" s="588"/>
      <c r="M5958" s="587"/>
      <c r="N5958" s="587"/>
      <c r="O5958" s="587"/>
    </row>
    <row r="5959" spans="1:18" ht="14.5">
      <c r="A5959" s="587">
        <v>4</v>
      </c>
      <c r="B5959" s="588" t="s">
        <v>5635</v>
      </c>
      <c r="C5959" s="588" t="s">
        <v>36</v>
      </c>
      <c r="D5959" s="588" t="s">
        <v>36</v>
      </c>
      <c r="E5959" s="588" t="s">
        <v>36</v>
      </c>
      <c r="F5959" s="587" t="s">
        <v>2677</v>
      </c>
      <c r="G5959" s="588" t="s">
        <v>36</v>
      </c>
      <c r="H5959" s="587"/>
      <c r="I5959" s="587"/>
      <c r="J5959" s="583">
        <v>85962.5</v>
      </c>
      <c r="K5959" s="588"/>
      <c r="L5959" s="588"/>
      <c r="M5959" s="587"/>
      <c r="N5959" s="587"/>
      <c r="O5959" s="587"/>
      <c r="P5959" s="555"/>
      <c r="Q5959" s="555"/>
      <c r="R5959" s="555"/>
    </row>
    <row r="5960" spans="1:18" ht="319">
      <c r="A5960" s="587">
        <v>5</v>
      </c>
      <c r="B5960" s="588" t="s">
        <v>5635</v>
      </c>
      <c r="C5960" s="588" t="s">
        <v>36</v>
      </c>
      <c r="D5960" s="588" t="s">
        <v>36</v>
      </c>
      <c r="E5960" s="588" t="s">
        <v>36</v>
      </c>
      <c r="F5960" s="587" t="s">
        <v>2678</v>
      </c>
      <c r="G5960" s="588" t="s">
        <v>36</v>
      </c>
      <c r="H5960" s="587"/>
      <c r="I5960" s="587"/>
      <c r="J5960" s="583">
        <v>85962.5</v>
      </c>
      <c r="K5960" s="588"/>
      <c r="L5960" s="588"/>
      <c r="M5960" s="587"/>
      <c r="N5960" s="587"/>
      <c r="O5960" s="587"/>
      <c r="P5960" s="555"/>
      <c r="Q5960" s="555"/>
      <c r="R5960" s="555"/>
    </row>
    <row r="5961" spans="1:18" ht="14.5">
      <c r="A5961" s="587">
        <v>6</v>
      </c>
      <c r="B5961" s="588" t="s">
        <v>5635</v>
      </c>
      <c r="C5961" s="588" t="s">
        <v>36</v>
      </c>
      <c r="D5961" s="588" t="s">
        <v>36</v>
      </c>
      <c r="E5961" s="588" t="s">
        <v>36</v>
      </c>
      <c r="F5961" s="587" t="s">
        <v>5603</v>
      </c>
      <c r="G5961" s="588" t="s">
        <v>36</v>
      </c>
      <c r="H5961" s="587"/>
      <c r="I5961" s="587"/>
      <c r="J5961" s="583">
        <v>85962.5</v>
      </c>
      <c r="K5961" s="588"/>
      <c r="L5961" s="588"/>
      <c r="M5961" s="587"/>
      <c r="N5961" s="587"/>
      <c r="O5961" s="587"/>
      <c r="P5961" s="555"/>
      <c r="Q5961" s="555"/>
      <c r="R5961" s="555"/>
    </row>
    <row r="5962" spans="1:18" ht="25">
      <c r="B5962" s="590" t="s">
        <v>5635</v>
      </c>
      <c r="C5962" s="590" t="s">
        <v>1914</v>
      </c>
      <c r="D5962" s="590" t="s">
        <v>2679</v>
      </c>
      <c r="E5962" s="590" t="s">
        <v>5</v>
      </c>
      <c r="F5962" s="591" t="s">
        <v>5636</v>
      </c>
      <c r="G5962" s="590" t="s">
        <v>311</v>
      </c>
      <c r="H5962" s="589">
        <v>1</v>
      </c>
      <c r="I5962" s="592">
        <v>85962.5</v>
      </c>
      <c r="J5962" s="592">
        <v>85962.5</v>
      </c>
      <c r="K5962" s="590" t="s">
        <v>2631</v>
      </c>
      <c r="L5962" s="590" t="s">
        <v>5637</v>
      </c>
      <c r="M5962" s="591" t="s">
        <v>5636</v>
      </c>
      <c r="O5962" s="554" t="str">
        <f>+_xlfn.CONCAT(B5962,"-",E5962)</f>
        <v>B3/33/08-A</v>
      </c>
      <c r="P5962" s="555"/>
      <c r="Q5962" s="555"/>
      <c r="R5962" s="555"/>
    </row>
    <row r="5964" spans="1:18" ht="14.5">
      <c r="A5964" s="587" t="s">
        <v>1633</v>
      </c>
      <c r="B5964" s="588" t="s">
        <v>5635</v>
      </c>
      <c r="C5964" s="588" t="s">
        <v>36</v>
      </c>
      <c r="D5964" s="588" t="s">
        <v>36</v>
      </c>
      <c r="E5964" s="588" t="s">
        <v>36</v>
      </c>
      <c r="F5964" s="587" t="s">
        <v>24</v>
      </c>
      <c r="G5964" s="588"/>
      <c r="H5964" s="587"/>
      <c r="I5964" s="587"/>
      <c r="J5964" s="587"/>
      <c r="K5964" s="588"/>
      <c r="L5964" s="588"/>
      <c r="M5964" s="587"/>
      <c r="N5964" s="587"/>
      <c r="O5964" s="587"/>
    </row>
    <row r="5965" spans="1:18" ht="14.5">
      <c r="A5965" s="587" t="s">
        <v>1633</v>
      </c>
      <c r="B5965" s="588" t="s">
        <v>5635</v>
      </c>
      <c r="C5965" s="588" t="s">
        <v>36</v>
      </c>
      <c r="D5965" s="588" t="s">
        <v>36</v>
      </c>
      <c r="E5965" s="588" t="s">
        <v>36</v>
      </c>
      <c r="F5965" s="587" t="s">
        <v>9</v>
      </c>
      <c r="G5965" s="588"/>
      <c r="H5965" s="587"/>
      <c r="I5965" s="587"/>
      <c r="J5965" s="587"/>
      <c r="K5965" s="588"/>
      <c r="L5965" s="588"/>
      <c r="M5965" s="587"/>
      <c r="N5965" s="587"/>
      <c r="O5965" s="587"/>
      <c r="P5965" s="555"/>
      <c r="Q5965" s="555"/>
      <c r="R5965" s="555"/>
    </row>
    <row r="5966" spans="1:18" ht="14.5">
      <c r="P5966" s="555"/>
      <c r="Q5966" s="555"/>
      <c r="R5966" s="555"/>
    </row>
    <row r="5968" spans="1:18" ht="14.5">
      <c r="A5968" s="587">
        <v>1</v>
      </c>
      <c r="B5968" s="588" t="s">
        <v>1473</v>
      </c>
      <c r="C5968" s="588" t="s">
        <v>36</v>
      </c>
      <c r="D5968" s="588" t="s">
        <v>36</v>
      </c>
      <c r="E5968" s="588" t="s">
        <v>36</v>
      </c>
      <c r="F5968" s="587" t="s">
        <v>5638</v>
      </c>
      <c r="G5968" s="588" t="s">
        <v>36</v>
      </c>
      <c r="H5968" s="587"/>
      <c r="I5968" s="587"/>
      <c r="J5968" s="583">
        <v>295486792.14999998</v>
      </c>
      <c r="K5968" s="588"/>
      <c r="L5968" s="588"/>
      <c r="M5968" s="587"/>
      <c r="N5968" s="587"/>
      <c r="O5968" s="587"/>
    </row>
    <row r="5969" spans="1:18" ht="14.5">
      <c r="A5969" s="587">
        <v>2</v>
      </c>
      <c r="B5969" s="588" t="s">
        <v>1473</v>
      </c>
      <c r="C5969" s="588" t="s">
        <v>36</v>
      </c>
      <c r="D5969" s="588" t="s">
        <v>36</v>
      </c>
      <c r="E5969" s="588" t="s">
        <v>36</v>
      </c>
      <c r="F5969" s="587" t="s">
        <v>18</v>
      </c>
      <c r="G5969" s="588" t="s">
        <v>36</v>
      </c>
      <c r="H5969" s="587"/>
      <c r="I5969" s="587"/>
      <c r="J5969" s="583">
        <v>20780353.960000001</v>
      </c>
      <c r="K5969" s="588"/>
      <c r="L5969" s="588"/>
      <c r="M5969" s="587"/>
      <c r="N5969" s="587"/>
      <c r="O5969" s="587"/>
      <c r="P5969" s="555"/>
      <c r="Q5969" s="555"/>
      <c r="R5969" s="555"/>
    </row>
    <row r="5970" spans="1:18" ht="14.5">
      <c r="A5970" s="587">
        <v>3</v>
      </c>
      <c r="B5970" s="588" t="s">
        <v>1473</v>
      </c>
      <c r="C5970" s="588" t="s">
        <v>36</v>
      </c>
      <c r="D5970" s="588" t="s">
        <v>36</v>
      </c>
      <c r="E5970" s="588" t="s">
        <v>36</v>
      </c>
      <c r="F5970" s="587" t="s">
        <v>237</v>
      </c>
      <c r="G5970" s="588" t="s">
        <v>36</v>
      </c>
      <c r="H5970" s="587"/>
      <c r="I5970" s="587"/>
      <c r="J5970" s="583">
        <v>12273390.32</v>
      </c>
      <c r="K5970" s="588"/>
      <c r="L5970" s="588"/>
      <c r="M5970" s="587"/>
      <c r="N5970" s="587"/>
      <c r="O5970" s="587"/>
    </row>
    <row r="5971" spans="1:18" ht="43.5">
      <c r="A5971" s="587">
        <v>4</v>
      </c>
      <c r="B5971" s="588" t="s">
        <v>1473</v>
      </c>
      <c r="C5971" s="588" t="s">
        <v>36</v>
      </c>
      <c r="D5971" s="588" t="s">
        <v>36</v>
      </c>
      <c r="E5971" s="588" t="s">
        <v>36</v>
      </c>
      <c r="F5971" s="587" t="s">
        <v>195</v>
      </c>
      <c r="G5971" s="588" t="s">
        <v>36</v>
      </c>
      <c r="H5971" s="587"/>
      <c r="I5971" s="587"/>
      <c r="J5971" s="583">
        <v>1324855.1399999999</v>
      </c>
      <c r="K5971" s="588"/>
      <c r="L5971" s="588"/>
      <c r="M5971" s="587"/>
      <c r="N5971" s="587"/>
      <c r="O5971" s="587"/>
    </row>
    <row r="5972" spans="1:18" ht="14.5">
      <c r="B5972" s="590" t="s">
        <v>1473</v>
      </c>
      <c r="C5972" s="590" t="s">
        <v>36</v>
      </c>
      <c r="D5972" s="590" t="s">
        <v>1604</v>
      </c>
      <c r="E5972" s="590" t="s">
        <v>5</v>
      </c>
      <c r="F5972" s="591" t="s">
        <v>196</v>
      </c>
      <c r="G5972" s="590" t="s">
        <v>197</v>
      </c>
      <c r="H5972" s="589">
        <v>429</v>
      </c>
      <c r="I5972" s="589">
        <v>582.61</v>
      </c>
      <c r="J5972" s="592">
        <v>249939.69</v>
      </c>
      <c r="K5972" s="590" t="s">
        <v>7</v>
      </c>
      <c r="L5972" s="590" t="s">
        <v>1605</v>
      </c>
      <c r="M5972" s="591" t="s">
        <v>1606</v>
      </c>
      <c r="O5972" s="554" t="str">
        <f t="shared" ref="O5972:O5976" si="564">+_xlfn.CONCAT(B5972,"-",E5972)</f>
        <v>B4/03/01-A</v>
      </c>
      <c r="P5972" s="555"/>
      <c r="Q5972" s="555"/>
      <c r="R5972" s="555"/>
    </row>
    <row r="5973" spans="1:18" ht="14.5">
      <c r="B5973" s="590" t="s">
        <v>1473</v>
      </c>
      <c r="C5973" s="590" t="s">
        <v>36</v>
      </c>
      <c r="D5973" s="590" t="s">
        <v>1604</v>
      </c>
      <c r="E5973" s="590" t="s">
        <v>6</v>
      </c>
      <c r="F5973" s="591" t="s">
        <v>198</v>
      </c>
      <c r="G5973" s="590" t="s">
        <v>197</v>
      </c>
      <c r="H5973" s="589">
        <v>235</v>
      </c>
      <c r="I5973" s="589">
        <v>582.61</v>
      </c>
      <c r="J5973" s="592">
        <v>136913.35</v>
      </c>
      <c r="K5973" s="590" t="s">
        <v>7</v>
      </c>
      <c r="L5973" s="590" t="s">
        <v>1605</v>
      </c>
      <c r="M5973" s="591" t="s">
        <v>1606</v>
      </c>
      <c r="O5973" s="554" t="str">
        <f t="shared" si="564"/>
        <v>B4/03/01-B</v>
      </c>
      <c r="P5973" s="555"/>
      <c r="Q5973" s="555"/>
      <c r="R5973" s="555"/>
    </row>
    <row r="5974" spans="1:18" ht="14.5">
      <c r="B5974" s="590" t="s">
        <v>1473</v>
      </c>
      <c r="C5974" s="590" t="s">
        <v>36</v>
      </c>
      <c r="D5974" s="590" t="s">
        <v>1604</v>
      </c>
      <c r="E5974" s="590" t="s">
        <v>7</v>
      </c>
      <c r="F5974" s="591" t="s">
        <v>199</v>
      </c>
      <c r="G5974" s="590" t="s">
        <v>197</v>
      </c>
      <c r="H5974" s="589">
        <v>4</v>
      </c>
      <c r="I5974" s="589">
        <v>582.61</v>
      </c>
      <c r="J5974" s="592">
        <v>2330.44</v>
      </c>
      <c r="K5974" s="590" t="s">
        <v>7</v>
      </c>
      <c r="L5974" s="590" t="s">
        <v>1605</v>
      </c>
      <c r="M5974" s="591" t="s">
        <v>1606</v>
      </c>
      <c r="O5974" s="554" t="str">
        <f t="shared" si="564"/>
        <v>B4/03/01-C</v>
      </c>
      <c r="P5974" s="555"/>
      <c r="Q5974" s="555"/>
      <c r="R5974" s="555"/>
    </row>
    <row r="5975" spans="1:18">
      <c r="B5975" s="590" t="s">
        <v>1473</v>
      </c>
      <c r="C5975" s="590" t="s">
        <v>36</v>
      </c>
      <c r="D5975" s="590" t="s">
        <v>1604</v>
      </c>
      <c r="E5975" s="590" t="s">
        <v>8</v>
      </c>
      <c r="F5975" s="591" t="s">
        <v>200</v>
      </c>
      <c r="G5975" s="590" t="s">
        <v>197</v>
      </c>
      <c r="H5975" s="589">
        <v>45</v>
      </c>
      <c r="I5975" s="589">
        <v>582.61</v>
      </c>
      <c r="J5975" s="592">
        <v>26217.45</v>
      </c>
      <c r="K5975" s="590" t="s">
        <v>7</v>
      </c>
      <c r="L5975" s="590" t="s">
        <v>1605</v>
      </c>
      <c r="M5975" s="591" t="s">
        <v>1606</v>
      </c>
      <c r="O5975" s="554" t="str">
        <f t="shared" si="564"/>
        <v>B4/03/01-D</v>
      </c>
    </row>
    <row r="5976" spans="1:18">
      <c r="B5976" s="590" t="s">
        <v>1473</v>
      </c>
      <c r="C5976" s="590" t="s">
        <v>36</v>
      </c>
      <c r="D5976" s="590" t="s">
        <v>1604</v>
      </c>
      <c r="E5976" s="590" t="s">
        <v>10</v>
      </c>
      <c r="F5976" s="591" t="s">
        <v>201</v>
      </c>
      <c r="G5976" s="590" t="s">
        <v>197</v>
      </c>
      <c r="H5976" s="593">
        <v>1561</v>
      </c>
      <c r="I5976" s="589">
        <v>582.61</v>
      </c>
      <c r="J5976" s="592">
        <v>909454.21</v>
      </c>
      <c r="K5976" s="590" t="s">
        <v>7</v>
      </c>
      <c r="L5976" s="590" t="s">
        <v>1605</v>
      </c>
      <c r="M5976" s="591" t="s">
        <v>1606</v>
      </c>
      <c r="O5976" s="554" t="str">
        <f t="shared" si="564"/>
        <v>B4/03/01-E</v>
      </c>
    </row>
    <row r="5978" spans="1:18" ht="43.5">
      <c r="A5978" s="587">
        <v>4</v>
      </c>
      <c r="B5978" s="588" t="s">
        <v>1473</v>
      </c>
      <c r="C5978" s="588" t="s">
        <v>36</v>
      </c>
      <c r="D5978" s="588" t="s">
        <v>36</v>
      </c>
      <c r="E5978" s="588" t="s">
        <v>36</v>
      </c>
      <c r="F5978" s="587" t="s">
        <v>202</v>
      </c>
      <c r="G5978" s="588" t="s">
        <v>36</v>
      </c>
      <c r="H5978" s="587"/>
      <c r="I5978" s="587"/>
      <c r="J5978" s="583">
        <v>8894376.4800000004</v>
      </c>
      <c r="K5978" s="588"/>
      <c r="L5978" s="588"/>
      <c r="M5978" s="587"/>
      <c r="N5978" s="587"/>
      <c r="O5978" s="587"/>
    </row>
    <row r="5979" spans="1:18" ht="25">
      <c r="B5979" s="590" t="s">
        <v>1473</v>
      </c>
      <c r="C5979" s="590" t="s">
        <v>36</v>
      </c>
      <c r="D5979" s="590" t="s">
        <v>1604</v>
      </c>
      <c r="E5979" s="590" t="s">
        <v>11</v>
      </c>
      <c r="F5979" s="591" t="s">
        <v>196</v>
      </c>
      <c r="G5979" s="590" t="s">
        <v>197</v>
      </c>
      <c r="H5979" s="593">
        <v>2123</v>
      </c>
      <c r="I5979" s="589">
        <v>840.67</v>
      </c>
      <c r="J5979" s="592">
        <v>1784742.41</v>
      </c>
      <c r="K5979" s="590" t="s">
        <v>7</v>
      </c>
      <c r="L5979" s="590" t="s">
        <v>1607</v>
      </c>
      <c r="M5979" s="591" t="s">
        <v>1608</v>
      </c>
      <c r="O5979" s="554" t="str">
        <f t="shared" ref="O5979:O5986" si="565">+_xlfn.CONCAT(B5979,"-",E5979)</f>
        <v>B4/03/01-F</v>
      </c>
    </row>
    <row r="5980" spans="1:18" ht="25">
      <c r="B5980" s="590" t="s">
        <v>1473</v>
      </c>
      <c r="C5980" s="590" t="s">
        <v>36</v>
      </c>
      <c r="D5980" s="590" t="s">
        <v>1604</v>
      </c>
      <c r="E5980" s="590" t="s">
        <v>27</v>
      </c>
      <c r="F5980" s="591" t="s">
        <v>198</v>
      </c>
      <c r="G5980" s="590" t="s">
        <v>197</v>
      </c>
      <c r="H5980" s="589">
        <v>895</v>
      </c>
      <c r="I5980" s="589">
        <v>840.67</v>
      </c>
      <c r="J5980" s="592">
        <v>752399.65</v>
      </c>
      <c r="K5980" s="590" t="s">
        <v>7</v>
      </c>
      <c r="L5980" s="590" t="s">
        <v>1607</v>
      </c>
      <c r="M5980" s="591" t="s">
        <v>1608</v>
      </c>
      <c r="O5980" s="554" t="str">
        <f t="shared" si="565"/>
        <v>B4/03/01-G</v>
      </c>
    </row>
    <row r="5981" spans="1:18" ht="25">
      <c r="B5981" s="590" t="s">
        <v>1473</v>
      </c>
      <c r="C5981" s="590" t="s">
        <v>36</v>
      </c>
      <c r="D5981" s="590" t="s">
        <v>1604</v>
      </c>
      <c r="E5981" s="590" t="s">
        <v>28</v>
      </c>
      <c r="F5981" s="591" t="s">
        <v>199</v>
      </c>
      <c r="G5981" s="590" t="s">
        <v>197</v>
      </c>
      <c r="H5981" s="589">
        <v>13</v>
      </c>
      <c r="I5981" s="589">
        <v>776.53</v>
      </c>
      <c r="J5981" s="592">
        <v>10094.89</v>
      </c>
      <c r="K5981" s="590" t="s">
        <v>7</v>
      </c>
      <c r="L5981" s="590" t="s">
        <v>1609</v>
      </c>
      <c r="M5981" s="591" t="s">
        <v>1610</v>
      </c>
      <c r="O5981" s="554" t="str">
        <f t="shared" si="565"/>
        <v>B4/03/01-H</v>
      </c>
      <c r="P5981" s="555"/>
      <c r="Q5981" s="555"/>
      <c r="R5981" s="555"/>
    </row>
    <row r="5982" spans="1:18" ht="25">
      <c r="B5982" s="590" t="s">
        <v>1473</v>
      </c>
      <c r="C5982" s="590" t="s">
        <v>36</v>
      </c>
      <c r="D5982" s="590" t="s">
        <v>1604</v>
      </c>
      <c r="E5982" s="590" t="s">
        <v>33</v>
      </c>
      <c r="F5982" s="591" t="s">
        <v>203</v>
      </c>
      <c r="G5982" s="590" t="s">
        <v>197</v>
      </c>
      <c r="H5982" s="589">
        <v>60</v>
      </c>
      <c r="I5982" s="592">
        <v>1080.94</v>
      </c>
      <c r="J5982" s="592">
        <v>64856.4</v>
      </c>
      <c r="K5982" s="590" t="s">
        <v>7</v>
      </c>
      <c r="L5982" s="590" t="s">
        <v>1611</v>
      </c>
      <c r="M5982" s="591" t="s">
        <v>1612</v>
      </c>
      <c r="O5982" s="554" t="str">
        <f t="shared" si="565"/>
        <v>B4/03/01-J</v>
      </c>
    </row>
    <row r="5983" spans="1:18" ht="25">
      <c r="B5983" s="590" t="s">
        <v>1473</v>
      </c>
      <c r="C5983" s="590" t="s">
        <v>36</v>
      </c>
      <c r="D5983" s="590" t="s">
        <v>1604</v>
      </c>
      <c r="E5983" s="590" t="s">
        <v>34</v>
      </c>
      <c r="F5983" s="591" t="s">
        <v>200</v>
      </c>
      <c r="G5983" s="590" t="s">
        <v>197</v>
      </c>
      <c r="H5983" s="589">
        <v>371</v>
      </c>
      <c r="I5983" s="592">
        <v>1725.2</v>
      </c>
      <c r="J5983" s="592">
        <v>640049.19999999995</v>
      </c>
      <c r="K5983" s="590" t="s">
        <v>7</v>
      </c>
      <c r="L5983" s="590" t="s">
        <v>1613</v>
      </c>
      <c r="M5983" s="591" t="s">
        <v>1614</v>
      </c>
      <c r="O5983" s="554" t="str">
        <f t="shared" si="565"/>
        <v>B4/03/01-K</v>
      </c>
    </row>
    <row r="5984" spans="1:18" ht="25">
      <c r="B5984" s="590" t="s">
        <v>1473</v>
      </c>
      <c r="C5984" s="590" t="s">
        <v>36</v>
      </c>
      <c r="D5984" s="590" t="s">
        <v>1604</v>
      </c>
      <c r="E5984" s="590" t="s">
        <v>39</v>
      </c>
      <c r="F5984" s="591" t="s">
        <v>201</v>
      </c>
      <c r="G5984" s="590" t="s">
        <v>197</v>
      </c>
      <c r="H5984" s="593">
        <v>5825</v>
      </c>
      <c r="I5984" s="589">
        <v>920.81</v>
      </c>
      <c r="J5984" s="592">
        <v>5363718.25</v>
      </c>
      <c r="K5984" s="590" t="s">
        <v>7</v>
      </c>
      <c r="L5984" s="590" t="s">
        <v>1615</v>
      </c>
      <c r="M5984" s="591" t="s">
        <v>1616</v>
      </c>
      <c r="O5984" s="554" t="str">
        <f t="shared" si="565"/>
        <v>B4/03/01-L</v>
      </c>
    </row>
    <row r="5985" spans="1:18" ht="25">
      <c r="B5985" s="590" t="s">
        <v>1473</v>
      </c>
      <c r="C5985" s="590" t="s">
        <v>36</v>
      </c>
      <c r="D5985" s="590" t="s">
        <v>1604</v>
      </c>
      <c r="E5985" s="590" t="s">
        <v>38</v>
      </c>
      <c r="F5985" s="591" t="s">
        <v>204</v>
      </c>
      <c r="G5985" s="590" t="s">
        <v>197</v>
      </c>
      <c r="H5985" s="589">
        <v>186</v>
      </c>
      <c r="I5985" s="592">
        <v>1221.56</v>
      </c>
      <c r="J5985" s="592">
        <v>227210.16</v>
      </c>
      <c r="K5985" s="590" t="s">
        <v>7</v>
      </c>
      <c r="L5985" s="590" t="s">
        <v>1617</v>
      </c>
      <c r="M5985" s="591" t="s">
        <v>1618</v>
      </c>
      <c r="O5985" s="554" t="str">
        <f t="shared" si="565"/>
        <v>B4/03/01-M</v>
      </c>
    </row>
    <row r="5986" spans="1:18" ht="25">
      <c r="B5986" s="590" t="s">
        <v>1473</v>
      </c>
      <c r="C5986" s="590" t="s">
        <v>36</v>
      </c>
      <c r="D5986" s="590" t="s">
        <v>1604</v>
      </c>
      <c r="E5986" s="590" t="s">
        <v>205</v>
      </c>
      <c r="F5986" s="591" t="s">
        <v>206</v>
      </c>
      <c r="G5986" s="590" t="s">
        <v>197</v>
      </c>
      <c r="H5986" s="589">
        <v>42</v>
      </c>
      <c r="I5986" s="592">
        <v>1221.56</v>
      </c>
      <c r="J5986" s="592">
        <v>51305.52</v>
      </c>
      <c r="K5986" s="590" t="s">
        <v>7</v>
      </c>
      <c r="L5986" s="590" t="s">
        <v>1617</v>
      </c>
      <c r="M5986" s="591" t="s">
        <v>1618</v>
      </c>
      <c r="O5986" s="554" t="str">
        <f t="shared" si="565"/>
        <v>B4/03/01-N</v>
      </c>
    </row>
    <row r="5989" spans="1:18" ht="43.5">
      <c r="A5989" s="587">
        <v>4</v>
      </c>
      <c r="B5989" s="588" t="s">
        <v>1474</v>
      </c>
      <c r="C5989" s="588" t="s">
        <v>36</v>
      </c>
      <c r="D5989" s="588" t="s">
        <v>36</v>
      </c>
      <c r="E5989" s="588" t="s">
        <v>36</v>
      </c>
      <c r="F5989" s="587" t="s">
        <v>202</v>
      </c>
      <c r="G5989" s="588" t="s">
        <v>36</v>
      </c>
      <c r="H5989" s="587"/>
      <c r="I5989" s="587"/>
      <c r="J5989" s="583">
        <v>2054158.7</v>
      </c>
      <c r="K5989" s="588"/>
      <c r="L5989" s="588"/>
      <c r="M5989" s="587"/>
      <c r="N5989" s="587"/>
      <c r="O5989" s="587"/>
    </row>
    <row r="5990" spans="1:18" ht="25">
      <c r="B5990" s="590" t="s">
        <v>1474</v>
      </c>
      <c r="C5990" s="590" t="s">
        <v>36</v>
      </c>
      <c r="D5990" s="590" t="s">
        <v>1604</v>
      </c>
      <c r="E5990" s="590" t="s">
        <v>5</v>
      </c>
      <c r="F5990" s="591" t="s">
        <v>207</v>
      </c>
      <c r="G5990" s="590" t="s">
        <v>197</v>
      </c>
      <c r="H5990" s="589">
        <v>77</v>
      </c>
      <c r="I5990" s="592">
        <v>1587.82</v>
      </c>
      <c r="J5990" s="592">
        <v>122262.14</v>
      </c>
      <c r="K5990" s="590" t="s">
        <v>7</v>
      </c>
      <c r="L5990" s="590" t="s">
        <v>1620</v>
      </c>
      <c r="M5990" s="591" t="s">
        <v>1621</v>
      </c>
      <c r="O5990" s="554" t="str">
        <f t="shared" ref="O5990:O5996" si="566">+_xlfn.CONCAT(B5990,"-",E5990)</f>
        <v>B4/03/02-A</v>
      </c>
    </row>
    <row r="5991" spans="1:18" ht="25">
      <c r="B5991" s="590" t="s">
        <v>1474</v>
      </c>
      <c r="C5991" s="590" t="s">
        <v>36</v>
      </c>
      <c r="D5991" s="590" t="s">
        <v>1604</v>
      </c>
      <c r="E5991" s="590" t="s">
        <v>6</v>
      </c>
      <c r="F5991" s="591" t="s">
        <v>208</v>
      </c>
      <c r="G5991" s="590" t="s">
        <v>197</v>
      </c>
      <c r="H5991" s="589">
        <v>495</v>
      </c>
      <c r="I5991" s="592">
        <v>1080.94</v>
      </c>
      <c r="J5991" s="592">
        <v>535065.30000000005</v>
      </c>
      <c r="K5991" s="590" t="s">
        <v>7</v>
      </c>
      <c r="L5991" s="590" t="s">
        <v>1611</v>
      </c>
      <c r="M5991" s="591" t="s">
        <v>1612</v>
      </c>
      <c r="O5991" s="554" t="str">
        <f t="shared" si="566"/>
        <v>B4/03/02-B</v>
      </c>
    </row>
    <row r="5992" spans="1:18" ht="25">
      <c r="B5992" s="590" t="s">
        <v>1474</v>
      </c>
      <c r="C5992" s="590" t="s">
        <v>36</v>
      </c>
      <c r="D5992" s="590" t="s">
        <v>1604</v>
      </c>
      <c r="E5992" s="590" t="s">
        <v>7</v>
      </c>
      <c r="F5992" s="591" t="s">
        <v>209</v>
      </c>
      <c r="G5992" s="590" t="s">
        <v>197</v>
      </c>
      <c r="H5992" s="589">
        <v>595</v>
      </c>
      <c r="I5992" s="592">
        <v>1587.82</v>
      </c>
      <c r="J5992" s="592">
        <v>944752.9</v>
      </c>
      <c r="K5992" s="590" t="s">
        <v>7</v>
      </c>
      <c r="L5992" s="590" t="s">
        <v>1620</v>
      </c>
      <c r="M5992" s="591" t="s">
        <v>1621</v>
      </c>
      <c r="O5992" s="554" t="str">
        <f t="shared" si="566"/>
        <v>B4/03/02-C</v>
      </c>
      <c r="P5992" s="555"/>
      <c r="Q5992" s="555"/>
      <c r="R5992" s="555"/>
    </row>
    <row r="5993" spans="1:18">
      <c r="B5993" s="590" t="s">
        <v>1474</v>
      </c>
      <c r="C5993" s="590" t="s">
        <v>36</v>
      </c>
      <c r="D5993" s="590" t="s">
        <v>1604</v>
      </c>
      <c r="E5993" s="590" t="s">
        <v>8</v>
      </c>
      <c r="F5993" s="591" t="s">
        <v>210</v>
      </c>
      <c r="G5993" s="590" t="s">
        <v>197</v>
      </c>
      <c r="H5993" s="589">
        <v>27</v>
      </c>
      <c r="I5993" s="592">
        <v>2152.06</v>
      </c>
      <c r="J5993" s="592">
        <v>58105.62</v>
      </c>
      <c r="K5993" s="590" t="s">
        <v>7</v>
      </c>
      <c r="L5993" s="590" t="s">
        <v>2686</v>
      </c>
      <c r="M5993" s="591" t="s">
        <v>2687</v>
      </c>
      <c r="O5993" s="554" t="str">
        <f t="shared" si="566"/>
        <v>B4/03/02-D</v>
      </c>
    </row>
    <row r="5994" spans="1:18" ht="25">
      <c r="B5994" s="590" t="s">
        <v>1474</v>
      </c>
      <c r="C5994" s="590" t="s">
        <v>36</v>
      </c>
      <c r="D5994" s="590" t="s">
        <v>1604</v>
      </c>
      <c r="E5994" s="590" t="s">
        <v>10</v>
      </c>
      <c r="F5994" s="591" t="s">
        <v>211</v>
      </c>
      <c r="G5994" s="590" t="s">
        <v>197</v>
      </c>
      <c r="H5994" s="589">
        <v>60</v>
      </c>
      <c r="I5994" s="592">
        <v>1080.94</v>
      </c>
      <c r="J5994" s="592">
        <v>64856.4</v>
      </c>
      <c r="K5994" s="590" t="s">
        <v>7</v>
      </c>
      <c r="L5994" s="590" t="s">
        <v>1611</v>
      </c>
      <c r="M5994" s="591" t="s">
        <v>1612</v>
      </c>
      <c r="O5994" s="554" t="str">
        <f t="shared" si="566"/>
        <v>B4/03/02-E</v>
      </c>
    </row>
    <row r="5995" spans="1:18">
      <c r="B5995" s="590" t="s">
        <v>1474</v>
      </c>
      <c r="C5995" s="590" t="s">
        <v>36</v>
      </c>
      <c r="D5995" s="590" t="s">
        <v>1604</v>
      </c>
      <c r="E5995" s="590" t="s">
        <v>11</v>
      </c>
      <c r="F5995" s="591" t="s">
        <v>212</v>
      </c>
      <c r="G5995" s="590" t="s">
        <v>197</v>
      </c>
      <c r="H5995" s="589">
        <v>120</v>
      </c>
      <c r="I5995" s="592">
        <v>2120.7399999999998</v>
      </c>
      <c r="J5995" s="592">
        <v>254488.8</v>
      </c>
      <c r="K5995" s="590" t="s">
        <v>7</v>
      </c>
      <c r="L5995" s="590" t="s">
        <v>1622</v>
      </c>
      <c r="M5995" s="591" t="s">
        <v>1623</v>
      </c>
      <c r="O5995" s="554" t="str">
        <f t="shared" si="566"/>
        <v>B4/03/02-F</v>
      </c>
    </row>
    <row r="5996" spans="1:18" ht="25">
      <c r="B5996" s="590" t="s">
        <v>1474</v>
      </c>
      <c r="C5996" s="590" t="s">
        <v>36</v>
      </c>
      <c r="D5996" s="590" t="s">
        <v>1604</v>
      </c>
      <c r="E5996" s="590" t="s">
        <v>27</v>
      </c>
      <c r="F5996" s="591" t="s">
        <v>213</v>
      </c>
      <c r="G5996" s="590" t="s">
        <v>197</v>
      </c>
      <c r="H5996" s="589">
        <v>47</v>
      </c>
      <c r="I5996" s="592">
        <v>1587.82</v>
      </c>
      <c r="J5996" s="592">
        <v>74627.539999999994</v>
      </c>
      <c r="K5996" s="590" t="s">
        <v>7</v>
      </c>
      <c r="L5996" s="590" t="s">
        <v>1620</v>
      </c>
      <c r="M5996" s="591" t="s">
        <v>1621</v>
      </c>
      <c r="O5996" s="554" t="str">
        <f t="shared" si="566"/>
        <v>B4/03/02-G</v>
      </c>
    </row>
    <row r="5998" spans="1:18" ht="14.5">
      <c r="A5998" s="587">
        <v>3</v>
      </c>
      <c r="B5998" s="588" t="s">
        <v>1474</v>
      </c>
      <c r="C5998" s="588" t="s">
        <v>36</v>
      </c>
      <c r="D5998" s="588" t="s">
        <v>36</v>
      </c>
      <c r="E5998" s="588" t="s">
        <v>36</v>
      </c>
      <c r="F5998" s="587" t="s">
        <v>214</v>
      </c>
      <c r="G5998" s="588" t="s">
        <v>36</v>
      </c>
      <c r="H5998" s="587"/>
      <c r="I5998" s="587"/>
      <c r="J5998" s="583">
        <v>8219644.8399999999</v>
      </c>
      <c r="K5998" s="588"/>
      <c r="L5998" s="588"/>
      <c r="M5998" s="587"/>
      <c r="N5998" s="587"/>
      <c r="O5998" s="587"/>
    </row>
    <row r="5999" spans="1:18">
      <c r="B5999" s="590" t="s">
        <v>1474</v>
      </c>
      <c r="C5999" s="590" t="s">
        <v>36</v>
      </c>
      <c r="D5999" s="590" t="s">
        <v>1624</v>
      </c>
      <c r="E5999" s="590" t="s">
        <v>28</v>
      </c>
      <c r="F5999" s="591" t="s">
        <v>215</v>
      </c>
      <c r="G5999" s="590" t="s">
        <v>216</v>
      </c>
      <c r="H5999" s="593">
        <v>1513</v>
      </c>
      <c r="I5999" s="592">
        <v>5432.68</v>
      </c>
      <c r="J5999" s="592">
        <v>8219644.8399999999</v>
      </c>
      <c r="K5999" s="590" t="s">
        <v>7</v>
      </c>
      <c r="L5999" s="590" t="s">
        <v>1625</v>
      </c>
      <c r="M5999" s="591" t="s">
        <v>215</v>
      </c>
      <c r="O5999" s="554" t="str">
        <f>+_xlfn.CONCAT(B5999,"-",E5999)</f>
        <v>B4/03/02-H</v>
      </c>
    </row>
    <row r="6001" spans="1:18" ht="14.5">
      <c r="P6001" s="555"/>
      <c r="Q6001" s="555"/>
      <c r="R6001" s="555"/>
    </row>
    <row r="6002" spans="1:18" ht="14.5">
      <c r="A6002" s="587">
        <v>3</v>
      </c>
      <c r="B6002" s="588" t="s">
        <v>1475</v>
      </c>
      <c r="C6002" s="588" t="s">
        <v>36</v>
      </c>
      <c r="D6002" s="588" t="s">
        <v>36</v>
      </c>
      <c r="E6002" s="588" t="s">
        <v>36</v>
      </c>
      <c r="F6002" s="587" t="s">
        <v>246</v>
      </c>
      <c r="G6002" s="588" t="s">
        <v>36</v>
      </c>
      <c r="H6002" s="587"/>
      <c r="I6002" s="587"/>
      <c r="J6002" s="583">
        <v>287318.8</v>
      </c>
      <c r="K6002" s="588"/>
      <c r="L6002" s="588"/>
      <c r="M6002" s="587"/>
      <c r="N6002" s="587"/>
      <c r="O6002" s="587"/>
    </row>
    <row r="6003" spans="1:18" ht="29">
      <c r="A6003" s="587">
        <v>4</v>
      </c>
      <c r="B6003" s="588" t="s">
        <v>1475</v>
      </c>
      <c r="C6003" s="588" t="s">
        <v>36</v>
      </c>
      <c r="D6003" s="588" t="s">
        <v>36</v>
      </c>
      <c r="E6003" s="588" t="s">
        <v>36</v>
      </c>
      <c r="F6003" s="587" t="s">
        <v>247</v>
      </c>
      <c r="G6003" s="588" t="s">
        <v>36</v>
      </c>
      <c r="H6003" s="587"/>
      <c r="I6003" s="587"/>
      <c r="J6003" s="583">
        <v>45636.4</v>
      </c>
      <c r="K6003" s="588"/>
      <c r="L6003" s="588"/>
      <c r="M6003" s="587"/>
      <c r="N6003" s="587"/>
      <c r="O6003" s="587"/>
    </row>
    <row r="6004" spans="1:18">
      <c r="B6004" s="590" t="s">
        <v>1475</v>
      </c>
      <c r="C6004" s="590" t="s">
        <v>36</v>
      </c>
      <c r="D6004" s="590" t="s">
        <v>1627</v>
      </c>
      <c r="E6004" s="590" t="s">
        <v>5</v>
      </c>
      <c r="F6004" s="591" t="s">
        <v>248</v>
      </c>
      <c r="G6004" s="590" t="s">
        <v>219</v>
      </c>
      <c r="H6004" s="589">
        <v>648</v>
      </c>
      <c r="I6004" s="589">
        <v>66.31</v>
      </c>
      <c r="J6004" s="592">
        <v>42968.88</v>
      </c>
      <c r="K6004" s="590" t="s">
        <v>7</v>
      </c>
      <c r="L6004" s="590" t="s">
        <v>1628</v>
      </c>
      <c r="M6004" s="591" t="s">
        <v>1629</v>
      </c>
      <c r="O6004" s="554" t="str">
        <f t="shared" ref="O6004:O6005" si="567">+_xlfn.CONCAT(B6004,"-",E6004)</f>
        <v>B4/03/03-A</v>
      </c>
    </row>
    <row r="6005" spans="1:18" ht="14.5">
      <c r="B6005" s="590" t="s">
        <v>1475</v>
      </c>
      <c r="C6005" s="590" t="s">
        <v>36</v>
      </c>
      <c r="D6005" s="590" t="s">
        <v>1627</v>
      </c>
      <c r="E6005" s="590" t="s">
        <v>6</v>
      </c>
      <c r="F6005" s="591" t="s">
        <v>250</v>
      </c>
      <c r="G6005" s="590" t="s">
        <v>179</v>
      </c>
      <c r="H6005" s="589">
        <v>256</v>
      </c>
      <c r="I6005" s="589">
        <v>10.42</v>
      </c>
      <c r="J6005" s="592">
        <v>2667.52</v>
      </c>
      <c r="K6005" s="590" t="s">
        <v>7</v>
      </c>
      <c r="L6005" s="590" t="s">
        <v>1630</v>
      </c>
      <c r="M6005" s="591" t="s">
        <v>250</v>
      </c>
      <c r="O6005" s="554" t="str">
        <f t="shared" si="567"/>
        <v>B4/03/03-B</v>
      </c>
      <c r="P6005" s="555"/>
      <c r="Q6005" s="555"/>
      <c r="R6005" s="555"/>
    </row>
    <row r="6006" spans="1:18" ht="14.5">
      <c r="P6006" s="555"/>
      <c r="Q6006" s="555"/>
      <c r="R6006" s="555"/>
    </row>
    <row r="6007" spans="1:18" ht="29">
      <c r="A6007" s="587">
        <v>4</v>
      </c>
      <c r="B6007" s="588" t="s">
        <v>1475</v>
      </c>
      <c r="C6007" s="588" t="s">
        <v>36</v>
      </c>
      <c r="D6007" s="588" t="s">
        <v>36</v>
      </c>
      <c r="E6007" s="588" t="s">
        <v>36</v>
      </c>
      <c r="F6007" s="587" t="s">
        <v>251</v>
      </c>
      <c r="G6007" s="588" t="s">
        <v>36</v>
      </c>
      <c r="H6007" s="587"/>
      <c r="I6007" s="587"/>
      <c r="J6007" s="583">
        <v>241682.4</v>
      </c>
      <c r="K6007" s="588"/>
      <c r="L6007" s="588"/>
      <c r="M6007" s="587"/>
      <c r="N6007" s="587"/>
      <c r="O6007" s="587"/>
    </row>
    <row r="6008" spans="1:18">
      <c r="B6008" s="590" t="s">
        <v>1475</v>
      </c>
      <c r="C6008" s="590" t="s">
        <v>36</v>
      </c>
      <c r="D6008" s="590" t="s">
        <v>1627</v>
      </c>
      <c r="E6008" s="590" t="s">
        <v>7</v>
      </c>
      <c r="F6008" s="591" t="s">
        <v>252</v>
      </c>
      <c r="G6008" s="590" t="s">
        <v>219</v>
      </c>
      <c r="H6008" s="593">
        <v>2160</v>
      </c>
      <c r="I6008" s="589">
        <v>111.89</v>
      </c>
      <c r="J6008" s="592">
        <v>241682.4</v>
      </c>
      <c r="K6008" s="590" t="s">
        <v>7</v>
      </c>
      <c r="L6008" s="590" t="s">
        <v>1631</v>
      </c>
      <c r="M6008" s="591" t="s">
        <v>1632</v>
      </c>
      <c r="O6008" s="554" t="str">
        <f>+_xlfn.CONCAT(B6008,"-",E6008)</f>
        <v>B4/03/03-C</v>
      </c>
    </row>
    <row r="6010" spans="1:18" ht="14.5">
      <c r="A6010" s="587" t="s">
        <v>1633</v>
      </c>
      <c r="B6010" s="588" t="s">
        <v>1475</v>
      </c>
      <c r="C6010" s="588" t="s">
        <v>36</v>
      </c>
      <c r="D6010" s="588" t="s">
        <v>36</v>
      </c>
      <c r="E6010" s="588" t="s">
        <v>36</v>
      </c>
      <c r="F6010" s="587" t="s">
        <v>18</v>
      </c>
      <c r="G6010" s="588"/>
      <c r="H6010" s="587"/>
      <c r="I6010" s="587"/>
      <c r="J6010" s="587"/>
      <c r="K6010" s="588"/>
      <c r="L6010" s="588"/>
      <c r="M6010" s="587"/>
      <c r="N6010" s="587"/>
      <c r="O6010" s="587"/>
      <c r="P6010" s="555"/>
      <c r="Q6010" s="555"/>
      <c r="R6010" s="555"/>
    </row>
    <row r="6011" spans="1:18" ht="14.5">
      <c r="A6011" s="587" t="s">
        <v>1633</v>
      </c>
      <c r="B6011" s="588" t="s">
        <v>1475</v>
      </c>
      <c r="C6011" s="588" t="s">
        <v>36</v>
      </c>
      <c r="D6011" s="588" t="s">
        <v>36</v>
      </c>
      <c r="E6011" s="588" t="s">
        <v>36</v>
      </c>
      <c r="F6011" s="587" t="s">
        <v>9</v>
      </c>
      <c r="G6011" s="588"/>
      <c r="H6011" s="587"/>
      <c r="I6011" s="587"/>
      <c r="J6011" s="587"/>
      <c r="K6011" s="588"/>
      <c r="L6011" s="588"/>
      <c r="M6011" s="587"/>
      <c r="N6011" s="587"/>
      <c r="O6011" s="587"/>
    </row>
    <row r="6013" spans="1:18" ht="14.5">
      <c r="P6013" s="555"/>
      <c r="Q6013" s="555"/>
      <c r="R6013" s="555"/>
    </row>
    <row r="6014" spans="1:18" ht="14.5">
      <c r="A6014" s="587">
        <v>2</v>
      </c>
      <c r="B6014" s="588" t="s">
        <v>1476</v>
      </c>
      <c r="C6014" s="588" t="s">
        <v>36</v>
      </c>
      <c r="D6014" s="588" t="s">
        <v>36</v>
      </c>
      <c r="E6014" s="588" t="s">
        <v>36</v>
      </c>
      <c r="F6014" s="587" t="s">
        <v>22</v>
      </c>
      <c r="G6014" s="588" t="s">
        <v>36</v>
      </c>
      <c r="H6014" s="587"/>
      <c r="I6014" s="587"/>
      <c r="J6014" s="583">
        <v>3298075.08</v>
      </c>
      <c r="K6014" s="588"/>
      <c r="L6014" s="588"/>
      <c r="M6014" s="587"/>
      <c r="N6014" s="587"/>
      <c r="O6014" s="587"/>
      <c r="P6014" s="555"/>
      <c r="Q6014" s="555"/>
      <c r="R6014" s="555"/>
    </row>
    <row r="6015" spans="1:18" ht="14.5">
      <c r="A6015" s="587">
        <v>3</v>
      </c>
      <c r="B6015" s="588" t="s">
        <v>1476</v>
      </c>
      <c r="C6015" s="588" t="s">
        <v>36</v>
      </c>
      <c r="D6015" s="588" t="s">
        <v>36</v>
      </c>
      <c r="E6015" s="588" t="s">
        <v>36</v>
      </c>
      <c r="F6015" s="587" t="s">
        <v>1635</v>
      </c>
      <c r="G6015" s="588" t="s">
        <v>36</v>
      </c>
      <c r="H6015" s="587"/>
      <c r="I6015" s="587"/>
      <c r="J6015" s="583">
        <v>3298075.08</v>
      </c>
      <c r="K6015" s="588"/>
      <c r="L6015" s="588"/>
      <c r="M6015" s="587"/>
      <c r="N6015" s="587"/>
      <c r="O6015" s="587"/>
    </row>
    <row r="6016" spans="1:18" ht="116">
      <c r="A6016" s="587">
        <v>4</v>
      </c>
      <c r="B6016" s="588" t="s">
        <v>1476</v>
      </c>
      <c r="C6016" s="588" t="s">
        <v>36</v>
      </c>
      <c r="D6016" s="588" t="s">
        <v>36</v>
      </c>
      <c r="E6016" s="588" t="s">
        <v>36</v>
      </c>
      <c r="F6016" s="587" t="s">
        <v>254</v>
      </c>
      <c r="G6016" s="588" t="s">
        <v>36</v>
      </c>
      <c r="H6016" s="587"/>
      <c r="I6016" s="587"/>
      <c r="J6016" s="583">
        <v>3298075.08</v>
      </c>
      <c r="K6016" s="588"/>
      <c r="L6016" s="588"/>
      <c r="M6016" s="587"/>
      <c r="N6016" s="587"/>
      <c r="O6016" s="587"/>
    </row>
    <row r="6017" spans="1:18" ht="14.5">
      <c r="B6017" s="590" t="s">
        <v>1476</v>
      </c>
      <c r="C6017" s="590" t="s">
        <v>36</v>
      </c>
      <c r="D6017" s="590" t="s">
        <v>1636</v>
      </c>
      <c r="E6017" s="590" t="s">
        <v>5</v>
      </c>
      <c r="F6017" s="591" t="s">
        <v>255</v>
      </c>
      <c r="G6017" s="590" t="s">
        <v>219</v>
      </c>
      <c r="H6017" s="589">
        <v>34</v>
      </c>
      <c r="I6017" s="589">
        <v>170.8</v>
      </c>
      <c r="J6017" s="592">
        <v>5807.2</v>
      </c>
      <c r="K6017" s="590" t="s">
        <v>8</v>
      </c>
      <c r="L6017" s="590" t="s">
        <v>1637</v>
      </c>
      <c r="M6017" s="591" t="s">
        <v>1638</v>
      </c>
      <c r="O6017" s="554" t="str">
        <f t="shared" ref="O6017:O6019" si="568">+_xlfn.CONCAT(B6017,"-",E6017)</f>
        <v>B4/04/01-A</v>
      </c>
      <c r="P6017" s="555"/>
      <c r="Q6017" s="555"/>
      <c r="R6017" s="555"/>
    </row>
    <row r="6018" spans="1:18" ht="14.5">
      <c r="B6018" s="590" t="s">
        <v>1476</v>
      </c>
      <c r="C6018" s="590" t="s">
        <v>36</v>
      </c>
      <c r="D6018" s="590" t="s">
        <v>1636</v>
      </c>
      <c r="E6018" s="590" t="s">
        <v>6</v>
      </c>
      <c r="F6018" s="591" t="s">
        <v>256</v>
      </c>
      <c r="G6018" s="590" t="s">
        <v>219</v>
      </c>
      <c r="H6018" s="593">
        <v>10670</v>
      </c>
      <c r="I6018" s="589">
        <v>193.45</v>
      </c>
      <c r="J6018" s="592">
        <v>2064111.5</v>
      </c>
      <c r="K6018" s="590" t="s">
        <v>8</v>
      </c>
      <c r="L6018" s="590" t="s">
        <v>1639</v>
      </c>
      <c r="M6018" s="591" t="s">
        <v>1640</v>
      </c>
      <c r="O6018" s="554" t="str">
        <f t="shared" si="568"/>
        <v>B4/04/01-B</v>
      </c>
      <c r="P6018" s="555"/>
      <c r="Q6018" s="555"/>
      <c r="R6018" s="555"/>
    </row>
    <row r="6019" spans="1:18" ht="14.5">
      <c r="B6019" s="590" t="s">
        <v>1476</v>
      </c>
      <c r="C6019" s="590" t="s">
        <v>36</v>
      </c>
      <c r="D6019" s="590" t="s">
        <v>1636</v>
      </c>
      <c r="E6019" s="590" t="s">
        <v>7</v>
      </c>
      <c r="F6019" s="591" t="s">
        <v>257</v>
      </c>
      <c r="G6019" s="590" t="s">
        <v>219</v>
      </c>
      <c r="H6019" s="593">
        <v>5742</v>
      </c>
      <c r="I6019" s="589">
        <v>213.89</v>
      </c>
      <c r="J6019" s="592">
        <v>1228156.3799999999</v>
      </c>
      <c r="K6019" s="590" t="s">
        <v>8</v>
      </c>
      <c r="L6019" s="590" t="s">
        <v>1641</v>
      </c>
      <c r="M6019" s="591" t="s">
        <v>1642</v>
      </c>
      <c r="O6019" s="554" t="str">
        <f t="shared" si="568"/>
        <v>B4/04/01-C</v>
      </c>
      <c r="P6019" s="555"/>
      <c r="Q6019" s="555"/>
      <c r="R6019" s="555"/>
    </row>
    <row r="6021" spans="1:18" ht="14.5">
      <c r="A6021" s="587" t="s">
        <v>1633</v>
      </c>
      <c r="B6021" s="588" t="s">
        <v>1476</v>
      </c>
      <c r="C6021" s="588" t="s">
        <v>36</v>
      </c>
      <c r="D6021" s="588" t="s">
        <v>36</v>
      </c>
      <c r="E6021" s="588" t="s">
        <v>36</v>
      </c>
      <c r="F6021" s="587" t="s">
        <v>22</v>
      </c>
      <c r="G6021" s="588"/>
      <c r="H6021" s="587"/>
      <c r="I6021" s="587"/>
      <c r="J6021" s="587"/>
      <c r="K6021" s="588"/>
      <c r="L6021" s="588"/>
      <c r="M6021" s="587"/>
      <c r="N6021" s="587"/>
      <c r="O6021" s="587"/>
    </row>
    <row r="6022" spans="1:18" ht="14.5">
      <c r="A6022" s="587" t="s">
        <v>1633</v>
      </c>
      <c r="B6022" s="588" t="s">
        <v>1476</v>
      </c>
      <c r="C6022" s="588" t="s">
        <v>36</v>
      </c>
      <c r="D6022" s="588" t="s">
        <v>36</v>
      </c>
      <c r="E6022" s="588" t="s">
        <v>36</v>
      </c>
      <c r="F6022" s="587" t="s">
        <v>9</v>
      </c>
      <c r="G6022" s="588"/>
      <c r="H6022" s="587"/>
      <c r="I6022" s="587"/>
      <c r="J6022" s="587"/>
      <c r="K6022" s="588"/>
      <c r="L6022" s="588"/>
      <c r="M6022" s="587"/>
      <c r="N6022" s="587"/>
      <c r="O6022" s="587"/>
    </row>
    <row r="6024" spans="1:18" ht="14.5">
      <c r="P6024" s="555"/>
      <c r="Q6024" s="555"/>
      <c r="R6024" s="555"/>
    </row>
    <row r="6025" spans="1:18" ht="14.5">
      <c r="A6025" s="587">
        <v>2</v>
      </c>
      <c r="B6025" s="588" t="s">
        <v>1477</v>
      </c>
      <c r="C6025" s="588" t="s">
        <v>36</v>
      </c>
      <c r="D6025" s="588" t="s">
        <v>36</v>
      </c>
      <c r="E6025" s="588" t="s">
        <v>36</v>
      </c>
      <c r="F6025" s="587" t="s">
        <v>15</v>
      </c>
      <c r="G6025" s="588" t="s">
        <v>36</v>
      </c>
      <c r="H6025" s="587"/>
      <c r="I6025" s="587"/>
      <c r="J6025" s="583">
        <v>78953317</v>
      </c>
      <c r="K6025" s="588"/>
      <c r="L6025" s="588"/>
      <c r="M6025" s="587"/>
      <c r="N6025" s="587"/>
      <c r="O6025" s="587"/>
      <c r="P6025" s="555"/>
      <c r="Q6025" s="555"/>
      <c r="R6025" s="555"/>
    </row>
    <row r="6026" spans="1:18" ht="14.5">
      <c r="A6026" s="587">
        <v>3</v>
      </c>
      <c r="B6026" s="588" t="s">
        <v>1477</v>
      </c>
      <c r="C6026" s="588" t="s">
        <v>36</v>
      </c>
      <c r="D6026" s="588" t="s">
        <v>36</v>
      </c>
      <c r="E6026" s="588" t="s">
        <v>36</v>
      </c>
      <c r="F6026" s="587" t="s">
        <v>241</v>
      </c>
      <c r="G6026" s="588" t="s">
        <v>36</v>
      </c>
      <c r="H6026" s="587"/>
      <c r="I6026" s="587"/>
      <c r="J6026" s="583">
        <v>76743500</v>
      </c>
      <c r="K6026" s="588"/>
      <c r="L6026" s="588"/>
      <c r="M6026" s="587"/>
      <c r="N6026" s="587"/>
      <c r="O6026" s="587"/>
    </row>
    <row r="6027" spans="1:18" ht="58">
      <c r="A6027" s="587">
        <v>4</v>
      </c>
      <c r="B6027" s="588" t="s">
        <v>1477</v>
      </c>
      <c r="C6027" s="588" t="s">
        <v>36</v>
      </c>
      <c r="D6027" s="588" t="s">
        <v>36</v>
      </c>
      <c r="E6027" s="588" t="s">
        <v>36</v>
      </c>
      <c r="F6027" s="587" t="s">
        <v>1315</v>
      </c>
      <c r="G6027" s="588" t="s">
        <v>36</v>
      </c>
      <c r="H6027" s="587"/>
      <c r="I6027" s="587"/>
      <c r="J6027" s="583">
        <v>76743500</v>
      </c>
      <c r="K6027" s="588"/>
      <c r="L6027" s="588"/>
      <c r="M6027" s="587"/>
      <c r="N6027" s="587"/>
      <c r="O6027" s="587"/>
    </row>
    <row r="6028" spans="1:18" ht="14.5">
      <c r="B6028" s="590" t="s">
        <v>1477</v>
      </c>
      <c r="C6028" s="590" t="s">
        <v>36</v>
      </c>
      <c r="D6028" s="590" t="s">
        <v>1644</v>
      </c>
      <c r="E6028" s="590" t="s">
        <v>5</v>
      </c>
      <c r="F6028" s="591" t="s">
        <v>1316</v>
      </c>
      <c r="G6028" s="590" t="s">
        <v>242</v>
      </c>
      <c r="H6028" s="593">
        <v>3700</v>
      </c>
      <c r="I6028" s="592">
        <v>20705</v>
      </c>
      <c r="J6028" s="592">
        <v>76608500</v>
      </c>
      <c r="K6028" s="590" t="s">
        <v>10</v>
      </c>
      <c r="L6028" s="590" t="s">
        <v>1645</v>
      </c>
      <c r="M6028" s="591" t="s">
        <v>1316</v>
      </c>
      <c r="O6028" s="554" t="str">
        <f>+_xlfn.CONCAT(B6028,"-",E6028)</f>
        <v>B4/05/01-A</v>
      </c>
      <c r="P6028" s="555"/>
      <c r="Q6028" s="555"/>
      <c r="R6028" s="555"/>
    </row>
    <row r="6029" spans="1:18" ht="14.5">
      <c r="P6029" s="555"/>
      <c r="Q6029" s="555"/>
      <c r="R6029" s="555"/>
    </row>
    <row r="6030" spans="1:18" ht="391.5">
      <c r="A6030" s="587" t="s">
        <v>1633</v>
      </c>
      <c r="B6030" s="588" t="s">
        <v>1477</v>
      </c>
      <c r="C6030" s="588" t="s">
        <v>36</v>
      </c>
      <c r="D6030" s="588" t="s">
        <v>36</v>
      </c>
      <c r="E6030" s="588" t="s">
        <v>36</v>
      </c>
      <c r="F6030" s="594" t="s">
        <v>1646</v>
      </c>
      <c r="G6030" s="588"/>
      <c r="H6030" s="587"/>
      <c r="I6030" s="587"/>
      <c r="J6030" s="587"/>
      <c r="K6030" s="588"/>
      <c r="L6030" s="588"/>
      <c r="M6030" s="587"/>
      <c r="N6030" s="587"/>
      <c r="O6030" s="587"/>
      <c r="P6030" s="555"/>
      <c r="Q6030" s="555"/>
      <c r="R6030" s="555"/>
    </row>
    <row r="6031" spans="1:18">
      <c r="B6031" s="590" t="s">
        <v>1477</v>
      </c>
      <c r="C6031" s="590" t="s">
        <v>36</v>
      </c>
      <c r="D6031" s="590" t="s">
        <v>2697</v>
      </c>
      <c r="E6031" s="590" t="s">
        <v>6</v>
      </c>
      <c r="F6031" s="591" t="s">
        <v>1318</v>
      </c>
      <c r="G6031" s="590" t="s">
        <v>168</v>
      </c>
      <c r="H6031" s="589">
        <v>180</v>
      </c>
      <c r="I6031" s="589">
        <v>750</v>
      </c>
      <c r="J6031" s="592">
        <v>135000</v>
      </c>
      <c r="K6031" s="590" t="s">
        <v>10</v>
      </c>
      <c r="L6031" s="590" t="s">
        <v>2699</v>
      </c>
      <c r="M6031" s="591" t="s">
        <v>2698</v>
      </c>
      <c r="O6031" s="554" t="str">
        <f>+_xlfn.CONCAT(B6031,"-",E6031)</f>
        <v>B4/05/01-B</v>
      </c>
    </row>
    <row r="6033" spans="1:18" ht="29">
      <c r="A6033" s="587">
        <v>4</v>
      </c>
      <c r="B6033" s="588" t="s">
        <v>1477</v>
      </c>
      <c r="C6033" s="588" t="s">
        <v>36</v>
      </c>
      <c r="D6033" s="588" t="s">
        <v>36</v>
      </c>
      <c r="E6033" s="588" t="s">
        <v>36</v>
      </c>
      <c r="F6033" s="587" t="s">
        <v>1319</v>
      </c>
      <c r="G6033" s="588" t="s">
        <v>36</v>
      </c>
      <c r="H6033" s="587"/>
      <c r="I6033" s="587"/>
      <c r="J6033" s="587">
        <v>0</v>
      </c>
      <c r="K6033" s="588"/>
      <c r="L6033" s="588"/>
      <c r="M6033" s="587"/>
      <c r="N6033" s="587"/>
      <c r="O6033" s="587"/>
      <c r="P6033" s="555"/>
      <c r="Q6033" s="555"/>
      <c r="R6033" s="555"/>
    </row>
    <row r="6036" spans="1:18" ht="14.5">
      <c r="A6036" s="587">
        <v>3</v>
      </c>
      <c r="B6036" s="588" t="s">
        <v>1478</v>
      </c>
      <c r="C6036" s="588" t="s">
        <v>36</v>
      </c>
      <c r="D6036" s="588" t="s">
        <v>36</v>
      </c>
      <c r="E6036" s="588" t="s">
        <v>36</v>
      </c>
      <c r="F6036" s="587" t="s">
        <v>243</v>
      </c>
      <c r="G6036" s="588" t="s">
        <v>36</v>
      </c>
      <c r="H6036" s="587"/>
      <c r="I6036" s="587"/>
      <c r="J6036" s="583">
        <v>1968560</v>
      </c>
      <c r="K6036" s="588"/>
      <c r="L6036" s="588"/>
      <c r="M6036" s="587"/>
      <c r="N6036" s="587"/>
      <c r="O6036" s="587"/>
      <c r="P6036" s="555"/>
      <c r="Q6036" s="555"/>
      <c r="R6036" s="555"/>
    </row>
    <row r="6037" spans="1:18" ht="58">
      <c r="A6037" s="587">
        <v>4</v>
      </c>
      <c r="B6037" s="588" t="s">
        <v>1478</v>
      </c>
      <c r="C6037" s="588" t="s">
        <v>36</v>
      </c>
      <c r="D6037" s="588" t="s">
        <v>36</v>
      </c>
      <c r="E6037" s="588" t="s">
        <v>36</v>
      </c>
      <c r="F6037" s="587" t="s">
        <v>1315</v>
      </c>
      <c r="G6037" s="588" t="s">
        <v>36</v>
      </c>
      <c r="H6037" s="587"/>
      <c r="I6037" s="587"/>
      <c r="J6037" s="583">
        <v>1968560</v>
      </c>
      <c r="K6037" s="588"/>
      <c r="L6037" s="588"/>
      <c r="M6037" s="587"/>
      <c r="N6037" s="587"/>
      <c r="O6037" s="587"/>
    </row>
    <row r="6038" spans="1:18" ht="37.5">
      <c r="B6038" s="590" t="s">
        <v>1478</v>
      </c>
      <c r="C6038" s="590" t="s">
        <v>36</v>
      </c>
      <c r="D6038" s="590" t="s">
        <v>1648</v>
      </c>
      <c r="E6038" s="590" t="s">
        <v>5</v>
      </c>
      <c r="F6038" s="591" t="s">
        <v>244</v>
      </c>
      <c r="G6038" s="590" t="s">
        <v>168</v>
      </c>
      <c r="H6038" s="593">
        <v>8000</v>
      </c>
      <c r="I6038" s="589">
        <v>246.07</v>
      </c>
      <c r="J6038" s="592">
        <v>1968560</v>
      </c>
      <c r="K6038" s="590" t="s">
        <v>10</v>
      </c>
      <c r="L6038" s="590" t="s">
        <v>1649</v>
      </c>
      <c r="M6038" s="591" t="s">
        <v>244</v>
      </c>
      <c r="O6038" s="554" t="str">
        <f>+_xlfn.CONCAT(B6038,"-",E6038)</f>
        <v>B4/05/02-A</v>
      </c>
    </row>
    <row r="6039" spans="1:18" ht="14.5">
      <c r="P6039" s="555"/>
      <c r="Q6039" s="555"/>
      <c r="R6039" s="555"/>
    </row>
    <row r="6040" spans="1:18" ht="14.5">
      <c r="A6040" s="587">
        <v>3</v>
      </c>
      <c r="B6040" s="588" t="s">
        <v>1478</v>
      </c>
      <c r="C6040" s="588" t="s">
        <v>36</v>
      </c>
      <c r="D6040" s="588" t="s">
        <v>36</v>
      </c>
      <c r="E6040" s="588" t="s">
        <v>36</v>
      </c>
      <c r="F6040" s="587" t="s">
        <v>1650</v>
      </c>
      <c r="G6040" s="588" t="s">
        <v>36</v>
      </c>
      <c r="H6040" s="587"/>
      <c r="I6040" s="587"/>
      <c r="J6040" s="583">
        <v>52176</v>
      </c>
      <c r="K6040" s="588"/>
      <c r="L6040" s="588"/>
      <c r="M6040" s="587"/>
      <c r="N6040" s="587"/>
      <c r="O6040" s="587"/>
      <c r="P6040" s="555"/>
      <c r="Q6040" s="555"/>
      <c r="R6040" s="555"/>
    </row>
    <row r="6041" spans="1:18" ht="58">
      <c r="A6041" s="587">
        <v>4</v>
      </c>
      <c r="B6041" s="588" t="s">
        <v>1478</v>
      </c>
      <c r="C6041" s="588" t="s">
        <v>36</v>
      </c>
      <c r="D6041" s="588" t="s">
        <v>36</v>
      </c>
      <c r="E6041" s="588" t="s">
        <v>36</v>
      </c>
      <c r="F6041" s="587" t="s">
        <v>258</v>
      </c>
      <c r="G6041" s="588" t="s">
        <v>36</v>
      </c>
      <c r="H6041" s="587"/>
      <c r="I6041" s="587"/>
      <c r="J6041" s="583">
        <v>14535</v>
      </c>
      <c r="K6041" s="588"/>
      <c r="L6041" s="588"/>
      <c r="M6041" s="587"/>
      <c r="N6041" s="587"/>
      <c r="O6041" s="587"/>
    </row>
    <row r="6042" spans="1:18">
      <c r="B6042" s="590" t="s">
        <v>1478</v>
      </c>
      <c r="C6042" s="590" t="s">
        <v>36</v>
      </c>
      <c r="D6042" s="590" t="s">
        <v>1651</v>
      </c>
      <c r="E6042" s="590" t="s">
        <v>6</v>
      </c>
      <c r="F6042" s="591" t="s">
        <v>259</v>
      </c>
      <c r="G6042" s="590" t="s">
        <v>0</v>
      </c>
      <c r="H6042" s="589">
        <v>1</v>
      </c>
      <c r="I6042" s="592">
        <v>14535</v>
      </c>
      <c r="J6042" s="592">
        <v>14535</v>
      </c>
      <c r="K6042" s="590" t="s">
        <v>10</v>
      </c>
      <c r="L6042" s="590" t="s">
        <v>5639</v>
      </c>
      <c r="M6042" s="591" t="s">
        <v>5640</v>
      </c>
      <c r="N6042" s="591" t="s">
        <v>4318</v>
      </c>
      <c r="O6042" s="554" t="str">
        <f>+_xlfn.CONCAT(B6042,"-",E6042)</f>
        <v>B4/05/02-B</v>
      </c>
    </row>
    <row r="6043" spans="1:18" ht="14.5">
      <c r="P6043" s="555"/>
      <c r="Q6043" s="555"/>
      <c r="R6043" s="555"/>
    </row>
    <row r="6044" spans="1:18" ht="87">
      <c r="A6044" s="587">
        <v>4</v>
      </c>
      <c r="B6044" s="588" t="s">
        <v>1478</v>
      </c>
      <c r="C6044" s="588" t="s">
        <v>36</v>
      </c>
      <c r="D6044" s="588" t="s">
        <v>36</v>
      </c>
      <c r="E6044" s="588" t="s">
        <v>36</v>
      </c>
      <c r="F6044" s="587" t="s">
        <v>1655</v>
      </c>
      <c r="G6044" s="588" t="s">
        <v>36</v>
      </c>
      <c r="H6044" s="587"/>
      <c r="I6044" s="587"/>
      <c r="J6044" s="583">
        <v>3066</v>
      </c>
      <c r="K6044" s="588"/>
      <c r="L6044" s="588"/>
      <c r="M6044" s="587"/>
      <c r="N6044" s="587"/>
      <c r="O6044" s="587"/>
      <c r="P6044" s="555"/>
      <c r="Q6044" s="555"/>
      <c r="R6044" s="555"/>
    </row>
    <row r="6045" spans="1:18">
      <c r="B6045" s="590" t="s">
        <v>1478</v>
      </c>
      <c r="C6045" s="590" t="s">
        <v>36</v>
      </c>
      <c r="D6045" s="590" t="s">
        <v>1656</v>
      </c>
      <c r="E6045" s="590" t="s">
        <v>7</v>
      </c>
      <c r="F6045" s="591" t="s">
        <v>261</v>
      </c>
      <c r="G6045" s="590" t="s">
        <v>0</v>
      </c>
      <c r="H6045" s="589">
        <v>1</v>
      </c>
      <c r="I6045" s="592">
        <v>3066</v>
      </c>
      <c r="J6045" s="592">
        <v>3066</v>
      </c>
      <c r="K6045" s="590" t="s">
        <v>10</v>
      </c>
      <c r="L6045" s="590" t="s">
        <v>5641</v>
      </c>
      <c r="M6045" s="591" t="s">
        <v>5642</v>
      </c>
      <c r="N6045" s="591" t="s">
        <v>1659</v>
      </c>
      <c r="O6045" s="554" t="str">
        <f>+_xlfn.CONCAT(B6045,"-",E6045)</f>
        <v>B4/05/02-C</v>
      </c>
    </row>
    <row r="6047" spans="1:18" ht="14.5">
      <c r="P6047" s="555"/>
      <c r="Q6047" s="555"/>
      <c r="R6047" s="555"/>
    </row>
    <row r="6048" spans="1:18" ht="58">
      <c r="A6048" s="587">
        <v>4</v>
      </c>
      <c r="B6048" s="588" t="s">
        <v>1479</v>
      </c>
      <c r="C6048" s="588" t="s">
        <v>36</v>
      </c>
      <c r="D6048" s="588" t="s">
        <v>36</v>
      </c>
      <c r="E6048" s="588" t="s">
        <v>36</v>
      </c>
      <c r="F6048" s="587" t="s">
        <v>262</v>
      </c>
      <c r="G6048" s="588" t="s">
        <v>36</v>
      </c>
      <c r="H6048" s="587"/>
      <c r="I6048" s="587"/>
      <c r="J6048" s="583">
        <v>13500</v>
      </c>
      <c r="K6048" s="588"/>
      <c r="L6048" s="588"/>
      <c r="M6048" s="587"/>
      <c r="N6048" s="587"/>
      <c r="O6048" s="587"/>
    </row>
    <row r="6049" spans="1:18">
      <c r="B6049" s="590" t="s">
        <v>1479</v>
      </c>
      <c r="C6049" s="590" t="s">
        <v>36</v>
      </c>
      <c r="D6049" s="590" t="s">
        <v>1660</v>
      </c>
      <c r="E6049" s="590" t="s">
        <v>5</v>
      </c>
      <c r="F6049" s="591" t="s">
        <v>263</v>
      </c>
      <c r="G6049" s="590" t="s">
        <v>0</v>
      </c>
      <c r="H6049" s="589">
        <v>1</v>
      </c>
      <c r="I6049" s="592">
        <v>13500</v>
      </c>
      <c r="J6049" s="592">
        <v>13500</v>
      </c>
      <c r="K6049" s="590" t="s">
        <v>10</v>
      </c>
      <c r="L6049" s="590" t="s">
        <v>5643</v>
      </c>
      <c r="M6049" s="591" t="s">
        <v>5644</v>
      </c>
      <c r="N6049" s="591" t="s">
        <v>1663</v>
      </c>
      <c r="O6049" s="554" t="str">
        <f>+_xlfn.CONCAT(B6049,"-",E6049)</f>
        <v>B4/05/03-A</v>
      </c>
    </row>
    <row r="6051" spans="1:18" ht="72.5">
      <c r="A6051" s="587">
        <v>4</v>
      </c>
      <c r="B6051" s="588" t="s">
        <v>1479</v>
      </c>
      <c r="C6051" s="588" t="s">
        <v>36</v>
      </c>
      <c r="D6051" s="588" t="s">
        <v>36</v>
      </c>
      <c r="E6051" s="588" t="s">
        <v>36</v>
      </c>
      <c r="F6051" s="587" t="s">
        <v>264</v>
      </c>
      <c r="G6051" s="588" t="s">
        <v>36</v>
      </c>
      <c r="H6051" s="587"/>
      <c r="I6051" s="587"/>
      <c r="J6051" s="583">
        <v>15000</v>
      </c>
      <c r="K6051" s="588"/>
      <c r="L6051" s="588"/>
      <c r="M6051" s="587"/>
      <c r="N6051" s="587"/>
      <c r="O6051" s="587"/>
      <c r="P6051" s="555"/>
      <c r="Q6051" s="555"/>
      <c r="R6051" s="555"/>
    </row>
    <row r="6052" spans="1:18">
      <c r="B6052" s="590" t="s">
        <v>1479</v>
      </c>
      <c r="C6052" s="590" t="s">
        <v>36</v>
      </c>
      <c r="D6052" s="590" t="s">
        <v>1660</v>
      </c>
      <c r="E6052" s="590" t="s">
        <v>6</v>
      </c>
      <c r="F6052" s="591" t="s">
        <v>265</v>
      </c>
      <c r="G6052" s="590" t="s">
        <v>0</v>
      </c>
      <c r="H6052" s="589">
        <v>1</v>
      </c>
      <c r="I6052" s="592">
        <v>15000</v>
      </c>
      <c r="J6052" s="592">
        <v>15000</v>
      </c>
      <c r="K6052" s="590" t="s">
        <v>10</v>
      </c>
      <c r="L6052" s="590" t="s">
        <v>5645</v>
      </c>
      <c r="M6052" s="591" t="s">
        <v>5646</v>
      </c>
      <c r="N6052" s="591" t="s">
        <v>1663</v>
      </c>
      <c r="O6052" s="554" t="str">
        <f>+_xlfn.CONCAT(B6052,"-",E6052)</f>
        <v>B4/05/03-B</v>
      </c>
    </row>
    <row r="6054" spans="1:18" ht="58">
      <c r="A6054" s="587">
        <v>4</v>
      </c>
      <c r="B6054" s="588" t="s">
        <v>1479</v>
      </c>
      <c r="C6054" s="588" t="s">
        <v>36</v>
      </c>
      <c r="D6054" s="588" t="s">
        <v>36</v>
      </c>
      <c r="E6054" s="588" t="s">
        <v>36</v>
      </c>
      <c r="F6054" s="587" t="s">
        <v>266</v>
      </c>
      <c r="G6054" s="588" t="s">
        <v>36</v>
      </c>
      <c r="H6054" s="587"/>
      <c r="I6054" s="587"/>
      <c r="J6054" s="583">
        <v>6075</v>
      </c>
      <c r="K6054" s="588"/>
      <c r="L6054" s="588"/>
      <c r="M6054" s="587"/>
      <c r="N6054" s="587"/>
      <c r="O6054" s="587"/>
      <c r="P6054" s="555"/>
      <c r="Q6054" s="555"/>
      <c r="R6054" s="555"/>
    </row>
    <row r="6055" spans="1:18">
      <c r="B6055" s="590" t="s">
        <v>1479</v>
      </c>
      <c r="C6055" s="590" t="s">
        <v>36</v>
      </c>
      <c r="D6055" s="590" t="s">
        <v>1667</v>
      </c>
      <c r="E6055" s="590" t="s">
        <v>7</v>
      </c>
      <c r="F6055" s="591" t="s">
        <v>267</v>
      </c>
      <c r="G6055" s="590" t="s">
        <v>0</v>
      </c>
      <c r="H6055" s="589">
        <v>1</v>
      </c>
      <c r="I6055" s="592">
        <v>6075</v>
      </c>
      <c r="J6055" s="592">
        <v>6075</v>
      </c>
      <c r="K6055" s="590" t="s">
        <v>28</v>
      </c>
      <c r="L6055" s="590" t="s">
        <v>5647</v>
      </c>
      <c r="M6055" s="591" t="s">
        <v>5648</v>
      </c>
      <c r="N6055" s="591" t="s">
        <v>1670</v>
      </c>
      <c r="O6055" s="554" t="str">
        <f>+_xlfn.CONCAT(B6055,"-",E6055)</f>
        <v>B4/05/03-C</v>
      </c>
    </row>
    <row r="6057" spans="1:18" ht="14.5">
      <c r="A6057" s="587">
        <v>3</v>
      </c>
      <c r="B6057" s="588" t="s">
        <v>1479</v>
      </c>
      <c r="C6057" s="588" t="s">
        <v>36</v>
      </c>
      <c r="D6057" s="588" t="s">
        <v>36</v>
      </c>
      <c r="E6057" s="588" t="s">
        <v>36</v>
      </c>
      <c r="F6057" s="587" t="s">
        <v>268</v>
      </c>
      <c r="G6057" s="588" t="s">
        <v>36</v>
      </c>
      <c r="H6057" s="587"/>
      <c r="I6057" s="587"/>
      <c r="J6057" s="583">
        <v>21600</v>
      </c>
      <c r="K6057" s="588"/>
      <c r="L6057" s="588"/>
      <c r="M6057" s="587"/>
      <c r="N6057" s="587"/>
      <c r="O6057" s="587"/>
      <c r="P6057" s="555"/>
      <c r="Q6057" s="555"/>
      <c r="R6057" s="555"/>
    </row>
    <row r="6058" spans="1:18" ht="72.5">
      <c r="A6058" s="587">
        <v>4</v>
      </c>
      <c r="B6058" s="588" t="s">
        <v>1479</v>
      </c>
      <c r="C6058" s="588" t="s">
        <v>36</v>
      </c>
      <c r="D6058" s="588" t="s">
        <v>36</v>
      </c>
      <c r="E6058" s="588" t="s">
        <v>36</v>
      </c>
      <c r="F6058" s="587" t="s">
        <v>269</v>
      </c>
      <c r="G6058" s="588" t="s">
        <v>36</v>
      </c>
      <c r="H6058" s="587"/>
      <c r="I6058" s="587"/>
      <c r="J6058" s="583">
        <v>21600</v>
      </c>
      <c r="K6058" s="588"/>
      <c r="L6058" s="588"/>
      <c r="M6058" s="587"/>
      <c r="N6058" s="587"/>
      <c r="O6058" s="587"/>
    </row>
    <row r="6059" spans="1:18">
      <c r="B6059" s="590" t="s">
        <v>1479</v>
      </c>
      <c r="C6059" s="590" t="s">
        <v>36</v>
      </c>
      <c r="D6059" s="590" t="s">
        <v>1656</v>
      </c>
      <c r="E6059" s="590" t="s">
        <v>8</v>
      </c>
      <c r="F6059" s="591" t="s">
        <v>270</v>
      </c>
      <c r="G6059" s="590" t="s">
        <v>0</v>
      </c>
      <c r="H6059" s="589">
        <v>1</v>
      </c>
      <c r="I6059" s="592">
        <v>21600</v>
      </c>
      <c r="J6059" s="592">
        <v>21600</v>
      </c>
      <c r="K6059" s="590" t="s">
        <v>10</v>
      </c>
      <c r="L6059" s="590" t="s">
        <v>5649</v>
      </c>
      <c r="M6059" s="591" t="s">
        <v>5650</v>
      </c>
      <c r="N6059" s="591" t="s">
        <v>5651</v>
      </c>
      <c r="O6059" s="554" t="str">
        <f>+_xlfn.CONCAT(B6059,"-",E6059)</f>
        <v>B4/05/03-D</v>
      </c>
    </row>
    <row r="6060" spans="1:18" ht="14.5">
      <c r="P6060" s="555"/>
      <c r="Q6060" s="555"/>
      <c r="R6060" s="555"/>
    </row>
    <row r="6061" spans="1:18" ht="14.5">
      <c r="P6061" s="555"/>
      <c r="Q6061" s="555"/>
      <c r="R6061" s="555"/>
    </row>
    <row r="6062" spans="1:18" ht="14.5">
      <c r="A6062" s="587">
        <v>3</v>
      </c>
      <c r="B6062" s="588" t="s">
        <v>1480</v>
      </c>
      <c r="C6062" s="588" t="s">
        <v>36</v>
      </c>
      <c r="D6062" s="588" t="s">
        <v>36</v>
      </c>
      <c r="E6062" s="588" t="s">
        <v>36</v>
      </c>
      <c r="F6062" s="587" t="s">
        <v>271</v>
      </c>
      <c r="G6062" s="588" t="s">
        <v>36</v>
      </c>
      <c r="H6062" s="587"/>
      <c r="I6062" s="587"/>
      <c r="J6062" s="583">
        <v>167481</v>
      </c>
      <c r="K6062" s="588"/>
      <c r="L6062" s="588"/>
      <c r="M6062" s="587"/>
      <c r="N6062" s="587"/>
      <c r="O6062" s="587"/>
    </row>
    <row r="6063" spans="1:18" ht="87">
      <c r="A6063" s="587">
        <v>4</v>
      </c>
      <c r="B6063" s="588" t="s">
        <v>1480</v>
      </c>
      <c r="C6063" s="588" t="s">
        <v>36</v>
      </c>
      <c r="D6063" s="588" t="s">
        <v>36</v>
      </c>
      <c r="E6063" s="588" t="s">
        <v>36</v>
      </c>
      <c r="F6063" s="587" t="s">
        <v>272</v>
      </c>
      <c r="G6063" s="588" t="s">
        <v>36</v>
      </c>
      <c r="H6063" s="587"/>
      <c r="I6063" s="587"/>
      <c r="J6063" s="583">
        <v>139481</v>
      </c>
      <c r="K6063" s="588"/>
      <c r="L6063" s="588"/>
      <c r="M6063" s="587"/>
      <c r="N6063" s="587"/>
      <c r="O6063" s="587"/>
    </row>
    <row r="6064" spans="1:18">
      <c r="B6064" s="590" t="s">
        <v>1480</v>
      </c>
      <c r="C6064" s="590" t="s">
        <v>36</v>
      </c>
      <c r="D6064" s="590" t="s">
        <v>1674</v>
      </c>
      <c r="E6064" s="590" t="s">
        <v>5</v>
      </c>
      <c r="F6064" s="591" t="s">
        <v>273</v>
      </c>
      <c r="G6064" s="590" t="s">
        <v>0</v>
      </c>
      <c r="H6064" s="589">
        <v>1</v>
      </c>
      <c r="I6064" s="592">
        <v>139481</v>
      </c>
      <c r="J6064" s="592">
        <v>139481</v>
      </c>
      <c r="K6064" s="590" t="s">
        <v>10</v>
      </c>
      <c r="L6064" s="590" t="s">
        <v>5652</v>
      </c>
      <c r="M6064" s="591" t="s">
        <v>5653</v>
      </c>
      <c r="N6064" s="591" t="s">
        <v>5654</v>
      </c>
      <c r="O6064" s="554" t="str">
        <f>+_xlfn.CONCAT(B6064,"-",E6064)</f>
        <v>B4/05/04-A</v>
      </c>
    </row>
    <row r="6065" spans="1:18" ht="14.5">
      <c r="P6065" s="555"/>
      <c r="Q6065" s="555"/>
      <c r="R6065" s="555"/>
    </row>
    <row r="6066" spans="1:18" ht="58">
      <c r="A6066" s="587">
        <v>4</v>
      </c>
      <c r="B6066" s="588" t="s">
        <v>1480</v>
      </c>
      <c r="C6066" s="588" t="s">
        <v>36</v>
      </c>
      <c r="D6066" s="588" t="s">
        <v>36</v>
      </c>
      <c r="E6066" s="588" t="s">
        <v>36</v>
      </c>
      <c r="F6066" s="587" t="s">
        <v>274</v>
      </c>
      <c r="G6066" s="588" t="s">
        <v>36</v>
      </c>
      <c r="H6066" s="587"/>
      <c r="I6066" s="587"/>
      <c r="J6066" s="583">
        <v>28000</v>
      </c>
      <c r="K6066" s="588"/>
      <c r="L6066" s="588"/>
      <c r="M6066" s="587"/>
      <c r="N6066" s="587"/>
      <c r="O6066" s="587"/>
      <c r="P6066" s="555"/>
      <c r="Q6066" s="555"/>
      <c r="R6066" s="555"/>
    </row>
    <row r="6067" spans="1:18">
      <c r="B6067" s="590" t="s">
        <v>1480</v>
      </c>
      <c r="C6067" s="590" t="s">
        <v>36</v>
      </c>
      <c r="D6067" s="590" t="s">
        <v>1674</v>
      </c>
      <c r="E6067" s="590" t="s">
        <v>6</v>
      </c>
      <c r="F6067" s="591" t="s">
        <v>275</v>
      </c>
      <c r="G6067" s="590" t="s">
        <v>0</v>
      </c>
      <c r="H6067" s="589">
        <v>1</v>
      </c>
      <c r="I6067" s="592">
        <v>28000</v>
      </c>
      <c r="J6067" s="592">
        <v>28000</v>
      </c>
      <c r="K6067" s="590" t="s">
        <v>10</v>
      </c>
      <c r="L6067" s="590" t="s">
        <v>5655</v>
      </c>
      <c r="M6067" s="591" t="s">
        <v>5656</v>
      </c>
      <c r="N6067" s="591" t="s">
        <v>1682</v>
      </c>
      <c r="O6067" s="554" t="str">
        <f>+_xlfn.CONCAT(B6067,"-",E6067)</f>
        <v>B4/05/04-B</v>
      </c>
    </row>
    <row r="6069" spans="1:18" ht="14.5">
      <c r="A6069" s="587" t="s">
        <v>1633</v>
      </c>
      <c r="B6069" s="588" t="s">
        <v>1480</v>
      </c>
      <c r="C6069" s="588" t="s">
        <v>36</v>
      </c>
      <c r="D6069" s="588" t="s">
        <v>36</v>
      </c>
      <c r="E6069" s="588" t="s">
        <v>36</v>
      </c>
      <c r="F6069" s="587" t="s">
        <v>15</v>
      </c>
      <c r="G6069" s="588"/>
      <c r="H6069" s="587"/>
      <c r="I6069" s="587"/>
      <c r="J6069" s="587"/>
      <c r="K6069" s="588"/>
      <c r="L6069" s="588"/>
      <c r="M6069" s="587"/>
      <c r="N6069" s="587"/>
      <c r="O6069" s="587"/>
      <c r="P6069" s="555"/>
      <c r="Q6069" s="555"/>
      <c r="R6069" s="555"/>
    </row>
    <row r="6070" spans="1:18" ht="14.5">
      <c r="A6070" s="587" t="s">
        <v>1633</v>
      </c>
      <c r="B6070" s="588" t="s">
        <v>1480</v>
      </c>
      <c r="C6070" s="588" t="s">
        <v>36</v>
      </c>
      <c r="D6070" s="588" t="s">
        <v>36</v>
      </c>
      <c r="E6070" s="588" t="s">
        <v>36</v>
      </c>
      <c r="F6070" s="587" t="s">
        <v>9</v>
      </c>
      <c r="G6070" s="588"/>
      <c r="H6070" s="587"/>
      <c r="I6070" s="587"/>
      <c r="J6070" s="587"/>
      <c r="K6070" s="588"/>
      <c r="L6070" s="588"/>
      <c r="M6070" s="587"/>
      <c r="N6070" s="587"/>
      <c r="O6070" s="587"/>
    </row>
    <row r="6072" spans="1:18" ht="14.5">
      <c r="P6072" s="555"/>
      <c r="Q6072" s="555"/>
      <c r="R6072" s="555"/>
    </row>
    <row r="6073" spans="1:18" ht="14.5">
      <c r="A6073" s="587">
        <v>2</v>
      </c>
      <c r="B6073" s="588" t="s">
        <v>1481</v>
      </c>
      <c r="C6073" s="588" t="s">
        <v>36</v>
      </c>
      <c r="D6073" s="588" t="s">
        <v>36</v>
      </c>
      <c r="E6073" s="588" t="s">
        <v>36</v>
      </c>
      <c r="F6073" s="587" t="s">
        <v>6450</v>
      </c>
      <c r="G6073" s="588" t="s">
        <v>36</v>
      </c>
      <c r="H6073" s="587"/>
      <c r="I6073" s="587"/>
      <c r="J6073" s="583">
        <v>116652.5</v>
      </c>
      <c r="K6073" s="588"/>
      <c r="L6073" s="588"/>
      <c r="M6073" s="587"/>
      <c r="N6073" s="587"/>
      <c r="O6073" s="587"/>
      <c r="P6073" s="555"/>
      <c r="Q6073" s="555"/>
      <c r="R6073" s="555"/>
    </row>
    <row r="6074" spans="1:18" ht="29">
      <c r="A6074" s="587">
        <v>3</v>
      </c>
      <c r="B6074" s="588" t="s">
        <v>1481</v>
      </c>
      <c r="C6074" s="588" t="s">
        <v>36</v>
      </c>
      <c r="D6074" s="588" t="s">
        <v>36</v>
      </c>
      <c r="E6074" s="588" t="s">
        <v>36</v>
      </c>
      <c r="F6074" s="587" t="s">
        <v>276</v>
      </c>
      <c r="G6074" s="588" t="s">
        <v>36</v>
      </c>
      <c r="H6074" s="587"/>
      <c r="I6074" s="587"/>
      <c r="J6074" s="583">
        <v>11421</v>
      </c>
      <c r="K6074" s="588"/>
      <c r="L6074" s="588"/>
      <c r="M6074" s="587"/>
      <c r="N6074" s="587"/>
      <c r="O6074" s="587"/>
    </row>
    <row r="6075" spans="1:18" ht="72.5">
      <c r="A6075" s="587">
        <v>4</v>
      </c>
      <c r="B6075" s="588" t="s">
        <v>1481</v>
      </c>
      <c r="C6075" s="588" t="s">
        <v>36</v>
      </c>
      <c r="D6075" s="588" t="s">
        <v>36</v>
      </c>
      <c r="E6075" s="588" t="s">
        <v>36</v>
      </c>
      <c r="F6075" s="587" t="s">
        <v>277</v>
      </c>
      <c r="G6075" s="588" t="s">
        <v>36</v>
      </c>
      <c r="H6075" s="587"/>
      <c r="I6075" s="587"/>
      <c r="J6075" s="583">
        <v>11421</v>
      </c>
      <c r="K6075" s="588"/>
      <c r="L6075" s="588"/>
      <c r="M6075" s="587"/>
      <c r="N6075" s="587"/>
      <c r="O6075" s="587"/>
    </row>
    <row r="6076" spans="1:18" ht="25">
      <c r="B6076" s="590" t="s">
        <v>1481</v>
      </c>
      <c r="C6076" s="590" t="s">
        <v>36</v>
      </c>
      <c r="D6076" s="590" t="s">
        <v>1684</v>
      </c>
      <c r="E6076" s="590" t="s">
        <v>5</v>
      </c>
      <c r="F6076" s="591" t="s">
        <v>278</v>
      </c>
      <c r="G6076" s="590" t="s">
        <v>0</v>
      </c>
      <c r="H6076" s="589">
        <v>1</v>
      </c>
      <c r="I6076" s="592">
        <v>11421</v>
      </c>
      <c r="J6076" s="592">
        <v>11421</v>
      </c>
      <c r="K6076" s="590" t="s">
        <v>11</v>
      </c>
      <c r="L6076" s="590" t="s">
        <v>5657</v>
      </c>
      <c r="M6076" s="591" t="s">
        <v>5658</v>
      </c>
      <c r="N6076" s="591" t="s">
        <v>5659</v>
      </c>
      <c r="O6076" s="554" t="str">
        <f>+_xlfn.CONCAT(B6076,"-",E6076)</f>
        <v>B4/06/01-A</v>
      </c>
      <c r="P6076" s="555"/>
      <c r="Q6076" s="555"/>
      <c r="R6076" s="555"/>
    </row>
    <row r="6077" spans="1:18" ht="14.5">
      <c r="P6077" s="555"/>
      <c r="Q6077" s="555"/>
      <c r="R6077" s="555"/>
    </row>
    <row r="6078" spans="1:18" ht="29">
      <c r="A6078" s="587">
        <v>3</v>
      </c>
      <c r="B6078" s="588" t="s">
        <v>1481</v>
      </c>
      <c r="C6078" s="588" t="s">
        <v>36</v>
      </c>
      <c r="D6078" s="588" t="s">
        <v>36</v>
      </c>
      <c r="E6078" s="588" t="s">
        <v>36</v>
      </c>
      <c r="F6078" s="587" t="s">
        <v>279</v>
      </c>
      <c r="G6078" s="588" t="s">
        <v>36</v>
      </c>
      <c r="H6078" s="587"/>
      <c r="I6078" s="587"/>
      <c r="J6078" s="583">
        <v>97231.5</v>
      </c>
      <c r="K6078" s="588"/>
      <c r="L6078" s="588"/>
      <c r="M6078" s="587"/>
      <c r="N6078" s="587"/>
      <c r="O6078" s="587"/>
      <c r="P6078" s="555"/>
      <c r="Q6078" s="555"/>
      <c r="R6078" s="555"/>
    </row>
    <row r="6079" spans="1:18" ht="72.5">
      <c r="A6079" s="587">
        <v>4</v>
      </c>
      <c r="B6079" s="588" t="s">
        <v>1481</v>
      </c>
      <c r="C6079" s="588" t="s">
        <v>36</v>
      </c>
      <c r="D6079" s="588" t="s">
        <v>36</v>
      </c>
      <c r="E6079" s="588" t="s">
        <v>36</v>
      </c>
      <c r="F6079" s="587" t="s">
        <v>280</v>
      </c>
      <c r="G6079" s="588" t="s">
        <v>36</v>
      </c>
      <c r="H6079" s="587"/>
      <c r="I6079" s="587"/>
      <c r="J6079" s="583">
        <v>97231.5</v>
      </c>
      <c r="K6079" s="588"/>
      <c r="L6079" s="588"/>
      <c r="M6079" s="587"/>
      <c r="N6079" s="587"/>
      <c r="O6079" s="587"/>
    </row>
    <row r="6080" spans="1:18" ht="25">
      <c r="B6080" s="590" t="s">
        <v>1481</v>
      </c>
      <c r="C6080" s="590" t="s">
        <v>36</v>
      </c>
      <c r="D6080" s="590" t="s">
        <v>1688</v>
      </c>
      <c r="E6080" s="590" t="s">
        <v>6</v>
      </c>
      <c r="F6080" s="591" t="s">
        <v>281</v>
      </c>
      <c r="G6080" s="590" t="s">
        <v>219</v>
      </c>
      <c r="H6080" s="589">
        <v>85</v>
      </c>
      <c r="I6080" s="592">
        <v>1143.9000000000001</v>
      </c>
      <c r="J6080" s="592">
        <v>97231.5</v>
      </c>
      <c r="K6080" s="590" t="s">
        <v>11</v>
      </c>
      <c r="L6080" s="590" t="s">
        <v>1689</v>
      </c>
      <c r="M6080" s="591" t="s">
        <v>1690</v>
      </c>
      <c r="O6080" s="554" t="str">
        <f>+_xlfn.CONCAT(B6080,"-",E6080)</f>
        <v>B4/06/01-B</v>
      </c>
    </row>
    <row r="6081" spans="1:18" ht="14.5">
      <c r="P6081" s="555"/>
      <c r="Q6081" s="555"/>
      <c r="R6081" s="555"/>
    </row>
    <row r="6082" spans="1:18" ht="14.5">
      <c r="P6082" s="555"/>
      <c r="Q6082" s="555"/>
      <c r="R6082" s="555"/>
    </row>
    <row r="6083" spans="1:18" ht="14.5">
      <c r="A6083" s="587">
        <v>3</v>
      </c>
      <c r="B6083" s="588" t="s">
        <v>1482</v>
      </c>
      <c r="C6083" s="588" t="s">
        <v>36</v>
      </c>
      <c r="D6083" s="588" t="s">
        <v>36</v>
      </c>
      <c r="E6083" s="588" t="s">
        <v>36</v>
      </c>
      <c r="F6083" s="587" t="s">
        <v>282</v>
      </c>
      <c r="G6083" s="588" t="s">
        <v>36</v>
      </c>
      <c r="H6083" s="587"/>
      <c r="I6083" s="587"/>
      <c r="J6083" s="583">
        <v>8000</v>
      </c>
      <c r="K6083" s="588"/>
      <c r="L6083" s="588"/>
      <c r="M6083" s="587"/>
      <c r="N6083" s="587"/>
      <c r="O6083" s="587"/>
    </row>
    <row r="6084" spans="1:18" ht="101.5">
      <c r="A6084" s="587">
        <v>4</v>
      </c>
      <c r="B6084" s="588" t="s">
        <v>1482</v>
      </c>
      <c r="C6084" s="588" t="s">
        <v>36</v>
      </c>
      <c r="D6084" s="588" t="s">
        <v>36</v>
      </c>
      <c r="E6084" s="588" t="s">
        <v>36</v>
      </c>
      <c r="F6084" s="587" t="s">
        <v>283</v>
      </c>
      <c r="G6084" s="588" t="s">
        <v>36</v>
      </c>
      <c r="H6084" s="587"/>
      <c r="I6084" s="587"/>
      <c r="J6084" s="583">
        <v>8000</v>
      </c>
      <c r="K6084" s="588"/>
      <c r="L6084" s="588"/>
      <c r="M6084" s="587"/>
      <c r="N6084" s="587"/>
      <c r="O6084" s="587"/>
    </row>
    <row r="6085" spans="1:18">
      <c r="B6085" s="590" t="s">
        <v>1482</v>
      </c>
      <c r="C6085" s="590" t="s">
        <v>36</v>
      </c>
      <c r="D6085" s="590" t="s">
        <v>1698</v>
      </c>
      <c r="E6085" s="590" t="s">
        <v>5</v>
      </c>
      <c r="F6085" s="591" t="s">
        <v>284</v>
      </c>
      <c r="G6085" s="590" t="s">
        <v>0</v>
      </c>
      <c r="H6085" s="589">
        <v>1</v>
      </c>
      <c r="I6085" s="592">
        <v>8000</v>
      </c>
      <c r="J6085" s="592">
        <v>8000</v>
      </c>
      <c r="K6085" s="590" t="s">
        <v>11</v>
      </c>
      <c r="L6085" s="590" t="s">
        <v>5660</v>
      </c>
      <c r="M6085" s="591" t="s">
        <v>5661</v>
      </c>
      <c r="N6085" s="591" t="s">
        <v>4344</v>
      </c>
      <c r="O6085" s="554" t="str">
        <f>+_xlfn.CONCAT(B6085,"-",E6085)</f>
        <v>B4/06/02-A</v>
      </c>
    </row>
    <row r="6086" spans="1:18" ht="14.5">
      <c r="P6086" s="555"/>
      <c r="Q6086" s="555"/>
      <c r="R6086" s="555"/>
    </row>
    <row r="6087" spans="1:18" ht="14.5">
      <c r="A6087" s="587" t="s">
        <v>1633</v>
      </c>
      <c r="B6087" s="588" t="s">
        <v>1482</v>
      </c>
      <c r="C6087" s="588" t="s">
        <v>36</v>
      </c>
      <c r="D6087" s="588" t="s">
        <v>36</v>
      </c>
      <c r="E6087" s="588" t="s">
        <v>36</v>
      </c>
      <c r="F6087" s="587" t="s">
        <v>19</v>
      </c>
      <c r="G6087" s="588"/>
      <c r="H6087" s="587"/>
      <c r="I6087" s="587"/>
      <c r="J6087" s="587"/>
      <c r="K6087" s="588"/>
      <c r="L6087" s="588"/>
      <c r="M6087" s="587"/>
      <c r="N6087" s="587"/>
      <c r="O6087" s="587"/>
      <c r="P6087" s="555"/>
      <c r="Q6087" s="555"/>
      <c r="R6087" s="555"/>
    </row>
    <row r="6088" spans="1:18" ht="14.5">
      <c r="A6088" s="587" t="s">
        <v>1633</v>
      </c>
      <c r="B6088" s="588" t="s">
        <v>1482</v>
      </c>
      <c r="C6088" s="588" t="s">
        <v>36</v>
      </c>
      <c r="D6088" s="588" t="s">
        <v>36</v>
      </c>
      <c r="E6088" s="588" t="s">
        <v>36</v>
      </c>
      <c r="F6088" s="587" t="s">
        <v>9</v>
      </c>
      <c r="G6088" s="588"/>
      <c r="H6088" s="587"/>
      <c r="I6088" s="587"/>
      <c r="J6088" s="587"/>
      <c r="K6088" s="588"/>
      <c r="L6088" s="588"/>
      <c r="M6088" s="587"/>
      <c r="N6088" s="587"/>
      <c r="O6088" s="587"/>
    </row>
    <row r="6090" spans="1:18" ht="14.5">
      <c r="P6090" s="555"/>
      <c r="Q6090" s="555"/>
      <c r="R6090" s="555"/>
    </row>
    <row r="6091" spans="1:18" ht="14.5">
      <c r="A6091" s="587">
        <v>2</v>
      </c>
      <c r="B6091" s="588" t="s">
        <v>1483</v>
      </c>
      <c r="C6091" s="588" t="s">
        <v>36</v>
      </c>
      <c r="D6091" s="588" t="s">
        <v>36</v>
      </c>
      <c r="E6091" s="588" t="s">
        <v>36</v>
      </c>
      <c r="F6091" s="587" t="s">
        <v>23</v>
      </c>
      <c r="G6091" s="588" t="s">
        <v>36</v>
      </c>
      <c r="H6091" s="587"/>
      <c r="I6091" s="587"/>
      <c r="J6091" s="583">
        <v>36219631</v>
      </c>
      <c r="K6091" s="588"/>
      <c r="L6091" s="588"/>
      <c r="M6091" s="587"/>
      <c r="N6091" s="587"/>
      <c r="O6091" s="587"/>
      <c r="P6091" s="555"/>
      <c r="Q6091" s="555"/>
      <c r="R6091" s="555"/>
    </row>
    <row r="6092" spans="1:18" ht="14.5">
      <c r="A6092" s="587">
        <v>3</v>
      </c>
      <c r="B6092" s="588" t="s">
        <v>1483</v>
      </c>
      <c r="C6092" s="588" t="s">
        <v>36</v>
      </c>
      <c r="D6092" s="588" t="s">
        <v>36</v>
      </c>
      <c r="E6092" s="588" t="s">
        <v>36</v>
      </c>
      <c r="F6092" s="587" t="s">
        <v>238</v>
      </c>
      <c r="G6092" s="588" t="s">
        <v>36</v>
      </c>
      <c r="H6092" s="587"/>
      <c r="I6092" s="587"/>
      <c r="J6092" s="583">
        <v>111748</v>
      </c>
      <c r="K6092" s="588"/>
      <c r="L6092" s="588"/>
      <c r="M6092" s="587"/>
      <c r="N6092" s="587"/>
      <c r="O6092" s="587"/>
    </row>
    <row r="6093" spans="1:18" ht="72.5">
      <c r="A6093" s="587">
        <v>4</v>
      </c>
      <c r="B6093" s="588" t="s">
        <v>1483</v>
      </c>
      <c r="C6093" s="588" t="s">
        <v>36</v>
      </c>
      <c r="D6093" s="588" t="s">
        <v>36</v>
      </c>
      <c r="E6093" s="588" t="s">
        <v>36</v>
      </c>
      <c r="F6093" s="587" t="s">
        <v>1702</v>
      </c>
      <c r="G6093" s="588" t="s">
        <v>36</v>
      </c>
      <c r="H6093" s="587"/>
      <c r="I6093" s="587"/>
      <c r="J6093" s="583">
        <v>111748</v>
      </c>
      <c r="K6093" s="588"/>
      <c r="L6093" s="588"/>
      <c r="M6093" s="587"/>
      <c r="N6093" s="587"/>
      <c r="O6093" s="587"/>
    </row>
    <row r="6094" spans="1:18" ht="14.5">
      <c r="B6094" s="590" t="s">
        <v>1483</v>
      </c>
      <c r="C6094" s="590" t="s">
        <v>36</v>
      </c>
      <c r="D6094" s="590" t="s">
        <v>36</v>
      </c>
      <c r="E6094" s="590" t="s">
        <v>5</v>
      </c>
      <c r="F6094" s="591" t="s">
        <v>218</v>
      </c>
      <c r="G6094" s="590" t="s">
        <v>219</v>
      </c>
      <c r="H6094" s="593">
        <v>2963</v>
      </c>
      <c r="I6094" s="589">
        <v>28</v>
      </c>
      <c r="J6094" s="592">
        <v>82964</v>
      </c>
      <c r="K6094" s="590" t="s">
        <v>27</v>
      </c>
      <c r="L6094" s="590" t="s">
        <v>1704</v>
      </c>
      <c r="M6094" s="591" t="s">
        <v>1705</v>
      </c>
      <c r="O6094" s="554" t="str">
        <f t="shared" ref="O6094:O6096" si="569">+_xlfn.CONCAT(B6094,"-",E6094)</f>
        <v>B4/07/01-A</v>
      </c>
      <c r="P6094" s="555"/>
      <c r="Q6094" s="555"/>
      <c r="R6094" s="555"/>
    </row>
    <row r="6095" spans="1:18" ht="14.5">
      <c r="B6095" s="590" t="s">
        <v>1483</v>
      </c>
      <c r="C6095" s="590" t="s">
        <v>36</v>
      </c>
      <c r="D6095" s="590" t="s">
        <v>36</v>
      </c>
      <c r="E6095" s="590" t="s">
        <v>6</v>
      </c>
      <c r="F6095" s="591" t="s">
        <v>220</v>
      </c>
      <c r="G6095" s="590" t="s">
        <v>219</v>
      </c>
      <c r="H6095" s="589">
        <v>728</v>
      </c>
      <c r="I6095" s="589">
        <v>28</v>
      </c>
      <c r="J6095" s="592">
        <v>20384</v>
      </c>
      <c r="K6095" s="590" t="s">
        <v>27</v>
      </c>
      <c r="L6095" s="590" t="s">
        <v>1704</v>
      </c>
      <c r="M6095" s="591" t="s">
        <v>1705</v>
      </c>
      <c r="O6095" s="554" t="str">
        <f t="shared" si="569"/>
        <v>B4/07/01-B</v>
      </c>
      <c r="P6095" s="555"/>
      <c r="Q6095" s="555"/>
      <c r="R6095" s="555"/>
    </row>
    <row r="6096" spans="1:18" ht="14.5">
      <c r="B6096" s="590" t="s">
        <v>1483</v>
      </c>
      <c r="C6096" s="590" t="s">
        <v>36</v>
      </c>
      <c r="D6096" s="590" t="s">
        <v>36</v>
      </c>
      <c r="E6096" s="590" t="s">
        <v>7</v>
      </c>
      <c r="F6096" s="591" t="s">
        <v>221</v>
      </c>
      <c r="G6096" s="590" t="s">
        <v>219</v>
      </c>
      <c r="H6096" s="589">
        <v>300</v>
      </c>
      <c r="I6096" s="589">
        <v>28</v>
      </c>
      <c r="J6096" s="592">
        <v>8400</v>
      </c>
      <c r="K6096" s="590" t="s">
        <v>27</v>
      </c>
      <c r="L6096" s="590" t="s">
        <v>1704</v>
      </c>
      <c r="M6096" s="591" t="s">
        <v>1705</v>
      </c>
      <c r="O6096" s="554" t="str">
        <f t="shared" si="569"/>
        <v>B4/07/01-C</v>
      </c>
      <c r="P6096" s="555"/>
      <c r="Q6096" s="555"/>
      <c r="R6096" s="555"/>
    </row>
    <row r="6098" spans="1:18" ht="29">
      <c r="A6098" s="587">
        <v>3</v>
      </c>
      <c r="B6098" s="588" t="s">
        <v>1483</v>
      </c>
      <c r="C6098" s="588" t="s">
        <v>36</v>
      </c>
      <c r="D6098" s="588" t="s">
        <v>36</v>
      </c>
      <c r="E6098" s="588" t="s">
        <v>36</v>
      </c>
      <c r="F6098" s="587" t="s">
        <v>239</v>
      </c>
      <c r="G6098" s="588" t="s">
        <v>36</v>
      </c>
      <c r="H6098" s="587"/>
      <c r="I6098" s="587"/>
      <c r="J6098" s="583">
        <v>2185294.44</v>
      </c>
      <c r="K6098" s="588"/>
      <c r="L6098" s="588"/>
      <c r="M6098" s="587"/>
      <c r="N6098" s="587"/>
      <c r="O6098" s="587"/>
    </row>
    <row r="6099" spans="1:18" ht="58">
      <c r="A6099" s="587">
        <v>4</v>
      </c>
      <c r="B6099" s="588" t="s">
        <v>1483</v>
      </c>
      <c r="C6099" s="588" t="s">
        <v>36</v>
      </c>
      <c r="D6099" s="588" t="s">
        <v>36</v>
      </c>
      <c r="E6099" s="588" t="s">
        <v>36</v>
      </c>
      <c r="F6099" s="587" t="s">
        <v>222</v>
      </c>
      <c r="G6099" s="588" t="s">
        <v>36</v>
      </c>
      <c r="H6099" s="587"/>
      <c r="I6099" s="587"/>
      <c r="J6099" s="583">
        <v>2185294.44</v>
      </c>
      <c r="K6099" s="588"/>
      <c r="L6099" s="588"/>
      <c r="M6099" s="587"/>
      <c r="N6099" s="587"/>
      <c r="O6099" s="587"/>
    </row>
    <row r="6100" spans="1:18" ht="25">
      <c r="B6100" s="590" t="s">
        <v>1483</v>
      </c>
      <c r="C6100" s="590" t="s">
        <v>36</v>
      </c>
      <c r="D6100" s="590" t="s">
        <v>1706</v>
      </c>
      <c r="E6100" s="590" t="s">
        <v>8</v>
      </c>
      <c r="F6100" s="591" t="s">
        <v>223</v>
      </c>
      <c r="G6100" s="590" t="s">
        <v>219</v>
      </c>
      <c r="H6100" s="593">
        <v>14798</v>
      </c>
      <c r="I6100" s="589">
        <v>99.78</v>
      </c>
      <c r="J6100" s="592">
        <v>1476544.44</v>
      </c>
      <c r="K6100" s="590" t="s">
        <v>27</v>
      </c>
      <c r="L6100" s="590" t="s">
        <v>1707</v>
      </c>
      <c r="M6100" s="591" t="s">
        <v>1708</v>
      </c>
      <c r="O6100" s="554" t="str">
        <f t="shared" ref="O6100:O6102" si="570">+_xlfn.CONCAT(B6100,"-",E6100)</f>
        <v>B4/07/01-D</v>
      </c>
    </row>
    <row r="6101" spans="1:18" ht="25">
      <c r="B6101" s="590" t="s">
        <v>1483</v>
      </c>
      <c r="C6101" s="590" t="s">
        <v>36</v>
      </c>
      <c r="D6101" s="590" t="s">
        <v>1706</v>
      </c>
      <c r="E6101" s="590" t="s">
        <v>10</v>
      </c>
      <c r="F6101" s="591" t="s">
        <v>224</v>
      </c>
      <c r="G6101" s="590" t="s">
        <v>219</v>
      </c>
      <c r="H6101" s="593">
        <v>2668</v>
      </c>
      <c r="I6101" s="589">
        <v>101.25</v>
      </c>
      <c r="J6101" s="592">
        <v>270135</v>
      </c>
      <c r="K6101" s="590" t="s">
        <v>27</v>
      </c>
      <c r="L6101" s="590" t="s">
        <v>1709</v>
      </c>
      <c r="M6101" s="591" t="s">
        <v>1710</v>
      </c>
      <c r="O6101" s="554" t="str">
        <f t="shared" si="570"/>
        <v>B4/07/01-E</v>
      </c>
      <c r="P6101" s="555"/>
      <c r="Q6101" s="555"/>
      <c r="R6101" s="555"/>
    </row>
    <row r="6102" spans="1:18" ht="25">
      <c r="B6102" s="590" t="s">
        <v>1483</v>
      </c>
      <c r="C6102" s="590" t="s">
        <v>36</v>
      </c>
      <c r="D6102" s="590" t="s">
        <v>1706</v>
      </c>
      <c r="E6102" s="590" t="s">
        <v>11</v>
      </c>
      <c r="F6102" s="591" t="s">
        <v>225</v>
      </c>
      <c r="G6102" s="590" t="s">
        <v>219</v>
      </c>
      <c r="H6102" s="593">
        <v>4332</v>
      </c>
      <c r="I6102" s="589">
        <v>101.25</v>
      </c>
      <c r="J6102" s="592">
        <v>438615</v>
      </c>
      <c r="K6102" s="590" t="s">
        <v>27</v>
      </c>
      <c r="L6102" s="590" t="s">
        <v>1709</v>
      </c>
      <c r="M6102" s="591" t="s">
        <v>1710</v>
      </c>
      <c r="O6102" s="554" t="str">
        <f t="shared" si="570"/>
        <v>B4/07/01-F</v>
      </c>
      <c r="P6102" s="555"/>
      <c r="Q6102" s="555"/>
      <c r="R6102" s="555"/>
    </row>
    <row r="6105" spans="1:18" ht="29">
      <c r="A6105" s="587">
        <v>3</v>
      </c>
      <c r="B6105" s="588" t="s">
        <v>1484</v>
      </c>
      <c r="C6105" s="588" t="s">
        <v>36</v>
      </c>
      <c r="D6105" s="588" t="s">
        <v>36</v>
      </c>
      <c r="E6105" s="588" t="s">
        <v>36</v>
      </c>
      <c r="F6105" s="587" t="s">
        <v>285</v>
      </c>
      <c r="G6105" s="588" t="s">
        <v>36</v>
      </c>
      <c r="H6105" s="587"/>
      <c r="I6105" s="587"/>
      <c r="J6105" s="583">
        <v>2845.56</v>
      </c>
      <c r="K6105" s="588"/>
      <c r="L6105" s="588"/>
      <c r="M6105" s="587"/>
      <c r="N6105" s="587"/>
      <c r="O6105" s="587"/>
    </row>
    <row r="6106" spans="1:18" ht="87">
      <c r="A6106" s="587">
        <v>4</v>
      </c>
      <c r="B6106" s="588" t="s">
        <v>1484</v>
      </c>
      <c r="C6106" s="588" t="s">
        <v>36</v>
      </c>
      <c r="D6106" s="588" t="s">
        <v>36</v>
      </c>
      <c r="E6106" s="588" t="s">
        <v>36</v>
      </c>
      <c r="F6106" s="587" t="s">
        <v>286</v>
      </c>
      <c r="G6106" s="588" t="s">
        <v>36</v>
      </c>
      <c r="H6106" s="587"/>
      <c r="I6106" s="587"/>
      <c r="J6106" s="583">
        <v>2845.56</v>
      </c>
      <c r="K6106" s="588"/>
      <c r="L6106" s="588"/>
      <c r="M6106" s="587"/>
      <c r="N6106" s="587"/>
      <c r="O6106" s="587"/>
    </row>
    <row r="6107" spans="1:18">
      <c r="B6107" s="590" t="s">
        <v>1484</v>
      </c>
      <c r="C6107" s="590" t="s">
        <v>36</v>
      </c>
      <c r="D6107" s="590" t="s">
        <v>1712</v>
      </c>
      <c r="E6107" s="590" t="s">
        <v>5</v>
      </c>
      <c r="F6107" s="591" t="s">
        <v>287</v>
      </c>
      <c r="G6107" s="590" t="s">
        <v>219</v>
      </c>
      <c r="H6107" s="589">
        <v>46</v>
      </c>
      <c r="I6107" s="589">
        <v>61.86</v>
      </c>
      <c r="J6107" s="592">
        <v>2845.56</v>
      </c>
      <c r="K6107" s="590" t="s">
        <v>27</v>
      </c>
      <c r="L6107" s="590" t="s">
        <v>1713</v>
      </c>
      <c r="M6107" s="591" t="s">
        <v>1714</v>
      </c>
      <c r="O6107" s="554" t="str">
        <f>+_xlfn.CONCAT(B6107,"-",E6107)</f>
        <v>B4/07/02-A</v>
      </c>
    </row>
    <row r="6108" spans="1:18" ht="14.5">
      <c r="P6108" s="555"/>
      <c r="Q6108" s="555"/>
      <c r="R6108" s="555"/>
    </row>
    <row r="6109" spans="1:18" ht="14.5">
      <c r="A6109" s="587">
        <v>3</v>
      </c>
      <c r="B6109" s="588" t="s">
        <v>1484</v>
      </c>
      <c r="C6109" s="588" t="s">
        <v>36</v>
      </c>
      <c r="D6109" s="588" t="s">
        <v>36</v>
      </c>
      <c r="E6109" s="588" t="s">
        <v>36</v>
      </c>
      <c r="F6109" s="587" t="s">
        <v>240</v>
      </c>
      <c r="G6109" s="588" t="s">
        <v>36</v>
      </c>
      <c r="H6109" s="587"/>
      <c r="I6109" s="587"/>
      <c r="J6109" s="583">
        <v>16738.23</v>
      </c>
      <c r="K6109" s="588"/>
      <c r="L6109" s="588"/>
      <c r="M6109" s="587"/>
      <c r="N6109" s="587"/>
      <c r="O6109" s="587"/>
      <c r="P6109" s="555"/>
      <c r="Q6109" s="555"/>
      <c r="R6109" s="555"/>
    </row>
    <row r="6110" spans="1:18" ht="43.5">
      <c r="A6110" s="587">
        <v>4</v>
      </c>
      <c r="B6110" s="588" t="s">
        <v>1484</v>
      </c>
      <c r="C6110" s="588" t="s">
        <v>36</v>
      </c>
      <c r="D6110" s="588" t="s">
        <v>36</v>
      </c>
      <c r="E6110" s="588" t="s">
        <v>36</v>
      </c>
      <c r="F6110" s="587" t="s">
        <v>226</v>
      </c>
      <c r="G6110" s="588" t="s">
        <v>36</v>
      </c>
      <c r="H6110" s="587"/>
      <c r="I6110" s="587"/>
      <c r="J6110" s="583">
        <v>16738.23</v>
      </c>
      <c r="K6110" s="588"/>
      <c r="L6110" s="588"/>
      <c r="M6110" s="587"/>
      <c r="N6110" s="587"/>
      <c r="O6110" s="587"/>
    </row>
    <row r="6111" spans="1:18" ht="25">
      <c r="B6111" s="590" t="s">
        <v>1484</v>
      </c>
      <c r="C6111" s="590" t="s">
        <v>36</v>
      </c>
      <c r="D6111" s="590" t="s">
        <v>1715</v>
      </c>
      <c r="E6111" s="590" t="s">
        <v>6</v>
      </c>
      <c r="F6111" s="591" t="s">
        <v>227</v>
      </c>
      <c r="G6111" s="590" t="s">
        <v>219</v>
      </c>
      <c r="H6111" s="589">
        <v>267</v>
      </c>
      <c r="I6111" s="589">
        <v>62.69</v>
      </c>
      <c r="J6111" s="592">
        <v>16738.23</v>
      </c>
      <c r="K6111" s="590" t="s">
        <v>27</v>
      </c>
      <c r="L6111" s="590" t="s">
        <v>1716</v>
      </c>
      <c r="M6111" s="591" t="s">
        <v>1717</v>
      </c>
      <c r="O6111" s="554" t="str">
        <f>+_xlfn.CONCAT(B6111,"-",E6111)</f>
        <v>B4/07/02-B</v>
      </c>
    </row>
    <row r="6112" spans="1:18" ht="14.5">
      <c r="P6112" s="555"/>
      <c r="Q6112" s="555"/>
      <c r="R6112" s="555"/>
    </row>
    <row r="6113" spans="1:18" ht="14.5">
      <c r="A6113" s="587">
        <v>3</v>
      </c>
      <c r="B6113" s="588" t="s">
        <v>1484</v>
      </c>
      <c r="C6113" s="588" t="s">
        <v>36</v>
      </c>
      <c r="D6113" s="588" t="s">
        <v>36</v>
      </c>
      <c r="E6113" s="588" t="s">
        <v>36</v>
      </c>
      <c r="F6113" s="587" t="s">
        <v>288</v>
      </c>
      <c r="G6113" s="588" t="s">
        <v>36</v>
      </c>
      <c r="H6113" s="587"/>
      <c r="I6113" s="587"/>
      <c r="J6113" s="583">
        <v>135004.32</v>
      </c>
      <c r="K6113" s="588"/>
      <c r="L6113" s="588"/>
      <c r="M6113" s="587"/>
      <c r="N6113" s="587"/>
      <c r="O6113" s="587"/>
      <c r="P6113" s="555"/>
      <c r="Q6113" s="555"/>
      <c r="R6113" s="555"/>
    </row>
    <row r="6114" spans="1:18" ht="58">
      <c r="A6114" s="587">
        <v>4</v>
      </c>
      <c r="B6114" s="588" t="s">
        <v>1484</v>
      </c>
      <c r="C6114" s="588" t="s">
        <v>36</v>
      </c>
      <c r="D6114" s="588" t="s">
        <v>36</v>
      </c>
      <c r="E6114" s="588" t="s">
        <v>36</v>
      </c>
      <c r="F6114" s="587" t="s">
        <v>289</v>
      </c>
      <c r="G6114" s="588" t="s">
        <v>36</v>
      </c>
      <c r="H6114" s="587"/>
      <c r="I6114" s="587"/>
      <c r="J6114" s="583">
        <v>135004.32</v>
      </c>
      <c r="K6114" s="588"/>
      <c r="L6114" s="588"/>
      <c r="M6114" s="587"/>
      <c r="N6114" s="587"/>
      <c r="O6114" s="587"/>
    </row>
    <row r="6115" spans="1:18">
      <c r="B6115" s="590" t="s">
        <v>1484</v>
      </c>
      <c r="C6115" s="590" t="s">
        <v>36</v>
      </c>
      <c r="D6115" s="590" t="s">
        <v>1718</v>
      </c>
      <c r="E6115" s="590" t="s">
        <v>7</v>
      </c>
      <c r="F6115" s="591" t="s">
        <v>290</v>
      </c>
      <c r="G6115" s="590" t="s">
        <v>219</v>
      </c>
      <c r="H6115" s="589">
        <v>648</v>
      </c>
      <c r="I6115" s="589">
        <v>208.34</v>
      </c>
      <c r="J6115" s="592">
        <v>135004.32</v>
      </c>
      <c r="K6115" s="590" t="s">
        <v>27</v>
      </c>
      <c r="L6115" s="590" t="s">
        <v>1719</v>
      </c>
      <c r="M6115" s="591" t="s">
        <v>290</v>
      </c>
      <c r="O6115" s="554" t="str">
        <f>+_xlfn.CONCAT(B6115,"-",E6115)</f>
        <v>B4/07/02-C</v>
      </c>
    </row>
    <row r="6116" spans="1:18" ht="14.5">
      <c r="P6116" s="555"/>
      <c r="Q6116" s="555"/>
      <c r="R6116" s="555"/>
    </row>
    <row r="6117" spans="1:18" ht="14.5">
      <c r="P6117" s="555"/>
      <c r="Q6117" s="555"/>
      <c r="R6117" s="555"/>
    </row>
    <row r="6118" spans="1:18" ht="29">
      <c r="A6118" s="587">
        <v>3</v>
      </c>
      <c r="B6118" s="588" t="s">
        <v>1485</v>
      </c>
      <c r="C6118" s="588" t="s">
        <v>36</v>
      </c>
      <c r="D6118" s="588" t="s">
        <v>36</v>
      </c>
      <c r="E6118" s="588" t="s">
        <v>36</v>
      </c>
      <c r="F6118" s="587" t="s">
        <v>291</v>
      </c>
      <c r="G6118" s="588" t="s">
        <v>36</v>
      </c>
      <c r="H6118" s="587"/>
      <c r="I6118" s="587"/>
      <c r="J6118" s="583">
        <v>25665436.25</v>
      </c>
      <c r="K6118" s="588"/>
      <c r="L6118" s="588"/>
      <c r="M6118" s="587"/>
      <c r="N6118" s="587"/>
      <c r="O6118" s="587"/>
    </row>
    <row r="6119" spans="1:18" ht="101.5">
      <c r="A6119" s="587">
        <v>4</v>
      </c>
      <c r="B6119" s="588" t="s">
        <v>1485</v>
      </c>
      <c r="C6119" s="588" t="s">
        <v>36</v>
      </c>
      <c r="D6119" s="588" t="s">
        <v>36</v>
      </c>
      <c r="E6119" s="588" t="s">
        <v>36</v>
      </c>
      <c r="F6119" s="587" t="s">
        <v>292</v>
      </c>
      <c r="G6119" s="588" t="s">
        <v>36</v>
      </c>
      <c r="H6119" s="587"/>
      <c r="I6119" s="587"/>
      <c r="J6119" s="583">
        <v>25665436.25</v>
      </c>
      <c r="K6119" s="588"/>
      <c r="L6119" s="588"/>
      <c r="M6119" s="587"/>
      <c r="N6119" s="587"/>
      <c r="O6119" s="587"/>
    </row>
    <row r="6120" spans="1:18">
      <c r="B6120" s="590" t="s">
        <v>1485</v>
      </c>
      <c r="C6120" s="590" t="s">
        <v>36</v>
      </c>
      <c r="D6120" s="590" t="s">
        <v>1722</v>
      </c>
      <c r="E6120" s="590" t="s">
        <v>5</v>
      </c>
      <c r="F6120" s="591" t="s">
        <v>293</v>
      </c>
      <c r="G6120" s="590" t="s">
        <v>219</v>
      </c>
      <c r="H6120" s="593">
        <v>29615</v>
      </c>
      <c r="I6120" s="589">
        <v>840.25</v>
      </c>
      <c r="J6120" s="592">
        <v>24884003.75</v>
      </c>
      <c r="K6120" s="590" t="s">
        <v>27</v>
      </c>
      <c r="L6120" s="590" t="s">
        <v>1723</v>
      </c>
      <c r="M6120" s="591" t="s">
        <v>1724</v>
      </c>
      <c r="O6120" s="554" t="str">
        <f t="shared" ref="O6120:O6121" si="571">+_xlfn.CONCAT(B6120,"-",E6120)</f>
        <v>B4/07/03-A</v>
      </c>
    </row>
    <row r="6121" spans="1:18" ht="25">
      <c r="B6121" s="590" t="s">
        <v>1485</v>
      </c>
      <c r="C6121" s="590" t="s">
        <v>36</v>
      </c>
      <c r="D6121" s="590" t="s">
        <v>1722</v>
      </c>
      <c r="E6121" s="590" t="s">
        <v>6</v>
      </c>
      <c r="F6121" s="591" t="s">
        <v>294</v>
      </c>
      <c r="G6121" s="590" t="s">
        <v>219</v>
      </c>
      <c r="H6121" s="589">
        <v>930</v>
      </c>
      <c r="I6121" s="589">
        <v>840.25</v>
      </c>
      <c r="J6121" s="592">
        <v>781432.5</v>
      </c>
      <c r="K6121" s="590" t="s">
        <v>27</v>
      </c>
      <c r="L6121" s="590" t="s">
        <v>1725</v>
      </c>
      <c r="M6121" s="591" t="s">
        <v>1726</v>
      </c>
      <c r="O6121" s="554" t="str">
        <f t="shared" si="571"/>
        <v>B4/07/03-B</v>
      </c>
      <c r="P6121" s="555"/>
      <c r="Q6121" s="555"/>
      <c r="R6121" s="555"/>
    </row>
    <row r="6122" spans="1:18" ht="14.5">
      <c r="P6122" s="555"/>
      <c r="Q6122" s="555"/>
      <c r="R6122" s="555"/>
    </row>
    <row r="6123" spans="1:18" ht="14.5">
      <c r="A6123" s="587">
        <v>3</v>
      </c>
      <c r="B6123" s="588" t="s">
        <v>1485</v>
      </c>
      <c r="C6123" s="588" t="s">
        <v>36</v>
      </c>
      <c r="D6123" s="588" t="s">
        <v>36</v>
      </c>
      <c r="E6123" s="588" t="s">
        <v>36</v>
      </c>
      <c r="F6123" s="587" t="s">
        <v>295</v>
      </c>
      <c r="G6123" s="588" t="s">
        <v>36</v>
      </c>
      <c r="H6123" s="587"/>
      <c r="I6123" s="587"/>
      <c r="J6123" s="583">
        <v>7885856.2999999998</v>
      </c>
      <c r="K6123" s="588"/>
      <c r="L6123" s="588"/>
      <c r="M6123" s="587"/>
      <c r="N6123" s="587"/>
      <c r="O6123" s="587"/>
    </row>
    <row r="6124" spans="1:18" ht="116">
      <c r="A6124" s="587">
        <v>4</v>
      </c>
      <c r="B6124" s="588" t="s">
        <v>1485</v>
      </c>
      <c r="C6124" s="588" t="s">
        <v>36</v>
      </c>
      <c r="D6124" s="588" t="s">
        <v>36</v>
      </c>
      <c r="E6124" s="588" t="s">
        <v>36</v>
      </c>
      <c r="F6124" s="587" t="s">
        <v>296</v>
      </c>
      <c r="G6124" s="588" t="s">
        <v>36</v>
      </c>
      <c r="H6124" s="587"/>
      <c r="I6124" s="587"/>
      <c r="J6124" s="583">
        <v>7885856.2999999998</v>
      </c>
      <c r="K6124" s="588"/>
      <c r="L6124" s="588"/>
      <c r="M6124" s="587"/>
      <c r="N6124" s="587"/>
      <c r="O6124" s="587"/>
    </row>
    <row r="6125" spans="1:18">
      <c r="B6125" s="590" t="s">
        <v>1485</v>
      </c>
      <c r="C6125" s="590" t="s">
        <v>36</v>
      </c>
      <c r="D6125" s="590" t="s">
        <v>1727</v>
      </c>
      <c r="E6125" s="590" t="s">
        <v>7</v>
      </c>
      <c r="F6125" s="591" t="s">
        <v>209</v>
      </c>
      <c r="G6125" s="590" t="s">
        <v>219</v>
      </c>
      <c r="H6125" s="593">
        <v>9866</v>
      </c>
      <c r="I6125" s="589">
        <v>573.25</v>
      </c>
      <c r="J6125" s="592">
        <v>5655684.5</v>
      </c>
      <c r="K6125" s="590" t="s">
        <v>27</v>
      </c>
      <c r="L6125" s="590" t="s">
        <v>1728</v>
      </c>
      <c r="M6125" s="591" t="s">
        <v>1729</v>
      </c>
      <c r="O6125" s="554" t="str">
        <f t="shared" ref="O6125:O6126" si="572">+_xlfn.CONCAT(B6125,"-",E6125)</f>
        <v>B4/07/03-C</v>
      </c>
    </row>
    <row r="6126" spans="1:18" ht="25">
      <c r="B6126" s="590" t="s">
        <v>1485</v>
      </c>
      <c r="C6126" s="590" t="s">
        <v>36</v>
      </c>
      <c r="D6126" s="590" t="s">
        <v>1727</v>
      </c>
      <c r="E6126" s="590" t="s">
        <v>8</v>
      </c>
      <c r="F6126" s="591" t="s">
        <v>297</v>
      </c>
      <c r="G6126" s="590" t="s">
        <v>219</v>
      </c>
      <c r="H6126" s="593">
        <v>4863</v>
      </c>
      <c r="I6126" s="589">
        <v>458.6</v>
      </c>
      <c r="J6126" s="592">
        <v>2230171.7999999998</v>
      </c>
      <c r="K6126" s="590" t="s">
        <v>27</v>
      </c>
      <c r="L6126" s="590" t="s">
        <v>5662</v>
      </c>
      <c r="M6126" s="591" t="s">
        <v>5663</v>
      </c>
      <c r="O6126" s="554" t="str">
        <f t="shared" si="572"/>
        <v>B4/07/03-D</v>
      </c>
      <c r="P6126" s="555"/>
      <c r="Q6126" s="555"/>
      <c r="R6126" s="555"/>
    </row>
    <row r="6127" spans="1:18" ht="14.5">
      <c r="P6127" s="555"/>
      <c r="Q6127" s="555"/>
      <c r="R6127" s="555"/>
    </row>
    <row r="6128" spans="1:18" ht="29">
      <c r="A6128" s="587">
        <v>3</v>
      </c>
      <c r="B6128" s="588" t="s">
        <v>1485</v>
      </c>
      <c r="C6128" s="588" t="s">
        <v>36</v>
      </c>
      <c r="D6128" s="588" t="s">
        <v>36</v>
      </c>
      <c r="E6128" s="588" t="s">
        <v>36</v>
      </c>
      <c r="F6128" s="587" t="s">
        <v>298</v>
      </c>
      <c r="G6128" s="588" t="s">
        <v>36</v>
      </c>
      <c r="H6128" s="587"/>
      <c r="I6128" s="587"/>
      <c r="J6128" s="583">
        <v>209667.9</v>
      </c>
      <c r="K6128" s="588"/>
      <c r="L6128" s="588"/>
      <c r="M6128" s="587"/>
      <c r="N6128" s="587"/>
      <c r="O6128" s="587"/>
    </row>
    <row r="6129" spans="1:18" ht="58">
      <c r="A6129" s="587">
        <v>4</v>
      </c>
      <c r="B6129" s="588" t="s">
        <v>1485</v>
      </c>
      <c r="C6129" s="588" t="s">
        <v>36</v>
      </c>
      <c r="D6129" s="588" t="s">
        <v>36</v>
      </c>
      <c r="E6129" s="588" t="s">
        <v>36</v>
      </c>
      <c r="F6129" s="587" t="s">
        <v>299</v>
      </c>
      <c r="G6129" s="588" t="s">
        <v>36</v>
      </c>
      <c r="H6129" s="587"/>
      <c r="I6129" s="587"/>
      <c r="J6129" s="583">
        <v>109826.22</v>
      </c>
      <c r="K6129" s="588"/>
      <c r="L6129" s="588"/>
      <c r="M6129" s="587"/>
      <c r="N6129" s="587"/>
      <c r="O6129" s="587"/>
    </row>
    <row r="6130" spans="1:18" ht="25">
      <c r="B6130" s="590" t="s">
        <v>1485</v>
      </c>
      <c r="C6130" s="590" t="s">
        <v>36</v>
      </c>
      <c r="D6130" s="590" t="s">
        <v>1730</v>
      </c>
      <c r="E6130" s="590" t="s">
        <v>10</v>
      </c>
      <c r="F6130" s="591" t="s">
        <v>300</v>
      </c>
      <c r="G6130" s="590" t="s">
        <v>219</v>
      </c>
      <c r="H6130" s="589">
        <v>648</v>
      </c>
      <c r="I6130" s="589">
        <v>143.94</v>
      </c>
      <c r="J6130" s="592">
        <v>93273.12</v>
      </c>
      <c r="K6130" s="590" t="s">
        <v>27</v>
      </c>
      <c r="L6130" s="590" t="s">
        <v>1731</v>
      </c>
      <c r="M6130" s="591" t="s">
        <v>1732</v>
      </c>
      <c r="O6130" s="554" t="str">
        <f>+_xlfn.CONCAT(B6130,"-",E6130)</f>
        <v>B4/07/03-E</v>
      </c>
    </row>
    <row r="6131" spans="1:18" ht="14.5">
      <c r="P6131" s="555"/>
      <c r="Q6131" s="555"/>
      <c r="R6131" s="555"/>
    </row>
    <row r="6132" spans="1:18" ht="14.5">
      <c r="P6132" s="555"/>
      <c r="Q6132" s="555"/>
      <c r="R6132" s="555"/>
    </row>
    <row r="6133" spans="1:18" ht="25">
      <c r="B6133" s="590" t="s">
        <v>1486</v>
      </c>
      <c r="C6133" s="590" t="s">
        <v>36</v>
      </c>
      <c r="D6133" s="590" t="s">
        <v>1730</v>
      </c>
      <c r="E6133" s="590" t="s">
        <v>5</v>
      </c>
      <c r="F6133" s="591" t="s">
        <v>211</v>
      </c>
      <c r="G6133" s="590" t="s">
        <v>219</v>
      </c>
      <c r="H6133" s="589">
        <v>115</v>
      </c>
      <c r="I6133" s="589">
        <v>143.94</v>
      </c>
      <c r="J6133" s="592">
        <v>16553.099999999999</v>
      </c>
      <c r="K6133" s="590" t="s">
        <v>27</v>
      </c>
      <c r="L6133" s="590" t="s">
        <v>1731</v>
      </c>
      <c r="M6133" s="591" t="s">
        <v>1732</v>
      </c>
      <c r="O6133" s="554" t="str">
        <f>+_xlfn.CONCAT(B6133,"-",E6133)</f>
        <v>B4/07/04-A</v>
      </c>
    </row>
    <row r="6135" spans="1:18" ht="29">
      <c r="A6135" s="587">
        <v>4</v>
      </c>
      <c r="B6135" s="588" t="s">
        <v>1486</v>
      </c>
      <c r="C6135" s="588" t="s">
        <v>36</v>
      </c>
      <c r="D6135" s="588" t="s">
        <v>36</v>
      </c>
      <c r="E6135" s="588" t="s">
        <v>36</v>
      </c>
      <c r="F6135" s="587" t="s">
        <v>301</v>
      </c>
      <c r="G6135" s="588" t="s">
        <v>36</v>
      </c>
      <c r="H6135" s="587"/>
      <c r="I6135" s="587"/>
      <c r="J6135" s="583">
        <v>10912.32</v>
      </c>
      <c r="K6135" s="588"/>
      <c r="L6135" s="588"/>
      <c r="M6135" s="587"/>
      <c r="N6135" s="587"/>
      <c r="O6135" s="587"/>
    </row>
    <row r="6136" spans="1:18">
      <c r="B6136" s="590" t="s">
        <v>1486</v>
      </c>
      <c r="C6136" s="590" t="s">
        <v>36</v>
      </c>
      <c r="D6136" s="590" t="s">
        <v>1734</v>
      </c>
      <c r="E6136" s="590" t="s">
        <v>6</v>
      </c>
      <c r="F6136" s="591" t="s">
        <v>300</v>
      </c>
      <c r="G6136" s="590" t="s">
        <v>219</v>
      </c>
      <c r="H6136" s="589">
        <v>648</v>
      </c>
      <c r="I6136" s="589">
        <v>16.84</v>
      </c>
      <c r="J6136" s="592">
        <v>10912.32</v>
      </c>
      <c r="K6136" s="590" t="s">
        <v>27</v>
      </c>
      <c r="L6136" s="590" t="s">
        <v>1735</v>
      </c>
      <c r="M6136" s="591" t="s">
        <v>1736</v>
      </c>
      <c r="O6136" s="554" t="str">
        <f>+_xlfn.CONCAT(B6136,"-",E6136)</f>
        <v>B4/07/04-B</v>
      </c>
    </row>
    <row r="6138" spans="1:18" ht="58">
      <c r="A6138" s="587">
        <v>4</v>
      </c>
      <c r="B6138" s="588" t="s">
        <v>1486</v>
      </c>
      <c r="C6138" s="588" t="s">
        <v>36</v>
      </c>
      <c r="D6138" s="588" t="s">
        <v>36</v>
      </c>
      <c r="E6138" s="588" t="s">
        <v>36</v>
      </c>
      <c r="F6138" s="587" t="s">
        <v>302</v>
      </c>
      <c r="G6138" s="588" t="s">
        <v>36</v>
      </c>
      <c r="H6138" s="587"/>
      <c r="I6138" s="587"/>
      <c r="J6138" s="583">
        <v>87849.36</v>
      </c>
      <c r="K6138" s="588"/>
      <c r="L6138" s="588"/>
      <c r="M6138" s="587"/>
      <c r="N6138" s="587"/>
      <c r="O6138" s="587"/>
      <c r="P6138" s="555"/>
      <c r="Q6138" s="555"/>
      <c r="R6138" s="555"/>
    </row>
    <row r="6139" spans="1:18">
      <c r="B6139" s="590" t="s">
        <v>1486</v>
      </c>
      <c r="C6139" s="590" t="s">
        <v>36</v>
      </c>
      <c r="D6139" s="590" t="s">
        <v>1737</v>
      </c>
      <c r="E6139" s="590" t="s">
        <v>7</v>
      </c>
      <c r="F6139" s="591" t="s">
        <v>303</v>
      </c>
      <c r="G6139" s="590" t="s">
        <v>219</v>
      </c>
      <c r="H6139" s="589">
        <v>648</v>
      </c>
      <c r="I6139" s="589">
        <v>135.57</v>
      </c>
      <c r="J6139" s="592">
        <v>87849.36</v>
      </c>
      <c r="K6139" s="590" t="s">
        <v>27</v>
      </c>
      <c r="L6139" s="590" t="s">
        <v>1738</v>
      </c>
      <c r="M6139" s="591" t="s">
        <v>303</v>
      </c>
      <c r="O6139" s="554" t="str">
        <f>+_xlfn.CONCAT(B6139,"-",E6139)</f>
        <v>B4/07/04-C</v>
      </c>
    </row>
    <row r="6141" spans="1:18" ht="29">
      <c r="A6141" s="587">
        <v>4</v>
      </c>
      <c r="B6141" s="588" t="s">
        <v>1486</v>
      </c>
      <c r="C6141" s="588" t="s">
        <v>36</v>
      </c>
      <c r="D6141" s="588" t="s">
        <v>36</v>
      </c>
      <c r="E6141" s="588" t="s">
        <v>36</v>
      </c>
      <c r="F6141" s="587" t="s">
        <v>304</v>
      </c>
      <c r="G6141" s="588" t="s">
        <v>36</v>
      </c>
      <c r="H6141" s="587"/>
      <c r="I6141" s="587"/>
      <c r="J6141" s="583">
        <v>1080</v>
      </c>
      <c r="K6141" s="588"/>
      <c r="L6141" s="588"/>
      <c r="M6141" s="587"/>
      <c r="N6141" s="587"/>
      <c r="O6141" s="587"/>
      <c r="P6141" s="555"/>
      <c r="Q6141" s="555"/>
      <c r="R6141" s="555"/>
    </row>
    <row r="6142" spans="1:18">
      <c r="B6142" s="590" t="s">
        <v>1486</v>
      </c>
      <c r="C6142" s="590" t="s">
        <v>36</v>
      </c>
      <c r="D6142" s="590" t="s">
        <v>1739</v>
      </c>
      <c r="E6142" s="590" t="s">
        <v>8</v>
      </c>
      <c r="F6142" s="591" t="s">
        <v>300</v>
      </c>
      <c r="G6142" s="590" t="s">
        <v>219</v>
      </c>
      <c r="H6142" s="589">
        <v>20</v>
      </c>
      <c r="I6142" s="589">
        <v>54</v>
      </c>
      <c r="J6142" s="592">
        <v>1080</v>
      </c>
      <c r="K6142" s="590" t="s">
        <v>27</v>
      </c>
      <c r="L6142" s="590" t="s">
        <v>1740</v>
      </c>
      <c r="M6142" s="591" t="s">
        <v>1741</v>
      </c>
      <c r="O6142" s="554" t="str">
        <f>+_xlfn.CONCAT(B6142,"-",E6142)</f>
        <v>B4/07/04-D</v>
      </c>
    </row>
    <row r="6144" spans="1:18" ht="14.5">
      <c r="A6144" s="587">
        <v>3</v>
      </c>
      <c r="B6144" s="588" t="s">
        <v>1486</v>
      </c>
      <c r="C6144" s="588" t="s">
        <v>36</v>
      </c>
      <c r="D6144" s="588" t="s">
        <v>36</v>
      </c>
      <c r="E6144" s="588" t="s">
        <v>36</v>
      </c>
      <c r="F6144" s="587" t="s">
        <v>305</v>
      </c>
      <c r="G6144" s="588" t="s">
        <v>36</v>
      </c>
      <c r="H6144" s="587"/>
      <c r="I6144" s="587"/>
      <c r="J6144" s="583">
        <v>7040</v>
      </c>
      <c r="K6144" s="588"/>
      <c r="L6144" s="588"/>
      <c r="M6144" s="587"/>
      <c r="N6144" s="587"/>
      <c r="O6144" s="587"/>
      <c r="P6144" s="555"/>
      <c r="Q6144" s="555"/>
      <c r="R6144" s="555"/>
    </row>
    <row r="6145" spans="1:18" ht="29">
      <c r="A6145" s="587">
        <v>4</v>
      </c>
      <c r="B6145" s="588" t="s">
        <v>1486</v>
      </c>
      <c r="C6145" s="588" t="s">
        <v>36</v>
      </c>
      <c r="D6145" s="588" t="s">
        <v>36</v>
      </c>
      <c r="E6145" s="588" t="s">
        <v>36</v>
      </c>
      <c r="F6145" s="587" t="s">
        <v>306</v>
      </c>
      <c r="G6145" s="588" t="s">
        <v>36</v>
      </c>
      <c r="H6145" s="587"/>
      <c r="I6145" s="587"/>
      <c r="J6145" s="583">
        <v>7040</v>
      </c>
      <c r="K6145" s="588"/>
      <c r="L6145" s="588"/>
      <c r="M6145" s="587"/>
      <c r="N6145" s="587"/>
      <c r="O6145" s="587"/>
    </row>
    <row r="6146" spans="1:18" ht="25">
      <c r="B6146" s="590" t="s">
        <v>1486</v>
      </c>
      <c r="C6146" s="590" t="s">
        <v>36</v>
      </c>
      <c r="D6146" s="590" t="s">
        <v>36</v>
      </c>
      <c r="E6146" s="590" t="s">
        <v>10</v>
      </c>
      <c r="F6146" s="591" t="s">
        <v>307</v>
      </c>
      <c r="G6146" s="590" t="s">
        <v>179</v>
      </c>
      <c r="H6146" s="589">
        <v>256</v>
      </c>
      <c r="I6146" s="589">
        <v>27.5</v>
      </c>
      <c r="J6146" s="592">
        <v>7040</v>
      </c>
      <c r="K6146" s="590" t="s">
        <v>27</v>
      </c>
      <c r="L6146" s="590" t="s">
        <v>1743</v>
      </c>
      <c r="M6146" s="591" t="s">
        <v>307</v>
      </c>
      <c r="O6146" s="554" t="str">
        <f>+_xlfn.CONCAT(B6146,"-",E6146)</f>
        <v>B4/07/04-E</v>
      </c>
    </row>
    <row r="6147" spans="1:18" ht="14.5">
      <c r="P6147" s="555"/>
      <c r="Q6147" s="555"/>
      <c r="R6147" s="555"/>
    </row>
    <row r="6148" spans="1:18" ht="14.5">
      <c r="A6148" s="587" t="s">
        <v>1633</v>
      </c>
      <c r="B6148" s="588" t="s">
        <v>1486</v>
      </c>
      <c r="C6148" s="588" t="s">
        <v>36</v>
      </c>
      <c r="D6148" s="588" t="s">
        <v>36</v>
      </c>
      <c r="E6148" s="588" t="s">
        <v>36</v>
      </c>
      <c r="F6148" s="587" t="s">
        <v>13</v>
      </c>
      <c r="G6148" s="588"/>
      <c r="H6148" s="587"/>
      <c r="I6148" s="587"/>
      <c r="J6148" s="587"/>
      <c r="K6148" s="588"/>
      <c r="L6148" s="588"/>
      <c r="M6148" s="587"/>
      <c r="N6148" s="587"/>
      <c r="O6148" s="587"/>
      <c r="P6148" s="555"/>
      <c r="Q6148" s="555"/>
      <c r="R6148" s="555"/>
    </row>
    <row r="6149" spans="1:18" ht="14.5">
      <c r="A6149" s="587" t="s">
        <v>1633</v>
      </c>
      <c r="B6149" s="588" t="s">
        <v>1486</v>
      </c>
      <c r="C6149" s="588" t="s">
        <v>36</v>
      </c>
      <c r="D6149" s="588" t="s">
        <v>36</v>
      </c>
      <c r="E6149" s="588" t="s">
        <v>36</v>
      </c>
      <c r="F6149" s="587" t="s">
        <v>9</v>
      </c>
      <c r="G6149" s="588"/>
      <c r="H6149" s="587"/>
      <c r="I6149" s="587"/>
      <c r="J6149" s="587"/>
      <c r="K6149" s="588"/>
      <c r="L6149" s="588"/>
      <c r="M6149" s="587"/>
      <c r="N6149" s="587"/>
      <c r="O6149" s="587"/>
    </row>
    <row r="6151" spans="1:18" ht="14.5">
      <c r="P6151" s="555"/>
      <c r="Q6151" s="555"/>
      <c r="R6151" s="555"/>
    </row>
    <row r="6152" spans="1:18" ht="14.5">
      <c r="A6152" s="587">
        <v>2</v>
      </c>
      <c r="B6152" s="588" t="s">
        <v>1487</v>
      </c>
      <c r="C6152" s="588" t="s">
        <v>36</v>
      </c>
      <c r="D6152" s="588" t="s">
        <v>36</v>
      </c>
      <c r="E6152" s="588" t="s">
        <v>36</v>
      </c>
      <c r="F6152" s="587" t="s">
        <v>16</v>
      </c>
      <c r="G6152" s="588" t="s">
        <v>36</v>
      </c>
      <c r="H6152" s="587"/>
      <c r="I6152" s="587"/>
      <c r="J6152" s="583">
        <v>4372323.1500000004</v>
      </c>
      <c r="K6152" s="588"/>
      <c r="L6152" s="588"/>
      <c r="M6152" s="587"/>
      <c r="N6152" s="587"/>
      <c r="O6152" s="587"/>
      <c r="P6152" s="555"/>
      <c r="Q6152" s="555"/>
      <c r="R6152" s="555"/>
    </row>
    <row r="6153" spans="1:18" ht="14.5">
      <c r="A6153" s="587">
        <v>3</v>
      </c>
      <c r="B6153" s="588" t="s">
        <v>1487</v>
      </c>
      <c r="C6153" s="588" t="s">
        <v>36</v>
      </c>
      <c r="D6153" s="588" t="s">
        <v>36</v>
      </c>
      <c r="E6153" s="588" t="s">
        <v>36</v>
      </c>
      <c r="F6153" s="587" t="s">
        <v>308</v>
      </c>
      <c r="G6153" s="588" t="s">
        <v>36</v>
      </c>
      <c r="H6153" s="587"/>
      <c r="I6153" s="587"/>
      <c r="J6153" s="583">
        <v>743078.5</v>
      </c>
      <c r="K6153" s="588"/>
      <c r="L6153" s="588"/>
      <c r="M6153" s="587"/>
      <c r="N6153" s="587"/>
      <c r="O6153" s="587"/>
    </row>
    <row r="6154" spans="1:18" ht="116">
      <c r="A6154" s="587">
        <v>4</v>
      </c>
      <c r="B6154" s="588" t="s">
        <v>1487</v>
      </c>
      <c r="C6154" s="588" t="s">
        <v>36</v>
      </c>
      <c r="D6154" s="588" t="s">
        <v>36</v>
      </c>
      <c r="E6154" s="588" t="s">
        <v>36</v>
      </c>
      <c r="F6154" s="587" t="s">
        <v>309</v>
      </c>
      <c r="G6154" s="588" t="s">
        <v>36</v>
      </c>
      <c r="H6154" s="587"/>
      <c r="I6154" s="587"/>
      <c r="J6154" s="583">
        <v>733078.5</v>
      </c>
      <c r="K6154" s="588"/>
      <c r="L6154" s="588"/>
      <c r="M6154" s="587"/>
      <c r="N6154" s="587"/>
      <c r="O6154" s="587"/>
    </row>
    <row r="6155" spans="1:18" ht="14.5">
      <c r="B6155" s="590" t="s">
        <v>1487</v>
      </c>
      <c r="C6155" s="590" t="s">
        <v>36</v>
      </c>
      <c r="D6155" s="590" t="s">
        <v>1745</v>
      </c>
      <c r="E6155" s="590" t="s">
        <v>5</v>
      </c>
      <c r="F6155" s="591" t="s">
        <v>310</v>
      </c>
      <c r="G6155" s="590" t="s">
        <v>311</v>
      </c>
      <c r="H6155" s="589">
        <v>11</v>
      </c>
      <c r="I6155" s="592">
        <v>4216.8</v>
      </c>
      <c r="J6155" s="592">
        <v>46384.800000000003</v>
      </c>
      <c r="K6155" s="590" t="s">
        <v>28</v>
      </c>
      <c r="L6155" s="590" t="s">
        <v>5664</v>
      </c>
      <c r="M6155" s="591" t="s">
        <v>310</v>
      </c>
      <c r="O6155" s="554" t="str">
        <f t="shared" ref="O6155:O6160" si="573">+_xlfn.CONCAT(B6155,"-",E6155)</f>
        <v>B4/08/01-A</v>
      </c>
      <c r="P6155" s="555"/>
      <c r="Q6155" s="555"/>
      <c r="R6155" s="555"/>
    </row>
    <row r="6156" spans="1:18" ht="14.5">
      <c r="B6156" s="590" t="s">
        <v>1487</v>
      </c>
      <c r="C6156" s="590" t="s">
        <v>36</v>
      </c>
      <c r="D6156" s="590" t="s">
        <v>1745</v>
      </c>
      <c r="E6156" s="590" t="s">
        <v>6</v>
      </c>
      <c r="F6156" s="591" t="s">
        <v>312</v>
      </c>
      <c r="G6156" s="590" t="s">
        <v>311</v>
      </c>
      <c r="H6156" s="589">
        <v>10</v>
      </c>
      <c r="I6156" s="592">
        <v>4743.8999999999996</v>
      </c>
      <c r="J6156" s="592">
        <v>47439</v>
      </c>
      <c r="K6156" s="590" t="s">
        <v>28</v>
      </c>
      <c r="L6156" s="590" t="s">
        <v>5665</v>
      </c>
      <c r="M6156" s="591" t="s">
        <v>312</v>
      </c>
      <c r="O6156" s="554" t="str">
        <f t="shared" si="573"/>
        <v>B4/08/01-B</v>
      </c>
      <c r="P6156" s="555"/>
      <c r="Q6156" s="555"/>
      <c r="R6156" s="555"/>
    </row>
    <row r="6157" spans="1:18" ht="14.5">
      <c r="B6157" s="590" t="s">
        <v>1487</v>
      </c>
      <c r="C6157" s="590" t="s">
        <v>36</v>
      </c>
      <c r="D6157" s="590" t="s">
        <v>1745</v>
      </c>
      <c r="E6157" s="590" t="s">
        <v>7</v>
      </c>
      <c r="F6157" s="591" t="s">
        <v>313</v>
      </c>
      <c r="G6157" s="590" t="s">
        <v>311</v>
      </c>
      <c r="H6157" s="589">
        <v>7</v>
      </c>
      <c r="I6157" s="592">
        <v>5271</v>
      </c>
      <c r="J6157" s="592">
        <v>36897</v>
      </c>
      <c r="K6157" s="590" t="s">
        <v>28</v>
      </c>
      <c r="L6157" s="590" t="s">
        <v>5666</v>
      </c>
      <c r="M6157" s="591" t="s">
        <v>313</v>
      </c>
      <c r="O6157" s="554" t="str">
        <f t="shared" si="573"/>
        <v>B4/08/01-C</v>
      </c>
      <c r="P6157" s="555"/>
      <c r="Q6157" s="555"/>
      <c r="R6157" s="555"/>
    </row>
    <row r="6158" spans="1:18">
      <c r="B6158" s="590" t="s">
        <v>1487</v>
      </c>
      <c r="C6158" s="590" t="s">
        <v>36</v>
      </c>
      <c r="D6158" s="590" t="s">
        <v>1745</v>
      </c>
      <c r="E6158" s="590" t="s">
        <v>8</v>
      </c>
      <c r="F6158" s="591" t="s">
        <v>314</v>
      </c>
      <c r="G6158" s="590" t="s">
        <v>311</v>
      </c>
      <c r="H6158" s="589">
        <v>7</v>
      </c>
      <c r="I6158" s="592">
        <v>5798.1</v>
      </c>
      <c r="J6158" s="592">
        <v>40586.699999999997</v>
      </c>
      <c r="K6158" s="590" t="s">
        <v>28</v>
      </c>
      <c r="L6158" s="590" t="s">
        <v>5667</v>
      </c>
      <c r="M6158" s="591" t="s">
        <v>314</v>
      </c>
      <c r="O6158" s="554" t="str">
        <f t="shared" si="573"/>
        <v>B4/08/01-D</v>
      </c>
    </row>
    <row r="6159" spans="1:18">
      <c r="B6159" s="590" t="s">
        <v>1487</v>
      </c>
      <c r="C6159" s="590" t="s">
        <v>36</v>
      </c>
      <c r="D6159" s="590" t="s">
        <v>1745</v>
      </c>
      <c r="E6159" s="590" t="s">
        <v>10</v>
      </c>
      <c r="F6159" s="591" t="s">
        <v>315</v>
      </c>
      <c r="G6159" s="590" t="s">
        <v>311</v>
      </c>
      <c r="H6159" s="589">
        <v>38</v>
      </c>
      <c r="I6159" s="592">
        <v>10206</v>
      </c>
      <c r="J6159" s="592">
        <v>387828</v>
      </c>
      <c r="K6159" s="590" t="s">
        <v>28</v>
      </c>
      <c r="L6159" s="590" t="s">
        <v>5668</v>
      </c>
      <c r="M6159" s="591" t="s">
        <v>315</v>
      </c>
      <c r="O6159" s="554" t="str">
        <f t="shared" si="573"/>
        <v>B4/08/01-E</v>
      </c>
    </row>
    <row r="6160" spans="1:18">
      <c r="B6160" s="590" t="s">
        <v>1487</v>
      </c>
      <c r="C6160" s="590" t="s">
        <v>36</v>
      </c>
      <c r="D6160" s="590" t="s">
        <v>1745</v>
      </c>
      <c r="E6160" s="590" t="s">
        <v>11</v>
      </c>
      <c r="F6160" s="591" t="s">
        <v>316</v>
      </c>
      <c r="G6160" s="590" t="s">
        <v>311</v>
      </c>
      <c r="H6160" s="589">
        <v>15</v>
      </c>
      <c r="I6160" s="592">
        <v>11596.2</v>
      </c>
      <c r="J6160" s="592">
        <v>173943</v>
      </c>
      <c r="K6160" s="590" t="s">
        <v>28</v>
      </c>
      <c r="L6160" s="590" t="s">
        <v>5669</v>
      </c>
      <c r="M6160" s="591" t="s">
        <v>316</v>
      </c>
      <c r="O6160" s="554" t="str">
        <f t="shared" si="573"/>
        <v>B4/08/01-F</v>
      </c>
    </row>
    <row r="6162" spans="1:18" ht="101.5">
      <c r="A6162" s="587">
        <v>4</v>
      </c>
      <c r="B6162" s="588" t="s">
        <v>1487</v>
      </c>
      <c r="C6162" s="588" t="s">
        <v>36</v>
      </c>
      <c r="D6162" s="588" t="s">
        <v>36</v>
      </c>
      <c r="E6162" s="588" t="s">
        <v>36</v>
      </c>
      <c r="F6162" s="587" t="s">
        <v>317</v>
      </c>
      <c r="G6162" s="588" t="s">
        <v>36</v>
      </c>
      <c r="H6162" s="587"/>
      <c r="I6162" s="587"/>
      <c r="J6162" s="583">
        <v>10000</v>
      </c>
      <c r="K6162" s="588"/>
      <c r="L6162" s="588"/>
      <c r="M6162" s="587"/>
      <c r="N6162" s="587"/>
      <c r="O6162" s="587"/>
    </row>
    <row r="6163" spans="1:18">
      <c r="B6163" s="590" t="s">
        <v>1487</v>
      </c>
      <c r="C6163" s="590" t="s">
        <v>36</v>
      </c>
      <c r="D6163" s="590" t="s">
        <v>1773</v>
      </c>
      <c r="E6163" s="590" t="s">
        <v>27</v>
      </c>
      <c r="F6163" s="591" t="s">
        <v>318</v>
      </c>
      <c r="G6163" s="590" t="s">
        <v>0</v>
      </c>
      <c r="H6163" s="589">
        <v>1</v>
      </c>
      <c r="I6163" s="592">
        <v>10000</v>
      </c>
      <c r="J6163" s="592">
        <v>10000</v>
      </c>
      <c r="K6163" s="590" t="s">
        <v>28</v>
      </c>
      <c r="L6163" s="590" t="s">
        <v>5670</v>
      </c>
      <c r="M6163" s="591" t="s">
        <v>5671</v>
      </c>
      <c r="N6163" s="591" t="s">
        <v>1776</v>
      </c>
      <c r="O6163" s="554" t="str">
        <f>+_xlfn.CONCAT(B6163,"-",E6163)</f>
        <v>B4/08/01-G</v>
      </c>
    </row>
    <row r="6165" spans="1:18" ht="14.5">
      <c r="P6165" s="555"/>
      <c r="Q6165" s="555"/>
      <c r="R6165" s="555"/>
    </row>
    <row r="6166" spans="1:18" ht="72.5">
      <c r="A6166" s="587">
        <v>4</v>
      </c>
      <c r="B6166" s="588" t="s">
        <v>1488</v>
      </c>
      <c r="C6166" s="588" t="s">
        <v>36</v>
      </c>
      <c r="D6166" s="588" t="s">
        <v>36</v>
      </c>
      <c r="E6166" s="588" t="s">
        <v>36</v>
      </c>
      <c r="F6166" s="587" t="s">
        <v>319</v>
      </c>
      <c r="G6166" s="588" t="s">
        <v>36</v>
      </c>
      <c r="H6166" s="587"/>
      <c r="I6166" s="587"/>
      <c r="J6166" s="587">
        <v>0</v>
      </c>
      <c r="K6166" s="588"/>
      <c r="L6166" s="588"/>
      <c r="M6166" s="587"/>
      <c r="N6166" s="587"/>
      <c r="O6166" s="587"/>
    </row>
    <row r="6167" spans="1:18">
      <c r="B6167" s="590" t="s">
        <v>1488</v>
      </c>
      <c r="C6167" s="590" t="s">
        <v>36</v>
      </c>
      <c r="D6167" s="590" t="s">
        <v>1667</v>
      </c>
      <c r="E6167" s="590" t="s">
        <v>5</v>
      </c>
      <c r="F6167" s="591" t="s">
        <v>320</v>
      </c>
      <c r="G6167" s="590" t="s">
        <v>0</v>
      </c>
      <c r="H6167" s="589">
        <v>1</v>
      </c>
      <c r="J6167" s="589" t="s">
        <v>1777</v>
      </c>
      <c r="K6167" s="590" t="s">
        <v>28</v>
      </c>
      <c r="L6167" s="590" t="s">
        <v>5672</v>
      </c>
      <c r="M6167" s="591" t="s">
        <v>5673</v>
      </c>
      <c r="O6167" s="554" t="str">
        <f>+_xlfn.CONCAT(B6167,"-",E6167)</f>
        <v>B4/08/02-A</v>
      </c>
    </row>
    <row r="6169" spans="1:18" ht="14.5">
      <c r="A6169" s="587">
        <v>3</v>
      </c>
      <c r="B6169" s="588" t="s">
        <v>1488</v>
      </c>
      <c r="C6169" s="588" t="s">
        <v>36</v>
      </c>
      <c r="D6169" s="588" t="s">
        <v>36</v>
      </c>
      <c r="E6169" s="588" t="s">
        <v>36</v>
      </c>
      <c r="F6169" s="587" t="s">
        <v>321</v>
      </c>
      <c r="G6169" s="588" t="s">
        <v>36</v>
      </c>
      <c r="H6169" s="587"/>
      <c r="I6169" s="587"/>
      <c r="J6169" s="583">
        <v>205547.65</v>
      </c>
      <c r="K6169" s="588"/>
      <c r="L6169" s="588"/>
      <c r="M6169" s="587"/>
      <c r="N6169" s="587"/>
      <c r="O6169" s="587"/>
      <c r="P6169" s="555"/>
      <c r="Q6169" s="555"/>
      <c r="R6169" s="555"/>
    </row>
    <row r="6170" spans="1:18" ht="145">
      <c r="A6170" s="587">
        <v>4</v>
      </c>
      <c r="B6170" s="588" t="s">
        <v>1488</v>
      </c>
      <c r="C6170" s="588" t="s">
        <v>36</v>
      </c>
      <c r="D6170" s="588" t="s">
        <v>36</v>
      </c>
      <c r="E6170" s="588" t="s">
        <v>36</v>
      </c>
      <c r="F6170" s="587" t="s">
        <v>322</v>
      </c>
      <c r="G6170" s="588" t="s">
        <v>36</v>
      </c>
      <c r="H6170" s="587"/>
      <c r="I6170" s="587"/>
      <c r="J6170" s="583">
        <v>205547.65</v>
      </c>
      <c r="K6170" s="588"/>
      <c r="L6170" s="588"/>
      <c r="M6170" s="587"/>
      <c r="N6170" s="587"/>
      <c r="O6170" s="587"/>
    </row>
    <row r="6171" spans="1:18">
      <c r="B6171" s="590" t="s">
        <v>1488</v>
      </c>
      <c r="C6171" s="590" t="s">
        <v>36</v>
      </c>
      <c r="D6171" s="590" t="s">
        <v>1780</v>
      </c>
      <c r="E6171" s="590" t="s">
        <v>6</v>
      </c>
      <c r="F6171" s="591" t="s">
        <v>310</v>
      </c>
      <c r="G6171" s="590" t="s">
        <v>311</v>
      </c>
      <c r="H6171" s="589">
        <v>13</v>
      </c>
      <c r="I6171" s="592">
        <v>4312</v>
      </c>
      <c r="J6171" s="592">
        <v>56056</v>
      </c>
      <c r="K6171" s="590" t="s">
        <v>28</v>
      </c>
      <c r="L6171" s="590" t="s">
        <v>1782</v>
      </c>
      <c r="M6171" s="591" t="s">
        <v>1781</v>
      </c>
      <c r="O6171" s="554" t="str">
        <f t="shared" ref="O6171:O6175" si="574">+_xlfn.CONCAT(B6171,"-",E6171)</f>
        <v>B4/08/02-B</v>
      </c>
    </row>
    <row r="6172" spans="1:18" ht="14.5">
      <c r="B6172" s="590" t="s">
        <v>1488</v>
      </c>
      <c r="C6172" s="590" t="s">
        <v>36</v>
      </c>
      <c r="D6172" s="590" t="s">
        <v>1780</v>
      </c>
      <c r="E6172" s="590" t="s">
        <v>7</v>
      </c>
      <c r="F6172" s="591" t="s">
        <v>323</v>
      </c>
      <c r="G6172" s="590" t="s">
        <v>311</v>
      </c>
      <c r="H6172" s="589">
        <v>3</v>
      </c>
      <c r="I6172" s="592">
        <v>4851</v>
      </c>
      <c r="J6172" s="592">
        <v>14553</v>
      </c>
      <c r="K6172" s="590" t="s">
        <v>28</v>
      </c>
      <c r="L6172" s="590" t="s">
        <v>1783</v>
      </c>
      <c r="M6172" s="591" t="s">
        <v>1752</v>
      </c>
      <c r="O6172" s="554" t="str">
        <f t="shared" si="574"/>
        <v>B4/08/02-C</v>
      </c>
      <c r="P6172" s="555"/>
      <c r="Q6172" s="555"/>
      <c r="R6172" s="555"/>
    </row>
    <row r="6173" spans="1:18" ht="14.5">
      <c r="B6173" s="590" t="s">
        <v>1488</v>
      </c>
      <c r="C6173" s="590" t="s">
        <v>36</v>
      </c>
      <c r="D6173" s="590" t="s">
        <v>1780</v>
      </c>
      <c r="E6173" s="590" t="s">
        <v>8</v>
      </c>
      <c r="F6173" s="591" t="s">
        <v>312</v>
      </c>
      <c r="G6173" s="590" t="s">
        <v>311</v>
      </c>
      <c r="H6173" s="589">
        <v>7</v>
      </c>
      <c r="I6173" s="592">
        <v>4851</v>
      </c>
      <c r="J6173" s="592">
        <v>33957</v>
      </c>
      <c r="K6173" s="590" t="s">
        <v>28</v>
      </c>
      <c r="L6173" s="590" t="s">
        <v>1783</v>
      </c>
      <c r="M6173" s="591" t="s">
        <v>1752</v>
      </c>
      <c r="O6173" s="554" t="str">
        <f t="shared" si="574"/>
        <v>B4/08/02-D</v>
      </c>
      <c r="P6173" s="555"/>
      <c r="Q6173" s="555"/>
      <c r="R6173" s="555"/>
    </row>
    <row r="6174" spans="1:18">
      <c r="B6174" s="590" t="s">
        <v>1488</v>
      </c>
      <c r="C6174" s="590" t="s">
        <v>36</v>
      </c>
      <c r="D6174" s="590" t="s">
        <v>1780</v>
      </c>
      <c r="E6174" s="590" t="s">
        <v>10</v>
      </c>
      <c r="F6174" s="591" t="s">
        <v>313</v>
      </c>
      <c r="G6174" s="590" t="s">
        <v>311</v>
      </c>
      <c r="H6174" s="589">
        <v>11</v>
      </c>
      <c r="I6174" s="592">
        <v>5390</v>
      </c>
      <c r="J6174" s="592">
        <v>59290</v>
      </c>
      <c r="K6174" s="590" t="s">
        <v>28</v>
      </c>
      <c r="L6174" s="590" t="s">
        <v>4374</v>
      </c>
      <c r="M6174" s="591" t="s">
        <v>1756</v>
      </c>
      <c r="O6174" s="554" t="str">
        <f t="shared" si="574"/>
        <v>B4/08/02-E</v>
      </c>
    </row>
    <row r="6175" spans="1:18">
      <c r="B6175" s="590" t="s">
        <v>1488</v>
      </c>
      <c r="C6175" s="590" t="s">
        <v>36</v>
      </c>
      <c r="D6175" s="590" t="s">
        <v>1780</v>
      </c>
      <c r="E6175" s="590" t="s">
        <v>11</v>
      </c>
      <c r="F6175" s="591" t="s">
        <v>314</v>
      </c>
      <c r="G6175" s="590" t="s">
        <v>311</v>
      </c>
      <c r="H6175" s="589">
        <v>7</v>
      </c>
      <c r="I6175" s="592">
        <v>5955.95</v>
      </c>
      <c r="J6175" s="592">
        <v>41691.65</v>
      </c>
      <c r="K6175" s="590" t="s">
        <v>28</v>
      </c>
      <c r="L6175" s="590" t="s">
        <v>1785</v>
      </c>
      <c r="M6175" s="591" t="s">
        <v>1784</v>
      </c>
      <c r="O6175" s="554" t="str">
        <f t="shared" si="574"/>
        <v>B4/08/02-F</v>
      </c>
    </row>
    <row r="6178" spans="1:18" ht="14.5">
      <c r="A6178" s="587">
        <v>3</v>
      </c>
      <c r="B6178" s="588" t="s">
        <v>1489</v>
      </c>
      <c r="C6178" s="588" t="s">
        <v>36</v>
      </c>
      <c r="D6178" s="588" t="s">
        <v>36</v>
      </c>
      <c r="E6178" s="588" t="s">
        <v>36</v>
      </c>
      <c r="F6178" s="587" t="s">
        <v>324</v>
      </c>
      <c r="G6178" s="588" t="s">
        <v>36</v>
      </c>
      <c r="H6178" s="587"/>
      <c r="I6178" s="587"/>
      <c r="J6178" s="583">
        <v>3391497</v>
      </c>
      <c r="K6178" s="588"/>
      <c r="L6178" s="588"/>
      <c r="M6178" s="587"/>
      <c r="N6178" s="587"/>
      <c r="O6178" s="587"/>
    </row>
    <row r="6179" spans="1:18" ht="87">
      <c r="A6179" s="587">
        <v>4</v>
      </c>
      <c r="B6179" s="588" t="s">
        <v>1489</v>
      </c>
      <c r="C6179" s="588" t="s">
        <v>36</v>
      </c>
      <c r="D6179" s="588" t="s">
        <v>36</v>
      </c>
      <c r="E6179" s="588" t="s">
        <v>36</v>
      </c>
      <c r="F6179" s="587" t="s">
        <v>325</v>
      </c>
      <c r="G6179" s="588" t="s">
        <v>36</v>
      </c>
      <c r="H6179" s="587"/>
      <c r="I6179" s="587"/>
      <c r="J6179" s="583">
        <v>3391497</v>
      </c>
      <c r="K6179" s="588"/>
      <c r="L6179" s="588"/>
      <c r="M6179" s="587"/>
      <c r="N6179" s="587"/>
      <c r="O6179" s="587"/>
    </row>
    <row r="6180" spans="1:18">
      <c r="B6180" s="590" t="s">
        <v>1489</v>
      </c>
      <c r="C6180" s="590" t="s">
        <v>36</v>
      </c>
      <c r="D6180" s="590" t="s">
        <v>1791</v>
      </c>
      <c r="E6180" s="590" t="s">
        <v>5</v>
      </c>
      <c r="F6180" s="591" t="s">
        <v>326</v>
      </c>
      <c r="G6180" s="590" t="s">
        <v>311</v>
      </c>
      <c r="H6180" s="589">
        <v>2</v>
      </c>
      <c r="I6180" s="592">
        <v>20250</v>
      </c>
      <c r="J6180" s="592">
        <v>40500</v>
      </c>
      <c r="K6180" s="590" t="s">
        <v>28</v>
      </c>
      <c r="L6180" s="590" t="s">
        <v>5674</v>
      </c>
      <c r="M6180" s="591" t="s">
        <v>326</v>
      </c>
      <c r="O6180" s="554" t="str">
        <f t="shared" ref="O6180:O6186" si="575">+_xlfn.CONCAT(B6180,"-",E6180)</f>
        <v>B4/08/03-A</v>
      </c>
    </row>
    <row r="6181" spans="1:18" ht="14.5">
      <c r="B6181" s="590" t="s">
        <v>1489</v>
      </c>
      <c r="C6181" s="590" t="s">
        <v>36</v>
      </c>
      <c r="D6181" s="590" t="s">
        <v>1791</v>
      </c>
      <c r="E6181" s="590" t="s">
        <v>6</v>
      </c>
      <c r="F6181" s="591" t="s">
        <v>327</v>
      </c>
      <c r="G6181" s="590" t="s">
        <v>311</v>
      </c>
      <c r="H6181" s="589">
        <v>6</v>
      </c>
      <c r="I6181" s="592">
        <v>22275</v>
      </c>
      <c r="J6181" s="592">
        <v>133650</v>
      </c>
      <c r="K6181" s="590" t="s">
        <v>28</v>
      </c>
      <c r="L6181" s="590" t="s">
        <v>5675</v>
      </c>
      <c r="M6181" s="591" t="s">
        <v>327</v>
      </c>
      <c r="O6181" s="554" t="str">
        <f t="shared" si="575"/>
        <v>B4/08/03-B</v>
      </c>
      <c r="P6181" s="555"/>
      <c r="Q6181" s="555"/>
      <c r="R6181" s="555"/>
    </row>
    <row r="6182" spans="1:18" ht="14.5">
      <c r="B6182" s="590" t="s">
        <v>1489</v>
      </c>
      <c r="C6182" s="590" t="s">
        <v>36</v>
      </c>
      <c r="D6182" s="590" t="s">
        <v>1791</v>
      </c>
      <c r="E6182" s="590" t="s">
        <v>7</v>
      </c>
      <c r="F6182" s="591" t="s">
        <v>328</v>
      </c>
      <c r="G6182" s="590" t="s">
        <v>311</v>
      </c>
      <c r="H6182" s="589">
        <v>6</v>
      </c>
      <c r="I6182" s="592">
        <v>24300</v>
      </c>
      <c r="J6182" s="592">
        <v>145800</v>
      </c>
      <c r="K6182" s="590" t="s">
        <v>28</v>
      </c>
      <c r="L6182" s="590" t="s">
        <v>5676</v>
      </c>
      <c r="M6182" s="591" t="s">
        <v>328</v>
      </c>
      <c r="O6182" s="554" t="str">
        <f t="shared" si="575"/>
        <v>B4/08/03-C</v>
      </c>
      <c r="P6182" s="555"/>
      <c r="Q6182" s="555"/>
      <c r="R6182" s="555"/>
    </row>
    <row r="6183" spans="1:18">
      <c r="B6183" s="590" t="s">
        <v>1489</v>
      </c>
      <c r="C6183" s="590" t="s">
        <v>36</v>
      </c>
      <c r="D6183" s="590" t="s">
        <v>1791</v>
      </c>
      <c r="E6183" s="590" t="s">
        <v>8</v>
      </c>
      <c r="F6183" s="591" t="s">
        <v>329</v>
      </c>
      <c r="G6183" s="590" t="s">
        <v>311</v>
      </c>
      <c r="H6183" s="589">
        <v>7</v>
      </c>
      <c r="I6183" s="592">
        <v>42525</v>
      </c>
      <c r="J6183" s="592">
        <v>297675</v>
      </c>
      <c r="K6183" s="590" t="s">
        <v>28</v>
      </c>
      <c r="L6183" s="590" t="s">
        <v>5677</v>
      </c>
      <c r="M6183" s="591" t="s">
        <v>329</v>
      </c>
      <c r="O6183" s="554" t="str">
        <f t="shared" si="575"/>
        <v>B4/08/03-D</v>
      </c>
    </row>
    <row r="6184" spans="1:18">
      <c r="B6184" s="590" t="s">
        <v>1489</v>
      </c>
      <c r="C6184" s="590" t="s">
        <v>36</v>
      </c>
      <c r="D6184" s="590" t="s">
        <v>1791</v>
      </c>
      <c r="E6184" s="590" t="s">
        <v>10</v>
      </c>
      <c r="F6184" s="591" t="s">
        <v>330</v>
      </c>
      <c r="G6184" s="590" t="s">
        <v>311</v>
      </c>
      <c r="H6184" s="589">
        <v>68</v>
      </c>
      <c r="I6184" s="592">
        <v>34020</v>
      </c>
      <c r="J6184" s="592">
        <v>2313360</v>
      </c>
      <c r="K6184" s="590" t="s">
        <v>28</v>
      </c>
      <c r="L6184" s="590" t="s">
        <v>5678</v>
      </c>
      <c r="M6184" s="591" t="s">
        <v>330</v>
      </c>
      <c r="O6184" s="554" t="str">
        <f t="shared" si="575"/>
        <v>B4/08/03-E</v>
      </c>
    </row>
    <row r="6185" spans="1:18">
      <c r="B6185" s="590" t="s">
        <v>1489</v>
      </c>
      <c r="C6185" s="590" t="s">
        <v>36</v>
      </c>
      <c r="D6185" s="590" t="s">
        <v>1791</v>
      </c>
      <c r="E6185" s="590" t="s">
        <v>11</v>
      </c>
      <c r="F6185" s="591" t="s">
        <v>331</v>
      </c>
      <c r="G6185" s="590" t="s">
        <v>311</v>
      </c>
      <c r="H6185" s="589">
        <v>10</v>
      </c>
      <c r="I6185" s="592">
        <v>33763.5</v>
      </c>
      <c r="J6185" s="592">
        <v>337635</v>
      </c>
      <c r="K6185" s="590" t="s">
        <v>28</v>
      </c>
      <c r="L6185" s="590" t="s">
        <v>5679</v>
      </c>
      <c r="M6185" s="591" t="s">
        <v>331</v>
      </c>
      <c r="O6185" s="554" t="str">
        <f t="shared" si="575"/>
        <v>B4/08/03-F</v>
      </c>
    </row>
    <row r="6186" spans="1:18">
      <c r="B6186" s="590" t="s">
        <v>1489</v>
      </c>
      <c r="C6186" s="590" t="s">
        <v>36</v>
      </c>
      <c r="D6186" s="590" t="s">
        <v>1791</v>
      </c>
      <c r="E6186" s="590" t="s">
        <v>27</v>
      </c>
      <c r="F6186" s="591" t="s">
        <v>332</v>
      </c>
      <c r="G6186" s="590" t="s">
        <v>311</v>
      </c>
      <c r="H6186" s="589">
        <v>2</v>
      </c>
      <c r="I6186" s="592">
        <v>61438.5</v>
      </c>
      <c r="J6186" s="592">
        <v>122877</v>
      </c>
      <c r="K6186" s="590" t="s">
        <v>28</v>
      </c>
      <c r="L6186" s="590" t="s">
        <v>5680</v>
      </c>
      <c r="M6186" s="591" t="s">
        <v>332</v>
      </c>
      <c r="O6186" s="554" t="str">
        <f t="shared" si="575"/>
        <v>B4/08/03-G</v>
      </c>
    </row>
    <row r="6188" spans="1:18" ht="14.5">
      <c r="A6188" s="587">
        <v>3</v>
      </c>
      <c r="B6188" s="588" t="s">
        <v>1489</v>
      </c>
      <c r="C6188" s="588" t="s">
        <v>36</v>
      </c>
      <c r="D6188" s="588" t="s">
        <v>36</v>
      </c>
      <c r="E6188" s="588" t="s">
        <v>36</v>
      </c>
      <c r="F6188" s="587" t="s">
        <v>333</v>
      </c>
      <c r="G6188" s="588" t="s">
        <v>36</v>
      </c>
      <c r="H6188" s="587"/>
      <c r="I6188" s="587"/>
      <c r="J6188" s="583">
        <v>32200</v>
      </c>
      <c r="K6188" s="588"/>
      <c r="L6188" s="588"/>
      <c r="M6188" s="587"/>
      <c r="N6188" s="587"/>
      <c r="O6188" s="587"/>
    </row>
    <row r="6189" spans="1:18" ht="72.5">
      <c r="A6189" s="587">
        <v>4</v>
      </c>
      <c r="B6189" s="588" t="s">
        <v>1489</v>
      </c>
      <c r="C6189" s="588" t="s">
        <v>36</v>
      </c>
      <c r="D6189" s="588" t="s">
        <v>36</v>
      </c>
      <c r="E6189" s="588" t="s">
        <v>36</v>
      </c>
      <c r="F6189" s="587" t="s">
        <v>334</v>
      </c>
      <c r="G6189" s="588" t="s">
        <v>36</v>
      </c>
      <c r="H6189" s="587"/>
      <c r="I6189" s="587"/>
      <c r="J6189" s="583">
        <v>32200</v>
      </c>
      <c r="K6189" s="588"/>
      <c r="L6189" s="588"/>
      <c r="M6189" s="587"/>
      <c r="N6189" s="587"/>
      <c r="O6189" s="587"/>
    </row>
    <row r="6190" spans="1:18">
      <c r="B6190" s="590" t="s">
        <v>1489</v>
      </c>
      <c r="C6190" s="590" t="s">
        <v>36</v>
      </c>
      <c r="D6190" s="590" t="s">
        <v>1797</v>
      </c>
      <c r="E6190" s="590" t="s">
        <v>28</v>
      </c>
      <c r="F6190" s="591" t="s">
        <v>335</v>
      </c>
      <c r="G6190" s="590" t="s">
        <v>219</v>
      </c>
      <c r="H6190" s="589">
        <v>3</v>
      </c>
      <c r="I6190" s="592">
        <v>1400</v>
      </c>
      <c r="J6190" s="592">
        <v>4200</v>
      </c>
      <c r="K6190" s="590" t="s">
        <v>28</v>
      </c>
      <c r="L6190" s="590" t="s">
        <v>1798</v>
      </c>
      <c r="M6190" s="591" t="s">
        <v>335</v>
      </c>
      <c r="O6190" s="554" t="str">
        <f t="shared" ref="O6190:O6192" si="576">+_xlfn.CONCAT(B6190,"-",E6190)</f>
        <v>B4/08/03-H</v>
      </c>
    </row>
    <row r="6191" spans="1:18" ht="14.5">
      <c r="B6191" s="590" t="s">
        <v>1489</v>
      </c>
      <c r="C6191" s="590" t="s">
        <v>36</v>
      </c>
      <c r="D6191" s="590" t="s">
        <v>1797</v>
      </c>
      <c r="E6191" s="590" t="s">
        <v>33</v>
      </c>
      <c r="F6191" s="591" t="s">
        <v>336</v>
      </c>
      <c r="G6191" s="590" t="s">
        <v>219</v>
      </c>
      <c r="H6191" s="589">
        <v>14</v>
      </c>
      <c r="I6191" s="592">
        <v>1400</v>
      </c>
      <c r="J6191" s="592">
        <v>19600</v>
      </c>
      <c r="K6191" s="590" t="s">
        <v>28</v>
      </c>
      <c r="L6191" s="590" t="s">
        <v>1798</v>
      </c>
      <c r="M6191" s="591" t="s">
        <v>335</v>
      </c>
      <c r="O6191" s="554" t="str">
        <f t="shared" si="576"/>
        <v>B4/08/03-J</v>
      </c>
      <c r="P6191" s="555"/>
      <c r="Q6191" s="555"/>
      <c r="R6191" s="555"/>
    </row>
    <row r="6192" spans="1:18" ht="14.5">
      <c r="B6192" s="590" t="s">
        <v>1489</v>
      </c>
      <c r="C6192" s="590" t="s">
        <v>36</v>
      </c>
      <c r="D6192" s="590" t="s">
        <v>1797</v>
      </c>
      <c r="E6192" s="590" t="s">
        <v>34</v>
      </c>
      <c r="F6192" s="591" t="s">
        <v>337</v>
      </c>
      <c r="G6192" s="590" t="s">
        <v>219</v>
      </c>
      <c r="H6192" s="589">
        <v>6</v>
      </c>
      <c r="I6192" s="592">
        <v>1400</v>
      </c>
      <c r="J6192" s="592">
        <v>8400</v>
      </c>
      <c r="K6192" s="590" t="s">
        <v>28</v>
      </c>
      <c r="L6192" s="590" t="s">
        <v>1798</v>
      </c>
      <c r="M6192" s="591" t="s">
        <v>335</v>
      </c>
      <c r="O6192" s="554" t="str">
        <f t="shared" si="576"/>
        <v>B4/08/03-K</v>
      </c>
      <c r="P6192" s="555"/>
      <c r="Q6192" s="555"/>
      <c r="R6192" s="555"/>
    </row>
    <row r="6194" spans="1:18" ht="14.5">
      <c r="A6194" s="587" t="s">
        <v>1633</v>
      </c>
      <c r="B6194" s="588" t="s">
        <v>1489</v>
      </c>
      <c r="C6194" s="588" t="s">
        <v>36</v>
      </c>
      <c r="D6194" s="588" t="s">
        <v>36</v>
      </c>
      <c r="E6194" s="588" t="s">
        <v>36</v>
      </c>
      <c r="F6194" s="587" t="s">
        <v>16</v>
      </c>
      <c r="G6194" s="588"/>
      <c r="H6194" s="587"/>
      <c r="I6194" s="587"/>
      <c r="J6194" s="587"/>
      <c r="K6194" s="588"/>
      <c r="L6194" s="588"/>
      <c r="M6194" s="587"/>
      <c r="N6194" s="587"/>
      <c r="O6194" s="587"/>
    </row>
    <row r="6195" spans="1:18" ht="14.5">
      <c r="A6195" s="587" t="s">
        <v>1633</v>
      </c>
      <c r="B6195" s="588" t="s">
        <v>1489</v>
      </c>
      <c r="C6195" s="588" t="s">
        <v>36</v>
      </c>
      <c r="D6195" s="588" t="s">
        <v>36</v>
      </c>
      <c r="E6195" s="588" t="s">
        <v>36</v>
      </c>
      <c r="F6195" s="587" t="s">
        <v>9</v>
      </c>
      <c r="G6195" s="588"/>
      <c r="H6195" s="587"/>
      <c r="I6195" s="587"/>
      <c r="J6195" s="587"/>
      <c r="K6195" s="588"/>
      <c r="L6195" s="588"/>
      <c r="M6195" s="587"/>
      <c r="N6195" s="587"/>
      <c r="O6195" s="587"/>
    </row>
    <row r="6197" spans="1:18" ht="14.5">
      <c r="P6197" s="555"/>
      <c r="Q6197" s="555"/>
      <c r="R6197" s="555"/>
    </row>
    <row r="6198" spans="1:18" ht="14.5">
      <c r="A6198" s="587">
        <v>2</v>
      </c>
      <c r="B6198" s="588" t="s">
        <v>1490</v>
      </c>
      <c r="C6198" s="588" t="s">
        <v>36</v>
      </c>
      <c r="D6198" s="588" t="s">
        <v>36</v>
      </c>
      <c r="E6198" s="588" t="s">
        <v>36</v>
      </c>
      <c r="F6198" s="587" t="s">
        <v>6451</v>
      </c>
      <c r="G6198" s="588" t="s">
        <v>36</v>
      </c>
      <c r="H6198" s="587"/>
      <c r="I6198" s="587"/>
      <c r="J6198" s="583">
        <v>1193784.1299999999</v>
      </c>
      <c r="K6198" s="588"/>
      <c r="L6198" s="588"/>
      <c r="M6198" s="587"/>
      <c r="N6198" s="587"/>
      <c r="O6198" s="587"/>
      <c r="P6198" s="555"/>
      <c r="Q6198" s="555"/>
      <c r="R6198" s="555"/>
    </row>
    <row r="6199" spans="1:18" ht="14.5">
      <c r="A6199" s="587">
        <v>3</v>
      </c>
      <c r="B6199" s="588" t="s">
        <v>1490</v>
      </c>
      <c r="C6199" s="588" t="s">
        <v>36</v>
      </c>
      <c r="D6199" s="588" t="s">
        <v>36</v>
      </c>
      <c r="E6199" s="588" t="s">
        <v>36</v>
      </c>
      <c r="F6199" s="587" t="s">
        <v>338</v>
      </c>
      <c r="G6199" s="588" t="s">
        <v>36</v>
      </c>
      <c r="H6199" s="587"/>
      <c r="I6199" s="587"/>
      <c r="J6199" s="583">
        <v>456531.81</v>
      </c>
      <c r="K6199" s="588"/>
      <c r="L6199" s="588"/>
      <c r="M6199" s="587"/>
      <c r="N6199" s="587"/>
      <c r="O6199" s="587"/>
    </row>
    <row r="6200" spans="1:18" ht="14.5">
      <c r="A6200" s="587">
        <v>4</v>
      </c>
      <c r="B6200" s="588" t="s">
        <v>1490</v>
      </c>
      <c r="C6200" s="588" t="s">
        <v>36</v>
      </c>
      <c r="D6200" s="588" t="s">
        <v>36</v>
      </c>
      <c r="E6200" s="588" t="s">
        <v>36</v>
      </c>
      <c r="F6200" s="587" t="s">
        <v>339</v>
      </c>
      <c r="G6200" s="588" t="s">
        <v>36</v>
      </c>
      <c r="H6200" s="587"/>
      <c r="I6200" s="587"/>
      <c r="J6200" s="583">
        <v>456531.81</v>
      </c>
      <c r="K6200" s="588"/>
      <c r="L6200" s="588"/>
      <c r="M6200" s="587"/>
      <c r="N6200" s="587"/>
      <c r="O6200" s="587"/>
    </row>
    <row r="6201" spans="1:18" ht="14.5">
      <c r="B6201" s="590" t="s">
        <v>1490</v>
      </c>
      <c r="C6201" s="590" t="s">
        <v>36</v>
      </c>
      <c r="D6201" s="590" t="s">
        <v>1801</v>
      </c>
      <c r="E6201" s="590" t="s">
        <v>5</v>
      </c>
      <c r="F6201" s="591" t="s">
        <v>340</v>
      </c>
      <c r="G6201" s="590" t="s">
        <v>219</v>
      </c>
      <c r="H6201" s="593">
        <v>3817</v>
      </c>
      <c r="I6201" s="589">
        <v>89.49</v>
      </c>
      <c r="J6201" s="592">
        <v>341583.33</v>
      </c>
      <c r="K6201" s="590" t="s">
        <v>1328</v>
      </c>
      <c r="L6201" s="590" t="s">
        <v>1802</v>
      </c>
      <c r="M6201" s="591" t="s">
        <v>340</v>
      </c>
      <c r="O6201" s="554" t="str">
        <f t="shared" ref="O6201:O6202" si="577">+_xlfn.CONCAT(B6201,"-",E6201)</f>
        <v>B4/09/01-A</v>
      </c>
      <c r="P6201" s="555"/>
      <c r="Q6201" s="555"/>
      <c r="R6201" s="555"/>
    </row>
    <row r="6202" spans="1:18" ht="14.5">
      <c r="B6202" s="590" t="s">
        <v>1490</v>
      </c>
      <c r="C6202" s="590" t="s">
        <v>36</v>
      </c>
      <c r="D6202" s="590" t="s">
        <v>1801</v>
      </c>
      <c r="E6202" s="590" t="s">
        <v>6</v>
      </c>
      <c r="F6202" s="591" t="s">
        <v>341</v>
      </c>
      <c r="G6202" s="590" t="s">
        <v>219</v>
      </c>
      <c r="H6202" s="593">
        <v>1096</v>
      </c>
      <c r="I6202" s="589">
        <v>104.88</v>
      </c>
      <c r="J6202" s="592">
        <v>114948.48</v>
      </c>
      <c r="K6202" s="590" t="s">
        <v>1328</v>
      </c>
      <c r="L6202" s="590" t="s">
        <v>1803</v>
      </c>
      <c r="M6202" s="591" t="s">
        <v>341</v>
      </c>
      <c r="O6202" s="554" t="str">
        <f t="shared" si="577"/>
        <v>B4/09/01-B</v>
      </c>
      <c r="P6202" s="555"/>
      <c r="Q6202" s="555"/>
      <c r="R6202" s="555"/>
    </row>
    <row r="6203" spans="1:18" ht="14.5">
      <c r="P6203" s="555"/>
      <c r="Q6203" s="555"/>
      <c r="R6203" s="555"/>
    </row>
    <row r="6204" spans="1:18" ht="14.5">
      <c r="A6204" s="587">
        <v>3</v>
      </c>
      <c r="B6204" s="588" t="s">
        <v>1490</v>
      </c>
      <c r="C6204" s="588" t="s">
        <v>36</v>
      </c>
      <c r="D6204" s="588" t="s">
        <v>36</v>
      </c>
      <c r="E6204" s="588" t="s">
        <v>36</v>
      </c>
      <c r="F6204" s="587" t="s">
        <v>342</v>
      </c>
      <c r="G6204" s="588" t="s">
        <v>36</v>
      </c>
      <c r="H6204" s="587"/>
      <c r="I6204" s="587"/>
      <c r="J6204" s="583">
        <v>9931.98</v>
      </c>
      <c r="K6204" s="588"/>
      <c r="L6204" s="588"/>
      <c r="M6204" s="587"/>
      <c r="N6204" s="587"/>
      <c r="O6204" s="587"/>
    </row>
    <row r="6205" spans="1:18" ht="72.5">
      <c r="A6205" s="587">
        <v>4</v>
      </c>
      <c r="B6205" s="588" t="s">
        <v>1490</v>
      </c>
      <c r="C6205" s="588" t="s">
        <v>36</v>
      </c>
      <c r="D6205" s="588" t="s">
        <v>36</v>
      </c>
      <c r="E6205" s="588" t="s">
        <v>36</v>
      </c>
      <c r="F6205" s="587" t="s">
        <v>343</v>
      </c>
      <c r="G6205" s="588" t="s">
        <v>36</v>
      </c>
      <c r="H6205" s="587"/>
      <c r="I6205" s="587"/>
      <c r="J6205" s="583">
        <v>9931.98</v>
      </c>
      <c r="K6205" s="588"/>
      <c r="L6205" s="588"/>
      <c r="M6205" s="587"/>
      <c r="N6205" s="587"/>
      <c r="O6205" s="587"/>
    </row>
    <row r="6206" spans="1:18">
      <c r="B6206" s="590" t="s">
        <v>1490</v>
      </c>
      <c r="C6206" s="590" t="s">
        <v>36</v>
      </c>
      <c r="D6206" s="590" t="s">
        <v>1804</v>
      </c>
      <c r="E6206" s="590" t="s">
        <v>7</v>
      </c>
      <c r="F6206" s="591" t="s">
        <v>344</v>
      </c>
      <c r="G6206" s="590" t="s">
        <v>219</v>
      </c>
      <c r="H6206" s="589">
        <v>29</v>
      </c>
      <c r="I6206" s="589">
        <v>135.06</v>
      </c>
      <c r="J6206" s="592">
        <v>3916.74</v>
      </c>
      <c r="K6206" s="590" t="s">
        <v>1328</v>
      </c>
      <c r="L6206" s="590" t="s">
        <v>1805</v>
      </c>
      <c r="M6206" s="591" t="s">
        <v>344</v>
      </c>
      <c r="O6206" s="554" t="str">
        <f t="shared" ref="O6206:O6207" si="578">+_xlfn.CONCAT(B6206,"-",E6206)</f>
        <v>B4/09/01-C</v>
      </c>
    </row>
    <row r="6207" spans="1:18" ht="14.5">
      <c r="B6207" s="590" t="s">
        <v>1490</v>
      </c>
      <c r="C6207" s="590" t="s">
        <v>36</v>
      </c>
      <c r="D6207" s="590" t="s">
        <v>1804</v>
      </c>
      <c r="E6207" s="590" t="s">
        <v>8</v>
      </c>
      <c r="F6207" s="591" t="s">
        <v>345</v>
      </c>
      <c r="G6207" s="590" t="s">
        <v>219</v>
      </c>
      <c r="H6207" s="589">
        <v>42</v>
      </c>
      <c r="I6207" s="589">
        <v>143.22</v>
      </c>
      <c r="J6207" s="592">
        <v>6015.24</v>
      </c>
      <c r="K6207" s="590" t="s">
        <v>1328</v>
      </c>
      <c r="L6207" s="590" t="s">
        <v>1808</v>
      </c>
      <c r="M6207" s="591" t="s">
        <v>345</v>
      </c>
      <c r="O6207" s="554" t="str">
        <f t="shared" si="578"/>
        <v>B4/09/01-D</v>
      </c>
      <c r="P6207" s="555"/>
      <c r="Q6207" s="555"/>
      <c r="R6207" s="555"/>
    </row>
    <row r="6208" spans="1:18" ht="14.5">
      <c r="P6208" s="555"/>
      <c r="Q6208" s="555"/>
      <c r="R6208" s="555"/>
    </row>
    <row r="6209" spans="1:18" ht="14.5">
      <c r="A6209" s="587">
        <v>3</v>
      </c>
      <c r="B6209" s="588" t="s">
        <v>1490</v>
      </c>
      <c r="C6209" s="588" t="s">
        <v>36</v>
      </c>
      <c r="D6209" s="588" t="s">
        <v>36</v>
      </c>
      <c r="E6209" s="588" t="s">
        <v>36</v>
      </c>
      <c r="F6209" s="587" t="s">
        <v>346</v>
      </c>
      <c r="G6209" s="588" t="s">
        <v>36</v>
      </c>
      <c r="H6209" s="587"/>
      <c r="I6209" s="587"/>
      <c r="J6209" s="583">
        <v>36745.339999999997</v>
      </c>
      <c r="K6209" s="588"/>
      <c r="L6209" s="588"/>
      <c r="M6209" s="587"/>
      <c r="N6209" s="587"/>
      <c r="O6209" s="587"/>
    </row>
    <row r="6210" spans="1:18" ht="29">
      <c r="A6210" s="587">
        <v>4</v>
      </c>
      <c r="B6210" s="588" t="s">
        <v>1490</v>
      </c>
      <c r="C6210" s="588" t="s">
        <v>36</v>
      </c>
      <c r="D6210" s="588" t="s">
        <v>36</v>
      </c>
      <c r="E6210" s="588" t="s">
        <v>36</v>
      </c>
      <c r="F6210" s="587" t="s">
        <v>347</v>
      </c>
      <c r="G6210" s="588" t="s">
        <v>36</v>
      </c>
      <c r="H6210" s="587"/>
      <c r="I6210" s="587"/>
      <c r="J6210" s="583">
        <v>36745.339999999997</v>
      </c>
      <c r="K6210" s="588"/>
      <c r="L6210" s="588"/>
      <c r="M6210" s="587"/>
      <c r="N6210" s="587"/>
      <c r="O6210" s="587"/>
    </row>
    <row r="6211" spans="1:18">
      <c r="B6211" s="590" t="s">
        <v>1490</v>
      </c>
      <c r="C6211" s="590" t="s">
        <v>36</v>
      </c>
      <c r="D6211" s="590" t="s">
        <v>1809</v>
      </c>
      <c r="E6211" s="590" t="s">
        <v>10</v>
      </c>
      <c r="F6211" s="591" t="s">
        <v>348</v>
      </c>
      <c r="G6211" s="590" t="s">
        <v>219</v>
      </c>
      <c r="H6211" s="589">
        <v>29</v>
      </c>
      <c r="I6211" s="589">
        <v>352.34</v>
      </c>
      <c r="J6211" s="592">
        <v>10217.86</v>
      </c>
      <c r="K6211" s="590" t="s">
        <v>1328</v>
      </c>
      <c r="L6211" s="590" t="s">
        <v>1810</v>
      </c>
      <c r="M6211" s="591" t="s">
        <v>348</v>
      </c>
      <c r="O6211" s="554" t="str">
        <f t="shared" ref="O6211:O6216" si="579">+_xlfn.CONCAT(B6211,"-",E6211)</f>
        <v>B4/09/01-E</v>
      </c>
    </row>
    <row r="6212" spans="1:18" ht="14.5">
      <c r="B6212" s="590" t="s">
        <v>1490</v>
      </c>
      <c r="C6212" s="590" t="s">
        <v>36</v>
      </c>
      <c r="D6212" s="590" t="s">
        <v>1809</v>
      </c>
      <c r="E6212" s="590" t="s">
        <v>11</v>
      </c>
      <c r="F6212" s="591" t="s">
        <v>349</v>
      </c>
      <c r="G6212" s="590" t="s">
        <v>219</v>
      </c>
      <c r="H6212" s="589">
        <v>42</v>
      </c>
      <c r="I6212" s="589">
        <v>283.58999999999997</v>
      </c>
      <c r="J6212" s="592">
        <v>11910.78</v>
      </c>
      <c r="K6212" s="590" t="s">
        <v>1328</v>
      </c>
      <c r="L6212" s="590" t="s">
        <v>1811</v>
      </c>
      <c r="M6212" s="591" t="s">
        <v>349</v>
      </c>
      <c r="O6212" s="554" t="str">
        <f t="shared" si="579"/>
        <v>B4/09/01-F</v>
      </c>
      <c r="P6212" s="555"/>
      <c r="Q6212" s="555"/>
      <c r="R6212" s="555"/>
    </row>
    <row r="6213" spans="1:18" ht="14.5">
      <c r="B6213" s="590" t="s">
        <v>1490</v>
      </c>
      <c r="C6213" s="590" t="s">
        <v>36</v>
      </c>
      <c r="D6213" s="590" t="s">
        <v>1809</v>
      </c>
      <c r="E6213" s="590" t="s">
        <v>27</v>
      </c>
      <c r="F6213" s="591" t="s">
        <v>350</v>
      </c>
      <c r="G6213" s="590" t="s">
        <v>219</v>
      </c>
      <c r="H6213" s="589">
        <v>16</v>
      </c>
      <c r="I6213" s="589">
        <v>352.34</v>
      </c>
      <c r="J6213" s="592">
        <v>5637.44</v>
      </c>
      <c r="K6213" s="590" t="s">
        <v>1328</v>
      </c>
      <c r="L6213" s="590" t="s">
        <v>1812</v>
      </c>
      <c r="M6213" s="591" t="s">
        <v>350</v>
      </c>
      <c r="O6213" s="554" t="str">
        <f t="shared" si="579"/>
        <v>B4/09/01-G</v>
      </c>
      <c r="P6213" s="555"/>
      <c r="Q6213" s="555"/>
      <c r="R6213" s="555"/>
    </row>
    <row r="6214" spans="1:18">
      <c r="B6214" s="590" t="s">
        <v>1490</v>
      </c>
      <c r="C6214" s="590" t="s">
        <v>36</v>
      </c>
      <c r="D6214" s="590" t="s">
        <v>1809</v>
      </c>
      <c r="E6214" s="590" t="s">
        <v>28</v>
      </c>
      <c r="F6214" s="591" t="s">
        <v>351</v>
      </c>
      <c r="G6214" s="590" t="s">
        <v>179</v>
      </c>
      <c r="H6214" s="589">
        <v>39</v>
      </c>
      <c r="I6214" s="589">
        <v>90.16</v>
      </c>
      <c r="J6214" s="592">
        <v>3516.24</v>
      </c>
      <c r="K6214" s="590" t="s">
        <v>1328</v>
      </c>
      <c r="L6214" s="590" t="s">
        <v>2849</v>
      </c>
      <c r="M6214" s="591" t="s">
        <v>351</v>
      </c>
      <c r="O6214" s="554" t="str">
        <f t="shared" si="579"/>
        <v>B4/09/01-H</v>
      </c>
    </row>
    <row r="6215" spans="1:18">
      <c r="B6215" s="590" t="s">
        <v>1490</v>
      </c>
      <c r="C6215" s="590" t="s">
        <v>36</v>
      </c>
      <c r="D6215" s="590" t="s">
        <v>1809</v>
      </c>
      <c r="E6215" s="590" t="s">
        <v>33</v>
      </c>
      <c r="F6215" s="591" t="s">
        <v>352</v>
      </c>
      <c r="G6215" s="590" t="s">
        <v>179</v>
      </c>
      <c r="H6215" s="589">
        <v>39</v>
      </c>
      <c r="I6215" s="589">
        <v>87.7</v>
      </c>
      <c r="J6215" s="592">
        <v>3420.3</v>
      </c>
      <c r="K6215" s="590" t="s">
        <v>1328</v>
      </c>
      <c r="L6215" s="590" t="s">
        <v>1813</v>
      </c>
      <c r="M6215" s="591" t="s">
        <v>352</v>
      </c>
      <c r="O6215" s="554" t="str">
        <f t="shared" si="579"/>
        <v>B4/09/01-J</v>
      </c>
    </row>
    <row r="6216" spans="1:18">
      <c r="B6216" s="590" t="s">
        <v>1490</v>
      </c>
      <c r="C6216" s="590" t="s">
        <v>36</v>
      </c>
      <c r="D6216" s="590" t="s">
        <v>1809</v>
      </c>
      <c r="E6216" s="590" t="s">
        <v>34</v>
      </c>
      <c r="F6216" s="591" t="s">
        <v>353</v>
      </c>
      <c r="G6216" s="590" t="s">
        <v>179</v>
      </c>
      <c r="H6216" s="589">
        <v>17</v>
      </c>
      <c r="I6216" s="589">
        <v>120.16</v>
      </c>
      <c r="J6216" s="592">
        <v>2042.72</v>
      </c>
      <c r="K6216" s="590" t="s">
        <v>1328</v>
      </c>
      <c r="L6216" s="590" t="s">
        <v>2850</v>
      </c>
      <c r="M6216" s="591" t="s">
        <v>353</v>
      </c>
      <c r="O6216" s="554" t="str">
        <f t="shared" si="579"/>
        <v>B4/09/01-K</v>
      </c>
    </row>
    <row r="6219" spans="1:18" ht="14.5">
      <c r="A6219" s="587">
        <v>3</v>
      </c>
      <c r="B6219" s="588" t="s">
        <v>1491</v>
      </c>
      <c r="C6219" s="588" t="s">
        <v>36</v>
      </c>
      <c r="D6219" s="588" t="s">
        <v>36</v>
      </c>
      <c r="E6219" s="588" t="s">
        <v>36</v>
      </c>
      <c r="F6219" s="587" t="s">
        <v>354</v>
      </c>
      <c r="G6219" s="588" t="s">
        <v>36</v>
      </c>
      <c r="H6219" s="587"/>
      <c r="I6219" s="587"/>
      <c r="J6219" s="583">
        <v>3120</v>
      </c>
      <c r="K6219" s="588"/>
      <c r="L6219" s="588"/>
      <c r="M6219" s="587"/>
      <c r="N6219" s="587"/>
      <c r="O6219" s="587"/>
    </row>
    <row r="6220" spans="1:18" ht="87">
      <c r="A6220" s="587">
        <v>4</v>
      </c>
      <c r="B6220" s="588" t="s">
        <v>1491</v>
      </c>
      <c r="C6220" s="588" t="s">
        <v>36</v>
      </c>
      <c r="D6220" s="588" t="s">
        <v>36</v>
      </c>
      <c r="E6220" s="588" t="s">
        <v>36</v>
      </c>
      <c r="F6220" s="587" t="s">
        <v>355</v>
      </c>
      <c r="G6220" s="588" t="s">
        <v>36</v>
      </c>
      <c r="H6220" s="587"/>
      <c r="I6220" s="587"/>
      <c r="J6220" s="583">
        <v>3120</v>
      </c>
      <c r="K6220" s="588"/>
      <c r="L6220" s="588"/>
      <c r="M6220" s="587"/>
      <c r="N6220" s="587"/>
      <c r="O6220" s="587"/>
    </row>
    <row r="6221" spans="1:18">
      <c r="B6221" s="590" t="s">
        <v>1491</v>
      </c>
      <c r="C6221" s="590" t="s">
        <v>36</v>
      </c>
      <c r="D6221" s="590" t="s">
        <v>1815</v>
      </c>
      <c r="E6221" s="590" t="s">
        <v>5</v>
      </c>
      <c r="F6221" s="591" t="s">
        <v>356</v>
      </c>
      <c r="G6221" s="590" t="s">
        <v>219</v>
      </c>
      <c r="H6221" s="589">
        <v>16</v>
      </c>
      <c r="I6221" s="589">
        <v>195</v>
      </c>
      <c r="J6221" s="592">
        <v>3120</v>
      </c>
      <c r="K6221" s="590" t="s">
        <v>1328</v>
      </c>
      <c r="L6221" s="590" t="s">
        <v>1816</v>
      </c>
      <c r="M6221" s="591" t="s">
        <v>1817</v>
      </c>
      <c r="O6221" s="554" t="str">
        <f>+_xlfn.CONCAT(B6221,"-",E6221)</f>
        <v>B4/09/02-A</v>
      </c>
    </row>
    <row r="6222" spans="1:18" ht="14.5">
      <c r="P6222" s="555"/>
      <c r="Q6222" s="555"/>
      <c r="R6222" s="555"/>
    </row>
    <row r="6223" spans="1:18" ht="14.5">
      <c r="A6223" s="587">
        <v>3</v>
      </c>
      <c r="B6223" s="588" t="s">
        <v>1491</v>
      </c>
      <c r="C6223" s="588" t="s">
        <v>36</v>
      </c>
      <c r="D6223" s="588" t="s">
        <v>36</v>
      </c>
      <c r="E6223" s="588" t="s">
        <v>36</v>
      </c>
      <c r="F6223" s="587" t="s">
        <v>357</v>
      </c>
      <c r="G6223" s="588" t="s">
        <v>36</v>
      </c>
      <c r="H6223" s="587"/>
      <c r="I6223" s="587"/>
      <c r="J6223" s="583">
        <v>80008</v>
      </c>
      <c r="K6223" s="588"/>
      <c r="L6223" s="588"/>
      <c r="M6223" s="587"/>
      <c r="N6223" s="587"/>
      <c r="O6223" s="587"/>
      <c r="P6223" s="555"/>
      <c r="Q6223" s="555"/>
      <c r="R6223" s="555"/>
    </row>
    <row r="6224" spans="1:18" ht="58">
      <c r="A6224" s="587">
        <v>4</v>
      </c>
      <c r="B6224" s="588" t="s">
        <v>1491</v>
      </c>
      <c r="C6224" s="588" t="s">
        <v>36</v>
      </c>
      <c r="D6224" s="588" t="s">
        <v>36</v>
      </c>
      <c r="E6224" s="588" t="s">
        <v>36</v>
      </c>
      <c r="F6224" s="587" t="s">
        <v>358</v>
      </c>
      <c r="G6224" s="588" t="s">
        <v>36</v>
      </c>
      <c r="H6224" s="587"/>
      <c r="I6224" s="587"/>
      <c r="J6224" s="583">
        <v>80008</v>
      </c>
      <c r="K6224" s="588"/>
      <c r="L6224" s="588"/>
      <c r="M6224" s="587"/>
      <c r="N6224" s="587"/>
      <c r="O6224" s="587"/>
    </row>
    <row r="6225" spans="1:18">
      <c r="B6225" s="590" t="s">
        <v>1491</v>
      </c>
      <c r="C6225" s="590" t="s">
        <v>36</v>
      </c>
      <c r="D6225" s="590" t="s">
        <v>1840</v>
      </c>
      <c r="E6225" s="590" t="s">
        <v>6</v>
      </c>
      <c r="F6225" s="591" t="s">
        <v>209</v>
      </c>
      <c r="G6225" s="590" t="s">
        <v>219</v>
      </c>
      <c r="H6225" s="593">
        <v>1096</v>
      </c>
      <c r="I6225" s="589">
        <v>73</v>
      </c>
      <c r="J6225" s="592">
        <v>80008</v>
      </c>
      <c r="K6225" s="590" t="s">
        <v>1328</v>
      </c>
      <c r="L6225" s="590" t="s">
        <v>1841</v>
      </c>
      <c r="M6225" s="591" t="s">
        <v>1842</v>
      </c>
      <c r="O6225" s="554" t="str">
        <f>+_xlfn.CONCAT(B6225,"-",E6225)</f>
        <v>B4/09/02-B</v>
      </c>
    </row>
    <row r="6226" spans="1:18" ht="14.5">
      <c r="P6226" s="555"/>
      <c r="Q6226" s="555"/>
      <c r="R6226" s="555"/>
    </row>
    <row r="6227" spans="1:18" ht="14.5">
      <c r="A6227" s="587">
        <v>3</v>
      </c>
      <c r="B6227" s="588" t="s">
        <v>1491</v>
      </c>
      <c r="C6227" s="588" t="s">
        <v>36</v>
      </c>
      <c r="D6227" s="588" t="s">
        <v>36</v>
      </c>
      <c r="E6227" s="588" t="s">
        <v>36</v>
      </c>
      <c r="F6227" s="587" t="s">
        <v>1843</v>
      </c>
      <c r="G6227" s="588" t="s">
        <v>36</v>
      </c>
      <c r="H6227" s="587"/>
      <c r="I6227" s="587"/>
      <c r="J6227" s="583">
        <v>340371</v>
      </c>
      <c r="K6227" s="588"/>
      <c r="L6227" s="588"/>
      <c r="M6227" s="587"/>
      <c r="N6227" s="587"/>
      <c r="O6227" s="587"/>
      <c r="P6227" s="555"/>
      <c r="Q6227" s="555"/>
      <c r="R6227" s="555"/>
    </row>
    <row r="6228" spans="1:18" ht="58">
      <c r="A6228" s="587">
        <v>4</v>
      </c>
      <c r="B6228" s="588" t="s">
        <v>1491</v>
      </c>
      <c r="C6228" s="588" t="s">
        <v>36</v>
      </c>
      <c r="D6228" s="588" t="s">
        <v>36</v>
      </c>
      <c r="E6228" s="588" t="s">
        <v>36</v>
      </c>
      <c r="F6228" s="587" t="s">
        <v>360</v>
      </c>
      <c r="G6228" s="588" t="s">
        <v>36</v>
      </c>
      <c r="H6228" s="587"/>
      <c r="I6228" s="587"/>
      <c r="J6228" s="583">
        <v>340371</v>
      </c>
      <c r="K6228" s="588"/>
      <c r="L6228" s="588"/>
      <c r="M6228" s="587"/>
      <c r="N6228" s="587"/>
      <c r="O6228" s="587"/>
    </row>
    <row r="6229" spans="1:18" ht="25">
      <c r="B6229" s="590" t="s">
        <v>1491</v>
      </c>
      <c r="C6229" s="590" t="s">
        <v>36</v>
      </c>
      <c r="D6229" s="590" t="s">
        <v>1840</v>
      </c>
      <c r="E6229" s="590" t="s">
        <v>7</v>
      </c>
      <c r="F6229" s="591" t="s">
        <v>361</v>
      </c>
      <c r="G6229" s="590" t="s">
        <v>219</v>
      </c>
      <c r="H6229" s="589">
        <v>196</v>
      </c>
      <c r="I6229" s="589">
        <v>49</v>
      </c>
      <c r="J6229" s="592">
        <v>9604</v>
      </c>
      <c r="K6229" s="590" t="s">
        <v>1328</v>
      </c>
      <c r="L6229" s="590" t="s">
        <v>1844</v>
      </c>
      <c r="M6229" s="591" t="s">
        <v>1845</v>
      </c>
      <c r="O6229" s="554" t="str">
        <f t="shared" ref="O6229:O6232" si="580">+_xlfn.CONCAT(B6229,"-",E6229)</f>
        <v>B4/09/02-C</v>
      </c>
    </row>
    <row r="6230" spans="1:18" ht="14.5">
      <c r="B6230" s="590" t="s">
        <v>1491</v>
      </c>
      <c r="C6230" s="590" t="s">
        <v>36</v>
      </c>
      <c r="D6230" s="590" t="s">
        <v>1840</v>
      </c>
      <c r="E6230" s="590" t="s">
        <v>8</v>
      </c>
      <c r="F6230" s="591" t="s">
        <v>362</v>
      </c>
      <c r="G6230" s="590" t="s">
        <v>219</v>
      </c>
      <c r="H6230" s="589">
        <v>219</v>
      </c>
      <c r="I6230" s="589">
        <v>250</v>
      </c>
      <c r="J6230" s="592">
        <v>54750</v>
      </c>
      <c r="K6230" s="590" t="s">
        <v>1328</v>
      </c>
      <c r="L6230" s="590" t="s">
        <v>1847</v>
      </c>
      <c r="M6230" s="591" t="s">
        <v>1848</v>
      </c>
      <c r="O6230" s="554" t="str">
        <f t="shared" si="580"/>
        <v>B4/09/02-D</v>
      </c>
      <c r="P6230" s="555"/>
      <c r="Q6230" s="555"/>
      <c r="R6230" s="555"/>
    </row>
    <row r="6231" spans="1:18" ht="25">
      <c r="B6231" s="590" t="s">
        <v>1491</v>
      </c>
      <c r="C6231" s="590" t="s">
        <v>36</v>
      </c>
      <c r="D6231" s="590" t="s">
        <v>1840</v>
      </c>
      <c r="E6231" s="590" t="s">
        <v>10</v>
      </c>
      <c r="F6231" s="591" t="s">
        <v>209</v>
      </c>
      <c r="G6231" s="590" t="s">
        <v>219</v>
      </c>
      <c r="H6231" s="593">
        <v>3402</v>
      </c>
      <c r="I6231" s="589">
        <v>49</v>
      </c>
      <c r="J6231" s="592">
        <v>166698</v>
      </c>
      <c r="K6231" s="590" t="s">
        <v>1328</v>
      </c>
      <c r="L6231" s="590" t="s">
        <v>1844</v>
      </c>
      <c r="M6231" s="591" t="s">
        <v>1845</v>
      </c>
      <c r="O6231" s="554" t="str">
        <f t="shared" si="580"/>
        <v>B4/09/02-E</v>
      </c>
      <c r="P6231" s="555"/>
      <c r="Q6231" s="555"/>
      <c r="R6231" s="555"/>
    </row>
    <row r="6232" spans="1:18" ht="25">
      <c r="B6232" s="590" t="s">
        <v>1491</v>
      </c>
      <c r="C6232" s="590" t="s">
        <v>36</v>
      </c>
      <c r="D6232" s="590" t="s">
        <v>1840</v>
      </c>
      <c r="E6232" s="590" t="s">
        <v>11</v>
      </c>
      <c r="F6232" s="591" t="s">
        <v>363</v>
      </c>
      <c r="G6232" s="590" t="s">
        <v>219</v>
      </c>
      <c r="H6232" s="593">
        <v>2231</v>
      </c>
      <c r="I6232" s="589">
        <v>49</v>
      </c>
      <c r="J6232" s="592">
        <v>109319</v>
      </c>
      <c r="K6232" s="590" t="s">
        <v>1328</v>
      </c>
      <c r="L6232" s="590" t="s">
        <v>1844</v>
      </c>
      <c r="M6232" s="591" t="s">
        <v>1845</v>
      </c>
      <c r="O6232" s="554" t="str">
        <f t="shared" si="580"/>
        <v>B4/09/02-F</v>
      </c>
    </row>
    <row r="6235" spans="1:18" ht="14.5">
      <c r="A6235" s="587">
        <v>3</v>
      </c>
      <c r="B6235" s="588" t="s">
        <v>1492</v>
      </c>
      <c r="C6235" s="588" t="s">
        <v>36</v>
      </c>
      <c r="D6235" s="588" t="s">
        <v>36</v>
      </c>
      <c r="E6235" s="588" t="s">
        <v>36</v>
      </c>
      <c r="F6235" s="587" t="s">
        <v>364</v>
      </c>
      <c r="G6235" s="588" t="s">
        <v>36</v>
      </c>
      <c r="H6235" s="587"/>
      <c r="I6235" s="587"/>
      <c r="J6235" s="583">
        <v>267076</v>
      </c>
      <c r="K6235" s="588"/>
      <c r="L6235" s="588"/>
      <c r="M6235" s="587"/>
      <c r="N6235" s="587"/>
      <c r="O6235" s="587"/>
    </row>
    <row r="6236" spans="1:18" ht="43.5">
      <c r="A6236" s="587">
        <v>4</v>
      </c>
      <c r="B6236" s="588" t="s">
        <v>1492</v>
      </c>
      <c r="C6236" s="588" t="s">
        <v>36</v>
      </c>
      <c r="D6236" s="588" t="s">
        <v>36</v>
      </c>
      <c r="E6236" s="588" t="s">
        <v>36</v>
      </c>
      <c r="F6236" s="587" t="s">
        <v>365</v>
      </c>
      <c r="G6236" s="588" t="s">
        <v>36</v>
      </c>
      <c r="H6236" s="587"/>
      <c r="I6236" s="587"/>
      <c r="J6236" s="583">
        <v>198720</v>
      </c>
      <c r="K6236" s="588"/>
      <c r="L6236" s="588"/>
      <c r="M6236" s="587"/>
      <c r="N6236" s="587"/>
      <c r="O6236" s="587"/>
    </row>
    <row r="6237" spans="1:18">
      <c r="B6237" s="590" t="s">
        <v>1492</v>
      </c>
      <c r="C6237" s="590" t="s">
        <v>36</v>
      </c>
      <c r="D6237" s="590" t="s">
        <v>1850</v>
      </c>
      <c r="E6237" s="590" t="s">
        <v>5</v>
      </c>
      <c r="F6237" s="591" t="s">
        <v>366</v>
      </c>
      <c r="G6237" s="590" t="s">
        <v>219</v>
      </c>
      <c r="H6237" s="593">
        <v>2160</v>
      </c>
      <c r="I6237" s="589">
        <v>92</v>
      </c>
      <c r="J6237" s="592">
        <v>198720</v>
      </c>
      <c r="K6237" s="590" t="s">
        <v>1328</v>
      </c>
      <c r="L6237" s="590" t="s">
        <v>1851</v>
      </c>
      <c r="M6237" s="591" t="s">
        <v>366</v>
      </c>
      <c r="O6237" s="554" t="str">
        <f>+_xlfn.CONCAT(B6237,"-",E6237)</f>
        <v>B4/09/03-A</v>
      </c>
    </row>
    <row r="6238" spans="1:18" ht="14.5">
      <c r="P6238" s="555"/>
      <c r="Q6238" s="555"/>
      <c r="R6238" s="555"/>
    </row>
    <row r="6239" spans="1:18" ht="29">
      <c r="A6239" s="587">
        <v>4</v>
      </c>
      <c r="B6239" s="588" t="s">
        <v>1492</v>
      </c>
      <c r="C6239" s="588" t="s">
        <v>36</v>
      </c>
      <c r="D6239" s="588" t="s">
        <v>36</v>
      </c>
      <c r="E6239" s="588" t="s">
        <v>36</v>
      </c>
      <c r="F6239" s="587" t="s">
        <v>367</v>
      </c>
      <c r="G6239" s="588" t="s">
        <v>36</v>
      </c>
      <c r="H6239" s="587"/>
      <c r="I6239" s="587"/>
      <c r="J6239" s="583">
        <v>68356</v>
      </c>
      <c r="K6239" s="588"/>
      <c r="L6239" s="588"/>
      <c r="M6239" s="587"/>
      <c r="N6239" s="587"/>
      <c r="O6239" s="587"/>
      <c r="P6239" s="555"/>
      <c r="Q6239" s="555"/>
      <c r="R6239" s="555"/>
    </row>
    <row r="6240" spans="1:18">
      <c r="B6240" s="590" t="s">
        <v>1492</v>
      </c>
      <c r="C6240" s="590" t="s">
        <v>36</v>
      </c>
      <c r="D6240" s="590" t="s">
        <v>1852</v>
      </c>
      <c r="E6240" s="590" t="s">
        <v>6</v>
      </c>
      <c r="F6240" s="591" t="s">
        <v>368</v>
      </c>
      <c r="G6240" s="590" t="s">
        <v>219</v>
      </c>
      <c r="H6240" s="589">
        <v>743</v>
      </c>
      <c r="I6240" s="589">
        <v>92</v>
      </c>
      <c r="J6240" s="592">
        <v>68356</v>
      </c>
      <c r="K6240" s="590" t="s">
        <v>1328</v>
      </c>
      <c r="L6240" s="590" t="s">
        <v>1854</v>
      </c>
      <c r="M6240" s="591" t="s">
        <v>1853</v>
      </c>
      <c r="O6240" s="554" t="str">
        <f>+_xlfn.CONCAT(B6240,"-",E6240)</f>
        <v>B4/09/03-B</v>
      </c>
    </row>
    <row r="6242" spans="1:18" ht="14.5">
      <c r="A6242" s="587" t="s">
        <v>1633</v>
      </c>
      <c r="B6242" s="588" t="s">
        <v>1492</v>
      </c>
      <c r="C6242" s="588" t="s">
        <v>36</v>
      </c>
      <c r="D6242" s="588" t="s">
        <v>36</v>
      </c>
      <c r="E6242" s="588" t="s">
        <v>36</v>
      </c>
      <c r="F6242" s="587" t="s">
        <v>14</v>
      </c>
      <c r="G6242" s="588"/>
      <c r="H6242" s="587"/>
      <c r="I6242" s="587"/>
      <c r="J6242" s="587"/>
      <c r="K6242" s="588"/>
      <c r="L6242" s="588"/>
      <c r="M6242" s="587"/>
      <c r="N6242" s="587"/>
      <c r="O6242" s="587"/>
      <c r="P6242" s="555"/>
      <c r="Q6242" s="555"/>
      <c r="R6242" s="555"/>
    </row>
    <row r="6243" spans="1:18" ht="14.5">
      <c r="A6243" s="587" t="s">
        <v>1633</v>
      </c>
      <c r="B6243" s="588" t="s">
        <v>1492</v>
      </c>
      <c r="C6243" s="588" t="s">
        <v>36</v>
      </c>
      <c r="D6243" s="588" t="s">
        <v>36</v>
      </c>
      <c r="E6243" s="588" t="s">
        <v>36</v>
      </c>
      <c r="F6243" s="587" t="s">
        <v>9</v>
      </c>
      <c r="G6243" s="588"/>
      <c r="H6243" s="587"/>
      <c r="I6243" s="587"/>
      <c r="J6243" s="587"/>
      <c r="K6243" s="588"/>
      <c r="L6243" s="588"/>
      <c r="M6243" s="587"/>
      <c r="N6243" s="587"/>
      <c r="O6243" s="587"/>
    </row>
    <row r="6245" spans="1:18" ht="14.5">
      <c r="P6245" s="555"/>
      <c r="Q6245" s="555"/>
      <c r="R6245" s="555"/>
    </row>
    <row r="6246" spans="1:18" ht="14.5">
      <c r="A6246" s="587">
        <v>2</v>
      </c>
      <c r="B6246" s="588" t="s">
        <v>1493</v>
      </c>
      <c r="C6246" s="588" t="s">
        <v>36</v>
      </c>
      <c r="D6246" s="588" t="s">
        <v>36</v>
      </c>
      <c r="E6246" s="588" t="s">
        <v>36</v>
      </c>
      <c r="F6246" s="587" t="s">
        <v>17</v>
      </c>
      <c r="G6246" s="588" t="s">
        <v>36</v>
      </c>
      <c r="H6246" s="587"/>
      <c r="I6246" s="587"/>
      <c r="J6246" s="583">
        <v>341831.25</v>
      </c>
      <c r="K6246" s="588"/>
      <c r="L6246" s="588"/>
      <c r="M6246" s="587"/>
      <c r="N6246" s="587"/>
      <c r="O6246" s="587"/>
      <c r="P6246" s="555"/>
      <c r="Q6246" s="555"/>
      <c r="R6246" s="555"/>
    </row>
    <row r="6247" spans="1:18" ht="14.5">
      <c r="A6247" s="587">
        <v>3</v>
      </c>
      <c r="B6247" s="588" t="s">
        <v>1493</v>
      </c>
      <c r="C6247" s="588" t="s">
        <v>36</v>
      </c>
      <c r="D6247" s="588" t="s">
        <v>36</v>
      </c>
      <c r="E6247" s="588" t="s">
        <v>36</v>
      </c>
      <c r="F6247" s="587" t="s">
        <v>369</v>
      </c>
      <c r="G6247" s="588" t="s">
        <v>36</v>
      </c>
      <c r="H6247" s="587"/>
      <c r="I6247" s="587"/>
      <c r="J6247" s="583">
        <v>85000</v>
      </c>
      <c r="K6247" s="588"/>
      <c r="L6247" s="588"/>
      <c r="M6247" s="587"/>
      <c r="N6247" s="587"/>
      <c r="O6247" s="587"/>
    </row>
    <row r="6248" spans="1:18" ht="87">
      <c r="A6248" s="587">
        <v>4</v>
      </c>
      <c r="B6248" s="588" t="s">
        <v>1493</v>
      </c>
      <c r="C6248" s="588" t="s">
        <v>36</v>
      </c>
      <c r="D6248" s="588" t="s">
        <v>36</v>
      </c>
      <c r="E6248" s="588" t="s">
        <v>36</v>
      </c>
      <c r="F6248" s="587" t="s">
        <v>1856</v>
      </c>
      <c r="G6248" s="588" t="s">
        <v>36</v>
      </c>
      <c r="H6248" s="587"/>
      <c r="I6248" s="587"/>
      <c r="J6248" s="583">
        <v>85000</v>
      </c>
      <c r="K6248" s="588"/>
      <c r="L6248" s="588"/>
      <c r="M6248" s="587"/>
      <c r="N6248" s="587"/>
      <c r="O6248" s="587"/>
    </row>
    <row r="6249" spans="1:18" ht="14.5">
      <c r="B6249" s="590" t="s">
        <v>1493</v>
      </c>
      <c r="C6249" s="590" t="s">
        <v>36</v>
      </c>
      <c r="D6249" s="590" t="s">
        <v>1857</v>
      </c>
      <c r="E6249" s="590" t="s">
        <v>5</v>
      </c>
      <c r="F6249" s="591" t="s">
        <v>371</v>
      </c>
      <c r="G6249" s="590" t="s">
        <v>311</v>
      </c>
      <c r="H6249" s="589">
        <v>7</v>
      </c>
      <c r="I6249" s="592">
        <v>7500</v>
      </c>
      <c r="J6249" s="592">
        <v>52500</v>
      </c>
      <c r="K6249" s="590" t="s">
        <v>33</v>
      </c>
      <c r="L6249" s="590" t="s">
        <v>1858</v>
      </c>
      <c r="M6249" s="591" t="s">
        <v>371</v>
      </c>
      <c r="N6249" s="591" t="s">
        <v>1859</v>
      </c>
      <c r="O6249" s="554" t="str">
        <f t="shared" ref="O6249:O6253" si="581">+_xlfn.CONCAT(B6249,"-",E6249)</f>
        <v>B4/10/01-A</v>
      </c>
      <c r="P6249" s="555"/>
      <c r="Q6249" s="555"/>
      <c r="R6249" s="555"/>
    </row>
    <row r="6250" spans="1:18" ht="14.5">
      <c r="B6250" s="590" t="s">
        <v>1493</v>
      </c>
      <c r="C6250" s="590" t="s">
        <v>36</v>
      </c>
      <c r="D6250" s="590" t="s">
        <v>1857</v>
      </c>
      <c r="E6250" s="590" t="s">
        <v>6</v>
      </c>
      <c r="F6250" s="591" t="s">
        <v>372</v>
      </c>
      <c r="G6250" s="590" t="s">
        <v>311</v>
      </c>
      <c r="H6250" s="589">
        <v>4</v>
      </c>
      <c r="I6250" s="592">
        <v>2500</v>
      </c>
      <c r="J6250" s="592">
        <v>10000</v>
      </c>
      <c r="K6250" s="590" t="s">
        <v>33</v>
      </c>
      <c r="L6250" s="590" t="s">
        <v>1860</v>
      </c>
      <c r="M6250" s="591" t="s">
        <v>372</v>
      </c>
      <c r="N6250" s="591" t="s">
        <v>1859</v>
      </c>
      <c r="O6250" s="554" t="str">
        <f t="shared" si="581"/>
        <v>B4/10/01-B</v>
      </c>
      <c r="P6250" s="555"/>
      <c r="Q6250" s="555"/>
      <c r="R6250" s="555"/>
    </row>
    <row r="6251" spans="1:18" ht="14.5">
      <c r="B6251" s="590" t="s">
        <v>1493</v>
      </c>
      <c r="C6251" s="590" t="s">
        <v>36</v>
      </c>
      <c r="D6251" s="590" t="s">
        <v>1857</v>
      </c>
      <c r="E6251" s="590" t="s">
        <v>7</v>
      </c>
      <c r="F6251" s="591" t="s">
        <v>373</v>
      </c>
      <c r="G6251" s="590" t="s">
        <v>311</v>
      </c>
      <c r="H6251" s="589">
        <v>1</v>
      </c>
      <c r="I6251" s="592">
        <v>2500</v>
      </c>
      <c r="J6251" s="592">
        <v>2500</v>
      </c>
      <c r="K6251" s="590" t="s">
        <v>33</v>
      </c>
      <c r="L6251" s="590" t="s">
        <v>4398</v>
      </c>
      <c r="M6251" s="591" t="s">
        <v>373</v>
      </c>
      <c r="N6251" s="591" t="s">
        <v>1859</v>
      </c>
      <c r="O6251" s="554" t="str">
        <f t="shared" si="581"/>
        <v>B4/10/01-C</v>
      </c>
      <c r="P6251" s="555"/>
      <c r="Q6251" s="555"/>
      <c r="R6251" s="555"/>
    </row>
    <row r="6252" spans="1:18">
      <c r="B6252" s="590" t="s">
        <v>1493</v>
      </c>
      <c r="C6252" s="590" t="s">
        <v>36</v>
      </c>
      <c r="D6252" s="590" t="s">
        <v>1857</v>
      </c>
      <c r="E6252" s="590" t="s">
        <v>8</v>
      </c>
      <c r="F6252" s="591" t="s">
        <v>374</v>
      </c>
      <c r="G6252" s="590" t="s">
        <v>311</v>
      </c>
      <c r="H6252" s="589">
        <v>7</v>
      </c>
      <c r="I6252" s="592">
        <v>2500</v>
      </c>
      <c r="J6252" s="592">
        <v>17500</v>
      </c>
      <c r="K6252" s="590" t="s">
        <v>33</v>
      </c>
      <c r="L6252" s="590" t="s">
        <v>1861</v>
      </c>
      <c r="M6252" s="591" t="s">
        <v>374</v>
      </c>
      <c r="N6252" s="591" t="s">
        <v>1859</v>
      </c>
      <c r="O6252" s="554" t="str">
        <f t="shared" si="581"/>
        <v>B4/10/01-D</v>
      </c>
    </row>
    <row r="6253" spans="1:18">
      <c r="B6253" s="590" t="s">
        <v>1493</v>
      </c>
      <c r="C6253" s="590" t="s">
        <v>36</v>
      </c>
      <c r="D6253" s="590" t="s">
        <v>1857</v>
      </c>
      <c r="E6253" s="590" t="s">
        <v>10</v>
      </c>
      <c r="F6253" s="591" t="s">
        <v>375</v>
      </c>
      <c r="G6253" s="590" t="s">
        <v>311</v>
      </c>
      <c r="H6253" s="589">
        <v>1</v>
      </c>
      <c r="I6253" s="592">
        <v>2500</v>
      </c>
      <c r="J6253" s="592">
        <v>2500</v>
      </c>
      <c r="K6253" s="590" t="s">
        <v>33</v>
      </c>
      <c r="L6253" s="590" t="s">
        <v>1862</v>
      </c>
      <c r="M6253" s="591" t="s">
        <v>375</v>
      </c>
      <c r="N6253" s="591" t="s">
        <v>1859</v>
      </c>
      <c r="O6253" s="554" t="str">
        <f t="shared" si="581"/>
        <v>B4/10/01-E</v>
      </c>
    </row>
    <row r="6255" spans="1:18" ht="14.5">
      <c r="A6255" s="587">
        <v>3</v>
      </c>
      <c r="B6255" s="588" t="s">
        <v>1493</v>
      </c>
      <c r="C6255" s="588" t="s">
        <v>36</v>
      </c>
      <c r="D6255" s="588" t="s">
        <v>36</v>
      </c>
      <c r="E6255" s="588" t="s">
        <v>36</v>
      </c>
      <c r="F6255" s="587" t="s">
        <v>376</v>
      </c>
      <c r="G6255" s="588" t="s">
        <v>36</v>
      </c>
      <c r="H6255" s="587"/>
      <c r="I6255" s="587"/>
      <c r="J6255" s="583">
        <v>170206.25</v>
      </c>
      <c r="K6255" s="588"/>
      <c r="L6255" s="588"/>
      <c r="M6255" s="587"/>
      <c r="N6255" s="587"/>
      <c r="O6255" s="587"/>
    </row>
    <row r="6256" spans="1:18" ht="58">
      <c r="A6256" s="587">
        <v>4</v>
      </c>
      <c r="B6256" s="588" t="s">
        <v>1493</v>
      </c>
      <c r="C6256" s="588" t="s">
        <v>36</v>
      </c>
      <c r="D6256" s="588" t="s">
        <v>36</v>
      </c>
      <c r="E6256" s="588" t="s">
        <v>36</v>
      </c>
      <c r="F6256" s="587" t="s">
        <v>377</v>
      </c>
      <c r="G6256" s="588" t="s">
        <v>36</v>
      </c>
      <c r="H6256" s="587"/>
      <c r="I6256" s="587"/>
      <c r="J6256" s="583">
        <v>170206.25</v>
      </c>
      <c r="K6256" s="588"/>
      <c r="L6256" s="588"/>
      <c r="M6256" s="587"/>
      <c r="N6256" s="587"/>
      <c r="O6256" s="587"/>
    </row>
    <row r="6257" spans="1:18">
      <c r="B6257" s="590" t="s">
        <v>1493</v>
      </c>
      <c r="C6257" s="590" t="s">
        <v>36</v>
      </c>
      <c r="D6257" s="590" t="s">
        <v>2873</v>
      </c>
      <c r="E6257" s="590" t="s">
        <v>11</v>
      </c>
      <c r="F6257" s="591" t="s">
        <v>378</v>
      </c>
      <c r="G6257" s="590" t="s">
        <v>219</v>
      </c>
      <c r="H6257" s="589">
        <v>113</v>
      </c>
      <c r="I6257" s="592">
        <v>1506.25</v>
      </c>
      <c r="J6257" s="592">
        <v>170206.25</v>
      </c>
      <c r="K6257" s="590" t="s">
        <v>33</v>
      </c>
      <c r="L6257" s="590" t="s">
        <v>2874</v>
      </c>
      <c r="M6257" s="591" t="s">
        <v>378</v>
      </c>
      <c r="O6257" s="554" t="str">
        <f>+_xlfn.CONCAT(B6257,"-",E6257)</f>
        <v>B4/10/01-F</v>
      </c>
    </row>
    <row r="6258" spans="1:18" ht="14.5">
      <c r="P6258" s="555"/>
      <c r="Q6258" s="555"/>
      <c r="R6258" s="555"/>
    </row>
    <row r="6259" spans="1:18" ht="29">
      <c r="A6259" s="587">
        <v>3</v>
      </c>
      <c r="B6259" s="588" t="s">
        <v>1493</v>
      </c>
      <c r="C6259" s="588" t="s">
        <v>36</v>
      </c>
      <c r="D6259" s="588" t="s">
        <v>36</v>
      </c>
      <c r="E6259" s="588" t="s">
        <v>36</v>
      </c>
      <c r="F6259" s="587" t="s">
        <v>379</v>
      </c>
      <c r="G6259" s="588" t="s">
        <v>36</v>
      </c>
      <c r="H6259" s="587"/>
      <c r="I6259" s="587"/>
      <c r="J6259" s="583">
        <v>24000</v>
      </c>
      <c r="K6259" s="588"/>
      <c r="L6259" s="588"/>
      <c r="M6259" s="587"/>
      <c r="N6259" s="587"/>
      <c r="O6259" s="587"/>
      <c r="P6259" s="555"/>
      <c r="Q6259" s="555"/>
      <c r="R6259" s="555"/>
    </row>
    <row r="6260" spans="1:18" ht="29">
      <c r="A6260" s="587">
        <v>4</v>
      </c>
      <c r="B6260" s="588" t="s">
        <v>1493</v>
      </c>
      <c r="C6260" s="588" t="s">
        <v>36</v>
      </c>
      <c r="D6260" s="588" t="s">
        <v>36</v>
      </c>
      <c r="E6260" s="588" t="s">
        <v>36</v>
      </c>
      <c r="F6260" s="587" t="s">
        <v>380</v>
      </c>
      <c r="G6260" s="588" t="s">
        <v>36</v>
      </c>
      <c r="H6260" s="587"/>
      <c r="I6260" s="587"/>
      <c r="J6260" s="583">
        <v>24000</v>
      </c>
      <c r="K6260" s="588"/>
      <c r="L6260" s="588"/>
      <c r="M6260" s="587"/>
      <c r="N6260" s="587"/>
      <c r="O6260" s="587"/>
    </row>
    <row r="6261" spans="1:18">
      <c r="B6261" s="590" t="s">
        <v>1493</v>
      </c>
      <c r="C6261" s="590" t="s">
        <v>36</v>
      </c>
      <c r="D6261" s="590" t="s">
        <v>1863</v>
      </c>
      <c r="E6261" s="590" t="s">
        <v>27</v>
      </c>
      <c r="F6261" s="591" t="s">
        <v>381</v>
      </c>
      <c r="G6261" s="590" t="s">
        <v>231</v>
      </c>
      <c r="H6261" s="589">
        <v>1</v>
      </c>
      <c r="I6261" s="592">
        <v>24000</v>
      </c>
      <c r="J6261" s="592">
        <v>24000</v>
      </c>
      <c r="K6261" s="590" t="s">
        <v>33</v>
      </c>
      <c r="L6261" s="590" t="s">
        <v>5681</v>
      </c>
      <c r="M6261" s="591" t="s">
        <v>381</v>
      </c>
      <c r="N6261" s="591" t="s">
        <v>1866</v>
      </c>
      <c r="O6261" s="554" t="str">
        <f>+_xlfn.CONCAT(B6261,"-",E6261)</f>
        <v>B4/10/01-G</v>
      </c>
    </row>
    <row r="6262" spans="1:18" ht="14.5">
      <c r="P6262" s="555"/>
      <c r="Q6262" s="555"/>
      <c r="R6262" s="555"/>
    </row>
    <row r="6263" spans="1:18" ht="14.5">
      <c r="P6263" s="555"/>
      <c r="Q6263" s="555"/>
      <c r="R6263" s="555"/>
    </row>
    <row r="6264" spans="1:18" ht="14.5">
      <c r="A6264" s="587">
        <v>3</v>
      </c>
      <c r="B6264" s="588" t="s">
        <v>1494</v>
      </c>
      <c r="C6264" s="588" t="s">
        <v>36</v>
      </c>
      <c r="D6264" s="588" t="s">
        <v>36</v>
      </c>
      <c r="E6264" s="588" t="s">
        <v>36</v>
      </c>
      <c r="F6264" s="587" t="s">
        <v>1184</v>
      </c>
      <c r="G6264" s="588" t="s">
        <v>36</v>
      </c>
      <c r="H6264" s="587"/>
      <c r="I6264" s="587"/>
      <c r="J6264" s="583">
        <v>62625</v>
      </c>
      <c r="K6264" s="588"/>
      <c r="L6264" s="588"/>
      <c r="M6264" s="587"/>
      <c r="N6264" s="587"/>
      <c r="O6264" s="587"/>
    </row>
    <row r="6265" spans="1:18" ht="29">
      <c r="A6265" s="587">
        <v>4</v>
      </c>
      <c r="B6265" s="588" t="s">
        <v>1494</v>
      </c>
      <c r="C6265" s="588" t="s">
        <v>36</v>
      </c>
      <c r="D6265" s="588" t="s">
        <v>36</v>
      </c>
      <c r="E6265" s="588" t="s">
        <v>36</v>
      </c>
      <c r="F6265" s="587" t="s">
        <v>1872</v>
      </c>
      <c r="G6265" s="588" t="s">
        <v>36</v>
      </c>
      <c r="H6265" s="587"/>
      <c r="I6265" s="587"/>
      <c r="J6265" s="583">
        <v>62125</v>
      </c>
      <c r="K6265" s="588"/>
      <c r="L6265" s="588"/>
      <c r="M6265" s="587"/>
      <c r="N6265" s="587"/>
      <c r="O6265" s="587"/>
    </row>
    <row r="6266" spans="1:18">
      <c r="B6266" s="590" t="s">
        <v>1494</v>
      </c>
      <c r="C6266" s="590" t="s">
        <v>36</v>
      </c>
      <c r="D6266" s="590" t="s">
        <v>1873</v>
      </c>
      <c r="E6266" s="590" t="s">
        <v>5</v>
      </c>
      <c r="F6266" s="591" t="s">
        <v>1186</v>
      </c>
      <c r="G6266" s="590" t="s">
        <v>311</v>
      </c>
      <c r="H6266" s="589">
        <v>65</v>
      </c>
      <c r="I6266" s="589">
        <v>750</v>
      </c>
      <c r="J6266" s="592">
        <v>48750</v>
      </c>
      <c r="K6266" s="590" t="s">
        <v>33</v>
      </c>
      <c r="L6266" s="590" t="s">
        <v>1874</v>
      </c>
      <c r="M6266" s="591" t="s">
        <v>1875</v>
      </c>
      <c r="O6266" s="554" t="str">
        <f t="shared" ref="O6266:O6269" si="582">+_xlfn.CONCAT(B6266,"-",E6266)</f>
        <v>B4/10/02-A</v>
      </c>
    </row>
    <row r="6267" spans="1:18" ht="14.5">
      <c r="B6267" s="590" t="s">
        <v>1494</v>
      </c>
      <c r="C6267" s="590" t="s">
        <v>36</v>
      </c>
      <c r="D6267" s="590" t="s">
        <v>1873</v>
      </c>
      <c r="E6267" s="590" t="s">
        <v>6</v>
      </c>
      <c r="F6267" s="591" t="s">
        <v>1187</v>
      </c>
      <c r="G6267" s="590" t="s">
        <v>311</v>
      </c>
      <c r="H6267" s="589">
        <v>11</v>
      </c>
      <c r="I6267" s="589">
        <v>875</v>
      </c>
      <c r="J6267" s="592">
        <v>9625</v>
      </c>
      <c r="K6267" s="590" t="s">
        <v>33</v>
      </c>
      <c r="L6267" s="590" t="s">
        <v>1876</v>
      </c>
      <c r="M6267" s="591" t="s">
        <v>1877</v>
      </c>
      <c r="O6267" s="554" t="str">
        <f t="shared" si="582"/>
        <v>B4/10/02-B</v>
      </c>
      <c r="P6267" s="555"/>
      <c r="Q6267" s="555"/>
      <c r="R6267" s="555"/>
    </row>
    <row r="6268" spans="1:18" ht="14.5">
      <c r="B6268" s="590" t="s">
        <v>1494</v>
      </c>
      <c r="C6268" s="590" t="s">
        <v>36</v>
      </c>
      <c r="D6268" s="590" t="s">
        <v>1873</v>
      </c>
      <c r="E6268" s="590" t="s">
        <v>7</v>
      </c>
      <c r="F6268" s="591" t="s">
        <v>1188</v>
      </c>
      <c r="G6268" s="590" t="s">
        <v>311</v>
      </c>
      <c r="H6268" s="589">
        <v>1</v>
      </c>
      <c r="I6268" s="592">
        <v>1875</v>
      </c>
      <c r="J6268" s="592">
        <v>1875</v>
      </c>
      <c r="K6268" s="590" t="s">
        <v>33</v>
      </c>
      <c r="L6268" s="590" t="s">
        <v>2882</v>
      </c>
      <c r="M6268" s="591" t="s">
        <v>1188</v>
      </c>
      <c r="O6268" s="554" t="str">
        <f t="shared" si="582"/>
        <v>B4/10/02-C</v>
      </c>
      <c r="P6268" s="555"/>
      <c r="Q6268" s="555"/>
      <c r="R6268" s="555"/>
    </row>
    <row r="6269" spans="1:18">
      <c r="B6269" s="590" t="s">
        <v>1494</v>
      </c>
      <c r="C6269" s="590" t="s">
        <v>36</v>
      </c>
      <c r="D6269" s="590" t="s">
        <v>1873</v>
      </c>
      <c r="E6269" s="590" t="s">
        <v>8</v>
      </c>
      <c r="F6269" s="591" t="s">
        <v>1189</v>
      </c>
      <c r="G6269" s="590" t="s">
        <v>311</v>
      </c>
      <c r="H6269" s="589">
        <v>1</v>
      </c>
      <c r="I6269" s="592">
        <v>1875</v>
      </c>
      <c r="J6269" s="592">
        <v>1875</v>
      </c>
      <c r="K6269" s="590" t="s">
        <v>33</v>
      </c>
      <c r="L6269" s="590" t="s">
        <v>2883</v>
      </c>
      <c r="M6269" s="591" t="s">
        <v>1189</v>
      </c>
      <c r="O6269" s="554" t="str">
        <f t="shared" si="582"/>
        <v>B4/10/02-D</v>
      </c>
    </row>
    <row r="6271" spans="1:18" ht="14.5">
      <c r="A6271" s="587">
        <v>4</v>
      </c>
      <c r="B6271" s="588" t="s">
        <v>1494</v>
      </c>
      <c r="C6271" s="588" t="s">
        <v>36</v>
      </c>
      <c r="D6271" s="588" t="s">
        <v>36</v>
      </c>
      <c r="E6271" s="588" t="s">
        <v>36</v>
      </c>
      <c r="F6271" s="587" t="s">
        <v>1190</v>
      </c>
      <c r="G6271" s="588" t="s">
        <v>36</v>
      </c>
      <c r="H6271" s="587"/>
      <c r="I6271" s="587"/>
      <c r="J6271" s="587">
        <v>500</v>
      </c>
      <c r="K6271" s="588"/>
      <c r="L6271" s="588"/>
      <c r="M6271" s="587"/>
      <c r="N6271" s="587"/>
      <c r="O6271" s="587"/>
    </row>
    <row r="6272" spans="1:18">
      <c r="B6272" s="590" t="s">
        <v>1494</v>
      </c>
      <c r="C6272" s="590" t="s">
        <v>36</v>
      </c>
      <c r="D6272" s="590" t="s">
        <v>1873</v>
      </c>
      <c r="E6272" s="590" t="s">
        <v>10</v>
      </c>
      <c r="F6272" s="591" t="s">
        <v>1191</v>
      </c>
      <c r="G6272" s="590" t="s">
        <v>311</v>
      </c>
      <c r="H6272" s="589">
        <v>2</v>
      </c>
      <c r="I6272" s="589">
        <v>250</v>
      </c>
      <c r="J6272" s="589">
        <v>500</v>
      </c>
      <c r="K6272" s="590" t="s">
        <v>33</v>
      </c>
      <c r="L6272" s="590" t="s">
        <v>2884</v>
      </c>
      <c r="M6272" s="591" t="s">
        <v>1191</v>
      </c>
      <c r="O6272" s="554" t="str">
        <f>+_xlfn.CONCAT(B6272,"-",E6272)</f>
        <v>B4/10/02-E</v>
      </c>
    </row>
    <row r="6274" spans="1:18" ht="14.5">
      <c r="A6274" s="587" t="s">
        <v>1633</v>
      </c>
      <c r="B6274" s="588" t="s">
        <v>1494</v>
      </c>
      <c r="C6274" s="588" t="s">
        <v>36</v>
      </c>
      <c r="D6274" s="588" t="s">
        <v>36</v>
      </c>
      <c r="E6274" s="588" t="s">
        <v>36</v>
      </c>
      <c r="F6274" s="587" t="s">
        <v>17</v>
      </c>
      <c r="G6274" s="588"/>
      <c r="H6274" s="587"/>
      <c r="I6274" s="587"/>
      <c r="J6274" s="587"/>
      <c r="K6274" s="588"/>
      <c r="L6274" s="588"/>
      <c r="M6274" s="587"/>
      <c r="N6274" s="587"/>
      <c r="O6274" s="587"/>
      <c r="P6274" s="555"/>
      <c r="Q6274" s="555"/>
      <c r="R6274" s="555"/>
    </row>
    <row r="6275" spans="1:18" ht="14.5">
      <c r="A6275" s="587" t="s">
        <v>1633</v>
      </c>
      <c r="B6275" s="588" t="s">
        <v>1494</v>
      </c>
      <c r="C6275" s="588" t="s">
        <v>36</v>
      </c>
      <c r="D6275" s="588" t="s">
        <v>36</v>
      </c>
      <c r="E6275" s="588" t="s">
        <v>36</v>
      </c>
      <c r="F6275" s="587" t="s">
        <v>9</v>
      </c>
      <c r="G6275" s="588"/>
      <c r="H6275" s="587"/>
      <c r="I6275" s="587"/>
      <c r="J6275" s="587"/>
      <c r="K6275" s="588"/>
      <c r="L6275" s="588"/>
      <c r="M6275" s="587"/>
      <c r="N6275" s="587"/>
      <c r="O6275" s="587"/>
    </row>
    <row r="6277" spans="1:18" ht="14.5">
      <c r="P6277" s="555"/>
      <c r="Q6277" s="555"/>
      <c r="R6277" s="555"/>
    </row>
    <row r="6278" spans="1:18" ht="14.5">
      <c r="A6278" s="587">
        <v>2</v>
      </c>
      <c r="B6278" s="588" t="s">
        <v>1495</v>
      </c>
      <c r="C6278" s="588" t="s">
        <v>36</v>
      </c>
      <c r="D6278" s="588" t="s">
        <v>36</v>
      </c>
      <c r="E6278" s="588" t="s">
        <v>36</v>
      </c>
      <c r="F6278" s="587" t="s">
        <v>20</v>
      </c>
      <c r="G6278" s="588" t="s">
        <v>36</v>
      </c>
      <c r="H6278" s="587"/>
      <c r="I6278" s="587"/>
      <c r="J6278" s="583">
        <v>7061937.5</v>
      </c>
      <c r="K6278" s="588"/>
      <c r="L6278" s="588"/>
      <c r="M6278" s="587"/>
      <c r="N6278" s="587"/>
      <c r="O6278" s="587"/>
      <c r="P6278" s="555"/>
      <c r="Q6278" s="555"/>
      <c r="R6278" s="555"/>
    </row>
    <row r="6279" spans="1:18" ht="14.5">
      <c r="A6279" s="587">
        <v>3</v>
      </c>
      <c r="B6279" s="588" t="s">
        <v>1495</v>
      </c>
      <c r="C6279" s="588" t="s">
        <v>36</v>
      </c>
      <c r="D6279" s="588" t="s">
        <v>36</v>
      </c>
      <c r="E6279" s="588" t="s">
        <v>36</v>
      </c>
      <c r="F6279" s="587" t="s">
        <v>976</v>
      </c>
      <c r="G6279" s="588" t="s">
        <v>36</v>
      </c>
      <c r="H6279" s="587"/>
      <c r="I6279" s="587"/>
      <c r="J6279" s="583">
        <v>312500</v>
      </c>
      <c r="K6279" s="588"/>
      <c r="L6279" s="588"/>
      <c r="M6279" s="587"/>
      <c r="N6279" s="587"/>
      <c r="O6279" s="587"/>
    </row>
    <row r="6280" spans="1:18" ht="14.5">
      <c r="A6280" s="587">
        <v>4</v>
      </c>
      <c r="B6280" s="588" t="s">
        <v>1495</v>
      </c>
      <c r="C6280" s="588" t="s">
        <v>36</v>
      </c>
      <c r="D6280" s="588" t="s">
        <v>36</v>
      </c>
      <c r="E6280" s="588" t="s">
        <v>36</v>
      </c>
      <c r="F6280" s="587" t="s">
        <v>977</v>
      </c>
      <c r="G6280" s="588" t="s">
        <v>36</v>
      </c>
      <c r="H6280" s="587"/>
      <c r="I6280" s="587"/>
      <c r="J6280" s="583">
        <v>312500</v>
      </c>
      <c r="K6280" s="588"/>
      <c r="L6280" s="588"/>
      <c r="M6280" s="587"/>
      <c r="N6280" s="587"/>
      <c r="O6280" s="587"/>
    </row>
    <row r="6281" spans="1:18" ht="14.5">
      <c r="B6281" s="590" t="s">
        <v>1495</v>
      </c>
      <c r="C6281" s="590" t="s">
        <v>36</v>
      </c>
      <c r="D6281" s="590" t="s">
        <v>1879</v>
      </c>
      <c r="E6281" s="590" t="s">
        <v>5</v>
      </c>
      <c r="F6281" s="591" t="s">
        <v>978</v>
      </c>
      <c r="G6281" s="590" t="s">
        <v>311</v>
      </c>
      <c r="H6281" s="589">
        <v>5</v>
      </c>
      <c r="I6281" s="592">
        <v>62500</v>
      </c>
      <c r="J6281" s="592">
        <v>312500</v>
      </c>
      <c r="K6281" s="590" t="s">
        <v>34</v>
      </c>
      <c r="L6281" s="590" t="s">
        <v>1880</v>
      </c>
      <c r="M6281" s="591" t="s">
        <v>978</v>
      </c>
      <c r="N6281" s="591" t="s">
        <v>1866</v>
      </c>
      <c r="O6281" s="554" t="str">
        <f t="shared" ref="O6281:O6284" si="583">+_xlfn.CONCAT(B6281,"-",E6281)</f>
        <v>B4/11/01-A</v>
      </c>
      <c r="P6281" s="555"/>
      <c r="Q6281" s="555"/>
      <c r="R6281" s="555"/>
    </row>
    <row r="6282" spans="1:18" ht="25">
      <c r="B6282" s="590" t="s">
        <v>1495</v>
      </c>
      <c r="C6282" s="590" t="s">
        <v>36</v>
      </c>
      <c r="D6282" s="590" t="s">
        <v>1879</v>
      </c>
      <c r="E6282" s="590" t="s">
        <v>6</v>
      </c>
      <c r="F6282" s="591" t="s">
        <v>979</v>
      </c>
      <c r="G6282" s="590" t="s">
        <v>311</v>
      </c>
      <c r="H6282" s="589">
        <v>5</v>
      </c>
      <c r="J6282" s="589" t="s">
        <v>1777</v>
      </c>
      <c r="K6282" s="590" t="s">
        <v>34</v>
      </c>
      <c r="L6282" s="590" t="s">
        <v>1881</v>
      </c>
      <c r="M6282" s="591" t="s">
        <v>1882</v>
      </c>
      <c r="O6282" s="554" t="str">
        <f t="shared" si="583"/>
        <v>B4/11/01-B</v>
      </c>
      <c r="P6282" s="555"/>
      <c r="Q6282" s="555"/>
      <c r="R6282" s="555"/>
    </row>
    <row r="6283" spans="1:18" ht="14.5">
      <c r="B6283" s="590" t="s">
        <v>1495</v>
      </c>
      <c r="C6283" s="590" t="s">
        <v>36</v>
      </c>
      <c r="D6283" s="590" t="s">
        <v>1879</v>
      </c>
      <c r="E6283" s="590" t="s">
        <v>7</v>
      </c>
      <c r="F6283" s="591" t="s">
        <v>980</v>
      </c>
      <c r="G6283" s="590" t="s">
        <v>311</v>
      </c>
      <c r="H6283" s="589">
        <v>5</v>
      </c>
      <c r="J6283" s="589" t="s">
        <v>1777</v>
      </c>
      <c r="K6283" s="590" t="s">
        <v>34</v>
      </c>
      <c r="L6283" s="590" t="s">
        <v>1881</v>
      </c>
      <c r="M6283" s="591" t="s">
        <v>1882</v>
      </c>
      <c r="O6283" s="554" t="str">
        <f t="shared" si="583"/>
        <v>B4/11/01-C</v>
      </c>
      <c r="P6283" s="555"/>
      <c r="Q6283" s="555"/>
      <c r="R6283" s="555"/>
    </row>
    <row r="6284" spans="1:18">
      <c r="B6284" s="590" t="s">
        <v>1495</v>
      </c>
      <c r="C6284" s="590" t="s">
        <v>36</v>
      </c>
      <c r="D6284" s="590" t="s">
        <v>1879</v>
      </c>
      <c r="E6284" s="590" t="s">
        <v>8</v>
      </c>
      <c r="F6284" s="591" t="s">
        <v>981</v>
      </c>
      <c r="G6284" s="590" t="s">
        <v>311</v>
      </c>
      <c r="H6284" s="589">
        <v>5</v>
      </c>
      <c r="J6284" s="589" t="s">
        <v>1777</v>
      </c>
      <c r="K6284" s="590" t="s">
        <v>34</v>
      </c>
      <c r="L6284" s="590" t="s">
        <v>1881</v>
      </c>
      <c r="M6284" s="591" t="s">
        <v>1882</v>
      </c>
      <c r="O6284" s="554" t="str">
        <f t="shared" si="583"/>
        <v>B4/11/01-D</v>
      </c>
    </row>
    <row r="6286" spans="1:18" ht="14.5">
      <c r="A6286" s="587">
        <v>4</v>
      </c>
      <c r="B6286" s="588" t="s">
        <v>1495</v>
      </c>
      <c r="C6286" s="588" t="s">
        <v>36</v>
      </c>
      <c r="D6286" s="588" t="s">
        <v>36</v>
      </c>
      <c r="E6286" s="588" t="s">
        <v>36</v>
      </c>
      <c r="F6286" s="587" t="s">
        <v>982</v>
      </c>
      <c r="G6286" s="588" t="s">
        <v>36</v>
      </c>
      <c r="H6286" s="587"/>
      <c r="I6286" s="587"/>
      <c r="J6286" s="587">
        <v>0</v>
      </c>
      <c r="K6286" s="588"/>
      <c r="L6286" s="588"/>
      <c r="M6286" s="587"/>
      <c r="N6286" s="587"/>
      <c r="O6286" s="587"/>
    </row>
    <row r="6287" spans="1:18">
      <c r="B6287" s="590" t="s">
        <v>1495</v>
      </c>
      <c r="C6287" s="590" t="s">
        <v>36</v>
      </c>
      <c r="D6287" s="590" t="s">
        <v>1879</v>
      </c>
      <c r="E6287" s="590" t="s">
        <v>10</v>
      </c>
      <c r="F6287" s="591" t="s">
        <v>983</v>
      </c>
      <c r="G6287" s="590" t="s">
        <v>0</v>
      </c>
      <c r="H6287" s="589">
        <v>1</v>
      </c>
      <c r="J6287" s="589" t="s">
        <v>1777</v>
      </c>
      <c r="K6287" s="590" t="s">
        <v>34</v>
      </c>
      <c r="L6287" s="590" t="s">
        <v>1881</v>
      </c>
      <c r="M6287" s="591" t="s">
        <v>1882</v>
      </c>
      <c r="O6287" s="554" t="str">
        <f t="shared" ref="O6287:O6288" si="584">+_xlfn.CONCAT(B6287,"-",E6287)</f>
        <v>B4/11/01-E</v>
      </c>
    </row>
    <row r="6288" spans="1:18">
      <c r="B6288" s="590" t="s">
        <v>1495</v>
      </c>
      <c r="C6288" s="590" t="s">
        <v>36</v>
      </c>
      <c r="D6288" s="590" t="s">
        <v>1879</v>
      </c>
      <c r="E6288" s="590" t="s">
        <v>11</v>
      </c>
      <c r="F6288" s="591" t="s">
        <v>984</v>
      </c>
      <c r="G6288" s="590" t="s">
        <v>0</v>
      </c>
      <c r="H6288" s="589">
        <v>1</v>
      </c>
      <c r="J6288" s="589" t="s">
        <v>1777</v>
      </c>
      <c r="K6288" s="590" t="s">
        <v>34</v>
      </c>
      <c r="L6288" s="590" t="s">
        <v>1881</v>
      </c>
      <c r="M6288" s="591" t="s">
        <v>1882</v>
      </c>
      <c r="O6288" s="554" t="str">
        <f t="shared" si="584"/>
        <v>B4/11/01-F</v>
      </c>
    </row>
    <row r="6289" spans="1:18" ht="14.5">
      <c r="P6289" s="555"/>
      <c r="Q6289" s="555"/>
      <c r="R6289" s="555"/>
    </row>
    <row r="6290" spans="1:18" ht="14.5">
      <c r="A6290" s="587">
        <v>3</v>
      </c>
      <c r="B6290" s="588" t="s">
        <v>1495</v>
      </c>
      <c r="C6290" s="588" t="s">
        <v>36</v>
      </c>
      <c r="D6290" s="588" t="s">
        <v>36</v>
      </c>
      <c r="E6290" s="588" t="s">
        <v>36</v>
      </c>
      <c r="F6290" s="587" t="s">
        <v>382</v>
      </c>
      <c r="G6290" s="588" t="s">
        <v>36</v>
      </c>
      <c r="H6290" s="587"/>
      <c r="I6290" s="587"/>
      <c r="J6290" s="583">
        <v>308437.5</v>
      </c>
      <c r="K6290" s="588"/>
      <c r="L6290" s="588"/>
      <c r="M6290" s="587"/>
      <c r="N6290" s="587"/>
      <c r="O6290" s="587"/>
    </row>
    <row r="6291" spans="1:18" ht="72.5">
      <c r="A6291" s="587">
        <v>4</v>
      </c>
      <c r="B6291" s="588" t="s">
        <v>1495</v>
      </c>
      <c r="C6291" s="588" t="s">
        <v>36</v>
      </c>
      <c r="D6291" s="588" t="s">
        <v>36</v>
      </c>
      <c r="E6291" s="588" t="s">
        <v>36</v>
      </c>
      <c r="F6291" s="587" t="s">
        <v>383</v>
      </c>
      <c r="G6291" s="588" t="s">
        <v>36</v>
      </c>
      <c r="H6291" s="587"/>
      <c r="I6291" s="587"/>
      <c r="J6291" s="583">
        <v>308437.5</v>
      </c>
      <c r="K6291" s="588"/>
      <c r="L6291" s="588"/>
      <c r="M6291" s="587"/>
      <c r="N6291" s="587"/>
      <c r="O6291" s="587"/>
    </row>
    <row r="6292" spans="1:18">
      <c r="B6292" s="590" t="s">
        <v>1495</v>
      </c>
      <c r="C6292" s="590" t="s">
        <v>36</v>
      </c>
      <c r="D6292" s="590" t="s">
        <v>4406</v>
      </c>
      <c r="E6292" s="590" t="s">
        <v>27</v>
      </c>
      <c r="F6292" s="591" t="s">
        <v>384</v>
      </c>
      <c r="G6292" s="590" t="s">
        <v>311</v>
      </c>
      <c r="H6292" s="589">
        <v>5</v>
      </c>
      <c r="I6292" s="592">
        <v>61687.5</v>
      </c>
      <c r="J6292" s="592">
        <v>308437.5</v>
      </c>
      <c r="K6292" s="590" t="s">
        <v>34</v>
      </c>
      <c r="L6292" s="590" t="s">
        <v>4407</v>
      </c>
      <c r="M6292" s="591" t="s">
        <v>4408</v>
      </c>
      <c r="O6292" s="554" t="str">
        <f>+_xlfn.CONCAT(B6292,"-",E6292)</f>
        <v>B4/11/01-G</v>
      </c>
    </row>
    <row r="6293" spans="1:18" ht="14.5">
      <c r="P6293" s="555"/>
      <c r="Q6293" s="555"/>
      <c r="R6293" s="555"/>
    </row>
    <row r="6294" spans="1:18" ht="14.5">
      <c r="A6294" s="587">
        <v>3</v>
      </c>
      <c r="B6294" s="588" t="s">
        <v>1495</v>
      </c>
      <c r="C6294" s="588" t="s">
        <v>36</v>
      </c>
      <c r="D6294" s="588" t="s">
        <v>36</v>
      </c>
      <c r="E6294" s="588" t="s">
        <v>36</v>
      </c>
      <c r="F6294" s="587" t="s">
        <v>385</v>
      </c>
      <c r="G6294" s="588" t="s">
        <v>36</v>
      </c>
      <c r="H6294" s="587"/>
      <c r="I6294" s="587"/>
      <c r="J6294" s="583">
        <v>6441000</v>
      </c>
      <c r="K6294" s="588"/>
      <c r="L6294" s="588"/>
      <c r="M6294" s="587"/>
      <c r="N6294" s="587"/>
      <c r="O6294" s="587"/>
      <c r="P6294" s="555"/>
      <c r="Q6294" s="555"/>
      <c r="R6294" s="555"/>
    </row>
    <row r="6295" spans="1:18" ht="43.5">
      <c r="A6295" s="587">
        <v>4</v>
      </c>
      <c r="B6295" s="588" t="s">
        <v>1495</v>
      </c>
      <c r="C6295" s="588" t="s">
        <v>36</v>
      </c>
      <c r="D6295" s="588" t="s">
        <v>36</v>
      </c>
      <c r="E6295" s="588" t="s">
        <v>36</v>
      </c>
      <c r="F6295" s="587" t="s">
        <v>386</v>
      </c>
      <c r="G6295" s="588" t="s">
        <v>36</v>
      </c>
      <c r="H6295" s="587"/>
      <c r="I6295" s="587"/>
      <c r="J6295" s="583">
        <v>31625</v>
      </c>
      <c r="K6295" s="588"/>
      <c r="L6295" s="588"/>
      <c r="M6295" s="587"/>
      <c r="N6295" s="587"/>
      <c r="O6295" s="587"/>
    </row>
    <row r="6296" spans="1:18">
      <c r="B6296" s="590" t="s">
        <v>1495</v>
      </c>
      <c r="C6296" s="590" t="s">
        <v>36</v>
      </c>
      <c r="D6296" s="590" t="s">
        <v>1883</v>
      </c>
      <c r="E6296" s="590" t="s">
        <v>28</v>
      </c>
      <c r="F6296" s="591" t="s">
        <v>387</v>
      </c>
      <c r="G6296" s="590" t="s">
        <v>0</v>
      </c>
      <c r="H6296" s="589">
        <v>1</v>
      </c>
      <c r="I6296" s="592">
        <v>31625</v>
      </c>
      <c r="J6296" s="592">
        <v>31625</v>
      </c>
      <c r="K6296" s="590" t="s">
        <v>34</v>
      </c>
      <c r="L6296" s="590" t="s">
        <v>5682</v>
      </c>
      <c r="M6296" s="591" t="s">
        <v>5683</v>
      </c>
      <c r="N6296" s="591" t="s">
        <v>1886</v>
      </c>
      <c r="O6296" s="554" t="str">
        <f>+_xlfn.CONCAT(B6296,"-",E6296)</f>
        <v>B4/11/01-H</v>
      </c>
    </row>
    <row r="6297" spans="1:18" ht="14.5">
      <c r="P6297" s="555"/>
      <c r="Q6297" s="555"/>
      <c r="R6297" s="555"/>
    </row>
    <row r="6298" spans="1:18" ht="14.5">
      <c r="P6298" s="555"/>
      <c r="Q6298" s="555"/>
      <c r="R6298" s="555"/>
    </row>
    <row r="6299" spans="1:18" ht="14.5">
      <c r="A6299" s="587">
        <v>4</v>
      </c>
      <c r="B6299" s="588" t="s">
        <v>1496</v>
      </c>
      <c r="C6299" s="588" t="s">
        <v>36</v>
      </c>
      <c r="D6299" s="588" t="s">
        <v>36</v>
      </c>
      <c r="E6299" s="588" t="s">
        <v>36</v>
      </c>
      <c r="F6299" s="587" t="s">
        <v>971</v>
      </c>
      <c r="G6299" s="588" t="s">
        <v>36</v>
      </c>
      <c r="H6299" s="587"/>
      <c r="I6299" s="587"/>
      <c r="J6299" s="583">
        <v>159375</v>
      </c>
      <c r="K6299" s="588"/>
      <c r="L6299" s="588"/>
      <c r="M6299" s="587"/>
      <c r="N6299" s="587"/>
      <c r="O6299" s="587"/>
    </row>
    <row r="6300" spans="1:18" ht="25">
      <c r="B6300" s="590" t="s">
        <v>1496</v>
      </c>
      <c r="C6300" s="590" t="s">
        <v>36</v>
      </c>
      <c r="D6300" s="590" t="s">
        <v>1887</v>
      </c>
      <c r="E6300" s="590" t="s">
        <v>5</v>
      </c>
      <c r="F6300" s="591" t="s">
        <v>972</v>
      </c>
      <c r="G6300" s="590" t="s">
        <v>311</v>
      </c>
      <c r="H6300" s="589">
        <v>6</v>
      </c>
      <c r="I6300" s="592">
        <v>6250</v>
      </c>
      <c r="J6300" s="592">
        <v>37500</v>
      </c>
      <c r="K6300" s="590" t="s">
        <v>34</v>
      </c>
      <c r="L6300" s="590" t="s">
        <v>2888</v>
      </c>
      <c r="M6300" s="591" t="s">
        <v>972</v>
      </c>
      <c r="O6300" s="554" t="str">
        <f t="shared" ref="O6300:O6303" si="585">+_xlfn.CONCAT(B6300,"-",E6300)</f>
        <v>B4/11/02-A</v>
      </c>
    </row>
    <row r="6301" spans="1:18">
      <c r="B6301" s="590" t="s">
        <v>1496</v>
      </c>
      <c r="C6301" s="590" t="s">
        <v>36</v>
      </c>
      <c r="D6301" s="590" t="s">
        <v>1887</v>
      </c>
      <c r="E6301" s="590" t="s">
        <v>6</v>
      </c>
      <c r="F6301" s="591" t="s">
        <v>973</v>
      </c>
      <c r="G6301" s="590" t="s">
        <v>311</v>
      </c>
      <c r="H6301" s="589">
        <v>8</v>
      </c>
      <c r="I6301" s="592">
        <v>12500</v>
      </c>
      <c r="J6301" s="592">
        <v>100000</v>
      </c>
      <c r="K6301" s="590" t="s">
        <v>34</v>
      </c>
      <c r="L6301" s="590" t="s">
        <v>2889</v>
      </c>
      <c r="M6301" s="591" t="s">
        <v>973</v>
      </c>
      <c r="O6301" s="554" t="str">
        <f t="shared" si="585"/>
        <v>B4/11/02-B</v>
      </c>
    </row>
    <row r="6302" spans="1:18" ht="25">
      <c r="B6302" s="590" t="s">
        <v>1496</v>
      </c>
      <c r="C6302" s="590" t="s">
        <v>36</v>
      </c>
      <c r="D6302" s="590" t="s">
        <v>1887</v>
      </c>
      <c r="E6302" s="590" t="s">
        <v>7</v>
      </c>
      <c r="F6302" s="591" t="s">
        <v>1888</v>
      </c>
      <c r="G6302" s="590" t="s">
        <v>311</v>
      </c>
      <c r="H6302" s="589">
        <v>10</v>
      </c>
      <c r="I6302" s="592">
        <v>1875</v>
      </c>
      <c r="J6302" s="592">
        <v>18750</v>
      </c>
      <c r="K6302" s="590" t="s">
        <v>34</v>
      </c>
      <c r="L6302" s="590" t="s">
        <v>1889</v>
      </c>
      <c r="M6302" s="591" t="s">
        <v>1888</v>
      </c>
      <c r="O6302" s="554" t="str">
        <f t="shared" si="585"/>
        <v>B4/11/02-C</v>
      </c>
      <c r="P6302" s="555"/>
      <c r="Q6302" s="555"/>
      <c r="R6302" s="555"/>
    </row>
    <row r="6303" spans="1:18">
      <c r="B6303" s="590" t="s">
        <v>1496</v>
      </c>
      <c r="C6303" s="590" t="s">
        <v>36</v>
      </c>
      <c r="D6303" s="590" t="s">
        <v>1887</v>
      </c>
      <c r="E6303" s="590" t="s">
        <v>8</v>
      </c>
      <c r="F6303" s="591" t="s">
        <v>2891</v>
      </c>
      <c r="G6303" s="590" t="s">
        <v>311</v>
      </c>
      <c r="H6303" s="589">
        <v>1</v>
      </c>
      <c r="I6303" s="592">
        <v>3125</v>
      </c>
      <c r="J6303" s="592">
        <v>3125</v>
      </c>
      <c r="K6303" s="590" t="s">
        <v>34</v>
      </c>
      <c r="L6303" s="590" t="s">
        <v>2892</v>
      </c>
      <c r="M6303" s="591" t="s">
        <v>2891</v>
      </c>
      <c r="O6303" s="554" t="str">
        <f t="shared" si="585"/>
        <v>B4/11/02-D</v>
      </c>
    </row>
    <row r="6305" spans="1:18" ht="14.5">
      <c r="A6305" s="587">
        <v>4</v>
      </c>
      <c r="B6305" s="588" t="s">
        <v>1496</v>
      </c>
      <c r="C6305" s="588" t="s">
        <v>36</v>
      </c>
      <c r="D6305" s="588" t="s">
        <v>36</v>
      </c>
      <c r="E6305" s="588" t="s">
        <v>36</v>
      </c>
      <c r="F6305" s="587" t="s">
        <v>1313</v>
      </c>
      <c r="G6305" s="588" t="s">
        <v>36</v>
      </c>
      <c r="H6305" s="587"/>
      <c r="I6305" s="587"/>
      <c r="J6305" s="583">
        <v>6250000</v>
      </c>
      <c r="K6305" s="588"/>
      <c r="L6305" s="588"/>
      <c r="M6305" s="587"/>
      <c r="N6305" s="587"/>
      <c r="O6305" s="587"/>
    </row>
    <row r="6306" spans="1:18" ht="101.5">
      <c r="A6306" s="587">
        <v>5</v>
      </c>
      <c r="B6306" s="588" t="s">
        <v>1496</v>
      </c>
      <c r="C6306" s="588" t="s">
        <v>36</v>
      </c>
      <c r="D6306" s="588" t="s">
        <v>36</v>
      </c>
      <c r="E6306" s="588" t="s">
        <v>36</v>
      </c>
      <c r="F6306" s="587" t="s">
        <v>1312</v>
      </c>
      <c r="G6306" s="588" t="s">
        <v>36</v>
      </c>
      <c r="H6306" s="587"/>
      <c r="I6306" s="587"/>
      <c r="J6306" s="587">
        <v>0</v>
      </c>
      <c r="K6306" s="588"/>
      <c r="L6306" s="588"/>
      <c r="M6306" s="587"/>
      <c r="N6306" s="587"/>
      <c r="O6306" s="587"/>
    </row>
    <row r="6307" spans="1:18" ht="72.5">
      <c r="A6307" s="587">
        <v>5</v>
      </c>
      <c r="B6307" s="588" t="s">
        <v>1496</v>
      </c>
      <c r="C6307" s="588" t="s">
        <v>36</v>
      </c>
      <c r="D6307" s="588" t="s">
        <v>36</v>
      </c>
      <c r="E6307" s="588" t="s">
        <v>36</v>
      </c>
      <c r="F6307" s="587" t="s">
        <v>2895</v>
      </c>
      <c r="G6307" s="588" t="s">
        <v>36</v>
      </c>
      <c r="H6307" s="587"/>
      <c r="I6307" s="587"/>
      <c r="J6307" s="587">
        <v>0</v>
      </c>
      <c r="K6307" s="588"/>
      <c r="L6307" s="588"/>
      <c r="M6307" s="587"/>
      <c r="N6307" s="587"/>
      <c r="O6307" s="587"/>
    </row>
    <row r="6308" spans="1:18" ht="72.5">
      <c r="A6308" s="587">
        <v>5</v>
      </c>
      <c r="B6308" s="588" t="s">
        <v>1496</v>
      </c>
      <c r="C6308" s="588" t="s">
        <v>36</v>
      </c>
      <c r="D6308" s="588" t="s">
        <v>36</v>
      </c>
      <c r="E6308" s="588" t="s">
        <v>36</v>
      </c>
      <c r="F6308" s="587" t="s">
        <v>2896</v>
      </c>
      <c r="G6308" s="588" t="s">
        <v>36</v>
      </c>
      <c r="H6308" s="587"/>
      <c r="I6308" s="587"/>
      <c r="J6308" s="583">
        <v>6250000</v>
      </c>
      <c r="K6308" s="588"/>
      <c r="L6308" s="588"/>
      <c r="M6308" s="587"/>
      <c r="N6308" s="587"/>
      <c r="O6308" s="587"/>
      <c r="P6308" s="555"/>
      <c r="Q6308" s="555"/>
      <c r="R6308" s="555"/>
    </row>
    <row r="6309" spans="1:18" ht="62.5">
      <c r="B6309" s="590" t="s">
        <v>1496</v>
      </c>
      <c r="C6309" s="590" t="s">
        <v>36</v>
      </c>
      <c r="D6309" s="590" t="s">
        <v>1891</v>
      </c>
      <c r="E6309" s="590" t="s">
        <v>10</v>
      </c>
      <c r="F6309" s="591" t="s">
        <v>1311</v>
      </c>
      <c r="G6309" s="590" t="s">
        <v>0</v>
      </c>
      <c r="H6309" s="589">
        <v>1</v>
      </c>
      <c r="I6309" s="592">
        <v>6250000</v>
      </c>
      <c r="J6309" s="592">
        <v>6250000</v>
      </c>
      <c r="K6309" s="590" t="s">
        <v>34</v>
      </c>
      <c r="L6309" s="590" t="s">
        <v>1893</v>
      </c>
      <c r="M6309" s="591" t="s">
        <v>1894</v>
      </c>
      <c r="N6309" s="591" t="s">
        <v>1895</v>
      </c>
      <c r="O6309" s="554" t="str">
        <f>+_xlfn.CONCAT(B6309,"-",E6309)</f>
        <v>B4/11/02-E</v>
      </c>
      <c r="P6309" s="555"/>
      <c r="Q6309" s="555"/>
      <c r="R6309" s="555"/>
    </row>
    <row r="6310" spans="1:18" ht="14.5">
      <c r="P6310" s="555"/>
      <c r="Q6310" s="555"/>
      <c r="R6310" s="555"/>
    </row>
    <row r="6311" spans="1:18" ht="14.5">
      <c r="A6311" s="587" t="s">
        <v>1633</v>
      </c>
      <c r="B6311" s="588" t="s">
        <v>1496</v>
      </c>
      <c r="C6311" s="588" t="s">
        <v>36</v>
      </c>
      <c r="D6311" s="588" t="s">
        <v>36</v>
      </c>
      <c r="E6311" s="588" t="s">
        <v>36</v>
      </c>
      <c r="F6311" s="587" t="s">
        <v>20</v>
      </c>
      <c r="G6311" s="588"/>
      <c r="H6311" s="587"/>
      <c r="I6311" s="587"/>
      <c r="J6311" s="587"/>
      <c r="K6311" s="588"/>
      <c r="L6311" s="588"/>
      <c r="M6311" s="587"/>
      <c r="N6311" s="587"/>
      <c r="O6311" s="587"/>
      <c r="P6311" s="555"/>
      <c r="Q6311" s="555"/>
      <c r="R6311" s="555"/>
    </row>
    <row r="6312" spans="1:18" ht="14.5">
      <c r="A6312" s="587" t="s">
        <v>1633</v>
      </c>
      <c r="B6312" s="588" t="s">
        <v>1496</v>
      </c>
      <c r="C6312" s="588" t="s">
        <v>36</v>
      </c>
      <c r="D6312" s="588" t="s">
        <v>36</v>
      </c>
      <c r="E6312" s="588" t="s">
        <v>36</v>
      </c>
      <c r="F6312" s="587" t="s">
        <v>9</v>
      </c>
      <c r="G6312" s="588"/>
      <c r="H6312" s="587"/>
      <c r="I6312" s="587"/>
      <c r="J6312" s="587"/>
      <c r="K6312" s="588"/>
      <c r="L6312" s="588"/>
      <c r="M6312" s="587"/>
      <c r="N6312" s="587"/>
      <c r="O6312" s="587"/>
    </row>
    <row r="6314" spans="1:18" ht="14.5">
      <c r="P6314" s="555"/>
      <c r="Q6314" s="555"/>
      <c r="R6314" s="555"/>
    </row>
    <row r="6315" spans="1:18" ht="14.5">
      <c r="A6315" s="587">
        <v>2</v>
      </c>
      <c r="B6315" s="588" t="s">
        <v>1497</v>
      </c>
      <c r="C6315" s="588" t="s">
        <v>36</v>
      </c>
      <c r="D6315" s="588" t="s">
        <v>36</v>
      </c>
      <c r="E6315" s="588" t="s">
        <v>36</v>
      </c>
      <c r="F6315" s="587" t="s">
        <v>6452</v>
      </c>
      <c r="G6315" s="588" t="s">
        <v>36</v>
      </c>
      <c r="H6315" s="587"/>
      <c r="I6315" s="587"/>
      <c r="J6315" s="583">
        <v>523304.82</v>
      </c>
      <c r="K6315" s="588"/>
      <c r="L6315" s="588"/>
      <c r="M6315" s="587"/>
      <c r="N6315" s="587"/>
      <c r="O6315" s="587"/>
      <c r="P6315" s="555"/>
      <c r="Q6315" s="555"/>
      <c r="R6315" s="555"/>
    </row>
    <row r="6316" spans="1:18" ht="14.5">
      <c r="A6316" s="587">
        <v>3</v>
      </c>
      <c r="B6316" s="588" t="s">
        <v>1497</v>
      </c>
      <c r="C6316" s="588" t="s">
        <v>36</v>
      </c>
      <c r="D6316" s="588" t="s">
        <v>36</v>
      </c>
      <c r="E6316" s="588" t="s">
        <v>36</v>
      </c>
      <c r="F6316" s="587" t="s">
        <v>388</v>
      </c>
      <c r="G6316" s="588" t="s">
        <v>36</v>
      </c>
      <c r="H6316" s="587"/>
      <c r="I6316" s="587"/>
      <c r="J6316" s="583">
        <v>400000</v>
      </c>
      <c r="K6316" s="588"/>
      <c r="L6316" s="588"/>
      <c r="M6316" s="587"/>
      <c r="N6316" s="587"/>
      <c r="O6316" s="587"/>
    </row>
    <row r="6317" spans="1:18" ht="72.5">
      <c r="A6317" s="587">
        <v>4</v>
      </c>
      <c r="B6317" s="588" t="s">
        <v>1497</v>
      </c>
      <c r="C6317" s="588" t="s">
        <v>36</v>
      </c>
      <c r="D6317" s="588" t="s">
        <v>36</v>
      </c>
      <c r="E6317" s="588" t="s">
        <v>36</v>
      </c>
      <c r="F6317" s="587" t="s">
        <v>389</v>
      </c>
      <c r="G6317" s="588" t="s">
        <v>36</v>
      </c>
      <c r="H6317" s="587"/>
      <c r="I6317" s="587"/>
      <c r="J6317" s="583">
        <v>400000</v>
      </c>
      <c r="K6317" s="588"/>
      <c r="L6317" s="588"/>
      <c r="M6317" s="587"/>
      <c r="N6317" s="587"/>
      <c r="O6317" s="587"/>
    </row>
    <row r="6318" spans="1:18" ht="25">
      <c r="B6318" s="590" t="s">
        <v>1497</v>
      </c>
      <c r="C6318" s="590" t="s">
        <v>36</v>
      </c>
      <c r="D6318" s="590" t="s">
        <v>1897</v>
      </c>
      <c r="E6318" s="590" t="s">
        <v>5</v>
      </c>
      <c r="F6318" s="591" t="s">
        <v>390</v>
      </c>
      <c r="G6318" s="590" t="s">
        <v>0</v>
      </c>
      <c r="H6318" s="589">
        <v>1</v>
      </c>
      <c r="I6318" s="592">
        <v>400000</v>
      </c>
      <c r="J6318" s="592">
        <v>400000</v>
      </c>
      <c r="K6318" s="590" t="s">
        <v>39</v>
      </c>
      <c r="L6318" s="590" t="s">
        <v>5684</v>
      </c>
      <c r="M6318" s="591" t="s">
        <v>6457</v>
      </c>
      <c r="N6318" s="591" t="s">
        <v>6454</v>
      </c>
      <c r="O6318" s="554" t="str">
        <f>+_xlfn.CONCAT(B6318,"-",E6318)</f>
        <v>B4/12/01-A</v>
      </c>
      <c r="P6318" s="555"/>
      <c r="Q6318" s="555"/>
      <c r="R6318" s="555"/>
    </row>
    <row r="6319" spans="1:18" ht="14.5">
      <c r="P6319" s="555"/>
      <c r="Q6319" s="555"/>
      <c r="R6319" s="555"/>
    </row>
    <row r="6320" spans="1:18" ht="14.5">
      <c r="A6320" s="587">
        <v>3</v>
      </c>
      <c r="B6320" s="588" t="s">
        <v>1497</v>
      </c>
      <c r="C6320" s="588" t="s">
        <v>36</v>
      </c>
      <c r="D6320" s="588" t="s">
        <v>36</v>
      </c>
      <c r="E6320" s="588" t="s">
        <v>36</v>
      </c>
      <c r="F6320" s="587" t="s">
        <v>391</v>
      </c>
      <c r="G6320" s="588" t="s">
        <v>36</v>
      </c>
      <c r="H6320" s="587"/>
      <c r="I6320" s="587"/>
      <c r="J6320" s="583">
        <v>123304.82</v>
      </c>
      <c r="K6320" s="588"/>
      <c r="L6320" s="588"/>
      <c r="M6320" s="587"/>
      <c r="N6320" s="587"/>
      <c r="O6320" s="587"/>
      <c r="P6320" s="555"/>
      <c r="Q6320" s="555"/>
      <c r="R6320" s="555"/>
    </row>
    <row r="6321" spans="1:18" ht="116">
      <c r="A6321" s="587">
        <v>4</v>
      </c>
      <c r="B6321" s="588" t="s">
        <v>1497</v>
      </c>
      <c r="C6321" s="588" t="s">
        <v>36</v>
      </c>
      <c r="D6321" s="588" t="s">
        <v>36</v>
      </c>
      <c r="E6321" s="588" t="s">
        <v>36</v>
      </c>
      <c r="F6321" s="587" t="s">
        <v>392</v>
      </c>
      <c r="G6321" s="588" t="s">
        <v>36</v>
      </c>
      <c r="H6321" s="587"/>
      <c r="I6321" s="587"/>
      <c r="J6321" s="583">
        <v>76260.02</v>
      </c>
      <c r="K6321" s="588"/>
      <c r="L6321" s="588"/>
      <c r="M6321" s="587"/>
      <c r="N6321" s="587"/>
      <c r="O6321" s="587"/>
    </row>
    <row r="6322" spans="1:18">
      <c r="B6322" s="590" t="s">
        <v>1497</v>
      </c>
      <c r="C6322" s="590" t="s">
        <v>36</v>
      </c>
      <c r="D6322" s="590" t="s">
        <v>1900</v>
      </c>
      <c r="E6322" s="590" t="s">
        <v>6</v>
      </c>
      <c r="F6322" s="591" t="s">
        <v>393</v>
      </c>
      <c r="G6322" s="590" t="s">
        <v>311</v>
      </c>
      <c r="H6322" s="589">
        <v>1</v>
      </c>
      <c r="I6322" s="592">
        <v>76260.02</v>
      </c>
      <c r="J6322" s="592">
        <v>76260.02</v>
      </c>
      <c r="K6322" s="590" t="s">
        <v>39</v>
      </c>
      <c r="L6322" s="590" t="s">
        <v>5685</v>
      </c>
      <c r="M6322" s="591" t="s">
        <v>5686</v>
      </c>
      <c r="N6322" s="591" t="s">
        <v>1903</v>
      </c>
      <c r="O6322" s="554" t="str">
        <f>+_xlfn.CONCAT(B6322,"-",E6322)</f>
        <v>B4/12/01-B</v>
      </c>
    </row>
    <row r="6323" spans="1:18" ht="14.5">
      <c r="P6323" s="555"/>
      <c r="Q6323" s="555"/>
      <c r="R6323" s="555"/>
    </row>
    <row r="6324" spans="1:18" ht="58">
      <c r="A6324" s="587">
        <v>4</v>
      </c>
      <c r="B6324" s="588" t="s">
        <v>1497</v>
      </c>
      <c r="C6324" s="588" t="s">
        <v>36</v>
      </c>
      <c r="D6324" s="588" t="s">
        <v>36</v>
      </c>
      <c r="E6324" s="588" t="s">
        <v>36</v>
      </c>
      <c r="F6324" s="587" t="s">
        <v>394</v>
      </c>
      <c r="G6324" s="588" t="s">
        <v>36</v>
      </c>
      <c r="H6324" s="587"/>
      <c r="I6324" s="587"/>
      <c r="J6324" s="583">
        <v>47044.800000000003</v>
      </c>
      <c r="K6324" s="588"/>
      <c r="L6324" s="588"/>
      <c r="M6324" s="587"/>
      <c r="N6324" s="587"/>
      <c r="O6324" s="587"/>
      <c r="P6324" s="555"/>
      <c r="Q6324" s="555"/>
      <c r="R6324" s="555"/>
    </row>
    <row r="6325" spans="1:18">
      <c r="B6325" s="590" t="s">
        <v>1497</v>
      </c>
      <c r="C6325" s="590" t="s">
        <v>36</v>
      </c>
      <c r="D6325" s="590" t="s">
        <v>1904</v>
      </c>
      <c r="E6325" s="590" t="s">
        <v>7</v>
      </c>
      <c r="F6325" s="591" t="s">
        <v>395</v>
      </c>
      <c r="G6325" s="590" t="s">
        <v>0</v>
      </c>
      <c r="H6325" s="589">
        <v>1</v>
      </c>
      <c r="I6325" s="592">
        <v>47044.800000000003</v>
      </c>
      <c r="J6325" s="592">
        <v>47044.800000000003</v>
      </c>
      <c r="K6325" s="590" t="s">
        <v>39</v>
      </c>
      <c r="L6325" s="590" t="s">
        <v>5687</v>
      </c>
      <c r="M6325" s="591" t="s">
        <v>5688</v>
      </c>
      <c r="N6325" s="591" t="s">
        <v>1903</v>
      </c>
      <c r="O6325" s="554" t="str">
        <f>+_xlfn.CONCAT(B6325,"-",E6325)</f>
        <v>B4/12/01-C</v>
      </c>
    </row>
    <row r="6327" spans="1:18" ht="14.5">
      <c r="A6327" s="587" t="s">
        <v>1633</v>
      </c>
      <c r="B6327" s="588" t="s">
        <v>1497</v>
      </c>
      <c r="C6327" s="588" t="s">
        <v>36</v>
      </c>
      <c r="D6327" s="588" t="s">
        <v>36</v>
      </c>
      <c r="E6327" s="588" t="s">
        <v>36</v>
      </c>
      <c r="F6327" s="587" t="s">
        <v>21</v>
      </c>
      <c r="G6327" s="588"/>
      <c r="H6327" s="587"/>
      <c r="I6327" s="587"/>
      <c r="J6327" s="587"/>
      <c r="K6327" s="588"/>
      <c r="L6327" s="588"/>
      <c r="M6327" s="587"/>
      <c r="N6327" s="587"/>
      <c r="O6327" s="587"/>
      <c r="P6327" s="555"/>
      <c r="Q6327" s="555"/>
      <c r="R6327" s="555"/>
    </row>
    <row r="6328" spans="1:18" ht="14.5">
      <c r="A6328" s="587" t="s">
        <v>1633</v>
      </c>
      <c r="B6328" s="588" t="s">
        <v>1497</v>
      </c>
      <c r="C6328" s="588" t="s">
        <v>36</v>
      </c>
      <c r="D6328" s="588" t="s">
        <v>36</v>
      </c>
      <c r="E6328" s="588" t="s">
        <v>36</v>
      </c>
      <c r="F6328" s="587" t="s">
        <v>9</v>
      </c>
      <c r="G6328" s="588"/>
      <c r="H6328" s="587"/>
      <c r="I6328" s="587"/>
      <c r="J6328" s="587"/>
      <c r="K6328" s="588"/>
      <c r="L6328" s="588"/>
      <c r="M6328" s="587"/>
      <c r="N6328" s="587"/>
      <c r="O6328" s="587"/>
    </row>
    <row r="6330" spans="1:18" ht="14.5">
      <c r="P6330" s="555"/>
      <c r="Q6330" s="555"/>
      <c r="R6330" s="555"/>
    </row>
    <row r="6331" spans="1:18" ht="14.5">
      <c r="A6331" s="587">
        <v>2</v>
      </c>
      <c r="B6331" s="588" t="s">
        <v>1498</v>
      </c>
      <c r="C6331" s="588" t="s">
        <v>36</v>
      </c>
      <c r="D6331" s="588" t="s">
        <v>36</v>
      </c>
      <c r="E6331" s="588" t="s">
        <v>36</v>
      </c>
      <c r="F6331" s="587" t="s">
        <v>26</v>
      </c>
      <c r="G6331" s="588" t="s">
        <v>36</v>
      </c>
      <c r="H6331" s="587"/>
      <c r="I6331" s="587"/>
      <c r="J6331" s="583">
        <v>34446227.340000004</v>
      </c>
      <c r="K6331" s="588"/>
      <c r="L6331" s="588"/>
      <c r="M6331" s="587"/>
      <c r="N6331" s="587"/>
      <c r="O6331" s="587"/>
      <c r="P6331" s="555"/>
      <c r="Q6331" s="555"/>
      <c r="R6331" s="555"/>
    </row>
    <row r="6332" spans="1:18" ht="14.5">
      <c r="A6332" s="587">
        <v>3</v>
      </c>
      <c r="B6332" s="588" t="s">
        <v>1498</v>
      </c>
      <c r="C6332" s="588" t="s">
        <v>36</v>
      </c>
      <c r="D6332" s="588" t="s">
        <v>36</v>
      </c>
      <c r="E6332" s="588" t="s">
        <v>36</v>
      </c>
      <c r="F6332" s="587" t="s">
        <v>396</v>
      </c>
      <c r="G6332" s="588" t="s">
        <v>36</v>
      </c>
      <c r="H6332" s="587"/>
      <c r="I6332" s="587"/>
      <c r="J6332" s="583">
        <v>34446227.340000004</v>
      </c>
      <c r="K6332" s="588"/>
      <c r="L6332" s="588"/>
      <c r="M6332" s="587"/>
      <c r="N6332" s="587"/>
      <c r="O6332" s="587"/>
    </row>
    <row r="6333" spans="1:18" ht="14.5">
      <c r="A6333" s="587">
        <v>4</v>
      </c>
      <c r="B6333" s="588" t="s">
        <v>1498</v>
      </c>
      <c r="C6333" s="588" t="s">
        <v>36</v>
      </c>
      <c r="D6333" s="588" t="s">
        <v>36</v>
      </c>
      <c r="E6333" s="588" t="s">
        <v>36</v>
      </c>
      <c r="F6333" s="587" t="s">
        <v>397</v>
      </c>
      <c r="G6333" s="588" t="s">
        <v>36</v>
      </c>
      <c r="H6333" s="587"/>
      <c r="I6333" s="587"/>
      <c r="J6333" s="583">
        <v>3886312.5</v>
      </c>
      <c r="K6333" s="588"/>
      <c r="L6333" s="588"/>
      <c r="M6333" s="587"/>
      <c r="N6333" s="587"/>
      <c r="O6333" s="587"/>
    </row>
    <row r="6334" spans="1:18" ht="75">
      <c r="B6334" s="590" t="s">
        <v>1498</v>
      </c>
      <c r="C6334" s="590" t="s">
        <v>36</v>
      </c>
      <c r="D6334" s="590" t="s">
        <v>4430</v>
      </c>
      <c r="E6334" s="590" t="s">
        <v>5</v>
      </c>
      <c r="F6334" s="591" t="s">
        <v>398</v>
      </c>
      <c r="G6334" s="590" t="s">
        <v>399</v>
      </c>
      <c r="H6334" s="589">
        <v>1</v>
      </c>
      <c r="I6334" s="592">
        <v>3886312.5</v>
      </c>
      <c r="J6334" s="592">
        <v>3886312.5</v>
      </c>
      <c r="K6334" s="590" t="s">
        <v>205</v>
      </c>
      <c r="L6334" s="590" t="s">
        <v>5689</v>
      </c>
      <c r="M6334" s="591" t="s">
        <v>398</v>
      </c>
      <c r="O6334" s="554" t="str">
        <f>+_xlfn.CONCAT(B6334,"-",E6334)</f>
        <v>B4/14/01-A</v>
      </c>
      <c r="P6334" s="555"/>
      <c r="Q6334" s="555"/>
      <c r="R6334" s="555"/>
    </row>
    <row r="6335" spans="1:18" ht="14.5">
      <c r="P6335" s="555"/>
      <c r="Q6335" s="555"/>
      <c r="R6335" s="555"/>
    </row>
    <row r="6336" spans="1:18" ht="14.5">
      <c r="A6336" s="587">
        <v>4</v>
      </c>
      <c r="B6336" s="588" t="s">
        <v>1498</v>
      </c>
      <c r="C6336" s="588" t="s">
        <v>36</v>
      </c>
      <c r="D6336" s="588" t="s">
        <v>36</v>
      </c>
      <c r="E6336" s="588" t="s">
        <v>36</v>
      </c>
      <c r="F6336" s="587" t="s">
        <v>400</v>
      </c>
      <c r="G6336" s="588" t="s">
        <v>36</v>
      </c>
      <c r="H6336" s="587"/>
      <c r="I6336" s="587"/>
      <c r="J6336" s="583">
        <v>826200</v>
      </c>
      <c r="K6336" s="588"/>
      <c r="L6336" s="588"/>
      <c r="M6336" s="587"/>
      <c r="N6336" s="587"/>
      <c r="O6336" s="587"/>
      <c r="P6336" s="555"/>
      <c r="Q6336" s="555"/>
      <c r="R6336" s="555"/>
    </row>
    <row r="6337" spans="1:18" ht="37.5">
      <c r="B6337" s="590" t="s">
        <v>1498</v>
      </c>
      <c r="C6337" s="590" t="s">
        <v>36</v>
      </c>
      <c r="D6337" s="590" t="s">
        <v>4430</v>
      </c>
      <c r="E6337" s="590" t="s">
        <v>6</v>
      </c>
      <c r="F6337" s="591" t="s">
        <v>401</v>
      </c>
      <c r="G6337" s="590" t="s">
        <v>311</v>
      </c>
      <c r="H6337" s="589">
        <v>12</v>
      </c>
      <c r="I6337" s="592">
        <v>68850</v>
      </c>
      <c r="J6337" s="592">
        <v>826200</v>
      </c>
      <c r="K6337" s="590" t="s">
        <v>205</v>
      </c>
      <c r="L6337" s="590" t="s">
        <v>5690</v>
      </c>
      <c r="M6337" s="591" t="s">
        <v>401</v>
      </c>
      <c r="O6337" s="554" t="str">
        <f>+_xlfn.CONCAT(B6337,"-",E6337)</f>
        <v>B4/14/01-B</v>
      </c>
    </row>
    <row r="6339" spans="1:18" ht="14.5">
      <c r="A6339" s="587">
        <v>4</v>
      </c>
      <c r="B6339" s="588" t="s">
        <v>1498</v>
      </c>
      <c r="C6339" s="588" t="s">
        <v>36</v>
      </c>
      <c r="D6339" s="588" t="s">
        <v>36</v>
      </c>
      <c r="E6339" s="588" t="s">
        <v>36</v>
      </c>
      <c r="F6339" s="587" t="s">
        <v>402</v>
      </c>
      <c r="G6339" s="588" t="s">
        <v>36</v>
      </c>
      <c r="H6339" s="587"/>
      <c r="I6339" s="587"/>
      <c r="J6339" s="583">
        <v>2012500</v>
      </c>
      <c r="K6339" s="588"/>
      <c r="L6339" s="588"/>
      <c r="M6339" s="587"/>
      <c r="N6339" s="587"/>
      <c r="O6339" s="587"/>
      <c r="P6339" s="555"/>
      <c r="Q6339" s="555"/>
      <c r="R6339" s="555"/>
    </row>
    <row r="6340" spans="1:18" ht="25">
      <c r="B6340" s="590" t="s">
        <v>1498</v>
      </c>
      <c r="C6340" s="590" t="s">
        <v>36</v>
      </c>
      <c r="D6340" s="590" t="s">
        <v>4430</v>
      </c>
      <c r="E6340" s="590" t="s">
        <v>7</v>
      </c>
      <c r="F6340" s="591" t="s">
        <v>403</v>
      </c>
      <c r="G6340" s="590" t="s">
        <v>311</v>
      </c>
      <c r="H6340" s="589">
        <v>46</v>
      </c>
      <c r="I6340" s="592">
        <v>43750</v>
      </c>
      <c r="J6340" s="592">
        <v>2012500</v>
      </c>
      <c r="K6340" s="590" t="s">
        <v>205</v>
      </c>
      <c r="L6340" s="590" t="s">
        <v>5691</v>
      </c>
      <c r="M6340" s="591" t="s">
        <v>403</v>
      </c>
      <c r="O6340" s="554" t="str">
        <f>+_xlfn.CONCAT(B6340,"-",E6340)</f>
        <v>B4/14/01-C</v>
      </c>
    </row>
    <row r="6342" spans="1:18" ht="14.5">
      <c r="A6342" s="587">
        <v>4</v>
      </c>
      <c r="B6342" s="588" t="s">
        <v>1498</v>
      </c>
      <c r="C6342" s="588" t="s">
        <v>36</v>
      </c>
      <c r="D6342" s="588" t="s">
        <v>36</v>
      </c>
      <c r="E6342" s="588" t="s">
        <v>36</v>
      </c>
      <c r="F6342" s="587" t="s">
        <v>404</v>
      </c>
      <c r="G6342" s="588" t="s">
        <v>36</v>
      </c>
      <c r="H6342" s="587"/>
      <c r="I6342" s="587"/>
      <c r="J6342" s="583">
        <v>281875</v>
      </c>
      <c r="K6342" s="588"/>
      <c r="L6342" s="588"/>
      <c r="M6342" s="587"/>
      <c r="N6342" s="587"/>
      <c r="O6342" s="587"/>
      <c r="P6342" s="555"/>
      <c r="Q6342" s="555"/>
      <c r="R6342" s="555"/>
    </row>
    <row r="6343" spans="1:18" ht="37.5">
      <c r="B6343" s="590" t="s">
        <v>1498</v>
      </c>
      <c r="C6343" s="590" t="s">
        <v>36</v>
      </c>
      <c r="D6343" s="590" t="s">
        <v>4430</v>
      </c>
      <c r="E6343" s="590" t="s">
        <v>8</v>
      </c>
      <c r="F6343" s="591" t="s">
        <v>5692</v>
      </c>
      <c r="G6343" s="590" t="s">
        <v>311</v>
      </c>
      <c r="H6343" s="589">
        <v>2</v>
      </c>
      <c r="I6343" s="592">
        <v>140937.5</v>
      </c>
      <c r="J6343" s="592">
        <v>281875</v>
      </c>
      <c r="K6343" s="590" t="s">
        <v>205</v>
      </c>
      <c r="L6343" s="590" t="s">
        <v>5693</v>
      </c>
      <c r="M6343" s="591" t="s">
        <v>5692</v>
      </c>
      <c r="O6343" s="554" t="str">
        <f>+_xlfn.CONCAT(B6343,"-",E6343)</f>
        <v>B4/14/01-D</v>
      </c>
    </row>
    <row r="6345" spans="1:18" ht="14.5">
      <c r="A6345" s="587">
        <v>4</v>
      </c>
      <c r="B6345" s="588" t="s">
        <v>1498</v>
      </c>
      <c r="C6345" s="588" t="s">
        <v>36</v>
      </c>
      <c r="D6345" s="588" t="s">
        <v>36</v>
      </c>
      <c r="E6345" s="588" t="s">
        <v>36</v>
      </c>
      <c r="F6345" s="587" t="s">
        <v>406</v>
      </c>
      <c r="G6345" s="588" t="s">
        <v>36</v>
      </c>
      <c r="H6345" s="587"/>
      <c r="I6345" s="587"/>
      <c r="J6345" s="583">
        <v>28089.84</v>
      </c>
      <c r="K6345" s="588"/>
      <c r="L6345" s="588"/>
      <c r="M6345" s="587"/>
      <c r="N6345" s="587"/>
      <c r="O6345" s="587"/>
      <c r="P6345" s="555"/>
      <c r="Q6345" s="555"/>
      <c r="R6345" s="555"/>
    </row>
    <row r="6346" spans="1:18" ht="25">
      <c r="B6346" s="590" t="s">
        <v>1498</v>
      </c>
      <c r="C6346" s="590" t="s">
        <v>36</v>
      </c>
      <c r="D6346" s="590" t="s">
        <v>4430</v>
      </c>
      <c r="E6346" s="590" t="s">
        <v>10</v>
      </c>
      <c r="F6346" s="591" t="s">
        <v>407</v>
      </c>
      <c r="G6346" s="590" t="s">
        <v>311</v>
      </c>
      <c r="H6346" s="589">
        <v>6</v>
      </c>
      <c r="I6346" s="592">
        <v>4681.6400000000003</v>
      </c>
      <c r="J6346" s="592">
        <v>28089.84</v>
      </c>
      <c r="K6346" s="590" t="s">
        <v>205</v>
      </c>
      <c r="L6346" s="590" t="s">
        <v>5694</v>
      </c>
      <c r="M6346" s="591" t="s">
        <v>407</v>
      </c>
      <c r="O6346" s="554" t="str">
        <f>+_xlfn.CONCAT(B6346,"-",E6346)</f>
        <v>B4/14/01-E</v>
      </c>
    </row>
    <row r="6348" spans="1:18" ht="14.5">
      <c r="P6348" s="555"/>
      <c r="Q6348" s="555"/>
      <c r="R6348" s="555"/>
    </row>
    <row r="6349" spans="1:18" ht="14.5">
      <c r="A6349" s="587">
        <v>4</v>
      </c>
      <c r="B6349" s="588" t="s">
        <v>1499</v>
      </c>
      <c r="C6349" s="588" t="s">
        <v>36</v>
      </c>
      <c r="D6349" s="588" t="s">
        <v>36</v>
      </c>
      <c r="E6349" s="588" t="s">
        <v>36</v>
      </c>
      <c r="F6349" s="587" t="s">
        <v>408</v>
      </c>
      <c r="G6349" s="588" t="s">
        <v>36</v>
      </c>
      <c r="H6349" s="587"/>
      <c r="I6349" s="587"/>
      <c r="J6349" s="583">
        <v>7120000</v>
      </c>
      <c r="K6349" s="588"/>
      <c r="L6349" s="588"/>
      <c r="M6349" s="587"/>
      <c r="N6349" s="587"/>
      <c r="O6349" s="587"/>
    </row>
    <row r="6350" spans="1:18">
      <c r="B6350" s="590" t="s">
        <v>1499</v>
      </c>
      <c r="C6350" s="590" t="s">
        <v>36</v>
      </c>
      <c r="D6350" s="590" t="s">
        <v>4430</v>
      </c>
      <c r="E6350" s="590" t="s">
        <v>5</v>
      </c>
      <c r="F6350" s="591" t="s">
        <v>409</v>
      </c>
      <c r="G6350" s="590" t="s">
        <v>5695</v>
      </c>
      <c r="H6350" s="589">
        <v>368</v>
      </c>
      <c r="I6350" s="592">
        <v>2500</v>
      </c>
      <c r="J6350" s="592">
        <v>920000</v>
      </c>
      <c r="K6350" s="590" t="s">
        <v>205</v>
      </c>
      <c r="L6350" s="590" t="s">
        <v>5696</v>
      </c>
      <c r="M6350" s="591" t="s">
        <v>409</v>
      </c>
      <c r="O6350" s="554" t="str">
        <f t="shared" ref="O6350:O6353" si="586">+_xlfn.CONCAT(B6350,"-",E6350)</f>
        <v>B4/14/02-A</v>
      </c>
    </row>
    <row r="6351" spans="1:18">
      <c r="B6351" s="590" t="s">
        <v>1499</v>
      </c>
      <c r="C6351" s="590" t="s">
        <v>36</v>
      </c>
      <c r="D6351" s="590" t="s">
        <v>4430</v>
      </c>
      <c r="E6351" s="590" t="s">
        <v>6</v>
      </c>
      <c r="F6351" s="591" t="s">
        <v>409</v>
      </c>
      <c r="G6351" s="590" t="s">
        <v>5695</v>
      </c>
      <c r="H6351" s="589">
        <v>384</v>
      </c>
      <c r="I6351" s="592">
        <v>2500</v>
      </c>
      <c r="J6351" s="592">
        <v>960000</v>
      </c>
      <c r="K6351" s="590" t="s">
        <v>205</v>
      </c>
      <c r="L6351" s="590" t="s">
        <v>5696</v>
      </c>
      <c r="M6351" s="591" t="s">
        <v>409</v>
      </c>
      <c r="O6351" s="554" t="str">
        <f t="shared" si="586"/>
        <v>B4/14/02-B</v>
      </c>
    </row>
    <row r="6352" spans="1:18" ht="14.5">
      <c r="B6352" s="590" t="s">
        <v>1499</v>
      </c>
      <c r="C6352" s="590" t="s">
        <v>36</v>
      </c>
      <c r="D6352" s="590" t="s">
        <v>4430</v>
      </c>
      <c r="E6352" s="590" t="s">
        <v>7</v>
      </c>
      <c r="F6352" s="591" t="s">
        <v>411</v>
      </c>
      <c r="G6352" s="590" t="s">
        <v>5695</v>
      </c>
      <c r="H6352" s="593">
        <v>1120</v>
      </c>
      <c r="I6352" s="592">
        <v>3125</v>
      </c>
      <c r="J6352" s="592">
        <v>3500000</v>
      </c>
      <c r="K6352" s="590" t="s">
        <v>205</v>
      </c>
      <c r="L6352" s="590" t="s">
        <v>5697</v>
      </c>
      <c r="M6352" s="591" t="s">
        <v>411</v>
      </c>
      <c r="O6352" s="554" t="str">
        <f t="shared" si="586"/>
        <v>B4/14/02-C</v>
      </c>
      <c r="P6352" s="555"/>
      <c r="Q6352" s="555"/>
      <c r="R6352" s="555"/>
    </row>
    <row r="6353" spans="1:18">
      <c r="B6353" s="590" t="s">
        <v>1499</v>
      </c>
      <c r="C6353" s="590" t="s">
        <v>36</v>
      </c>
      <c r="D6353" s="590" t="s">
        <v>4430</v>
      </c>
      <c r="E6353" s="590" t="s">
        <v>8</v>
      </c>
      <c r="F6353" s="591" t="s">
        <v>409</v>
      </c>
      <c r="G6353" s="590" t="s">
        <v>5695</v>
      </c>
      <c r="H6353" s="589">
        <v>696</v>
      </c>
      <c r="I6353" s="592">
        <v>2500</v>
      </c>
      <c r="J6353" s="592">
        <v>1740000</v>
      </c>
      <c r="K6353" s="590" t="s">
        <v>205</v>
      </c>
      <c r="L6353" s="590" t="s">
        <v>5696</v>
      </c>
      <c r="M6353" s="591" t="s">
        <v>409</v>
      </c>
      <c r="O6353" s="554" t="str">
        <f t="shared" si="586"/>
        <v>B4/14/02-D</v>
      </c>
    </row>
    <row r="6355" spans="1:18" ht="14.5">
      <c r="A6355" s="587">
        <v>4</v>
      </c>
      <c r="B6355" s="588" t="s">
        <v>1499</v>
      </c>
      <c r="C6355" s="588" t="s">
        <v>36</v>
      </c>
      <c r="D6355" s="588" t="s">
        <v>36</v>
      </c>
      <c r="E6355" s="588" t="s">
        <v>36</v>
      </c>
      <c r="F6355" s="587" t="s">
        <v>412</v>
      </c>
      <c r="G6355" s="588" t="s">
        <v>36</v>
      </c>
      <c r="H6355" s="587"/>
      <c r="I6355" s="587"/>
      <c r="J6355" s="583">
        <v>20291250</v>
      </c>
      <c r="K6355" s="588"/>
      <c r="L6355" s="588"/>
      <c r="M6355" s="587"/>
      <c r="N6355" s="587"/>
      <c r="O6355" s="587"/>
    </row>
    <row r="6356" spans="1:18">
      <c r="B6356" s="590" t="s">
        <v>1499</v>
      </c>
      <c r="C6356" s="590" t="s">
        <v>36</v>
      </c>
      <c r="D6356" s="590" t="s">
        <v>4430</v>
      </c>
      <c r="E6356" s="590" t="s">
        <v>10</v>
      </c>
      <c r="F6356" s="591" t="s">
        <v>413</v>
      </c>
      <c r="G6356" s="590" t="s">
        <v>5695</v>
      </c>
      <c r="H6356" s="589">
        <v>117</v>
      </c>
      <c r="I6356" s="592">
        <v>4375</v>
      </c>
      <c r="J6356" s="592">
        <v>511875</v>
      </c>
      <c r="K6356" s="590" t="s">
        <v>205</v>
      </c>
      <c r="L6356" s="590" t="s">
        <v>5698</v>
      </c>
      <c r="M6356" s="591" t="s">
        <v>413</v>
      </c>
      <c r="O6356" s="554" t="str">
        <f t="shared" ref="O6356:O6360" si="587">+_xlfn.CONCAT(B6356,"-",E6356)</f>
        <v>B4/14/02-E</v>
      </c>
    </row>
    <row r="6357" spans="1:18">
      <c r="B6357" s="590" t="s">
        <v>1499</v>
      </c>
      <c r="C6357" s="590" t="s">
        <v>36</v>
      </c>
      <c r="D6357" s="590" t="s">
        <v>4430</v>
      </c>
      <c r="E6357" s="590" t="s">
        <v>11</v>
      </c>
      <c r="F6357" s="591" t="s">
        <v>413</v>
      </c>
      <c r="G6357" s="590" t="s">
        <v>5695</v>
      </c>
      <c r="H6357" s="593">
        <v>1256</v>
      </c>
      <c r="I6357" s="592">
        <v>4375</v>
      </c>
      <c r="J6357" s="592">
        <v>5495000</v>
      </c>
      <c r="K6357" s="590" t="s">
        <v>205</v>
      </c>
      <c r="L6357" s="590" t="s">
        <v>5698</v>
      </c>
      <c r="M6357" s="591" t="s">
        <v>413</v>
      </c>
      <c r="O6357" s="554" t="str">
        <f t="shared" si="587"/>
        <v>B4/14/02-F</v>
      </c>
    </row>
    <row r="6358" spans="1:18" ht="14.5">
      <c r="B6358" s="590" t="s">
        <v>1499</v>
      </c>
      <c r="C6358" s="590" t="s">
        <v>36</v>
      </c>
      <c r="D6358" s="590" t="s">
        <v>4430</v>
      </c>
      <c r="E6358" s="590" t="s">
        <v>27</v>
      </c>
      <c r="F6358" s="591" t="s">
        <v>413</v>
      </c>
      <c r="G6358" s="590" t="s">
        <v>5695</v>
      </c>
      <c r="H6358" s="593">
        <v>2605</v>
      </c>
      <c r="I6358" s="592">
        <v>4375</v>
      </c>
      <c r="J6358" s="592">
        <v>11396875</v>
      </c>
      <c r="K6358" s="590" t="s">
        <v>205</v>
      </c>
      <c r="L6358" s="590" t="s">
        <v>5698</v>
      </c>
      <c r="M6358" s="591" t="s">
        <v>413</v>
      </c>
      <c r="O6358" s="554" t="str">
        <f t="shared" si="587"/>
        <v>B4/14/02-G</v>
      </c>
      <c r="P6358" s="555"/>
      <c r="Q6358" s="555"/>
      <c r="R6358" s="555"/>
    </row>
    <row r="6359" spans="1:18">
      <c r="B6359" s="590" t="s">
        <v>1499</v>
      </c>
      <c r="C6359" s="590" t="s">
        <v>36</v>
      </c>
      <c r="D6359" s="590" t="s">
        <v>4430</v>
      </c>
      <c r="E6359" s="590" t="s">
        <v>28</v>
      </c>
      <c r="F6359" s="591" t="s">
        <v>413</v>
      </c>
      <c r="G6359" s="590" t="s">
        <v>5695</v>
      </c>
      <c r="H6359" s="589">
        <v>600</v>
      </c>
      <c r="I6359" s="592">
        <v>4375</v>
      </c>
      <c r="J6359" s="592">
        <v>2625000</v>
      </c>
      <c r="K6359" s="590" t="s">
        <v>205</v>
      </c>
      <c r="L6359" s="590" t="s">
        <v>5698</v>
      </c>
      <c r="M6359" s="591" t="s">
        <v>413</v>
      </c>
      <c r="O6359" s="554" t="str">
        <f t="shared" si="587"/>
        <v>B4/14/02-H</v>
      </c>
    </row>
    <row r="6360" spans="1:18">
      <c r="B6360" s="590" t="s">
        <v>1499</v>
      </c>
      <c r="C6360" s="590" t="s">
        <v>36</v>
      </c>
      <c r="D6360" s="590" t="s">
        <v>4430</v>
      </c>
      <c r="E6360" s="590" t="s">
        <v>33</v>
      </c>
      <c r="F6360" s="591" t="s">
        <v>413</v>
      </c>
      <c r="G6360" s="590" t="s">
        <v>5695</v>
      </c>
      <c r="H6360" s="589">
        <v>60</v>
      </c>
      <c r="I6360" s="592">
        <v>4375</v>
      </c>
      <c r="J6360" s="592">
        <v>262500</v>
      </c>
      <c r="K6360" s="590" t="s">
        <v>205</v>
      </c>
      <c r="L6360" s="590" t="s">
        <v>5698</v>
      </c>
      <c r="M6360" s="591" t="s">
        <v>413</v>
      </c>
      <c r="O6360" s="554" t="str">
        <f t="shared" si="587"/>
        <v>B4/14/02-J</v>
      </c>
    </row>
    <row r="6362" spans="1:18" ht="14.5">
      <c r="A6362" s="587">
        <v>4</v>
      </c>
      <c r="B6362" s="588" t="s">
        <v>1499</v>
      </c>
      <c r="C6362" s="588" t="s">
        <v>36</v>
      </c>
      <c r="D6362" s="588" t="s">
        <v>36</v>
      </c>
      <c r="E6362" s="588" t="s">
        <v>36</v>
      </c>
      <c r="F6362" s="587" t="s">
        <v>415</v>
      </c>
      <c r="G6362" s="588" t="s">
        <v>36</v>
      </c>
      <c r="H6362" s="587"/>
      <c r="I6362" s="587"/>
      <c r="J6362" s="587">
        <v>0</v>
      </c>
      <c r="K6362" s="588"/>
      <c r="L6362" s="588"/>
      <c r="M6362" s="587"/>
      <c r="N6362" s="587"/>
      <c r="O6362" s="587"/>
    </row>
    <row r="6363" spans="1:18" ht="37.5">
      <c r="B6363" s="590" t="s">
        <v>1499</v>
      </c>
      <c r="C6363" s="590" t="s">
        <v>36</v>
      </c>
      <c r="D6363" s="590" t="s">
        <v>4430</v>
      </c>
      <c r="E6363" s="590" t="s">
        <v>34</v>
      </c>
      <c r="F6363" s="591" t="s">
        <v>417</v>
      </c>
      <c r="G6363" s="590" t="s">
        <v>311</v>
      </c>
      <c r="H6363" s="589">
        <v>0</v>
      </c>
      <c r="J6363" s="589" t="s">
        <v>1898</v>
      </c>
      <c r="K6363" s="590" t="s">
        <v>205</v>
      </c>
      <c r="L6363" s="590" t="s">
        <v>5699</v>
      </c>
      <c r="M6363" s="591" t="s">
        <v>417</v>
      </c>
      <c r="N6363" s="591" t="s">
        <v>5700</v>
      </c>
      <c r="O6363" s="554" t="str">
        <f>+_xlfn.CONCAT(B6363,"-",E6363)</f>
        <v>B4/14/02-K</v>
      </c>
    </row>
    <row r="6365" spans="1:18" ht="14.5">
      <c r="A6365" s="587">
        <v>4</v>
      </c>
      <c r="B6365" s="588" t="s">
        <v>1499</v>
      </c>
      <c r="C6365" s="588" t="s">
        <v>36</v>
      </c>
      <c r="D6365" s="588" t="s">
        <v>36</v>
      </c>
      <c r="E6365" s="588" t="s">
        <v>36</v>
      </c>
      <c r="F6365" s="587" t="s">
        <v>418</v>
      </c>
      <c r="G6365" s="588" t="s">
        <v>36</v>
      </c>
      <c r="H6365" s="587"/>
      <c r="I6365" s="587"/>
      <c r="J6365" s="587">
        <v>0</v>
      </c>
      <c r="K6365" s="588"/>
      <c r="L6365" s="588"/>
      <c r="M6365" s="587"/>
      <c r="N6365" s="587"/>
      <c r="O6365" s="587"/>
      <c r="P6365" s="555"/>
      <c r="Q6365" s="555"/>
      <c r="R6365" s="555"/>
    </row>
    <row r="6366" spans="1:18">
      <c r="B6366" s="590" t="s">
        <v>1499</v>
      </c>
      <c r="C6366" s="590" t="s">
        <v>36</v>
      </c>
      <c r="D6366" s="590" t="s">
        <v>4430</v>
      </c>
      <c r="E6366" s="590" t="s">
        <v>39</v>
      </c>
      <c r="F6366" s="591" t="s">
        <v>420</v>
      </c>
      <c r="G6366" s="590" t="s">
        <v>311</v>
      </c>
      <c r="H6366" s="589">
        <v>0</v>
      </c>
      <c r="J6366" s="589" t="s">
        <v>1898</v>
      </c>
      <c r="K6366" s="590" t="s">
        <v>205</v>
      </c>
      <c r="L6366" s="590" t="s">
        <v>5701</v>
      </c>
      <c r="M6366" s="591" t="s">
        <v>420</v>
      </c>
      <c r="N6366" s="591" t="s">
        <v>5700</v>
      </c>
      <c r="O6366" s="554" t="str">
        <f>+_xlfn.CONCAT(B6366,"-",E6366)</f>
        <v>B4/14/02-L</v>
      </c>
    </row>
    <row r="6368" spans="1:18" ht="14.5">
      <c r="P6368" s="555"/>
      <c r="Q6368" s="555"/>
      <c r="R6368" s="555"/>
    </row>
    <row r="6369" spans="1:18" ht="14.5">
      <c r="A6369" s="587">
        <v>4</v>
      </c>
      <c r="B6369" s="588" t="s">
        <v>1500</v>
      </c>
      <c r="C6369" s="588" t="s">
        <v>36</v>
      </c>
      <c r="D6369" s="588" t="s">
        <v>36</v>
      </c>
      <c r="E6369" s="588" t="s">
        <v>36</v>
      </c>
      <c r="F6369" s="587" t="s">
        <v>421</v>
      </c>
      <c r="G6369" s="588" t="s">
        <v>36</v>
      </c>
      <c r="H6369" s="587"/>
      <c r="I6369" s="587"/>
      <c r="J6369" s="587">
        <v>0</v>
      </c>
      <c r="K6369" s="588"/>
      <c r="L6369" s="588"/>
      <c r="M6369" s="587"/>
      <c r="N6369" s="587"/>
      <c r="O6369" s="587"/>
    </row>
    <row r="6370" spans="1:18" ht="25">
      <c r="B6370" s="590" t="s">
        <v>1500</v>
      </c>
      <c r="C6370" s="590" t="s">
        <v>36</v>
      </c>
      <c r="D6370" s="590" t="s">
        <v>4430</v>
      </c>
      <c r="E6370" s="590" t="s">
        <v>5</v>
      </c>
      <c r="F6370" s="591" t="s">
        <v>423</v>
      </c>
      <c r="G6370" s="590" t="s">
        <v>311</v>
      </c>
      <c r="H6370" s="589">
        <v>0</v>
      </c>
      <c r="J6370" s="589" t="s">
        <v>1898</v>
      </c>
      <c r="K6370" s="590" t="s">
        <v>205</v>
      </c>
      <c r="L6370" s="590" t="s">
        <v>5702</v>
      </c>
      <c r="M6370" s="591" t="s">
        <v>423</v>
      </c>
      <c r="N6370" s="591" t="s">
        <v>5700</v>
      </c>
      <c r="O6370" s="554" t="str">
        <f>+_xlfn.CONCAT(B6370,"-",E6370)</f>
        <v>B4/14/03-A</v>
      </c>
    </row>
    <row r="6372" spans="1:18" ht="14.5">
      <c r="A6372" s="587">
        <v>4</v>
      </c>
      <c r="B6372" s="588" t="s">
        <v>1500</v>
      </c>
      <c r="C6372" s="588" t="s">
        <v>36</v>
      </c>
      <c r="D6372" s="588" t="s">
        <v>36</v>
      </c>
      <c r="E6372" s="588" t="s">
        <v>36</v>
      </c>
      <c r="F6372" s="587" t="s">
        <v>424</v>
      </c>
      <c r="G6372" s="588" t="s">
        <v>36</v>
      </c>
      <c r="H6372" s="587"/>
      <c r="I6372" s="587"/>
      <c r="J6372" s="587">
        <v>0</v>
      </c>
      <c r="K6372" s="588"/>
      <c r="L6372" s="588"/>
      <c r="M6372" s="587"/>
      <c r="N6372" s="587"/>
      <c r="O6372" s="587"/>
      <c r="P6372" s="555"/>
      <c r="Q6372" s="555"/>
      <c r="R6372" s="555"/>
    </row>
    <row r="6373" spans="1:18" ht="50">
      <c r="B6373" s="590" t="s">
        <v>1500</v>
      </c>
      <c r="C6373" s="590" t="s">
        <v>36</v>
      </c>
      <c r="D6373" s="590" t="s">
        <v>4430</v>
      </c>
      <c r="E6373" s="590" t="s">
        <v>6</v>
      </c>
      <c r="F6373" s="591" t="s">
        <v>425</v>
      </c>
      <c r="G6373" s="590" t="s">
        <v>311</v>
      </c>
      <c r="H6373" s="589">
        <v>0</v>
      </c>
      <c r="J6373" s="589" t="s">
        <v>1898</v>
      </c>
      <c r="K6373" s="590" t="s">
        <v>205</v>
      </c>
      <c r="L6373" s="590" t="s">
        <v>5703</v>
      </c>
      <c r="M6373" s="591" t="s">
        <v>425</v>
      </c>
      <c r="N6373" s="591" t="s">
        <v>5700</v>
      </c>
      <c r="O6373" s="554" t="str">
        <f>+_xlfn.CONCAT(B6373,"-",E6373)</f>
        <v>B4/14/03-B</v>
      </c>
    </row>
    <row r="6375" spans="1:18" ht="14.5">
      <c r="A6375" s="587">
        <v>4</v>
      </c>
      <c r="B6375" s="588" t="s">
        <v>1500</v>
      </c>
      <c r="C6375" s="588" t="s">
        <v>36</v>
      </c>
      <c r="D6375" s="588" t="s">
        <v>36</v>
      </c>
      <c r="E6375" s="588" t="s">
        <v>36</v>
      </c>
      <c r="F6375" s="587" t="s">
        <v>426</v>
      </c>
      <c r="G6375" s="588" t="s">
        <v>36</v>
      </c>
      <c r="H6375" s="587"/>
      <c r="I6375" s="587"/>
      <c r="J6375" s="587">
        <v>0</v>
      </c>
      <c r="K6375" s="588"/>
      <c r="L6375" s="588"/>
      <c r="M6375" s="587"/>
      <c r="N6375" s="587"/>
      <c r="O6375" s="587"/>
      <c r="P6375" s="555"/>
      <c r="Q6375" s="555"/>
      <c r="R6375" s="555"/>
    </row>
    <row r="6376" spans="1:18" ht="25">
      <c r="B6376" s="590" t="s">
        <v>1500</v>
      </c>
      <c r="C6376" s="590" t="s">
        <v>36</v>
      </c>
      <c r="D6376" s="590" t="s">
        <v>4430</v>
      </c>
      <c r="E6376" s="590" t="s">
        <v>7</v>
      </c>
      <c r="F6376" s="591" t="s">
        <v>427</v>
      </c>
      <c r="G6376" s="590" t="s">
        <v>311</v>
      </c>
      <c r="H6376" s="589">
        <v>0</v>
      </c>
      <c r="J6376" s="589" t="s">
        <v>1898</v>
      </c>
      <c r="K6376" s="590" t="s">
        <v>205</v>
      </c>
      <c r="L6376" s="590" t="s">
        <v>5704</v>
      </c>
      <c r="M6376" s="591" t="s">
        <v>427</v>
      </c>
      <c r="N6376" s="591" t="s">
        <v>5700</v>
      </c>
      <c r="O6376" s="554" t="str">
        <f>+_xlfn.CONCAT(B6376,"-",E6376)</f>
        <v>B4/14/03-C</v>
      </c>
    </row>
    <row r="6378" spans="1:18" ht="14.5">
      <c r="P6378" s="555"/>
      <c r="Q6378" s="555"/>
      <c r="R6378" s="555"/>
    </row>
    <row r="6379" spans="1:18" ht="14.5">
      <c r="A6379" s="587">
        <v>2</v>
      </c>
      <c r="B6379" s="588" t="s">
        <v>1501</v>
      </c>
      <c r="C6379" s="588" t="s">
        <v>36</v>
      </c>
      <c r="D6379" s="588" t="s">
        <v>36</v>
      </c>
      <c r="E6379" s="588" t="s">
        <v>36</v>
      </c>
      <c r="F6379" s="587" t="s">
        <v>41</v>
      </c>
      <c r="G6379" s="588" t="s">
        <v>36</v>
      </c>
      <c r="H6379" s="587"/>
      <c r="I6379" s="587"/>
      <c r="J6379" s="583">
        <v>4879085.6500000004</v>
      </c>
      <c r="K6379" s="588"/>
      <c r="L6379" s="588"/>
      <c r="M6379" s="587"/>
      <c r="N6379" s="587"/>
      <c r="O6379" s="587"/>
    </row>
    <row r="6380" spans="1:18" ht="14.5">
      <c r="A6380" s="587">
        <v>3</v>
      </c>
      <c r="B6380" s="588" t="s">
        <v>1501</v>
      </c>
      <c r="C6380" s="588" t="s">
        <v>36</v>
      </c>
      <c r="D6380" s="588" t="s">
        <v>36</v>
      </c>
      <c r="E6380" s="588" t="s">
        <v>36</v>
      </c>
      <c r="F6380" s="587" t="s">
        <v>1913</v>
      </c>
      <c r="G6380" s="588" t="s">
        <v>36</v>
      </c>
      <c r="H6380" s="587"/>
      <c r="I6380" s="587"/>
      <c r="J6380" s="583">
        <v>652324.5</v>
      </c>
      <c r="K6380" s="588"/>
      <c r="L6380" s="588"/>
      <c r="M6380" s="587"/>
      <c r="N6380" s="587"/>
      <c r="O6380" s="587"/>
    </row>
    <row r="6381" spans="1:18">
      <c r="B6381" s="590" t="s">
        <v>1501</v>
      </c>
      <c r="C6381" s="590" t="s">
        <v>1914</v>
      </c>
      <c r="D6381" s="590" t="s">
        <v>1915</v>
      </c>
      <c r="E6381" s="590" t="s">
        <v>5</v>
      </c>
      <c r="F6381" s="591" t="s">
        <v>1193</v>
      </c>
      <c r="G6381" s="590" t="s">
        <v>311</v>
      </c>
      <c r="H6381" s="589">
        <v>420</v>
      </c>
      <c r="I6381" s="589">
        <v>47.75</v>
      </c>
      <c r="J6381" s="592">
        <v>20055</v>
      </c>
      <c r="K6381" s="590" t="s">
        <v>1362</v>
      </c>
      <c r="L6381" s="590" t="s">
        <v>5705</v>
      </c>
      <c r="M6381" s="591" t="s">
        <v>1193</v>
      </c>
      <c r="O6381" s="554" t="str">
        <f t="shared" ref="O6381:O6386" si="588">+_xlfn.CONCAT(B6381,"-",E6381)</f>
        <v>B4/21/01-A</v>
      </c>
    </row>
    <row r="6382" spans="1:18" ht="14.5">
      <c r="B6382" s="590" t="s">
        <v>1501</v>
      </c>
      <c r="C6382" s="590" t="s">
        <v>1914</v>
      </c>
      <c r="D6382" s="590" t="s">
        <v>1915</v>
      </c>
      <c r="E6382" s="590" t="s">
        <v>6</v>
      </c>
      <c r="F6382" s="591" t="s">
        <v>1194</v>
      </c>
      <c r="G6382" s="590" t="s">
        <v>311</v>
      </c>
      <c r="H6382" s="589">
        <v>210</v>
      </c>
      <c r="I6382" s="589">
        <v>63.5</v>
      </c>
      <c r="J6382" s="592">
        <v>13335</v>
      </c>
      <c r="K6382" s="590" t="s">
        <v>1362</v>
      </c>
      <c r="L6382" s="590" t="s">
        <v>5706</v>
      </c>
      <c r="M6382" s="591" t="s">
        <v>1194</v>
      </c>
      <c r="O6382" s="554" t="str">
        <f t="shared" si="588"/>
        <v>B4/21/01-B</v>
      </c>
      <c r="P6382" s="555"/>
      <c r="Q6382" s="555"/>
      <c r="R6382" s="555"/>
    </row>
    <row r="6383" spans="1:18" ht="14.5">
      <c r="B6383" s="590" t="s">
        <v>1501</v>
      </c>
      <c r="C6383" s="590" t="s">
        <v>1914</v>
      </c>
      <c r="D6383" s="590" t="s">
        <v>1915</v>
      </c>
      <c r="E6383" s="590" t="s">
        <v>7</v>
      </c>
      <c r="F6383" s="591" t="s">
        <v>1195</v>
      </c>
      <c r="G6383" s="590" t="s">
        <v>311</v>
      </c>
      <c r="H6383" s="593">
        <v>1500</v>
      </c>
      <c r="I6383" s="589">
        <v>63.5</v>
      </c>
      <c r="J6383" s="592">
        <v>95250</v>
      </c>
      <c r="K6383" s="590" t="s">
        <v>1362</v>
      </c>
      <c r="L6383" s="590" t="s">
        <v>5707</v>
      </c>
      <c r="M6383" s="591" t="s">
        <v>1195</v>
      </c>
      <c r="O6383" s="554" t="str">
        <f t="shared" si="588"/>
        <v>B4/21/01-C</v>
      </c>
      <c r="P6383" s="555"/>
      <c r="Q6383" s="555"/>
      <c r="R6383" s="555"/>
    </row>
    <row r="6384" spans="1:18">
      <c r="B6384" s="590" t="s">
        <v>1501</v>
      </c>
      <c r="C6384" s="590" t="s">
        <v>1914</v>
      </c>
      <c r="D6384" s="590" t="s">
        <v>1915</v>
      </c>
      <c r="E6384" s="590" t="s">
        <v>8</v>
      </c>
      <c r="F6384" s="591" t="s">
        <v>1196</v>
      </c>
      <c r="G6384" s="590" t="s">
        <v>311</v>
      </c>
      <c r="H6384" s="589">
        <v>150</v>
      </c>
      <c r="I6384" s="589">
        <v>63.5</v>
      </c>
      <c r="J6384" s="592">
        <v>9525</v>
      </c>
      <c r="K6384" s="590" t="s">
        <v>1362</v>
      </c>
      <c r="L6384" s="590" t="s">
        <v>5708</v>
      </c>
      <c r="M6384" s="591" t="s">
        <v>1196</v>
      </c>
      <c r="O6384" s="554" t="str">
        <f t="shared" si="588"/>
        <v>B4/21/01-D</v>
      </c>
    </row>
    <row r="6385" spans="1:18">
      <c r="B6385" s="590" t="s">
        <v>1501</v>
      </c>
      <c r="C6385" s="590" t="s">
        <v>1914</v>
      </c>
      <c r="D6385" s="590" t="s">
        <v>1915</v>
      </c>
      <c r="E6385" s="590" t="s">
        <v>10</v>
      </c>
      <c r="F6385" s="591" t="s">
        <v>1197</v>
      </c>
      <c r="G6385" s="590" t="s">
        <v>311</v>
      </c>
      <c r="H6385" s="589">
        <v>97</v>
      </c>
      <c r="I6385" s="589">
        <v>63.5</v>
      </c>
      <c r="J6385" s="592">
        <v>6159.5</v>
      </c>
      <c r="K6385" s="590" t="s">
        <v>1362</v>
      </c>
      <c r="L6385" s="590" t="s">
        <v>5709</v>
      </c>
      <c r="M6385" s="591" t="s">
        <v>1197</v>
      </c>
      <c r="O6385" s="554" t="str">
        <f t="shared" si="588"/>
        <v>B4/21/01-E</v>
      </c>
    </row>
    <row r="6386" spans="1:18">
      <c r="B6386" s="590" t="s">
        <v>1501</v>
      </c>
      <c r="C6386" s="590" t="s">
        <v>1914</v>
      </c>
      <c r="D6386" s="590" t="s">
        <v>1915</v>
      </c>
      <c r="E6386" s="590" t="s">
        <v>11</v>
      </c>
      <c r="F6386" s="591" t="s">
        <v>1198</v>
      </c>
      <c r="G6386" s="590" t="s">
        <v>311</v>
      </c>
      <c r="H6386" s="593">
        <v>8000</v>
      </c>
      <c r="I6386" s="589">
        <v>63.5</v>
      </c>
      <c r="J6386" s="592">
        <v>508000</v>
      </c>
      <c r="K6386" s="590" t="s">
        <v>1362</v>
      </c>
      <c r="L6386" s="590" t="s">
        <v>5710</v>
      </c>
      <c r="M6386" s="591" t="s">
        <v>1198</v>
      </c>
      <c r="O6386" s="554" t="str">
        <f t="shared" si="588"/>
        <v>B4/21/01-F</v>
      </c>
    </row>
    <row r="6388" spans="1:18" ht="14.5">
      <c r="A6388" s="587">
        <v>3</v>
      </c>
      <c r="B6388" s="588" t="s">
        <v>1501</v>
      </c>
      <c r="C6388" s="588" t="s">
        <v>36</v>
      </c>
      <c r="D6388" s="588" t="s">
        <v>36</v>
      </c>
      <c r="E6388" s="588" t="s">
        <v>36</v>
      </c>
      <c r="F6388" s="587" t="s">
        <v>1919</v>
      </c>
      <c r="G6388" s="588" t="s">
        <v>36</v>
      </c>
      <c r="H6388" s="587"/>
      <c r="I6388" s="587"/>
      <c r="J6388" s="583">
        <v>44124.13</v>
      </c>
      <c r="K6388" s="588"/>
      <c r="L6388" s="588"/>
      <c r="M6388" s="587"/>
      <c r="N6388" s="587"/>
      <c r="O6388" s="587"/>
    </row>
    <row r="6389" spans="1:18">
      <c r="B6389" s="590" t="s">
        <v>1501</v>
      </c>
      <c r="C6389" s="590" t="s">
        <v>1914</v>
      </c>
      <c r="D6389" s="590" t="s">
        <v>1915</v>
      </c>
      <c r="E6389" s="590" t="s">
        <v>27</v>
      </c>
      <c r="F6389" s="591" t="s">
        <v>1420</v>
      </c>
      <c r="G6389" s="590" t="s">
        <v>311</v>
      </c>
      <c r="H6389" s="589">
        <v>1</v>
      </c>
      <c r="I6389" s="592">
        <v>4574.13</v>
      </c>
      <c r="J6389" s="592">
        <v>4574.13</v>
      </c>
      <c r="K6389" s="590" t="s">
        <v>1362</v>
      </c>
      <c r="L6389" s="590" t="s">
        <v>5711</v>
      </c>
      <c r="M6389" s="591" t="s">
        <v>1420</v>
      </c>
      <c r="O6389" s="554" t="str">
        <f t="shared" ref="O6389:O6390" si="589">+_xlfn.CONCAT(B6389,"-",E6389)</f>
        <v>B4/21/01-G</v>
      </c>
    </row>
    <row r="6390" spans="1:18">
      <c r="B6390" s="590" t="s">
        <v>1501</v>
      </c>
      <c r="C6390" s="590" t="s">
        <v>1914</v>
      </c>
      <c r="D6390" s="590" t="s">
        <v>1915</v>
      </c>
      <c r="E6390" s="590" t="s">
        <v>28</v>
      </c>
      <c r="F6390" s="591" t="s">
        <v>1421</v>
      </c>
      <c r="G6390" s="590" t="s">
        <v>311</v>
      </c>
      <c r="H6390" s="589">
        <v>7</v>
      </c>
      <c r="I6390" s="592">
        <v>5650</v>
      </c>
      <c r="J6390" s="592">
        <v>39550</v>
      </c>
      <c r="K6390" s="590" t="s">
        <v>1362</v>
      </c>
      <c r="L6390" s="590" t="s">
        <v>5712</v>
      </c>
      <c r="M6390" s="591" t="s">
        <v>1421</v>
      </c>
      <c r="O6390" s="554" t="str">
        <f t="shared" si="589"/>
        <v>B4/21/01-H</v>
      </c>
    </row>
    <row r="6391" spans="1:18" ht="14.5">
      <c r="P6391" s="555"/>
      <c r="Q6391" s="555"/>
      <c r="R6391" s="555"/>
    </row>
    <row r="6392" spans="1:18" ht="14.5">
      <c r="A6392" s="587">
        <v>3</v>
      </c>
      <c r="B6392" s="588" t="s">
        <v>1501</v>
      </c>
      <c r="C6392" s="588" t="s">
        <v>36</v>
      </c>
      <c r="D6392" s="588" t="s">
        <v>36</v>
      </c>
      <c r="E6392" s="588" t="s">
        <v>36</v>
      </c>
      <c r="F6392" s="587" t="s">
        <v>1200</v>
      </c>
      <c r="G6392" s="588" t="s">
        <v>36</v>
      </c>
      <c r="H6392" s="587"/>
      <c r="I6392" s="587"/>
      <c r="J6392" s="583">
        <v>4116</v>
      </c>
      <c r="K6392" s="588"/>
      <c r="L6392" s="588"/>
      <c r="M6392" s="587"/>
      <c r="N6392" s="587"/>
      <c r="O6392" s="587"/>
    </row>
    <row r="6393" spans="1:18">
      <c r="B6393" s="590" t="s">
        <v>1501</v>
      </c>
      <c r="C6393" s="590" t="s">
        <v>1914</v>
      </c>
      <c r="D6393" s="590" t="s">
        <v>1915</v>
      </c>
      <c r="E6393" s="590" t="s">
        <v>33</v>
      </c>
      <c r="F6393" s="591" t="s">
        <v>1422</v>
      </c>
      <c r="G6393" s="590" t="s">
        <v>311</v>
      </c>
      <c r="H6393" s="589">
        <v>6</v>
      </c>
      <c r="I6393" s="589">
        <v>686</v>
      </c>
      <c r="J6393" s="592">
        <v>4116</v>
      </c>
      <c r="K6393" s="590" t="s">
        <v>1362</v>
      </c>
      <c r="L6393" s="590" t="s">
        <v>5713</v>
      </c>
      <c r="M6393" s="591" t="s">
        <v>1422</v>
      </c>
      <c r="O6393" s="554" t="str">
        <f>+_xlfn.CONCAT(B6393,"-",E6393)</f>
        <v>B4/21/01-J</v>
      </c>
    </row>
    <row r="6395" spans="1:18" ht="14.5">
      <c r="A6395" s="587">
        <v>3</v>
      </c>
      <c r="B6395" s="588" t="s">
        <v>1501</v>
      </c>
      <c r="C6395" s="588" t="s">
        <v>36</v>
      </c>
      <c r="D6395" s="588" t="s">
        <v>36</v>
      </c>
      <c r="E6395" s="588" t="s">
        <v>36</v>
      </c>
      <c r="F6395" s="587" t="s">
        <v>1922</v>
      </c>
      <c r="G6395" s="588" t="s">
        <v>36</v>
      </c>
      <c r="H6395" s="587"/>
      <c r="I6395" s="587"/>
      <c r="J6395" s="583">
        <v>50310</v>
      </c>
      <c r="K6395" s="588"/>
      <c r="L6395" s="588"/>
      <c r="M6395" s="587"/>
      <c r="N6395" s="587"/>
      <c r="O6395" s="587"/>
      <c r="P6395" s="555"/>
      <c r="Q6395" s="555"/>
      <c r="R6395" s="555"/>
    </row>
    <row r="6396" spans="1:18">
      <c r="B6396" s="590" t="s">
        <v>1501</v>
      </c>
      <c r="C6396" s="590" t="s">
        <v>1914</v>
      </c>
      <c r="D6396" s="590" t="s">
        <v>1915</v>
      </c>
      <c r="E6396" s="590" t="s">
        <v>34</v>
      </c>
      <c r="F6396" s="591" t="s">
        <v>1421</v>
      </c>
      <c r="G6396" s="590" t="s">
        <v>311</v>
      </c>
      <c r="H6396" s="589">
        <v>3</v>
      </c>
      <c r="I6396" s="592">
        <v>16770</v>
      </c>
      <c r="J6396" s="592">
        <v>50310</v>
      </c>
      <c r="K6396" s="590" t="s">
        <v>1362</v>
      </c>
      <c r="L6396" s="590" t="s">
        <v>5714</v>
      </c>
      <c r="M6396" s="591" t="s">
        <v>1421</v>
      </c>
      <c r="O6396" s="554" t="str">
        <f>+_xlfn.CONCAT(B6396,"-",E6396)</f>
        <v>B4/21/01-K</v>
      </c>
    </row>
    <row r="6398" spans="1:18" ht="14.5">
      <c r="A6398" s="587">
        <v>3</v>
      </c>
      <c r="B6398" s="588" t="s">
        <v>1501</v>
      </c>
      <c r="C6398" s="588" t="s">
        <v>36</v>
      </c>
      <c r="D6398" s="588" t="s">
        <v>36</v>
      </c>
      <c r="E6398" s="588" t="s">
        <v>36</v>
      </c>
      <c r="F6398" s="587" t="s">
        <v>1202</v>
      </c>
      <c r="G6398" s="588" t="s">
        <v>36</v>
      </c>
      <c r="H6398" s="587"/>
      <c r="I6398" s="587"/>
      <c r="J6398" s="583">
        <v>2503.89</v>
      </c>
      <c r="K6398" s="588"/>
      <c r="L6398" s="588"/>
      <c r="M6398" s="587"/>
      <c r="N6398" s="587"/>
      <c r="O6398" s="587"/>
      <c r="P6398" s="555"/>
      <c r="Q6398" s="555"/>
      <c r="R6398" s="555"/>
    </row>
    <row r="6399" spans="1:18">
      <c r="B6399" s="590" t="s">
        <v>1501</v>
      </c>
      <c r="C6399" s="590" t="s">
        <v>1914</v>
      </c>
      <c r="D6399" s="590" t="s">
        <v>1915</v>
      </c>
      <c r="E6399" s="590" t="s">
        <v>39</v>
      </c>
      <c r="F6399" s="591" t="s">
        <v>1423</v>
      </c>
      <c r="G6399" s="590" t="s">
        <v>311</v>
      </c>
      <c r="H6399" s="589">
        <v>3</v>
      </c>
      <c r="I6399" s="589">
        <v>834.63</v>
      </c>
      <c r="J6399" s="592">
        <v>2503.89</v>
      </c>
      <c r="K6399" s="590" t="s">
        <v>1362</v>
      </c>
      <c r="L6399" s="590" t="s">
        <v>5715</v>
      </c>
      <c r="M6399" s="591" t="s">
        <v>1423</v>
      </c>
      <c r="O6399" s="554" t="str">
        <f>+_xlfn.CONCAT(B6399,"-",E6399)</f>
        <v>B4/21/01-L</v>
      </c>
    </row>
    <row r="6401" spans="1:18" ht="14.5">
      <c r="A6401" s="587">
        <v>3</v>
      </c>
      <c r="B6401" s="588" t="s">
        <v>1501</v>
      </c>
      <c r="C6401" s="588" t="s">
        <v>36</v>
      </c>
      <c r="D6401" s="588" t="s">
        <v>36</v>
      </c>
      <c r="E6401" s="588" t="s">
        <v>36</v>
      </c>
      <c r="F6401" s="587" t="s">
        <v>1203</v>
      </c>
      <c r="G6401" s="588" t="s">
        <v>36</v>
      </c>
      <c r="H6401" s="587"/>
      <c r="I6401" s="587"/>
      <c r="J6401" s="583">
        <v>6033.39</v>
      </c>
      <c r="K6401" s="588"/>
      <c r="L6401" s="588"/>
      <c r="M6401" s="587"/>
      <c r="N6401" s="587"/>
      <c r="O6401" s="587"/>
      <c r="P6401" s="555"/>
      <c r="Q6401" s="555"/>
      <c r="R6401" s="555"/>
    </row>
    <row r="6402" spans="1:18">
      <c r="B6402" s="590" t="s">
        <v>1501</v>
      </c>
      <c r="C6402" s="590" t="s">
        <v>1914</v>
      </c>
      <c r="D6402" s="590" t="s">
        <v>1915</v>
      </c>
      <c r="E6402" s="590" t="s">
        <v>38</v>
      </c>
      <c r="F6402" s="591" t="s">
        <v>1421</v>
      </c>
      <c r="G6402" s="590" t="s">
        <v>311</v>
      </c>
      <c r="H6402" s="589">
        <v>3</v>
      </c>
      <c r="I6402" s="592">
        <v>2011.13</v>
      </c>
      <c r="J6402" s="592">
        <v>6033.39</v>
      </c>
      <c r="K6402" s="590" t="s">
        <v>1362</v>
      </c>
      <c r="L6402" s="590" t="s">
        <v>5716</v>
      </c>
      <c r="M6402" s="591" t="s">
        <v>1421</v>
      </c>
      <c r="O6402" s="554" t="str">
        <f>+_xlfn.CONCAT(B6402,"-",E6402)</f>
        <v>B4/21/01-M</v>
      </c>
    </row>
    <row r="6404" spans="1:18" ht="29">
      <c r="A6404" s="587">
        <v>3</v>
      </c>
      <c r="B6404" s="588" t="s">
        <v>1501</v>
      </c>
      <c r="C6404" s="588" t="s">
        <v>36</v>
      </c>
      <c r="D6404" s="588" t="s">
        <v>36</v>
      </c>
      <c r="E6404" s="588" t="s">
        <v>36</v>
      </c>
      <c r="F6404" s="587" t="s">
        <v>1926</v>
      </c>
      <c r="G6404" s="588" t="s">
        <v>36</v>
      </c>
      <c r="H6404" s="587"/>
      <c r="I6404" s="587"/>
      <c r="J6404" s="583">
        <v>5456.25</v>
      </c>
      <c r="K6404" s="588"/>
      <c r="L6404" s="588"/>
      <c r="M6404" s="587"/>
      <c r="N6404" s="587"/>
      <c r="O6404" s="587"/>
      <c r="P6404" s="555"/>
      <c r="Q6404" s="555"/>
      <c r="R6404" s="555"/>
    </row>
    <row r="6405" spans="1:18">
      <c r="B6405" s="590" t="s">
        <v>1501</v>
      </c>
      <c r="C6405" s="590" t="s">
        <v>1914</v>
      </c>
      <c r="D6405" s="590" t="s">
        <v>1915</v>
      </c>
      <c r="E6405" s="590" t="s">
        <v>205</v>
      </c>
      <c r="F6405" s="591" t="s">
        <v>1205</v>
      </c>
      <c r="G6405" s="590" t="s">
        <v>311</v>
      </c>
      <c r="H6405" s="589">
        <v>3</v>
      </c>
      <c r="I6405" s="592">
        <v>1818.75</v>
      </c>
      <c r="J6405" s="592">
        <v>5456.25</v>
      </c>
      <c r="K6405" s="590" t="s">
        <v>1362</v>
      </c>
      <c r="L6405" s="590" t="s">
        <v>5717</v>
      </c>
      <c r="M6405" s="591" t="s">
        <v>1205</v>
      </c>
      <c r="O6405" s="554" t="str">
        <f>+_xlfn.CONCAT(B6405,"-",E6405)</f>
        <v>B4/21/01-N</v>
      </c>
    </row>
    <row r="6407" spans="1:18" ht="14.5">
      <c r="P6407" s="555"/>
      <c r="Q6407" s="555"/>
      <c r="R6407" s="555"/>
    </row>
    <row r="6408" spans="1:18" ht="14.5">
      <c r="A6408" s="587">
        <v>3</v>
      </c>
      <c r="B6408" s="588" t="s">
        <v>1502</v>
      </c>
      <c r="C6408" s="588" t="s">
        <v>36</v>
      </c>
      <c r="D6408" s="588" t="s">
        <v>36</v>
      </c>
      <c r="E6408" s="588" t="s">
        <v>36</v>
      </c>
      <c r="F6408" s="587" t="s">
        <v>1928</v>
      </c>
      <c r="G6408" s="588" t="s">
        <v>36</v>
      </c>
      <c r="H6408" s="587"/>
      <c r="I6408" s="587"/>
      <c r="J6408" s="583">
        <v>2380.89</v>
      </c>
      <c r="K6408" s="588"/>
      <c r="L6408" s="588"/>
      <c r="M6408" s="587"/>
      <c r="N6408" s="587"/>
      <c r="O6408" s="587"/>
    </row>
    <row r="6409" spans="1:18">
      <c r="B6409" s="590" t="s">
        <v>1502</v>
      </c>
      <c r="C6409" s="590" t="s">
        <v>1914</v>
      </c>
      <c r="D6409" s="590" t="s">
        <v>1915</v>
      </c>
      <c r="E6409" s="590" t="s">
        <v>5</v>
      </c>
      <c r="F6409" s="591" t="s">
        <v>1424</v>
      </c>
      <c r="G6409" s="590" t="s">
        <v>311</v>
      </c>
      <c r="H6409" s="589">
        <v>3</v>
      </c>
      <c r="I6409" s="589">
        <v>793.63</v>
      </c>
      <c r="J6409" s="592">
        <v>2380.89</v>
      </c>
      <c r="K6409" s="590" t="s">
        <v>1362</v>
      </c>
      <c r="L6409" s="590" t="s">
        <v>5718</v>
      </c>
      <c r="M6409" s="591" t="s">
        <v>1424</v>
      </c>
      <c r="O6409" s="554" t="str">
        <f>+_xlfn.CONCAT(B6409,"-",E6409)</f>
        <v>B4/21/02-A</v>
      </c>
    </row>
    <row r="6411" spans="1:18" ht="14.5">
      <c r="A6411" s="587">
        <v>3</v>
      </c>
      <c r="B6411" s="588" t="s">
        <v>1502</v>
      </c>
      <c r="C6411" s="588" t="s">
        <v>36</v>
      </c>
      <c r="D6411" s="588" t="s">
        <v>36</v>
      </c>
      <c r="E6411" s="588" t="s">
        <v>36</v>
      </c>
      <c r="F6411" s="587" t="s">
        <v>1207</v>
      </c>
      <c r="G6411" s="588" t="s">
        <v>36</v>
      </c>
      <c r="H6411" s="587"/>
      <c r="I6411" s="587"/>
      <c r="J6411" s="583">
        <v>6040.17</v>
      </c>
      <c r="K6411" s="588"/>
      <c r="L6411" s="588"/>
      <c r="M6411" s="587"/>
      <c r="N6411" s="587"/>
      <c r="O6411" s="587"/>
      <c r="P6411" s="555"/>
      <c r="Q6411" s="555"/>
      <c r="R6411" s="555"/>
    </row>
    <row r="6412" spans="1:18">
      <c r="B6412" s="590" t="s">
        <v>1502</v>
      </c>
      <c r="C6412" s="590" t="s">
        <v>1914</v>
      </c>
      <c r="D6412" s="590" t="s">
        <v>1915</v>
      </c>
      <c r="E6412" s="590" t="s">
        <v>6</v>
      </c>
      <c r="F6412" s="591" t="s">
        <v>1425</v>
      </c>
      <c r="G6412" s="590" t="s">
        <v>311</v>
      </c>
      <c r="H6412" s="589">
        <v>9</v>
      </c>
      <c r="I6412" s="589">
        <v>671.13</v>
      </c>
      <c r="J6412" s="592">
        <v>6040.17</v>
      </c>
      <c r="K6412" s="590" t="s">
        <v>1362</v>
      </c>
      <c r="L6412" s="590" t="s">
        <v>5719</v>
      </c>
      <c r="M6412" s="591" t="s">
        <v>1425</v>
      </c>
      <c r="O6412" s="554" t="str">
        <f>+_xlfn.CONCAT(B6412,"-",E6412)</f>
        <v>B4/21/02-B</v>
      </c>
    </row>
    <row r="6414" spans="1:18" ht="14.5">
      <c r="A6414" s="587">
        <v>3</v>
      </c>
      <c r="B6414" s="588" t="s">
        <v>1502</v>
      </c>
      <c r="C6414" s="588" t="s">
        <v>36</v>
      </c>
      <c r="D6414" s="588" t="s">
        <v>36</v>
      </c>
      <c r="E6414" s="588" t="s">
        <v>36</v>
      </c>
      <c r="F6414" s="587" t="s">
        <v>1208</v>
      </c>
      <c r="G6414" s="588" t="s">
        <v>36</v>
      </c>
      <c r="H6414" s="587"/>
      <c r="I6414" s="587"/>
      <c r="J6414" s="587">
        <v>481.5</v>
      </c>
      <c r="K6414" s="588"/>
      <c r="L6414" s="588"/>
      <c r="M6414" s="587"/>
      <c r="N6414" s="587"/>
      <c r="O6414" s="587"/>
      <c r="P6414" s="555"/>
      <c r="Q6414" s="555"/>
      <c r="R6414" s="555"/>
    </row>
    <row r="6415" spans="1:18">
      <c r="B6415" s="590" t="s">
        <v>1502</v>
      </c>
      <c r="C6415" s="590" t="s">
        <v>1914</v>
      </c>
      <c r="D6415" s="590" t="s">
        <v>1915</v>
      </c>
      <c r="E6415" s="590" t="s">
        <v>7</v>
      </c>
      <c r="F6415" s="591" t="s">
        <v>1424</v>
      </c>
      <c r="G6415" s="590" t="s">
        <v>311</v>
      </c>
      <c r="H6415" s="589">
        <v>9</v>
      </c>
      <c r="I6415" s="589">
        <v>53.5</v>
      </c>
      <c r="J6415" s="589">
        <v>481.5</v>
      </c>
      <c r="K6415" s="590" t="s">
        <v>1362</v>
      </c>
      <c r="L6415" s="590" t="s">
        <v>5720</v>
      </c>
      <c r="M6415" s="591" t="s">
        <v>1424</v>
      </c>
      <c r="O6415" s="554" t="str">
        <f>+_xlfn.CONCAT(B6415,"-",E6415)</f>
        <v>B4/21/02-C</v>
      </c>
    </row>
    <row r="6417" spans="1:18" ht="14.5">
      <c r="A6417" s="587">
        <v>3</v>
      </c>
      <c r="B6417" s="588" t="s">
        <v>1502</v>
      </c>
      <c r="C6417" s="588" t="s">
        <v>36</v>
      </c>
      <c r="D6417" s="588" t="s">
        <v>36</v>
      </c>
      <c r="E6417" s="588" t="s">
        <v>36</v>
      </c>
      <c r="F6417" s="587" t="s">
        <v>1933</v>
      </c>
      <c r="G6417" s="588" t="s">
        <v>36</v>
      </c>
      <c r="H6417" s="587"/>
      <c r="I6417" s="587"/>
      <c r="J6417" s="587">
        <v>0</v>
      </c>
      <c r="K6417" s="588"/>
      <c r="L6417" s="588"/>
      <c r="M6417" s="587"/>
      <c r="N6417" s="587"/>
      <c r="O6417" s="587"/>
      <c r="P6417" s="555"/>
      <c r="Q6417" s="555"/>
      <c r="R6417" s="555"/>
    </row>
    <row r="6418" spans="1:18" ht="14.5">
      <c r="A6418" s="587">
        <v>3</v>
      </c>
      <c r="B6418" s="588" t="s">
        <v>1502</v>
      </c>
      <c r="C6418" s="588" t="s">
        <v>36</v>
      </c>
      <c r="D6418" s="588" t="s">
        <v>36</v>
      </c>
      <c r="E6418" s="588" t="s">
        <v>36</v>
      </c>
      <c r="F6418" s="587" t="s">
        <v>1934</v>
      </c>
      <c r="G6418" s="588" t="s">
        <v>36</v>
      </c>
      <c r="H6418" s="587"/>
      <c r="I6418" s="587"/>
      <c r="J6418" s="583">
        <v>3663</v>
      </c>
      <c r="K6418" s="588"/>
      <c r="L6418" s="588"/>
      <c r="M6418" s="587"/>
      <c r="N6418" s="587"/>
      <c r="O6418" s="587"/>
    </row>
    <row r="6419" spans="1:18">
      <c r="B6419" s="590" t="s">
        <v>1502</v>
      </c>
      <c r="C6419" s="590" t="s">
        <v>1914</v>
      </c>
      <c r="D6419" s="590" t="s">
        <v>1915</v>
      </c>
      <c r="E6419" s="590" t="s">
        <v>8</v>
      </c>
      <c r="F6419" s="591" t="s">
        <v>1426</v>
      </c>
      <c r="G6419" s="590" t="s">
        <v>179</v>
      </c>
      <c r="H6419" s="589">
        <v>66</v>
      </c>
      <c r="I6419" s="589">
        <v>55.5</v>
      </c>
      <c r="J6419" s="592">
        <v>3663</v>
      </c>
      <c r="K6419" s="590" t="s">
        <v>1362</v>
      </c>
      <c r="L6419" s="590" t="s">
        <v>5721</v>
      </c>
      <c r="M6419" s="591" t="s">
        <v>1426</v>
      </c>
      <c r="O6419" s="554" t="str">
        <f>+_xlfn.CONCAT(B6419,"-",E6419)</f>
        <v>B4/21/02-D</v>
      </c>
    </row>
    <row r="6420" spans="1:18" ht="14.5">
      <c r="P6420" s="555"/>
      <c r="Q6420" s="555"/>
      <c r="R6420" s="555"/>
    </row>
    <row r="6421" spans="1:18" ht="43.5">
      <c r="A6421" s="587">
        <v>3</v>
      </c>
      <c r="B6421" s="588" t="s">
        <v>1502</v>
      </c>
      <c r="C6421" s="588" t="s">
        <v>36</v>
      </c>
      <c r="D6421" s="588" t="s">
        <v>36</v>
      </c>
      <c r="E6421" s="588" t="s">
        <v>36</v>
      </c>
      <c r="F6421" s="587" t="s">
        <v>1211</v>
      </c>
      <c r="G6421" s="588" t="s">
        <v>36</v>
      </c>
      <c r="H6421" s="587"/>
      <c r="I6421" s="587"/>
      <c r="J6421" s="583">
        <v>2052202.59</v>
      </c>
      <c r="K6421" s="588"/>
      <c r="L6421" s="588"/>
      <c r="M6421" s="587"/>
      <c r="N6421" s="587"/>
      <c r="O6421" s="587"/>
      <c r="P6421" s="555"/>
      <c r="Q6421" s="555"/>
      <c r="R6421" s="555"/>
    </row>
    <row r="6422" spans="1:18">
      <c r="B6422" s="590" t="s">
        <v>1502</v>
      </c>
      <c r="C6422" s="590" t="s">
        <v>1914</v>
      </c>
      <c r="D6422" s="590" t="s">
        <v>1915</v>
      </c>
      <c r="E6422" s="590" t="s">
        <v>10</v>
      </c>
      <c r="F6422" s="591" t="s">
        <v>1424</v>
      </c>
      <c r="G6422" s="590" t="s">
        <v>179</v>
      </c>
      <c r="H6422" s="593">
        <v>1320</v>
      </c>
      <c r="I6422" s="589">
        <v>46.25</v>
      </c>
      <c r="J6422" s="592">
        <v>61050</v>
      </c>
      <c r="K6422" s="590" t="s">
        <v>1362</v>
      </c>
      <c r="L6422" s="590" t="s">
        <v>5722</v>
      </c>
      <c r="M6422" s="591" t="s">
        <v>1424</v>
      </c>
      <c r="O6422" s="554" t="str">
        <f t="shared" ref="O6422:O6430" si="590">+_xlfn.CONCAT(B6422,"-",E6422)</f>
        <v>B4/21/02-E</v>
      </c>
    </row>
    <row r="6423" spans="1:18">
      <c r="B6423" s="590" t="s">
        <v>1502</v>
      </c>
      <c r="C6423" s="590" t="s">
        <v>1914</v>
      </c>
      <c r="D6423" s="590" t="s">
        <v>1915</v>
      </c>
      <c r="E6423" s="590" t="s">
        <v>11</v>
      </c>
      <c r="F6423" s="591" t="s">
        <v>1426</v>
      </c>
      <c r="G6423" s="590" t="s">
        <v>179</v>
      </c>
      <c r="H6423" s="593">
        <v>2390</v>
      </c>
      <c r="I6423" s="589">
        <v>55.5</v>
      </c>
      <c r="J6423" s="592">
        <v>132645</v>
      </c>
      <c r="K6423" s="590" t="s">
        <v>1362</v>
      </c>
      <c r="L6423" s="590" t="s">
        <v>5723</v>
      </c>
      <c r="M6423" s="591" t="s">
        <v>1426</v>
      </c>
      <c r="O6423" s="554" t="str">
        <f t="shared" si="590"/>
        <v>B4/21/02-F</v>
      </c>
    </row>
    <row r="6424" spans="1:18" ht="14.5">
      <c r="B6424" s="590" t="s">
        <v>1502</v>
      </c>
      <c r="C6424" s="590" t="s">
        <v>1914</v>
      </c>
      <c r="D6424" s="590" t="s">
        <v>1915</v>
      </c>
      <c r="E6424" s="590" t="s">
        <v>27</v>
      </c>
      <c r="F6424" s="591" t="s">
        <v>1425</v>
      </c>
      <c r="G6424" s="590" t="s">
        <v>179</v>
      </c>
      <c r="H6424" s="593">
        <v>2375</v>
      </c>
      <c r="I6424" s="589">
        <v>82.13</v>
      </c>
      <c r="J6424" s="592">
        <v>195058.75</v>
      </c>
      <c r="K6424" s="590" t="s">
        <v>1362</v>
      </c>
      <c r="L6424" s="590" t="s">
        <v>5724</v>
      </c>
      <c r="M6424" s="591" t="s">
        <v>1425</v>
      </c>
      <c r="O6424" s="554" t="str">
        <f t="shared" si="590"/>
        <v>B4/21/02-G</v>
      </c>
      <c r="P6424" s="555"/>
      <c r="Q6424" s="555"/>
      <c r="R6424" s="555"/>
    </row>
    <row r="6425" spans="1:18">
      <c r="B6425" s="590" t="s">
        <v>1502</v>
      </c>
      <c r="C6425" s="590" t="s">
        <v>1914</v>
      </c>
      <c r="D6425" s="590" t="s">
        <v>1915</v>
      </c>
      <c r="E6425" s="590" t="s">
        <v>28</v>
      </c>
      <c r="F6425" s="591" t="s">
        <v>1427</v>
      </c>
      <c r="G6425" s="590" t="s">
        <v>179</v>
      </c>
      <c r="H6425" s="593">
        <v>1523</v>
      </c>
      <c r="I6425" s="589">
        <v>96.5</v>
      </c>
      <c r="J6425" s="592">
        <v>146969.5</v>
      </c>
      <c r="K6425" s="590" t="s">
        <v>1362</v>
      </c>
      <c r="L6425" s="590" t="s">
        <v>5725</v>
      </c>
      <c r="M6425" s="591" t="s">
        <v>1427</v>
      </c>
      <c r="O6425" s="554" t="str">
        <f t="shared" si="590"/>
        <v>B4/21/02-H</v>
      </c>
    </row>
    <row r="6426" spans="1:18">
      <c r="B6426" s="590" t="s">
        <v>1502</v>
      </c>
      <c r="C6426" s="590" t="s">
        <v>1914</v>
      </c>
      <c r="D6426" s="590" t="s">
        <v>1915</v>
      </c>
      <c r="E6426" s="590" t="s">
        <v>33</v>
      </c>
      <c r="F6426" s="591" t="s">
        <v>1428</v>
      </c>
      <c r="G6426" s="590" t="s">
        <v>179</v>
      </c>
      <c r="H6426" s="589">
        <v>820</v>
      </c>
      <c r="I6426" s="589">
        <v>128.88</v>
      </c>
      <c r="J6426" s="592">
        <v>105681.60000000001</v>
      </c>
      <c r="K6426" s="590" t="s">
        <v>1362</v>
      </c>
      <c r="L6426" s="590" t="s">
        <v>5726</v>
      </c>
      <c r="M6426" s="591" t="s">
        <v>1428</v>
      </c>
      <c r="O6426" s="554" t="str">
        <f t="shared" si="590"/>
        <v>B4/21/02-J</v>
      </c>
    </row>
    <row r="6427" spans="1:18">
      <c r="B6427" s="590" t="s">
        <v>1502</v>
      </c>
      <c r="C6427" s="590" t="s">
        <v>1914</v>
      </c>
      <c r="D6427" s="590" t="s">
        <v>1915</v>
      </c>
      <c r="E6427" s="590" t="s">
        <v>34</v>
      </c>
      <c r="F6427" s="591" t="s">
        <v>1429</v>
      </c>
      <c r="G6427" s="590" t="s">
        <v>179</v>
      </c>
      <c r="H6427" s="589">
        <v>768</v>
      </c>
      <c r="I6427" s="589">
        <v>176.25</v>
      </c>
      <c r="J6427" s="592">
        <v>135360</v>
      </c>
      <c r="K6427" s="590" t="s">
        <v>1362</v>
      </c>
      <c r="L6427" s="590" t="s">
        <v>5727</v>
      </c>
      <c r="M6427" s="591" t="s">
        <v>1429</v>
      </c>
      <c r="O6427" s="554" t="str">
        <f t="shared" si="590"/>
        <v>B4/21/02-K</v>
      </c>
    </row>
    <row r="6428" spans="1:18">
      <c r="B6428" s="590" t="s">
        <v>1502</v>
      </c>
      <c r="C6428" s="590" t="s">
        <v>1914</v>
      </c>
      <c r="D6428" s="590" t="s">
        <v>1915</v>
      </c>
      <c r="E6428" s="590" t="s">
        <v>39</v>
      </c>
      <c r="F6428" s="591" t="s">
        <v>1420</v>
      </c>
      <c r="G6428" s="590" t="s">
        <v>179</v>
      </c>
      <c r="H6428" s="589">
        <v>732</v>
      </c>
      <c r="I6428" s="589">
        <v>244.75</v>
      </c>
      <c r="J6428" s="592">
        <v>179157</v>
      </c>
      <c r="K6428" s="590" t="s">
        <v>1362</v>
      </c>
      <c r="L6428" s="590" t="s">
        <v>5728</v>
      </c>
      <c r="M6428" s="591" t="s">
        <v>1420</v>
      </c>
      <c r="O6428" s="554" t="str">
        <f t="shared" si="590"/>
        <v>B4/21/02-L</v>
      </c>
    </row>
    <row r="6429" spans="1:18">
      <c r="B6429" s="590" t="s">
        <v>1502</v>
      </c>
      <c r="C6429" s="590" t="s">
        <v>1914</v>
      </c>
      <c r="D6429" s="590" t="s">
        <v>1915</v>
      </c>
      <c r="E6429" s="590" t="s">
        <v>38</v>
      </c>
      <c r="F6429" s="591" t="s">
        <v>1423</v>
      </c>
      <c r="G6429" s="590" t="s">
        <v>179</v>
      </c>
      <c r="H6429" s="589">
        <v>748</v>
      </c>
      <c r="I6429" s="589">
        <v>408.88</v>
      </c>
      <c r="J6429" s="592">
        <v>305842.24</v>
      </c>
      <c r="K6429" s="590" t="s">
        <v>1362</v>
      </c>
      <c r="L6429" s="590" t="s">
        <v>5729</v>
      </c>
      <c r="M6429" s="591" t="s">
        <v>1423</v>
      </c>
      <c r="O6429" s="554" t="str">
        <f t="shared" si="590"/>
        <v>B4/21/02-M</v>
      </c>
    </row>
    <row r="6430" spans="1:18">
      <c r="B6430" s="590" t="s">
        <v>1502</v>
      </c>
      <c r="C6430" s="590" t="s">
        <v>1914</v>
      </c>
      <c r="D6430" s="590" t="s">
        <v>1915</v>
      </c>
      <c r="E6430" s="590" t="s">
        <v>205</v>
      </c>
      <c r="F6430" s="591" t="s">
        <v>1421</v>
      </c>
      <c r="G6430" s="590" t="s">
        <v>179</v>
      </c>
      <c r="H6430" s="593">
        <v>1450</v>
      </c>
      <c r="I6430" s="589">
        <v>545.13</v>
      </c>
      <c r="J6430" s="592">
        <v>790438.5</v>
      </c>
      <c r="K6430" s="590" t="s">
        <v>1362</v>
      </c>
      <c r="L6430" s="590" t="s">
        <v>5730</v>
      </c>
      <c r="M6430" s="591" t="s">
        <v>1421</v>
      </c>
      <c r="O6430" s="554" t="str">
        <f t="shared" si="590"/>
        <v>B4/21/02-N</v>
      </c>
    </row>
    <row r="6433" spans="1:18" ht="14.5">
      <c r="A6433" s="587">
        <v>3</v>
      </c>
      <c r="B6433" s="588" t="s">
        <v>1503</v>
      </c>
      <c r="C6433" s="588" t="s">
        <v>36</v>
      </c>
      <c r="D6433" s="588" t="s">
        <v>36</v>
      </c>
      <c r="E6433" s="588" t="s">
        <v>36</v>
      </c>
      <c r="F6433" s="587" t="s">
        <v>1212</v>
      </c>
      <c r="G6433" s="588" t="s">
        <v>36</v>
      </c>
      <c r="H6433" s="587"/>
      <c r="I6433" s="587"/>
      <c r="J6433" s="583">
        <v>5650</v>
      </c>
      <c r="K6433" s="588"/>
      <c r="L6433" s="588"/>
      <c r="M6433" s="587"/>
      <c r="N6433" s="587"/>
      <c r="O6433" s="587"/>
    </row>
    <row r="6434" spans="1:18">
      <c r="B6434" s="590" t="s">
        <v>1503</v>
      </c>
      <c r="C6434" s="590" t="s">
        <v>1914</v>
      </c>
      <c r="D6434" s="590" t="s">
        <v>1915</v>
      </c>
      <c r="E6434" s="590" t="s">
        <v>5</v>
      </c>
      <c r="F6434" s="591" t="s">
        <v>1423</v>
      </c>
      <c r="G6434" s="590" t="s">
        <v>311</v>
      </c>
      <c r="H6434" s="589">
        <v>1</v>
      </c>
      <c r="I6434" s="592">
        <v>5650</v>
      </c>
      <c r="J6434" s="592">
        <v>5650</v>
      </c>
      <c r="K6434" s="590" t="s">
        <v>1362</v>
      </c>
      <c r="L6434" s="590" t="s">
        <v>5731</v>
      </c>
      <c r="M6434" s="591" t="s">
        <v>1423</v>
      </c>
      <c r="O6434" s="554" t="str">
        <f>+_xlfn.CONCAT(B6434,"-",E6434)</f>
        <v>B4/21/03-A</v>
      </c>
    </row>
    <row r="6436" spans="1:18" ht="43.5">
      <c r="A6436" s="587">
        <v>3</v>
      </c>
      <c r="B6436" s="588" t="s">
        <v>1503</v>
      </c>
      <c r="C6436" s="588" t="s">
        <v>36</v>
      </c>
      <c r="D6436" s="588" t="s">
        <v>36</v>
      </c>
      <c r="E6436" s="588" t="s">
        <v>36</v>
      </c>
      <c r="F6436" s="587" t="s">
        <v>1211</v>
      </c>
      <c r="G6436" s="588" t="s">
        <v>36</v>
      </c>
      <c r="H6436" s="587"/>
      <c r="I6436" s="587"/>
      <c r="J6436" s="583">
        <v>1106299.3400000001</v>
      </c>
      <c r="K6436" s="588"/>
      <c r="L6436" s="588"/>
      <c r="M6436" s="587"/>
      <c r="N6436" s="587"/>
      <c r="O6436" s="587"/>
      <c r="P6436" s="555"/>
      <c r="Q6436" s="555"/>
      <c r="R6436" s="555"/>
    </row>
    <row r="6437" spans="1:18">
      <c r="B6437" s="590" t="s">
        <v>1503</v>
      </c>
      <c r="C6437" s="590" t="s">
        <v>1914</v>
      </c>
      <c r="D6437" s="590" t="s">
        <v>1915</v>
      </c>
      <c r="E6437" s="590" t="s">
        <v>6</v>
      </c>
      <c r="F6437" s="591" t="s">
        <v>1426</v>
      </c>
      <c r="G6437" s="590" t="s">
        <v>179</v>
      </c>
      <c r="H6437" s="589">
        <v>900</v>
      </c>
      <c r="I6437" s="589">
        <v>55.5</v>
      </c>
      <c r="J6437" s="592">
        <v>49950</v>
      </c>
      <c r="K6437" s="590" t="s">
        <v>1362</v>
      </c>
      <c r="L6437" s="590" t="s">
        <v>5732</v>
      </c>
      <c r="M6437" s="591" t="s">
        <v>1426</v>
      </c>
      <c r="O6437" s="554" t="str">
        <f t="shared" ref="O6437:O6444" si="591">+_xlfn.CONCAT(B6437,"-",E6437)</f>
        <v>B4/21/03-B</v>
      </c>
    </row>
    <row r="6438" spans="1:18">
      <c r="B6438" s="590" t="s">
        <v>1503</v>
      </c>
      <c r="C6438" s="590" t="s">
        <v>1914</v>
      </c>
      <c r="D6438" s="590" t="s">
        <v>1915</v>
      </c>
      <c r="E6438" s="590" t="s">
        <v>7</v>
      </c>
      <c r="F6438" s="591" t="s">
        <v>1425</v>
      </c>
      <c r="G6438" s="590" t="s">
        <v>179</v>
      </c>
      <c r="H6438" s="589">
        <v>550</v>
      </c>
      <c r="I6438" s="589">
        <v>82.13</v>
      </c>
      <c r="J6438" s="592">
        <v>45171.5</v>
      </c>
      <c r="K6438" s="590" t="s">
        <v>1362</v>
      </c>
      <c r="L6438" s="590" t="s">
        <v>5733</v>
      </c>
      <c r="M6438" s="591" t="s">
        <v>1425</v>
      </c>
      <c r="O6438" s="554" t="str">
        <f t="shared" si="591"/>
        <v>B4/21/03-C</v>
      </c>
    </row>
    <row r="6439" spans="1:18" ht="14.5">
      <c r="B6439" s="590" t="s">
        <v>1503</v>
      </c>
      <c r="C6439" s="590" t="s">
        <v>1914</v>
      </c>
      <c r="D6439" s="590" t="s">
        <v>1915</v>
      </c>
      <c r="E6439" s="590" t="s">
        <v>8</v>
      </c>
      <c r="F6439" s="591" t="s">
        <v>1427</v>
      </c>
      <c r="G6439" s="590" t="s">
        <v>179</v>
      </c>
      <c r="H6439" s="589">
        <v>600</v>
      </c>
      <c r="I6439" s="589">
        <v>96.5</v>
      </c>
      <c r="J6439" s="592">
        <v>57900</v>
      </c>
      <c r="K6439" s="590" t="s">
        <v>1362</v>
      </c>
      <c r="L6439" s="590" t="s">
        <v>5734</v>
      </c>
      <c r="M6439" s="591" t="s">
        <v>1427</v>
      </c>
      <c r="O6439" s="554" t="str">
        <f t="shared" si="591"/>
        <v>B4/21/03-D</v>
      </c>
      <c r="P6439" s="555"/>
      <c r="Q6439" s="555"/>
      <c r="R6439" s="555"/>
    </row>
    <row r="6440" spans="1:18">
      <c r="B6440" s="590" t="s">
        <v>1503</v>
      </c>
      <c r="C6440" s="590" t="s">
        <v>1914</v>
      </c>
      <c r="D6440" s="590" t="s">
        <v>1915</v>
      </c>
      <c r="E6440" s="590" t="s">
        <v>10</v>
      </c>
      <c r="F6440" s="591" t="s">
        <v>1428</v>
      </c>
      <c r="G6440" s="590" t="s">
        <v>179</v>
      </c>
      <c r="H6440" s="589">
        <v>800</v>
      </c>
      <c r="I6440" s="589">
        <v>128.88</v>
      </c>
      <c r="J6440" s="592">
        <v>103104</v>
      </c>
      <c r="K6440" s="590" t="s">
        <v>1362</v>
      </c>
      <c r="L6440" s="590" t="s">
        <v>5735</v>
      </c>
      <c r="M6440" s="591" t="s">
        <v>1428</v>
      </c>
      <c r="O6440" s="554" t="str">
        <f t="shared" si="591"/>
        <v>B4/21/03-E</v>
      </c>
    </row>
    <row r="6441" spans="1:18">
      <c r="B6441" s="590" t="s">
        <v>1503</v>
      </c>
      <c r="C6441" s="590" t="s">
        <v>1914</v>
      </c>
      <c r="D6441" s="590" t="s">
        <v>1915</v>
      </c>
      <c r="E6441" s="590" t="s">
        <v>11</v>
      </c>
      <c r="F6441" s="591" t="s">
        <v>1429</v>
      </c>
      <c r="G6441" s="590" t="s">
        <v>179</v>
      </c>
      <c r="H6441" s="589">
        <v>650</v>
      </c>
      <c r="I6441" s="589">
        <v>176.25</v>
      </c>
      <c r="J6441" s="592">
        <v>114562.5</v>
      </c>
      <c r="K6441" s="590" t="s">
        <v>1362</v>
      </c>
      <c r="L6441" s="590" t="s">
        <v>5736</v>
      </c>
      <c r="M6441" s="591" t="s">
        <v>1429</v>
      </c>
      <c r="O6441" s="554" t="str">
        <f t="shared" si="591"/>
        <v>B4/21/03-F</v>
      </c>
    </row>
    <row r="6442" spans="1:18">
      <c r="B6442" s="590" t="s">
        <v>1503</v>
      </c>
      <c r="C6442" s="590" t="s">
        <v>1914</v>
      </c>
      <c r="D6442" s="590" t="s">
        <v>1915</v>
      </c>
      <c r="E6442" s="590" t="s">
        <v>27</v>
      </c>
      <c r="F6442" s="591" t="s">
        <v>1420</v>
      </c>
      <c r="G6442" s="590" t="s">
        <v>179</v>
      </c>
      <c r="H6442" s="593">
        <v>1100</v>
      </c>
      <c r="I6442" s="589">
        <v>244.75</v>
      </c>
      <c r="J6442" s="592">
        <v>269225</v>
      </c>
      <c r="K6442" s="590" t="s">
        <v>1362</v>
      </c>
      <c r="L6442" s="590" t="s">
        <v>5737</v>
      </c>
      <c r="M6442" s="591" t="s">
        <v>1420</v>
      </c>
      <c r="O6442" s="554" t="str">
        <f t="shared" si="591"/>
        <v>B4/21/03-G</v>
      </c>
    </row>
    <row r="6443" spans="1:18">
      <c r="B6443" s="590" t="s">
        <v>1503</v>
      </c>
      <c r="C6443" s="590" t="s">
        <v>1914</v>
      </c>
      <c r="D6443" s="590" t="s">
        <v>1915</v>
      </c>
      <c r="E6443" s="590" t="s">
        <v>28</v>
      </c>
      <c r="F6443" s="591" t="s">
        <v>1423</v>
      </c>
      <c r="G6443" s="590" t="s">
        <v>179</v>
      </c>
      <c r="H6443" s="589">
        <v>850</v>
      </c>
      <c r="I6443" s="589">
        <v>408.88</v>
      </c>
      <c r="J6443" s="592">
        <v>347548</v>
      </c>
      <c r="K6443" s="590" t="s">
        <v>1362</v>
      </c>
      <c r="L6443" s="590" t="s">
        <v>5738</v>
      </c>
      <c r="M6443" s="591" t="s">
        <v>1423</v>
      </c>
      <c r="O6443" s="554" t="str">
        <f t="shared" si="591"/>
        <v>B4/21/03-H</v>
      </c>
    </row>
    <row r="6444" spans="1:18">
      <c r="B6444" s="590" t="s">
        <v>1503</v>
      </c>
      <c r="C6444" s="590" t="s">
        <v>1914</v>
      </c>
      <c r="D6444" s="590" t="s">
        <v>1915</v>
      </c>
      <c r="E6444" s="590" t="s">
        <v>33</v>
      </c>
      <c r="F6444" s="591" t="s">
        <v>1421</v>
      </c>
      <c r="G6444" s="590" t="s">
        <v>179</v>
      </c>
      <c r="H6444" s="589">
        <v>218</v>
      </c>
      <c r="I6444" s="589">
        <v>545.13</v>
      </c>
      <c r="J6444" s="592">
        <v>118838.34</v>
      </c>
      <c r="K6444" s="590" t="s">
        <v>1362</v>
      </c>
      <c r="L6444" s="590" t="s">
        <v>5739</v>
      </c>
      <c r="M6444" s="591" t="s">
        <v>1421</v>
      </c>
      <c r="O6444" s="554" t="str">
        <f t="shared" si="591"/>
        <v>B4/21/03-J</v>
      </c>
    </row>
    <row r="6446" spans="1:18" ht="14.5">
      <c r="A6446" s="587">
        <v>3</v>
      </c>
      <c r="B6446" s="588" t="s">
        <v>1503</v>
      </c>
      <c r="C6446" s="588" t="s">
        <v>36</v>
      </c>
      <c r="D6446" s="588" t="s">
        <v>36</v>
      </c>
      <c r="E6446" s="588" t="s">
        <v>36</v>
      </c>
      <c r="F6446" s="587" t="s">
        <v>1213</v>
      </c>
      <c r="G6446" s="588" t="s">
        <v>36</v>
      </c>
      <c r="H6446" s="587"/>
      <c r="I6446" s="587"/>
      <c r="J6446" s="583">
        <v>937500</v>
      </c>
      <c r="K6446" s="588"/>
      <c r="L6446" s="588"/>
      <c r="M6446" s="587"/>
      <c r="N6446" s="587"/>
      <c r="O6446" s="587"/>
    </row>
    <row r="6447" spans="1:18" ht="62.5">
      <c r="B6447" s="590" t="s">
        <v>1503</v>
      </c>
      <c r="C6447" s="590" t="s">
        <v>1914</v>
      </c>
      <c r="D6447" s="590" t="s">
        <v>1915</v>
      </c>
      <c r="E6447" s="590" t="s">
        <v>34</v>
      </c>
      <c r="F6447" s="591" t="s">
        <v>2958</v>
      </c>
      <c r="G6447" s="590" t="s">
        <v>0</v>
      </c>
      <c r="H6447" s="589">
        <v>1</v>
      </c>
      <c r="I6447" s="592">
        <v>93750</v>
      </c>
      <c r="J6447" s="592">
        <v>93750</v>
      </c>
      <c r="K6447" s="590" t="s">
        <v>1362</v>
      </c>
      <c r="L6447" s="590" t="s">
        <v>5740</v>
      </c>
      <c r="M6447" s="591" t="s">
        <v>2958</v>
      </c>
      <c r="O6447" s="554" t="str">
        <f t="shared" ref="O6447:O6448" si="592">+_xlfn.CONCAT(B6447,"-",E6447)</f>
        <v>B4/21/03-K</v>
      </c>
    </row>
    <row r="6448" spans="1:18" ht="62.5">
      <c r="B6448" s="590" t="s">
        <v>1503</v>
      </c>
      <c r="C6448" s="590" t="s">
        <v>1914</v>
      </c>
      <c r="D6448" s="590" t="s">
        <v>1915</v>
      </c>
      <c r="E6448" s="590" t="s">
        <v>39</v>
      </c>
      <c r="F6448" s="591" t="s">
        <v>1944</v>
      </c>
      <c r="G6448" s="590" t="s">
        <v>0</v>
      </c>
      <c r="H6448" s="589">
        <v>1</v>
      </c>
      <c r="I6448" s="592">
        <v>93750</v>
      </c>
      <c r="J6448" s="592">
        <v>93750</v>
      </c>
      <c r="K6448" s="590" t="s">
        <v>1362</v>
      </c>
      <c r="L6448" s="590" t="s">
        <v>5741</v>
      </c>
      <c r="M6448" s="591" t="s">
        <v>1944</v>
      </c>
      <c r="O6448" s="554" t="str">
        <f t="shared" si="592"/>
        <v>B4/21/03-L</v>
      </c>
    </row>
    <row r="6449" spans="1:18" ht="14.5">
      <c r="P6449" s="555"/>
      <c r="Q6449" s="555"/>
      <c r="R6449" s="555"/>
    </row>
    <row r="6451" spans="1:18" ht="62.5">
      <c r="B6451" s="590" t="s">
        <v>1504</v>
      </c>
      <c r="C6451" s="590" t="s">
        <v>1914</v>
      </c>
      <c r="D6451" s="590" t="s">
        <v>1915</v>
      </c>
      <c r="E6451" s="590" t="s">
        <v>5</v>
      </c>
      <c r="F6451" s="591" t="s">
        <v>2956</v>
      </c>
      <c r="G6451" s="590" t="s">
        <v>0</v>
      </c>
      <c r="H6451" s="589">
        <v>1</v>
      </c>
      <c r="I6451" s="592">
        <v>93750</v>
      </c>
      <c r="J6451" s="592">
        <v>93750</v>
      </c>
      <c r="K6451" s="590" t="s">
        <v>1362</v>
      </c>
      <c r="L6451" s="590" t="s">
        <v>5742</v>
      </c>
      <c r="M6451" s="591" t="s">
        <v>2956</v>
      </c>
      <c r="O6451" s="554" t="str">
        <f t="shared" ref="O6451:O6455" si="593">+_xlfn.CONCAT(B6451,"-",E6451)</f>
        <v>B4/21/04-A</v>
      </c>
    </row>
    <row r="6452" spans="1:18" ht="75">
      <c r="B6452" s="590" t="s">
        <v>1504</v>
      </c>
      <c r="C6452" s="590" t="s">
        <v>1914</v>
      </c>
      <c r="D6452" s="590" t="s">
        <v>1915</v>
      </c>
      <c r="E6452" s="590" t="s">
        <v>6</v>
      </c>
      <c r="F6452" s="591" t="s">
        <v>5743</v>
      </c>
      <c r="G6452" s="590" t="s">
        <v>0</v>
      </c>
      <c r="H6452" s="589">
        <v>1</v>
      </c>
      <c r="I6452" s="592">
        <v>93750</v>
      </c>
      <c r="J6452" s="592">
        <v>93750</v>
      </c>
      <c r="K6452" s="590" t="s">
        <v>1362</v>
      </c>
      <c r="L6452" s="590" t="s">
        <v>5744</v>
      </c>
      <c r="M6452" s="591" t="s">
        <v>5743</v>
      </c>
      <c r="O6452" s="554" t="str">
        <f t="shared" si="593"/>
        <v>B4/21/04-B</v>
      </c>
    </row>
    <row r="6453" spans="1:18" ht="75">
      <c r="B6453" s="590" t="s">
        <v>1504</v>
      </c>
      <c r="C6453" s="590" t="s">
        <v>1914</v>
      </c>
      <c r="D6453" s="590" t="s">
        <v>1915</v>
      </c>
      <c r="E6453" s="590" t="s">
        <v>7</v>
      </c>
      <c r="F6453" s="591" t="s">
        <v>4486</v>
      </c>
      <c r="G6453" s="590" t="s">
        <v>0</v>
      </c>
      <c r="H6453" s="589">
        <v>1</v>
      </c>
      <c r="I6453" s="592">
        <v>93750</v>
      </c>
      <c r="J6453" s="592">
        <v>93750</v>
      </c>
      <c r="K6453" s="590" t="s">
        <v>1362</v>
      </c>
      <c r="L6453" s="590" t="s">
        <v>5745</v>
      </c>
      <c r="M6453" s="591" t="s">
        <v>4486</v>
      </c>
      <c r="O6453" s="554" t="str">
        <f t="shared" si="593"/>
        <v>B4/21/04-C</v>
      </c>
    </row>
    <row r="6454" spans="1:18" ht="75">
      <c r="B6454" s="590" t="s">
        <v>1504</v>
      </c>
      <c r="C6454" s="590" t="s">
        <v>1914</v>
      </c>
      <c r="D6454" s="590" t="s">
        <v>1915</v>
      </c>
      <c r="E6454" s="590" t="s">
        <v>8</v>
      </c>
      <c r="F6454" s="591" t="s">
        <v>5746</v>
      </c>
      <c r="G6454" s="590" t="s">
        <v>0</v>
      </c>
      <c r="H6454" s="589">
        <v>1</v>
      </c>
      <c r="I6454" s="592">
        <v>93750</v>
      </c>
      <c r="J6454" s="592">
        <v>93750</v>
      </c>
      <c r="K6454" s="590" t="s">
        <v>1362</v>
      </c>
      <c r="L6454" s="590" t="s">
        <v>5747</v>
      </c>
      <c r="M6454" s="591" t="s">
        <v>5746</v>
      </c>
      <c r="O6454" s="554" t="str">
        <f t="shared" si="593"/>
        <v>B4/21/04-D</v>
      </c>
    </row>
    <row r="6455" spans="1:18" ht="62.5">
      <c r="B6455" s="590" t="s">
        <v>1504</v>
      </c>
      <c r="C6455" s="590" t="s">
        <v>1914</v>
      </c>
      <c r="D6455" s="590" t="s">
        <v>1915</v>
      </c>
      <c r="E6455" s="590" t="s">
        <v>10</v>
      </c>
      <c r="F6455" s="591" t="s">
        <v>2958</v>
      </c>
      <c r="G6455" s="590" t="s">
        <v>0</v>
      </c>
      <c r="H6455" s="589">
        <v>1</v>
      </c>
      <c r="I6455" s="592">
        <v>93750</v>
      </c>
      <c r="J6455" s="592">
        <v>93750</v>
      </c>
      <c r="K6455" s="590" t="s">
        <v>1362</v>
      </c>
      <c r="L6455" s="590" t="s">
        <v>5748</v>
      </c>
      <c r="M6455" s="591" t="s">
        <v>2958</v>
      </c>
      <c r="O6455" s="554" t="str">
        <f t="shared" si="593"/>
        <v>B4/21/04-E</v>
      </c>
    </row>
    <row r="6458" spans="1:18" ht="62.5">
      <c r="B6458" s="590" t="s">
        <v>1505</v>
      </c>
      <c r="C6458" s="590" t="s">
        <v>1914</v>
      </c>
      <c r="D6458" s="590" t="s">
        <v>1915</v>
      </c>
      <c r="E6458" s="590" t="s">
        <v>5</v>
      </c>
      <c r="F6458" s="591" t="s">
        <v>1944</v>
      </c>
      <c r="G6458" s="590" t="s">
        <v>0</v>
      </c>
      <c r="H6458" s="589">
        <v>1</v>
      </c>
      <c r="I6458" s="592">
        <v>93750</v>
      </c>
      <c r="J6458" s="592">
        <v>93750</v>
      </c>
      <c r="K6458" s="590" t="s">
        <v>1362</v>
      </c>
      <c r="L6458" s="590" t="s">
        <v>5749</v>
      </c>
      <c r="M6458" s="591" t="s">
        <v>1944</v>
      </c>
      <c r="O6458" s="554" t="str">
        <f t="shared" ref="O6458:O6460" si="594">+_xlfn.CONCAT(B6458,"-",E6458)</f>
        <v>B4/21/05-A</v>
      </c>
    </row>
    <row r="6459" spans="1:18" ht="62.5">
      <c r="B6459" s="590" t="s">
        <v>1505</v>
      </c>
      <c r="C6459" s="590" t="s">
        <v>1914</v>
      </c>
      <c r="D6459" s="590" t="s">
        <v>1915</v>
      </c>
      <c r="E6459" s="590" t="s">
        <v>6</v>
      </c>
      <c r="F6459" s="591" t="s">
        <v>2956</v>
      </c>
      <c r="G6459" s="590" t="s">
        <v>0</v>
      </c>
      <c r="H6459" s="589">
        <v>1</v>
      </c>
      <c r="I6459" s="592">
        <v>93750</v>
      </c>
      <c r="J6459" s="592">
        <v>93750</v>
      </c>
      <c r="K6459" s="590" t="s">
        <v>1362</v>
      </c>
      <c r="L6459" s="590" t="s">
        <v>5750</v>
      </c>
      <c r="M6459" s="591" t="s">
        <v>2956</v>
      </c>
      <c r="O6459" s="554" t="str">
        <f t="shared" si="594"/>
        <v>B4/21/05-B</v>
      </c>
    </row>
    <row r="6460" spans="1:18" ht="75">
      <c r="B6460" s="590" t="s">
        <v>1505</v>
      </c>
      <c r="C6460" s="590" t="s">
        <v>1914</v>
      </c>
      <c r="D6460" s="590" t="s">
        <v>1915</v>
      </c>
      <c r="E6460" s="590" t="s">
        <v>7</v>
      </c>
      <c r="F6460" s="591" t="s">
        <v>5746</v>
      </c>
      <c r="G6460" s="590" t="s">
        <v>0</v>
      </c>
      <c r="H6460" s="589">
        <v>1</v>
      </c>
      <c r="I6460" s="592">
        <v>93750</v>
      </c>
      <c r="J6460" s="592">
        <v>93750</v>
      </c>
      <c r="K6460" s="590" t="s">
        <v>1362</v>
      </c>
      <c r="L6460" s="590" t="s">
        <v>5751</v>
      </c>
      <c r="M6460" s="591" t="s">
        <v>5746</v>
      </c>
      <c r="O6460" s="554" t="str">
        <f t="shared" si="594"/>
        <v>B4/21/05-C</v>
      </c>
    </row>
    <row r="6462" spans="1:18" ht="14.5">
      <c r="A6462" s="587" t="s">
        <v>1633</v>
      </c>
      <c r="B6462" s="588" t="s">
        <v>1505</v>
      </c>
      <c r="C6462" s="588" t="s">
        <v>36</v>
      </c>
      <c r="D6462" s="588" t="s">
        <v>36</v>
      </c>
      <c r="E6462" s="588" t="s">
        <v>36</v>
      </c>
      <c r="F6462" s="587" t="s">
        <v>41</v>
      </c>
      <c r="G6462" s="588"/>
      <c r="H6462" s="587"/>
      <c r="I6462" s="587"/>
      <c r="J6462" s="587"/>
      <c r="K6462" s="588"/>
      <c r="L6462" s="588"/>
      <c r="M6462" s="587"/>
      <c r="N6462" s="587"/>
      <c r="O6462" s="587"/>
    </row>
    <row r="6463" spans="1:18" ht="14.5">
      <c r="A6463" s="587" t="s">
        <v>1633</v>
      </c>
      <c r="B6463" s="588" t="s">
        <v>1505</v>
      </c>
      <c r="C6463" s="588" t="s">
        <v>36</v>
      </c>
      <c r="D6463" s="588" t="s">
        <v>36</v>
      </c>
      <c r="E6463" s="588" t="s">
        <v>36</v>
      </c>
      <c r="F6463" s="587" t="s">
        <v>9</v>
      </c>
      <c r="G6463" s="588"/>
      <c r="H6463" s="587"/>
      <c r="I6463" s="587"/>
      <c r="J6463" s="587"/>
      <c r="K6463" s="588"/>
      <c r="L6463" s="588"/>
      <c r="M6463" s="587"/>
      <c r="N6463" s="587"/>
      <c r="O6463" s="587"/>
    </row>
    <row r="6465" spans="1:18" ht="14.5">
      <c r="P6465" s="555"/>
      <c r="Q6465" s="555"/>
      <c r="R6465" s="555"/>
    </row>
    <row r="6466" spans="1:18" ht="14.5">
      <c r="A6466" s="587">
        <v>2</v>
      </c>
      <c r="B6466" s="588" t="s">
        <v>1506</v>
      </c>
      <c r="C6466" s="588" t="s">
        <v>36</v>
      </c>
      <c r="D6466" s="588" t="s">
        <v>36</v>
      </c>
      <c r="E6466" s="588" t="s">
        <v>36</v>
      </c>
      <c r="F6466" s="587" t="s">
        <v>42</v>
      </c>
      <c r="G6466" s="588" t="s">
        <v>36</v>
      </c>
      <c r="H6466" s="587"/>
      <c r="I6466" s="587"/>
      <c r="J6466" s="583">
        <v>4237255.43</v>
      </c>
      <c r="K6466" s="588"/>
      <c r="L6466" s="588"/>
      <c r="M6466" s="587"/>
      <c r="N6466" s="587"/>
      <c r="O6466" s="587"/>
      <c r="P6466" s="555"/>
      <c r="Q6466" s="555"/>
      <c r="R6466" s="555"/>
    </row>
    <row r="6467" spans="1:18" ht="29">
      <c r="A6467" s="587">
        <v>3</v>
      </c>
      <c r="B6467" s="588" t="s">
        <v>1506</v>
      </c>
      <c r="C6467" s="588" t="s">
        <v>36</v>
      </c>
      <c r="D6467" s="588" t="s">
        <v>36</v>
      </c>
      <c r="E6467" s="588" t="s">
        <v>36</v>
      </c>
      <c r="F6467" s="587" t="s">
        <v>1220</v>
      </c>
      <c r="G6467" s="588" t="s">
        <v>36</v>
      </c>
      <c r="H6467" s="587"/>
      <c r="I6467" s="587"/>
      <c r="J6467" s="583">
        <v>40842.17</v>
      </c>
      <c r="K6467" s="588"/>
      <c r="L6467" s="588"/>
      <c r="M6467" s="587"/>
      <c r="N6467" s="587"/>
      <c r="O6467" s="587"/>
    </row>
    <row r="6468" spans="1:18" ht="14.5">
      <c r="A6468" s="587">
        <v>4</v>
      </c>
      <c r="B6468" s="588" t="s">
        <v>1506</v>
      </c>
      <c r="C6468" s="588" t="s">
        <v>36</v>
      </c>
      <c r="D6468" s="588" t="s">
        <v>36</v>
      </c>
      <c r="E6468" s="588" t="s">
        <v>36</v>
      </c>
      <c r="F6468" s="587" t="s">
        <v>1221</v>
      </c>
      <c r="G6468" s="588" t="s">
        <v>36</v>
      </c>
      <c r="H6468" s="587"/>
      <c r="I6468" s="587"/>
      <c r="J6468" s="583">
        <v>40842.17</v>
      </c>
      <c r="K6468" s="588"/>
      <c r="L6468" s="588"/>
      <c r="M6468" s="587"/>
      <c r="N6468" s="587"/>
      <c r="O6468" s="587"/>
    </row>
    <row r="6469" spans="1:18" ht="25">
      <c r="B6469" s="590" t="s">
        <v>1506</v>
      </c>
      <c r="C6469" s="590" t="s">
        <v>1914</v>
      </c>
      <c r="D6469" s="590" t="s">
        <v>1954</v>
      </c>
      <c r="E6469" s="590" t="s">
        <v>5</v>
      </c>
      <c r="F6469" s="591" t="s">
        <v>1222</v>
      </c>
      <c r="G6469" s="590" t="s">
        <v>0</v>
      </c>
      <c r="H6469" s="589">
        <v>1</v>
      </c>
      <c r="I6469" s="592">
        <v>32525</v>
      </c>
      <c r="J6469" s="592">
        <v>32525</v>
      </c>
      <c r="K6469" s="590" t="s">
        <v>1363</v>
      </c>
      <c r="L6469" s="590" t="s">
        <v>5752</v>
      </c>
      <c r="M6469" s="591" t="s">
        <v>1222</v>
      </c>
      <c r="O6469" s="554" t="str">
        <f>+_xlfn.CONCAT(B6469,"-",E6469)</f>
        <v>B4/22/01-A</v>
      </c>
      <c r="P6469" s="555"/>
      <c r="Q6469" s="555"/>
      <c r="R6469" s="555"/>
    </row>
    <row r="6470" spans="1:18" ht="14.5">
      <c r="P6470" s="555"/>
      <c r="Q6470" s="555"/>
      <c r="R6470" s="555"/>
    </row>
    <row r="6471" spans="1:18" ht="14.5">
      <c r="A6471" s="587">
        <v>5</v>
      </c>
      <c r="B6471" s="588" t="s">
        <v>1506</v>
      </c>
      <c r="C6471" s="588" t="s">
        <v>36</v>
      </c>
      <c r="D6471" s="588" t="s">
        <v>36</v>
      </c>
      <c r="E6471" s="588" t="s">
        <v>36</v>
      </c>
      <c r="F6471" s="587" t="s">
        <v>759</v>
      </c>
      <c r="G6471" s="588" t="s">
        <v>36</v>
      </c>
      <c r="H6471" s="587"/>
      <c r="I6471" s="587"/>
      <c r="J6471" s="583">
        <v>2273.7600000000002</v>
      </c>
      <c r="K6471" s="588"/>
      <c r="L6471" s="588"/>
      <c r="M6471" s="587"/>
      <c r="N6471" s="587"/>
      <c r="O6471" s="587"/>
      <c r="P6471" s="555"/>
      <c r="Q6471" s="555"/>
      <c r="R6471" s="555"/>
    </row>
    <row r="6472" spans="1:18">
      <c r="B6472" s="590" t="s">
        <v>1506</v>
      </c>
      <c r="C6472" s="590" t="s">
        <v>1914</v>
      </c>
      <c r="D6472" s="590" t="s">
        <v>1954</v>
      </c>
      <c r="E6472" s="590" t="s">
        <v>6</v>
      </c>
      <c r="F6472" s="591" t="s">
        <v>1430</v>
      </c>
      <c r="G6472" s="590" t="s">
        <v>311</v>
      </c>
      <c r="H6472" s="589">
        <v>10</v>
      </c>
      <c r="I6472" s="589">
        <v>186.25</v>
      </c>
      <c r="J6472" s="592">
        <v>1862.5</v>
      </c>
      <c r="K6472" s="590" t="s">
        <v>1363</v>
      </c>
      <c r="L6472" s="590" t="s">
        <v>5753</v>
      </c>
      <c r="M6472" s="591" t="s">
        <v>1430</v>
      </c>
      <c r="O6472" s="554" t="str">
        <f t="shared" ref="O6472:O6473" si="595">+_xlfn.CONCAT(B6472,"-",E6472)</f>
        <v>B4/22/01-B</v>
      </c>
    </row>
    <row r="6473" spans="1:18">
      <c r="B6473" s="590" t="s">
        <v>1506</v>
      </c>
      <c r="C6473" s="590" t="s">
        <v>1914</v>
      </c>
      <c r="D6473" s="590" t="s">
        <v>1954</v>
      </c>
      <c r="E6473" s="590" t="s">
        <v>7</v>
      </c>
      <c r="F6473" s="591" t="s">
        <v>1431</v>
      </c>
      <c r="G6473" s="590" t="s">
        <v>311</v>
      </c>
      <c r="H6473" s="589">
        <v>2</v>
      </c>
      <c r="I6473" s="589">
        <v>205.63</v>
      </c>
      <c r="J6473" s="589">
        <v>411.26</v>
      </c>
      <c r="K6473" s="590" t="s">
        <v>1363</v>
      </c>
      <c r="L6473" s="590" t="s">
        <v>5754</v>
      </c>
      <c r="M6473" s="591" t="s">
        <v>1431</v>
      </c>
      <c r="O6473" s="554" t="str">
        <f t="shared" si="595"/>
        <v>B4/22/01-C</v>
      </c>
    </row>
    <row r="6474" spans="1:18" ht="14.5">
      <c r="P6474" s="555"/>
      <c r="Q6474" s="555"/>
      <c r="R6474" s="555"/>
    </row>
    <row r="6475" spans="1:18" ht="14.5">
      <c r="A6475" s="587">
        <v>5</v>
      </c>
      <c r="B6475" s="588" t="s">
        <v>1506</v>
      </c>
      <c r="C6475" s="588" t="s">
        <v>36</v>
      </c>
      <c r="D6475" s="588" t="s">
        <v>36</v>
      </c>
      <c r="E6475" s="588" t="s">
        <v>36</v>
      </c>
      <c r="F6475" s="587" t="s">
        <v>760</v>
      </c>
      <c r="G6475" s="588" t="s">
        <v>36</v>
      </c>
      <c r="H6475" s="587"/>
      <c r="I6475" s="587"/>
      <c r="J6475" s="583">
        <v>6043.41</v>
      </c>
      <c r="K6475" s="588"/>
      <c r="L6475" s="588"/>
      <c r="M6475" s="587"/>
      <c r="N6475" s="587"/>
      <c r="O6475" s="587"/>
    </row>
    <row r="6476" spans="1:18">
      <c r="B6476" s="590" t="s">
        <v>1506</v>
      </c>
      <c r="C6476" s="590" t="s">
        <v>1914</v>
      </c>
      <c r="D6476" s="590" t="s">
        <v>1954</v>
      </c>
      <c r="E6476" s="590" t="s">
        <v>8</v>
      </c>
      <c r="F6476" s="591" t="s">
        <v>1432</v>
      </c>
      <c r="G6476" s="590" t="s">
        <v>311</v>
      </c>
      <c r="H6476" s="589">
        <v>11</v>
      </c>
      <c r="I6476" s="589">
        <v>94.63</v>
      </c>
      <c r="J6476" s="592">
        <v>1040.93</v>
      </c>
      <c r="K6476" s="590" t="s">
        <v>1363</v>
      </c>
      <c r="L6476" s="590" t="s">
        <v>5755</v>
      </c>
      <c r="M6476" s="591" t="s">
        <v>1432</v>
      </c>
      <c r="O6476" s="554" t="str">
        <f t="shared" ref="O6476:O6480" si="596">+_xlfn.CONCAT(B6476,"-",E6476)</f>
        <v>B4/22/01-D</v>
      </c>
    </row>
    <row r="6477" spans="1:18">
      <c r="B6477" s="590" t="s">
        <v>1506</v>
      </c>
      <c r="C6477" s="590" t="s">
        <v>1914</v>
      </c>
      <c r="D6477" s="590" t="s">
        <v>1954</v>
      </c>
      <c r="E6477" s="590" t="s">
        <v>10</v>
      </c>
      <c r="F6477" s="591" t="s">
        <v>1433</v>
      </c>
      <c r="G6477" s="590" t="s">
        <v>311</v>
      </c>
      <c r="H6477" s="589">
        <v>1</v>
      </c>
      <c r="I6477" s="589">
        <v>67.38</v>
      </c>
      <c r="J6477" s="589">
        <v>67.38</v>
      </c>
      <c r="K6477" s="590" t="s">
        <v>1363</v>
      </c>
      <c r="L6477" s="590" t="s">
        <v>5756</v>
      </c>
      <c r="M6477" s="591" t="s">
        <v>1433</v>
      </c>
      <c r="O6477" s="554" t="str">
        <f t="shared" si="596"/>
        <v>B4/22/01-E</v>
      </c>
    </row>
    <row r="6478" spans="1:18" ht="14.5">
      <c r="B6478" s="590" t="s">
        <v>1506</v>
      </c>
      <c r="C6478" s="590" t="s">
        <v>1914</v>
      </c>
      <c r="D6478" s="590" t="s">
        <v>1954</v>
      </c>
      <c r="E6478" s="590" t="s">
        <v>11</v>
      </c>
      <c r="F6478" s="591" t="s">
        <v>1434</v>
      </c>
      <c r="G6478" s="590" t="s">
        <v>311</v>
      </c>
      <c r="H6478" s="589">
        <v>20</v>
      </c>
      <c r="I6478" s="589">
        <v>98.38</v>
      </c>
      <c r="J6478" s="592">
        <v>1967.6</v>
      </c>
      <c r="K6478" s="590" t="s">
        <v>1363</v>
      </c>
      <c r="L6478" s="590" t="s">
        <v>5757</v>
      </c>
      <c r="M6478" s="591" t="s">
        <v>1434</v>
      </c>
      <c r="O6478" s="554" t="str">
        <f t="shared" si="596"/>
        <v>B4/22/01-F</v>
      </c>
      <c r="P6478" s="555"/>
      <c r="Q6478" s="555"/>
      <c r="R6478" s="555"/>
    </row>
    <row r="6479" spans="1:18">
      <c r="B6479" s="590" t="s">
        <v>1506</v>
      </c>
      <c r="C6479" s="590" t="s">
        <v>1914</v>
      </c>
      <c r="D6479" s="590" t="s">
        <v>1954</v>
      </c>
      <c r="E6479" s="590" t="s">
        <v>27</v>
      </c>
      <c r="F6479" s="591" t="s">
        <v>1435</v>
      </c>
      <c r="G6479" s="590" t="s">
        <v>311</v>
      </c>
      <c r="H6479" s="589">
        <v>6</v>
      </c>
      <c r="I6479" s="589">
        <v>139.25</v>
      </c>
      <c r="J6479" s="589">
        <v>835.5</v>
      </c>
      <c r="K6479" s="590" t="s">
        <v>1363</v>
      </c>
      <c r="L6479" s="590" t="s">
        <v>5758</v>
      </c>
      <c r="M6479" s="591" t="s">
        <v>1435</v>
      </c>
      <c r="O6479" s="554" t="str">
        <f t="shared" si="596"/>
        <v>B4/22/01-G</v>
      </c>
    </row>
    <row r="6480" spans="1:18">
      <c r="B6480" s="590" t="s">
        <v>1506</v>
      </c>
      <c r="C6480" s="590" t="s">
        <v>1914</v>
      </c>
      <c r="D6480" s="590" t="s">
        <v>1954</v>
      </c>
      <c r="E6480" s="590" t="s">
        <v>28</v>
      </c>
      <c r="F6480" s="591" t="s">
        <v>1436</v>
      </c>
      <c r="G6480" s="590" t="s">
        <v>311</v>
      </c>
      <c r="H6480" s="589">
        <v>13</v>
      </c>
      <c r="I6480" s="589">
        <v>164</v>
      </c>
      <c r="J6480" s="592">
        <v>2132</v>
      </c>
      <c r="K6480" s="590" t="s">
        <v>1363</v>
      </c>
      <c r="L6480" s="590" t="s">
        <v>5759</v>
      </c>
      <c r="M6480" s="591" t="s">
        <v>1436</v>
      </c>
      <c r="O6480" s="554" t="str">
        <f t="shared" si="596"/>
        <v>B4/22/01-H</v>
      </c>
    </row>
    <row r="6482" spans="1:18" ht="14.5">
      <c r="A6482" s="587">
        <v>3</v>
      </c>
      <c r="B6482" s="588" t="s">
        <v>1506</v>
      </c>
      <c r="C6482" s="588" t="s">
        <v>36</v>
      </c>
      <c r="D6482" s="588" t="s">
        <v>36</v>
      </c>
      <c r="E6482" s="588" t="s">
        <v>36</v>
      </c>
      <c r="F6482" s="587" t="s">
        <v>1223</v>
      </c>
      <c r="G6482" s="588" t="s">
        <v>36</v>
      </c>
      <c r="H6482" s="587"/>
      <c r="I6482" s="587"/>
      <c r="J6482" s="583">
        <v>155793.04999999999</v>
      </c>
      <c r="K6482" s="588"/>
      <c r="L6482" s="588"/>
      <c r="M6482" s="587"/>
      <c r="N6482" s="587"/>
      <c r="O6482" s="587"/>
    </row>
    <row r="6483" spans="1:18" ht="43.5">
      <c r="A6483" s="587">
        <v>4</v>
      </c>
      <c r="B6483" s="588" t="s">
        <v>1506</v>
      </c>
      <c r="C6483" s="588" t="s">
        <v>36</v>
      </c>
      <c r="D6483" s="588" t="s">
        <v>36</v>
      </c>
      <c r="E6483" s="588" t="s">
        <v>36</v>
      </c>
      <c r="F6483" s="587" t="s">
        <v>1224</v>
      </c>
      <c r="G6483" s="588" t="s">
        <v>36</v>
      </c>
      <c r="H6483" s="587"/>
      <c r="I6483" s="587"/>
      <c r="J6483" s="583">
        <v>8693.75</v>
      </c>
      <c r="K6483" s="588"/>
      <c r="L6483" s="588"/>
      <c r="M6483" s="587"/>
      <c r="N6483" s="587"/>
      <c r="O6483" s="587"/>
    </row>
    <row r="6484" spans="1:18" ht="29">
      <c r="A6484" s="587">
        <v>5</v>
      </c>
      <c r="B6484" s="588" t="s">
        <v>1506</v>
      </c>
      <c r="C6484" s="588" t="s">
        <v>36</v>
      </c>
      <c r="D6484" s="588" t="s">
        <v>36</v>
      </c>
      <c r="E6484" s="588" t="s">
        <v>36</v>
      </c>
      <c r="F6484" s="587" t="s">
        <v>1437</v>
      </c>
      <c r="G6484" s="588" t="s">
        <v>36</v>
      </c>
      <c r="H6484" s="587"/>
      <c r="I6484" s="587"/>
      <c r="J6484" s="587">
        <v>487.5</v>
      </c>
      <c r="K6484" s="588"/>
      <c r="L6484" s="588"/>
      <c r="M6484" s="587"/>
      <c r="N6484" s="587"/>
      <c r="O6484" s="587"/>
    </row>
    <row r="6485" spans="1:18" ht="14.5">
      <c r="B6485" s="590" t="s">
        <v>1506</v>
      </c>
      <c r="C6485" s="590" t="s">
        <v>1914</v>
      </c>
      <c r="D6485" s="590" t="s">
        <v>1960</v>
      </c>
      <c r="E6485" s="590" t="s">
        <v>33</v>
      </c>
      <c r="F6485" s="591" t="s">
        <v>1432</v>
      </c>
      <c r="G6485" s="590" t="s">
        <v>179</v>
      </c>
      <c r="H6485" s="589">
        <v>15</v>
      </c>
      <c r="I6485" s="589">
        <v>32.5</v>
      </c>
      <c r="J6485" s="589">
        <v>487.5</v>
      </c>
      <c r="K6485" s="590" t="s">
        <v>1363</v>
      </c>
      <c r="L6485" s="590" t="s">
        <v>5760</v>
      </c>
      <c r="M6485" s="591" t="s">
        <v>1432</v>
      </c>
      <c r="O6485" s="554" t="str">
        <f>+_xlfn.CONCAT(B6485,"-",E6485)</f>
        <v>B4/22/01-J</v>
      </c>
      <c r="P6485" s="555"/>
      <c r="Q6485" s="555"/>
      <c r="R6485" s="555"/>
    </row>
    <row r="6486" spans="1:18" ht="14.5">
      <c r="P6486" s="555"/>
      <c r="Q6486" s="555"/>
      <c r="R6486" s="555"/>
    </row>
    <row r="6487" spans="1:18" ht="14.5">
      <c r="P6487" s="555"/>
      <c r="Q6487" s="555"/>
      <c r="R6487" s="555"/>
    </row>
    <row r="6488" spans="1:18" ht="29">
      <c r="A6488" s="587">
        <v>5</v>
      </c>
      <c r="B6488" s="588" t="s">
        <v>1507</v>
      </c>
      <c r="C6488" s="588" t="s">
        <v>36</v>
      </c>
      <c r="D6488" s="588" t="s">
        <v>36</v>
      </c>
      <c r="E6488" s="588" t="s">
        <v>36</v>
      </c>
      <c r="F6488" s="587" t="s">
        <v>1438</v>
      </c>
      <c r="G6488" s="588" t="s">
        <v>36</v>
      </c>
      <c r="H6488" s="587"/>
      <c r="I6488" s="587"/>
      <c r="J6488" s="583">
        <v>5300</v>
      </c>
      <c r="K6488" s="588"/>
      <c r="L6488" s="588"/>
      <c r="M6488" s="587"/>
      <c r="N6488" s="587"/>
      <c r="O6488" s="587"/>
    </row>
    <row r="6489" spans="1:18">
      <c r="B6489" s="590" t="s">
        <v>1507</v>
      </c>
      <c r="C6489" s="590" t="s">
        <v>1914</v>
      </c>
      <c r="D6489" s="590" t="s">
        <v>1960</v>
      </c>
      <c r="E6489" s="590" t="s">
        <v>5</v>
      </c>
      <c r="F6489" s="591" t="s">
        <v>1434</v>
      </c>
      <c r="G6489" s="590" t="s">
        <v>179</v>
      </c>
      <c r="H6489" s="589">
        <v>25</v>
      </c>
      <c r="I6489" s="589">
        <v>97.75</v>
      </c>
      <c r="J6489" s="592">
        <v>2443.75</v>
      </c>
      <c r="K6489" s="590" t="s">
        <v>1363</v>
      </c>
      <c r="L6489" s="590" t="s">
        <v>5761</v>
      </c>
      <c r="M6489" s="591" t="s">
        <v>1434</v>
      </c>
      <c r="O6489" s="554" t="str">
        <f t="shared" ref="O6489:O6490" si="597">+_xlfn.CONCAT(B6489,"-",E6489)</f>
        <v>B4/22/02-A</v>
      </c>
    </row>
    <row r="6490" spans="1:18">
      <c r="B6490" s="590" t="s">
        <v>1507</v>
      </c>
      <c r="C6490" s="590" t="s">
        <v>1914</v>
      </c>
      <c r="D6490" s="590" t="s">
        <v>1960</v>
      </c>
      <c r="E6490" s="590" t="s">
        <v>6</v>
      </c>
      <c r="F6490" s="591" t="s">
        <v>1435</v>
      </c>
      <c r="G6490" s="590" t="s">
        <v>179</v>
      </c>
      <c r="H6490" s="589">
        <v>25</v>
      </c>
      <c r="I6490" s="589">
        <v>114.25</v>
      </c>
      <c r="J6490" s="592">
        <v>2856.25</v>
      </c>
      <c r="K6490" s="590" t="s">
        <v>1363</v>
      </c>
      <c r="L6490" s="590" t="s">
        <v>5762</v>
      </c>
      <c r="M6490" s="591" t="s">
        <v>1435</v>
      </c>
      <c r="O6490" s="554" t="str">
        <f t="shared" si="597"/>
        <v>B4/22/02-B</v>
      </c>
    </row>
    <row r="6491" spans="1:18" ht="14.5">
      <c r="P6491" s="555"/>
      <c r="Q6491" s="555"/>
      <c r="R6491" s="555"/>
    </row>
    <row r="6492" spans="1:18" ht="29">
      <c r="A6492" s="587">
        <v>5</v>
      </c>
      <c r="B6492" s="588" t="s">
        <v>1507</v>
      </c>
      <c r="C6492" s="588" t="s">
        <v>36</v>
      </c>
      <c r="D6492" s="588" t="s">
        <v>36</v>
      </c>
      <c r="E6492" s="588" t="s">
        <v>36</v>
      </c>
      <c r="F6492" s="587" t="s">
        <v>1439</v>
      </c>
      <c r="G6492" s="588" t="s">
        <v>36</v>
      </c>
      <c r="H6492" s="587"/>
      <c r="I6492" s="587"/>
      <c r="J6492" s="583">
        <v>2906.25</v>
      </c>
      <c r="K6492" s="588"/>
      <c r="L6492" s="588"/>
      <c r="M6492" s="587"/>
      <c r="N6492" s="587"/>
      <c r="O6492" s="587"/>
    </row>
    <row r="6493" spans="1:18">
      <c r="B6493" s="590" t="s">
        <v>1507</v>
      </c>
      <c r="C6493" s="590" t="s">
        <v>1914</v>
      </c>
      <c r="D6493" s="590" t="s">
        <v>1960</v>
      </c>
      <c r="E6493" s="590" t="s">
        <v>7</v>
      </c>
      <c r="F6493" s="591" t="s">
        <v>1430</v>
      </c>
      <c r="G6493" s="590" t="s">
        <v>179</v>
      </c>
      <c r="H6493" s="589">
        <v>15</v>
      </c>
      <c r="I6493" s="589">
        <v>193.75</v>
      </c>
      <c r="J6493" s="592">
        <v>2906.25</v>
      </c>
      <c r="K6493" s="590" t="s">
        <v>1363</v>
      </c>
      <c r="L6493" s="590" t="s">
        <v>5763</v>
      </c>
      <c r="M6493" s="591" t="s">
        <v>1430</v>
      </c>
      <c r="O6493" s="554" t="str">
        <f>+_xlfn.CONCAT(B6493,"-",E6493)</f>
        <v>B4/22/02-C</v>
      </c>
    </row>
    <row r="6495" spans="1:18" ht="43.5">
      <c r="A6495" s="587">
        <v>4</v>
      </c>
      <c r="B6495" s="588" t="s">
        <v>1507</v>
      </c>
      <c r="C6495" s="588" t="s">
        <v>36</v>
      </c>
      <c r="D6495" s="588" t="s">
        <v>36</v>
      </c>
      <c r="E6495" s="588" t="s">
        <v>36</v>
      </c>
      <c r="F6495" s="587" t="s">
        <v>1225</v>
      </c>
      <c r="G6495" s="588" t="s">
        <v>36</v>
      </c>
      <c r="H6495" s="587"/>
      <c r="I6495" s="587"/>
      <c r="J6495" s="583">
        <v>30178.95</v>
      </c>
      <c r="K6495" s="588"/>
      <c r="L6495" s="588"/>
      <c r="M6495" s="587"/>
      <c r="N6495" s="587"/>
      <c r="O6495" s="587"/>
      <c r="P6495" s="555"/>
      <c r="Q6495" s="555"/>
      <c r="R6495" s="555"/>
    </row>
    <row r="6496" spans="1:18" ht="29">
      <c r="A6496" s="587">
        <v>5</v>
      </c>
      <c r="B6496" s="588" t="s">
        <v>1507</v>
      </c>
      <c r="C6496" s="588" t="s">
        <v>36</v>
      </c>
      <c r="D6496" s="588" t="s">
        <v>36</v>
      </c>
      <c r="E6496" s="588" t="s">
        <v>36</v>
      </c>
      <c r="F6496" s="587" t="s">
        <v>1440</v>
      </c>
      <c r="G6496" s="588" t="s">
        <v>36</v>
      </c>
      <c r="H6496" s="587"/>
      <c r="I6496" s="587"/>
      <c r="J6496" s="583">
        <v>20765.95</v>
      </c>
      <c r="K6496" s="588"/>
      <c r="L6496" s="588"/>
      <c r="M6496" s="587"/>
      <c r="N6496" s="587"/>
      <c r="O6496" s="587"/>
    </row>
    <row r="6497" spans="1:18">
      <c r="B6497" s="590" t="s">
        <v>1507</v>
      </c>
      <c r="C6497" s="590" t="s">
        <v>1914</v>
      </c>
      <c r="D6497" s="590" t="s">
        <v>1960</v>
      </c>
      <c r="E6497" s="590" t="s">
        <v>8</v>
      </c>
      <c r="F6497" s="591" t="s">
        <v>1432</v>
      </c>
      <c r="G6497" s="590" t="s">
        <v>179</v>
      </c>
      <c r="H6497" s="589">
        <v>150</v>
      </c>
      <c r="I6497" s="589">
        <v>25.63</v>
      </c>
      <c r="J6497" s="592">
        <v>3844.5</v>
      </c>
      <c r="K6497" s="590" t="s">
        <v>1363</v>
      </c>
      <c r="L6497" s="590" t="s">
        <v>5764</v>
      </c>
      <c r="M6497" s="591" t="s">
        <v>1432</v>
      </c>
      <c r="O6497" s="554" t="str">
        <f t="shared" ref="O6497:O6501" si="598">+_xlfn.CONCAT(B6497,"-",E6497)</f>
        <v>B4/22/02-D</v>
      </c>
    </row>
    <row r="6498" spans="1:18" ht="14.5">
      <c r="B6498" s="590" t="s">
        <v>1507</v>
      </c>
      <c r="C6498" s="590" t="s">
        <v>1914</v>
      </c>
      <c r="D6498" s="590" t="s">
        <v>1960</v>
      </c>
      <c r="E6498" s="590" t="s">
        <v>10</v>
      </c>
      <c r="F6498" s="591" t="s">
        <v>1433</v>
      </c>
      <c r="G6498" s="590" t="s">
        <v>179</v>
      </c>
      <c r="H6498" s="589">
        <v>85</v>
      </c>
      <c r="I6498" s="589">
        <v>32.25</v>
      </c>
      <c r="J6498" s="592">
        <v>2741.25</v>
      </c>
      <c r="K6498" s="590" t="s">
        <v>1363</v>
      </c>
      <c r="L6498" s="590" t="s">
        <v>5765</v>
      </c>
      <c r="M6498" s="591" t="s">
        <v>1433</v>
      </c>
      <c r="O6498" s="554" t="str">
        <f t="shared" si="598"/>
        <v>B4/22/02-E</v>
      </c>
      <c r="P6498" s="555"/>
      <c r="Q6498" s="555"/>
      <c r="R6498" s="555"/>
    </row>
    <row r="6499" spans="1:18" ht="14.5">
      <c r="B6499" s="590" t="s">
        <v>1507</v>
      </c>
      <c r="C6499" s="590" t="s">
        <v>1914</v>
      </c>
      <c r="D6499" s="590" t="s">
        <v>1960</v>
      </c>
      <c r="E6499" s="590" t="s">
        <v>11</v>
      </c>
      <c r="F6499" s="591" t="s">
        <v>1434</v>
      </c>
      <c r="G6499" s="590" t="s">
        <v>179</v>
      </c>
      <c r="H6499" s="589">
        <v>100</v>
      </c>
      <c r="I6499" s="589">
        <v>32</v>
      </c>
      <c r="J6499" s="592">
        <v>3200</v>
      </c>
      <c r="K6499" s="590" t="s">
        <v>1363</v>
      </c>
      <c r="L6499" s="590" t="s">
        <v>5766</v>
      </c>
      <c r="M6499" s="591" t="s">
        <v>1434</v>
      </c>
      <c r="O6499" s="554" t="str">
        <f t="shared" si="598"/>
        <v>B4/22/02-F</v>
      </c>
      <c r="P6499" s="555"/>
      <c r="Q6499" s="555"/>
      <c r="R6499" s="555"/>
    </row>
    <row r="6500" spans="1:18">
      <c r="B6500" s="590" t="s">
        <v>1507</v>
      </c>
      <c r="C6500" s="590" t="s">
        <v>1914</v>
      </c>
      <c r="D6500" s="590" t="s">
        <v>1960</v>
      </c>
      <c r="E6500" s="590" t="s">
        <v>27</v>
      </c>
      <c r="F6500" s="591" t="s">
        <v>1435</v>
      </c>
      <c r="G6500" s="590" t="s">
        <v>179</v>
      </c>
      <c r="H6500" s="589">
        <v>165</v>
      </c>
      <c r="I6500" s="589">
        <v>53</v>
      </c>
      <c r="J6500" s="592">
        <v>8745</v>
      </c>
      <c r="K6500" s="590" t="s">
        <v>1363</v>
      </c>
      <c r="L6500" s="590" t="s">
        <v>5767</v>
      </c>
      <c r="M6500" s="591" t="s">
        <v>1435</v>
      </c>
      <c r="O6500" s="554" t="str">
        <f t="shared" si="598"/>
        <v>B4/22/02-G</v>
      </c>
    </row>
    <row r="6501" spans="1:18">
      <c r="B6501" s="590" t="s">
        <v>1507</v>
      </c>
      <c r="C6501" s="590" t="s">
        <v>1914</v>
      </c>
      <c r="D6501" s="590" t="s">
        <v>1960</v>
      </c>
      <c r="E6501" s="590" t="s">
        <v>28</v>
      </c>
      <c r="F6501" s="591" t="s">
        <v>1436</v>
      </c>
      <c r="G6501" s="590" t="s">
        <v>179</v>
      </c>
      <c r="H6501" s="589">
        <v>40</v>
      </c>
      <c r="I6501" s="589">
        <v>55.88</v>
      </c>
      <c r="J6501" s="592">
        <v>2235.1999999999998</v>
      </c>
      <c r="K6501" s="590" t="s">
        <v>1363</v>
      </c>
      <c r="L6501" s="590" t="s">
        <v>5768</v>
      </c>
      <c r="M6501" s="591" t="s">
        <v>1436</v>
      </c>
      <c r="O6501" s="554" t="str">
        <f t="shared" si="598"/>
        <v>B4/22/02-H</v>
      </c>
    </row>
    <row r="6503" spans="1:18" ht="29">
      <c r="A6503" s="587">
        <v>5</v>
      </c>
      <c r="B6503" s="588" t="s">
        <v>1507</v>
      </c>
      <c r="C6503" s="588" t="s">
        <v>36</v>
      </c>
      <c r="D6503" s="588" t="s">
        <v>36</v>
      </c>
      <c r="E6503" s="588" t="s">
        <v>36</v>
      </c>
      <c r="F6503" s="587" t="s">
        <v>1441</v>
      </c>
      <c r="G6503" s="588" t="s">
        <v>36</v>
      </c>
      <c r="H6503" s="587"/>
      <c r="I6503" s="587"/>
      <c r="J6503" s="583">
        <v>9413</v>
      </c>
      <c r="K6503" s="588"/>
      <c r="L6503" s="588"/>
      <c r="M6503" s="587"/>
      <c r="N6503" s="587"/>
      <c r="O6503" s="587"/>
    </row>
    <row r="6504" spans="1:18">
      <c r="B6504" s="590" t="s">
        <v>1507</v>
      </c>
      <c r="C6504" s="590" t="s">
        <v>1914</v>
      </c>
      <c r="D6504" s="590" t="s">
        <v>1960</v>
      </c>
      <c r="E6504" s="590" t="s">
        <v>33</v>
      </c>
      <c r="F6504" s="591" t="s">
        <v>1430</v>
      </c>
      <c r="G6504" s="590" t="s">
        <v>179</v>
      </c>
      <c r="H6504" s="589">
        <v>100</v>
      </c>
      <c r="I6504" s="589">
        <v>94.13</v>
      </c>
      <c r="J6504" s="592">
        <v>9413</v>
      </c>
      <c r="K6504" s="590" t="s">
        <v>1363</v>
      </c>
      <c r="L6504" s="590" t="s">
        <v>5769</v>
      </c>
      <c r="M6504" s="591" t="s">
        <v>1430</v>
      </c>
      <c r="O6504" s="554" t="str">
        <f>+_xlfn.CONCAT(B6504,"-",E6504)</f>
        <v>B4/22/02-J</v>
      </c>
    </row>
    <row r="6506" spans="1:18" ht="43.5">
      <c r="A6506" s="587">
        <v>4</v>
      </c>
      <c r="B6506" s="588" t="s">
        <v>1507</v>
      </c>
      <c r="C6506" s="588" t="s">
        <v>36</v>
      </c>
      <c r="D6506" s="588" t="s">
        <v>36</v>
      </c>
      <c r="E6506" s="588" t="s">
        <v>36</v>
      </c>
      <c r="F6506" s="587" t="s">
        <v>1226</v>
      </c>
      <c r="G6506" s="588" t="s">
        <v>36</v>
      </c>
      <c r="H6506" s="587"/>
      <c r="I6506" s="587"/>
      <c r="J6506" s="583">
        <v>4526.25</v>
      </c>
      <c r="K6506" s="588"/>
      <c r="L6506" s="588"/>
      <c r="M6506" s="587"/>
      <c r="N6506" s="587"/>
      <c r="O6506" s="587"/>
      <c r="P6506" s="555"/>
      <c r="Q6506" s="555"/>
      <c r="R6506" s="555"/>
    </row>
    <row r="6507" spans="1:18" ht="29">
      <c r="A6507" s="587">
        <v>5</v>
      </c>
      <c r="B6507" s="588" t="s">
        <v>1507</v>
      </c>
      <c r="C6507" s="588" t="s">
        <v>36</v>
      </c>
      <c r="D6507" s="588" t="s">
        <v>36</v>
      </c>
      <c r="E6507" s="588" t="s">
        <v>36</v>
      </c>
      <c r="F6507" s="587" t="s">
        <v>1440</v>
      </c>
      <c r="G6507" s="588" t="s">
        <v>36</v>
      </c>
      <c r="H6507" s="587"/>
      <c r="I6507" s="587"/>
      <c r="J6507" s="583">
        <v>4526.25</v>
      </c>
      <c r="K6507" s="588"/>
      <c r="L6507" s="588"/>
      <c r="M6507" s="587"/>
      <c r="N6507" s="587"/>
      <c r="O6507" s="587"/>
    </row>
    <row r="6508" spans="1:18">
      <c r="B6508" s="590" t="s">
        <v>1507</v>
      </c>
      <c r="C6508" s="590" t="s">
        <v>1914</v>
      </c>
      <c r="D6508" s="590" t="s">
        <v>1960</v>
      </c>
      <c r="E6508" s="590" t="s">
        <v>34</v>
      </c>
      <c r="F6508" s="591" t="s">
        <v>1442</v>
      </c>
      <c r="G6508" s="590" t="s">
        <v>179</v>
      </c>
      <c r="H6508" s="589">
        <v>255</v>
      </c>
      <c r="I6508" s="589">
        <v>17.75</v>
      </c>
      <c r="J6508" s="592">
        <v>4526.25</v>
      </c>
      <c r="K6508" s="590" t="s">
        <v>1363</v>
      </c>
      <c r="L6508" s="590" t="s">
        <v>5770</v>
      </c>
      <c r="M6508" s="591" t="s">
        <v>1442</v>
      </c>
      <c r="O6508" s="554" t="str">
        <f>+_xlfn.CONCAT(B6508,"-",E6508)</f>
        <v>B4/22/02-K</v>
      </c>
    </row>
    <row r="6509" spans="1:18" ht="14.5">
      <c r="P6509" s="555"/>
      <c r="Q6509" s="555"/>
      <c r="R6509" s="555"/>
    </row>
    <row r="6510" spans="1:18" ht="14.5">
      <c r="P6510" s="555"/>
      <c r="Q6510" s="555"/>
      <c r="R6510" s="555"/>
    </row>
    <row r="6511" spans="1:18" ht="29">
      <c r="A6511" s="587">
        <v>4</v>
      </c>
      <c r="B6511" s="588" t="s">
        <v>1508</v>
      </c>
      <c r="C6511" s="588" t="s">
        <v>36</v>
      </c>
      <c r="D6511" s="588" t="s">
        <v>36</v>
      </c>
      <c r="E6511" s="588" t="s">
        <v>36</v>
      </c>
      <c r="F6511" s="587" t="s">
        <v>1966</v>
      </c>
      <c r="G6511" s="588" t="s">
        <v>36</v>
      </c>
      <c r="H6511" s="587"/>
      <c r="I6511" s="587"/>
      <c r="J6511" s="583">
        <v>68267.350000000006</v>
      </c>
      <c r="K6511" s="588"/>
      <c r="L6511" s="588"/>
      <c r="M6511" s="587"/>
      <c r="N6511" s="587"/>
      <c r="O6511" s="587"/>
    </row>
    <row r="6512" spans="1:18" ht="29">
      <c r="A6512" s="587">
        <v>5</v>
      </c>
      <c r="B6512" s="588" t="s">
        <v>1508</v>
      </c>
      <c r="C6512" s="588" t="s">
        <v>36</v>
      </c>
      <c r="D6512" s="588" t="s">
        <v>36</v>
      </c>
      <c r="E6512" s="588" t="s">
        <v>36</v>
      </c>
      <c r="F6512" s="587" t="s">
        <v>1440</v>
      </c>
      <c r="G6512" s="588" t="s">
        <v>36</v>
      </c>
      <c r="H6512" s="587"/>
      <c r="I6512" s="587"/>
      <c r="J6512" s="583">
        <v>25849.4</v>
      </c>
      <c r="K6512" s="588"/>
      <c r="L6512" s="588"/>
      <c r="M6512" s="587"/>
      <c r="N6512" s="587"/>
      <c r="O6512" s="587"/>
    </row>
    <row r="6513" spans="1:18">
      <c r="B6513" s="590" t="s">
        <v>1508</v>
      </c>
      <c r="C6513" s="590" t="s">
        <v>1914</v>
      </c>
      <c r="D6513" s="590" t="s">
        <v>1960</v>
      </c>
      <c r="E6513" s="590" t="s">
        <v>5</v>
      </c>
      <c r="F6513" s="591" t="s">
        <v>1434</v>
      </c>
      <c r="G6513" s="590" t="s">
        <v>179</v>
      </c>
      <c r="H6513" s="589">
        <v>230</v>
      </c>
      <c r="I6513" s="589">
        <v>32</v>
      </c>
      <c r="J6513" s="592">
        <v>7360</v>
      </c>
      <c r="K6513" s="590" t="s">
        <v>1363</v>
      </c>
      <c r="L6513" s="590" t="s">
        <v>5771</v>
      </c>
      <c r="M6513" s="591" t="s">
        <v>1434</v>
      </c>
      <c r="O6513" s="554" t="str">
        <f t="shared" ref="O6513:O6515" si="599">+_xlfn.CONCAT(B6513,"-",E6513)</f>
        <v>B4/22/03-A</v>
      </c>
    </row>
    <row r="6514" spans="1:18" ht="14.5">
      <c r="B6514" s="590" t="s">
        <v>1508</v>
      </c>
      <c r="C6514" s="590" t="s">
        <v>1914</v>
      </c>
      <c r="D6514" s="590" t="s">
        <v>1960</v>
      </c>
      <c r="E6514" s="590" t="s">
        <v>6</v>
      </c>
      <c r="F6514" s="591" t="s">
        <v>1435</v>
      </c>
      <c r="G6514" s="590" t="s">
        <v>179</v>
      </c>
      <c r="H6514" s="589">
        <v>80</v>
      </c>
      <c r="I6514" s="589">
        <v>53</v>
      </c>
      <c r="J6514" s="592">
        <v>4240</v>
      </c>
      <c r="K6514" s="590" t="s">
        <v>1363</v>
      </c>
      <c r="L6514" s="590" t="s">
        <v>5772</v>
      </c>
      <c r="M6514" s="591" t="s">
        <v>1435</v>
      </c>
      <c r="O6514" s="554" t="str">
        <f t="shared" si="599"/>
        <v>B4/22/03-B</v>
      </c>
      <c r="P6514" s="555"/>
      <c r="Q6514" s="555"/>
      <c r="R6514" s="555"/>
    </row>
    <row r="6515" spans="1:18" ht="14.5">
      <c r="B6515" s="590" t="s">
        <v>1508</v>
      </c>
      <c r="C6515" s="590" t="s">
        <v>1914</v>
      </c>
      <c r="D6515" s="590" t="s">
        <v>1960</v>
      </c>
      <c r="E6515" s="590" t="s">
        <v>7</v>
      </c>
      <c r="F6515" s="591" t="s">
        <v>1436</v>
      </c>
      <c r="G6515" s="590" t="s">
        <v>179</v>
      </c>
      <c r="H6515" s="589">
        <v>255</v>
      </c>
      <c r="I6515" s="589">
        <v>55.88</v>
      </c>
      <c r="J6515" s="592">
        <v>14249.4</v>
      </c>
      <c r="K6515" s="590" t="s">
        <v>1363</v>
      </c>
      <c r="L6515" s="590" t="s">
        <v>5773</v>
      </c>
      <c r="M6515" s="591" t="s">
        <v>1436</v>
      </c>
      <c r="O6515" s="554" t="str">
        <f t="shared" si="599"/>
        <v>B4/22/03-C</v>
      </c>
      <c r="P6515" s="555"/>
      <c r="Q6515" s="555"/>
      <c r="R6515" s="555"/>
    </row>
    <row r="6517" spans="1:18" ht="29">
      <c r="A6517" s="587">
        <v>5</v>
      </c>
      <c r="B6517" s="588" t="s">
        <v>1508</v>
      </c>
      <c r="C6517" s="588" t="s">
        <v>36</v>
      </c>
      <c r="D6517" s="588" t="s">
        <v>36</v>
      </c>
      <c r="E6517" s="588" t="s">
        <v>36</v>
      </c>
      <c r="F6517" s="587" t="s">
        <v>1441</v>
      </c>
      <c r="G6517" s="588" t="s">
        <v>36</v>
      </c>
      <c r="H6517" s="587"/>
      <c r="I6517" s="587"/>
      <c r="J6517" s="583">
        <v>42417.95</v>
      </c>
      <c r="K6517" s="588"/>
      <c r="L6517" s="588"/>
      <c r="M6517" s="587"/>
      <c r="N6517" s="587"/>
      <c r="O6517" s="587"/>
    </row>
    <row r="6518" spans="1:18">
      <c r="B6518" s="590" t="s">
        <v>1508</v>
      </c>
      <c r="C6518" s="590" t="s">
        <v>1914</v>
      </c>
      <c r="D6518" s="590" t="s">
        <v>1960</v>
      </c>
      <c r="E6518" s="590" t="s">
        <v>8</v>
      </c>
      <c r="F6518" s="591" t="s">
        <v>1430</v>
      </c>
      <c r="G6518" s="590" t="s">
        <v>179</v>
      </c>
      <c r="H6518" s="589">
        <v>25</v>
      </c>
      <c r="I6518" s="589">
        <v>94.13</v>
      </c>
      <c r="J6518" s="592">
        <v>2353.25</v>
      </c>
      <c r="K6518" s="590" t="s">
        <v>1363</v>
      </c>
      <c r="L6518" s="590" t="s">
        <v>5774</v>
      </c>
      <c r="M6518" s="591" t="s">
        <v>1430</v>
      </c>
      <c r="O6518" s="554" t="str">
        <f t="shared" ref="O6518:O6521" si="600">+_xlfn.CONCAT(B6518,"-",E6518)</f>
        <v>B4/22/03-D</v>
      </c>
    </row>
    <row r="6519" spans="1:18">
      <c r="B6519" s="590" t="s">
        <v>1508</v>
      </c>
      <c r="C6519" s="590" t="s">
        <v>1914</v>
      </c>
      <c r="D6519" s="590" t="s">
        <v>1960</v>
      </c>
      <c r="E6519" s="590" t="s">
        <v>10</v>
      </c>
      <c r="F6519" s="591" t="s">
        <v>1431</v>
      </c>
      <c r="G6519" s="590" t="s">
        <v>179</v>
      </c>
      <c r="H6519" s="589">
        <v>200</v>
      </c>
      <c r="I6519" s="589">
        <v>90</v>
      </c>
      <c r="J6519" s="592">
        <v>18000</v>
      </c>
      <c r="K6519" s="590" t="s">
        <v>1363</v>
      </c>
      <c r="L6519" s="590" t="s">
        <v>5775</v>
      </c>
      <c r="M6519" s="591" t="s">
        <v>1431</v>
      </c>
      <c r="O6519" s="554" t="str">
        <f t="shared" si="600"/>
        <v>B4/22/03-E</v>
      </c>
    </row>
    <row r="6520" spans="1:18" ht="14.5">
      <c r="B6520" s="590" t="s">
        <v>1508</v>
      </c>
      <c r="C6520" s="590" t="s">
        <v>1914</v>
      </c>
      <c r="D6520" s="590" t="s">
        <v>1960</v>
      </c>
      <c r="E6520" s="590" t="s">
        <v>11</v>
      </c>
      <c r="F6520" s="591" t="s">
        <v>1443</v>
      </c>
      <c r="G6520" s="590" t="s">
        <v>179</v>
      </c>
      <c r="H6520" s="589">
        <v>120</v>
      </c>
      <c r="I6520" s="589">
        <v>116.13</v>
      </c>
      <c r="J6520" s="592">
        <v>13935.6</v>
      </c>
      <c r="K6520" s="590" t="s">
        <v>1363</v>
      </c>
      <c r="L6520" s="590" t="s">
        <v>5776</v>
      </c>
      <c r="M6520" s="591" t="s">
        <v>1443</v>
      </c>
      <c r="O6520" s="554" t="str">
        <f t="shared" si="600"/>
        <v>B4/22/03-F</v>
      </c>
      <c r="P6520" s="555"/>
      <c r="Q6520" s="555"/>
      <c r="R6520" s="555"/>
    </row>
    <row r="6521" spans="1:18">
      <c r="B6521" s="590" t="s">
        <v>1508</v>
      </c>
      <c r="C6521" s="590" t="s">
        <v>1914</v>
      </c>
      <c r="D6521" s="590" t="s">
        <v>1960</v>
      </c>
      <c r="E6521" s="590" t="s">
        <v>27</v>
      </c>
      <c r="F6521" s="591" t="s">
        <v>1444</v>
      </c>
      <c r="G6521" s="590" t="s">
        <v>179</v>
      </c>
      <c r="H6521" s="589">
        <v>70</v>
      </c>
      <c r="I6521" s="589">
        <v>116.13</v>
      </c>
      <c r="J6521" s="592">
        <v>8129.1</v>
      </c>
      <c r="K6521" s="590" t="s">
        <v>1363</v>
      </c>
      <c r="L6521" s="590" t="s">
        <v>5777</v>
      </c>
      <c r="M6521" s="591" t="s">
        <v>1444</v>
      </c>
      <c r="O6521" s="554" t="str">
        <f t="shared" si="600"/>
        <v>B4/22/03-G</v>
      </c>
    </row>
    <row r="6523" spans="1:18" ht="29">
      <c r="A6523" s="587">
        <v>4</v>
      </c>
      <c r="B6523" s="588" t="s">
        <v>1508</v>
      </c>
      <c r="C6523" s="588" t="s">
        <v>36</v>
      </c>
      <c r="D6523" s="588" t="s">
        <v>36</v>
      </c>
      <c r="E6523" s="588" t="s">
        <v>36</v>
      </c>
      <c r="F6523" s="587" t="s">
        <v>1228</v>
      </c>
      <c r="G6523" s="588" t="s">
        <v>36</v>
      </c>
      <c r="H6523" s="587"/>
      <c r="I6523" s="587"/>
      <c r="J6523" s="583">
        <v>12240</v>
      </c>
      <c r="K6523" s="588"/>
      <c r="L6523" s="588"/>
      <c r="M6523" s="587"/>
      <c r="N6523" s="587"/>
      <c r="O6523" s="587"/>
    </row>
    <row r="6524" spans="1:18" ht="29">
      <c r="A6524" s="587">
        <v>5</v>
      </c>
      <c r="B6524" s="588" t="s">
        <v>1508</v>
      </c>
      <c r="C6524" s="588" t="s">
        <v>36</v>
      </c>
      <c r="D6524" s="588" t="s">
        <v>36</v>
      </c>
      <c r="E6524" s="588" t="s">
        <v>36</v>
      </c>
      <c r="F6524" s="587" t="s">
        <v>1440</v>
      </c>
      <c r="G6524" s="588" t="s">
        <v>36</v>
      </c>
      <c r="H6524" s="587"/>
      <c r="I6524" s="587"/>
      <c r="J6524" s="583">
        <v>12240</v>
      </c>
      <c r="K6524" s="588"/>
      <c r="L6524" s="588"/>
      <c r="M6524" s="587"/>
      <c r="N6524" s="587"/>
      <c r="O6524" s="587"/>
    </row>
    <row r="6525" spans="1:18">
      <c r="B6525" s="590" t="s">
        <v>1508</v>
      </c>
      <c r="C6525" s="590" t="s">
        <v>1914</v>
      </c>
      <c r="D6525" s="590" t="s">
        <v>1960</v>
      </c>
      <c r="E6525" s="590" t="s">
        <v>28</v>
      </c>
      <c r="F6525" s="591" t="s">
        <v>1442</v>
      </c>
      <c r="G6525" s="590" t="s">
        <v>179</v>
      </c>
      <c r="H6525" s="589">
        <v>410</v>
      </c>
      <c r="I6525" s="589">
        <v>17.75</v>
      </c>
      <c r="J6525" s="592">
        <v>7277.5</v>
      </c>
      <c r="K6525" s="590" t="s">
        <v>1363</v>
      </c>
      <c r="L6525" s="590" t="s">
        <v>5778</v>
      </c>
      <c r="M6525" s="591" t="s">
        <v>1442</v>
      </c>
      <c r="O6525" s="554" t="str">
        <f t="shared" ref="O6525:O6527" si="601">+_xlfn.CONCAT(B6525,"-",E6525)</f>
        <v>B4/22/03-H</v>
      </c>
    </row>
    <row r="6526" spans="1:18" ht="14.5">
      <c r="B6526" s="590" t="s">
        <v>1508</v>
      </c>
      <c r="C6526" s="590" t="s">
        <v>1914</v>
      </c>
      <c r="D6526" s="590" t="s">
        <v>1960</v>
      </c>
      <c r="E6526" s="590" t="s">
        <v>33</v>
      </c>
      <c r="F6526" s="591" t="s">
        <v>1433</v>
      </c>
      <c r="G6526" s="590" t="s">
        <v>179</v>
      </c>
      <c r="H6526" s="589">
        <v>10</v>
      </c>
      <c r="I6526" s="589">
        <v>32.25</v>
      </c>
      <c r="J6526" s="589">
        <v>322.5</v>
      </c>
      <c r="K6526" s="590" t="s">
        <v>1363</v>
      </c>
      <c r="L6526" s="590" t="s">
        <v>5779</v>
      </c>
      <c r="M6526" s="591" t="s">
        <v>1433</v>
      </c>
      <c r="O6526" s="554" t="str">
        <f t="shared" si="601"/>
        <v>B4/22/03-J</v>
      </c>
      <c r="P6526" s="555"/>
      <c r="Q6526" s="555"/>
      <c r="R6526" s="555"/>
    </row>
    <row r="6527" spans="1:18" ht="14.5">
      <c r="B6527" s="590" t="s">
        <v>1508</v>
      </c>
      <c r="C6527" s="590" t="s">
        <v>1914</v>
      </c>
      <c r="D6527" s="590" t="s">
        <v>1960</v>
      </c>
      <c r="E6527" s="590" t="s">
        <v>34</v>
      </c>
      <c r="F6527" s="591" t="s">
        <v>1434</v>
      </c>
      <c r="G6527" s="590" t="s">
        <v>179</v>
      </c>
      <c r="H6527" s="589">
        <v>145</v>
      </c>
      <c r="I6527" s="589">
        <v>32</v>
      </c>
      <c r="J6527" s="592">
        <v>4640</v>
      </c>
      <c r="K6527" s="590" t="s">
        <v>1363</v>
      </c>
      <c r="L6527" s="590" t="s">
        <v>5780</v>
      </c>
      <c r="M6527" s="591" t="s">
        <v>1434</v>
      </c>
      <c r="O6527" s="554" t="str">
        <f t="shared" si="601"/>
        <v>B4/22/03-K</v>
      </c>
      <c r="P6527" s="555"/>
      <c r="Q6527" s="555"/>
      <c r="R6527" s="555"/>
    </row>
    <row r="6529" spans="1:18" ht="14.5">
      <c r="A6529" s="587">
        <v>4</v>
      </c>
      <c r="B6529" s="588" t="s">
        <v>1508</v>
      </c>
      <c r="C6529" s="588" t="s">
        <v>36</v>
      </c>
      <c r="D6529" s="588" t="s">
        <v>36</v>
      </c>
      <c r="E6529" s="588" t="s">
        <v>36</v>
      </c>
      <c r="F6529" s="587" t="s">
        <v>1229</v>
      </c>
      <c r="G6529" s="588" t="s">
        <v>36</v>
      </c>
      <c r="H6529" s="587"/>
      <c r="I6529" s="587"/>
      <c r="J6529" s="583">
        <v>31886.75</v>
      </c>
      <c r="K6529" s="588"/>
      <c r="L6529" s="588"/>
      <c r="M6529" s="587"/>
      <c r="N6529" s="587"/>
      <c r="O6529" s="587"/>
    </row>
    <row r="6530" spans="1:18" ht="29">
      <c r="A6530" s="587">
        <v>5</v>
      </c>
      <c r="B6530" s="588" t="s">
        <v>1508</v>
      </c>
      <c r="C6530" s="588" t="s">
        <v>36</v>
      </c>
      <c r="D6530" s="588" t="s">
        <v>36</v>
      </c>
      <c r="E6530" s="588" t="s">
        <v>36</v>
      </c>
      <c r="F6530" s="587" t="s">
        <v>1437</v>
      </c>
      <c r="G6530" s="588" t="s">
        <v>36</v>
      </c>
      <c r="H6530" s="587"/>
      <c r="I6530" s="587"/>
      <c r="J6530" s="583">
        <v>31886.75</v>
      </c>
      <c r="K6530" s="588"/>
      <c r="L6530" s="588"/>
      <c r="M6530" s="587"/>
      <c r="N6530" s="587"/>
      <c r="O6530" s="587"/>
    </row>
    <row r="6531" spans="1:18">
      <c r="B6531" s="590" t="s">
        <v>1508</v>
      </c>
      <c r="C6531" s="590" t="s">
        <v>1914</v>
      </c>
      <c r="D6531" s="590" t="s">
        <v>1960</v>
      </c>
      <c r="E6531" s="590" t="s">
        <v>39</v>
      </c>
      <c r="F6531" s="591" t="s">
        <v>1433</v>
      </c>
      <c r="G6531" s="590" t="s">
        <v>179</v>
      </c>
      <c r="H6531" s="589">
        <v>15</v>
      </c>
      <c r="I6531" s="589">
        <v>40.75</v>
      </c>
      <c r="J6531" s="589">
        <v>611.25</v>
      </c>
      <c r="K6531" s="590" t="s">
        <v>1363</v>
      </c>
      <c r="L6531" s="590" t="s">
        <v>5781</v>
      </c>
      <c r="M6531" s="591" t="s">
        <v>1433</v>
      </c>
      <c r="O6531" s="554" t="str">
        <f>+_xlfn.CONCAT(B6531,"-",E6531)</f>
        <v>B4/22/03-L</v>
      </c>
    </row>
    <row r="6532" spans="1:18" ht="14.5">
      <c r="P6532" s="555"/>
      <c r="Q6532" s="555"/>
      <c r="R6532" s="555"/>
    </row>
    <row r="6533" spans="1:18" ht="14.5">
      <c r="P6533" s="555"/>
      <c r="Q6533" s="555"/>
      <c r="R6533" s="555"/>
    </row>
    <row r="6534" spans="1:18">
      <c r="B6534" s="590" t="s">
        <v>1509</v>
      </c>
      <c r="C6534" s="590" t="s">
        <v>1914</v>
      </c>
      <c r="D6534" s="590" t="s">
        <v>1960</v>
      </c>
      <c r="E6534" s="590" t="s">
        <v>5</v>
      </c>
      <c r="F6534" s="591" t="s">
        <v>1230</v>
      </c>
      <c r="G6534" s="590" t="s">
        <v>0</v>
      </c>
      <c r="H6534" s="589">
        <v>1</v>
      </c>
      <c r="I6534" s="592">
        <v>31275.5</v>
      </c>
      <c r="J6534" s="592">
        <v>31275.5</v>
      </c>
      <c r="K6534" s="590" t="s">
        <v>1363</v>
      </c>
      <c r="L6534" s="590" t="s">
        <v>5782</v>
      </c>
      <c r="M6534" s="591" t="s">
        <v>1230</v>
      </c>
      <c r="O6534" s="554" t="str">
        <f>+_xlfn.CONCAT(B6534,"-",E6534)</f>
        <v>B4/22/04-A</v>
      </c>
    </row>
    <row r="6536" spans="1:18" ht="14.5">
      <c r="A6536" s="587">
        <v>3</v>
      </c>
      <c r="B6536" s="588" t="s">
        <v>1509</v>
      </c>
      <c r="C6536" s="588" t="s">
        <v>36</v>
      </c>
      <c r="D6536" s="588" t="s">
        <v>36</v>
      </c>
      <c r="E6536" s="588" t="s">
        <v>36</v>
      </c>
      <c r="F6536" s="587" t="s">
        <v>1231</v>
      </c>
      <c r="G6536" s="588" t="s">
        <v>36</v>
      </c>
      <c r="H6536" s="587"/>
      <c r="I6536" s="587"/>
      <c r="J6536" s="583">
        <v>173209.25</v>
      </c>
      <c r="K6536" s="588"/>
      <c r="L6536" s="588"/>
      <c r="M6536" s="587"/>
      <c r="N6536" s="587"/>
      <c r="O6536" s="587"/>
    </row>
    <row r="6537" spans="1:18" ht="14.5">
      <c r="A6537" s="587">
        <v>4</v>
      </c>
      <c r="B6537" s="588" t="s">
        <v>1509</v>
      </c>
      <c r="C6537" s="588" t="s">
        <v>36</v>
      </c>
      <c r="D6537" s="588" t="s">
        <v>36</v>
      </c>
      <c r="E6537" s="588" t="s">
        <v>36</v>
      </c>
      <c r="F6537" s="587" t="s">
        <v>1232</v>
      </c>
      <c r="G6537" s="588" t="s">
        <v>36</v>
      </c>
      <c r="H6537" s="587"/>
      <c r="I6537" s="587"/>
      <c r="J6537" s="583">
        <v>4892.6000000000004</v>
      </c>
      <c r="K6537" s="588"/>
      <c r="L6537" s="588"/>
      <c r="M6537" s="587"/>
      <c r="N6537" s="587"/>
      <c r="O6537" s="587"/>
    </row>
    <row r="6538" spans="1:18">
      <c r="B6538" s="590" t="s">
        <v>1509</v>
      </c>
      <c r="C6538" s="590" t="s">
        <v>1914</v>
      </c>
      <c r="D6538" s="590" t="s">
        <v>1979</v>
      </c>
      <c r="E6538" s="590" t="s">
        <v>6</v>
      </c>
      <c r="F6538" s="591" t="s">
        <v>1445</v>
      </c>
      <c r="G6538" s="590" t="s">
        <v>179</v>
      </c>
      <c r="H6538" s="589">
        <v>20</v>
      </c>
      <c r="I6538" s="589">
        <v>41.75</v>
      </c>
      <c r="J6538" s="589">
        <v>835</v>
      </c>
      <c r="K6538" s="590" t="s">
        <v>1363</v>
      </c>
      <c r="L6538" s="590" t="s">
        <v>5783</v>
      </c>
      <c r="M6538" s="591" t="s">
        <v>1445</v>
      </c>
      <c r="O6538" s="554" t="str">
        <f t="shared" ref="O6538:O6540" si="602">+_xlfn.CONCAT(B6538,"-",E6538)</f>
        <v>B4/22/04-B</v>
      </c>
    </row>
    <row r="6539" spans="1:18" ht="14.5">
      <c r="B6539" s="590" t="s">
        <v>1509</v>
      </c>
      <c r="C6539" s="590" t="s">
        <v>1914</v>
      </c>
      <c r="D6539" s="590" t="s">
        <v>1979</v>
      </c>
      <c r="E6539" s="590" t="s">
        <v>7</v>
      </c>
      <c r="F6539" s="591" t="s">
        <v>1446</v>
      </c>
      <c r="G6539" s="590" t="s">
        <v>179</v>
      </c>
      <c r="H6539" s="589">
        <v>10</v>
      </c>
      <c r="I6539" s="589">
        <v>94.13</v>
      </c>
      <c r="J6539" s="589">
        <v>941.3</v>
      </c>
      <c r="K6539" s="590" t="s">
        <v>1363</v>
      </c>
      <c r="L6539" s="590" t="s">
        <v>5784</v>
      </c>
      <c r="M6539" s="591" t="s">
        <v>1446</v>
      </c>
      <c r="O6539" s="554" t="str">
        <f t="shared" si="602"/>
        <v>B4/22/04-C</v>
      </c>
      <c r="P6539" s="555"/>
      <c r="Q6539" s="555"/>
      <c r="R6539" s="555"/>
    </row>
    <row r="6540" spans="1:18" ht="14.5">
      <c r="B6540" s="590" t="s">
        <v>1509</v>
      </c>
      <c r="C6540" s="590" t="s">
        <v>1914</v>
      </c>
      <c r="D6540" s="590" t="s">
        <v>1979</v>
      </c>
      <c r="E6540" s="590" t="s">
        <v>8</v>
      </c>
      <c r="F6540" s="591" t="s">
        <v>1447</v>
      </c>
      <c r="G6540" s="590" t="s">
        <v>179</v>
      </c>
      <c r="H6540" s="589">
        <v>10</v>
      </c>
      <c r="I6540" s="589">
        <v>311.63</v>
      </c>
      <c r="J6540" s="592">
        <v>3116.3</v>
      </c>
      <c r="K6540" s="590" t="s">
        <v>1363</v>
      </c>
      <c r="L6540" s="590" t="s">
        <v>5785</v>
      </c>
      <c r="M6540" s="591" t="s">
        <v>1447</v>
      </c>
      <c r="O6540" s="554" t="str">
        <f t="shared" si="602"/>
        <v>B4/22/04-D</v>
      </c>
      <c r="P6540" s="555"/>
      <c r="Q6540" s="555"/>
      <c r="R6540" s="555"/>
    </row>
    <row r="6542" spans="1:18" ht="29">
      <c r="A6542" s="587">
        <v>4</v>
      </c>
      <c r="B6542" s="588" t="s">
        <v>1509</v>
      </c>
      <c r="C6542" s="588" t="s">
        <v>36</v>
      </c>
      <c r="D6542" s="588" t="s">
        <v>36</v>
      </c>
      <c r="E6542" s="588" t="s">
        <v>36</v>
      </c>
      <c r="F6542" s="587" t="s">
        <v>1233</v>
      </c>
      <c r="G6542" s="588" t="s">
        <v>36</v>
      </c>
      <c r="H6542" s="587"/>
      <c r="I6542" s="587"/>
      <c r="J6542" s="583">
        <v>116946.1</v>
      </c>
      <c r="K6542" s="588"/>
      <c r="L6542" s="588"/>
      <c r="M6542" s="587"/>
      <c r="N6542" s="587"/>
      <c r="O6542" s="587"/>
    </row>
    <row r="6543" spans="1:18">
      <c r="B6543" s="590" t="s">
        <v>1509</v>
      </c>
      <c r="C6543" s="590" t="s">
        <v>1914</v>
      </c>
      <c r="D6543" s="590" t="s">
        <v>1979</v>
      </c>
      <c r="E6543" s="590" t="s">
        <v>10</v>
      </c>
      <c r="F6543" s="591" t="s">
        <v>1448</v>
      </c>
      <c r="G6543" s="590" t="s">
        <v>179</v>
      </c>
      <c r="H6543" s="589">
        <v>230</v>
      </c>
      <c r="I6543" s="589">
        <v>32.5</v>
      </c>
      <c r="J6543" s="592">
        <v>7475</v>
      </c>
      <c r="K6543" s="590" t="s">
        <v>1363</v>
      </c>
      <c r="L6543" s="590" t="s">
        <v>5786</v>
      </c>
      <c r="M6543" s="591" t="s">
        <v>1448</v>
      </c>
      <c r="O6543" s="554" t="str">
        <f t="shared" ref="O6543:O6549" si="603">+_xlfn.CONCAT(B6543,"-",E6543)</f>
        <v>B4/22/04-E</v>
      </c>
    </row>
    <row r="6544" spans="1:18">
      <c r="B6544" s="590" t="s">
        <v>1509</v>
      </c>
      <c r="C6544" s="590" t="s">
        <v>1914</v>
      </c>
      <c r="D6544" s="590" t="s">
        <v>1979</v>
      </c>
      <c r="E6544" s="590" t="s">
        <v>11</v>
      </c>
      <c r="F6544" s="591" t="s">
        <v>1445</v>
      </c>
      <c r="G6544" s="590" t="s">
        <v>179</v>
      </c>
      <c r="H6544" s="589">
        <v>80</v>
      </c>
      <c r="I6544" s="589">
        <v>41.75</v>
      </c>
      <c r="J6544" s="592">
        <v>3340</v>
      </c>
      <c r="K6544" s="590" t="s">
        <v>1363</v>
      </c>
      <c r="L6544" s="590" t="s">
        <v>5787</v>
      </c>
      <c r="M6544" s="591" t="s">
        <v>1445</v>
      </c>
      <c r="O6544" s="554" t="str">
        <f t="shared" si="603"/>
        <v>B4/22/04-F</v>
      </c>
    </row>
    <row r="6545" spans="1:18" ht="14.5">
      <c r="B6545" s="590" t="s">
        <v>1509</v>
      </c>
      <c r="C6545" s="590" t="s">
        <v>1914</v>
      </c>
      <c r="D6545" s="590" t="s">
        <v>1979</v>
      </c>
      <c r="E6545" s="590" t="s">
        <v>27</v>
      </c>
      <c r="F6545" s="591" t="s">
        <v>1449</v>
      </c>
      <c r="G6545" s="590" t="s">
        <v>179</v>
      </c>
      <c r="H6545" s="589">
        <v>255</v>
      </c>
      <c r="I6545" s="589">
        <v>77.13</v>
      </c>
      <c r="J6545" s="592">
        <v>19668.150000000001</v>
      </c>
      <c r="K6545" s="590" t="s">
        <v>1363</v>
      </c>
      <c r="L6545" s="590" t="s">
        <v>5788</v>
      </c>
      <c r="M6545" s="591" t="s">
        <v>1449</v>
      </c>
      <c r="O6545" s="554" t="str">
        <f t="shared" si="603"/>
        <v>B4/22/04-G</v>
      </c>
      <c r="P6545" s="555"/>
      <c r="Q6545" s="555"/>
      <c r="R6545" s="555"/>
    </row>
    <row r="6546" spans="1:18">
      <c r="B6546" s="590" t="s">
        <v>1509</v>
      </c>
      <c r="C6546" s="590" t="s">
        <v>1914</v>
      </c>
      <c r="D6546" s="590" t="s">
        <v>1979</v>
      </c>
      <c r="E6546" s="590" t="s">
        <v>28</v>
      </c>
      <c r="F6546" s="591" t="s">
        <v>1446</v>
      </c>
      <c r="G6546" s="590" t="s">
        <v>179</v>
      </c>
      <c r="H6546" s="589">
        <v>25</v>
      </c>
      <c r="I6546" s="589">
        <v>94.13</v>
      </c>
      <c r="J6546" s="592">
        <v>2353.25</v>
      </c>
      <c r="K6546" s="590" t="s">
        <v>1363</v>
      </c>
      <c r="L6546" s="590" t="s">
        <v>5789</v>
      </c>
      <c r="M6546" s="591" t="s">
        <v>1446</v>
      </c>
      <c r="O6546" s="554" t="str">
        <f t="shared" si="603"/>
        <v>B4/22/04-H</v>
      </c>
    </row>
    <row r="6547" spans="1:18">
      <c r="B6547" s="590" t="s">
        <v>1509</v>
      </c>
      <c r="C6547" s="590" t="s">
        <v>1914</v>
      </c>
      <c r="D6547" s="590" t="s">
        <v>1979</v>
      </c>
      <c r="E6547" s="590" t="s">
        <v>33</v>
      </c>
      <c r="F6547" s="591" t="s">
        <v>1450</v>
      </c>
      <c r="G6547" s="590" t="s">
        <v>179</v>
      </c>
      <c r="H6547" s="589">
        <v>200</v>
      </c>
      <c r="I6547" s="589">
        <v>124.5</v>
      </c>
      <c r="J6547" s="592">
        <v>24900</v>
      </c>
      <c r="K6547" s="590" t="s">
        <v>1363</v>
      </c>
      <c r="L6547" s="590" t="s">
        <v>5790</v>
      </c>
      <c r="M6547" s="591" t="s">
        <v>1450</v>
      </c>
      <c r="O6547" s="554" t="str">
        <f t="shared" si="603"/>
        <v>B4/22/04-J</v>
      </c>
    </row>
    <row r="6548" spans="1:18">
      <c r="B6548" s="590" t="s">
        <v>1509</v>
      </c>
      <c r="C6548" s="590" t="s">
        <v>1914</v>
      </c>
      <c r="D6548" s="590" t="s">
        <v>1979</v>
      </c>
      <c r="E6548" s="590" t="s">
        <v>34</v>
      </c>
      <c r="F6548" s="591" t="s">
        <v>1451</v>
      </c>
      <c r="G6548" s="590" t="s">
        <v>179</v>
      </c>
      <c r="H6548" s="589">
        <v>120</v>
      </c>
      <c r="I6548" s="589">
        <v>311.63</v>
      </c>
      <c r="J6548" s="592">
        <v>37395.599999999999</v>
      </c>
      <c r="K6548" s="590" t="s">
        <v>1363</v>
      </c>
      <c r="L6548" s="590" t="s">
        <v>5791</v>
      </c>
      <c r="M6548" s="591" t="s">
        <v>1451</v>
      </c>
      <c r="O6548" s="554" t="str">
        <f t="shared" si="603"/>
        <v>B4/22/04-K</v>
      </c>
    </row>
    <row r="6549" spans="1:18">
      <c r="B6549" s="590" t="s">
        <v>1509</v>
      </c>
      <c r="C6549" s="590" t="s">
        <v>1914</v>
      </c>
      <c r="D6549" s="590" t="s">
        <v>1979</v>
      </c>
      <c r="E6549" s="590" t="s">
        <v>39</v>
      </c>
      <c r="F6549" s="591" t="s">
        <v>1447</v>
      </c>
      <c r="G6549" s="590" t="s">
        <v>179</v>
      </c>
      <c r="H6549" s="589">
        <v>70</v>
      </c>
      <c r="I6549" s="589">
        <v>311.63</v>
      </c>
      <c r="J6549" s="592">
        <v>21814.1</v>
      </c>
      <c r="K6549" s="590" t="s">
        <v>1363</v>
      </c>
      <c r="L6549" s="590" t="s">
        <v>5792</v>
      </c>
      <c r="M6549" s="591" t="s">
        <v>1447</v>
      </c>
      <c r="O6549" s="554" t="str">
        <f t="shared" si="603"/>
        <v>B4/22/04-L</v>
      </c>
    </row>
    <row r="6551" spans="1:18" ht="43.5">
      <c r="A6551" s="587">
        <v>4</v>
      </c>
      <c r="B6551" s="588" t="s">
        <v>1509</v>
      </c>
      <c r="C6551" s="588" t="s">
        <v>36</v>
      </c>
      <c r="D6551" s="588" t="s">
        <v>36</v>
      </c>
      <c r="E6551" s="588" t="s">
        <v>36</v>
      </c>
      <c r="F6551" s="587" t="s">
        <v>1234</v>
      </c>
      <c r="G6551" s="588" t="s">
        <v>36</v>
      </c>
      <c r="H6551" s="587"/>
      <c r="I6551" s="587"/>
      <c r="J6551" s="583">
        <v>14910</v>
      </c>
      <c r="K6551" s="588"/>
      <c r="L6551" s="588"/>
      <c r="M6551" s="587"/>
      <c r="N6551" s="587"/>
      <c r="O6551" s="587"/>
    </row>
    <row r="6552" spans="1:18">
      <c r="B6552" s="590" t="s">
        <v>1509</v>
      </c>
      <c r="C6552" s="590" t="s">
        <v>1914</v>
      </c>
      <c r="D6552" s="590" t="s">
        <v>1979</v>
      </c>
      <c r="E6552" s="590" t="s">
        <v>38</v>
      </c>
      <c r="F6552" s="591" t="s">
        <v>1452</v>
      </c>
      <c r="G6552" s="590" t="s">
        <v>179</v>
      </c>
      <c r="H6552" s="589">
        <v>410</v>
      </c>
      <c r="I6552" s="589">
        <v>21.25</v>
      </c>
      <c r="J6552" s="592">
        <v>8712.5</v>
      </c>
      <c r="K6552" s="590" t="s">
        <v>1363</v>
      </c>
      <c r="L6552" s="590" t="s">
        <v>5793</v>
      </c>
      <c r="M6552" s="591" t="s">
        <v>1452</v>
      </c>
      <c r="O6552" s="554" t="str">
        <f t="shared" ref="O6552:O6554" si="604">+_xlfn.CONCAT(B6552,"-",E6552)</f>
        <v>B4/22/04-M</v>
      </c>
    </row>
    <row r="6553" spans="1:18">
      <c r="B6553" s="590" t="s">
        <v>1509</v>
      </c>
      <c r="C6553" s="590" t="s">
        <v>1914</v>
      </c>
      <c r="D6553" s="590" t="s">
        <v>1979</v>
      </c>
      <c r="E6553" s="590" t="s">
        <v>205</v>
      </c>
      <c r="F6553" s="591" t="s">
        <v>1453</v>
      </c>
      <c r="G6553" s="590" t="s">
        <v>179</v>
      </c>
      <c r="H6553" s="589">
        <v>10</v>
      </c>
      <c r="I6553" s="589">
        <v>32.5</v>
      </c>
      <c r="J6553" s="589">
        <v>325</v>
      </c>
      <c r="K6553" s="590" t="s">
        <v>1363</v>
      </c>
      <c r="L6553" s="590" t="s">
        <v>5794</v>
      </c>
      <c r="M6553" s="591" t="s">
        <v>1453</v>
      </c>
      <c r="O6553" s="554" t="str">
        <f t="shared" si="604"/>
        <v>B4/22/04-N</v>
      </c>
    </row>
    <row r="6554" spans="1:18" ht="14.5">
      <c r="B6554" s="590" t="s">
        <v>1509</v>
      </c>
      <c r="C6554" s="590" t="s">
        <v>1914</v>
      </c>
      <c r="D6554" s="590" t="s">
        <v>1979</v>
      </c>
      <c r="E6554" s="590" t="s">
        <v>414</v>
      </c>
      <c r="F6554" s="591" t="s">
        <v>1448</v>
      </c>
      <c r="G6554" s="590" t="s">
        <v>179</v>
      </c>
      <c r="H6554" s="589">
        <v>145</v>
      </c>
      <c r="I6554" s="589">
        <v>40.5</v>
      </c>
      <c r="J6554" s="592">
        <v>5872.5</v>
      </c>
      <c r="K6554" s="590" t="s">
        <v>1363</v>
      </c>
      <c r="L6554" s="590" t="s">
        <v>5795</v>
      </c>
      <c r="M6554" s="591" t="s">
        <v>1448</v>
      </c>
      <c r="O6554" s="554" t="str">
        <f t="shared" si="604"/>
        <v>B4/22/04-P</v>
      </c>
      <c r="P6554" s="555"/>
      <c r="Q6554" s="555"/>
      <c r="R6554" s="555"/>
    </row>
    <row r="6557" spans="1:18" ht="29">
      <c r="A6557" s="587">
        <v>4</v>
      </c>
      <c r="B6557" s="588" t="s">
        <v>1510</v>
      </c>
      <c r="C6557" s="588" t="s">
        <v>36</v>
      </c>
      <c r="D6557" s="588" t="s">
        <v>36</v>
      </c>
      <c r="E6557" s="588" t="s">
        <v>36</v>
      </c>
      <c r="F6557" s="587" t="s">
        <v>1235</v>
      </c>
      <c r="G6557" s="588" t="s">
        <v>36</v>
      </c>
      <c r="H6557" s="587"/>
      <c r="I6557" s="587"/>
      <c r="J6557" s="583">
        <v>31041.8</v>
      </c>
      <c r="K6557" s="588"/>
      <c r="L6557" s="588"/>
      <c r="M6557" s="587"/>
      <c r="N6557" s="587"/>
      <c r="O6557" s="587"/>
    </row>
    <row r="6558" spans="1:18">
      <c r="B6558" s="590" t="s">
        <v>1510</v>
      </c>
      <c r="C6558" s="590" t="s">
        <v>1914</v>
      </c>
      <c r="D6558" s="590" t="s">
        <v>1979</v>
      </c>
      <c r="E6558" s="590" t="s">
        <v>5</v>
      </c>
      <c r="F6558" s="591" t="s">
        <v>1454</v>
      </c>
      <c r="G6558" s="590" t="s">
        <v>179</v>
      </c>
      <c r="H6558" s="589">
        <v>165</v>
      </c>
      <c r="I6558" s="589">
        <v>21.25</v>
      </c>
      <c r="J6558" s="592">
        <v>3506.25</v>
      </c>
      <c r="K6558" s="590" t="s">
        <v>1363</v>
      </c>
      <c r="L6558" s="590" t="s">
        <v>5796</v>
      </c>
      <c r="M6558" s="591" t="s">
        <v>1454</v>
      </c>
      <c r="O6558" s="554" t="str">
        <f t="shared" ref="O6558:O6563" si="605">+_xlfn.CONCAT(B6558,"-",E6558)</f>
        <v>B4/22/05-A</v>
      </c>
    </row>
    <row r="6559" spans="1:18">
      <c r="B6559" s="590" t="s">
        <v>1510</v>
      </c>
      <c r="C6559" s="590" t="s">
        <v>1914</v>
      </c>
      <c r="D6559" s="590" t="s">
        <v>1979</v>
      </c>
      <c r="E6559" s="590" t="s">
        <v>6</v>
      </c>
      <c r="F6559" s="591" t="s">
        <v>1453</v>
      </c>
      <c r="G6559" s="590" t="s">
        <v>179</v>
      </c>
      <c r="H6559" s="589">
        <v>85</v>
      </c>
      <c r="I6559" s="589">
        <v>26.63</v>
      </c>
      <c r="J6559" s="592">
        <v>2263.5500000000002</v>
      </c>
      <c r="K6559" s="590" t="s">
        <v>1363</v>
      </c>
      <c r="L6559" s="590" t="s">
        <v>5797</v>
      </c>
      <c r="M6559" s="591" t="s">
        <v>1453</v>
      </c>
      <c r="O6559" s="554" t="str">
        <f t="shared" si="605"/>
        <v>B4/22/05-B</v>
      </c>
    </row>
    <row r="6560" spans="1:18" ht="14.5">
      <c r="B6560" s="590" t="s">
        <v>1510</v>
      </c>
      <c r="C6560" s="590" t="s">
        <v>1914</v>
      </c>
      <c r="D6560" s="590" t="s">
        <v>1979</v>
      </c>
      <c r="E6560" s="590" t="s">
        <v>7</v>
      </c>
      <c r="F6560" s="591" t="s">
        <v>1448</v>
      </c>
      <c r="G6560" s="590" t="s">
        <v>179</v>
      </c>
      <c r="H6560" s="589">
        <v>120</v>
      </c>
      <c r="I6560" s="589">
        <v>32.5</v>
      </c>
      <c r="J6560" s="592">
        <v>3900</v>
      </c>
      <c r="K6560" s="590" t="s">
        <v>1363</v>
      </c>
      <c r="L6560" s="590" t="s">
        <v>5798</v>
      </c>
      <c r="M6560" s="591" t="s">
        <v>1448</v>
      </c>
      <c r="O6560" s="554" t="str">
        <f t="shared" si="605"/>
        <v>B4/22/05-C</v>
      </c>
      <c r="P6560" s="555"/>
      <c r="Q6560" s="555"/>
      <c r="R6560" s="555"/>
    </row>
    <row r="6561" spans="1:18">
      <c r="B6561" s="590" t="s">
        <v>1510</v>
      </c>
      <c r="C6561" s="590" t="s">
        <v>1914</v>
      </c>
      <c r="D6561" s="590" t="s">
        <v>1979</v>
      </c>
      <c r="E6561" s="590" t="s">
        <v>8</v>
      </c>
      <c r="F6561" s="591" t="s">
        <v>1445</v>
      </c>
      <c r="G6561" s="590" t="s">
        <v>179</v>
      </c>
      <c r="H6561" s="589">
        <v>190</v>
      </c>
      <c r="I6561" s="589">
        <v>41.75</v>
      </c>
      <c r="J6561" s="592">
        <v>7932.5</v>
      </c>
      <c r="K6561" s="590" t="s">
        <v>1363</v>
      </c>
      <c r="L6561" s="590" t="s">
        <v>5799</v>
      </c>
      <c r="M6561" s="591" t="s">
        <v>1445</v>
      </c>
      <c r="O6561" s="554" t="str">
        <f t="shared" si="605"/>
        <v>B4/22/05-D</v>
      </c>
    </row>
    <row r="6562" spans="1:18">
      <c r="B6562" s="590" t="s">
        <v>1510</v>
      </c>
      <c r="C6562" s="590" t="s">
        <v>1914</v>
      </c>
      <c r="D6562" s="590" t="s">
        <v>1979</v>
      </c>
      <c r="E6562" s="590" t="s">
        <v>10</v>
      </c>
      <c r="F6562" s="591" t="s">
        <v>1449</v>
      </c>
      <c r="G6562" s="590" t="s">
        <v>179</v>
      </c>
      <c r="H6562" s="589">
        <v>40</v>
      </c>
      <c r="I6562" s="589">
        <v>77.13</v>
      </c>
      <c r="J6562" s="592">
        <v>3085.2</v>
      </c>
      <c r="K6562" s="590" t="s">
        <v>1363</v>
      </c>
      <c r="L6562" s="590" t="s">
        <v>5800</v>
      </c>
      <c r="M6562" s="591" t="s">
        <v>1449</v>
      </c>
      <c r="O6562" s="554" t="str">
        <f t="shared" si="605"/>
        <v>B4/22/05-E</v>
      </c>
    </row>
    <row r="6563" spans="1:18">
      <c r="B6563" s="590" t="s">
        <v>1510</v>
      </c>
      <c r="C6563" s="590" t="s">
        <v>1914</v>
      </c>
      <c r="D6563" s="590" t="s">
        <v>1979</v>
      </c>
      <c r="E6563" s="590" t="s">
        <v>11</v>
      </c>
      <c r="F6563" s="591" t="s">
        <v>1446</v>
      </c>
      <c r="G6563" s="590" t="s">
        <v>179</v>
      </c>
      <c r="H6563" s="589">
        <v>110</v>
      </c>
      <c r="I6563" s="589">
        <v>94.13</v>
      </c>
      <c r="J6563" s="592">
        <v>10354.299999999999</v>
      </c>
      <c r="K6563" s="590" t="s">
        <v>1363</v>
      </c>
      <c r="L6563" s="590" t="s">
        <v>5801</v>
      </c>
      <c r="M6563" s="591" t="s">
        <v>1446</v>
      </c>
      <c r="O6563" s="554" t="str">
        <f t="shared" si="605"/>
        <v>B4/22/05-F</v>
      </c>
    </row>
    <row r="6565" spans="1:18" ht="43.5">
      <c r="A6565" s="587">
        <v>4</v>
      </c>
      <c r="B6565" s="588" t="s">
        <v>1510</v>
      </c>
      <c r="C6565" s="588" t="s">
        <v>36</v>
      </c>
      <c r="D6565" s="588" t="s">
        <v>36</v>
      </c>
      <c r="E6565" s="588" t="s">
        <v>36</v>
      </c>
      <c r="F6565" s="587" t="s">
        <v>1236</v>
      </c>
      <c r="G6565" s="588" t="s">
        <v>36</v>
      </c>
      <c r="H6565" s="587"/>
      <c r="I6565" s="587"/>
      <c r="J6565" s="583">
        <v>5418.75</v>
      </c>
      <c r="K6565" s="588"/>
      <c r="L6565" s="588"/>
      <c r="M6565" s="587"/>
      <c r="N6565" s="587"/>
      <c r="O6565" s="587"/>
    </row>
    <row r="6566" spans="1:18">
      <c r="B6566" s="590" t="s">
        <v>1510</v>
      </c>
      <c r="C6566" s="590" t="s">
        <v>1914</v>
      </c>
      <c r="D6566" s="590" t="s">
        <v>1979</v>
      </c>
      <c r="E6566" s="590" t="s">
        <v>27</v>
      </c>
      <c r="F6566" s="591" t="s">
        <v>1452</v>
      </c>
      <c r="G6566" s="590" t="s">
        <v>179</v>
      </c>
      <c r="H6566" s="589">
        <v>255</v>
      </c>
      <c r="I6566" s="589">
        <v>21.25</v>
      </c>
      <c r="J6566" s="592">
        <v>5418.75</v>
      </c>
      <c r="K6566" s="590" t="s">
        <v>1363</v>
      </c>
      <c r="L6566" s="590" t="s">
        <v>5802</v>
      </c>
      <c r="M6566" s="591" t="s">
        <v>1452</v>
      </c>
      <c r="O6566" s="554" t="str">
        <f>+_xlfn.CONCAT(B6566,"-",E6566)</f>
        <v>B4/22/05-G</v>
      </c>
    </row>
    <row r="6568" spans="1:18" ht="29">
      <c r="A6568" s="587">
        <v>3</v>
      </c>
      <c r="B6568" s="588" t="s">
        <v>1510</v>
      </c>
      <c r="C6568" s="588" t="s">
        <v>36</v>
      </c>
      <c r="D6568" s="588" t="s">
        <v>36</v>
      </c>
      <c r="E6568" s="588" t="s">
        <v>36</v>
      </c>
      <c r="F6568" s="587" t="s">
        <v>1237</v>
      </c>
      <c r="G6568" s="588" t="s">
        <v>36</v>
      </c>
      <c r="H6568" s="587"/>
      <c r="I6568" s="587"/>
      <c r="J6568" s="583">
        <v>112380.1</v>
      </c>
      <c r="K6568" s="588"/>
      <c r="L6568" s="588"/>
      <c r="M6568" s="587"/>
      <c r="N6568" s="587"/>
      <c r="O6568" s="587"/>
      <c r="P6568" s="555"/>
      <c r="Q6568" s="555"/>
      <c r="R6568" s="555"/>
    </row>
    <row r="6569" spans="1:18" ht="14.5">
      <c r="A6569" s="587">
        <v>4</v>
      </c>
      <c r="B6569" s="588" t="s">
        <v>1510</v>
      </c>
      <c r="C6569" s="588" t="s">
        <v>36</v>
      </c>
      <c r="D6569" s="588" t="s">
        <v>36</v>
      </c>
      <c r="E6569" s="588" t="s">
        <v>36</v>
      </c>
      <c r="F6569" s="587" t="s">
        <v>1238</v>
      </c>
      <c r="G6569" s="588" t="s">
        <v>36</v>
      </c>
      <c r="H6569" s="587"/>
      <c r="I6569" s="587"/>
      <c r="J6569" s="587">
        <v>660</v>
      </c>
      <c r="K6569" s="588"/>
      <c r="L6569" s="588"/>
      <c r="M6569" s="587"/>
      <c r="N6569" s="587"/>
      <c r="O6569" s="587"/>
    </row>
    <row r="6570" spans="1:18">
      <c r="B6570" s="590" t="s">
        <v>1510</v>
      </c>
      <c r="C6570" s="590" t="s">
        <v>1914</v>
      </c>
      <c r="D6570" s="590" t="s">
        <v>1979</v>
      </c>
      <c r="E6570" s="590" t="s">
        <v>28</v>
      </c>
      <c r="F6570" s="591" t="s">
        <v>1239</v>
      </c>
      <c r="G6570" s="590" t="s">
        <v>311</v>
      </c>
      <c r="H6570" s="589">
        <v>15</v>
      </c>
      <c r="I6570" s="589">
        <v>44</v>
      </c>
      <c r="J6570" s="589">
        <v>660</v>
      </c>
      <c r="K6570" s="590" t="s">
        <v>1363</v>
      </c>
      <c r="L6570" s="590" t="s">
        <v>5803</v>
      </c>
      <c r="M6570" s="591" t="s">
        <v>1239</v>
      </c>
      <c r="O6570" s="554" t="str">
        <f>+_xlfn.CONCAT(B6570,"-",E6570)</f>
        <v>B4/22/05-H</v>
      </c>
    </row>
    <row r="6571" spans="1:18" ht="14.5">
      <c r="P6571" s="555"/>
      <c r="Q6571" s="555"/>
      <c r="R6571" s="555"/>
    </row>
    <row r="6572" spans="1:18" ht="14.5">
      <c r="A6572" s="587">
        <v>4</v>
      </c>
      <c r="B6572" s="588" t="s">
        <v>1510</v>
      </c>
      <c r="C6572" s="588" t="s">
        <v>36</v>
      </c>
      <c r="D6572" s="588" t="s">
        <v>36</v>
      </c>
      <c r="E6572" s="588" t="s">
        <v>36</v>
      </c>
      <c r="F6572" s="587" t="s">
        <v>1240</v>
      </c>
      <c r="G6572" s="588" t="s">
        <v>36</v>
      </c>
      <c r="H6572" s="587"/>
      <c r="I6572" s="587"/>
      <c r="J6572" s="583">
        <v>60151.89</v>
      </c>
      <c r="K6572" s="588"/>
      <c r="L6572" s="588"/>
      <c r="M6572" s="587"/>
      <c r="N6572" s="587"/>
      <c r="O6572" s="587"/>
      <c r="P6572" s="555"/>
      <c r="Q6572" s="555"/>
      <c r="R6572" s="555"/>
    </row>
    <row r="6573" spans="1:18">
      <c r="B6573" s="590" t="s">
        <v>1510</v>
      </c>
      <c r="C6573" s="590" t="s">
        <v>1914</v>
      </c>
      <c r="D6573" s="590" t="s">
        <v>1979</v>
      </c>
      <c r="E6573" s="590" t="s">
        <v>33</v>
      </c>
      <c r="F6573" s="591" t="s">
        <v>1445</v>
      </c>
      <c r="G6573" s="590" t="s">
        <v>311</v>
      </c>
      <c r="H6573" s="589">
        <v>5</v>
      </c>
      <c r="I6573" s="592">
        <v>3340.5</v>
      </c>
      <c r="J6573" s="592">
        <v>16702.5</v>
      </c>
      <c r="K6573" s="590" t="s">
        <v>1363</v>
      </c>
      <c r="L6573" s="590" t="s">
        <v>5804</v>
      </c>
      <c r="M6573" s="591" t="s">
        <v>1445</v>
      </c>
      <c r="O6573" s="554" t="str">
        <f t="shared" ref="O6573:O6576" si="606">+_xlfn.CONCAT(B6573,"-",E6573)</f>
        <v>B4/22/05-J</v>
      </c>
    </row>
    <row r="6574" spans="1:18">
      <c r="B6574" s="590" t="s">
        <v>1510</v>
      </c>
      <c r="C6574" s="590" t="s">
        <v>1914</v>
      </c>
      <c r="D6574" s="590" t="s">
        <v>1979</v>
      </c>
      <c r="E6574" s="590" t="s">
        <v>34</v>
      </c>
      <c r="F6574" s="591" t="s">
        <v>1455</v>
      </c>
      <c r="G6574" s="590" t="s">
        <v>311</v>
      </c>
      <c r="H6574" s="589">
        <v>1</v>
      </c>
      <c r="I6574" s="592">
        <v>5328.63</v>
      </c>
      <c r="J6574" s="592">
        <v>5328.63</v>
      </c>
      <c r="K6574" s="590" t="s">
        <v>1363</v>
      </c>
      <c r="L6574" s="590" t="s">
        <v>5805</v>
      </c>
      <c r="M6574" s="591" t="s">
        <v>1455</v>
      </c>
      <c r="O6574" s="554" t="str">
        <f t="shared" si="606"/>
        <v>B4/22/05-K</v>
      </c>
    </row>
    <row r="6575" spans="1:18" ht="14.5">
      <c r="B6575" s="590" t="s">
        <v>1510</v>
      </c>
      <c r="C6575" s="590" t="s">
        <v>1914</v>
      </c>
      <c r="D6575" s="590" t="s">
        <v>1979</v>
      </c>
      <c r="E6575" s="590" t="s">
        <v>39</v>
      </c>
      <c r="F6575" s="591" t="s">
        <v>1451</v>
      </c>
      <c r="G6575" s="590" t="s">
        <v>311</v>
      </c>
      <c r="H6575" s="589">
        <v>1</v>
      </c>
      <c r="I6575" s="592">
        <v>15514.63</v>
      </c>
      <c r="J6575" s="592">
        <v>15514.63</v>
      </c>
      <c r="K6575" s="590" t="s">
        <v>1363</v>
      </c>
      <c r="L6575" s="590" t="s">
        <v>5806</v>
      </c>
      <c r="M6575" s="591" t="s">
        <v>1451</v>
      </c>
      <c r="O6575" s="554" t="str">
        <f t="shared" si="606"/>
        <v>B4/22/05-L</v>
      </c>
      <c r="P6575" s="555"/>
      <c r="Q6575" s="555"/>
      <c r="R6575" s="555"/>
    </row>
    <row r="6576" spans="1:18">
      <c r="B6576" s="590" t="s">
        <v>1510</v>
      </c>
      <c r="C6576" s="590" t="s">
        <v>1914</v>
      </c>
      <c r="D6576" s="590" t="s">
        <v>1979</v>
      </c>
      <c r="E6576" s="590" t="s">
        <v>38</v>
      </c>
      <c r="F6576" s="591" t="s">
        <v>1447</v>
      </c>
      <c r="G6576" s="590" t="s">
        <v>311</v>
      </c>
      <c r="H6576" s="589">
        <v>1</v>
      </c>
      <c r="I6576" s="592">
        <v>22606.13</v>
      </c>
      <c r="J6576" s="592">
        <v>22606.13</v>
      </c>
      <c r="K6576" s="590" t="s">
        <v>1363</v>
      </c>
      <c r="L6576" s="590" t="s">
        <v>5807</v>
      </c>
      <c r="M6576" s="591" t="s">
        <v>1447</v>
      </c>
      <c r="O6576" s="554" t="str">
        <f t="shared" si="606"/>
        <v>B4/22/05-M</v>
      </c>
    </row>
    <row r="6579" spans="1:18" ht="14.5">
      <c r="A6579" s="587">
        <v>4</v>
      </c>
      <c r="B6579" s="588" t="s">
        <v>1511</v>
      </c>
      <c r="C6579" s="588" t="s">
        <v>36</v>
      </c>
      <c r="D6579" s="588" t="s">
        <v>36</v>
      </c>
      <c r="E6579" s="588" t="s">
        <v>36</v>
      </c>
      <c r="F6579" s="587" t="s">
        <v>1241</v>
      </c>
      <c r="G6579" s="588" t="s">
        <v>36</v>
      </c>
      <c r="H6579" s="587"/>
      <c r="I6579" s="587"/>
      <c r="J6579" s="583">
        <v>50875.8</v>
      </c>
      <c r="K6579" s="588"/>
      <c r="L6579" s="588"/>
      <c r="M6579" s="587"/>
      <c r="N6579" s="587"/>
      <c r="O6579" s="587"/>
    </row>
    <row r="6580" spans="1:18">
      <c r="B6580" s="590" t="s">
        <v>1511</v>
      </c>
      <c r="C6580" s="590" t="s">
        <v>1914</v>
      </c>
      <c r="D6580" s="590" t="s">
        <v>1979</v>
      </c>
      <c r="E6580" s="590" t="s">
        <v>5</v>
      </c>
      <c r="F6580" s="591" t="s">
        <v>1456</v>
      </c>
      <c r="G6580" s="590" t="s">
        <v>311</v>
      </c>
      <c r="H6580" s="589">
        <v>4</v>
      </c>
      <c r="I6580" s="589">
        <v>471.88</v>
      </c>
      <c r="J6580" s="592">
        <v>1887.52</v>
      </c>
      <c r="K6580" s="590" t="s">
        <v>1363</v>
      </c>
      <c r="L6580" s="590" t="s">
        <v>5808</v>
      </c>
      <c r="M6580" s="591" t="s">
        <v>1456</v>
      </c>
      <c r="O6580" s="554" t="str">
        <f t="shared" ref="O6580:O6583" si="607">+_xlfn.CONCAT(B6580,"-",E6580)</f>
        <v>B4/22/06-A</v>
      </c>
    </row>
    <row r="6581" spans="1:18">
      <c r="B6581" s="590" t="s">
        <v>1511</v>
      </c>
      <c r="C6581" s="590" t="s">
        <v>1914</v>
      </c>
      <c r="D6581" s="590" t="s">
        <v>1979</v>
      </c>
      <c r="E6581" s="590" t="s">
        <v>6</v>
      </c>
      <c r="F6581" s="591" t="s">
        <v>1457</v>
      </c>
      <c r="G6581" s="590" t="s">
        <v>311</v>
      </c>
      <c r="H6581" s="589">
        <v>2</v>
      </c>
      <c r="I6581" s="589">
        <v>596.88</v>
      </c>
      <c r="J6581" s="592">
        <v>1193.76</v>
      </c>
      <c r="K6581" s="590" t="s">
        <v>1363</v>
      </c>
      <c r="L6581" s="590" t="s">
        <v>5809</v>
      </c>
      <c r="M6581" s="591" t="s">
        <v>1457</v>
      </c>
      <c r="O6581" s="554" t="str">
        <f t="shared" si="607"/>
        <v>B4/22/06-B</v>
      </c>
    </row>
    <row r="6582" spans="1:18" ht="14.5">
      <c r="B6582" s="590" t="s">
        <v>1511</v>
      </c>
      <c r="C6582" s="590" t="s">
        <v>1914</v>
      </c>
      <c r="D6582" s="590" t="s">
        <v>1979</v>
      </c>
      <c r="E6582" s="590" t="s">
        <v>7</v>
      </c>
      <c r="F6582" s="591" t="s">
        <v>1242</v>
      </c>
      <c r="G6582" s="590" t="s">
        <v>311</v>
      </c>
      <c r="H6582" s="589">
        <v>40</v>
      </c>
      <c r="I6582" s="592">
        <v>1192.25</v>
      </c>
      <c r="J6582" s="592">
        <v>47690</v>
      </c>
      <c r="K6582" s="590" t="s">
        <v>1363</v>
      </c>
      <c r="L6582" s="590" t="s">
        <v>5810</v>
      </c>
      <c r="M6582" s="591" t="s">
        <v>1242</v>
      </c>
      <c r="O6582" s="554" t="str">
        <f t="shared" si="607"/>
        <v>B4/22/06-C</v>
      </c>
      <c r="P6582" s="555"/>
      <c r="Q6582" s="555"/>
      <c r="R6582" s="555"/>
    </row>
    <row r="6583" spans="1:18">
      <c r="B6583" s="590" t="s">
        <v>1511</v>
      </c>
      <c r="C6583" s="590" t="s">
        <v>1914</v>
      </c>
      <c r="D6583" s="590" t="s">
        <v>1979</v>
      </c>
      <c r="E6583" s="590" t="s">
        <v>8</v>
      </c>
      <c r="F6583" s="591" t="s">
        <v>1243</v>
      </c>
      <c r="G6583" s="590" t="s">
        <v>311</v>
      </c>
      <c r="H6583" s="589">
        <v>4</v>
      </c>
      <c r="I6583" s="589">
        <v>26.13</v>
      </c>
      <c r="J6583" s="589">
        <v>104.52</v>
      </c>
      <c r="K6583" s="590" t="s">
        <v>1363</v>
      </c>
      <c r="L6583" s="590" t="s">
        <v>5811</v>
      </c>
      <c r="M6583" s="591" t="s">
        <v>1243</v>
      </c>
      <c r="O6583" s="554" t="str">
        <f t="shared" si="607"/>
        <v>B4/22/06-D</v>
      </c>
    </row>
    <row r="6585" spans="1:18" ht="29">
      <c r="A6585" s="587">
        <v>4</v>
      </c>
      <c r="B6585" s="588" t="s">
        <v>1511</v>
      </c>
      <c r="C6585" s="588" t="s">
        <v>36</v>
      </c>
      <c r="D6585" s="588" t="s">
        <v>36</v>
      </c>
      <c r="E6585" s="588" t="s">
        <v>36</v>
      </c>
      <c r="F6585" s="587" t="s">
        <v>1244</v>
      </c>
      <c r="G6585" s="588" t="s">
        <v>36</v>
      </c>
      <c r="H6585" s="587"/>
      <c r="I6585" s="587"/>
      <c r="J6585" s="587">
        <v>692.41</v>
      </c>
      <c r="K6585" s="588"/>
      <c r="L6585" s="588"/>
      <c r="M6585" s="587"/>
      <c r="N6585" s="587"/>
      <c r="O6585" s="587"/>
    </row>
    <row r="6586" spans="1:18">
      <c r="B6586" s="590" t="s">
        <v>1511</v>
      </c>
      <c r="C6586" s="590" t="s">
        <v>1914</v>
      </c>
      <c r="D6586" s="590" t="s">
        <v>1979</v>
      </c>
      <c r="E6586" s="590" t="s">
        <v>10</v>
      </c>
      <c r="F6586" s="591" t="s">
        <v>1448</v>
      </c>
      <c r="G6586" s="590" t="s">
        <v>311</v>
      </c>
      <c r="H6586" s="589">
        <v>7</v>
      </c>
      <c r="I6586" s="589">
        <v>77.88</v>
      </c>
      <c r="J6586" s="589">
        <v>545.16</v>
      </c>
      <c r="K6586" s="590" t="s">
        <v>1363</v>
      </c>
      <c r="L6586" s="590" t="s">
        <v>5812</v>
      </c>
      <c r="M6586" s="591" t="s">
        <v>1448</v>
      </c>
      <c r="O6586" s="554" t="str">
        <f t="shared" ref="O6586:O6587" si="608">+_xlfn.CONCAT(B6586,"-",E6586)</f>
        <v>B4/22/06-E</v>
      </c>
    </row>
    <row r="6587" spans="1:18">
      <c r="B6587" s="590" t="s">
        <v>1511</v>
      </c>
      <c r="C6587" s="590" t="s">
        <v>1914</v>
      </c>
      <c r="D6587" s="590" t="s">
        <v>1979</v>
      </c>
      <c r="E6587" s="590" t="s">
        <v>11</v>
      </c>
      <c r="F6587" s="591" t="s">
        <v>1449</v>
      </c>
      <c r="G6587" s="590" t="s">
        <v>311</v>
      </c>
      <c r="H6587" s="589">
        <v>1</v>
      </c>
      <c r="I6587" s="589">
        <v>147.25</v>
      </c>
      <c r="J6587" s="589">
        <v>147.25</v>
      </c>
      <c r="K6587" s="590" t="s">
        <v>1363</v>
      </c>
      <c r="L6587" s="590" t="s">
        <v>5813</v>
      </c>
      <c r="M6587" s="591" t="s">
        <v>1449</v>
      </c>
      <c r="O6587" s="554" t="str">
        <f t="shared" si="608"/>
        <v>B4/22/06-F</v>
      </c>
    </row>
    <row r="6588" spans="1:18" ht="14.5">
      <c r="P6588" s="555"/>
      <c r="Q6588" s="555"/>
      <c r="R6588" s="555"/>
    </row>
    <row r="6589" spans="1:18" ht="14.5">
      <c r="A6589" s="587">
        <v>3</v>
      </c>
      <c r="B6589" s="588" t="s">
        <v>1511</v>
      </c>
      <c r="C6589" s="588" t="s">
        <v>36</v>
      </c>
      <c r="D6589" s="588" t="s">
        <v>36</v>
      </c>
      <c r="E6589" s="588" t="s">
        <v>36</v>
      </c>
      <c r="F6589" s="587" t="s">
        <v>1245</v>
      </c>
      <c r="G6589" s="588" t="s">
        <v>36</v>
      </c>
      <c r="H6589" s="587"/>
      <c r="I6589" s="587"/>
      <c r="J6589" s="583">
        <v>344729.38</v>
      </c>
      <c r="K6589" s="588"/>
      <c r="L6589" s="588"/>
      <c r="M6589" s="587"/>
      <c r="N6589" s="587"/>
      <c r="O6589" s="587"/>
    </row>
    <row r="6590" spans="1:18" ht="87">
      <c r="A6590" s="587">
        <v>4</v>
      </c>
      <c r="B6590" s="588" t="s">
        <v>1511</v>
      </c>
      <c r="C6590" s="588" t="s">
        <v>36</v>
      </c>
      <c r="D6590" s="588" t="s">
        <v>36</v>
      </c>
      <c r="E6590" s="588" t="s">
        <v>36</v>
      </c>
      <c r="F6590" s="587" t="s">
        <v>1246</v>
      </c>
      <c r="G6590" s="588" t="s">
        <v>36</v>
      </c>
      <c r="H6590" s="587"/>
      <c r="I6590" s="587"/>
      <c r="J6590" s="583">
        <v>138325</v>
      </c>
      <c r="K6590" s="588"/>
      <c r="L6590" s="588"/>
      <c r="M6590" s="587"/>
      <c r="N6590" s="587"/>
      <c r="O6590" s="587"/>
    </row>
    <row r="6591" spans="1:18">
      <c r="B6591" s="590" t="s">
        <v>1511</v>
      </c>
      <c r="C6591" s="590" t="s">
        <v>1914</v>
      </c>
      <c r="D6591" s="590" t="s">
        <v>3083</v>
      </c>
      <c r="E6591" s="590" t="s">
        <v>27</v>
      </c>
      <c r="F6591" s="591" t="s">
        <v>1247</v>
      </c>
      <c r="G6591" s="590" t="s">
        <v>311</v>
      </c>
      <c r="H6591" s="589">
        <v>2</v>
      </c>
      <c r="I6591" s="592">
        <v>34581.25</v>
      </c>
      <c r="J6591" s="592">
        <v>69162.5</v>
      </c>
      <c r="K6591" s="590" t="s">
        <v>1363</v>
      </c>
      <c r="L6591" s="590" t="s">
        <v>5814</v>
      </c>
      <c r="M6591" s="591" t="s">
        <v>1247</v>
      </c>
      <c r="O6591" s="554" t="str">
        <f t="shared" ref="O6591:O6592" si="609">+_xlfn.CONCAT(B6591,"-",E6591)</f>
        <v>B4/22/06-G</v>
      </c>
    </row>
    <row r="6592" spans="1:18" ht="14.5">
      <c r="B6592" s="590" t="s">
        <v>1511</v>
      </c>
      <c r="C6592" s="590" t="s">
        <v>1914</v>
      </c>
      <c r="D6592" s="590" t="s">
        <v>3083</v>
      </c>
      <c r="E6592" s="590" t="s">
        <v>28</v>
      </c>
      <c r="F6592" s="591" t="s">
        <v>1248</v>
      </c>
      <c r="G6592" s="590" t="s">
        <v>311</v>
      </c>
      <c r="H6592" s="589">
        <v>2</v>
      </c>
      <c r="I6592" s="592">
        <v>34581.25</v>
      </c>
      <c r="J6592" s="592">
        <v>69162.5</v>
      </c>
      <c r="K6592" s="590" t="s">
        <v>1363</v>
      </c>
      <c r="L6592" s="590" t="s">
        <v>5815</v>
      </c>
      <c r="M6592" s="591" t="s">
        <v>1248</v>
      </c>
      <c r="O6592" s="554" t="str">
        <f t="shared" si="609"/>
        <v>B4/22/06-H</v>
      </c>
      <c r="P6592" s="555"/>
      <c r="Q6592" s="555"/>
      <c r="R6592" s="555"/>
    </row>
    <row r="6593" spans="1:18" ht="14.5">
      <c r="P6593" s="555"/>
      <c r="Q6593" s="555"/>
      <c r="R6593" s="555"/>
    </row>
    <row r="6594" spans="1:18" ht="29">
      <c r="A6594" s="587">
        <v>4</v>
      </c>
      <c r="B6594" s="588" t="s">
        <v>1511</v>
      </c>
      <c r="C6594" s="588" t="s">
        <v>36</v>
      </c>
      <c r="D6594" s="588" t="s">
        <v>36</v>
      </c>
      <c r="E6594" s="588" t="s">
        <v>36</v>
      </c>
      <c r="F6594" s="587" t="s">
        <v>1249</v>
      </c>
      <c r="G6594" s="588" t="s">
        <v>36</v>
      </c>
      <c r="H6594" s="587"/>
      <c r="I6594" s="587"/>
      <c r="J6594" s="583">
        <v>196845</v>
      </c>
      <c r="K6594" s="588"/>
      <c r="L6594" s="588"/>
      <c r="M6594" s="587"/>
      <c r="N6594" s="587"/>
      <c r="O6594" s="587"/>
    </row>
    <row r="6595" spans="1:18" ht="101.5">
      <c r="A6595" s="587">
        <v>5</v>
      </c>
      <c r="B6595" s="588" t="s">
        <v>1511</v>
      </c>
      <c r="C6595" s="588" t="s">
        <v>36</v>
      </c>
      <c r="D6595" s="588" t="s">
        <v>36</v>
      </c>
      <c r="E6595" s="588" t="s">
        <v>36</v>
      </c>
      <c r="F6595" s="587" t="s">
        <v>1250</v>
      </c>
      <c r="G6595" s="588" t="s">
        <v>36</v>
      </c>
      <c r="H6595" s="587"/>
      <c r="I6595" s="587"/>
      <c r="J6595" s="583">
        <v>131230</v>
      </c>
      <c r="K6595" s="588"/>
      <c r="L6595" s="588"/>
      <c r="M6595" s="587"/>
      <c r="N6595" s="587"/>
      <c r="O6595" s="587"/>
    </row>
    <row r="6596" spans="1:18">
      <c r="B6596" s="590" t="s">
        <v>1511</v>
      </c>
      <c r="C6596" s="590" t="s">
        <v>1914</v>
      </c>
      <c r="D6596" s="590" t="s">
        <v>3083</v>
      </c>
      <c r="E6596" s="590" t="s">
        <v>33</v>
      </c>
      <c r="F6596" s="591" t="s">
        <v>1251</v>
      </c>
      <c r="G6596" s="590" t="s">
        <v>1252</v>
      </c>
      <c r="H6596" s="589">
        <v>1</v>
      </c>
      <c r="I6596" s="592">
        <v>65615</v>
      </c>
      <c r="J6596" s="592">
        <v>65615</v>
      </c>
      <c r="K6596" s="590" t="s">
        <v>1363</v>
      </c>
      <c r="L6596" s="590" t="s">
        <v>5816</v>
      </c>
      <c r="M6596" s="591" t="s">
        <v>1251</v>
      </c>
      <c r="O6596" s="554" t="str">
        <f>+_xlfn.CONCAT(B6596,"-",E6596)</f>
        <v>B4/22/06-J</v>
      </c>
    </row>
    <row r="6597" spans="1:18" ht="14.5">
      <c r="P6597" s="555"/>
      <c r="Q6597" s="555"/>
      <c r="R6597" s="555"/>
    </row>
    <row r="6598" spans="1:18" ht="14.5">
      <c r="P6598" s="555"/>
      <c r="Q6598" s="555"/>
      <c r="R6598" s="555"/>
    </row>
    <row r="6599" spans="1:18">
      <c r="B6599" s="590" t="s">
        <v>1512</v>
      </c>
      <c r="C6599" s="590" t="s">
        <v>1914</v>
      </c>
      <c r="D6599" s="590" t="s">
        <v>3083</v>
      </c>
      <c r="E6599" s="590" t="s">
        <v>5</v>
      </c>
      <c r="F6599" s="591" t="s">
        <v>1253</v>
      </c>
      <c r="G6599" s="590" t="s">
        <v>1252</v>
      </c>
      <c r="H6599" s="589">
        <v>1</v>
      </c>
      <c r="I6599" s="592">
        <v>65615</v>
      </c>
      <c r="J6599" s="592">
        <v>65615</v>
      </c>
      <c r="K6599" s="590" t="s">
        <v>1363</v>
      </c>
      <c r="L6599" s="590" t="s">
        <v>5817</v>
      </c>
      <c r="M6599" s="591" t="s">
        <v>1253</v>
      </c>
      <c r="O6599" s="554" t="str">
        <f>+_xlfn.CONCAT(B6599,"-",E6599)</f>
        <v>B4/22/07-A</v>
      </c>
    </row>
    <row r="6601" spans="1:18" ht="87">
      <c r="A6601" s="587">
        <v>5</v>
      </c>
      <c r="B6601" s="588" t="s">
        <v>1512</v>
      </c>
      <c r="C6601" s="588" t="s">
        <v>36</v>
      </c>
      <c r="D6601" s="588" t="s">
        <v>36</v>
      </c>
      <c r="E6601" s="588" t="s">
        <v>36</v>
      </c>
      <c r="F6601" s="587" t="s">
        <v>1254</v>
      </c>
      <c r="G6601" s="588" t="s">
        <v>36</v>
      </c>
      <c r="H6601" s="587"/>
      <c r="I6601" s="587"/>
      <c r="J6601" s="583">
        <v>65615</v>
      </c>
      <c r="K6601" s="588"/>
      <c r="L6601" s="588"/>
      <c r="M6601" s="587"/>
      <c r="N6601" s="587"/>
      <c r="O6601" s="587"/>
    </row>
    <row r="6602" spans="1:18">
      <c r="B6602" s="590" t="s">
        <v>1512</v>
      </c>
      <c r="C6602" s="590" t="s">
        <v>1914</v>
      </c>
      <c r="D6602" s="590" t="s">
        <v>3083</v>
      </c>
      <c r="E6602" s="590" t="s">
        <v>6</v>
      </c>
      <c r="F6602" s="591" t="s">
        <v>1255</v>
      </c>
      <c r="G6602" s="590" t="s">
        <v>1252</v>
      </c>
      <c r="H6602" s="589">
        <v>1</v>
      </c>
      <c r="I6602" s="592">
        <v>65615</v>
      </c>
      <c r="J6602" s="592">
        <v>65615</v>
      </c>
      <c r="K6602" s="590" t="s">
        <v>1363</v>
      </c>
      <c r="L6602" s="590" t="s">
        <v>5818</v>
      </c>
      <c r="M6602" s="591" t="s">
        <v>1255</v>
      </c>
      <c r="O6602" s="554" t="str">
        <f>+_xlfn.CONCAT(B6602,"-",E6602)</f>
        <v>B4/22/07-B</v>
      </c>
    </row>
    <row r="6604" spans="1:18" ht="29">
      <c r="A6604" s="587">
        <v>4</v>
      </c>
      <c r="B6604" s="588" t="s">
        <v>1512</v>
      </c>
      <c r="C6604" s="588" t="s">
        <v>36</v>
      </c>
      <c r="D6604" s="588" t="s">
        <v>36</v>
      </c>
      <c r="E6604" s="588" t="s">
        <v>36</v>
      </c>
      <c r="F6604" s="587" t="s">
        <v>1256</v>
      </c>
      <c r="G6604" s="588" t="s">
        <v>36</v>
      </c>
      <c r="H6604" s="587"/>
      <c r="I6604" s="587"/>
      <c r="J6604" s="583">
        <v>9559.3799999999992</v>
      </c>
      <c r="K6604" s="588"/>
      <c r="L6604" s="588"/>
      <c r="M6604" s="587"/>
      <c r="N6604" s="587"/>
      <c r="O6604" s="587"/>
      <c r="P6604" s="555"/>
      <c r="Q6604" s="555"/>
      <c r="R6604" s="555"/>
    </row>
    <row r="6605" spans="1:18">
      <c r="B6605" s="590" t="s">
        <v>1512</v>
      </c>
      <c r="C6605" s="590" t="s">
        <v>1914</v>
      </c>
      <c r="D6605" s="590" t="s">
        <v>3083</v>
      </c>
      <c r="E6605" s="590" t="s">
        <v>7</v>
      </c>
      <c r="F6605" s="591" t="s">
        <v>1257</v>
      </c>
      <c r="G6605" s="590" t="s">
        <v>311</v>
      </c>
      <c r="H6605" s="589">
        <v>1</v>
      </c>
      <c r="I6605" s="592">
        <v>9559.3799999999992</v>
      </c>
      <c r="J6605" s="592">
        <v>9559.3799999999992</v>
      </c>
      <c r="K6605" s="590" t="s">
        <v>1363</v>
      </c>
      <c r="L6605" s="590" t="s">
        <v>5819</v>
      </c>
      <c r="M6605" s="591" t="s">
        <v>1257</v>
      </c>
      <c r="O6605" s="554" t="str">
        <f>+_xlfn.CONCAT(B6605,"-",E6605)</f>
        <v>B4/22/07-C</v>
      </c>
    </row>
    <row r="6607" spans="1:18" ht="14.5">
      <c r="A6607" s="587">
        <v>3</v>
      </c>
      <c r="B6607" s="588" t="s">
        <v>1512</v>
      </c>
      <c r="C6607" s="588" t="s">
        <v>36</v>
      </c>
      <c r="D6607" s="588" t="s">
        <v>36</v>
      </c>
      <c r="E6607" s="588" t="s">
        <v>36</v>
      </c>
      <c r="F6607" s="587" t="s">
        <v>1258</v>
      </c>
      <c r="G6607" s="588" t="s">
        <v>36</v>
      </c>
      <c r="H6607" s="587"/>
      <c r="I6607" s="587"/>
      <c r="J6607" s="583">
        <v>1463717.6</v>
      </c>
      <c r="K6607" s="588"/>
      <c r="L6607" s="588"/>
      <c r="M6607" s="587"/>
      <c r="N6607" s="587"/>
      <c r="O6607" s="587"/>
      <c r="P6607" s="555"/>
      <c r="Q6607" s="555"/>
      <c r="R6607" s="555"/>
    </row>
    <row r="6608" spans="1:18" ht="43.5">
      <c r="A6608" s="587">
        <v>4</v>
      </c>
      <c r="B6608" s="588" t="s">
        <v>1512</v>
      </c>
      <c r="C6608" s="588" t="s">
        <v>36</v>
      </c>
      <c r="D6608" s="588" t="s">
        <v>36</v>
      </c>
      <c r="E6608" s="588" t="s">
        <v>36</v>
      </c>
      <c r="F6608" s="587" t="s">
        <v>1259</v>
      </c>
      <c r="G6608" s="588" t="s">
        <v>36</v>
      </c>
      <c r="H6608" s="587"/>
      <c r="I6608" s="587"/>
      <c r="J6608" s="583">
        <v>129041</v>
      </c>
      <c r="K6608" s="588"/>
      <c r="L6608" s="588"/>
      <c r="M6608" s="587"/>
      <c r="N6608" s="587"/>
      <c r="O6608" s="587"/>
    </row>
    <row r="6609" spans="1:18">
      <c r="B6609" s="590" t="s">
        <v>1512</v>
      </c>
      <c r="C6609" s="590" t="s">
        <v>1914</v>
      </c>
      <c r="D6609" s="590" t="s">
        <v>2005</v>
      </c>
      <c r="E6609" s="590" t="s">
        <v>8</v>
      </c>
      <c r="F6609" s="591" t="s">
        <v>1449</v>
      </c>
      <c r="G6609" s="590" t="s">
        <v>179</v>
      </c>
      <c r="H6609" s="589">
        <v>700</v>
      </c>
      <c r="I6609" s="589">
        <v>52.13</v>
      </c>
      <c r="J6609" s="592">
        <v>36491</v>
      </c>
      <c r="K6609" s="590" t="s">
        <v>1363</v>
      </c>
      <c r="L6609" s="590" t="s">
        <v>5820</v>
      </c>
      <c r="M6609" s="591" t="s">
        <v>1449</v>
      </c>
      <c r="O6609" s="554" t="str">
        <f t="shared" ref="O6609:O6611" si="610">+_xlfn.CONCAT(B6609,"-",E6609)</f>
        <v>B4/22/07-D</v>
      </c>
    </row>
    <row r="6610" spans="1:18" ht="14.5">
      <c r="B6610" s="590" t="s">
        <v>1512</v>
      </c>
      <c r="C6610" s="590" t="s">
        <v>1914</v>
      </c>
      <c r="D6610" s="590" t="s">
        <v>2005</v>
      </c>
      <c r="E6610" s="590" t="s">
        <v>10</v>
      </c>
      <c r="F6610" s="591" t="s">
        <v>1456</v>
      </c>
      <c r="G6610" s="590" t="s">
        <v>179</v>
      </c>
      <c r="H6610" s="589">
        <v>400</v>
      </c>
      <c r="I6610" s="589">
        <v>87</v>
      </c>
      <c r="J6610" s="592">
        <v>34800</v>
      </c>
      <c r="K6610" s="590" t="s">
        <v>1363</v>
      </c>
      <c r="L6610" s="590" t="s">
        <v>5821</v>
      </c>
      <c r="M6610" s="591" t="s">
        <v>1456</v>
      </c>
      <c r="O6610" s="554" t="str">
        <f t="shared" si="610"/>
        <v>B4/22/07-E</v>
      </c>
      <c r="P6610" s="555"/>
      <c r="Q6610" s="555"/>
      <c r="R6610" s="555"/>
    </row>
    <row r="6611" spans="1:18" ht="14.5">
      <c r="B6611" s="590" t="s">
        <v>1512</v>
      </c>
      <c r="C6611" s="590" t="s">
        <v>1914</v>
      </c>
      <c r="D6611" s="590" t="s">
        <v>2005</v>
      </c>
      <c r="E6611" s="590" t="s">
        <v>11</v>
      </c>
      <c r="F6611" s="591" t="s">
        <v>1447</v>
      </c>
      <c r="G6611" s="590" t="s">
        <v>179</v>
      </c>
      <c r="H6611" s="589">
        <v>420</v>
      </c>
      <c r="I6611" s="589">
        <v>137.5</v>
      </c>
      <c r="J6611" s="592">
        <v>57750</v>
      </c>
      <c r="K6611" s="590" t="s">
        <v>1363</v>
      </c>
      <c r="L6611" s="590" t="s">
        <v>5822</v>
      </c>
      <c r="M6611" s="591" t="s">
        <v>1447</v>
      </c>
      <c r="O6611" s="554" t="str">
        <f t="shared" si="610"/>
        <v>B4/22/07-F</v>
      </c>
      <c r="P6611" s="555"/>
      <c r="Q6611" s="555"/>
      <c r="R6611" s="555"/>
    </row>
    <row r="6613" spans="1:18" ht="43.5">
      <c r="A6613" s="587">
        <v>4</v>
      </c>
      <c r="B6613" s="588" t="s">
        <v>1512</v>
      </c>
      <c r="C6613" s="588" t="s">
        <v>36</v>
      </c>
      <c r="D6613" s="588" t="s">
        <v>36</v>
      </c>
      <c r="E6613" s="588" t="s">
        <v>36</v>
      </c>
      <c r="F6613" s="587" t="s">
        <v>1260</v>
      </c>
      <c r="G6613" s="588" t="s">
        <v>36</v>
      </c>
      <c r="H6613" s="587"/>
      <c r="I6613" s="587"/>
      <c r="J6613" s="583">
        <v>138031.95000000001</v>
      </c>
      <c r="K6613" s="588"/>
      <c r="L6613" s="588"/>
      <c r="M6613" s="587"/>
      <c r="N6613" s="587"/>
      <c r="O6613" s="587"/>
    </row>
    <row r="6614" spans="1:18">
      <c r="B6614" s="590" t="s">
        <v>1512</v>
      </c>
      <c r="C6614" s="590" t="s">
        <v>1914</v>
      </c>
      <c r="D6614" s="590" t="s">
        <v>2005</v>
      </c>
      <c r="E6614" s="590" t="s">
        <v>27</v>
      </c>
      <c r="F6614" s="591" t="s">
        <v>1449</v>
      </c>
      <c r="G6614" s="590" t="s">
        <v>179</v>
      </c>
      <c r="H6614" s="589">
        <v>15</v>
      </c>
      <c r="I6614" s="589">
        <v>52.13</v>
      </c>
      <c r="J6614" s="589">
        <v>781.95</v>
      </c>
      <c r="K6614" s="590" t="s">
        <v>1363</v>
      </c>
      <c r="L6614" s="590" t="s">
        <v>5823</v>
      </c>
      <c r="M6614" s="591" t="s">
        <v>1449</v>
      </c>
      <c r="O6614" s="554" t="str">
        <f t="shared" ref="O6614:O6616" si="611">+_xlfn.CONCAT(B6614,"-",E6614)</f>
        <v>B4/22/07-G</v>
      </c>
    </row>
    <row r="6615" spans="1:18">
      <c r="B6615" s="590" t="s">
        <v>1512</v>
      </c>
      <c r="C6615" s="590" t="s">
        <v>1914</v>
      </c>
      <c r="D6615" s="590" t="s">
        <v>2005</v>
      </c>
      <c r="E6615" s="590" t="s">
        <v>28</v>
      </c>
      <c r="F6615" s="591" t="s">
        <v>1450</v>
      </c>
      <c r="G6615" s="590" t="s">
        <v>179</v>
      </c>
      <c r="H6615" s="589">
        <v>250</v>
      </c>
      <c r="I6615" s="589">
        <v>87</v>
      </c>
      <c r="J6615" s="592">
        <v>21750</v>
      </c>
      <c r="K6615" s="590" t="s">
        <v>1363</v>
      </c>
      <c r="L6615" s="590" t="s">
        <v>5824</v>
      </c>
      <c r="M6615" s="591" t="s">
        <v>1450</v>
      </c>
      <c r="O6615" s="554" t="str">
        <f t="shared" si="611"/>
        <v>B4/22/07-H</v>
      </c>
    </row>
    <row r="6616" spans="1:18" ht="14.5">
      <c r="B6616" s="590" t="s">
        <v>1512</v>
      </c>
      <c r="C6616" s="590" t="s">
        <v>1914</v>
      </c>
      <c r="D6616" s="590" t="s">
        <v>2005</v>
      </c>
      <c r="E6616" s="590" t="s">
        <v>33</v>
      </c>
      <c r="F6616" s="591" t="s">
        <v>1447</v>
      </c>
      <c r="G6616" s="590" t="s">
        <v>179</v>
      </c>
      <c r="H6616" s="589">
        <v>840</v>
      </c>
      <c r="I6616" s="589">
        <v>137.5</v>
      </c>
      <c r="J6616" s="592">
        <v>115500</v>
      </c>
      <c r="K6616" s="590" t="s">
        <v>1363</v>
      </c>
      <c r="L6616" s="590" t="s">
        <v>5825</v>
      </c>
      <c r="M6616" s="591" t="s">
        <v>1447</v>
      </c>
      <c r="O6616" s="554" t="str">
        <f t="shared" si="611"/>
        <v>B4/22/07-J</v>
      </c>
      <c r="P6616" s="555"/>
      <c r="Q6616" s="555"/>
      <c r="R6616" s="555"/>
    </row>
    <row r="6619" spans="1:18" ht="43.5">
      <c r="A6619" s="587">
        <v>4</v>
      </c>
      <c r="B6619" s="588" t="s">
        <v>1513</v>
      </c>
      <c r="C6619" s="588" t="s">
        <v>36</v>
      </c>
      <c r="D6619" s="588" t="s">
        <v>36</v>
      </c>
      <c r="E6619" s="588" t="s">
        <v>36</v>
      </c>
      <c r="F6619" s="587" t="s">
        <v>1261</v>
      </c>
      <c r="G6619" s="588" t="s">
        <v>36</v>
      </c>
      <c r="H6619" s="587"/>
      <c r="I6619" s="587"/>
      <c r="J6619" s="583">
        <v>1114667.1000000001</v>
      </c>
      <c r="K6619" s="588"/>
      <c r="L6619" s="588"/>
      <c r="M6619" s="587"/>
      <c r="N6619" s="587"/>
      <c r="O6619" s="587"/>
    </row>
    <row r="6620" spans="1:18">
      <c r="B6620" s="590" t="s">
        <v>1513</v>
      </c>
      <c r="C6620" s="590" t="s">
        <v>1914</v>
      </c>
      <c r="D6620" s="590" t="s">
        <v>2005</v>
      </c>
      <c r="E6620" s="590" t="s">
        <v>5</v>
      </c>
      <c r="F6620" s="591" t="s">
        <v>1458</v>
      </c>
      <c r="G6620" s="590" t="s">
        <v>179</v>
      </c>
      <c r="H6620" s="589">
        <v>135</v>
      </c>
      <c r="I6620" s="589">
        <v>676.63</v>
      </c>
      <c r="J6620" s="592">
        <v>91345.05</v>
      </c>
      <c r="K6620" s="590" t="s">
        <v>1363</v>
      </c>
      <c r="L6620" s="590" t="s">
        <v>5826</v>
      </c>
      <c r="M6620" s="591" t="s">
        <v>1458</v>
      </c>
      <c r="O6620" s="554" t="str">
        <f t="shared" ref="O6620:O6622" si="612">+_xlfn.CONCAT(B6620,"-",E6620)</f>
        <v>B4/22/08-A</v>
      </c>
    </row>
    <row r="6621" spans="1:18">
      <c r="B6621" s="590" t="s">
        <v>1513</v>
      </c>
      <c r="C6621" s="590" t="s">
        <v>1914</v>
      </c>
      <c r="D6621" s="590" t="s">
        <v>2005</v>
      </c>
      <c r="E6621" s="590" t="s">
        <v>6</v>
      </c>
      <c r="F6621" s="591" t="s">
        <v>1459</v>
      </c>
      <c r="G6621" s="590" t="s">
        <v>179</v>
      </c>
      <c r="H6621" s="589">
        <v>870</v>
      </c>
      <c r="I6621" s="589">
        <v>778.5</v>
      </c>
      <c r="J6621" s="592">
        <v>677295</v>
      </c>
      <c r="K6621" s="590" t="s">
        <v>1363</v>
      </c>
      <c r="L6621" s="590" t="s">
        <v>5827</v>
      </c>
      <c r="M6621" s="591" t="s">
        <v>1459</v>
      </c>
      <c r="O6621" s="554" t="str">
        <f t="shared" si="612"/>
        <v>B4/22/08-B</v>
      </c>
    </row>
    <row r="6622" spans="1:18" ht="14.5">
      <c r="B6622" s="590" t="s">
        <v>1513</v>
      </c>
      <c r="C6622" s="590" t="s">
        <v>1914</v>
      </c>
      <c r="D6622" s="590" t="s">
        <v>2005</v>
      </c>
      <c r="E6622" s="590" t="s">
        <v>7</v>
      </c>
      <c r="F6622" s="591" t="s">
        <v>1460</v>
      </c>
      <c r="G6622" s="590" t="s">
        <v>179</v>
      </c>
      <c r="H6622" s="589">
        <v>285</v>
      </c>
      <c r="I6622" s="592">
        <v>1214.1300000000001</v>
      </c>
      <c r="J6622" s="592">
        <v>346027.05</v>
      </c>
      <c r="K6622" s="590" t="s">
        <v>1363</v>
      </c>
      <c r="L6622" s="590" t="s">
        <v>5828</v>
      </c>
      <c r="M6622" s="591" t="s">
        <v>1460</v>
      </c>
      <c r="O6622" s="554" t="str">
        <f t="shared" si="612"/>
        <v>B4/22/08-C</v>
      </c>
      <c r="P6622" s="555"/>
      <c r="Q6622" s="555"/>
      <c r="R6622" s="555"/>
    </row>
    <row r="6624" spans="1:18" ht="58">
      <c r="A6624" s="587">
        <v>4</v>
      </c>
      <c r="B6624" s="588" t="s">
        <v>1513</v>
      </c>
      <c r="C6624" s="588" t="s">
        <v>36</v>
      </c>
      <c r="D6624" s="588" t="s">
        <v>36</v>
      </c>
      <c r="E6624" s="588" t="s">
        <v>36</v>
      </c>
      <c r="F6624" s="587" t="s">
        <v>1262</v>
      </c>
      <c r="G6624" s="588" t="s">
        <v>36</v>
      </c>
      <c r="H6624" s="587"/>
      <c r="I6624" s="587"/>
      <c r="J6624" s="583">
        <v>81195.600000000006</v>
      </c>
      <c r="K6624" s="588"/>
      <c r="L6624" s="588"/>
      <c r="M6624" s="587"/>
      <c r="N6624" s="587"/>
      <c r="O6624" s="587"/>
    </row>
    <row r="6625" spans="1:18">
      <c r="B6625" s="590" t="s">
        <v>1513</v>
      </c>
      <c r="C6625" s="590" t="s">
        <v>1914</v>
      </c>
      <c r="D6625" s="590" t="s">
        <v>2005</v>
      </c>
      <c r="E6625" s="590" t="s">
        <v>8</v>
      </c>
      <c r="F6625" s="591" t="s">
        <v>1461</v>
      </c>
      <c r="G6625" s="590" t="s">
        <v>179</v>
      </c>
      <c r="H6625" s="589">
        <v>120</v>
      </c>
      <c r="I6625" s="589">
        <v>676.63</v>
      </c>
      <c r="J6625" s="592">
        <v>81195.600000000006</v>
      </c>
      <c r="K6625" s="590" t="s">
        <v>1363</v>
      </c>
      <c r="L6625" s="590" t="s">
        <v>5829</v>
      </c>
      <c r="M6625" s="591" t="s">
        <v>1461</v>
      </c>
      <c r="O6625" s="554" t="str">
        <f>+_xlfn.CONCAT(B6625,"-",E6625)</f>
        <v>B4/22/08-D</v>
      </c>
    </row>
    <row r="6627" spans="1:18" ht="43.5">
      <c r="A6627" s="587">
        <v>4</v>
      </c>
      <c r="B6627" s="588" t="s">
        <v>1513</v>
      </c>
      <c r="C6627" s="588" t="s">
        <v>36</v>
      </c>
      <c r="D6627" s="588" t="s">
        <v>36</v>
      </c>
      <c r="E6627" s="588" t="s">
        <v>36</v>
      </c>
      <c r="F6627" s="587" t="s">
        <v>1263</v>
      </c>
      <c r="G6627" s="588" t="s">
        <v>36</v>
      </c>
      <c r="H6627" s="587"/>
      <c r="I6627" s="587"/>
      <c r="J6627" s="587">
        <v>781.95</v>
      </c>
      <c r="K6627" s="588"/>
      <c r="L6627" s="588"/>
      <c r="M6627" s="587"/>
      <c r="N6627" s="587"/>
      <c r="O6627" s="587"/>
      <c r="P6627" s="555"/>
      <c r="Q6627" s="555"/>
      <c r="R6627" s="555"/>
    </row>
    <row r="6628" spans="1:18">
      <c r="B6628" s="590" t="s">
        <v>1513</v>
      </c>
      <c r="C6628" s="590" t="s">
        <v>1914</v>
      </c>
      <c r="D6628" s="590" t="s">
        <v>2005</v>
      </c>
      <c r="E6628" s="590" t="s">
        <v>10</v>
      </c>
      <c r="F6628" s="591" t="s">
        <v>1449</v>
      </c>
      <c r="G6628" s="590" t="s">
        <v>179</v>
      </c>
      <c r="H6628" s="589">
        <v>15</v>
      </c>
      <c r="I6628" s="589">
        <v>52.13</v>
      </c>
      <c r="J6628" s="589">
        <v>781.95</v>
      </c>
      <c r="K6628" s="590" t="s">
        <v>1363</v>
      </c>
      <c r="L6628" s="590" t="s">
        <v>5830</v>
      </c>
      <c r="M6628" s="591" t="s">
        <v>1449</v>
      </c>
      <c r="O6628" s="554" t="str">
        <f>+_xlfn.CONCAT(B6628,"-",E6628)</f>
        <v>B4/22/08-E</v>
      </c>
    </row>
    <row r="6630" spans="1:18" ht="14.5">
      <c r="A6630" s="587">
        <v>3</v>
      </c>
      <c r="B6630" s="588" t="s">
        <v>1513</v>
      </c>
      <c r="C6630" s="588" t="s">
        <v>36</v>
      </c>
      <c r="D6630" s="588" t="s">
        <v>36</v>
      </c>
      <c r="E6630" s="588" t="s">
        <v>36</v>
      </c>
      <c r="F6630" s="587" t="s">
        <v>1264</v>
      </c>
      <c r="G6630" s="588" t="s">
        <v>36</v>
      </c>
      <c r="H6630" s="587"/>
      <c r="I6630" s="587"/>
      <c r="J6630" s="583">
        <v>371626.27</v>
      </c>
      <c r="K6630" s="588"/>
      <c r="L6630" s="588"/>
      <c r="M6630" s="587"/>
      <c r="N6630" s="587"/>
      <c r="O6630" s="587"/>
      <c r="P6630" s="555"/>
      <c r="Q6630" s="555"/>
      <c r="R6630" s="555"/>
    </row>
    <row r="6631" spans="1:18" ht="14.5">
      <c r="A6631" s="587">
        <v>4</v>
      </c>
      <c r="B6631" s="588" t="s">
        <v>1513</v>
      </c>
      <c r="C6631" s="588" t="s">
        <v>36</v>
      </c>
      <c r="D6631" s="588" t="s">
        <v>36</v>
      </c>
      <c r="E6631" s="588" t="s">
        <v>36</v>
      </c>
      <c r="F6631" s="587" t="s">
        <v>1265</v>
      </c>
      <c r="G6631" s="588" t="s">
        <v>36</v>
      </c>
      <c r="H6631" s="587"/>
      <c r="I6631" s="587"/>
      <c r="J6631" s="583">
        <v>9491.27</v>
      </c>
      <c r="K6631" s="588"/>
      <c r="L6631" s="588"/>
      <c r="M6631" s="587"/>
      <c r="N6631" s="587"/>
      <c r="O6631" s="587"/>
    </row>
    <row r="6632" spans="1:18">
      <c r="B6632" s="590" t="s">
        <v>1513</v>
      </c>
      <c r="C6632" s="590" t="s">
        <v>1914</v>
      </c>
      <c r="D6632" s="590" t="s">
        <v>2005</v>
      </c>
      <c r="E6632" s="590" t="s">
        <v>11</v>
      </c>
      <c r="F6632" s="591" t="s">
        <v>1266</v>
      </c>
      <c r="G6632" s="590" t="s">
        <v>311</v>
      </c>
      <c r="H6632" s="589">
        <v>4</v>
      </c>
      <c r="I6632" s="589">
        <v>471.88</v>
      </c>
      <c r="J6632" s="592">
        <v>1887.52</v>
      </c>
      <c r="K6632" s="590" t="s">
        <v>1363</v>
      </c>
      <c r="L6632" s="590" t="s">
        <v>5831</v>
      </c>
      <c r="M6632" s="591" t="s">
        <v>1266</v>
      </c>
      <c r="O6632" s="554" t="str">
        <f t="shared" ref="O6632:O6634" si="613">+_xlfn.CONCAT(B6632,"-",E6632)</f>
        <v>B4/22/08-F</v>
      </c>
    </row>
    <row r="6633" spans="1:18" ht="14.5">
      <c r="B6633" s="590" t="s">
        <v>1513</v>
      </c>
      <c r="C6633" s="590" t="s">
        <v>1914</v>
      </c>
      <c r="D6633" s="590" t="s">
        <v>2005</v>
      </c>
      <c r="E6633" s="590" t="s">
        <v>27</v>
      </c>
      <c r="F6633" s="591" t="s">
        <v>1267</v>
      </c>
      <c r="G6633" s="590" t="s">
        <v>311</v>
      </c>
      <c r="H6633" s="589">
        <v>5</v>
      </c>
      <c r="I6633" s="589">
        <v>217.25</v>
      </c>
      <c r="J6633" s="592">
        <v>1086.25</v>
      </c>
      <c r="K6633" s="590" t="s">
        <v>1363</v>
      </c>
      <c r="L6633" s="590" t="s">
        <v>5832</v>
      </c>
      <c r="M6633" s="591" t="s">
        <v>1267</v>
      </c>
      <c r="O6633" s="554" t="str">
        <f t="shared" si="613"/>
        <v>B4/22/08-G</v>
      </c>
      <c r="P6633" s="555"/>
      <c r="Q6633" s="555"/>
      <c r="R6633" s="555"/>
    </row>
    <row r="6634" spans="1:18" ht="14.5">
      <c r="B6634" s="590" t="s">
        <v>1513</v>
      </c>
      <c r="C6634" s="590" t="s">
        <v>1914</v>
      </c>
      <c r="D6634" s="590" t="s">
        <v>2005</v>
      </c>
      <c r="E6634" s="590" t="s">
        <v>28</v>
      </c>
      <c r="F6634" s="591" t="s">
        <v>1268</v>
      </c>
      <c r="G6634" s="590" t="s">
        <v>311</v>
      </c>
      <c r="H6634" s="589">
        <v>30</v>
      </c>
      <c r="I6634" s="589">
        <v>217.25</v>
      </c>
      <c r="J6634" s="592">
        <v>6517.5</v>
      </c>
      <c r="K6634" s="590" t="s">
        <v>1363</v>
      </c>
      <c r="L6634" s="590" t="s">
        <v>5833</v>
      </c>
      <c r="M6634" s="591" t="s">
        <v>1268</v>
      </c>
      <c r="O6634" s="554" t="str">
        <f t="shared" si="613"/>
        <v>B4/22/08-H</v>
      </c>
      <c r="P6634" s="555"/>
      <c r="Q6634" s="555"/>
      <c r="R6634" s="555"/>
    </row>
    <row r="6636" spans="1:18" ht="14.5">
      <c r="A6636" s="587">
        <v>4</v>
      </c>
      <c r="B6636" s="588" t="s">
        <v>1513</v>
      </c>
      <c r="C6636" s="588" t="s">
        <v>36</v>
      </c>
      <c r="D6636" s="588" t="s">
        <v>36</v>
      </c>
      <c r="E6636" s="588" t="s">
        <v>36</v>
      </c>
      <c r="F6636" s="587" t="s">
        <v>1269</v>
      </c>
      <c r="G6636" s="588" t="s">
        <v>36</v>
      </c>
      <c r="H6636" s="587"/>
      <c r="I6636" s="587"/>
      <c r="J6636" s="583">
        <v>51787.5</v>
      </c>
      <c r="K6636" s="588"/>
      <c r="L6636" s="588"/>
      <c r="M6636" s="587"/>
      <c r="N6636" s="587"/>
      <c r="O6636" s="587"/>
    </row>
    <row r="6637" spans="1:18">
      <c r="B6637" s="590" t="s">
        <v>1513</v>
      </c>
      <c r="C6637" s="590" t="s">
        <v>1914</v>
      </c>
      <c r="D6637" s="590" t="s">
        <v>2005</v>
      </c>
      <c r="E6637" s="590" t="s">
        <v>33</v>
      </c>
      <c r="F6637" s="591" t="s">
        <v>1270</v>
      </c>
      <c r="G6637" s="590" t="s">
        <v>311</v>
      </c>
      <c r="H6637" s="589">
        <v>45</v>
      </c>
      <c r="I6637" s="589">
        <v>756.25</v>
      </c>
      <c r="J6637" s="592">
        <v>34031.25</v>
      </c>
      <c r="K6637" s="590" t="s">
        <v>1363</v>
      </c>
      <c r="L6637" s="590" t="s">
        <v>5834</v>
      </c>
      <c r="M6637" s="591" t="s">
        <v>1270</v>
      </c>
      <c r="O6637" s="554" t="str">
        <f t="shared" ref="O6637:O6639" si="614">+_xlfn.CONCAT(B6637,"-",E6637)</f>
        <v>B4/22/08-J</v>
      </c>
    </row>
    <row r="6638" spans="1:18">
      <c r="B6638" s="590" t="s">
        <v>1513</v>
      </c>
      <c r="C6638" s="590" t="s">
        <v>1914</v>
      </c>
      <c r="D6638" s="590" t="s">
        <v>2005</v>
      </c>
      <c r="E6638" s="590" t="s">
        <v>34</v>
      </c>
      <c r="F6638" s="591" t="s">
        <v>1271</v>
      </c>
      <c r="G6638" s="590" t="s">
        <v>311</v>
      </c>
      <c r="H6638" s="589">
        <v>15</v>
      </c>
      <c r="I6638" s="589">
        <v>881.25</v>
      </c>
      <c r="J6638" s="592">
        <v>13218.75</v>
      </c>
      <c r="K6638" s="590" t="s">
        <v>1363</v>
      </c>
      <c r="L6638" s="590" t="s">
        <v>5835</v>
      </c>
      <c r="M6638" s="591" t="s">
        <v>1271</v>
      </c>
      <c r="O6638" s="554" t="str">
        <f t="shared" si="614"/>
        <v>B4/22/08-K</v>
      </c>
    </row>
    <row r="6639" spans="1:18" ht="14.5">
      <c r="B6639" s="590" t="s">
        <v>1513</v>
      </c>
      <c r="C6639" s="590" t="s">
        <v>1914</v>
      </c>
      <c r="D6639" s="590" t="s">
        <v>2005</v>
      </c>
      <c r="E6639" s="590" t="s">
        <v>39</v>
      </c>
      <c r="F6639" s="591" t="s">
        <v>1272</v>
      </c>
      <c r="G6639" s="590" t="s">
        <v>311</v>
      </c>
      <c r="H6639" s="589">
        <v>6</v>
      </c>
      <c r="I6639" s="589">
        <v>756.25</v>
      </c>
      <c r="J6639" s="592">
        <v>4537.5</v>
      </c>
      <c r="K6639" s="590" t="s">
        <v>1363</v>
      </c>
      <c r="L6639" s="590" t="s">
        <v>5836</v>
      </c>
      <c r="M6639" s="591" t="s">
        <v>1272</v>
      </c>
      <c r="O6639" s="554" t="str">
        <f t="shared" si="614"/>
        <v>B4/22/08-L</v>
      </c>
      <c r="P6639" s="555"/>
      <c r="Q6639" s="555"/>
      <c r="R6639" s="555"/>
    </row>
    <row r="6642" spans="1:18" ht="14.5">
      <c r="A6642" s="587">
        <v>4</v>
      </c>
      <c r="B6642" s="588" t="s">
        <v>1514</v>
      </c>
      <c r="C6642" s="588" t="s">
        <v>36</v>
      </c>
      <c r="D6642" s="588" t="s">
        <v>36</v>
      </c>
      <c r="E6642" s="588" t="s">
        <v>36</v>
      </c>
      <c r="F6642" s="587" t="s">
        <v>1273</v>
      </c>
      <c r="G6642" s="588" t="s">
        <v>36</v>
      </c>
      <c r="H6642" s="587"/>
      <c r="I6642" s="587"/>
      <c r="J6642" s="583">
        <v>85393.75</v>
      </c>
      <c r="K6642" s="588"/>
      <c r="L6642" s="588"/>
      <c r="M6642" s="587"/>
      <c r="N6642" s="587"/>
      <c r="O6642" s="587"/>
    </row>
    <row r="6643" spans="1:18">
      <c r="B6643" s="590" t="s">
        <v>1514</v>
      </c>
      <c r="C6643" s="590" t="s">
        <v>1914</v>
      </c>
      <c r="D6643" s="590" t="s">
        <v>2005</v>
      </c>
      <c r="E6643" s="590" t="s">
        <v>5</v>
      </c>
      <c r="F6643" s="591" t="s">
        <v>1274</v>
      </c>
      <c r="G6643" s="590" t="s">
        <v>311</v>
      </c>
      <c r="H6643" s="589">
        <v>13</v>
      </c>
      <c r="I6643" s="592">
        <v>6568.75</v>
      </c>
      <c r="J6643" s="592">
        <v>85393.75</v>
      </c>
      <c r="K6643" s="590" t="s">
        <v>1363</v>
      </c>
      <c r="L6643" s="590" t="s">
        <v>5837</v>
      </c>
      <c r="M6643" s="591" t="s">
        <v>1274</v>
      </c>
      <c r="O6643" s="554" t="str">
        <f>+_xlfn.CONCAT(B6643,"-",E6643)</f>
        <v>B4/22/09-A</v>
      </c>
    </row>
    <row r="6645" spans="1:18" ht="14.5">
      <c r="A6645" s="587">
        <v>4</v>
      </c>
      <c r="B6645" s="588" t="s">
        <v>1514</v>
      </c>
      <c r="C6645" s="588" t="s">
        <v>36</v>
      </c>
      <c r="D6645" s="588" t="s">
        <v>36</v>
      </c>
      <c r="E6645" s="588" t="s">
        <v>36</v>
      </c>
      <c r="F6645" s="587" t="s">
        <v>1275</v>
      </c>
      <c r="G6645" s="588" t="s">
        <v>36</v>
      </c>
      <c r="H6645" s="587"/>
      <c r="I6645" s="587"/>
      <c r="J6645" s="583">
        <v>224953.75</v>
      </c>
      <c r="K6645" s="588"/>
      <c r="L6645" s="588"/>
      <c r="M6645" s="587"/>
      <c r="N6645" s="587"/>
      <c r="O6645" s="587"/>
      <c r="P6645" s="555"/>
      <c r="Q6645" s="555"/>
      <c r="R6645" s="555"/>
    </row>
    <row r="6646" spans="1:18">
      <c r="B6646" s="590" t="s">
        <v>1514</v>
      </c>
      <c r="C6646" s="590" t="s">
        <v>1914</v>
      </c>
      <c r="D6646" s="590" t="s">
        <v>2005</v>
      </c>
      <c r="E6646" s="590" t="s">
        <v>6</v>
      </c>
      <c r="F6646" s="591" t="s">
        <v>1276</v>
      </c>
      <c r="G6646" s="590" t="s">
        <v>311</v>
      </c>
      <c r="H6646" s="589">
        <v>1</v>
      </c>
      <c r="I6646" s="592">
        <v>11900</v>
      </c>
      <c r="J6646" s="592">
        <v>11900</v>
      </c>
      <c r="K6646" s="590" t="s">
        <v>1363</v>
      </c>
      <c r="L6646" s="590" t="s">
        <v>5838</v>
      </c>
      <c r="M6646" s="591" t="s">
        <v>1276</v>
      </c>
      <c r="O6646" s="554" t="str">
        <f t="shared" ref="O6646:O6648" si="615">+_xlfn.CONCAT(B6646,"-",E6646)</f>
        <v>B4/22/09-B</v>
      </c>
    </row>
    <row r="6647" spans="1:18">
      <c r="B6647" s="590" t="s">
        <v>1514</v>
      </c>
      <c r="C6647" s="590" t="s">
        <v>1914</v>
      </c>
      <c r="D6647" s="590" t="s">
        <v>2005</v>
      </c>
      <c r="E6647" s="590" t="s">
        <v>7</v>
      </c>
      <c r="F6647" s="591" t="s">
        <v>1277</v>
      </c>
      <c r="G6647" s="590" t="s">
        <v>311</v>
      </c>
      <c r="H6647" s="589">
        <v>15</v>
      </c>
      <c r="I6647" s="592">
        <v>1381.25</v>
      </c>
      <c r="J6647" s="592">
        <v>20718.75</v>
      </c>
      <c r="K6647" s="590" t="s">
        <v>1363</v>
      </c>
      <c r="L6647" s="590" t="s">
        <v>5839</v>
      </c>
      <c r="M6647" s="591" t="s">
        <v>1277</v>
      </c>
      <c r="O6647" s="554" t="str">
        <f t="shared" si="615"/>
        <v>B4/22/09-C</v>
      </c>
    </row>
    <row r="6648" spans="1:18" ht="14.5">
      <c r="B6648" s="590" t="s">
        <v>1514</v>
      </c>
      <c r="C6648" s="590" t="s">
        <v>1914</v>
      </c>
      <c r="D6648" s="590" t="s">
        <v>2005</v>
      </c>
      <c r="E6648" s="590" t="s">
        <v>8</v>
      </c>
      <c r="F6648" s="591" t="s">
        <v>1278</v>
      </c>
      <c r="G6648" s="590" t="s">
        <v>311</v>
      </c>
      <c r="H6648" s="589">
        <v>13</v>
      </c>
      <c r="I6648" s="592">
        <v>14795</v>
      </c>
      <c r="J6648" s="592">
        <v>192335</v>
      </c>
      <c r="K6648" s="590" t="s">
        <v>1363</v>
      </c>
      <c r="L6648" s="590" t="s">
        <v>5840</v>
      </c>
      <c r="M6648" s="591" t="s">
        <v>1278</v>
      </c>
      <c r="O6648" s="554" t="str">
        <f t="shared" si="615"/>
        <v>B4/22/09-D</v>
      </c>
      <c r="P6648" s="555"/>
      <c r="Q6648" s="555"/>
      <c r="R6648" s="555"/>
    </row>
    <row r="6650" spans="1:18" ht="29">
      <c r="A6650" s="587">
        <v>3</v>
      </c>
      <c r="B6650" s="588" t="s">
        <v>1514</v>
      </c>
      <c r="C6650" s="588" t="s">
        <v>36</v>
      </c>
      <c r="D6650" s="588" t="s">
        <v>36</v>
      </c>
      <c r="E6650" s="588" t="s">
        <v>36</v>
      </c>
      <c r="F6650" s="587" t="s">
        <v>1279</v>
      </c>
      <c r="G6650" s="588" t="s">
        <v>36</v>
      </c>
      <c r="H6650" s="587"/>
      <c r="I6650" s="587"/>
      <c r="J6650" s="583">
        <v>834601.35</v>
      </c>
      <c r="K6650" s="588"/>
      <c r="L6650" s="588"/>
      <c r="M6650" s="587"/>
      <c r="N6650" s="587"/>
      <c r="O6650" s="587"/>
    </row>
    <row r="6651" spans="1:18" ht="14.5">
      <c r="A6651" s="587">
        <v>4</v>
      </c>
      <c r="B6651" s="588" t="s">
        <v>1514</v>
      </c>
      <c r="C6651" s="588" t="s">
        <v>36</v>
      </c>
      <c r="D6651" s="588" t="s">
        <v>36</v>
      </c>
      <c r="E6651" s="588" t="s">
        <v>36</v>
      </c>
      <c r="F6651" s="587" t="s">
        <v>1280</v>
      </c>
      <c r="G6651" s="588" t="s">
        <v>36</v>
      </c>
      <c r="H6651" s="587"/>
      <c r="I6651" s="587"/>
      <c r="J6651" s="583">
        <v>834601.35</v>
      </c>
      <c r="K6651" s="588"/>
      <c r="L6651" s="588"/>
      <c r="M6651" s="587"/>
      <c r="N6651" s="587"/>
      <c r="O6651" s="587"/>
    </row>
    <row r="6652" spans="1:18" ht="14.5">
      <c r="A6652" s="587">
        <v>5</v>
      </c>
      <c r="B6652" s="588" t="s">
        <v>1514</v>
      </c>
      <c r="C6652" s="588" t="s">
        <v>36</v>
      </c>
      <c r="D6652" s="588" t="s">
        <v>36</v>
      </c>
      <c r="E6652" s="588" t="s">
        <v>36</v>
      </c>
      <c r="F6652" s="587" t="s">
        <v>1281</v>
      </c>
      <c r="G6652" s="588" t="s">
        <v>36</v>
      </c>
      <c r="H6652" s="587"/>
      <c r="I6652" s="587"/>
      <c r="J6652" s="583">
        <v>19231.25</v>
      </c>
      <c r="K6652" s="588"/>
      <c r="L6652" s="588"/>
      <c r="M6652" s="587"/>
      <c r="N6652" s="587"/>
      <c r="O6652" s="587"/>
    </row>
    <row r="6653" spans="1:18" ht="14.5">
      <c r="B6653" s="590" t="s">
        <v>1514</v>
      </c>
      <c r="C6653" s="590" t="s">
        <v>1914</v>
      </c>
      <c r="D6653" s="590" t="s">
        <v>2030</v>
      </c>
      <c r="E6653" s="590" t="s">
        <v>10</v>
      </c>
      <c r="F6653" s="591" t="s">
        <v>1462</v>
      </c>
      <c r="G6653" s="590" t="s">
        <v>311</v>
      </c>
      <c r="H6653" s="589">
        <v>17</v>
      </c>
      <c r="I6653" s="592">
        <v>1131.25</v>
      </c>
      <c r="J6653" s="592">
        <v>19231.25</v>
      </c>
      <c r="K6653" s="590" t="s">
        <v>1363</v>
      </c>
      <c r="L6653" s="590" t="s">
        <v>5841</v>
      </c>
      <c r="M6653" s="591" t="s">
        <v>1462</v>
      </c>
      <c r="O6653" s="554" t="str">
        <f>+_xlfn.CONCAT(B6653,"-",E6653)</f>
        <v>B4/22/09-E</v>
      </c>
      <c r="P6653" s="555"/>
      <c r="Q6653" s="555"/>
      <c r="R6653" s="555"/>
    </row>
    <row r="6654" spans="1:18" ht="14.5">
      <c r="P6654" s="555"/>
      <c r="Q6654" s="555"/>
      <c r="R6654" s="555"/>
    </row>
    <row r="6655" spans="1:18" ht="14.5">
      <c r="A6655" s="587">
        <v>5</v>
      </c>
      <c r="B6655" s="588" t="s">
        <v>1514</v>
      </c>
      <c r="C6655" s="588" t="s">
        <v>36</v>
      </c>
      <c r="D6655" s="588" t="s">
        <v>36</v>
      </c>
      <c r="E6655" s="588" t="s">
        <v>36</v>
      </c>
      <c r="F6655" s="587" t="s">
        <v>5842</v>
      </c>
      <c r="G6655" s="588" t="s">
        <v>36</v>
      </c>
      <c r="H6655" s="587"/>
      <c r="I6655" s="587"/>
      <c r="J6655" s="583">
        <v>6593.8</v>
      </c>
      <c r="K6655" s="588"/>
      <c r="L6655" s="588"/>
      <c r="M6655" s="587"/>
      <c r="N6655" s="587"/>
      <c r="O6655" s="587"/>
      <c r="P6655" s="555"/>
      <c r="Q6655" s="555"/>
      <c r="R6655" s="555"/>
    </row>
    <row r="6656" spans="1:18">
      <c r="B6656" s="590" t="s">
        <v>1514</v>
      </c>
      <c r="C6656" s="590" t="s">
        <v>1914</v>
      </c>
      <c r="D6656" s="590" t="s">
        <v>2030</v>
      </c>
      <c r="E6656" s="590" t="s">
        <v>11</v>
      </c>
      <c r="F6656" s="591" t="s">
        <v>1463</v>
      </c>
      <c r="G6656" s="590" t="s">
        <v>311</v>
      </c>
      <c r="H6656" s="589">
        <v>5</v>
      </c>
      <c r="I6656" s="589">
        <v>721.88</v>
      </c>
      <c r="J6656" s="592">
        <v>3609.4</v>
      </c>
      <c r="K6656" s="590" t="s">
        <v>1363</v>
      </c>
      <c r="L6656" s="590" t="s">
        <v>5843</v>
      </c>
      <c r="M6656" s="591" t="s">
        <v>1463</v>
      </c>
      <c r="O6656" s="554" t="str">
        <f t="shared" ref="O6656:O6657" si="616">+_xlfn.CONCAT(B6656,"-",E6656)</f>
        <v>B4/22/09-F</v>
      </c>
    </row>
    <row r="6657" spans="1:18">
      <c r="B6657" s="590" t="s">
        <v>1514</v>
      </c>
      <c r="C6657" s="590" t="s">
        <v>1914</v>
      </c>
      <c r="D6657" s="590" t="s">
        <v>2030</v>
      </c>
      <c r="E6657" s="590" t="s">
        <v>27</v>
      </c>
      <c r="F6657" s="591" t="s">
        <v>1464</v>
      </c>
      <c r="G6657" s="590" t="s">
        <v>311</v>
      </c>
      <c r="H6657" s="589">
        <v>5</v>
      </c>
      <c r="I6657" s="589">
        <v>596.88</v>
      </c>
      <c r="J6657" s="592">
        <v>2984.4</v>
      </c>
      <c r="K6657" s="590" t="s">
        <v>1363</v>
      </c>
      <c r="L6657" s="590" t="s">
        <v>5844</v>
      </c>
      <c r="M6657" s="591" t="s">
        <v>1464</v>
      </c>
      <c r="O6657" s="554" t="str">
        <f t="shared" si="616"/>
        <v>B4/22/09-G</v>
      </c>
    </row>
    <row r="6658" spans="1:18" ht="14.5">
      <c r="P6658" s="555"/>
      <c r="Q6658" s="555"/>
      <c r="R6658" s="555"/>
    </row>
    <row r="6659" spans="1:18" ht="14.5">
      <c r="A6659" s="587">
        <v>5</v>
      </c>
      <c r="B6659" s="588" t="s">
        <v>1514</v>
      </c>
      <c r="C6659" s="588" t="s">
        <v>36</v>
      </c>
      <c r="D6659" s="588" t="s">
        <v>36</v>
      </c>
      <c r="E6659" s="588" t="s">
        <v>36</v>
      </c>
      <c r="F6659" s="587" t="s">
        <v>1283</v>
      </c>
      <c r="G6659" s="588" t="s">
        <v>36</v>
      </c>
      <c r="H6659" s="587"/>
      <c r="I6659" s="587"/>
      <c r="J6659" s="583">
        <v>98616.3</v>
      </c>
      <c r="K6659" s="588"/>
      <c r="L6659" s="588"/>
      <c r="M6659" s="587"/>
      <c r="N6659" s="587"/>
      <c r="O6659" s="587"/>
    </row>
    <row r="6660" spans="1:18">
      <c r="B6660" s="590" t="s">
        <v>1514</v>
      </c>
      <c r="C6660" s="590" t="s">
        <v>1914</v>
      </c>
      <c r="D6660" s="590" t="s">
        <v>2030</v>
      </c>
      <c r="E6660" s="590" t="s">
        <v>28</v>
      </c>
      <c r="F6660" s="591" t="s">
        <v>1465</v>
      </c>
      <c r="G6660" s="590" t="s">
        <v>311</v>
      </c>
      <c r="H6660" s="589">
        <v>10</v>
      </c>
      <c r="I6660" s="592">
        <v>1426.63</v>
      </c>
      <c r="J6660" s="592">
        <v>14266.3</v>
      </c>
      <c r="K6660" s="590" t="s">
        <v>1363</v>
      </c>
      <c r="L6660" s="590" t="s">
        <v>5845</v>
      </c>
      <c r="M6660" s="591" t="s">
        <v>1465</v>
      </c>
      <c r="O6660" s="554" t="str">
        <f t="shared" ref="O6660:O6661" si="617">+_xlfn.CONCAT(B6660,"-",E6660)</f>
        <v>B4/22/09-H</v>
      </c>
    </row>
    <row r="6661" spans="1:18">
      <c r="B6661" s="590" t="s">
        <v>1514</v>
      </c>
      <c r="C6661" s="590" t="s">
        <v>1914</v>
      </c>
      <c r="D6661" s="590" t="s">
        <v>2030</v>
      </c>
      <c r="E6661" s="590" t="s">
        <v>33</v>
      </c>
      <c r="F6661" s="591" t="s">
        <v>1466</v>
      </c>
      <c r="G6661" s="590" t="s">
        <v>311</v>
      </c>
      <c r="H6661" s="589">
        <v>56</v>
      </c>
      <c r="I6661" s="592">
        <v>1506.25</v>
      </c>
      <c r="J6661" s="592">
        <v>84350</v>
      </c>
      <c r="K6661" s="590" t="s">
        <v>1363</v>
      </c>
      <c r="L6661" s="590" t="s">
        <v>5846</v>
      </c>
      <c r="M6661" s="591" t="s">
        <v>1466</v>
      </c>
      <c r="O6661" s="554" t="str">
        <f t="shared" si="617"/>
        <v>B4/22/09-J</v>
      </c>
    </row>
    <row r="6662" spans="1:18" ht="14.5">
      <c r="P6662" s="555"/>
      <c r="Q6662" s="555"/>
      <c r="R6662" s="555"/>
    </row>
    <row r="6663" spans="1:18" ht="14.5">
      <c r="A6663" s="587">
        <v>5</v>
      </c>
      <c r="B6663" s="588" t="s">
        <v>1514</v>
      </c>
      <c r="C6663" s="588" t="s">
        <v>36</v>
      </c>
      <c r="D6663" s="588" t="s">
        <v>36</v>
      </c>
      <c r="E6663" s="588" t="s">
        <v>36</v>
      </c>
      <c r="F6663" s="587" t="s">
        <v>1284</v>
      </c>
      <c r="G6663" s="588" t="s">
        <v>36</v>
      </c>
      <c r="H6663" s="587"/>
      <c r="I6663" s="587"/>
      <c r="J6663" s="583">
        <v>710160</v>
      </c>
      <c r="K6663" s="588"/>
      <c r="L6663" s="588"/>
      <c r="M6663" s="587"/>
      <c r="N6663" s="587"/>
      <c r="O6663" s="587"/>
    </row>
    <row r="6664" spans="1:18">
      <c r="B6664" s="590" t="s">
        <v>1514</v>
      </c>
      <c r="C6664" s="590" t="s">
        <v>1914</v>
      </c>
      <c r="D6664" s="590" t="s">
        <v>2030</v>
      </c>
      <c r="E6664" s="590" t="s">
        <v>34</v>
      </c>
      <c r="F6664" s="591" t="s">
        <v>2033</v>
      </c>
      <c r="G6664" s="590" t="s">
        <v>311</v>
      </c>
      <c r="H6664" s="589">
        <v>48</v>
      </c>
      <c r="I6664" s="592">
        <v>14795</v>
      </c>
      <c r="J6664" s="592">
        <v>710160</v>
      </c>
      <c r="K6664" s="590" t="s">
        <v>1363</v>
      </c>
      <c r="L6664" s="590" t="s">
        <v>5847</v>
      </c>
      <c r="M6664" s="591" t="s">
        <v>2033</v>
      </c>
      <c r="O6664" s="554" t="str">
        <f>+_xlfn.CONCAT(B6664,"-",E6664)</f>
        <v>B4/22/09-K</v>
      </c>
    </row>
    <row r="6666" spans="1:18" ht="14.5">
      <c r="P6666" s="555"/>
      <c r="Q6666" s="555"/>
      <c r="R6666" s="555"/>
    </row>
    <row r="6667" spans="1:18" ht="14.5">
      <c r="A6667" s="587">
        <v>3</v>
      </c>
      <c r="B6667" s="588" t="s">
        <v>1515</v>
      </c>
      <c r="C6667" s="588" t="s">
        <v>36</v>
      </c>
      <c r="D6667" s="588" t="s">
        <v>36</v>
      </c>
      <c r="E6667" s="588" t="s">
        <v>36</v>
      </c>
      <c r="F6667" s="587" t="s">
        <v>1286</v>
      </c>
      <c r="G6667" s="588" t="s">
        <v>36</v>
      </c>
      <c r="H6667" s="587"/>
      <c r="I6667" s="587"/>
      <c r="J6667" s="583">
        <v>12537.5</v>
      </c>
      <c r="K6667" s="588"/>
      <c r="L6667" s="588"/>
      <c r="M6667" s="587"/>
      <c r="N6667" s="587"/>
      <c r="O6667" s="587"/>
    </row>
    <row r="6668" spans="1:18" ht="87">
      <c r="A6668" s="587">
        <v>4</v>
      </c>
      <c r="B6668" s="588" t="s">
        <v>1515</v>
      </c>
      <c r="C6668" s="588" t="s">
        <v>36</v>
      </c>
      <c r="D6668" s="588" t="s">
        <v>36</v>
      </c>
      <c r="E6668" s="588" t="s">
        <v>36</v>
      </c>
      <c r="F6668" s="587" t="s">
        <v>2035</v>
      </c>
      <c r="G6668" s="588" t="s">
        <v>36</v>
      </c>
      <c r="H6668" s="587"/>
      <c r="I6668" s="587"/>
      <c r="J6668" s="583">
        <v>12537.5</v>
      </c>
      <c r="K6668" s="588"/>
      <c r="L6668" s="588"/>
      <c r="M6668" s="587"/>
      <c r="N6668" s="587"/>
      <c r="O6668" s="587"/>
    </row>
    <row r="6669" spans="1:18">
      <c r="B6669" s="590" t="s">
        <v>1515</v>
      </c>
      <c r="C6669" s="590" t="s">
        <v>1914</v>
      </c>
      <c r="D6669" s="590" t="s">
        <v>2005</v>
      </c>
      <c r="E6669" s="590" t="s">
        <v>5</v>
      </c>
      <c r="F6669" s="591" t="s">
        <v>1288</v>
      </c>
      <c r="G6669" s="590" t="s">
        <v>1252</v>
      </c>
      <c r="H6669" s="589">
        <v>1</v>
      </c>
      <c r="I6669" s="592">
        <v>12537.5</v>
      </c>
      <c r="J6669" s="592">
        <v>12537.5</v>
      </c>
      <c r="K6669" s="590" t="s">
        <v>1363</v>
      </c>
      <c r="L6669" s="590" t="s">
        <v>5848</v>
      </c>
      <c r="M6669" s="591" t="s">
        <v>1288</v>
      </c>
      <c r="O6669" s="554" t="str">
        <f>+_xlfn.CONCAT(B6669,"-",E6669)</f>
        <v>B4/22/10-A</v>
      </c>
    </row>
    <row r="6670" spans="1:18" ht="14.5">
      <c r="P6670" s="555"/>
      <c r="Q6670" s="555"/>
      <c r="R6670" s="555"/>
    </row>
    <row r="6671" spans="1:18" ht="14.5">
      <c r="A6671" s="587">
        <v>3</v>
      </c>
      <c r="B6671" s="588" t="s">
        <v>1515</v>
      </c>
      <c r="C6671" s="588" t="s">
        <v>36</v>
      </c>
      <c r="D6671" s="588" t="s">
        <v>36</v>
      </c>
      <c r="E6671" s="588" t="s">
        <v>36</v>
      </c>
      <c r="F6671" s="587" t="s">
        <v>1289</v>
      </c>
      <c r="G6671" s="588" t="s">
        <v>36</v>
      </c>
      <c r="H6671" s="587"/>
      <c r="I6671" s="587"/>
      <c r="J6671" s="583">
        <v>353981.25</v>
      </c>
      <c r="K6671" s="588"/>
      <c r="L6671" s="588"/>
      <c r="M6671" s="587"/>
      <c r="N6671" s="587"/>
      <c r="O6671" s="587"/>
      <c r="P6671" s="555"/>
      <c r="Q6671" s="555"/>
      <c r="R6671" s="555"/>
    </row>
    <row r="6672" spans="1:18" ht="87">
      <c r="A6672" s="587">
        <v>4</v>
      </c>
      <c r="B6672" s="588" t="s">
        <v>1515</v>
      </c>
      <c r="C6672" s="588" t="s">
        <v>36</v>
      </c>
      <c r="D6672" s="588" t="s">
        <v>36</v>
      </c>
      <c r="E6672" s="588" t="s">
        <v>36</v>
      </c>
      <c r="F6672" s="587" t="s">
        <v>908</v>
      </c>
      <c r="G6672" s="588" t="s">
        <v>36</v>
      </c>
      <c r="H6672" s="587"/>
      <c r="I6672" s="587"/>
      <c r="J6672" s="583">
        <v>157650</v>
      </c>
      <c r="K6672" s="588"/>
      <c r="L6672" s="588"/>
      <c r="M6672" s="587"/>
      <c r="N6672" s="587"/>
      <c r="O6672" s="587"/>
    </row>
    <row r="6673" spans="1:18">
      <c r="B6673" s="590" t="s">
        <v>1515</v>
      </c>
      <c r="C6673" s="590" t="s">
        <v>1914</v>
      </c>
      <c r="D6673" s="590" t="s">
        <v>2005</v>
      </c>
      <c r="E6673" s="590" t="s">
        <v>6</v>
      </c>
      <c r="F6673" s="591" t="s">
        <v>909</v>
      </c>
      <c r="G6673" s="590" t="s">
        <v>311</v>
      </c>
      <c r="H6673" s="589">
        <v>1</v>
      </c>
      <c r="I6673" s="592">
        <v>46300</v>
      </c>
      <c r="J6673" s="592">
        <v>46300</v>
      </c>
      <c r="K6673" s="590" t="s">
        <v>1363</v>
      </c>
      <c r="L6673" s="590" t="s">
        <v>5849</v>
      </c>
      <c r="M6673" s="591" t="s">
        <v>909</v>
      </c>
      <c r="O6673" s="554" t="str">
        <f t="shared" ref="O6673:O6674" si="618">+_xlfn.CONCAT(B6673,"-",E6673)</f>
        <v>B4/22/10-B</v>
      </c>
    </row>
    <row r="6674" spans="1:18" ht="14.5">
      <c r="B6674" s="590" t="s">
        <v>1515</v>
      </c>
      <c r="C6674" s="590" t="s">
        <v>1914</v>
      </c>
      <c r="D6674" s="590" t="s">
        <v>2005</v>
      </c>
      <c r="E6674" s="590" t="s">
        <v>7</v>
      </c>
      <c r="F6674" s="591" t="s">
        <v>910</v>
      </c>
      <c r="G6674" s="590" t="s">
        <v>311</v>
      </c>
      <c r="H6674" s="589">
        <v>1</v>
      </c>
      <c r="I6674" s="592">
        <v>46300</v>
      </c>
      <c r="J6674" s="592">
        <v>46300</v>
      </c>
      <c r="K6674" s="590" t="s">
        <v>1363</v>
      </c>
      <c r="L6674" s="590" t="s">
        <v>5850</v>
      </c>
      <c r="M6674" s="591" t="s">
        <v>910</v>
      </c>
      <c r="O6674" s="554" t="str">
        <f t="shared" si="618"/>
        <v>B4/22/10-C</v>
      </c>
      <c r="P6674" s="555"/>
      <c r="Q6674" s="555"/>
      <c r="R6674" s="555"/>
    </row>
    <row r="6675" spans="1:18" ht="14.5">
      <c r="P6675" s="555"/>
      <c r="Q6675" s="555"/>
      <c r="R6675" s="555"/>
    </row>
    <row r="6676" spans="1:18" ht="14.5">
      <c r="A6676" s="587">
        <v>5</v>
      </c>
      <c r="B6676" s="588" t="s">
        <v>1515</v>
      </c>
      <c r="C6676" s="588" t="s">
        <v>36</v>
      </c>
      <c r="D6676" s="588" t="s">
        <v>36</v>
      </c>
      <c r="E6676" s="588" t="s">
        <v>36</v>
      </c>
      <c r="F6676" s="587" t="s">
        <v>911</v>
      </c>
      <c r="G6676" s="588" t="s">
        <v>36</v>
      </c>
      <c r="H6676" s="587"/>
      <c r="I6676" s="587"/>
      <c r="J6676" s="583">
        <v>65050</v>
      </c>
      <c r="K6676" s="588"/>
      <c r="L6676" s="588"/>
      <c r="M6676" s="587"/>
      <c r="N6676" s="587"/>
      <c r="O6676" s="587"/>
    </row>
    <row r="6677" spans="1:18">
      <c r="B6677" s="590" t="s">
        <v>1515</v>
      </c>
      <c r="C6677" s="590" t="s">
        <v>1914</v>
      </c>
      <c r="D6677" s="590" t="s">
        <v>2005</v>
      </c>
      <c r="E6677" s="590" t="s">
        <v>8</v>
      </c>
      <c r="F6677" s="591" t="s">
        <v>912</v>
      </c>
      <c r="G6677" s="590" t="s">
        <v>311</v>
      </c>
      <c r="H6677" s="589">
        <v>1</v>
      </c>
      <c r="I6677" s="592">
        <v>32525</v>
      </c>
      <c r="J6677" s="592">
        <v>32525</v>
      </c>
      <c r="K6677" s="590" t="s">
        <v>1363</v>
      </c>
      <c r="L6677" s="590" t="s">
        <v>5851</v>
      </c>
      <c r="M6677" s="591" t="s">
        <v>912</v>
      </c>
      <c r="O6677" s="554" t="str">
        <f t="shared" ref="O6677:O6678" si="619">+_xlfn.CONCAT(B6677,"-",E6677)</f>
        <v>B4/22/10-D</v>
      </c>
    </row>
    <row r="6678" spans="1:18">
      <c r="B6678" s="590" t="s">
        <v>1515</v>
      </c>
      <c r="C6678" s="590" t="s">
        <v>1914</v>
      </c>
      <c r="D6678" s="590" t="s">
        <v>2005</v>
      </c>
      <c r="E6678" s="590" t="s">
        <v>10</v>
      </c>
      <c r="F6678" s="591" t="s">
        <v>913</v>
      </c>
      <c r="G6678" s="590" t="s">
        <v>311</v>
      </c>
      <c r="H6678" s="589">
        <v>1</v>
      </c>
      <c r="I6678" s="592">
        <v>32525</v>
      </c>
      <c r="J6678" s="592">
        <v>32525</v>
      </c>
      <c r="K6678" s="590" t="s">
        <v>1363</v>
      </c>
      <c r="L6678" s="590" t="s">
        <v>5852</v>
      </c>
      <c r="M6678" s="591" t="s">
        <v>913</v>
      </c>
      <c r="O6678" s="554" t="str">
        <f t="shared" si="619"/>
        <v>B4/22/10-E</v>
      </c>
    </row>
    <row r="6679" spans="1:18" ht="14.5">
      <c r="P6679" s="555"/>
      <c r="Q6679" s="555"/>
      <c r="R6679" s="555"/>
    </row>
    <row r="6680" spans="1:18" ht="29">
      <c r="A6680" s="587">
        <v>4</v>
      </c>
      <c r="B6680" s="588" t="s">
        <v>1515</v>
      </c>
      <c r="C6680" s="588" t="s">
        <v>36</v>
      </c>
      <c r="D6680" s="588" t="s">
        <v>36</v>
      </c>
      <c r="E6680" s="588" t="s">
        <v>36</v>
      </c>
      <c r="F6680" s="587" t="s">
        <v>1290</v>
      </c>
      <c r="G6680" s="588" t="s">
        <v>36</v>
      </c>
      <c r="H6680" s="587"/>
      <c r="I6680" s="587"/>
      <c r="J6680" s="583">
        <v>190875</v>
      </c>
      <c r="K6680" s="588"/>
      <c r="L6680" s="588"/>
      <c r="M6680" s="587"/>
      <c r="N6680" s="587"/>
      <c r="O6680" s="587"/>
    </row>
    <row r="6681" spans="1:18">
      <c r="B6681" s="590" t="s">
        <v>1515</v>
      </c>
      <c r="C6681" s="590" t="s">
        <v>1914</v>
      </c>
      <c r="D6681" s="590" t="s">
        <v>2038</v>
      </c>
      <c r="E6681" s="590" t="s">
        <v>11</v>
      </c>
      <c r="F6681" s="591" t="s">
        <v>1291</v>
      </c>
      <c r="G6681" s="590" t="s">
        <v>311</v>
      </c>
      <c r="H6681" s="589">
        <v>5</v>
      </c>
      <c r="I6681" s="592">
        <v>5650</v>
      </c>
      <c r="J6681" s="592">
        <v>28250</v>
      </c>
      <c r="K6681" s="590" t="s">
        <v>1363</v>
      </c>
      <c r="L6681" s="590" t="s">
        <v>5853</v>
      </c>
      <c r="M6681" s="591" t="s">
        <v>1291</v>
      </c>
      <c r="O6681" s="554" t="str">
        <f t="shared" ref="O6681:O6682" si="620">+_xlfn.CONCAT(B6681,"-",E6681)</f>
        <v>B4/22/10-F</v>
      </c>
    </row>
    <row r="6682" spans="1:18">
      <c r="B6682" s="590" t="s">
        <v>1515</v>
      </c>
      <c r="C6682" s="590" t="s">
        <v>1914</v>
      </c>
      <c r="D6682" s="590" t="s">
        <v>2038</v>
      </c>
      <c r="E6682" s="590" t="s">
        <v>27</v>
      </c>
      <c r="F6682" s="591" t="s">
        <v>1292</v>
      </c>
      <c r="G6682" s="590" t="s">
        <v>311</v>
      </c>
      <c r="H6682" s="589">
        <v>5</v>
      </c>
      <c r="I6682" s="592">
        <v>32525</v>
      </c>
      <c r="J6682" s="592">
        <v>162625</v>
      </c>
      <c r="K6682" s="590" t="s">
        <v>1363</v>
      </c>
      <c r="L6682" s="590" t="s">
        <v>5854</v>
      </c>
      <c r="M6682" s="591" t="s">
        <v>1292</v>
      </c>
      <c r="O6682" s="554" t="str">
        <f t="shared" si="620"/>
        <v>B4/22/10-G</v>
      </c>
    </row>
    <row r="6683" spans="1:18" ht="14.5">
      <c r="P6683" s="555"/>
      <c r="Q6683" s="555"/>
      <c r="R6683" s="555"/>
    </row>
    <row r="6685" spans="1:18" ht="29">
      <c r="A6685" s="587">
        <v>4</v>
      </c>
      <c r="B6685" s="588" t="s">
        <v>1516</v>
      </c>
      <c r="C6685" s="588" t="s">
        <v>36</v>
      </c>
      <c r="D6685" s="588" t="s">
        <v>36</v>
      </c>
      <c r="E6685" s="588" t="s">
        <v>36</v>
      </c>
      <c r="F6685" s="587" t="s">
        <v>1293</v>
      </c>
      <c r="G6685" s="588" t="s">
        <v>36</v>
      </c>
      <c r="H6685" s="587"/>
      <c r="I6685" s="587"/>
      <c r="J6685" s="583">
        <v>5456.25</v>
      </c>
      <c r="K6685" s="588"/>
      <c r="L6685" s="588"/>
      <c r="M6685" s="587"/>
      <c r="N6685" s="587"/>
      <c r="O6685" s="587"/>
    </row>
    <row r="6686" spans="1:18">
      <c r="B6686" s="590" t="s">
        <v>1516</v>
      </c>
      <c r="C6686" s="590" t="s">
        <v>1914</v>
      </c>
      <c r="D6686" s="590" t="s">
        <v>2038</v>
      </c>
      <c r="E6686" s="590" t="s">
        <v>5</v>
      </c>
      <c r="F6686" s="591" t="s">
        <v>1294</v>
      </c>
      <c r="G6686" s="590" t="s">
        <v>311</v>
      </c>
      <c r="H6686" s="589">
        <v>1</v>
      </c>
      <c r="I6686" s="592">
        <v>1818.75</v>
      </c>
      <c r="J6686" s="592">
        <v>1818.75</v>
      </c>
      <c r="K6686" s="590" t="s">
        <v>1363</v>
      </c>
      <c r="L6686" s="590" t="s">
        <v>5855</v>
      </c>
      <c r="M6686" s="591" t="s">
        <v>1294</v>
      </c>
      <c r="O6686" s="554" t="str">
        <f t="shared" ref="O6686:O6688" si="621">+_xlfn.CONCAT(B6686,"-",E6686)</f>
        <v>B4/22/11-A</v>
      </c>
    </row>
    <row r="6687" spans="1:18">
      <c r="B6687" s="590" t="s">
        <v>1516</v>
      </c>
      <c r="C6687" s="590" t="s">
        <v>1914</v>
      </c>
      <c r="D6687" s="590" t="s">
        <v>2038</v>
      </c>
      <c r="E6687" s="590" t="s">
        <v>6</v>
      </c>
      <c r="F6687" s="591" t="s">
        <v>1295</v>
      </c>
      <c r="G6687" s="590" t="s">
        <v>311</v>
      </c>
      <c r="H6687" s="589">
        <v>1</v>
      </c>
      <c r="I6687" s="592">
        <v>1818.75</v>
      </c>
      <c r="J6687" s="592">
        <v>1818.75</v>
      </c>
      <c r="K6687" s="590" t="s">
        <v>1363</v>
      </c>
      <c r="L6687" s="590" t="s">
        <v>5856</v>
      </c>
      <c r="M6687" s="591" t="s">
        <v>1295</v>
      </c>
      <c r="O6687" s="554" t="str">
        <f t="shared" si="621"/>
        <v>B4/22/11-B</v>
      </c>
    </row>
    <row r="6688" spans="1:18" ht="14.5">
      <c r="B6688" s="590" t="s">
        <v>1516</v>
      </c>
      <c r="C6688" s="590" t="s">
        <v>1914</v>
      </c>
      <c r="D6688" s="590" t="s">
        <v>2038</v>
      </c>
      <c r="E6688" s="590" t="s">
        <v>7</v>
      </c>
      <c r="F6688" s="591" t="s">
        <v>1296</v>
      </c>
      <c r="G6688" s="590" t="s">
        <v>311</v>
      </c>
      <c r="H6688" s="589">
        <v>1</v>
      </c>
      <c r="I6688" s="592">
        <v>1818.75</v>
      </c>
      <c r="J6688" s="592">
        <v>1818.75</v>
      </c>
      <c r="K6688" s="590" t="s">
        <v>1363</v>
      </c>
      <c r="L6688" s="590" t="s">
        <v>5857</v>
      </c>
      <c r="M6688" s="591" t="s">
        <v>1296</v>
      </c>
      <c r="O6688" s="554" t="str">
        <f t="shared" si="621"/>
        <v>B4/22/11-C</v>
      </c>
      <c r="P6688" s="555"/>
      <c r="Q6688" s="555"/>
      <c r="R6688" s="555"/>
    </row>
    <row r="6690" spans="1:18" ht="14.5">
      <c r="A6690" s="587">
        <v>3</v>
      </c>
      <c r="B6690" s="588" t="s">
        <v>1516</v>
      </c>
      <c r="C6690" s="588" t="s">
        <v>36</v>
      </c>
      <c r="D6690" s="588" t="s">
        <v>36</v>
      </c>
      <c r="E6690" s="588" t="s">
        <v>36</v>
      </c>
      <c r="F6690" s="587" t="s">
        <v>1297</v>
      </c>
      <c r="G6690" s="588" t="s">
        <v>36</v>
      </c>
      <c r="H6690" s="587"/>
      <c r="I6690" s="587"/>
      <c r="J6690" s="583">
        <v>373837.51</v>
      </c>
      <c r="K6690" s="588"/>
      <c r="L6690" s="588"/>
      <c r="M6690" s="587"/>
      <c r="N6690" s="587"/>
      <c r="O6690" s="587"/>
    </row>
    <row r="6691" spans="1:18" ht="37.5">
      <c r="B6691" s="590" t="s">
        <v>1516</v>
      </c>
      <c r="C6691" s="590" t="s">
        <v>1914</v>
      </c>
      <c r="D6691" s="590" t="s">
        <v>2051</v>
      </c>
      <c r="E6691" s="590" t="s">
        <v>8</v>
      </c>
      <c r="F6691" s="591" t="s">
        <v>1298</v>
      </c>
      <c r="G6691" s="590" t="s">
        <v>311</v>
      </c>
      <c r="H6691" s="589">
        <v>27</v>
      </c>
      <c r="I6691" s="592">
        <v>4712.5</v>
      </c>
      <c r="J6691" s="592">
        <v>127237.5</v>
      </c>
      <c r="K6691" s="590" t="s">
        <v>1363</v>
      </c>
      <c r="L6691" s="590" t="s">
        <v>5858</v>
      </c>
      <c r="M6691" s="591" t="s">
        <v>1298</v>
      </c>
      <c r="O6691" s="554" t="str">
        <f t="shared" ref="O6691:O6697" si="622">+_xlfn.CONCAT(B6691,"-",E6691)</f>
        <v>B4/22/11-D</v>
      </c>
    </row>
    <row r="6692" spans="1:18" ht="37.5">
      <c r="B6692" s="590" t="s">
        <v>1516</v>
      </c>
      <c r="C6692" s="590" t="s">
        <v>1914</v>
      </c>
      <c r="D6692" s="590" t="s">
        <v>2051</v>
      </c>
      <c r="E6692" s="590" t="s">
        <v>10</v>
      </c>
      <c r="F6692" s="591" t="s">
        <v>1299</v>
      </c>
      <c r="G6692" s="590" t="s">
        <v>311</v>
      </c>
      <c r="H6692" s="589">
        <v>2</v>
      </c>
      <c r="I6692" s="592">
        <v>6087.5</v>
      </c>
      <c r="J6692" s="592">
        <v>12175</v>
      </c>
      <c r="K6692" s="590" t="s">
        <v>1363</v>
      </c>
      <c r="L6692" s="590" t="s">
        <v>5859</v>
      </c>
      <c r="M6692" s="591" t="s">
        <v>1299</v>
      </c>
      <c r="O6692" s="554" t="str">
        <f t="shared" si="622"/>
        <v>B4/22/11-E</v>
      </c>
    </row>
    <row r="6693" spans="1:18" ht="37.5">
      <c r="B6693" s="590" t="s">
        <v>1516</v>
      </c>
      <c r="C6693" s="590" t="s">
        <v>1914</v>
      </c>
      <c r="D6693" s="590" t="s">
        <v>2051</v>
      </c>
      <c r="E6693" s="590" t="s">
        <v>11</v>
      </c>
      <c r="F6693" s="591" t="s">
        <v>1300</v>
      </c>
      <c r="G6693" s="590" t="s">
        <v>311</v>
      </c>
      <c r="H6693" s="589">
        <v>7</v>
      </c>
      <c r="I6693" s="592">
        <v>2137.5</v>
      </c>
      <c r="J6693" s="592">
        <v>14962.5</v>
      </c>
      <c r="K6693" s="590" t="s">
        <v>1363</v>
      </c>
      <c r="L6693" s="590" t="s">
        <v>5860</v>
      </c>
      <c r="M6693" s="591" t="s">
        <v>1300</v>
      </c>
      <c r="O6693" s="554" t="str">
        <f t="shared" si="622"/>
        <v>B4/22/11-F</v>
      </c>
      <c r="P6693" s="555"/>
      <c r="Q6693" s="555"/>
      <c r="R6693" s="555"/>
    </row>
    <row r="6694" spans="1:18" ht="37.5">
      <c r="B6694" s="590" t="s">
        <v>1516</v>
      </c>
      <c r="C6694" s="590" t="s">
        <v>1914</v>
      </c>
      <c r="D6694" s="590" t="s">
        <v>2051</v>
      </c>
      <c r="E6694" s="590" t="s">
        <v>27</v>
      </c>
      <c r="F6694" s="591" t="s">
        <v>1301</v>
      </c>
      <c r="G6694" s="590" t="s">
        <v>311</v>
      </c>
      <c r="H6694" s="589">
        <v>27</v>
      </c>
      <c r="I6694" s="592">
        <v>3750</v>
      </c>
      <c r="J6694" s="592">
        <v>101250</v>
      </c>
      <c r="K6694" s="590" t="s">
        <v>1363</v>
      </c>
      <c r="L6694" s="590" t="s">
        <v>5861</v>
      </c>
      <c r="M6694" s="591" t="s">
        <v>1301</v>
      </c>
      <c r="O6694" s="554" t="str">
        <f t="shared" si="622"/>
        <v>B4/22/11-G</v>
      </c>
    </row>
    <row r="6695" spans="1:18" ht="37.5">
      <c r="B6695" s="590" t="s">
        <v>1516</v>
      </c>
      <c r="C6695" s="590" t="s">
        <v>1914</v>
      </c>
      <c r="D6695" s="590" t="s">
        <v>2051</v>
      </c>
      <c r="E6695" s="590" t="s">
        <v>28</v>
      </c>
      <c r="F6695" s="591" t="s">
        <v>1302</v>
      </c>
      <c r="G6695" s="590" t="s">
        <v>311</v>
      </c>
      <c r="H6695" s="589">
        <v>2</v>
      </c>
      <c r="I6695" s="592">
        <v>4712.5</v>
      </c>
      <c r="J6695" s="592">
        <v>9425</v>
      </c>
      <c r="K6695" s="590" t="s">
        <v>1363</v>
      </c>
      <c r="L6695" s="590" t="s">
        <v>5862</v>
      </c>
      <c r="M6695" s="591" t="s">
        <v>1302</v>
      </c>
      <c r="O6695" s="554" t="str">
        <f t="shared" si="622"/>
        <v>B4/22/11-H</v>
      </c>
    </row>
    <row r="6696" spans="1:18" ht="37.5">
      <c r="B6696" s="590" t="s">
        <v>1516</v>
      </c>
      <c r="C6696" s="590" t="s">
        <v>1914</v>
      </c>
      <c r="D6696" s="590" t="s">
        <v>2051</v>
      </c>
      <c r="E6696" s="590" t="s">
        <v>33</v>
      </c>
      <c r="F6696" s="591" t="s">
        <v>1303</v>
      </c>
      <c r="G6696" s="590" t="s">
        <v>311</v>
      </c>
      <c r="H6696" s="589">
        <v>29</v>
      </c>
      <c r="I6696" s="592">
        <v>1531.25</v>
      </c>
      <c r="J6696" s="592">
        <v>44406.25</v>
      </c>
      <c r="K6696" s="590" t="s">
        <v>1363</v>
      </c>
      <c r="L6696" s="590" t="s">
        <v>5863</v>
      </c>
      <c r="M6696" s="591" t="s">
        <v>1303</v>
      </c>
      <c r="O6696" s="554" t="str">
        <f t="shared" si="622"/>
        <v>B4/22/11-J</v>
      </c>
    </row>
    <row r="6697" spans="1:18" ht="50">
      <c r="B6697" s="590" t="s">
        <v>1516</v>
      </c>
      <c r="C6697" s="590" t="s">
        <v>1914</v>
      </c>
      <c r="D6697" s="590" t="s">
        <v>2051</v>
      </c>
      <c r="E6697" s="590" t="s">
        <v>34</v>
      </c>
      <c r="F6697" s="591" t="s">
        <v>1304</v>
      </c>
      <c r="G6697" s="590" t="s">
        <v>311</v>
      </c>
      <c r="H6697" s="589">
        <v>29</v>
      </c>
      <c r="I6697" s="589">
        <v>937.5</v>
      </c>
      <c r="J6697" s="592">
        <v>27187.5</v>
      </c>
      <c r="K6697" s="590" t="s">
        <v>1363</v>
      </c>
      <c r="L6697" s="590" t="s">
        <v>5864</v>
      </c>
      <c r="M6697" s="591" t="s">
        <v>1304</v>
      </c>
      <c r="O6697" s="554" t="str">
        <f t="shared" si="622"/>
        <v>B4/22/11-K</v>
      </c>
    </row>
    <row r="6700" spans="1:18" ht="37.5">
      <c r="B6700" s="590" t="s">
        <v>1517</v>
      </c>
      <c r="C6700" s="590" t="s">
        <v>1914</v>
      </c>
      <c r="D6700" s="590" t="s">
        <v>2051</v>
      </c>
      <c r="E6700" s="590" t="s">
        <v>5</v>
      </c>
      <c r="F6700" s="591" t="s">
        <v>1305</v>
      </c>
      <c r="G6700" s="590" t="s">
        <v>311</v>
      </c>
      <c r="H6700" s="589">
        <v>1</v>
      </c>
      <c r="I6700" s="592">
        <v>1371.88</v>
      </c>
      <c r="J6700" s="592">
        <v>1371.88</v>
      </c>
      <c r="K6700" s="590" t="s">
        <v>1363</v>
      </c>
      <c r="L6700" s="590" t="s">
        <v>5865</v>
      </c>
      <c r="M6700" s="591" t="s">
        <v>1305</v>
      </c>
      <c r="O6700" s="554" t="str">
        <f t="shared" ref="O6700:O6704" si="623">+_xlfn.CONCAT(B6700,"-",E6700)</f>
        <v>B4/22/12-A</v>
      </c>
    </row>
    <row r="6701" spans="1:18">
      <c r="B6701" s="590" t="s">
        <v>1517</v>
      </c>
      <c r="C6701" s="590" t="s">
        <v>1914</v>
      </c>
      <c r="D6701" s="590" t="s">
        <v>2051</v>
      </c>
      <c r="E6701" s="590" t="s">
        <v>6</v>
      </c>
      <c r="F6701" s="591" t="s">
        <v>1306</v>
      </c>
      <c r="G6701" s="590" t="s">
        <v>311</v>
      </c>
      <c r="H6701" s="589">
        <v>1</v>
      </c>
      <c r="I6701" s="589">
        <v>778.13</v>
      </c>
      <c r="J6701" s="589">
        <v>778.13</v>
      </c>
      <c r="K6701" s="590" t="s">
        <v>1363</v>
      </c>
      <c r="L6701" s="590" t="s">
        <v>5866</v>
      </c>
      <c r="M6701" s="591" t="s">
        <v>1306</v>
      </c>
      <c r="O6701" s="554" t="str">
        <f t="shared" si="623"/>
        <v>B4/22/12-B</v>
      </c>
    </row>
    <row r="6702" spans="1:18" ht="25">
      <c r="B6702" s="590" t="s">
        <v>1517</v>
      </c>
      <c r="C6702" s="590" t="s">
        <v>1914</v>
      </c>
      <c r="D6702" s="590" t="s">
        <v>2051</v>
      </c>
      <c r="E6702" s="590" t="s">
        <v>7</v>
      </c>
      <c r="F6702" s="591" t="s">
        <v>1307</v>
      </c>
      <c r="G6702" s="590" t="s">
        <v>311</v>
      </c>
      <c r="H6702" s="589">
        <v>2</v>
      </c>
      <c r="I6702" s="592">
        <v>2287.5</v>
      </c>
      <c r="J6702" s="592">
        <v>4575</v>
      </c>
      <c r="K6702" s="590" t="s">
        <v>1363</v>
      </c>
      <c r="L6702" s="590" t="s">
        <v>5867</v>
      </c>
      <c r="M6702" s="591" t="s">
        <v>1307</v>
      </c>
      <c r="O6702" s="554" t="str">
        <f t="shared" si="623"/>
        <v>B4/22/12-C</v>
      </c>
    </row>
    <row r="6703" spans="1:18" ht="25">
      <c r="B6703" s="590" t="s">
        <v>1517</v>
      </c>
      <c r="C6703" s="590" t="s">
        <v>1914</v>
      </c>
      <c r="D6703" s="590" t="s">
        <v>2051</v>
      </c>
      <c r="E6703" s="590" t="s">
        <v>8</v>
      </c>
      <c r="F6703" s="591" t="s">
        <v>1308</v>
      </c>
      <c r="G6703" s="590" t="s">
        <v>311</v>
      </c>
      <c r="H6703" s="589">
        <v>14</v>
      </c>
      <c r="I6703" s="592">
        <v>1531.25</v>
      </c>
      <c r="J6703" s="592">
        <v>21437.5</v>
      </c>
      <c r="K6703" s="590" t="s">
        <v>1363</v>
      </c>
      <c r="L6703" s="590" t="s">
        <v>5868</v>
      </c>
      <c r="M6703" s="591" t="s">
        <v>1308</v>
      </c>
      <c r="O6703" s="554" t="str">
        <f t="shared" si="623"/>
        <v>B4/22/12-D</v>
      </c>
    </row>
    <row r="6704" spans="1:18" ht="25">
      <c r="B6704" s="590" t="s">
        <v>1517</v>
      </c>
      <c r="C6704" s="590" t="s">
        <v>1914</v>
      </c>
      <c r="D6704" s="590" t="s">
        <v>2051</v>
      </c>
      <c r="E6704" s="590" t="s">
        <v>10</v>
      </c>
      <c r="F6704" s="591" t="s">
        <v>1309</v>
      </c>
      <c r="G6704" s="590" t="s">
        <v>311</v>
      </c>
      <c r="H6704" s="589">
        <v>5</v>
      </c>
      <c r="I6704" s="592">
        <v>1806.25</v>
      </c>
      <c r="J6704" s="592">
        <v>9031.25</v>
      </c>
      <c r="K6704" s="590" t="s">
        <v>1363</v>
      </c>
      <c r="L6704" s="590" t="s">
        <v>5869</v>
      </c>
      <c r="M6704" s="591" t="s">
        <v>1309</v>
      </c>
      <c r="O6704" s="554" t="str">
        <f t="shared" si="623"/>
        <v>B4/22/12-E</v>
      </c>
    </row>
    <row r="6706" spans="1:18" ht="14.5">
      <c r="A6706" s="587" t="s">
        <v>1633</v>
      </c>
      <c r="B6706" s="588" t="s">
        <v>1517</v>
      </c>
      <c r="C6706" s="588" t="s">
        <v>36</v>
      </c>
      <c r="D6706" s="588" t="s">
        <v>36</v>
      </c>
      <c r="E6706" s="588" t="s">
        <v>36</v>
      </c>
      <c r="F6706" s="587" t="s">
        <v>42</v>
      </c>
      <c r="G6706" s="588"/>
      <c r="H6706" s="587"/>
      <c r="I6706" s="587"/>
      <c r="J6706" s="587"/>
      <c r="K6706" s="588"/>
      <c r="L6706" s="588"/>
      <c r="M6706" s="587"/>
      <c r="N6706" s="587"/>
      <c r="O6706" s="587"/>
    </row>
    <row r="6707" spans="1:18" ht="14.5">
      <c r="A6707" s="587" t="s">
        <v>1633</v>
      </c>
      <c r="B6707" s="588" t="s">
        <v>1517</v>
      </c>
      <c r="C6707" s="588" t="s">
        <v>36</v>
      </c>
      <c r="D6707" s="588" t="s">
        <v>36</v>
      </c>
      <c r="E6707" s="588" t="s">
        <v>36</v>
      </c>
      <c r="F6707" s="587" t="s">
        <v>9</v>
      </c>
      <c r="G6707" s="588"/>
      <c r="H6707" s="587"/>
      <c r="I6707" s="587"/>
      <c r="J6707" s="587"/>
      <c r="K6707" s="588"/>
      <c r="L6707" s="588"/>
      <c r="M6707" s="587"/>
      <c r="N6707" s="587"/>
      <c r="O6707" s="587"/>
    </row>
    <row r="6709" spans="1:18" ht="14.5">
      <c r="P6709" s="555"/>
      <c r="Q6709" s="555"/>
      <c r="R6709" s="555"/>
    </row>
    <row r="6710" spans="1:18" ht="29">
      <c r="A6710" s="587">
        <v>2</v>
      </c>
      <c r="B6710" s="588" t="s">
        <v>1518</v>
      </c>
      <c r="C6710" s="588" t="s">
        <v>36</v>
      </c>
      <c r="D6710" s="588" t="s">
        <v>36</v>
      </c>
      <c r="E6710" s="588" t="s">
        <v>36</v>
      </c>
      <c r="F6710" s="587" t="s">
        <v>43</v>
      </c>
      <c r="G6710" s="588" t="s">
        <v>36</v>
      </c>
      <c r="H6710" s="587"/>
      <c r="I6710" s="587"/>
      <c r="J6710" s="583">
        <v>30144896.23</v>
      </c>
      <c r="K6710" s="588"/>
      <c r="L6710" s="588"/>
      <c r="M6710" s="587"/>
      <c r="N6710" s="587"/>
      <c r="O6710" s="587"/>
      <c r="P6710" s="555"/>
      <c r="Q6710" s="555"/>
      <c r="R6710" s="555"/>
    </row>
    <row r="6711" spans="1:18" ht="29">
      <c r="A6711" s="587">
        <v>3</v>
      </c>
      <c r="B6711" s="588" t="s">
        <v>1518</v>
      </c>
      <c r="C6711" s="588" t="s">
        <v>36</v>
      </c>
      <c r="D6711" s="588" t="s">
        <v>36</v>
      </c>
      <c r="E6711" s="588" t="s">
        <v>36</v>
      </c>
      <c r="F6711" s="587" t="s">
        <v>755</v>
      </c>
      <c r="G6711" s="588" t="s">
        <v>36</v>
      </c>
      <c r="H6711" s="587"/>
      <c r="I6711" s="587"/>
      <c r="J6711" s="583">
        <v>195150</v>
      </c>
      <c r="K6711" s="588"/>
      <c r="L6711" s="588"/>
      <c r="M6711" s="587"/>
      <c r="N6711" s="587"/>
      <c r="O6711" s="587"/>
    </row>
    <row r="6712" spans="1:18" ht="14.5">
      <c r="A6712" s="587">
        <v>4</v>
      </c>
      <c r="B6712" s="588" t="s">
        <v>1518</v>
      </c>
      <c r="C6712" s="588" t="s">
        <v>36</v>
      </c>
      <c r="D6712" s="588" t="s">
        <v>36</v>
      </c>
      <c r="E6712" s="588" t="s">
        <v>36</v>
      </c>
      <c r="F6712" s="587" t="s">
        <v>756</v>
      </c>
      <c r="G6712" s="588" t="s">
        <v>36</v>
      </c>
      <c r="H6712" s="587"/>
      <c r="I6712" s="587"/>
      <c r="J6712" s="583">
        <v>32525</v>
      </c>
      <c r="K6712" s="588"/>
      <c r="L6712" s="588"/>
      <c r="M6712" s="587"/>
      <c r="N6712" s="587"/>
      <c r="O6712" s="587"/>
    </row>
    <row r="6713" spans="1:18" ht="25">
      <c r="B6713" s="590" t="s">
        <v>1518</v>
      </c>
      <c r="C6713" s="590" t="s">
        <v>1914</v>
      </c>
      <c r="D6713" s="590" t="s">
        <v>2064</v>
      </c>
      <c r="E6713" s="590" t="s">
        <v>5</v>
      </c>
      <c r="F6713" s="591" t="s">
        <v>757</v>
      </c>
      <c r="G6713" s="590" t="s">
        <v>0</v>
      </c>
      <c r="H6713" s="589">
        <v>1</v>
      </c>
      <c r="I6713" s="592">
        <v>32525</v>
      </c>
      <c r="J6713" s="592">
        <v>32525</v>
      </c>
      <c r="K6713" s="590" t="s">
        <v>1365</v>
      </c>
      <c r="L6713" s="590" t="s">
        <v>5870</v>
      </c>
      <c r="M6713" s="591" t="s">
        <v>757</v>
      </c>
      <c r="O6713" s="554" t="str">
        <f>+_xlfn.CONCAT(B6713,"-",E6713)</f>
        <v>B4/23/01-A</v>
      </c>
      <c r="P6713" s="555"/>
      <c r="Q6713" s="555"/>
      <c r="R6713" s="555"/>
    </row>
    <row r="6714" spans="1:18" ht="14.5">
      <c r="P6714" s="555"/>
      <c r="Q6714" s="555"/>
      <c r="R6714" s="555"/>
    </row>
    <row r="6715" spans="1:18" ht="29">
      <c r="A6715" s="587">
        <v>4</v>
      </c>
      <c r="B6715" s="588" t="s">
        <v>1518</v>
      </c>
      <c r="C6715" s="588" t="s">
        <v>36</v>
      </c>
      <c r="D6715" s="588" t="s">
        <v>36</v>
      </c>
      <c r="E6715" s="588" t="s">
        <v>36</v>
      </c>
      <c r="F6715" s="587" t="s">
        <v>758</v>
      </c>
      <c r="G6715" s="588" t="s">
        <v>36</v>
      </c>
      <c r="H6715" s="587"/>
      <c r="I6715" s="587"/>
      <c r="J6715" s="583">
        <v>162625</v>
      </c>
      <c r="K6715" s="588"/>
      <c r="L6715" s="588"/>
      <c r="M6715" s="587"/>
      <c r="N6715" s="587"/>
      <c r="O6715" s="587"/>
      <c r="P6715" s="555"/>
      <c r="Q6715" s="555"/>
      <c r="R6715" s="555"/>
    </row>
    <row r="6716" spans="1:18">
      <c r="B6716" s="590" t="s">
        <v>1518</v>
      </c>
      <c r="C6716" s="590" t="s">
        <v>1914</v>
      </c>
      <c r="D6716" s="590" t="s">
        <v>2064</v>
      </c>
      <c r="E6716" s="590" t="s">
        <v>6</v>
      </c>
      <c r="F6716" s="591" t="s">
        <v>759</v>
      </c>
      <c r="G6716" s="590" t="s">
        <v>0</v>
      </c>
      <c r="H6716" s="589">
        <v>1</v>
      </c>
      <c r="I6716" s="592">
        <v>32525</v>
      </c>
      <c r="J6716" s="592">
        <v>32525</v>
      </c>
      <c r="K6716" s="590" t="s">
        <v>1365</v>
      </c>
      <c r="L6716" s="590" t="s">
        <v>5871</v>
      </c>
      <c r="M6716" s="591" t="s">
        <v>759</v>
      </c>
      <c r="O6716" s="554" t="str">
        <f t="shared" ref="O6716:O6720" si="624">+_xlfn.CONCAT(B6716,"-",E6716)</f>
        <v>B4/23/01-B</v>
      </c>
    </row>
    <row r="6717" spans="1:18">
      <c r="B6717" s="590" t="s">
        <v>1518</v>
      </c>
      <c r="C6717" s="590" t="s">
        <v>1914</v>
      </c>
      <c r="D6717" s="590" t="s">
        <v>2064</v>
      </c>
      <c r="E6717" s="590" t="s">
        <v>7</v>
      </c>
      <c r="F6717" s="591" t="s">
        <v>760</v>
      </c>
      <c r="G6717" s="590" t="s">
        <v>0</v>
      </c>
      <c r="H6717" s="589">
        <v>1</v>
      </c>
      <c r="I6717" s="592">
        <v>32525</v>
      </c>
      <c r="J6717" s="592">
        <v>32525</v>
      </c>
      <c r="K6717" s="590" t="s">
        <v>1365</v>
      </c>
      <c r="L6717" s="590" t="s">
        <v>5872</v>
      </c>
      <c r="M6717" s="591" t="s">
        <v>760</v>
      </c>
      <c r="O6717" s="554" t="str">
        <f t="shared" si="624"/>
        <v>B4/23/01-C</v>
      </c>
    </row>
    <row r="6718" spans="1:18" ht="14.5">
      <c r="B6718" s="590" t="s">
        <v>1518</v>
      </c>
      <c r="C6718" s="590" t="s">
        <v>1914</v>
      </c>
      <c r="D6718" s="590" t="s">
        <v>2064</v>
      </c>
      <c r="E6718" s="590" t="s">
        <v>8</v>
      </c>
      <c r="F6718" s="591" t="s">
        <v>761</v>
      </c>
      <c r="G6718" s="590" t="s">
        <v>0</v>
      </c>
      <c r="H6718" s="589">
        <v>1</v>
      </c>
      <c r="I6718" s="592">
        <v>32525</v>
      </c>
      <c r="J6718" s="592">
        <v>32525</v>
      </c>
      <c r="K6718" s="590" t="s">
        <v>1365</v>
      </c>
      <c r="L6718" s="590" t="s">
        <v>5873</v>
      </c>
      <c r="M6718" s="591" t="s">
        <v>761</v>
      </c>
      <c r="O6718" s="554" t="str">
        <f t="shared" si="624"/>
        <v>B4/23/01-D</v>
      </c>
      <c r="P6718" s="555"/>
      <c r="Q6718" s="555"/>
      <c r="R6718" s="555"/>
    </row>
    <row r="6719" spans="1:18">
      <c r="B6719" s="590" t="s">
        <v>1518</v>
      </c>
      <c r="C6719" s="590" t="s">
        <v>1914</v>
      </c>
      <c r="D6719" s="590" t="s">
        <v>2064</v>
      </c>
      <c r="E6719" s="590" t="s">
        <v>10</v>
      </c>
      <c r="F6719" s="591" t="s">
        <v>762</v>
      </c>
      <c r="G6719" s="590" t="s">
        <v>0</v>
      </c>
      <c r="H6719" s="589">
        <v>1</v>
      </c>
      <c r="I6719" s="592">
        <v>32525</v>
      </c>
      <c r="J6719" s="592">
        <v>32525</v>
      </c>
      <c r="K6719" s="590" t="s">
        <v>1365</v>
      </c>
      <c r="L6719" s="590" t="s">
        <v>5874</v>
      </c>
      <c r="M6719" s="591" t="s">
        <v>762</v>
      </c>
      <c r="O6719" s="554" t="str">
        <f t="shared" si="624"/>
        <v>B4/23/01-E</v>
      </c>
    </row>
    <row r="6720" spans="1:18">
      <c r="B6720" s="590" t="s">
        <v>1518</v>
      </c>
      <c r="C6720" s="590" t="s">
        <v>1914</v>
      </c>
      <c r="D6720" s="590" t="s">
        <v>2064</v>
      </c>
      <c r="E6720" s="590" t="s">
        <v>11</v>
      </c>
      <c r="F6720" s="591" t="s">
        <v>763</v>
      </c>
      <c r="G6720" s="590" t="s">
        <v>0</v>
      </c>
      <c r="H6720" s="589">
        <v>1</v>
      </c>
      <c r="I6720" s="592">
        <v>32525</v>
      </c>
      <c r="J6720" s="592">
        <v>32525</v>
      </c>
      <c r="K6720" s="590" t="s">
        <v>1365</v>
      </c>
      <c r="L6720" s="590" t="s">
        <v>5875</v>
      </c>
      <c r="M6720" s="591" t="s">
        <v>763</v>
      </c>
      <c r="O6720" s="554" t="str">
        <f t="shared" si="624"/>
        <v>B4/23/01-F</v>
      </c>
    </row>
    <row r="6722" spans="1:18" ht="14.5">
      <c r="A6722" s="587">
        <v>3</v>
      </c>
      <c r="B6722" s="588" t="s">
        <v>1518</v>
      </c>
      <c r="C6722" s="588" t="s">
        <v>36</v>
      </c>
      <c r="D6722" s="588" t="s">
        <v>36</v>
      </c>
      <c r="E6722" s="588" t="s">
        <v>36</v>
      </c>
      <c r="F6722" s="587" t="s">
        <v>764</v>
      </c>
      <c r="G6722" s="588" t="s">
        <v>36</v>
      </c>
      <c r="H6722" s="587"/>
      <c r="I6722" s="587"/>
      <c r="J6722" s="583">
        <v>514322.75</v>
      </c>
      <c r="K6722" s="588"/>
      <c r="L6722" s="588"/>
      <c r="M6722" s="587"/>
      <c r="N6722" s="587"/>
      <c r="O6722" s="587"/>
    </row>
    <row r="6723" spans="1:18" ht="14.5">
      <c r="A6723" s="587">
        <v>4</v>
      </c>
      <c r="B6723" s="588" t="s">
        <v>1518</v>
      </c>
      <c r="C6723" s="588" t="s">
        <v>36</v>
      </c>
      <c r="D6723" s="588" t="s">
        <v>36</v>
      </c>
      <c r="E6723" s="588" t="s">
        <v>36</v>
      </c>
      <c r="F6723" s="587" t="s">
        <v>765</v>
      </c>
      <c r="G6723" s="588" t="s">
        <v>36</v>
      </c>
      <c r="H6723" s="587"/>
      <c r="I6723" s="587"/>
      <c r="J6723" s="583">
        <v>489012.5</v>
      </c>
      <c r="K6723" s="588"/>
      <c r="L6723" s="588"/>
      <c r="M6723" s="587"/>
      <c r="N6723" s="587"/>
      <c r="O6723" s="587"/>
    </row>
    <row r="6724" spans="1:18" ht="25">
      <c r="B6724" s="590" t="s">
        <v>1518</v>
      </c>
      <c r="C6724" s="590" t="s">
        <v>1914</v>
      </c>
      <c r="D6724" s="590" t="s">
        <v>2071</v>
      </c>
      <c r="E6724" s="590" t="s">
        <v>27</v>
      </c>
      <c r="F6724" s="591" t="s">
        <v>766</v>
      </c>
      <c r="G6724" s="590" t="s">
        <v>168</v>
      </c>
      <c r="H6724" s="592">
        <v>16862.5</v>
      </c>
      <c r="I6724" s="589">
        <v>29</v>
      </c>
      <c r="J6724" s="592">
        <v>489012.5</v>
      </c>
      <c r="K6724" s="590" t="s">
        <v>1365</v>
      </c>
      <c r="L6724" s="590" t="s">
        <v>5876</v>
      </c>
      <c r="M6724" s="591" t="s">
        <v>766</v>
      </c>
      <c r="O6724" s="554" t="str">
        <f>+_xlfn.CONCAT(B6724,"-",E6724)</f>
        <v>B4/23/01-G</v>
      </c>
    </row>
    <row r="6725" spans="1:18" ht="14.5">
      <c r="P6725" s="555"/>
      <c r="Q6725" s="555"/>
      <c r="R6725" s="555"/>
    </row>
    <row r="6726" spans="1:18" ht="14.5">
      <c r="A6726" s="587">
        <v>4</v>
      </c>
      <c r="B6726" s="588" t="s">
        <v>1518</v>
      </c>
      <c r="C6726" s="588" t="s">
        <v>36</v>
      </c>
      <c r="D6726" s="588" t="s">
        <v>36</v>
      </c>
      <c r="E6726" s="588" t="s">
        <v>36</v>
      </c>
      <c r="F6726" s="587" t="s">
        <v>767</v>
      </c>
      <c r="G6726" s="588" t="s">
        <v>36</v>
      </c>
      <c r="H6726" s="587"/>
      <c r="I6726" s="587"/>
      <c r="J6726" s="583">
        <v>25310.25</v>
      </c>
      <c r="K6726" s="588"/>
      <c r="L6726" s="588"/>
      <c r="M6726" s="587"/>
      <c r="N6726" s="587"/>
      <c r="O6726" s="587"/>
      <c r="P6726" s="555"/>
      <c r="Q6726" s="555"/>
      <c r="R6726" s="555"/>
    </row>
    <row r="6727" spans="1:18" ht="25">
      <c r="B6727" s="590" t="s">
        <v>1518</v>
      </c>
      <c r="C6727" s="590" t="s">
        <v>1914</v>
      </c>
      <c r="D6727" s="590" t="s">
        <v>2071</v>
      </c>
      <c r="E6727" s="590" t="s">
        <v>28</v>
      </c>
      <c r="F6727" s="591" t="s">
        <v>768</v>
      </c>
      <c r="G6727" s="590" t="s">
        <v>0</v>
      </c>
      <c r="H6727" s="589">
        <v>1</v>
      </c>
      <c r="I6727" s="592">
        <v>19660.25</v>
      </c>
      <c r="J6727" s="592">
        <v>19660.25</v>
      </c>
      <c r="K6727" s="590" t="s">
        <v>1365</v>
      </c>
      <c r="L6727" s="590" t="s">
        <v>5877</v>
      </c>
      <c r="M6727" s="591" t="s">
        <v>768</v>
      </c>
      <c r="O6727" s="554" t="str">
        <f t="shared" ref="O6727:O6728" si="625">+_xlfn.CONCAT(B6727,"-",E6727)</f>
        <v>B4/23/01-H</v>
      </c>
    </row>
    <row r="6728" spans="1:18">
      <c r="B6728" s="590" t="s">
        <v>1518</v>
      </c>
      <c r="C6728" s="590" t="s">
        <v>1914</v>
      </c>
      <c r="D6728" s="590" t="s">
        <v>2071</v>
      </c>
      <c r="E6728" s="590" t="s">
        <v>33</v>
      </c>
      <c r="F6728" s="591" t="s">
        <v>769</v>
      </c>
      <c r="G6728" s="590" t="s">
        <v>0</v>
      </c>
      <c r="H6728" s="589">
        <v>1</v>
      </c>
      <c r="I6728" s="592">
        <v>5650</v>
      </c>
      <c r="J6728" s="592">
        <v>5650</v>
      </c>
      <c r="K6728" s="590" t="s">
        <v>1365</v>
      </c>
      <c r="L6728" s="590" t="s">
        <v>5878</v>
      </c>
      <c r="M6728" s="591" t="s">
        <v>769</v>
      </c>
      <c r="O6728" s="554" t="str">
        <f t="shared" si="625"/>
        <v>B4/23/01-J</v>
      </c>
    </row>
    <row r="6729" spans="1:18" ht="14.5">
      <c r="P6729" s="555"/>
      <c r="Q6729" s="555"/>
      <c r="R6729" s="555"/>
    </row>
    <row r="6731" spans="1:18" ht="14.5">
      <c r="A6731" s="587">
        <v>3</v>
      </c>
      <c r="B6731" s="588" t="s">
        <v>1519</v>
      </c>
      <c r="C6731" s="588" t="s">
        <v>36</v>
      </c>
      <c r="D6731" s="588" t="s">
        <v>36</v>
      </c>
      <c r="E6731" s="588" t="s">
        <v>36</v>
      </c>
      <c r="F6731" s="587" t="s">
        <v>770</v>
      </c>
      <c r="G6731" s="588" t="s">
        <v>36</v>
      </c>
      <c r="H6731" s="587"/>
      <c r="I6731" s="587"/>
      <c r="J6731" s="583">
        <v>1566648.96</v>
      </c>
      <c r="K6731" s="588"/>
      <c r="L6731" s="588"/>
      <c r="M6731" s="587"/>
      <c r="N6731" s="587"/>
      <c r="O6731" s="587"/>
    </row>
    <row r="6732" spans="1:18" ht="43.5">
      <c r="A6732" s="587">
        <v>4</v>
      </c>
      <c r="B6732" s="588" t="s">
        <v>1519</v>
      </c>
      <c r="C6732" s="588" t="s">
        <v>36</v>
      </c>
      <c r="D6732" s="588" t="s">
        <v>36</v>
      </c>
      <c r="E6732" s="588" t="s">
        <v>36</v>
      </c>
      <c r="F6732" s="587" t="s">
        <v>771</v>
      </c>
      <c r="G6732" s="588" t="s">
        <v>36</v>
      </c>
      <c r="H6732" s="587"/>
      <c r="I6732" s="587"/>
      <c r="J6732" s="583">
        <v>18358.8</v>
      </c>
      <c r="K6732" s="588"/>
      <c r="L6732" s="588"/>
      <c r="M6732" s="587"/>
      <c r="N6732" s="587"/>
      <c r="O6732" s="587"/>
    </row>
    <row r="6733" spans="1:18">
      <c r="B6733" s="590" t="s">
        <v>1519</v>
      </c>
      <c r="C6733" s="590" t="s">
        <v>1914</v>
      </c>
      <c r="D6733" s="590" t="s">
        <v>2071</v>
      </c>
      <c r="E6733" s="590" t="s">
        <v>5</v>
      </c>
      <c r="F6733" s="591" t="s">
        <v>1454</v>
      </c>
      <c r="G6733" s="590" t="s">
        <v>179</v>
      </c>
      <c r="H6733" s="589">
        <v>380</v>
      </c>
      <c r="I6733" s="589">
        <v>21.25</v>
      </c>
      <c r="J6733" s="592">
        <v>8075</v>
      </c>
      <c r="K6733" s="590" t="s">
        <v>1365</v>
      </c>
      <c r="L6733" s="590" t="s">
        <v>5879</v>
      </c>
      <c r="M6733" s="591" t="s">
        <v>1454</v>
      </c>
      <c r="O6733" s="554" t="str">
        <f t="shared" ref="O6733:O6736" si="626">+_xlfn.CONCAT(B6733,"-",E6733)</f>
        <v>B4/23/02-A</v>
      </c>
    </row>
    <row r="6734" spans="1:18" ht="14.5">
      <c r="B6734" s="590" t="s">
        <v>1519</v>
      </c>
      <c r="C6734" s="590" t="s">
        <v>1914</v>
      </c>
      <c r="D6734" s="590" t="s">
        <v>2071</v>
      </c>
      <c r="E6734" s="590" t="s">
        <v>6</v>
      </c>
      <c r="F6734" s="591" t="s">
        <v>1453</v>
      </c>
      <c r="G6734" s="590" t="s">
        <v>179</v>
      </c>
      <c r="H6734" s="589">
        <v>10</v>
      </c>
      <c r="I6734" s="589">
        <v>26.88</v>
      </c>
      <c r="J6734" s="589">
        <v>268.8</v>
      </c>
      <c r="K6734" s="590" t="s">
        <v>1365</v>
      </c>
      <c r="L6734" s="590" t="s">
        <v>5880</v>
      </c>
      <c r="M6734" s="591" t="s">
        <v>1453</v>
      </c>
      <c r="O6734" s="554" t="str">
        <f t="shared" si="626"/>
        <v>B4/23/02-B</v>
      </c>
      <c r="P6734" s="555"/>
      <c r="Q6734" s="555"/>
      <c r="R6734" s="555"/>
    </row>
    <row r="6735" spans="1:18" ht="14.5">
      <c r="B6735" s="590" t="s">
        <v>1519</v>
      </c>
      <c r="C6735" s="590" t="s">
        <v>1914</v>
      </c>
      <c r="D6735" s="590" t="s">
        <v>2071</v>
      </c>
      <c r="E6735" s="590" t="s">
        <v>7</v>
      </c>
      <c r="F6735" s="591" t="s">
        <v>1448</v>
      </c>
      <c r="G6735" s="590" t="s">
        <v>179</v>
      </c>
      <c r="H6735" s="589">
        <v>20</v>
      </c>
      <c r="I6735" s="589">
        <v>29.25</v>
      </c>
      <c r="J6735" s="589">
        <v>585</v>
      </c>
      <c r="K6735" s="590" t="s">
        <v>1365</v>
      </c>
      <c r="L6735" s="590" t="s">
        <v>5881</v>
      </c>
      <c r="M6735" s="591" t="s">
        <v>1448</v>
      </c>
      <c r="O6735" s="554" t="str">
        <f t="shared" si="626"/>
        <v>B4/23/02-C</v>
      </c>
      <c r="P6735" s="555"/>
      <c r="Q6735" s="555"/>
      <c r="R6735" s="555"/>
    </row>
    <row r="6736" spans="1:18">
      <c r="B6736" s="590" t="s">
        <v>1519</v>
      </c>
      <c r="C6736" s="590" t="s">
        <v>1914</v>
      </c>
      <c r="D6736" s="590" t="s">
        <v>2071</v>
      </c>
      <c r="E6736" s="590" t="s">
        <v>8</v>
      </c>
      <c r="F6736" s="591" t="s">
        <v>1449</v>
      </c>
      <c r="G6736" s="590" t="s">
        <v>179</v>
      </c>
      <c r="H6736" s="589">
        <v>230</v>
      </c>
      <c r="I6736" s="589">
        <v>41</v>
      </c>
      <c r="J6736" s="592">
        <v>9430</v>
      </c>
      <c r="K6736" s="590" t="s">
        <v>1365</v>
      </c>
      <c r="L6736" s="590" t="s">
        <v>5882</v>
      </c>
      <c r="M6736" s="591" t="s">
        <v>1449</v>
      </c>
      <c r="O6736" s="554" t="str">
        <f t="shared" si="626"/>
        <v>B4/23/02-D</v>
      </c>
    </row>
    <row r="6738" spans="1:18" ht="58">
      <c r="A6738" s="587">
        <v>4</v>
      </c>
      <c r="B6738" s="588" t="s">
        <v>1519</v>
      </c>
      <c r="C6738" s="588" t="s">
        <v>36</v>
      </c>
      <c r="D6738" s="588" t="s">
        <v>36</v>
      </c>
      <c r="E6738" s="588" t="s">
        <v>36</v>
      </c>
      <c r="F6738" s="587" t="s">
        <v>772</v>
      </c>
      <c r="G6738" s="588" t="s">
        <v>36</v>
      </c>
      <c r="H6738" s="587"/>
      <c r="I6738" s="587"/>
      <c r="J6738" s="583">
        <v>716978.96</v>
      </c>
      <c r="K6738" s="588"/>
      <c r="L6738" s="588"/>
      <c r="M6738" s="587"/>
      <c r="N6738" s="587"/>
      <c r="O6738" s="587"/>
    </row>
    <row r="6739" spans="1:18">
      <c r="B6739" s="590" t="s">
        <v>1519</v>
      </c>
      <c r="C6739" s="590" t="s">
        <v>1914</v>
      </c>
      <c r="D6739" s="590" t="s">
        <v>2071</v>
      </c>
      <c r="E6739" s="590" t="s">
        <v>10</v>
      </c>
      <c r="F6739" s="591" t="s">
        <v>1454</v>
      </c>
      <c r="G6739" s="590" t="s">
        <v>179</v>
      </c>
      <c r="H6739" s="589">
        <v>420</v>
      </c>
      <c r="I6739" s="589">
        <v>40.630000000000003</v>
      </c>
      <c r="J6739" s="592">
        <v>17064.599999999999</v>
      </c>
      <c r="K6739" s="590" t="s">
        <v>1365</v>
      </c>
      <c r="L6739" s="590" t="s">
        <v>5883</v>
      </c>
      <c r="M6739" s="591" t="s">
        <v>1454</v>
      </c>
      <c r="O6739" s="554" t="str">
        <f t="shared" ref="O6739:O6749" si="627">+_xlfn.CONCAT(B6739,"-",E6739)</f>
        <v>B4/23/02-E</v>
      </c>
    </row>
    <row r="6740" spans="1:18">
      <c r="B6740" s="590" t="s">
        <v>1519</v>
      </c>
      <c r="C6740" s="590" t="s">
        <v>1914</v>
      </c>
      <c r="D6740" s="590" t="s">
        <v>2071</v>
      </c>
      <c r="E6740" s="590" t="s">
        <v>11</v>
      </c>
      <c r="F6740" s="591" t="s">
        <v>1453</v>
      </c>
      <c r="G6740" s="590" t="s">
        <v>179</v>
      </c>
      <c r="H6740" s="589">
        <v>209</v>
      </c>
      <c r="I6740" s="589">
        <v>48.88</v>
      </c>
      <c r="J6740" s="592">
        <v>10215.92</v>
      </c>
      <c r="K6740" s="590" t="s">
        <v>1365</v>
      </c>
      <c r="L6740" s="590" t="s">
        <v>5884</v>
      </c>
      <c r="M6740" s="591" t="s">
        <v>1453</v>
      </c>
      <c r="O6740" s="554" t="str">
        <f t="shared" si="627"/>
        <v>B4/23/02-F</v>
      </c>
    </row>
    <row r="6741" spans="1:18" ht="14.5">
      <c r="B6741" s="590" t="s">
        <v>1519</v>
      </c>
      <c r="C6741" s="590" t="s">
        <v>1914</v>
      </c>
      <c r="D6741" s="590" t="s">
        <v>2071</v>
      </c>
      <c r="E6741" s="590" t="s">
        <v>27</v>
      </c>
      <c r="F6741" s="591" t="s">
        <v>1448</v>
      </c>
      <c r="G6741" s="590" t="s">
        <v>179</v>
      </c>
      <c r="H6741" s="589">
        <v>345</v>
      </c>
      <c r="I6741" s="589">
        <v>57.5</v>
      </c>
      <c r="J6741" s="592">
        <v>19837.5</v>
      </c>
      <c r="K6741" s="590" t="s">
        <v>1365</v>
      </c>
      <c r="L6741" s="590" t="s">
        <v>5885</v>
      </c>
      <c r="M6741" s="591" t="s">
        <v>1448</v>
      </c>
      <c r="O6741" s="554" t="str">
        <f t="shared" si="627"/>
        <v>B4/23/02-G</v>
      </c>
      <c r="P6741" s="555"/>
      <c r="Q6741" s="555"/>
      <c r="R6741" s="555"/>
    </row>
    <row r="6742" spans="1:18">
      <c r="B6742" s="590" t="s">
        <v>1519</v>
      </c>
      <c r="C6742" s="590" t="s">
        <v>1914</v>
      </c>
      <c r="D6742" s="590" t="s">
        <v>2071</v>
      </c>
      <c r="E6742" s="590" t="s">
        <v>28</v>
      </c>
      <c r="F6742" s="591" t="s">
        <v>1445</v>
      </c>
      <c r="G6742" s="590" t="s">
        <v>179</v>
      </c>
      <c r="H6742" s="589">
        <v>210</v>
      </c>
      <c r="I6742" s="589">
        <v>67.63</v>
      </c>
      <c r="J6742" s="592">
        <v>14202.3</v>
      </c>
      <c r="K6742" s="590" t="s">
        <v>1365</v>
      </c>
      <c r="L6742" s="590" t="s">
        <v>5886</v>
      </c>
      <c r="M6742" s="591" t="s">
        <v>1445</v>
      </c>
      <c r="O6742" s="554" t="str">
        <f t="shared" si="627"/>
        <v>B4/23/02-H</v>
      </c>
    </row>
    <row r="6743" spans="1:18">
      <c r="B6743" s="590" t="s">
        <v>1519</v>
      </c>
      <c r="C6743" s="590" t="s">
        <v>1914</v>
      </c>
      <c r="D6743" s="590" t="s">
        <v>2071</v>
      </c>
      <c r="E6743" s="590" t="s">
        <v>33</v>
      </c>
      <c r="F6743" s="591" t="s">
        <v>1449</v>
      </c>
      <c r="G6743" s="590" t="s">
        <v>179</v>
      </c>
      <c r="H6743" s="589">
        <v>542</v>
      </c>
      <c r="I6743" s="589">
        <v>80.5</v>
      </c>
      <c r="J6743" s="592">
        <v>43631</v>
      </c>
      <c r="K6743" s="590" t="s">
        <v>1365</v>
      </c>
      <c r="L6743" s="590" t="s">
        <v>5887</v>
      </c>
      <c r="M6743" s="591" t="s">
        <v>1449</v>
      </c>
      <c r="O6743" s="554" t="str">
        <f t="shared" si="627"/>
        <v>B4/23/02-J</v>
      </c>
    </row>
    <row r="6744" spans="1:18">
      <c r="B6744" s="590" t="s">
        <v>1519</v>
      </c>
      <c r="C6744" s="590" t="s">
        <v>1914</v>
      </c>
      <c r="D6744" s="590" t="s">
        <v>2071</v>
      </c>
      <c r="E6744" s="590" t="s">
        <v>34</v>
      </c>
      <c r="F6744" s="591" t="s">
        <v>1455</v>
      </c>
      <c r="G6744" s="590" t="s">
        <v>179</v>
      </c>
      <c r="H6744" s="589">
        <v>70.5</v>
      </c>
      <c r="I6744" s="589">
        <v>103.88</v>
      </c>
      <c r="J6744" s="592">
        <v>7323.54</v>
      </c>
      <c r="K6744" s="590" t="s">
        <v>1365</v>
      </c>
      <c r="L6744" s="590" t="s">
        <v>5888</v>
      </c>
      <c r="M6744" s="591" t="s">
        <v>1455</v>
      </c>
      <c r="O6744" s="554" t="str">
        <f t="shared" si="627"/>
        <v>B4/23/02-K</v>
      </c>
    </row>
    <row r="6745" spans="1:18">
      <c r="B6745" s="590" t="s">
        <v>1519</v>
      </c>
      <c r="C6745" s="590" t="s">
        <v>1914</v>
      </c>
      <c r="D6745" s="590" t="s">
        <v>2071</v>
      </c>
      <c r="E6745" s="590" t="s">
        <v>39</v>
      </c>
      <c r="F6745" s="591" t="s">
        <v>1467</v>
      </c>
      <c r="G6745" s="590" t="s">
        <v>179</v>
      </c>
      <c r="H6745" s="589">
        <v>162.5</v>
      </c>
      <c r="I6745" s="589">
        <v>123.38</v>
      </c>
      <c r="J6745" s="592">
        <v>20049.25</v>
      </c>
      <c r="K6745" s="590" t="s">
        <v>1365</v>
      </c>
      <c r="L6745" s="590" t="s">
        <v>5889</v>
      </c>
      <c r="M6745" s="591" t="s">
        <v>1467</v>
      </c>
      <c r="O6745" s="554" t="str">
        <f t="shared" si="627"/>
        <v>B4/23/02-L</v>
      </c>
    </row>
    <row r="6746" spans="1:18">
      <c r="B6746" s="590" t="s">
        <v>1519</v>
      </c>
      <c r="C6746" s="590" t="s">
        <v>1914</v>
      </c>
      <c r="D6746" s="590" t="s">
        <v>2071</v>
      </c>
      <c r="E6746" s="590" t="s">
        <v>38</v>
      </c>
      <c r="F6746" s="591" t="s">
        <v>1457</v>
      </c>
      <c r="G6746" s="590" t="s">
        <v>179</v>
      </c>
      <c r="H6746" s="589">
        <v>65</v>
      </c>
      <c r="I6746" s="589">
        <v>168.75</v>
      </c>
      <c r="J6746" s="592">
        <v>10968.75</v>
      </c>
      <c r="K6746" s="590" t="s">
        <v>1365</v>
      </c>
      <c r="L6746" s="590" t="s">
        <v>5890</v>
      </c>
      <c r="M6746" s="591" t="s">
        <v>1457</v>
      </c>
      <c r="O6746" s="554" t="str">
        <f t="shared" si="627"/>
        <v>B4/23/02-M</v>
      </c>
    </row>
    <row r="6747" spans="1:18">
      <c r="B6747" s="590" t="s">
        <v>1519</v>
      </c>
      <c r="C6747" s="590" t="s">
        <v>1914</v>
      </c>
      <c r="D6747" s="590" t="s">
        <v>2071</v>
      </c>
      <c r="E6747" s="590" t="s">
        <v>205</v>
      </c>
      <c r="F6747" s="591" t="s">
        <v>1461</v>
      </c>
      <c r="G6747" s="590" t="s">
        <v>179</v>
      </c>
      <c r="H6747" s="589">
        <v>65</v>
      </c>
      <c r="I6747" s="589">
        <v>233.25</v>
      </c>
      <c r="J6747" s="592">
        <v>15161.25</v>
      </c>
      <c r="K6747" s="590" t="s">
        <v>1365</v>
      </c>
      <c r="L6747" s="590" t="s">
        <v>5891</v>
      </c>
      <c r="M6747" s="591" t="s">
        <v>1461</v>
      </c>
      <c r="O6747" s="554" t="str">
        <f t="shared" si="627"/>
        <v>B4/23/02-N</v>
      </c>
    </row>
    <row r="6748" spans="1:18">
      <c r="B6748" s="590" t="s">
        <v>1519</v>
      </c>
      <c r="C6748" s="590" t="s">
        <v>1914</v>
      </c>
      <c r="D6748" s="590" t="s">
        <v>2071</v>
      </c>
      <c r="E6748" s="590" t="s">
        <v>414</v>
      </c>
      <c r="F6748" s="591" t="s">
        <v>1459</v>
      </c>
      <c r="G6748" s="590" t="s">
        <v>179</v>
      </c>
      <c r="H6748" s="589">
        <v>240</v>
      </c>
      <c r="I6748" s="589">
        <v>297.75</v>
      </c>
      <c r="J6748" s="592">
        <v>71460</v>
      </c>
      <c r="K6748" s="590" t="s">
        <v>1365</v>
      </c>
      <c r="L6748" s="590" t="s">
        <v>5892</v>
      </c>
      <c r="M6748" s="591" t="s">
        <v>1459</v>
      </c>
      <c r="O6748" s="554" t="str">
        <f t="shared" si="627"/>
        <v>B4/23/02-P</v>
      </c>
    </row>
    <row r="6749" spans="1:18">
      <c r="B6749" s="590" t="s">
        <v>1519</v>
      </c>
      <c r="C6749" s="590" t="s">
        <v>1914</v>
      </c>
      <c r="D6749" s="590" t="s">
        <v>2071</v>
      </c>
      <c r="E6749" s="590" t="s">
        <v>416</v>
      </c>
      <c r="F6749" s="591" t="s">
        <v>1468</v>
      </c>
      <c r="G6749" s="590" t="s">
        <v>179</v>
      </c>
      <c r="H6749" s="593">
        <v>1345</v>
      </c>
      <c r="I6749" s="589">
        <v>362.13</v>
      </c>
      <c r="J6749" s="592">
        <v>487064.85</v>
      </c>
      <c r="K6749" s="590" t="s">
        <v>1365</v>
      </c>
      <c r="L6749" s="590" t="s">
        <v>5893</v>
      </c>
      <c r="M6749" s="591" t="s">
        <v>1468</v>
      </c>
      <c r="O6749" s="554" t="str">
        <f t="shared" si="627"/>
        <v>B4/23/02-Q</v>
      </c>
    </row>
    <row r="6752" spans="1:18" ht="72.5">
      <c r="A6752" s="587">
        <v>4</v>
      </c>
      <c r="B6752" s="588" t="s">
        <v>1520</v>
      </c>
      <c r="C6752" s="588" t="s">
        <v>36</v>
      </c>
      <c r="D6752" s="588" t="s">
        <v>36</v>
      </c>
      <c r="E6752" s="588" t="s">
        <v>36</v>
      </c>
      <c r="F6752" s="587" t="s">
        <v>773</v>
      </c>
      <c r="G6752" s="588" t="s">
        <v>36</v>
      </c>
      <c r="H6752" s="587"/>
      <c r="I6752" s="587"/>
      <c r="J6752" s="583">
        <v>831311.2</v>
      </c>
      <c r="K6752" s="588"/>
      <c r="L6752" s="588"/>
      <c r="M6752" s="587"/>
      <c r="N6752" s="587"/>
      <c r="O6752" s="587"/>
    </row>
    <row r="6753" spans="1:18">
      <c r="B6753" s="590" t="s">
        <v>1520</v>
      </c>
      <c r="C6753" s="590" t="s">
        <v>1914</v>
      </c>
      <c r="D6753" s="590" t="s">
        <v>2071</v>
      </c>
      <c r="E6753" s="590" t="s">
        <v>5</v>
      </c>
      <c r="F6753" s="591" t="s">
        <v>1454</v>
      </c>
      <c r="G6753" s="590" t="s">
        <v>0</v>
      </c>
      <c r="H6753" s="589">
        <v>1</v>
      </c>
      <c r="I6753" s="592">
        <v>15487.5</v>
      </c>
      <c r="J6753" s="592">
        <v>15487.5</v>
      </c>
      <c r="K6753" s="590" t="s">
        <v>1365</v>
      </c>
      <c r="L6753" s="590" t="s">
        <v>5894</v>
      </c>
      <c r="M6753" s="591" t="s">
        <v>1454</v>
      </c>
      <c r="O6753" s="554" t="str">
        <f t="shared" ref="O6753:O6764" si="628">+_xlfn.CONCAT(B6753,"-",E6753)</f>
        <v>B4/23/03-A</v>
      </c>
    </row>
    <row r="6754" spans="1:18">
      <c r="B6754" s="590" t="s">
        <v>1520</v>
      </c>
      <c r="C6754" s="590" t="s">
        <v>1914</v>
      </c>
      <c r="D6754" s="590" t="s">
        <v>2071</v>
      </c>
      <c r="E6754" s="590" t="s">
        <v>6</v>
      </c>
      <c r="F6754" s="591" t="s">
        <v>1453</v>
      </c>
      <c r="G6754" s="590" t="s">
        <v>0</v>
      </c>
      <c r="H6754" s="589">
        <v>1</v>
      </c>
      <c r="I6754" s="592">
        <v>9248.25</v>
      </c>
      <c r="J6754" s="592">
        <v>9248.25</v>
      </c>
      <c r="K6754" s="590" t="s">
        <v>1365</v>
      </c>
      <c r="L6754" s="590" t="s">
        <v>5895</v>
      </c>
      <c r="M6754" s="591" t="s">
        <v>1453</v>
      </c>
      <c r="O6754" s="554" t="str">
        <f t="shared" si="628"/>
        <v>B4/23/03-B</v>
      </c>
    </row>
    <row r="6755" spans="1:18" ht="14.5">
      <c r="B6755" s="590" t="s">
        <v>1520</v>
      </c>
      <c r="C6755" s="590" t="s">
        <v>1914</v>
      </c>
      <c r="D6755" s="590" t="s">
        <v>2071</v>
      </c>
      <c r="E6755" s="590" t="s">
        <v>7</v>
      </c>
      <c r="F6755" s="591" t="s">
        <v>1448</v>
      </c>
      <c r="G6755" s="590" t="s">
        <v>0</v>
      </c>
      <c r="H6755" s="589">
        <v>1</v>
      </c>
      <c r="I6755" s="592">
        <v>25443.75</v>
      </c>
      <c r="J6755" s="592">
        <v>25443.75</v>
      </c>
      <c r="K6755" s="590" t="s">
        <v>1365</v>
      </c>
      <c r="L6755" s="590" t="s">
        <v>5896</v>
      </c>
      <c r="M6755" s="591" t="s">
        <v>1448</v>
      </c>
      <c r="O6755" s="554" t="str">
        <f t="shared" si="628"/>
        <v>B4/23/03-C</v>
      </c>
      <c r="P6755" s="555"/>
      <c r="Q6755" s="555"/>
      <c r="R6755" s="555"/>
    </row>
    <row r="6756" spans="1:18">
      <c r="B6756" s="590" t="s">
        <v>1520</v>
      </c>
      <c r="C6756" s="590" t="s">
        <v>1914</v>
      </c>
      <c r="D6756" s="590" t="s">
        <v>2071</v>
      </c>
      <c r="E6756" s="590" t="s">
        <v>8</v>
      </c>
      <c r="F6756" s="591" t="s">
        <v>1445</v>
      </c>
      <c r="G6756" s="590" t="s">
        <v>0</v>
      </c>
      <c r="H6756" s="589">
        <v>1</v>
      </c>
      <c r="I6756" s="592">
        <v>18532.5</v>
      </c>
      <c r="J6756" s="592">
        <v>18532.5</v>
      </c>
      <c r="K6756" s="590" t="s">
        <v>1365</v>
      </c>
      <c r="L6756" s="590" t="s">
        <v>5897</v>
      </c>
      <c r="M6756" s="591" t="s">
        <v>1445</v>
      </c>
      <c r="O6756" s="554" t="str">
        <f t="shared" si="628"/>
        <v>B4/23/03-D</v>
      </c>
    </row>
    <row r="6757" spans="1:18">
      <c r="B6757" s="590" t="s">
        <v>1520</v>
      </c>
      <c r="C6757" s="590" t="s">
        <v>1914</v>
      </c>
      <c r="D6757" s="590" t="s">
        <v>2071</v>
      </c>
      <c r="E6757" s="590" t="s">
        <v>10</v>
      </c>
      <c r="F6757" s="591" t="s">
        <v>1449</v>
      </c>
      <c r="G6757" s="590" t="s">
        <v>0</v>
      </c>
      <c r="H6757" s="589">
        <v>1</v>
      </c>
      <c r="I6757" s="592">
        <v>59823.25</v>
      </c>
      <c r="J6757" s="592">
        <v>59823.25</v>
      </c>
      <c r="K6757" s="590" t="s">
        <v>1365</v>
      </c>
      <c r="L6757" s="590" t="s">
        <v>5898</v>
      </c>
      <c r="M6757" s="591" t="s">
        <v>1449</v>
      </c>
      <c r="O6757" s="554" t="str">
        <f t="shared" si="628"/>
        <v>B4/23/03-E</v>
      </c>
    </row>
    <row r="6758" spans="1:18">
      <c r="B6758" s="590" t="s">
        <v>1520</v>
      </c>
      <c r="C6758" s="590" t="s">
        <v>1914</v>
      </c>
      <c r="D6758" s="590" t="s">
        <v>2071</v>
      </c>
      <c r="E6758" s="590" t="s">
        <v>11</v>
      </c>
      <c r="F6758" s="591" t="s">
        <v>1455</v>
      </c>
      <c r="G6758" s="590" t="s">
        <v>0</v>
      </c>
      <c r="H6758" s="589">
        <v>1</v>
      </c>
      <c r="I6758" s="592">
        <v>9680</v>
      </c>
      <c r="J6758" s="592">
        <v>9680</v>
      </c>
      <c r="K6758" s="590" t="s">
        <v>1365</v>
      </c>
      <c r="L6758" s="590" t="s">
        <v>5899</v>
      </c>
      <c r="M6758" s="591" t="s">
        <v>1455</v>
      </c>
      <c r="O6758" s="554" t="str">
        <f t="shared" si="628"/>
        <v>B4/23/03-F</v>
      </c>
    </row>
    <row r="6759" spans="1:18">
      <c r="B6759" s="590" t="s">
        <v>1520</v>
      </c>
      <c r="C6759" s="590" t="s">
        <v>1914</v>
      </c>
      <c r="D6759" s="590" t="s">
        <v>2071</v>
      </c>
      <c r="E6759" s="590" t="s">
        <v>27</v>
      </c>
      <c r="F6759" s="591" t="s">
        <v>1467</v>
      </c>
      <c r="G6759" s="590" t="s">
        <v>0</v>
      </c>
      <c r="H6759" s="589">
        <v>1</v>
      </c>
      <c r="I6759" s="592">
        <v>17935.939999999999</v>
      </c>
      <c r="J6759" s="592">
        <v>17935.939999999999</v>
      </c>
      <c r="K6759" s="590" t="s">
        <v>1365</v>
      </c>
      <c r="L6759" s="590" t="s">
        <v>5900</v>
      </c>
      <c r="M6759" s="591" t="s">
        <v>1467</v>
      </c>
      <c r="O6759" s="554" t="str">
        <f t="shared" si="628"/>
        <v>B4/23/03-G</v>
      </c>
    </row>
    <row r="6760" spans="1:18">
      <c r="B6760" s="590" t="s">
        <v>1520</v>
      </c>
      <c r="C6760" s="590" t="s">
        <v>1914</v>
      </c>
      <c r="D6760" s="590" t="s">
        <v>2071</v>
      </c>
      <c r="E6760" s="590" t="s">
        <v>28</v>
      </c>
      <c r="F6760" s="591" t="s">
        <v>1457</v>
      </c>
      <c r="G6760" s="590" t="s">
        <v>0</v>
      </c>
      <c r="H6760" s="589">
        <v>1</v>
      </c>
      <c r="I6760" s="592">
        <v>10010</v>
      </c>
      <c r="J6760" s="592">
        <v>10010</v>
      </c>
      <c r="K6760" s="590" t="s">
        <v>1365</v>
      </c>
      <c r="L6760" s="590" t="s">
        <v>5901</v>
      </c>
      <c r="M6760" s="591" t="s">
        <v>1457</v>
      </c>
      <c r="O6760" s="554" t="str">
        <f t="shared" si="628"/>
        <v>B4/23/03-H</v>
      </c>
    </row>
    <row r="6761" spans="1:18">
      <c r="B6761" s="590" t="s">
        <v>1520</v>
      </c>
      <c r="C6761" s="590" t="s">
        <v>1914</v>
      </c>
      <c r="D6761" s="590" t="s">
        <v>2071</v>
      </c>
      <c r="E6761" s="590" t="s">
        <v>33</v>
      </c>
      <c r="F6761" s="591" t="s">
        <v>1461</v>
      </c>
      <c r="G6761" s="590" t="s">
        <v>0</v>
      </c>
      <c r="H6761" s="589">
        <v>1</v>
      </c>
      <c r="I6761" s="592">
        <v>13723.13</v>
      </c>
      <c r="J6761" s="592">
        <v>13723.13</v>
      </c>
      <c r="K6761" s="590" t="s">
        <v>1365</v>
      </c>
      <c r="L6761" s="590" t="s">
        <v>5902</v>
      </c>
      <c r="M6761" s="591" t="s">
        <v>1461</v>
      </c>
      <c r="O6761" s="554" t="str">
        <f t="shared" si="628"/>
        <v>B4/23/03-J</v>
      </c>
    </row>
    <row r="6762" spans="1:18">
      <c r="B6762" s="590" t="s">
        <v>1520</v>
      </c>
      <c r="C6762" s="590" t="s">
        <v>1914</v>
      </c>
      <c r="D6762" s="590" t="s">
        <v>2071</v>
      </c>
      <c r="E6762" s="590" t="s">
        <v>34</v>
      </c>
      <c r="F6762" s="591" t="s">
        <v>1459</v>
      </c>
      <c r="G6762" s="590" t="s">
        <v>0</v>
      </c>
      <c r="H6762" s="589">
        <v>1</v>
      </c>
      <c r="I6762" s="592">
        <v>69210</v>
      </c>
      <c r="J6762" s="592">
        <v>69210</v>
      </c>
      <c r="K6762" s="590" t="s">
        <v>1365</v>
      </c>
      <c r="L6762" s="590" t="s">
        <v>5903</v>
      </c>
      <c r="M6762" s="591" t="s">
        <v>1459</v>
      </c>
      <c r="O6762" s="554" t="str">
        <f t="shared" si="628"/>
        <v>B4/23/03-K</v>
      </c>
    </row>
    <row r="6763" spans="1:18">
      <c r="B6763" s="590" t="s">
        <v>1520</v>
      </c>
      <c r="C6763" s="590" t="s">
        <v>1914</v>
      </c>
      <c r="D6763" s="590" t="s">
        <v>2071</v>
      </c>
      <c r="E6763" s="590" t="s">
        <v>39</v>
      </c>
      <c r="F6763" s="591" t="s">
        <v>1468</v>
      </c>
      <c r="G6763" s="590" t="s">
        <v>0</v>
      </c>
      <c r="H6763" s="589">
        <v>1</v>
      </c>
      <c r="I6763" s="592">
        <v>441664.38</v>
      </c>
      <c r="J6763" s="592">
        <v>441664.38</v>
      </c>
      <c r="K6763" s="590" t="s">
        <v>1365</v>
      </c>
      <c r="L6763" s="590" t="s">
        <v>5904</v>
      </c>
      <c r="M6763" s="591" t="s">
        <v>1468</v>
      </c>
      <c r="O6763" s="554" t="str">
        <f t="shared" si="628"/>
        <v>B4/23/03-L</v>
      </c>
    </row>
    <row r="6764" spans="1:18">
      <c r="B6764" s="590" t="s">
        <v>1520</v>
      </c>
      <c r="C6764" s="590" t="s">
        <v>1914</v>
      </c>
      <c r="D6764" s="590" t="s">
        <v>2071</v>
      </c>
      <c r="E6764" s="590" t="s">
        <v>38</v>
      </c>
      <c r="F6764" s="591" t="s">
        <v>1469</v>
      </c>
      <c r="G6764" s="590" t="s">
        <v>0</v>
      </c>
      <c r="H6764" s="589">
        <v>1</v>
      </c>
      <c r="I6764" s="592">
        <v>140552.5</v>
      </c>
      <c r="J6764" s="592">
        <v>140552.5</v>
      </c>
      <c r="K6764" s="590" t="s">
        <v>1365</v>
      </c>
      <c r="L6764" s="590" t="s">
        <v>5905</v>
      </c>
      <c r="M6764" s="591" t="s">
        <v>1469</v>
      </c>
      <c r="O6764" s="554" t="str">
        <f t="shared" si="628"/>
        <v>B4/23/03-M</v>
      </c>
    </row>
    <row r="6766" spans="1:18" ht="29">
      <c r="A6766" s="587">
        <v>3</v>
      </c>
      <c r="B6766" s="588" t="s">
        <v>1520</v>
      </c>
      <c r="C6766" s="588" t="s">
        <v>36</v>
      </c>
      <c r="D6766" s="588" t="s">
        <v>36</v>
      </c>
      <c r="E6766" s="588" t="s">
        <v>36</v>
      </c>
      <c r="F6766" s="587" t="s">
        <v>774</v>
      </c>
      <c r="G6766" s="588" t="s">
        <v>36</v>
      </c>
      <c r="H6766" s="587"/>
      <c r="I6766" s="587"/>
      <c r="J6766" s="583">
        <v>1100125</v>
      </c>
      <c r="K6766" s="588"/>
      <c r="L6766" s="588"/>
      <c r="M6766" s="587"/>
      <c r="N6766" s="587"/>
      <c r="O6766" s="587"/>
    </row>
    <row r="6767" spans="1:18" ht="14.5">
      <c r="A6767" s="587">
        <v>4</v>
      </c>
      <c r="B6767" s="588" t="s">
        <v>1520</v>
      </c>
      <c r="C6767" s="588" t="s">
        <v>36</v>
      </c>
      <c r="D6767" s="588" t="s">
        <v>36</v>
      </c>
      <c r="E6767" s="588" t="s">
        <v>36</v>
      </c>
      <c r="F6767" s="587" t="s">
        <v>775</v>
      </c>
      <c r="G6767" s="588" t="s">
        <v>36</v>
      </c>
      <c r="H6767" s="587"/>
      <c r="I6767" s="587"/>
      <c r="J6767" s="583">
        <v>1100125</v>
      </c>
      <c r="K6767" s="588"/>
      <c r="L6767" s="588"/>
      <c r="M6767" s="587"/>
      <c r="N6767" s="587"/>
      <c r="O6767" s="587"/>
    </row>
    <row r="6768" spans="1:18" ht="50">
      <c r="B6768" s="590" t="s">
        <v>1520</v>
      </c>
      <c r="C6768" s="590" t="s">
        <v>1914</v>
      </c>
      <c r="D6768" s="590" t="s">
        <v>2093</v>
      </c>
      <c r="E6768" s="590" t="s">
        <v>205</v>
      </c>
      <c r="F6768" s="591" t="s">
        <v>776</v>
      </c>
      <c r="G6768" s="590" t="s">
        <v>0</v>
      </c>
      <c r="H6768" s="589">
        <v>1</v>
      </c>
      <c r="I6768" s="592">
        <v>1100125</v>
      </c>
      <c r="J6768" s="592">
        <v>1100125</v>
      </c>
      <c r="K6768" s="590" t="s">
        <v>1365</v>
      </c>
      <c r="L6768" s="590" t="s">
        <v>5906</v>
      </c>
      <c r="M6768" s="591" t="s">
        <v>776</v>
      </c>
      <c r="O6768" s="554" t="str">
        <f>+_xlfn.CONCAT(B6768,"-",E6768)</f>
        <v>B4/23/03-N</v>
      </c>
    </row>
    <row r="6769" spans="1:18" ht="14.5">
      <c r="P6769" s="555"/>
      <c r="Q6769" s="555"/>
      <c r="R6769" s="555"/>
    </row>
    <row r="6770" spans="1:18" ht="14.5">
      <c r="P6770" s="555"/>
      <c r="Q6770" s="555"/>
      <c r="R6770" s="555"/>
    </row>
    <row r="6771" spans="1:18" ht="14.5">
      <c r="A6771" s="587">
        <v>3</v>
      </c>
      <c r="B6771" s="588" t="s">
        <v>1521</v>
      </c>
      <c r="C6771" s="588" t="s">
        <v>36</v>
      </c>
      <c r="D6771" s="588" t="s">
        <v>36</v>
      </c>
      <c r="E6771" s="588" t="s">
        <v>36</v>
      </c>
      <c r="F6771" s="587" t="s">
        <v>777</v>
      </c>
      <c r="G6771" s="588" t="s">
        <v>36</v>
      </c>
      <c r="H6771" s="587"/>
      <c r="I6771" s="587"/>
      <c r="J6771" s="583">
        <v>50148.52</v>
      </c>
      <c r="K6771" s="588"/>
      <c r="L6771" s="588"/>
      <c r="M6771" s="587"/>
      <c r="N6771" s="587"/>
      <c r="O6771" s="587"/>
    </row>
    <row r="6772" spans="1:18" ht="58">
      <c r="A6772" s="587">
        <v>4</v>
      </c>
      <c r="B6772" s="588" t="s">
        <v>1521</v>
      </c>
      <c r="C6772" s="588" t="s">
        <v>36</v>
      </c>
      <c r="D6772" s="588" t="s">
        <v>36</v>
      </c>
      <c r="E6772" s="588" t="s">
        <v>36</v>
      </c>
      <c r="F6772" s="587" t="s">
        <v>778</v>
      </c>
      <c r="G6772" s="588" t="s">
        <v>36</v>
      </c>
      <c r="H6772" s="587"/>
      <c r="I6772" s="587"/>
      <c r="J6772" s="583">
        <v>50148.52</v>
      </c>
      <c r="K6772" s="588"/>
      <c r="L6772" s="588"/>
      <c r="M6772" s="587"/>
      <c r="N6772" s="587"/>
      <c r="O6772" s="587"/>
    </row>
    <row r="6773" spans="1:18">
      <c r="B6773" s="590" t="s">
        <v>1521</v>
      </c>
      <c r="C6773" s="590" t="s">
        <v>1914</v>
      </c>
      <c r="D6773" s="590" t="s">
        <v>2095</v>
      </c>
      <c r="E6773" s="590" t="s">
        <v>5</v>
      </c>
      <c r="F6773" s="591" t="s">
        <v>1454</v>
      </c>
      <c r="G6773" s="590" t="s">
        <v>0</v>
      </c>
      <c r="H6773" s="589">
        <v>1</v>
      </c>
      <c r="I6773" s="592">
        <v>9741.3799999999992</v>
      </c>
      <c r="J6773" s="592">
        <v>9741.3799999999992</v>
      </c>
      <c r="K6773" s="590" t="s">
        <v>1365</v>
      </c>
      <c r="L6773" s="590" t="s">
        <v>5907</v>
      </c>
      <c r="M6773" s="591" t="s">
        <v>1454</v>
      </c>
      <c r="O6773" s="554" t="str">
        <f t="shared" ref="O6773:O6778" si="629">+_xlfn.CONCAT(B6773,"-",E6773)</f>
        <v>B4/23/04-A</v>
      </c>
    </row>
    <row r="6774" spans="1:18" ht="14.5">
      <c r="B6774" s="590" t="s">
        <v>1521</v>
      </c>
      <c r="C6774" s="590" t="s">
        <v>1914</v>
      </c>
      <c r="D6774" s="590" t="s">
        <v>2095</v>
      </c>
      <c r="E6774" s="590" t="s">
        <v>6</v>
      </c>
      <c r="F6774" s="591" t="s">
        <v>1453</v>
      </c>
      <c r="G6774" s="590" t="s">
        <v>0</v>
      </c>
      <c r="H6774" s="589">
        <v>1</v>
      </c>
      <c r="I6774" s="592">
        <v>3235.38</v>
      </c>
      <c r="J6774" s="592">
        <v>3235.38</v>
      </c>
      <c r="K6774" s="590" t="s">
        <v>1365</v>
      </c>
      <c r="L6774" s="590" t="s">
        <v>5908</v>
      </c>
      <c r="M6774" s="591" t="s">
        <v>1453</v>
      </c>
      <c r="O6774" s="554" t="str">
        <f t="shared" si="629"/>
        <v>B4/23/04-B</v>
      </c>
      <c r="P6774" s="555"/>
      <c r="Q6774" s="555"/>
      <c r="R6774" s="555"/>
    </row>
    <row r="6775" spans="1:18" ht="14.5">
      <c r="B6775" s="590" t="s">
        <v>1521</v>
      </c>
      <c r="C6775" s="590" t="s">
        <v>1914</v>
      </c>
      <c r="D6775" s="590" t="s">
        <v>2095</v>
      </c>
      <c r="E6775" s="590" t="s">
        <v>7</v>
      </c>
      <c r="F6775" s="591" t="s">
        <v>1448</v>
      </c>
      <c r="G6775" s="590" t="s">
        <v>0</v>
      </c>
      <c r="H6775" s="589">
        <v>1</v>
      </c>
      <c r="I6775" s="592">
        <v>2818.63</v>
      </c>
      <c r="J6775" s="592">
        <v>2818.63</v>
      </c>
      <c r="K6775" s="590" t="s">
        <v>1365</v>
      </c>
      <c r="L6775" s="590" t="s">
        <v>5909</v>
      </c>
      <c r="M6775" s="591" t="s">
        <v>1448</v>
      </c>
      <c r="O6775" s="554" t="str">
        <f t="shared" si="629"/>
        <v>B4/23/04-C</v>
      </c>
      <c r="P6775" s="555"/>
      <c r="Q6775" s="555"/>
      <c r="R6775" s="555"/>
    </row>
    <row r="6776" spans="1:18">
      <c r="B6776" s="590" t="s">
        <v>1521</v>
      </c>
      <c r="C6776" s="590" t="s">
        <v>1914</v>
      </c>
      <c r="D6776" s="590" t="s">
        <v>2095</v>
      </c>
      <c r="E6776" s="590" t="s">
        <v>8</v>
      </c>
      <c r="F6776" s="591" t="s">
        <v>1445</v>
      </c>
      <c r="G6776" s="590" t="s">
        <v>0</v>
      </c>
      <c r="H6776" s="589">
        <v>1</v>
      </c>
      <c r="I6776" s="592">
        <v>3551.25</v>
      </c>
      <c r="J6776" s="592">
        <v>3551.25</v>
      </c>
      <c r="K6776" s="590" t="s">
        <v>1365</v>
      </c>
      <c r="L6776" s="590" t="s">
        <v>5910</v>
      </c>
      <c r="M6776" s="591" t="s">
        <v>1445</v>
      </c>
      <c r="O6776" s="554" t="str">
        <f t="shared" si="629"/>
        <v>B4/23/04-D</v>
      </c>
    </row>
    <row r="6777" spans="1:18">
      <c r="B6777" s="590" t="s">
        <v>1521</v>
      </c>
      <c r="C6777" s="590" t="s">
        <v>1914</v>
      </c>
      <c r="D6777" s="590" t="s">
        <v>2095</v>
      </c>
      <c r="E6777" s="590" t="s">
        <v>10</v>
      </c>
      <c r="F6777" s="591" t="s">
        <v>1449</v>
      </c>
      <c r="G6777" s="590" t="s">
        <v>0</v>
      </c>
      <c r="H6777" s="589">
        <v>1</v>
      </c>
      <c r="I6777" s="592">
        <v>18497.75</v>
      </c>
      <c r="J6777" s="592">
        <v>18497.75</v>
      </c>
      <c r="K6777" s="590" t="s">
        <v>1365</v>
      </c>
      <c r="L6777" s="590" t="s">
        <v>5911</v>
      </c>
      <c r="M6777" s="591" t="s">
        <v>1449</v>
      </c>
      <c r="O6777" s="554" t="str">
        <f t="shared" si="629"/>
        <v>B4/23/04-E</v>
      </c>
    </row>
    <row r="6778" spans="1:18">
      <c r="B6778" s="590" t="s">
        <v>1521</v>
      </c>
      <c r="C6778" s="590" t="s">
        <v>1914</v>
      </c>
      <c r="D6778" s="590" t="s">
        <v>2095</v>
      </c>
      <c r="E6778" s="590" t="s">
        <v>6449</v>
      </c>
      <c r="F6778" s="591" t="s">
        <v>2097</v>
      </c>
      <c r="G6778" s="590" t="s">
        <v>0</v>
      </c>
      <c r="H6778" s="589">
        <v>1</v>
      </c>
      <c r="I6778" s="592">
        <v>12304.13</v>
      </c>
      <c r="J6778" s="592">
        <v>12304.13</v>
      </c>
      <c r="K6778" s="590" t="s">
        <v>1365</v>
      </c>
      <c r="L6778" s="590" t="s">
        <v>5912</v>
      </c>
      <c r="M6778" s="591" t="s">
        <v>2097</v>
      </c>
      <c r="O6778" s="554" t="str">
        <f t="shared" si="629"/>
        <v>B4/23/04-E.1</v>
      </c>
    </row>
    <row r="6780" spans="1:18" ht="14.5">
      <c r="A6780" s="587">
        <v>3</v>
      </c>
      <c r="B6780" s="588" t="s">
        <v>1521</v>
      </c>
      <c r="C6780" s="588" t="s">
        <v>36</v>
      </c>
      <c r="D6780" s="588" t="s">
        <v>36</v>
      </c>
      <c r="E6780" s="588" t="s">
        <v>36</v>
      </c>
      <c r="F6780" s="587" t="s">
        <v>780</v>
      </c>
      <c r="G6780" s="588" t="s">
        <v>36</v>
      </c>
      <c r="H6780" s="587"/>
      <c r="I6780" s="587"/>
      <c r="J6780" s="583">
        <v>796531.88</v>
      </c>
      <c r="K6780" s="588"/>
      <c r="L6780" s="588"/>
      <c r="M6780" s="587"/>
      <c r="N6780" s="587"/>
      <c r="O6780" s="587"/>
    </row>
    <row r="6781" spans="1:18" ht="14.5">
      <c r="A6781" s="587">
        <v>4</v>
      </c>
      <c r="B6781" s="588" t="s">
        <v>1521</v>
      </c>
      <c r="C6781" s="588" t="s">
        <v>36</v>
      </c>
      <c r="D6781" s="588" t="s">
        <v>36</v>
      </c>
      <c r="E6781" s="588" t="s">
        <v>36</v>
      </c>
      <c r="F6781" s="587" t="s">
        <v>781</v>
      </c>
      <c r="G6781" s="588" t="s">
        <v>36</v>
      </c>
      <c r="H6781" s="587"/>
      <c r="I6781" s="587"/>
      <c r="J6781" s="583">
        <v>119968.75</v>
      </c>
      <c r="K6781" s="588"/>
      <c r="L6781" s="588"/>
      <c r="M6781" s="587"/>
      <c r="N6781" s="587"/>
      <c r="O6781" s="587"/>
    </row>
    <row r="6782" spans="1:18">
      <c r="B6782" s="590" t="s">
        <v>1521</v>
      </c>
      <c r="C6782" s="590" t="s">
        <v>1914</v>
      </c>
      <c r="D6782" s="590" t="s">
        <v>2095</v>
      </c>
      <c r="E6782" s="590" t="s">
        <v>11</v>
      </c>
      <c r="F6782" s="591" t="s">
        <v>782</v>
      </c>
      <c r="G6782" s="590" t="s">
        <v>0</v>
      </c>
      <c r="H6782" s="589">
        <v>1</v>
      </c>
      <c r="I6782" s="592">
        <v>10968.75</v>
      </c>
      <c r="J6782" s="592">
        <v>10968.75</v>
      </c>
      <c r="K6782" s="590" t="s">
        <v>1365</v>
      </c>
      <c r="L6782" s="590" t="s">
        <v>5913</v>
      </c>
      <c r="M6782" s="591" t="s">
        <v>782</v>
      </c>
      <c r="O6782" s="554" t="str">
        <f t="shared" ref="O6782:O6789" si="630">+_xlfn.CONCAT(B6782,"-",E6782)</f>
        <v>B4/23/04-F</v>
      </c>
    </row>
    <row r="6783" spans="1:18" ht="14.5">
      <c r="B6783" s="590" t="s">
        <v>1521</v>
      </c>
      <c r="C6783" s="590" t="s">
        <v>1914</v>
      </c>
      <c r="D6783" s="590" t="s">
        <v>2095</v>
      </c>
      <c r="E6783" s="590" t="s">
        <v>27</v>
      </c>
      <c r="F6783" s="591" t="s">
        <v>783</v>
      </c>
      <c r="G6783" s="590" t="s">
        <v>0</v>
      </c>
      <c r="H6783" s="589">
        <v>1</v>
      </c>
      <c r="I6783" s="592">
        <v>9718.75</v>
      </c>
      <c r="J6783" s="592">
        <v>9718.75</v>
      </c>
      <c r="K6783" s="590" t="s">
        <v>1365</v>
      </c>
      <c r="L6783" s="590" t="s">
        <v>5914</v>
      </c>
      <c r="M6783" s="591" t="s">
        <v>783</v>
      </c>
      <c r="O6783" s="554" t="str">
        <f t="shared" si="630"/>
        <v>B4/23/04-G</v>
      </c>
      <c r="P6783" s="555"/>
      <c r="Q6783" s="555"/>
      <c r="R6783" s="555"/>
    </row>
    <row r="6784" spans="1:18" ht="14.5">
      <c r="B6784" s="590" t="s">
        <v>1521</v>
      </c>
      <c r="C6784" s="590" t="s">
        <v>1914</v>
      </c>
      <c r="D6784" s="590" t="s">
        <v>2095</v>
      </c>
      <c r="E6784" s="590" t="s">
        <v>28</v>
      </c>
      <c r="F6784" s="591" t="s">
        <v>761</v>
      </c>
      <c r="G6784" s="590" t="s">
        <v>0</v>
      </c>
      <c r="H6784" s="589">
        <v>1</v>
      </c>
      <c r="I6784" s="592">
        <v>5968.75</v>
      </c>
      <c r="J6784" s="592">
        <v>5968.75</v>
      </c>
      <c r="K6784" s="590" t="s">
        <v>1365</v>
      </c>
      <c r="L6784" s="590" t="s">
        <v>5915</v>
      </c>
      <c r="M6784" s="591" t="s">
        <v>761</v>
      </c>
      <c r="O6784" s="554" t="str">
        <f t="shared" si="630"/>
        <v>B4/23/04-H</v>
      </c>
      <c r="P6784" s="555"/>
      <c r="Q6784" s="555"/>
      <c r="R6784" s="555"/>
    </row>
    <row r="6785" spans="1:18">
      <c r="B6785" s="590" t="s">
        <v>1521</v>
      </c>
      <c r="C6785" s="590" t="s">
        <v>1914</v>
      </c>
      <c r="D6785" s="590" t="s">
        <v>2095</v>
      </c>
      <c r="E6785" s="590" t="s">
        <v>33</v>
      </c>
      <c r="F6785" s="591" t="s">
        <v>784</v>
      </c>
      <c r="G6785" s="590" t="s">
        <v>0</v>
      </c>
      <c r="H6785" s="589">
        <v>1</v>
      </c>
      <c r="I6785" s="592">
        <v>9718.75</v>
      </c>
      <c r="J6785" s="592">
        <v>9718.75</v>
      </c>
      <c r="K6785" s="590" t="s">
        <v>1365</v>
      </c>
      <c r="L6785" s="590" t="s">
        <v>5916</v>
      </c>
      <c r="M6785" s="591" t="s">
        <v>784</v>
      </c>
      <c r="O6785" s="554" t="str">
        <f t="shared" si="630"/>
        <v>B4/23/04-J</v>
      </c>
    </row>
    <row r="6786" spans="1:18">
      <c r="B6786" s="590" t="s">
        <v>1521</v>
      </c>
      <c r="C6786" s="590" t="s">
        <v>1914</v>
      </c>
      <c r="D6786" s="590" t="s">
        <v>2095</v>
      </c>
      <c r="E6786" s="590" t="s">
        <v>34</v>
      </c>
      <c r="F6786" s="591" t="s">
        <v>785</v>
      </c>
      <c r="G6786" s="590" t="s">
        <v>0</v>
      </c>
      <c r="H6786" s="589">
        <v>1</v>
      </c>
      <c r="I6786" s="592">
        <v>17218.75</v>
      </c>
      <c r="J6786" s="592">
        <v>17218.75</v>
      </c>
      <c r="K6786" s="590" t="s">
        <v>1365</v>
      </c>
      <c r="L6786" s="590" t="s">
        <v>5917</v>
      </c>
      <c r="M6786" s="591" t="s">
        <v>785</v>
      </c>
      <c r="O6786" s="554" t="str">
        <f t="shared" si="630"/>
        <v>B4/23/04-K</v>
      </c>
    </row>
    <row r="6787" spans="1:18">
      <c r="B6787" s="590" t="s">
        <v>1521</v>
      </c>
      <c r="C6787" s="590" t="s">
        <v>1914</v>
      </c>
      <c r="D6787" s="590" t="s">
        <v>2095</v>
      </c>
      <c r="E6787" s="590" t="s">
        <v>39</v>
      </c>
      <c r="F6787" s="591" t="s">
        <v>786</v>
      </c>
      <c r="G6787" s="590" t="s">
        <v>0</v>
      </c>
      <c r="H6787" s="589">
        <v>1</v>
      </c>
      <c r="I6787" s="592">
        <v>46937.5</v>
      </c>
      <c r="J6787" s="592">
        <v>46937.5</v>
      </c>
      <c r="K6787" s="590" t="s">
        <v>1365</v>
      </c>
      <c r="L6787" s="590" t="s">
        <v>5918</v>
      </c>
      <c r="M6787" s="591" t="s">
        <v>786</v>
      </c>
      <c r="O6787" s="554" t="str">
        <f t="shared" si="630"/>
        <v>B4/23/04-L</v>
      </c>
    </row>
    <row r="6788" spans="1:18">
      <c r="B6788" s="590" t="s">
        <v>1521</v>
      </c>
      <c r="C6788" s="590" t="s">
        <v>1914</v>
      </c>
      <c r="D6788" s="590" t="s">
        <v>2095</v>
      </c>
      <c r="E6788" s="590" t="s">
        <v>38</v>
      </c>
      <c r="F6788" s="591" t="s">
        <v>787</v>
      </c>
      <c r="G6788" s="590" t="s">
        <v>0</v>
      </c>
      <c r="H6788" s="589">
        <v>1</v>
      </c>
      <c r="I6788" s="592">
        <v>9718.75</v>
      </c>
      <c r="J6788" s="592">
        <v>9718.75</v>
      </c>
      <c r="K6788" s="590" t="s">
        <v>1365</v>
      </c>
      <c r="L6788" s="590" t="s">
        <v>5919</v>
      </c>
      <c r="M6788" s="591" t="s">
        <v>787</v>
      </c>
      <c r="O6788" s="554" t="str">
        <f t="shared" si="630"/>
        <v>B4/23/04-M</v>
      </c>
    </row>
    <row r="6789" spans="1:18">
      <c r="B6789" s="590" t="s">
        <v>1521</v>
      </c>
      <c r="C6789" s="590" t="s">
        <v>1914</v>
      </c>
      <c r="D6789" s="590" t="s">
        <v>2095</v>
      </c>
      <c r="E6789" s="590" t="s">
        <v>205</v>
      </c>
      <c r="F6789" s="591" t="s">
        <v>788</v>
      </c>
      <c r="G6789" s="590" t="s">
        <v>0</v>
      </c>
      <c r="H6789" s="589">
        <v>1</v>
      </c>
      <c r="I6789" s="592">
        <v>9718.75</v>
      </c>
      <c r="J6789" s="592">
        <v>9718.75</v>
      </c>
      <c r="K6789" s="590" t="s">
        <v>1365</v>
      </c>
      <c r="L6789" s="590" t="s">
        <v>5920</v>
      </c>
      <c r="M6789" s="591" t="s">
        <v>788</v>
      </c>
      <c r="O6789" s="554" t="str">
        <f t="shared" si="630"/>
        <v>B4/23/04-N</v>
      </c>
    </row>
    <row r="6792" spans="1:18" ht="58">
      <c r="A6792" s="587">
        <v>4</v>
      </c>
      <c r="B6792" s="588" t="s">
        <v>1522</v>
      </c>
      <c r="C6792" s="588" t="s">
        <v>36</v>
      </c>
      <c r="D6792" s="588" t="s">
        <v>36</v>
      </c>
      <c r="E6792" s="588" t="s">
        <v>36</v>
      </c>
      <c r="F6792" s="587" t="s">
        <v>789</v>
      </c>
      <c r="G6792" s="588" t="s">
        <v>36</v>
      </c>
      <c r="H6792" s="587"/>
      <c r="I6792" s="587"/>
      <c r="J6792" s="583">
        <v>650825</v>
      </c>
      <c r="K6792" s="588"/>
      <c r="L6792" s="588"/>
      <c r="M6792" s="587"/>
      <c r="N6792" s="587"/>
      <c r="O6792" s="587"/>
    </row>
    <row r="6793" spans="1:18">
      <c r="B6793" s="590" t="s">
        <v>1522</v>
      </c>
      <c r="C6793" s="590" t="s">
        <v>1914</v>
      </c>
      <c r="D6793" s="590" t="s">
        <v>2095</v>
      </c>
      <c r="E6793" s="590" t="s">
        <v>5</v>
      </c>
      <c r="F6793" s="591" t="s">
        <v>790</v>
      </c>
      <c r="G6793" s="590" t="s">
        <v>311</v>
      </c>
      <c r="H6793" s="589">
        <v>2</v>
      </c>
      <c r="I6793" s="592">
        <v>325412.5</v>
      </c>
      <c r="J6793" s="592">
        <v>650825</v>
      </c>
      <c r="K6793" s="590" t="s">
        <v>1365</v>
      </c>
      <c r="L6793" s="590" t="s">
        <v>5921</v>
      </c>
      <c r="M6793" s="591" t="s">
        <v>790</v>
      </c>
      <c r="O6793" s="554" t="str">
        <f>+_xlfn.CONCAT(B6793,"-",E6793)</f>
        <v>B4/23/05-A</v>
      </c>
    </row>
    <row r="6795" spans="1:18" ht="29">
      <c r="A6795" s="587">
        <v>4</v>
      </c>
      <c r="B6795" s="588" t="s">
        <v>1522</v>
      </c>
      <c r="C6795" s="588" t="s">
        <v>36</v>
      </c>
      <c r="D6795" s="588" t="s">
        <v>36</v>
      </c>
      <c r="E6795" s="588" t="s">
        <v>36</v>
      </c>
      <c r="F6795" s="587" t="s">
        <v>791</v>
      </c>
      <c r="G6795" s="588" t="s">
        <v>36</v>
      </c>
      <c r="H6795" s="587"/>
      <c r="I6795" s="587"/>
      <c r="J6795" s="583">
        <v>2563.13</v>
      </c>
      <c r="K6795" s="588"/>
      <c r="L6795" s="588"/>
      <c r="M6795" s="587"/>
      <c r="N6795" s="587"/>
      <c r="O6795" s="587"/>
      <c r="P6795" s="555"/>
      <c r="Q6795" s="555"/>
      <c r="R6795" s="555"/>
    </row>
    <row r="6796" spans="1:18">
      <c r="B6796" s="590" t="s">
        <v>1522</v>
      </c>
      <c r="C6796" s="590" t="s">
        <v>1914</v>
      </c>
      <c r="D6796" s="590" t="s">
        <v>2095</v>
      </c>
      <c r="E6796" s="590" t="s">
        <v>6</v>
      </c>
      <c r="F6796" s="591" t="s">
        <v>1449</v>
      </c>
      <c r="G6796" s="590" t="s">
        <v>311</v>
      </c>
      <c r="H6796" s="589">
        <v>1</v>
      </c>
      <c r="I6796" s="592">
        <v>2563.13</v>
      </c>
      <c r="J6796" s="592">
        <v>2563.13</v>
      </c>
      <c r="K6796" s="590" t="s">
        <v>1365</v>
      </c>
      <c r="L6796" s="590" t="s">
        <v>5922</v>
      </c>
      <c r="M6796" s="591" t="s">
        <v>1449</v>
      </c>
      <c r="O6796" s="554" t="str">
        <f>+_xlfn.CONCAT(B6796,"-",E6796)</f>
        <v>B4/23/05-B</v>
      </c>
    </row>
    <row r="6798" spans="1:18" ht="14.5">
      <c r="A6798" s="587">
        <v>4</v>
      </c>
      <c r="B6798" s="588" t="s">
        <v>1522</v>
      </c>
      <c r="C6798" s="588" t="s">
        <v>36</v>
      </c>
      <c r="D6798" s="588" t="s">
        <v>36</v>
      </c>
      <c r="E6798" s="588" t="s">
        <v>36</v>
      </c>
      <c r="F6798" s="587" t="s">
        <v>792</v>
      </c>
      <c r="G6798" s="588" t="s">
        <v>36</v>
      </c>
      <c r="H6798" s="587"/>
      <c r="I6798" s="587"/>
      <c r="J6798" s="583">
        <v>23175</v>
      </c>
      <c r="K6798" s="588"/>
      <c r="L6798" s="588"/>
      <c r="M6798" s="587"/>
      <c r="N6798" s="587"/>
      <c r="O6798" s="587"/>
      <c r="P6798" s="555"/>
      <c r="Q6798" s="555"/>
      <c r="R6798" s="555"/>
    </row>
    <row r="6799" spans="1:18">
      <c r="B6799" s="590" t="s">
        <v>1522</v>
      </c>
      <c r="C6799" s="590" t="s">
        <v>1914</v>
      </c>
      <c r="D6799" s="590" t="s">
        <v>2095</v>
      </c>
      <c r="E6799" s="590" t="s">
        <v>7</v>
      </c>
      <c r="F6799" s="591" t="s">
        <v>793</v>
      </c>
      <c r="G6799" s="590" t="s">
        <v>311</v>
      </c>
      <c r="H6799" s="589">
        <v>2</v>
      </c>
      <c r="I6799" s="592">
        <v>11587.5</v>
      </c>
      <c r="J6799" s="592">
        <v>23175</v>
      </c>
      <c r="K6799" s="590" t="s">
        <v>1365</v>
      </c>
      <c r="L6799" s="590" t="s">
        <v>5923</v>
      </c>
      <c r="M6799" s="591" t="s">
        <v>793</v>
      </c>
      <c r="O6799" s="554" t="str">
        <f>+_xlfn.CONCAT(B6799,"-",E6799)</f>
        <v>B4/23/05-C</v>
      </c>
    </row>
    <row r="6801" spans="1:18" ht="14.5">
      <c r="A6801" s="587">
        <v>3</v>
      </c>
      <c r="B6801" s="588" t="s">
        <v>1522</v>
      </c>
      <c r="C6801" s="588" t="s">
        <v>36</v>
      </c>
      <c r="D6801" s="588" t="s">
        <v>36</v>
      </c>
      <c r="E6801" s="588" t="s">
        <v>36</v>
      </c>
      <c r="F6801" s="587" t="s">
        <v>794</v>
      </c>
      <c r="G6801" s="588" t="s">
        <v>36</v>
      </c>
      <c r="H6801" s="587"/>
      <c r="I6801" s="587"/>
      <c r="J6801" s="583">
        <v>2361360.27</v>
      </c>
      <c r="K6801" s="588"/>
      <c r="L6801" s="588"/>
      <c r="M6801" s="587"/>
      <c r="N6801" s="587"/>
      <c r="O6801" s="587"/>
      <c r="P6801" s="555"/>
      <c r="Q6801" s="555"/>
      <c r="R6801" s="555"/>
    </row>
    <row r="6802" spans="1:18" ht="43.5">
      <c r="A6802" s="587">
        <v>4</v>
      </c>
      <c r="B6802" s="588" t="s">
        <v>1522</v>
      </c>
      <c r="C6802" s="588" t="s">
        <v>36</v>
      </c>
      <c r="D6802" s="588" t="s">
        <v>36</v>
      </c>
      <c r="E6802" s="588" t="s">
        <v>36</v>
      </c>
      <c r="F6802" s="587" t="s">
        <v>795</v>
      </c>
      <c r="G6802" s="588" t="s">
        <v>36</v>
      </c>
      <c r="H6802" s="587"/>
      <c r="I6802" s="587"/>
      <c r="J6802" s="583">
        <v>2217845.7999999998</v>
      </c>
      <c r="K6802" s="588"/>
      <c r="L6802" s="588"/>
      <c r="M6802" s="587"/>
      <c r="N6802" s="587"/>
      <c r="O6802" s="587"/>
    </row>
    <row r="6803" spans="1:18">
      <c r="B6803" s="590" t="s">
        <v>1522</v>
      </c>
      <c r="C6803" s="590" t="s">
        <v>1914</v>
      </c>
      <c r="D6803" s="590" t="s">
        <v>2114</v>
      </c>
      <c r="E6803" s="590" t="s">
        <v>8</v>
      </c>
      <c r="F6803" s="591" t="s">
        <v>1454</v>
      </c>
      <c r="G6803" s="590" t="s">
        <v>179</v>
      </c>
      <c r="H6803" s="589">
        <v>420</v>
      </c>
      <c r="I6803" s="589">
        <v>95.38</v>
      </c>
      <c r="J6803" s="592">
        <v>40059.599999999999</v>
      </c>
      <c r="K6803" s="590" t="s">
        <v>1365</v>
      </c>
      <c r="L6803" s="590" t="s">
        <v>5924</v>
      </c>
      <c r="M6803" s="591" t="s">
        <v>1454</v>
      </c>
      <c r="O6803" s="554" t="str">
        <f t="shared" ref="O6803:O6813" si="631">+_xlfn.CONCAT(B6803,"-",E6803)</f>
        <v>B4/23/05-D</v>
      </c>
    </row>
    <row r="6804" spans="1:18" ht="14.5">
      <c r="B6804" s="590" t="s">
        <v>1522</v>
      </c>
      <c r="C6804" s="590" t="s">
        <v>1914</v>
      </c>
      <c r="D6804" s="590" t="s">
        <v>2114</v>
      </c>
      <c r="E6804" s="590" t="s">
        <v>10</v>
      </c>
      <c r="F6804" s="591" t="s">
        <v>1453</v>
      </c>
      <c r="G6804" s="590" t="s">
        <v>179</v>
      </c>
      <c r="H6804" s="589">
        <v>209</v>
      </c>
      <c r="I6804" s="589">
        <v>114.13</v>
      </c>
      <c r="J6804" s="592">
        <v>23853.17</v>
      </c>
      <c r="K6804" s="590" t="s">
        <v>1365</v>
      </c>
      <c r="L6804" s="590" t="s">
        <v>5925</v>
      </c>
      <c r="M6804" s="591" t="s">
        <v>1453</v>
      </c>
      <c r="O6804" s="554" t="str">
        <f t="shared" si="631"/>
        <v>B4/23/05-E</v>
      </c>
      <c r="P6804" s="555"/>
      <c r="Q6804" s="555"/>
      <c r="R6804" s="555"/>
    </row>
    <row r="6805" spans="1:18" ht="14.5">
      <c r="B6805" s="590" t="s">
        <v>1522</v>
      </c>
      <c r="C6805" s="590" t="s">
        <v>1914</v>
      </c>
      <c r="D6805" s="590" t="s">
        <v>2114</v>
      </c>
      <c r="E6805" s="590" t="s">
        <v>11</v>
      </c>
      <c r="F6805" s="591" t="s">
        <v>1448</v>
      </c>
      <c r="G6805" s="590" t="s">
        <v>179</v>
      </c>
      <c r="H6805" s="589">
        <v>345</v>
      </c>
      <c r="I6805" s="589">
        <v>140.5</v>
      </c>
      <c r="J6805" s="592">
        <v>48472.5</v>
      </c>
      <c r="K6805" s="590" t="s">
        <v>1365</v>
      </c>
      <c r="L6805" s="590" t="s">
        <v>5926</v>
      </c>
      <c r="M6805" s="591" t="s">
        <v>1448</v>
      </c>
      <c r="O6805" s="554" t="str">
        <f t="shared" si="631"/>
        <v>B4/23/05-F</v>
      </c>
      <c r="P6805" s="555"/>
      <c r="Q6805" s="555"/>
      <c r="R6805" s="555"/>
    </row>
    <row r="6806" spans="1:18">
      <c r="B6806" s="590" t="s">
        <v>1522</v>
      </c>
      <c r="C6806" s="590" t="s">
        <v>1914</v>
      </c>
      <c r="D6806" s="590" t="s">
        <v>2114</v>
      </c>
      <c r="E6806" s="590" t="s">
        <v>27</v>
      </c>
      <c r="F6806" s="591" t="s">
        <v>1445</v>
      </c>
      <c r="G6806" s="590" t="s">
        <v>179</v>
      </c>
      <c r="H6806" s="589">
        <v>210</v>
      </c>
      <c r="I6806" s="589">
        <v>166.75</v>
      </c>
      <c r="J6806" s="592">
        <v>35017.5</v>
      </c>
      <c r="K6806" s="590" t="s">
        <v>1365</v>
      </c>
      <c r="L6806" s="590" t="s">
        <v>5927</v>
      </c>
      <c r="M6806" s="591" t="s">
        <v>1445</v>
      </c>
      <c r="O6806" s="554" t="str">
        <f t="shared" si="631"/>
        <v>B4/23/05-G</v>
      </c>
    </row>
    <row r="6807" spans="1:18">
      <c r="B6807" s="590" t="s">
        <v>1522</v>
      </c>
      <c r="C6807" s="590" t="s">
        <v>1914</v>
      </c>
      <c r="D6807" s="590" t="s">
        <v>2114</v>
      </c>
      <c r="E6807" s="590" t="s">
        <v>28</v>
      </c>
      <c r="F6807" s="591" t="s">
        <v>1449</v>
      </c>
      <c r="G6807" s="590" t="s">
        <v>179</v>
      </c>
      <c r="H6807" s="589">
        <v>542</v>
      </c>
      <c r="I6807" s="589">
        <v>190.88</v>
      </c>
      <c r="J6807" s="592">
        <v>103456.96000000001</v>
      </c>
      <c r="K6807" s="590" t="s">
        <v>1365</v>
      </c>
      <c r="L6807" s="590" t="s">
        <v>5928</v>
      </c>
      <c r="M6807" s="591" t="s">
        <v>1449</v>
      </c>
      <c r="O6807" s="554" t="str">
        <f t="shared" si="631"/>
        <v>B4/23/05-H</v>
      </c>
    </row>
    <row r="6808" spans="1:18">
      <c r="B6808" s="590" t="s">
        <v>1522</v>
      </c>
      <c r="C6808" s="590" t="s">
        <v>1914</v>
      </c>
      <c r="D6808" s="590" t="s">
        <v>2114</v>
      </c>
      <c r="E6808" s="590" t="s">
        <v>33</v>
      </c>
      <c r="F6808" s="591" t="s">
        <v>1455</v>
      </c>
      <c r="G6808" s="590" t="s">
        <v>179</v>
      </c>
      <c r="H6808" s="589">
        <v>70.5</v>
      </c>
      <c r="I6808" s="589">
        <v>225.88</v>
      </c>
      <c r="J6808" s="592">
        <v>15924.54</v>
      </c>
      <c r="K6808" s="590" t="s">
        <v>1365</v>
      </c>
      <c r="L6808" s="590" t="s">
        <v>5929</v>
      </c>
      <c r="M6808" s="591" t="s">
        <v>1455</v>
      </c>
      <c r="O6808" s="554" t="str">
        <f t="shared" si="631"/>
        <v>B4/23/05-J</v>
      </c>
    </row>
    <row r="6809" spans="1:18">
      <c r="B6809" s="590" t="s">
        <v>1522</v>
      </c>
      <c r="C6809" s="590" t="s">
        <v>1914</v>
      </c>
      <c r="D6809" s="590" t="s">
        <v>2114</v>
      </c>
      <c r="E6809" s="590" t="s">
        <v>34</v>
      </c>
      <c r="F6809" s="591" t="s">
        <v>1467</v>
      </c>
      <c r="G6809" s="590" t="s">
        <v>179</v>
      </c>
      <c r="H6809" s="589">
        <v>162.5</v>
      </c>
      <c r="I6809" s="589">
        <v>285.25</v>
      </c>
      <c r="J6809" s="592">
        <v>46353.13</v>
      </c>
      <c r="K6809" s="590" t="s">
        <v>1365</v>
      </c>
      <c r="L6809" s="590" t="s">
        <v>5930</v>
      </c>
      <c r="M6809" s="591" t="s">
        <v>1467</v>
      </c>
      <c r="O6809" s="554" t="str">
        <f t="shared" si="631"/>
        <v>B4/23/05-K</v>
      </c>
    </row>
    <row r="6810" spans="1:18">
      <c r="B6810" s="590" t="s">
        <v>1522</v>
      </c>
      <c r="C6810" s="590" t="s">
        <v>1914</v>
      </c>
      <c r="D6810" s="590" t="s">
        <v>2114</v>
      </c>
      <c r="E6810" s="590" t="s">
        <v>39</v>
      </c>
      <c r="F6810" s="591" t="s">
        <v>1457</v>
      </c>
      <c r="G6810" s="590" t="s">
        <v>179</v>
      </c>
      <c r="H6810" s="589">
        <v>65</v>
      </c>
      <c r="I6810" s="592">
        <v>1576.88</v>
      </c>
      <c r="J6810" s="592">
        <v>102497.2</v>
      </c>
      <c r="K6810" s="590" t="s">
        <v>1365</v>
      </c>
      <c r="L6810" s="590" t="s">
        <v>5931</v>
      </c>
      <c r="M6810" s="591" t="s">
        <v>1457</v>
      </c>
      <c r="O6810" s="554" t="str">
        <f t="shared" si="631"/>
        <v>B4/23/05-L</v>
      </c>
    </row>
    <row r="6811" spans="1:18">
      <c r="B6811" s="590" t="s">
        <v>1522</v>
      </c>
      <c r="C6811" s="590" t="s">
        <v>1914</v>
      </c>
      <c r="D6811" s="590" t="s">
        <v>2114</v>
      </c>
      <c r="E6811" s="590" t="s">
        <v>38</v>
      </c>
      <c r="F6811" s="591" t="s">
        <v>1461</v>
      </c>
      <c r="G6811" s="590" t="s">
        <v>179</v>
      </c>
      <c r="H6811" s="589">
        <v>65</v>
      </c>
      <c r="I6811" s="589">
        <v>570.25</v>
      </c>
      <c r="J6811" s="592">
        <v>37066.25</v>
      </c>
      <c r="K6811" s="590" t="s">
        <v>1365</v>
      </c>
      <c r="L6811" s="590" t="s">
        <v>5932</v>
      </c>
      <c r="M6811" s="591" t="s">
        <v>1461</v>
      </c>
      <c r="O6811" s="554" t="str">
        <f t="shared" si="631"/>
        <v>B4/23/05-M</v>
      </c>
    </row>
    <row r="6812" spans="1:18">
      <c r="B6812" s="590" t="s">
        <v>1522</v>
      </c>
      <c r="C6812" s="590" t="s">
        <v>1914</v>
      </c>
      <c r="D6812" s="590" t="s">
        <v>2114</v>
      </c>
      <c r="E6812" s="590" t="s">
        <v>205</v>
      </c>
      <c r="F6812" s="591" t="s">
        <v>1459</v>
      </c>
      <c r="G6812" s="590" t="s">
        <v>179</v>
      </c>
      <c r="H6812" s="589">
        <v>240</v>
      </c>
      <c r="I6812" s="589">
        <v>844.13</v>
      </c>
      <c r="J6812" s="592">
        <v>202591.2</v>
      </c>
      <c r="K6812" s="590" t="s">
        <v>1365</v>
      </c>
      <c r="L6812" s="590" t="s">
        <v>5933</v>
      </c>
      <c r="M6812" s="591" t="s">
        <v>1459</v>
      </c>
      <c r="O6812" s="554" t="str">
        <f t="shared" si="631"/>
        <v>B4/23/05-N</v>
      </c>
    </row>
    <row r="6813" spans="1:18">
      <c r="B6813" s="590" t="s">
        <v>1522</v>
      </c>
      <c r="C6813" s="590" t="s">
        <v>1914</v>
      </c>
      <c r="D6813" s="590" t="s">
        <v>2114</v>
      </c>
      <c r="E6813" s="590" t="s">
        <v>414</v>
      </c>
      <c r="F6813" s="591" t="s">
        <v>1468</v>
      </c>
      <c r="G6813" s="590" t="s">
        <v>179</v>
      </c>
      <c r="H6813" s="593">
        <v>1345</v>
      </c>
      <c r="I6813" s="592">
        <v>1161.75</v>
      </c>
      <c r="J6813" s="592">
        <v>1562553.75</v>
      </c>
      <c r="K6813" s="590" t="s">
        <v>1365</v>
      </c>
      <c r="L6813" s="590" t="s">
        <v>5934</v>
      </c>
      <c r="M6813" s="591" t="s">
        <v>1468</v>
      </c>
      <c r="O6813" s="554" t="str">
        <f t="shared" si="631"/>
        <v>B4/23/05-P</v>
      </c>
    </row>
    <row r="6816" spans="1:18" ht="43.5">
      <c r="A6816" s="587">
        <v>4</v>
      </c>
      <c r="B6816" s="588" t="s">
        <v>1523</v>
      </c>
      <c r="C6816" s="588" t="s">
        <v>36</v>
      </c>
      <c r="D6816" s="588" t="s">
        <v>36</v>
      </c>
      <c r="E6816" s="588" t="s">
        <v>36</v>
      </c>
      <c r="F6816" s="587" t="s">
        <v>796</v>
      </c>
      <c r="G6816" s="588" t="s">
        <v>36</v>
      </c>
      <c r="H6816" s="587"/>
      <c r="I6816" s="587"/>
      <c r="J6816" s="583">
        <v>78209.960000000006</v>
      </c>
      <c r="K6816" s="588"/>
      <c r="L6816" s="588"/>
      <c r="M6816" s="587"/>
      <c r="N6816" s="587"/>
      <c r="O6816" s="587"/>
    </row>
    <row r="6817" spans="1:18">
      <c r="B6817" s="590" t="s">
        <v>1523</v>
      </c>
      <c r="C6817" s="590" t="s">
        <v>1914</v>
      </c>
      <c r="D6817" s="590" t="s">
        <v>2114</v>
      </c>
      <c r="E6817" s="590" t="s">
        <v>5</v>
      </c>
      <c r="F6817" s="591" t="s">
        <v>1454</v>
      </c>
      <c r="G6817" s="590" t="s">
        <v>179</v>
      </c>
      <c r="H6817" s="589">
        <v>380</v>
      </c>
      <c r="I6817" s="589">
        <v>37.630000000000003</v>
      </c>
      <c r="J6817" s="592">
        <v>14299.4</v>
      </c>
      <c r="K6817" s="590" t="s">
        <v>1365</v>
      </c>
      <c r="L6817" s="590" t="s">
        <v>5935</v>
      </c>
      <c r="M6817" s="591" t="s">
        <v>1454</v>
      </c>
      <c r="O6817" s="554" t="str">
        <f t="shared" ref="O6817:O6827" si="632">+_xlfn.CONCAT(B6817,"-",E6817)</f>
        <v>B4/23/06-A</v>
      </c>
    </row>
    <row r="6818" spans="1:18">
      <c r="B6818" s="590" t="s">
        <v>1523</v>
      </c>
      <c r="C6818" s="590" t="s">
        <v>1914</v>
      </c>
      <c r="D6818" s="590" t="s">
        <v>2114</v>
      </c>
      <c r="E6818" s="590" t="s">
        <v>6</v>
      </c>
      <c r="F6818" s="591" t="s">
        <v>1453</v>
      </c>
      <c r="G6818" s="590" t="s">
        <v>179</v>
      </c>
      <c r="H6818" s="589">
        <v>10</v>
      </c>
      <c r="I6818" s="589">
        <v>35.5</v>
      </c>
      <c r="J6818" s="589">
        <v>355</v>
      </c>
      <c r="K6818" s="590" t="s">
        <v>1365</v>
      </c>
      <c r="L6818" s="590" t="s">
        <v>5936</v>
      </c>
      <c r="M6818" s="591" t="s">
        <v>1453</v>
      </c>
      <c r="O6818" s="554" t="str">
        <f t="shared" si="632"/>
        <v>B4/23/06-B</v>
      </c>
    </row>
    <row r="6819" spans="1:18" ht="14.5">
      <c r="B6819" s="590" t="s">
        <v>1523</v>
      </c>
      <c r="C6819" s="590" t="s">
        <v>1914</v>
      </c>
      <c r="D6819" s="590" t="s">
        <v>2114</v>
      </c>
      <c r="E6819" s="590" t="s">
        <v>7</v>
      </c>
      <c r="F6819" s="591" t="s">
        <v>1448</v>
      </c>
      <c r="G6819" s="590" t="s">
        <v>179</v>
      </c>
      <c r="H6819" s="589">
        <v>20</v>
      </c>
      <c r="I6819" s="589">
        <v>39.75</v>
      </c>
      <c r="J6819" s="589">
        <v>795</v>
      </c>
      <c r="K6819" s="590" t="s">
        <v>1365</v>
      </c>
      <c r="L6819" s="590" t="s">
        <v>5937</v>
      </c>
      <c r="M6819" s="591" t="s">
        <v>1448</v>
      </c>
      <c r="O6819" s="554" t="str">
        <f t="shared" si="632"/>
        <v>B4/23/06-C</v>
      </c>
      <c r="P6819" s="555"/>
      <c r="Q6819" s="555"/>
      <c r="R6819" s="555"/>
    </row>
    <row r="6820" spans="1:18">
      <c r="B6820" s="590" t="s">
        <v>1523</v>
      </c>
      <c r="C6820" s="590" t="s">
        <v>1914</v>
      </c>
      <c r="D6820" s="590" t="s">
        <v>2114</v>
      </c>
      <c r="E6820" s="590" t="s">
        <v>8</v>
      </c>
      <c r="F6820" s="591" t="s">
        <v>1449</v>
      </c>
      <c r="G6820" s="590" t="s">
        <v>179</v>
      </c>
      <c r="H6820" s="589">
        <v>230</v>
      </c>
      <c r="I6820" s="589">
        <v>70.63</v>
      </c>
      <c r="J6820" s="592">
        <v>16244.9</v>
      </c>
      <c r="K6820" s="590" t="s">
        <v>1365</v>
      </c>
      <c r="L6820" s="590" t="s">
        <v>5938</v>
      </c>
      <c r="M6820" s="591" t="s">
        <v>1449</v>
      </c>
      <c r="O6820" s="554" t="str">
        <f t="shared" si="632"/>
        <v>B4/23/06-D</v>
      </c>
    </row>
    <row r="6821" spans="1:18">
      <c r="B6821" s="590" t="s">
        <v>1523</v>
      </c>
      <c r="C6821" s="590" t="s">
        <v>1914</v>
      </c>
      <c r="D6821" s="590" t="s">
        <v>2114</v>
      </c>
      <c r="E6821" s="590" t="s">
        <v>10</v>
      </c>
      <c r="F6821" s="591" t="s">
        <v>797</v>
      </c>
      <c r="G6821" s="590" t="s">
        <v>0</v>
      </c>
      <c r="H6821" s="589">
        <v>1</v>
      </c>
      <c r="I6821" s="592">
        <v>5171.88</v>
      </c>
      <c r="J6821" s="592">
        <v>5171.88</v>
      </c>
      <c r="K6821" s="590" t="s">
        <v>1365</v>
      </c>
      <c r="L6821" s="590" t="s">
        <v>5939</v>
      </c>
      <c r="M6821" s="591" t="s">
        <v>797</v>
      </c>
      <c r="O6821" s="554" t="str">
        <f t="shared" si="632"/>
        <v>B4/23/06-E</v>
      </c>
    </row>
    <row r="6822" spans="1:18">
      <c r="B6822" s="590" t="s">
        <v>1523</v>
      </c>
      <c r="C6822" s="590" t="s">
        <v>1914</v>
      </c>
      <c r="D6822" s="590" t="s">
        <v>2114</v>
      </c>
      <c r="E6822" s="590" t="s">
        <v>11</v>
      </c>
      <c r="F6822" s="591" t="s">
        <v>798</v>
      </c>
      <c r="G6822" s="590" t="s">
        <v>0</v>
      </c>
      <c r="H6822" s="589">
        <v>1</v>
      </c>
      <c r="I6822" s="592">
        <v>5171.88</v>
      </c>
      <c r="J6822" s="592">
        <v>5171.88</v>
      </c>
      <c r="K6822" s="590" t="s">
        <v>1365</v>
      </c>
      <c r="L6822" s="590" t="s">
        <v>5940</v>
      </c>
      <c r="M6822" s="591" t="s">
        <v>798</v>
      </c>
      <c r="O6822" s="554" t="str">
        <f t="shared" si="632"/>
        <v>B4/23/06-F</v>
      </c>
    </row>
    <row r="6823" spans="1:18">
      <c r="B6823" s="590" t="s">
        <v>1523</v>
      </c>
      <c r="C6823" s="590" t="s">
        <v>1914</v>
      </c>
      <c r="D6823" s="590" t="s">
        <v>2114</v>
      </c>
      <c r="E6823" s="590" t="s">
        <v>27</v>
      </c>
      <c r="F6823" s="591" t="s">
        <v>799</v>
      </c>
      <c r="G6823" s="590" t="s">
        <v>0</v>
      </c>
      <c r="H6823" s="589">
        <v>1</v>
      </c>
      <c r="I6823" s="592">
        <v>5171.88</v>
      </c>
      <c r="J6823" s="592">
        <v>5171.88</v>
      </c>
      <c r="K6823" s="590" t="s">
        <v>1365</v>
      </c>
      <c r="L6823" s="590" t="s">
        <v>5941</v>
      </c>
      <c r="M6823" s="591" t="s">
        <v>799</v>
      </c>
      <c r="O6823" s="554" t="str">
        <f t="shared" si="632"/>
        <v>B4/23/06-G</v>
      </c>
    </row>
    <row r="6824" spans="1:18">
      <c r="B6824" s="590" t="s">
        <v>1523</v>
      </c>
      <c r="C6824" s="590" t="s">
        <v>1914</v>
      </c>
      <c r="D6824" s="590" t="s">
        <v>2114</v>
      </c>
      <c r="E6824" s="590" t="s">
        <v>28</v>
      </c>
      <c r="F6824" s="591" t="s">
        <v>800</v>
      </c>
      <c r="G6824" s="590" t="s">
        <v>0</v>
      </c>
      <c r="H6824" s="589">
        <v>1</v>
      </c>
      <c r="I6824" s="592">
        <v>8921.8799999999992</v>
      </c>
      <c r="J6824" s="592">
        <v>8921.8799999999992</v>
      </c>
      <c r="K6824" s="590" t="s">
        <v>1365</v>
      </c>
      <c r="L6824" s="590" t="s">
        <v>5942</v>
      </c>
      <c r="M6824" s="591" t="s">
        <v>800</v>
      </c>
      <c r="O6824" s="554" t="str">
        <f t="shared" si="632"/>
        <v>B4/23/06-H</v>
      </c>
    </row>
    <row r="6825" spans="1:18">
      <c r="B6825" s="590" t="s">
        <v>1523</v>
      </c>
      <c r="C6825" s="590" t="s">
        <v>1914</v>
      </c>
      <c r="D6825" s="590" t="s">
        <v>2114</v>
      </c>
      <c r="E6825" s="590" t="s">
        <v>33</v>
      </c>
      <c r="F6825" s="591" t="s">
        <v>801</v>
      </c>
      <c r="G6825" s="590" t="s">
        <v>0</v>
      </c>
      <c r="H6825" s="589">
        <v>1</v>
      </c>
      <c r="I6825" s="592">
        <v>11421.88</v>
      </c>
      <c r="J6825" s="592">
        <v>11421.88</v>
      </c>
      <c r="K6825" s="590" t="s">
        <v>1365</v>
      </c>
      <c r="L6825" s="590" t="s">
        <v>5943</v>
      </c>
      <c r="M6825" s="591" t="s">
        <v>801</v>
      </c>
      <c r="O6825" s="554" t="str">
        <f t="shared" si="632"/>
        <v>B4/23/06-J</v>
      </c>
    </row>
    <row r="6826" spans="1:18">
      <c r="B6826" s="590" t="s">
        <v>1523</v>
      </c>
      <c r="C6826" s="590" t="s">
        <v>1914</v>
      </c>
      <c r="D6826" s="590" t="s">
        <v>2114</v>
      </c>
      <c r="E6826" s="590" t="s">
        <v>34</v>
      </c>
      <c r="F6826" s="591" t="s">
        <v>802</v>
      </c>
      <c r="G6826" s="590" t="s">
        <v>0</v>
      </c>
      <c r="H6826" s="589">
        <v>1</v>
      </c>
      <c r="I6826" s="592">
        <v>5171.88</v>
      </c>
      <c r="J6826" s="592">
        <v>5171.88</v>
      </c>
      <c r="K6826" s="590" t="s">
        <v>1365</v>
      </c>
      <c r="L6826" s="590" t="s">
        <v>5944</v>
      </c>
      <c r="M6826" s="591" t="s">
        <v>802</v>
      </c>
      <c r="O6826" s="554" t="str">
        <f t="shared" si="632"/>
        <v>B4/23/06-K</v>
      </c>
    </row>
    <row r="6827" spans="1:18">
      <c r="B6827" s="590" t="s">
        <v>1523</v>
      </c>
      <c r="C6827" s="590" t="s">
        <v>1914</v>
      </c>
      <c r="D6827" s="590" t="s">
        <v>2114</v>
      </c>
      <c r="E6827" s="590" t="s">
        <v>39</v>
      </c>
      <c r="F6827" s="591" t="s">
        <v>803</v>
      </c>
      <c r="G6827" s="590" t="s">
        <v>0</v>
      </c>
      <c r="H6827" s="589">
        <v>1</v>
      </c>
      <c r="I6827" s="592">
        <v>5484.38</v>
      </c>
      <c r="J6827" s="592">
        <v>5484.38</v>
      </c>
      <c r="K6827" s="590" t="s">
        <v>1365</v>
      </c>
      <c r="L6827" s="590" t="s">
        <v>5945</v>
      </c>
      <c r="M6827" s="591" t="s">
        <v>803</v>
      </c>
      <c r="O6827" s="554" t="str">
        <f t="shared" si="632"/>
        <v>B4/23/06-L</v>
      </c>
    </row>
    <row r="6829" spans="1:18" ht="14.5">
      <c r="A6829" s="587">
        <v>4</v>
      </c>
      <c r="B6829" s="588" t="s">
        <v>1523</v>
      </c>
      <c r="C6829" s="588" t="s">
        <v>36</v>
      </c>
      <c r="D6829" s="588" t="s">
        <v>36</v>
      </c>
      <c r="E6829" s="588" t="s">
        <v>36</v>
      </c>
      <c r="F6829" s="587" t="s">
        <v>804</v>
      </c>
      <c r="G6829" s="588" t="s">
        <v>36</v>
      </c>
      <c r="H6829" s="587"/>
      <c r="I6829" s="587"/>
      <c r="J6829" s="583">
        <v>28843.75</v>
      </c>
      <c r="K6829" s="588"/>
      <c r="L6829" s="588"/>
      <c r="M6829" s="587"/>
      <c r="N6829" s="587"/>
      <c r="O6829" s="587"/>
    </row>
    <row r="6830" spans="1:18">
      <c r="B6830" s="590" t="s">
        <v>1523</v>
      </c>
      <c r="C6830" s="590" t="s">
        <v>1914</v>
      </c>
      <c r="D6830" s="590" t="s">
        <v>2114</v>
      </c>
      <c r="E6830" s="590" t="s">
        <v>38</v>
      </c>
      <c r="F6830" s="591" t="s">
        <v>805</v>
      </c>
      <c r="G6830" s="590" t="s">
        <v>311</v>
      </c>
      <c r="H6830" s="589">
        <v>2</v>
      </c>
      <c r="I6830" s="592">
        <v>5768.75</v>
      </c>
      <c r="J6830" s="592">
        <v>11537.5</v>
      </c>
      <c r="K6830" s="590" t="s">
        <v>1365</v>
      </c>
      <c r="L6830" s="590" t="s">
        <v>5946</v>
      </c>
      <c r="M6830" s="591" t="s">
        <v>805</v>
      </c>
      <c r="O6830" s="554" t="str">
        <f t="shared" ref="O6830:O6832" si="633">+_xlfn.CONCAT(B6830,"-",E6830)</f>
        <v>B4/23/06-M</v>
      </c>
    </row>
    <row r="6831" spans="1:18">
      <c r="B6831" s="590" t="s">
        <v>1523</v>
      </c>
      <c r="C6831" s="590" t="s">
        <v>1914</v>
      </c>
      <c r="D6831" s="590" t="s">
        <v>2114</v>
      </c>
      <c r="E6831" s="590" t="s">
        <v>205</v>
      </c>
      <c r="F6831" s="591" t="s">
        <v>806</v>
      </c>
      <c r="G6831" s="590" t="s">
        <v>311</v>
      </c>
      <c r="H6831" s="589">
        <v>2</v>
      </c>
      <c r="I6831" s="592">
        <v>5768.75</v>
      </c>
      <c r="J6831" s="592">
        <v>11537.5</v>
      </c>
      <c r="K6831" s="590" t="s">
        <v>1365</v>
      </c>
      <c r="L6831" s="590" t="s">
        <v>5947</v>
      </c>
      <c r="M6831" s="591" t="s">
        <v>806</v>
      </c>
      <c r="O6831" s="554" t="str">
        <f t="shared" si="633"/>
        <v>B4/23/06-N</v>
      </c>
    </row>
    <row r="6832" spans="1:18" ht="14.5">
      <c r="B6832" s="590" t="s">
        <v>1523</v>
      </c>
      <c r="C6832" s="590" t="s">
        <v>1914</v>
      </c>
      <c r="D6832" s="590" t="s">
        <v>2114</v>
      </c>
      <c r="E6832" s="590" t="s">
        <v>414</v>
      </c>
      <c r="F6832" s="591" t="s">
        <v>807</v>
      </c>
      <c r="G6832" s="590" t="s">
        <v>311</v>
      </c>
      <c r="H6832" s="589">
        <v>1</v>
      </c>
      <c r="I6832" s="592">
        <v>5768.75</v>
      </c>
      <c r="J6832" s="592">
        <v>5768.75</v>
      </c>
      <c r="K6832" s="590" t="s">
        <v>1365</v>
      </c>
      <c r="L6832" s="590" t="s">
        <v>5948</v>
      </c>
      <c r="M6832" s="591" t="s">
        <v>807</v>
      </c>
      <c r="O6832" s="554" t="str">
        <f t="shared" si="633"/>
        <v>B4/23/06-P</v>
      </c>
      <c r="P6832" s="555"/>
      <c r="Q6832" s="555"/>
      <c r="R6832" s="555"/>
    </row>
    <row r="6834" spans="1:18" ht="14.5">
      <c r="A6834" s="587">
        <v>4</v>
      </c>
      <c r="B6834" s="588" t="s">
        <v>1523</v>
      </c>
      <c r="C6834" s="588" t="s">
        <v>36</v>
      </c>
      <c r="D6834" s="588" t="s">
        <v>36</v>
      </c>
      <c r="E6834" s="588" t="s">
        <v>36</v>
      </c>
      <c r="F6834" s="587" t="s">
        <v>2135</v>
      </c>
      <c r="G6834" s="588" t="s">
        <v>36</v>
      </c>
      <c r="H6834" s="587"/>
      <c r="I6834" s="587"/>
      <c r="J6834" s="583">
        <v>36460.76</v>
      </c>
      <c r="K6834" s="588"/>
      <c r="L6834" s="588"/>
      <c r="M6834" s="587"/>
      <c r="N6834" s="587"/>
      <c r="O6834" s="587"/>
    </row>
    <row r="6835" spans="1:18">
      <c r="B6835" s="590" t="s">
        <v>1523</v>
      </c>
      <c r="C6835" s="590" t="s">
        <v>1914</v>
      </c>
      <c r="D6835" s="590" t="s">
        <v>2114</v>
      </c>
      <c r="E6835" s="590" t="s">
        <v>416</v>
      </c>
      <c r="F6835" s="591" t="s">
        <v>809</v>
      </c>
      <c r="G6835" s="590" t="s">
        <v>311</v>
      </c>
      <c r="H6835" s="589">
        <v>1</v>
      </c>
      <c r="I6835" s="592">
        <v>18230.38</v>
      </c>
      <c r="J6835" s="592">
        <v>18230.38</v>
      </c>
      <c r="K6835" s="590" t="s">
        <v>1365</v>
      </c>
      <c r="L6835" s="590" t="s">
        <v>5949</v>
      </c>
      <c r="M6835" s="591" t="s">
        <v>809</v>
      </c>
      <c r="O6835" s="554" t="str">
        <f t="shared" ref="O6835:O6836" si="634">+_xlfn.CONCAT(B6835,"-",E6835)</f>
        <v>B4/23/06-Q</v>
      </c>
    </row>
    <row r="6836" spans="1:18">
      <c r="B6836" s="590" t="s">
        <v>1523</v>
      </c>
      <c r="C6836" s="590" t="s">
        <v>1914</v>
      </c>
      <c r="D6836" s="590" t="s">
        <v>2114</v>
      </c>
      <c r="E6836" s="590" t="s">
        <v>419</v>
      </c>
      <c r="F6836" s="591" t="s">
        <v>810</v>
      </c>
      <c r="G6836" s="590" t="s">
        <v>311</v>
      </c>
      <c r="H6836" s="589">
        <v>1</v>
      </c>
      <c r="I6836" s="592">
        <v>18230.38</v>
      </c>
      <c r="J6836" s="592">
        <v>18230.38</v>
      </c>
      <c r="K6836" s="590" t="s">
        <v>1365</v>
      </c>
      <c r="L6836" s="590" t="s">
        <v>5950</v>
      </c>
      <c r="M6836" s="591" t="s">
        <v>810</v>
      </c>
      <c r="O6836" s="554" t="str">
        <f t="shared" si="634"/>
        <v>B4/23/06-R</v>
      </c>
    </row>
    <row r="6837" spans="1:18" ht="14.5">
      <c r="P6837" s="555"/>
      <c r="Q6837" s="555"/>
      <c r="R6837" s="555"/>
    </row>
    <row r="6839" spans="1:18" ht="14.5">
      <c r="A6839" s="587">
        <v>3</v>
      </c>
      <c r="B6839" s="588" t="s">
        <v>1524</v>
      </c>
      <c r="C6839" s="588" t="s">
        <v>36</v>
      </c>
      <c r="D6839" s="588" t="s">
        <v>36</v>
      </c>
      <c r="E6839" s="588" t="s">
        <v>36</v>
      </c>
      <c r="F6839" s="587" t="s">
        <v>811</v>
      </c>
      <c r="G6839" s="588" t="s">
        <v>36</v>
      </c>
      <c r="H6839" s="587"/>
      <c r="I6839" s="587"/>
      <c r="J6839" s="583">
        <v>342150</v>
      </c>
      <c r="K6839" s="588"/>
      <c r="L6839" s="588"/>
      <c r="M6839" s="587"/>
      <c r="N6839" s="587"/>
      <c r="O6839" s="587"/>
    </row>
    <row r="6840" spans="1:18" ht="72.5">
      <c r="A6840" s="587">
        <v>4</v>
      </c>
      <c r="B6840" s="588" t="s">
        <v>1524</v>
      </c>
      <c r="C6840" s="588" t="s">
        <v>36</v>
      </c>
      <c r="D6840" s="588" t="s">
        <v>36</v>
      </c>
      <c r="E6840" s="588" t="s">
        <v>36</v>
      </c>
      <c r="F6840" s="587" t="s">
        <v>812</v>
      </c>
      <c r="G6840" s="588" t="s">
        <v>36</v>
      </c>
      <c r="H6840" s="587"/>
      <c r="I6840" s="587"/>
      <c r="J6840" s="583">
        <v>342150</v>
      </c>
      <c r="K6840" s="588"/>
      <c r="L6840" s="588"/>
      <c r="M6840" s="587"/>
      <c r="N6840" s="587"/>
      <c r="O6840" s="587"/>
    </row>
    <row r="6841" spans="1:18">
      <c r="B6841" s="590" t="s">
        <v>1524</v>
      </c>
      <c r="C6841" s="590" t="s">
        <v>1914</v>
      </c>
      <c r="D6841" s="590" t="s">
        <v>2114</v>
      </c>
      <c r="E6841" s="590" t="s">
        <v>5</v>
      </c>
      <c r="F6841" s="591" t="s">
        <v>813</v>
      </c>
      <c r="G6841" s="590" t="s">
        <v>311</v>
      </c>
      <c r="H6841" s="589">
        <v>4</v>
      </c>
      <c r="I6841" s="592">
        <v>36287.5</v>
      </c>
      <c r="J6841" s="592">
        <v>145150</v>
      </c>
      <c r="K6841" s="590" t="s">
        <v>1365</v>
      </c>
      <c r="L6841" s="590" t="s">
        <v>5951</v>
      </c>
      <c r="M6841" s="591" t="s">
        <v>813</v>
      </c>
      <c r="O6841" s="554" t="str">
        <f t="shared" ref="O6841:O6844" si="635">+_xlfn.CONCAT(B6841,"-",E6841)</f>
        <v>B4/23/07-A</v>
      </c>
    </row>
    <row r="6842" spans="1:18" ht="14.5">
      <c r="B6842" s="590" t="s">
        <v>1524</v>
      </c>
      <c r="C6842" s="590" t="s">
        <v>1914</v>
      </c>
      <c r="D6842" s="590" t="s">
        <v>2114</v>
      </c>
      <c r="E6842" s="590" t="s">
        <v>6</v>
      </c>
      <c r="F6842" s="591" t="s">
        <v>814</v>
      </c>
      <c r="G6842" s="590" t="s">
        <v>311</v>
      </c>
      <c r="H6842" s="589">
        <v>2</v>
      </c>
      <c r="I6842" s="592">
        <v>12962.5</v>
      </c>
      <c r="J6842" s="592">
        <v>25925</v>
      </c>
      <c r="K6842" s="590" t="s">
        <v>1365</v>
      </c>
      <c r="L6842" s="590" t="s">
        <v>5952</v>
      </c>
      <c r="M6842" s="591" t="s">
        <v>814</v>
      </c>
      <c r="O6842" s="554" t="str">
        <f t="shared" si="635"/>
        <v>B4/23/07-B</v>
      </c>
      <c r="P6842" s="555"/>
      <c r="Q6842" s="555"/>
      <c r="R6842" s="555"/>
    </row>
    <row r="6843" spans="1:18" ht="14.5">
      <c r="B6843" s="590" t="s">
        <v>1524</v>
      </c>
      <c r="C6843" s="590" t="s">
        <v>1914</v>
      </c>
      <c r="D6843" s="590" t="s">
        <v>2114</v>
      </c>
      <c r="E6843" s="590" t="s">
        <v>7</v>
      </c>
      <c r="F6843" s="591" t="s">
        <v>815</v>
      </c>
      <c r="G6843" s="590" t="s">
        <v>311</v>
      </c>
      <c r="H6843" s="589">
        <v>4</v>
      </c>
      <c r="I6843" s="592">
        <v>36287.5</v>
      </c>
      <c r="J6843" s="592">
        <v>145150</v>
      </c>
      <c r="K6843" s="590" t="s">
        <v>1365</v>
      </c>
      <c r="L6843" s="590" t="s">
        <v>5953</v>
      </c>
      <c r="M6843" s="591" t="s">
        <v>815</v>
      </c>
      <c r="O6843" s="554" t="str">
        <f t="shared" si="635"/>
        <v>B4/23/07-C</v>
      </c>
      <c r="P6843" s="555"/>
      <c r="Q6843" s="555"/>
      <c r="R6843" s="555"/>
    </row>
    <row r="6844" spans="1:18">
      <c r="B6844" s="590" t="s">
        <v>1524</v>
      </c>
      <c r="C6844" s="590" t="s">
        <v>1914</v>
      </c>
      <c r="D6844" s="590" t="s">
        <v>2114</v>
      </c>
      <c r="E6844" s="590" t="s">
        <v>8</v>
      </c>
      <c r="F6844" s="591" t="s">
        <v>816</v>
      </c>
      <c r="G6844" s="590" t="s">
        <v>311</v>
      </c>
      <c r="H6844" s="589">
        <v>2</v>
      </c>
      <c r="I6844" s="592">
        <v>12962.5</v>
      </c>
      <c r="J6844" s="592">
        <v>25925</v>
      </c>
      <c r="K6844" s="590" t="s">
        <v>1365</v>
      </c>
      <c r="L6844" s="590" t="s">
        <v>5954</v>
      </c>
      <c r="M6844" s="591" t="s">
        <v>816</v>
      </c>
      <c r="O6844" s="554" t="str">
        <f t="shared" si="635"/>
        <v>B4/23/07-D</v>
      </c>
    </row>
    <row r="6846" spans="1:18" ht="14.5">
      <c r="A6846" s="587">
        <v>3</v>
      </c>
      <c r="B6846" s="588" t="s">
        <v>1524</v>
      </c>
      <c r="C6846" s="588" t="s">
        <v>36</v>
      </c>
      <c r="D6846" s="588" t="s">
        <v>36</v>
      </c>
      <c r="E6846" s="588" t="s">
        <v>36</v>
      </c>
      <c r="F6846" s="587" t="s">
        <v>817</v>
      </c>
      <c r="G6846" s="588" t="s">
        <v>36</v>
      </c>
      <c r="H6846" s="587"/>
      <c r="I6846" s="587"/>
      <c r="J6846" s="583">
        <v>40050.26</v>
      </c>
      <c r="K6846" s="588"/>
      <c r="L6846" s="588"/>
      <c r="M6846" s="587"/>
      <c r="N6846" s="587"/>
      <c r="O6846" s="587"/>
    </row>
    <row r="6847" spans="1:18" ht="14.5">
      <c r="A6847" s="587">
        <v>4</v>
      </c>
      <c r="B6847" s="588" t="s">
        <v>1524</v>
      </c>
      <c r="C6847" s="588" t="s">
        <v>36</v>
      </c>
      <c r="D6847" s="588" t="s">
        <v>36</v>
      </c>
      <c r="E6847" s="588" t="s">
        <v>36</v>
      </c>
      <c r="F6847" s="587" t="s">
        <v>818</v>
      </c>
      <c r="G6847" s="588" t="s">
        <v>36</v>
      </c>
      <c r="H6847" s="587"/>
      <c r="I6847" s="587"/>
      <c r="J6847" s="583">
        <v>40050.26</v>
      </c>
      <c r="K6847" s="588"/>
      <c r="L6847" s="588"/>
      <c r="M6847" s="587"/>
      <c r="N6847" s="587"/>
      <c r="O6847" s="587"/>
    </row>
    <row r="6848" spans="1:18">
      <c r="B6848" s="590" t="s">
        <v>1524</v>
      </c>
      <c r="C6848" s="590" t="s">
        <v>1914</v>
      </c>
      <c r="D6848" s="590" t="s">
        <v>2143</v>
      </c>
      <c r="E6848" s="590" t="s">
        <v>10</v>
      </c>
      <c r="F6848" s="591" t="s">
        <v>819</v>
      </c>
      <c r="G6848" s="590" t="s">
        <v>311</v>
      </c>
      <c r="H6848" s="589">
        <v>1</v>
      </c>
      <c r="I6848" s="592">
        <v>20025.13</v>
      </c>
      <c r="J6848" s="592">
        <v>20025.13</v>
      </c>
      <c r="K6848" s="590" t="s">
        <v>1365</v>
      </c>
      <c r="L6848" s="590" t="s">
        <v>5955</v>
      </c>
      <c r="M6848" s="591" t="s">
        <v>819</v>
      </c>
      <c r="O6848" s="554" t="str">
        <f t="shared" ref="O6848:O6849" si="636">+_xlfn.CONCAT(B6848,"-",E6848)</f>
        <v>B4/23/07-E</v>
      </c>
    </row>
    <row r="6849" spans="1:18" ht="14.5">
      <c r="B6849" s="590" t="s">
        <v>1524</v>
      </c>
      <c r="C6849" s="590" t="s">
        <v>1914</v>
      </c>
      <c r="D6849" s="590" t="s">
        <v>2143</v>
      </c>
      <c r="E6849" s="590" t="s">
        <v>11</v>
      </c>
      <c r="F6849" s="591" t="s">
        <v>820</v>
      </c>
      <c r="G6849" s="590" t="s">
        <v>311</v>
      </c>
      <c r="H6849" s="589">
        <v>1</v>
      </c>
      <c r="I6849" s="592">
        <v>20025.13</v>
      </c>
      <c r="J6849" s="592">
        <v>20025.13</v>
      </c>
      <c r="K6849" s="590" t="s">
        <v>1365</v>
      </c>
      <c r="L6849" s="590" t="s">
        <v>5956</v>
      </c>
      <c r="M6849" s="591" t="s">
        <v>820</v>
      </c>
      <c r="O6849" s="554" t="str">
        <f t="shared" si="636"/>
        <v>B4/23/07-F</v>
      </c>
      <c r="P6849" s="555"/>
      <c r="Q6849" s="555"/>
      <c r="R6849" s="555"/>
    </row>
    <row r="6850" spans="1:18" ht="14.5">
      <c r="P6850" s="555"/>
      <c r="Q6850" s="555"/>
      <c r="R6850" s="555"/>
    </row>
    <row r="6851" spans="1:18" ht="14.5">
      <c r="A6851" s="587">
        <v>3</v>
      </c>
      <c r="B6851" s="588" t="s">
        <v>1524</v>
      </c>
      <c r="C6851" s="588" t="s">
        <v>36</v>
      </c>
      <c r="D6851" s="588" t="s">
        <v>36</v>
      </c>
      <c r="E6851" s="588" t="s">
        <v>36</v>
      </c>
      <c r="F6851" s="587" t="s">
        <v>821</v>
      </c>
      <c r="G6851" s="588" t="s">
        <v>36</v>
      </c>
      <c r="H6851" s="587"/>
      <c r="I6851" s="587"/>
      <c r="J6851" s="583">
        <v>10802208.18</v>
      </c>
      <c r="K6851" s="588"/>
      <c r="L6851" s="588"/>
      <c r="M6851" s="587"/>
      <c r="N6851" s="587"/>
      <c r="O6851" s="587"/>
    </row>
    <row r="6852" spans="1:18" ht="43.5">
      <c r="A6852" s="587">
        <v>4</v>
      </c>
      <c r="B6852" s="588" t="s">
        <v>1524</v>
      </c>
      <c r="C6852" s="588" t="s">
        <v>36</v>
      </c>
      <c r="D6852" s="588" t="s">
        <v>36</v>
      </c>
      <c r="E6852" s="588" t="s">
        <v>36</v>
      </c>
      <c r="F6852" s="587" t="s">
        <v>822</v>
      </c>
      <c r="G6852" s="588" t="s">
        <v>36</v>
      </c>
      <c r="H6852" s="587"/>
      <c r="I6852" s="587"/>
      <c r="J6852" s="583">
        <v>7348936.9199999999</v>
      </c>
      <c r="K6852" s="588"/>
      <c r="L6852" s="588"/>
      <c r="M6852" s="587"/>
      <c r="N6852" s="587"/>
      <c r="O6852" s="587"/>
    </row>
    <row r="6853" spans="1:18">
      <c r="B6853" s="590" t="s">
        <v>1524</v>
      </c>
      <c r="C6853" s="590" t="s">
        <v>1914</v>
      </c>
      <c r="D6853" s="590" t="s">
        <v>2145</v>
      </c>
      <c r="E6853" s="590" t="s">
        <v>27</v>
      </c>
      <c r="F6853" s="591" t="s">
        <v>823</v>
      </c>
      <c r="G6853" s="590" t="s">
        <v>824</v>
      </c>
      <c r="H6853" s="592">
        <v>150346.5</v>
      </c>
      <c r="I6853" s="589">
        <v>48.88</v>
      </c>
      <c r="J6853" s="592">
        <v>7348936.9199999999</v>
      </c>
      <c r="K6853" s="590" t="s">
        <v>1365</v>
      </c>
      <c r="L6853" s="590" t="s">
        <v>5957</v>
      </c>
      <c r="M6853" s="591" t="s">
        <v>823</v>
      </c>
      <c r="O6853" s="554" t="str">
        <f>+_xlfn.CONCAT(B6853,"-",E6853)</f>
        <v>B4/23/07-G</v>
      </c>
    </row>
    <row r="6854" spans="1:18" ht="14.5">
      <c r="P6854" s="555"/>
      <c r="Q6854" s="555"/>
      <c r="R6854" s="555"/>
    </row>
    <row r="6855" spans="1:18" ht="14.5">
      <c r="A6855" s="587">
        <v>4</v>
      </c>
      <c r="B6855" s="588" t="s">
        <v>1524</v>
      </c>
      <c r="C6855" s="588" t="s">
        <v>36</v>
      </c>
      <c r="D6855" s="588" t="s">
        <v>36</v>
      </c>
      <c r="E6855" s="588" t="s">
        <v>36</v>
      </c>
      <c r="F6855" s="587" t="s">
        <v>825</v>
      </c>
      <c r="G6855" s="588" t="s">
        <v>36</v>
      </c>
      <c r="H6855" s="587"/>
      <c r="I6855" s="587"/>
      <c r="J6855" s="583">
        <v>1350769.38</v>
      </c>
      <c r="K6855" s="588"/>
      <c r="L6855" s="588"/>
      <c r="M6855" s="587"/>
      <c r="N6855" s="587"/>
      <c r="O6855" s="587"/>
      <c r="P6855" s="555"/>
      <c r="Q6855" s="555"/>
      <c r="R6855" s="555"/>
    </row>
    <row r="6856" spans="1:18">
      <c r="B6856" s="590" t="s">
        <v>1524</v>
      </c>
      <c r="C6856" s="590" t="s">
        <v>1914</v>
      </c>
      <c r="D6856" s="590" t="s">
        <v>2145</v>
      </c>
      <c r="E6856" s="590" t="s">
        <v>28</v>
      </c>
      <c r="F6856" s="591" t="s">
        <v>825</v>
      </c>
      <c r="G6856" s="590" t="s">
        <v>0</v>
      </c>
      <c r="H6856" s="589">
        <v>1</v>
      </c>
      <c r="I6856" s="592">
        <v>1350769.38</v>
      </c>
      <c r="J6856" s="592">
        <v>1350769.38</v>
      </c>
      <c r="K6856" s="590" t="s">
        <v>1365</v>
      </c>
      <c r="L6856" s="590" t="s">
        <v>5958</v>
      </c>
      <c r="M6856" s="591" t="s">
        <v>825</v>
      </c>
      <c r="O6856" s="554" t="str">
        <f>+_xlfn.CONCAT(B6856,"-",E6856)</f>
        <v>B4/23/07-H</v>
      </c>
    </row>
    <row r="6858" spans="1:18" ht="14.5">
      <c r="A6858" s="587">
        <v>4</v>
      </c>
      <c r="B6858" s="588" t="s">
        <v>1524</v>
      </c>
      <c r="C6858" s="588" t="s">
        <v>36</v>
      </c>
      <c r="D6858" s="588" t="s">
        <v>36</v>
      </c>
      <c r="E6858" s="588" t="s">
        <v>36</v>
      </c>
      <c r="F6858" s="587" t="s">
        <v>826</v>
      </c>
      <c r="G6858" s="588" t="s">
        <v>36</v>
      </c>
      <c r="H6858" s="587"/>
      <c r="I6858" s="587"/>
      <c r="J6858" s="583">
        <v>2102501.88</v>
      </c>
      <c r="K6858" s="588"/>
      <c r="L6858" s="588"/>
      <c r="M6858" s="587"/>
      <c r="N6858" s="587"/>
      <c r="O6858" s="587"/>
      <c r="P6858" s="555"/>
      <c r="Q6858" s="555"/>
      <c r="R6858" s="555"/>
    </row>
    <row r="6859" spans="1:18">
      <c r="B6859" s="590" t="s">
        <v>1524</v>
      </c>
      <c r="C6859" s="590" t="s">
        <v>1914</v>
      </c>
      <c r="D6859" s="590" t="s">
        <v>2145</v>
      </c>
      <c r="E6859" s="590" t="s">
        <v>33</v>
      </c>
      <c r="F6859" s="591" t="s">
        <v>827</v>
      </c>
      <c r="G6859" s="590" t="s">
        <v>0</v>
      </c>
      <c r="H6859" s="589">
        <v>1</v>
      </c>
      <c r="I6859" s="592">
        <v>2102501.88</v>
      </c>
      <c r="J6859" s="592">
        <v>2102501.88</v>
      </c>
      <c r="K6859" s="590" t="s">
        <v>1365</v>
      </c>
      <c r="L6859" s="590" t="s">
        <v>5959</v>
      </c>
      <c r="M6859" s="591" t="s">
        <v>827</v>
      </c>
      <c r="O6859" s="554" t="str">
        <f>+_xlfn.CONCAT(B6859,"-",E6859)</f>
        <v>B4/23/07-J</v>
      </c>
    </row>
    <row r="6861" spans="1:18" ht="14.5">
      <c r="P6861" s="555"/>
      <c r="Q6861" s="555"/>
      <c r="R6861" s="555"/>
    </row>
    <row r="6862" spans="1:18" ht="14.5">
      <c r="A6862" s="587">
        <v>3</v>
      </c>
      <c r="B6862" s="588" t="s">
        <v>1525</v>
      </c>
      <c r="C6862" s="588" t="s">
        <v>36</v>
      </c>
      <c r="D6862" s="588" t="s">
        <v>36</v>
      </c>
      <c r="E6862" s="588" t="s">
        <v>36</v>
      </c>
      <c r="F6862" s="587" t="s">
        <v>828</v>
      </c>
      <c r="G6862" s="588" t="s">
        <v>36</v>
      </c>
      <c r="H6862" s="587"/>
      <c r="I6862" s="587"/>
      <c r="J6862" s="583">
        <v>3832466.01</v>
      </c>
      <c r="K6862" s="588"/>
      <c r="L6862" s="588"/>
      <c r="M6862" s="587"/>
      <c r="N6862" s="587"/>
      <c r="O6862" s="587"/>
    </row>
    <row r="6863" spans="1:18" ht="14.5">
      <c r="A6863" s="587">
        <v>4</v>
      </c>
      <c r="B6863" s="588" t="s">
        <v>1525</v>
      </c>
      <c r="C6863" s="588" t="s">
        <v>36</v>
      </c>
      <c r="D6863" s="588" t="s">
        <v>36</v>
      </c>
      <c r="E6863" s="588" t="s">
        <v>36</v>
      </c>
      <c r="F6863" s="587" t="s">
        <v>829</v>
      </c>
      <c r="G6863" s="588" t="s">
        <v>36</v>
      </c>
      <c r="H6863" s="587"/>
      <c r="I6863" s="587"/>
      <c r="J6863" s="583">
        <v>1179280.6299999999</v>
      </c>
      <c r="K6863" s="588"/>
      <c r="L6863" s="588"/>
      <c r="M6863" s="587"/>
      <c r="N6863" s="587"/>
      <c r="O6863" s="587"/>
    </row>
    <row r="6864" spans="1:18">
      <c r="B6864" s="590" t="s">
        <v>1525</v>
      </c>
      <c r="C6864" s="590" t="s">
        <v>1914</v>
      </c>
      <c r="D6864" s="590" t="s">
        <v>2150</v>
      </c>
      <c r="E6864" s="590" t="s">
        <v>5</v>
      </c>
      <c r="F6864" s="591" t="s">
        <v>830</v>
      </c>
      <c r="G6864" s="590" t="s">
        <v>0</v>
      </c>
      <c r="H6864" s="589">
        <v>1</v>
      </c>
      <c r="I6864" s="592">
        <v>1179280.6299999999</v>
      </c>
      <c r="J6864" s="592">
        <v>1179280.6299999999</v>
      </c>
      <c r="K6864" s="590" t="s">
        <v>1365</v>
      </c>
      <c r="L6864" s="590" t="s">
        <v>5960</v>
      </c>
      <c r="M6864" s="591" t="s">
        <v>830</v>
      </c>
      <c r="O6864" s="554" t="str">
        <f>+_xlfn.CONCAT(B6864,"-",E6864)</f>
        <v>B4/23/08-A</v>
      </c>
    </row>
    <row r="6865" spans="1:18" ht="14.5">
      <c r="P6865" s="555"/>
      <c r="Q6865" s="555"/>
      <c r="R6865" s="555"/>
    </row>
    <row r="6866" spans="1:18" ht="14.5">
      <c r="A6866" s="587">
        <v>4</v>
      </c>
      <c r="B6866" s="588" t="s">
        <v>1525</v>
      </c>
      <c r="C6866" s="588" t="s">
        <v>36</v>
      </c>
      <c r="D6866" s="588" t="s">
        <v>36</v>
      </c>
      <c r="E6866" s="588" t="s">
        <v>36</v>
      </c>
      <c r="F6866" s="587" t="s">
        <v>831</v>
      </c>
      <c r="G6866" s="588" t="s">
        <v>36</v>
      </c>
      <c r="H6866" s="587"/>
      <c r="I6866" s="587"/>
      <c r="J6866" s="583">
        <v>2653185.38</v>
      </c>
      <c r="K6866" s="588"/>
      <c r="L6866" s="588"/>
      <c r="M6866" s="587"/>
      <c r="N6866" s="587"/>
      <c r="O6866" s="587"/>
      <c r="P6866" s="555"/>
      <c r="Q6866" s="555"/>
      <c r="R6866" s="555"/>
    </row>
    <row r="6867" spans="1:18">
      <c r="B6867" s="590" t="s">
        <v>1525</v>
      </c>
      <c r="C6867" s="590" t="s">
        <v>1914</v>
      </c>
      <c r="D6867" s="590" t="s">
        <v>2150</v>
      </c>
      <c r="E6867" s="590" t="s">
        <v>6</v>
      </c>
      <c r="F6867" s="591" t="s">
        <v>832</v>
      </c>
      <c r="G6867" s="590" t="s">
        <v>0</v>
      </c>
      <c r="H6867" s="589">
        <v>1</v>
      </c>
      <c r="I6867" s="592">
        <v>786187</v>
      </c>
      <c r="J6867" s="592">
        <v>786187</v>
      </c>
      <c r="K6867" s="590" t="s">
        <v>1365</v>
      </c>
      <c r="L6867" s="590" t="s">
        <v>5961</v>
      </c>
      <c r="M6867" s="591" t="s">
        <v>832</v>
      </c>
      <c r="O6867" s="554" t="str">
        <f t="shared" ref="O6867:O6869" si="637">+_xlfn.CONCAT(B6867,"-",E6867)</f>
        <v>B4/23/08-B</v>
      </c>
    </row>
    <row r="6868" spans="1:18">
      <c r="B6868" s="590" t="s">
        <v>1525</v>
      </c>
      <c r="C6868" s="590" t="s">
        <v>1914</v>
      </c>
      <c r="D6868" s="590" t="s">
        <v>2150</v>
      </c>
      <c r="E6868" s="590" t="s">
        <v>7</v>
      </c>
      <c r="F6868" s="591" t="s">
        <v>833</v>
      </c>
      <c r="G6868" s="590" t="s">
        <v>0</v>
      </c>
      <c r="H6868" s="589">
        <v>1</v>
      </c>
      <c r="I6868" s="592">
        <v>1555146.88</v>
      </c>
      <c r="J6868" s="592">
        <v>1555146.88</v>
      </c>
      <c r="K6868" s="590" t="s">
        <v>1365</v>
      </c>
      <c r="L6868" s="590" t="s">
        <v>5962</v>
      </c>
      <c r="M6868" s="591" t="s">
        <v>833</v>
      </c>
      <c r="O6868" s="554" t="str">
        <f t="shared" si="637"/>
        <v>B4/23/08-C</v>
      </c>
    </row>
    <row r="6869" spans="1:18" ht="14.5">
      <c r="B6869" s="590" t="s">
        <v>1525</v>
      </c>
      <c r="C6869" s="590" t="s">
        <v>1914</v>
      </c>
      <c r="D6869" s="590" t="s">
        <v>2150</v>
      </c>
      <c r="E6869" s="590" t="s">
        <v>8</v>
      </c>
      <c r="F6869" s="591" t="s">
        <v>834</v>
      </c>
      <c r="G6869" s="590" t="s">
        <v>0</v>
      </c>
      <c r="H6869" s="589">
        <v>1</v>
      </c>
      <c r="I6869" s="592">
        <v>311851.5</v>
      </c>
      <c r="J6869" s="592">
        <v>311851.5</v>
      </c>
      <c r="K6869" s="590" t="s">
        <v>1365</v>
      </c>
      <c r="L6869" s="590" t="s">
        <v>5963</v>
      </c>
      <c r="M6869" s="591" t="s">
        <v>834</v>
      </c>
      <c r="O6869" s="554" t="str">
        <f t="shared" si="637"/>
        <v>B4/23/08-D</v>
      </c>
      <c r="P6869" s="555"/>
      <c r="Q6869" s="555"/>
      <c r="R6869" s="555"/>
    </row>
    <row r="6871" spans="1:18" ht="14.5">
      <c r="A6871" s="587">
        <v>3</v>
      </c>
      <c r="B6871" s="588" t="s">
        <v>1525</v>
      </c>
      <c r="C6871" s="588" t="s">
        <v>36</v>
      </c>
      <c r="D6871" s="588" t="s">
        <v>36</v>
      </c>
      <c r="E6871" s="588" t="s">
        <v>36</v>
      </c>
      <c r="F6871" s="587" t="s">
        <v>835</v>
      </c>
      <c r="G6871" s="588" t="s">
        <v>36</v>
      </c>
      <c r="H6871" s="587"/>
      <c r="I6871" s="587"/>
      <c r="J6871" s="583">
        <v>36600</v>
      </c>
      <c r="K6871" s="588"/>
      <c r="L6871" s="588"/>
      <c r="M6871" s="587"/>
      <c r="N6871" s="587"/>
      <c r="O6871" s="587"/>
    </row>
    <row r="6872" spans="1:18" ht="14.5">
      <c r="A6872" s="587">
        <v>4</v>
      </c>
      <c r="B6872" s="588" t="s">
        <v>1525</v>
      </c>
      <c r="C6872" s="588" t="s">
        <v>36</v>
      </c>
      <c r="D6872" s="588" t="s">
        <v>36</v>
      </c>
      <c r="E6872" s="588" t="s">
        <v>36</v>
      </c>
      <c r="F6872" s="587" t="s">
        <v>836</v>
      </c>
      <c r="G6872" s="588" t="s">
        <v>36</v>
      </c>
      <c r="H6872" s="587"/>
      <c r="I6872" s="587"/>
      <c r="J6872" s="583">
        <v>36600</v>
      </c>
      <c r="K6872" s="588"/>
      <c r="L6872" s="588"/>
      <c r="M6872" s="587"/>
      <c r="N6872" s="587"/>
      <c r="O6872" s="587"/>
    </row>
    <row r="6873" spans="1:18" ht="72.5">
      <c r="A6873" s="587">
        <v>5</v>
      </c>
      <c r="B6873" s="588" t="s">
        <v>1525</v>
      </c>
      <c r="C6873" s="588" t="s">
        <v>36</v>
      </c>
      <c r="D6873" s="588" t="s">
        <v>36</v>
      </c>
      <c r="E6873" s="588" t="s">
        <v>36</v>
      </c>
      <c r="F6873" s="587" t="s">
        <v>837</v>
      </c>
      <c r="G6873" s="588" t="s">
        <v>36</v>
      </c>
      <c r="H6873" s="587"/>
      <c r="I6873" s="587"/>
      <c r="J6873" s="583">
        <v>36600</v>
      </c>
      <c r="K6873" s="588"/>
      <c r="L6873" s="588"/>
      <c r="M6873" s="587"/>
      <c r="N6873" s="587"/>
      <c r="O6873" s="587"/>
    </row>
    <row r="6874" spans="1:18" ht="14.5">
      <c r="A6874" s="587">
        <v>6</v>
      </c>
      <c r="B6874" s="588" t="s">
        <v>1525</v>
      </c>
      <c r="C6874" s="588" t="s">
        <v>36</v>
      </c>
      <c r="D6874" s="588" t="s">
        <v>36</v>
      </c>
      <c r="E6874" s="588" t="s">
        <v>36</v>
      </c>
      <c r="F6874" s="587" t="s">
        <v>838</v>
      </c>
      <c r="G6874" s="588" t="s">
        <v>36</v>
      </c>
      <c r="H6874" s="587"/>
      <c r="I6874" s="587"/>
      <c r="J6874" s="583">
        <v>32025</v>
      </c>
      <c r="K6874" s="588"/>
      <c r="L6874" s="588"/>
      <c r="M6874" s="587"/>
      <c r="N6874" s="587"/>
      <c r="O6874" s="587"/>
      <c r="P6874" s="555"/>
      <c r="Q6874" s="555"/>
      <c r="R6874" s="555"/>
    </row>
    <row r="6875" spans="1:18" ht="14.5">
      <c r="B6875" s="590" t="s">
        <v>1525</v>
      </c>
      <c r="C6875" s="590" t="s">
        <v>1914</v>
      </c>
      <c r="D6875" s="590" t="s">
        <v>2156</v>
      </c>
      <c r="E6875" s="590" t="s">
        <v>10</v>
      </c>
      <c r="F6875" s="591" t="s">
        <v>839</v>
      </c>
      <c r="G6875" s="590" t="s">
        <v>311</v>
      </c>
      <c r="H6875" s="589">
        <v>1</v>
      </c>
      <c r="I6875" s="592">
        <v>2287.5</v>
      </c>
      <c r="J6875" s="592">
        <v>2287.5</v>
      </c>
      <c r="K6875" s="590" t="s">
        <v>1365</v>
      </c>
      <c r="L6875" s="590" t="s">
        <v>5964</v>
      </c>
      <c r="M6875" s="591" t="s">
        <v>839</v>
      </c>
      <c r="O6875" s="554" t="str">
        <f t="shared" ref="O6875:O6881" si="638">+_xlfn.CONCAT(B6875,"-",E6875)</f>
        <v>B4/23/08-E</v>
      </c>
      <c r="P6875" s="555"/>
      <c r="Q6875" s="555"/>
      <c r="R6875" s="555"/>
    </row>
    <row r="6876" spans="1:18" ht="14.5">
      <c r="B6876" s="590" t="s">
        <v>1525</v>
      </c>
      <c r="C6876" s="590" t="s">
        <v>1914</v>
      </c>
      <c r="D6876" s="590" t="s">
        <v>2156</v>
      </c>
      <c r="E6876" s="590" t="s">
        <v>11</v>
      </c>
      <c r="F6876" s="591" t="s">
        <v>840</v>
      </c>
      <c r="G6876" s="590" t="s">
        <v>311</v>
      </c>
      <c r="H6876" s="589">
        <v>1</v>
      </c>
      <c r="I6876" s="592">
        <v>2287.5</v>
      </c>
      <c r="J6876" s="592">
        <v>2287.5</v>
      </c>
      <c r="K6876" s="590" t="s">
        <v>1365</v>
      </c>
      <c r="L6876" s="590" t="s">
        <v>5965</v>
      </c>
      <c r="M6876" s="591" t="s">
        <v>840</v>
      </c>
      <c r="O6876" s="554" t="str">
        <f t="shared" si="638"/>
        <v>B4/23/08-F</v>
      </c>
      <c r="P6876" s="555"/>
      <c r="Q6876" s="555"/>
      <c r="R6876" s="555"/>
    </row>
    <row r="6877" spans="1:18" ht="14.5">
      <c r="B6877" s="590" t="s">
        <v>1525</v>
      </c>
      <c r="C6877" s="590" t="s">
        <v>1914</v>
      </c>
      <c r="D6877" s="590" t="s">
        <v>2156</v>
      </c>
      <c r="E6877" s="590" t="s">
        <v>27</v>
      </c>
      <c r="F6877" s="591" t="s">
        <v>841</v>
      </c>
      <c r="G6877" s="590" t="s">
        <v>311</v>
      </c>
      <c r="H6877" s="589">
        <v>1</v>
      </c>
      <c r="I6877" s="592">
        <v>2287.5</v>
      </c>
      <c r="J6877" s="592">
        <v>2287.5</v>
      </c>
      <c r="K6877" s="590" t="s">
        <v>1365</v>
      </c>
      <c r="L6877" s="590" t="s">
        <v>5966</v>
      </c>
      <c r="M6877" s="591" t="s">
        <v>841</v>
      </c>
      <c r="O6877" s="554" t="str">
        <f t="shared" si="638"/>
        <v>B4/23/08-G</v>
      </c>
      <c r="P6877" s="555"/>
      <c r="Q6877" s="555"/>
      <c r="R6877" s="555"/>
    </row>
    <row r="6878" spans="1:18">
      <c r="B6878" s="590" t="s">
        <v>1525</v>
      </c>
      <c r="C6878" s="590" t="s">
        <v>1914</v>
      </c>
      <c r="D6878" s="590" t="s">
        <v>2156</v>
      </c>
      <c r="E6878" s="590" t="s">
        <v>28</v>
      </c>
      <c r="F6878" s="591" t="s">
        <v>842</v>
      </c>
      <c r="G6878" s="590" t="s">
        <v>311</v>
      </c>
      <c r="H6878" s="589">
        <v>1</v>
      </c>
      <c r="I6878" s="592">
        <v>2287.5</v>
      </c>
      <c r="J6878" s="592">
        <v>2287.5</v>
      </c>
      <c r="K6878" s="590" t="s">
        <v>1365</v>
      </c>
      <c r="L6878" s="590" t="s">
        <v>5967</v>
      </c>
      <c r="M6878" s="591" t="s">
        <v>842</v>
      </c>
      <c r="O6878" s="554" t="str">
        <f t="shared" si="638"/>
        <v>B4/23/08-H</v>
      </c>
    </row>
    <row r="6879" spans="1:18">
      <c r="B6879" s="590" t="s">
        <v>1525</v>
      </c>
      <c r="C6879" s="590" t="s">
        <v>1914</v>
      </c>
      <c r="D6879" s="590" t="s">
        <v>2156</v>
      </c>
      <c r="E6879" s="590" t="s">
        <v>33</v>
      </c>
      <c r="F6879" s="591" t="s">
        <v>843</v>
      </c>
      <c r="G6879" s="590" t="s">
        <v>311</v>
      </c>
      <c r="H6879" s="589">
        <v>1</v>
      </c>
      <c r="I6879" s="592">
        <v>2287.5</v>
      </c>
      <c r="J6879" s="592">
        <v>2287.5</v>
      </c>
      <c r="K6879" s="590" t="s">
        <v>1365</v>
      </c>
      <c r="L6879" s="590" t="s">
        <v>5968</v>
      </c>
      <c r="M6879" s="591" t="s">
        <v>843</v>
      </c>
      <c r="O6879" s="554" t="str">
        <f t="shared" si="638"/>
        <v>B4/23/08-J</v>
      </c>
    </row>
    <row r="6880" spans="1:18">
      <c r="B6880" s="590" t="s">
        <v>1525</v>
      </c>
      <c r="C6880" s="590" t="s">
        <v>1914</v>
      </c>
      <c r="D6880" s="590" t="s">
        <v>2156</v>
      </c>
      <c r="E6880" s="590" t="s">
        <v>34</v>
      </c>
      <c r="F6880" s="591" t="s">
        <v>844</v>
      </c>
      <c r="G6880" s="590" t="s">
        <v>311</v>
      </c>
      <c r="H6880" s="589">
        <v>1</v>
      </c>
      <c r="I6880" s="592">
        <v>2287.5</v>
      </c>
      <c r="J6880" s="592">
        <v>2287.5</v>
      </c>
      <c r="K6880" s="590" t="s">
        <v>1365</v>
      </c>
      <c r="L6880" s="590" t="s">
        <v>5969</v>
      </c>
      <c r="M6880" s="591" t="s">
        <v>844</v>
      </c>
      <c r="O6880" s="554" t="str">
        <f t="shared" si="638"/>
        <v>B4/23/08-K</v>
      </c>
    </row>
    <row r="6881" spans="1:18">
      <c r="B6881" s="590" t="s">
        <v>1525</v>
      </c>
      <c r="C6881" s="590" t="s">
        <v>1914</v>
      </c>
      <c r="D6881" s="590" t="s">
        <v>2156</v>
      </c>
      <c r="E6881" s="590" t="s">
        <v>39</v>
      </c>
      <c r="F6881" s="591" t="s">
        <v>845</v>
      </c>
      <c r="G6881" s="590" t="s">
        <v>311</v>
      </c>
      <c r="H6881" s="589">
        <v>1</v>
      </c>
      <c r="I6881" s="592">
        <v>2287.5</v>
      </c>
      <c r="J6881" s="592">
        <v>2287.5</v>
      </c>
      <c r="K6881" s="590" t="s">
        <v>1365</v>
      </c>
      <c r="L6881" s="590" t="s">
        <v>5970</v>
      </c>
      <c r="M6881" s="591" t="s">
        <v>845</v>
      </c>
      <c r="O6881" s="554" t="str">
        <f t="shared" si="638"/>
        <v>B4/23/08-L</v>
      </c>
    </row>
    <row r="6884" spans="1:18">
      <c r="B6884" s="590" t="s">
        <v>1526</v>
      </c>
      <c r="C6884" s="590" t="s">
        <v>1914</v>
      </c>
      <c r="D6884" s="590" t="s">
        <v>2156</v>
      </c>
      <c r="E6884" s="590" t="s">
        <v>5</v>
      </c>
      <c r="F6884" s="591" t="s">
        <v>846</v>
      </c>
      <c r="G6884" s="590" t="s">
        <v>311</v>
      </c>
      <c r="H6884" s="589">
        <v>1</v>
      </c>
      <c r="I6884" s="592">
        <v>2287.5</v>
      </c>
      <c r="J6884" s="592">
        <v>2287.5</v>
      </c>
      <c r="K6884" s="590" t="s">
        <v>1365</v>
      </c>
      <c r="L6884" s="590" t="s">
        <v>5971</v>
      </c>
      <c r="M6884" s="591" t="s">
        <v>846</v>
      </c>
      <c r="O6884" s="554" t="str">
        <f t="shared" ref="O6884:O6890" si="639">+_xlfn.CONCAT(B6884,"-",E6884)</f>
        <v>B4/23/09-A</v>
      </c>
    </row>
    <row r="6885" spans="1:18">
      <c r="B6885" s="590" t="s">
        <v>1526</v>
      </c>
      <c r="C6885" s="590" t="s">
        <v>1914</v>
      </c>
      <c r="D6885" s="590" t="s">
        <v>2156</v>
      </c>
      <c r="E6885" s="590" t="s">
        <v>6</v>
      </c>
      <c r="F6885" s="591" t="s">
        <v>847</v>
      </c>
      <c r="G6885" s="590" t="s">
        <v>311</v>
      </c>
      <c r="H6885" s="589">
        <v>1</v>
      </c>
      <c r="I6885" s="592">
        <v>2287.5</v>
      </c>
      <c r="J6885" s="592">
        <v>2287.5</v>
      </c>
      <c r="K6885" s="590" t="s">
        <v>1365</v>
      </c>
      <c r="L6885" s="590" t="s">
        <v>5972</v>
      </c>
      <c r="M6885" s="591" t="s">
        <v>847</v>
      </c>
      <c r="O6885" s="554" t="str">
        <f t="shared" si="639"/>
        <v>B4/23/09-B</v>
      </c>
    </row>
    <row r="6886" spans="1:18">
      <c r="B6886" s="590" t="s">
        <v>1526</v>
      </c>
      <c r="C6886" s="590" t="s">
        <v>1914</v>
      </c>
      <c r="D6886" s="590" t="s">
        <v>2156</v>
      </c>
      <c r="E6886" s="590" t="s">
        <v>7</v>
      </c>
      <c r="F6886" s="591" t="s">
        <v>848</v>
      </c>
      <c r="G6886" s="590" t="s">
        <v>311</v>
      </c>
      <c r="H6886" s="589">
        <v>1</v>
      </c>
      <c r="I6886" s="592">
        <v>2287.5</v>
      </c>
      <c r="J6886" s="592">
        <v>2287.5</v>
      </c>
      <c r="K6886" s="590" t="s">
        <v>1365</v>
      </c>
      <c r="L6886" s="590" t="s">
        <v>5973</v>
      </c>
      <c r="M6886" s="591" t="s">
        <v>848</v>
      </c>
      <c r="O6886" s="554" t="str">
        <f t="shared" si="639"/>
        <v>B4/23/09-C</v>
      </c>
    </row>
    <row r="6887" spans="1:18">
      <c r="B6887" s="590" t="s">
        <v>1526</v>
      </c>
      <c r="C6887" s="590" t="s">
        <v>1914</v>
      </c>
      <c r="D6887" s="590" t="s">
        <v>2156</v>
      </c>
      <c r="E6887" s="590" t="s">
        <v>8</v>
      </c>
      <c r="F6887" s="591" t="s">
        <v>849</v>
      </c>
      <c r="G6887" s="590" t="s">
        <v>311</v>
      </c>
      <c r="H6887" s="589">
        <v>1</v>
      </c>
      <c r="I6887" s="592">
        <v>2287.5</v>
      </c>
      <c r="J6887" s="592">
        <v>2287.5</v>
      </c>
      <c r="K6887" s="590" t="s">
        <v>1365</v>
      </c>
      <c r="L6887" s="590" t="s">
        <v>5974</v>
      </c>
      <c r="M6887" s="591" t="s">
        <v>849</v>
      </c>
      <c r="O6887" s="554" t="str">
        <f t="shared" si="639"/>
        <v>B4/23/09-D</v>
      </c>
    </row>
    <row r="6888" spans="1:18">
      <c r="B6888" s="590" t="s">
        <v>1526</v>
      </c>
      <c r="C6888" s="590" t="s">
        <v>1914</v>
      </c>
      <c r="D6888" s="590" t="s">
        <v>2156</v>
      </c>
      <c r="E6888" s="590" t="s">
        <v>10</v>
      </c>
      <c r="F6888" s="591" t="s">
        <v>850</v>
      </c>
      <c r="G6888" s="590" t="s">
        <v>311</v>
      </c>
      <c r="H6888" s="589">
        <v>1</v>
      </c>
      <c r="I6888" s="592">
        <v>2287.5</v>
      </c>
      <c r="J6888" s="592">
        <v>2287.5</v>
      </c>
      <c r="K6888" s="590" t="s">
        <v>1365</v>
      </c>
      <c r="L6888" s="590" t="s">
        <v>5975</v>
      </c>
      <c r="M6888" s="591" t="s">
        <v>850</v>
      </c>
      <c r="O6888" s="554" t="str">
        <f t="shared" si="639"/>
        <v>B4/23/09-E</v>
      </c>
    </row>
    <row r="6889" spans="1:18">
      <c r="B6889" s="590" t="s">
        <v>1526</v>
      </c>
      <c r="C6889" s="590" t="s">
        <v>1914</v>
      </c>
      <c r="D6889" s="590" t="s">
        <v>2156</v>
      </c>
      <c r="E6889" s="590" t="s">
        <v>11</v>
      </c>
      <c r="F6889" s="591" t="s">
        <v>851</v>
      </c>
      <c r="G6889" s="590" t="s">
        <v>311</v>
      </c>
      <c r="H6889" s="589">
        <v>1</v>
      </c>
      <c r="I6889" s="592">
        <v>2287.5</v>
      </c>
      <c r="J6889" s="592">
        <v>2287.5</v>
      </c>
      <c r="K6889" s="590" t="s">
        <v>1365</v>
      </c>
      <c r="L6889" s="590" t="s">
        <v>5976</v>
      </c>
      <c r="M6889" s="591" t="s">
        <v>851</v>
      </c>
      <c r="O6889" s="554" t="str">
        <f t="shared" si="639"/>
        <v>B4/23/09-F</v>
      </c>
    </row>
    <row r="6890" spans="1:18">
      <c r="B6890" s="590" t="s">
        <v>1526</v>
      </c>
      <c r="C6890" s="590" t="s">
        <v>1914</v>
      </c>
      <c r="D6890" s="590" t="s">
        <v>2156</v>
      </c>
      <c r="E6890" s="590" t="s">
        <v>27</v>
      </c>
      <c r="F6890" s="591" t="s">
        <v>852</v>
      </c>
      <c r="G6890" s="590" t="s">
        <v>311</v>
      </c>
      <c r="H6890" s="589">
        <v>1</v>
      </c>
      <c r="I6890" s="592">
        <v>2287.5</v>
      </c>
      <c r="J6890" s="592">
        <v>2287.5</v>
      </c>
      <c r="K6890" s="590" t="s">
        <v>1365</v>
      </c>
      <c r="L6890" s="590" t="s">
        <v>5977</v>
      </c>
      <c r="M6890" s="591" t="s">
        <v>852</v>
      </c>
      <c r="O6890" s="554" t="str">
        <f t="shared" si="639"/>
        <v>B4/23/09-G</v>
      </c>
    </row>
    <row r="6892" spans="1:18" ht="14.5">
      <c r="A6892" s="587">
        <v>6</v>
      </c>
      <c r="B6892" s="588" t="s">
        <v>1526</v>
      </c>
      <c r="C6892" s="588" t="s">
        <v>36</v>
      </c>
      <c r="D6892" s="588" t="s">
        <v>36</v>
      </c>
      <c r="E6892" s="588" t="s">
        <v>36</v>
      </c>
      <c r="F6892" s="587" t="s">
        <v>853</v>
      </c>
      <c r="G6892" s="588" t="s">
        <v>36</v>
      </c>
      <c r="H6892" s="587"/>
      <c r="I6892" s="587"/>
      <c r="J6892" s="583">
        <v>4575</v>
      </c>
      <c r="K6892" s="588"/>
      <c r="L6892" s="588"/>
      <c r="M6892" s="587"/>
      <c r="N6892" s="587"/>
      <c r="O6892" s="587"/>
    </row>
    <row r="6893" spans="1:18">
      <c r="B6893" s="590" t="s">
        <v>1526</v>
      </c>
      <c r="C6893" s="590" t="s">
        <v>1914</v>
      </c>
      <c r="D6893" s="590" t="s">
        <v>2156</v>
      </c>
      <c r="E6893" s="590" t="s">
        <v>28</v>
      </c>
      <c r="F6893" s="591" t="s">
        <v>854</v>
      </c>
      <c r="G6893" s="590" t="s">
        <v>311</v>
      </c>
      <c r="H6893" s="589">
        <v>1</v>
      </c>
      <c r="I6893" s="592">
        <v>2287.5</v>
      </c>
      <c r="J6893" s="592">
        <v>2287.5</v>
      </c>
      <c r="K6893" s="590" t="s">
        <v>1365</v>
      </c>
      <c r="L6893" s="590" t="s">
        <v>5978</v>
      </c>
      <c r="M6893" s="591" t="s">
        <v>854</v>
      </c>
      <c r="O6893" s="554" t="str">
        <f t="shared" ref="O6893:O6894" si="640">+_xlfn.CONCAT(B6893,"-",E6893)</f>
        <v>B4/23/09-H</v>
      </c>
    </row>
    <row r="6894" spans="1:18">
      <c r="B6894" s="590" t="s">
        <v>1526</v>
      </c>
      <c r="C6894" s="590" t="s">
        <v>1914</v>
      </c>
      <c r="D6894" s="590" t="s">
        <v>2156</v>
      </c>
      <c r="E6894" s="590" t="s">
        <v>33</v>
      </c>
      <c r="F6894" s="591" t="s">
        <v>855</v>
      </c>
      <c r="G6894" s="590" t="s">
        <v>311</v>
      </c>
      <c r="H6894" s="589">
        <v>1</v>
      </c>
      <c r="I6894" s="592">
        <v>2287.5</v>
      </c>
      <c r="J6894" s="592">
        <v>2287.5</v>
      </c>
      <c r="K6894" s="590" t="s">
        <v>1365</v>
      </c>
      <c r="L6894" s="590" t="s">
        <v>5979</v>
      </c>
      <c r="M6894" s="591" t="s">
        <v>855</v>
      </c>
      <c r="O6894" s="554" t="str">
        <f t="shared" si="640"/>
        <v>B4/23/09-J</v>
      </c>
    </row>
    <row r="6895" spans="1:18" ht="14.5">
      <c r="P6895" s="555"/>
      <c r="Q6895" s="555"/>
      <c r="R6895" s="555"/>
    </row>
    <row r="6896" spans="1:18" ht="14.5">
      <c r="A6896" s="587">
        <v>3</v>
      </c>
      <c r="B6896" s="588" t="s">
        <v>1526</v>
      </c>
      <c r="C6896" s="588" t="s">
        <v>36</v>
      </c>
      <c r="D6896" s="588" t="s">
        <v>36</v>
      </c>
      <c r="E6896" s="588" t="s">
        <v>36</v>
      </c>
      <c r="F6896" s="587" t="s">
        <v>856</v>
      </c>
      <c r="G6896" s="588" t="s">
        <v>36</v>
      </c>
      <c r="H6896" s="587"/>
      <c r="I6896" s="587"/>
      <c r="J6896" s="583">
        <v>32718.75</v>
      </c>
      <c r="K6896" s="588"/>
      <c r="L6896" s="588"/>
      <c r="M6896" s="587"/>
      <c r="N6896" s="587"/>
      <c r="O6896" s="587"/>
    </row>
    <row r="6897" spans="1:18" ht="87">
      <c r="A6897" s="587">
        <v>4</v>
      </c>
      <c r="B6897" s="588" t="s">
        <v>1526</v>
      </c>
      <c r="C6897" s="588" t="s">
        <v>36</v>
      </c>
      <c r="D6897" s="588" t="s">
        <v>36</v>
      </c>
      <c r="E6897" s="588" t="s">
        <v>36</v>
      </c>
      <c r="F6897" s="587" t="s">
        <v>857</v>
      </c>
      <c r="G6897" s="588" t="s">
        <v>36</v>
      </c>
      <c r="H6897" s="587"/>
      <c r="I6897" s="587"/>
      <c r="J6897" s="583">
        <v>32718.75</v>
      </c>
      <c r="K6897" s="588"/>
      <c r="L6897" s="588"/>
      <c r="M6897" s="587"/>
      <c r="N6897" s="587"/>
      <c r="O6897" s="587"/>
    </row>
    <row r="6898" spans="1:18" ht="14.5">
      <c r="A6898" s="587">
        <v>5</v>
      </c>
      <c r="B6898" s="588" t="s">
        <v>1526</v>
      </c>
      <c r="C6898" s="588" t="s">
        <v>36</v>
      </c>
      <c r="D6898" s="588" t="s">
        <v>36</v>
      </c>
      <c r="E6898" s="588" t="s">
        <v>36</v>
      </c>
      <c r="F6898" s="587" t="s">
        <v>838</v>
      </c>
      <c r="G6898" s="588" t="s">
        <v>36</v>
      </c>
      <c r="H6898" s="587"/>
      <c r="I6898" s="587"/>
      <c r="J6898" s="583">
        <v>32718.75</v>
      </c>
      <c r="K6898" s="588"/>
      <c r="L6898" s="588"/>
      <c r="M6898" s="587"/>
      <c r="N6898" s="587"/>
      <c r="O6898" s="587"/>
    </row>
    <row r="6899" spans="1:18" ht="14.5">
      <c r="B6899" s="590" t="s">
        <v>1526</v>
      </c>
      <c r="C6899" s="590" t="s">
        <v>1914</v>
      </c>
      <c r="D6899" s="590" t="s">
        <v>3417</v>
      </c>
      <c r="E6899" s="590" t="s">
        <v>34</v>
      </c>
      <c r="F6899" s="591" t="s">
        <v>858</v>
      </c>
      <c r="G6899" s="590" t="s">
        <v>311</v>
      </c>
      <c r="H6899" s="589">
        <v>5</v>
      </c>
      <c r="I6899" s="592">
        <v>6543.75</v>
      </c>
      <c r="J6899" s="592">
        <v>32718.75</v>
      </c>
      <c r="K6899" s="590" t="s">
        <v>1365</v>
      </c>
      <c r="L6899" s="590" t="s">
        <v>5980</v>
      </c>
      <c r="M6899" s="591" t="s">
        <v>858</v>
      </c>
      <c r="O6899" s="554" t="str">
        <f>+_xlfn.CONCAT(B6899,"-",E6899)</f>
        <v>B4/23/09-K</v>
      </c>
      <c r="P6899" s="555"/>
      <c r="Q6899" s="555"/>
      <c r="R6899" s="555"/>
    </row>
    <row r="6900" spans="1:18" ht="14.5">
      <c r="P6900" s="555"/>
      <c r="Q6900" s="555"/>
      <c r="R6900" s="555"/>
    </row>
    <row r="6901" spans="1:18" ht="14.5">
      <c r="A6901" s="587">
        <v>3</v>
      </c>
      <c r="B6901" s="588" t="s">
        <v>1526</v>
      </c>
      <c r="C6901" s="588" t="s">
        <v>36</v>
      </c>
      <c r="D6901" s="588" t="s">
        <v>36</v>
      </c>
      <c r="E6901" s="588" t="s">
        <v>36</v>
      </c>
      <c r="F6901" s="587" t="s">
        <v>859</v>
      </c>
      <c r="G6901" s="588" t="s">
        <v>36</v>
      </c>
      <c r="H6901" s="587"/>
      <c r="I6901" s="587"/>
      <c r="J6901" s="583">
        <v>136542.25</v>
      </c>
      <c r="K6901" s="588"/>
      <c r="L6901" s="588"/>
      <c r="M6901" s="587"/>
      <c r="N6901" s="587"/>
      <c r="O6901" s="587"/>
      <c r="P6901" s="555"/>
      <c r="Q6901" s="555"/>
      <c r="R6901" s="555"/>
    </row>
    <row r="6902" spans="1:18" ht="25">
      <c r="B6902" s="590" t="s">
        <v>1526</v>
      </c>
      <c r="C6902" s="590" t="s">
        <v>1914</v>
      </c>
      <c r="D6902" s="590" t="s">
        <v>3417</v>
      </c>
      <c r="E6902" s="590" t="s">
        <v>39</v>
      </c>
      <c r="F6902" s="591" t="s">
        <v>860</v>
      </c>
      <c r="G6902" s="590" t="s">
        <v>0</v>
      </c>
      <c r="H6902" s="589">
        <v>1</v>
      </c>
      <c r="I6902" s="592">
        <v>5650</v>
      </c>
      <c r="J6902" s="592">
        <v>5650</v>
      </c>
      <c r="K6902" s="590" t="s">
        <v>1365</v>
      </c>
      <c r="L6902" s="590" t="s">
        <v>5981</v>
      </c>
      <c r="M6902" s="591" t="s">
        <v>860</v>
      </c>
      <c r="O6902" s="554" t="str">
        <f t="shared" ref="O6902:O6903" si="641">+_xlfn.CONCAT(B6902,"-",E6902)</f>
        <v>B4/23/09-L</v>
      </c>
    </row>
    <row r="6903" spans="1:18" ht="25">
      <c r="B6903" s="590" t="s">
        <v>1526</v>
      </c>
      <c r="C6903" s="590" t="s">
        <v>1914</v>
      </c>
      <c r="D6903" s="590" t="s">
        <v>3417</v>
      </c>
      <c r="E6903" s="590" t="s">
        <v>38</v>
      </c>
      <c r="F6903" s="591" t="s">
        <v>861</v>
      </c>
      <c r="G6903" s="590" t="s">
        <v>0</v>
      </c>
      <c r="H6903" s="589">
        <v>1</v>
      </c>
      <c r="I6903" s="592">
        <v>5650</v>
      </c>
      <c r="J6903" s="592">
        <v>5650</v>
      </c>
      <c r="K6903" s="590" t="s">
        <v>1365</v>
      </c>
      <c r="L6903" s="590" t="s">
        <v>5982</v>
      </c>
      <c r="M6903" s="591" t="s">
        <v>861</v>
      </c>
      <c r="O6903" s="554" t="str">
        <f t="shared" si="641"/>
        <v>B4/23/09-M</v>
      </c>
    </row>
    <row r="6904" spans="1:18" ht="14.5">
      <c r="P6904" s="555"/>
      <c r="Q6904" s="555"/>
      <c r="R6904" s="555"/>
    </row>
    <row r="6906" spans="1:18" ht="25">
      <c r="B6906" s="590" t="s">
        <v>1527</v>
      </c>
      <c r="C6906" s="590" t="s">
        <v>1914</v>
      </c>
      <c r="D6906" s="590" t="s">
        <v>3417</v>
      </c>
      <c r="E6906" s="590" t="s">
        <v>5</v>
      </c>
      <c r="F6906" s="591" t="s">
        <v>862</v>
      </c>
      <c r="G6906" s="590" t="s">
        <v>0</v>
      </c>
      <c r="H6906" s="589">
        <v>1</v>
      </c>
      <c r="I6906" s="592">
        <v>26275</v>
      </c>
      <c r="J6906" s="592">
        <v>26275</v>
      </c>
      <c r="K6906" s="590" t="s">
        <v>1365</v>
      </c>
      <c r="L6906" s="590" t="s">
        <v>5983</v>
      </c>
      <c r="M6906" s="591" t="s">
        <v>862</v>
      </c>
      <c r="O6906" s="554" t="str">
        <f t="shared" ref="O6906:O6909" si="642">+_xlfn.CONCAT(B6906,"-",E6906)</f>
        <v>B4/23/10-A</v>
      </c>
    </row>
    <row r="6907" spans="1:18">
      <c r="B6907" s="590" t="s">
        <v>1527</v>
      </c>
      <c r="C6907" s="590" t="s">
        <v>1914</v>
      </c>
      <c r="D6907" s="590" t="s">
        <v>3417</v>
      </c>
      <c r="E6907" s="590" t="s">
        <v>6</v>
      </c>
      <c r="F6907" s="591" t="s">
        <v>863</v>
      </c>
      <c r="G6907" s="590" t="s">
        <v>0</v>
      </c>
      <c r="H6907" s="589">
        <v>1</v>
      </c>
      <c r="I6907" s="592">
        <v>5650</v>
      </c>
      <c r="J6907" s="592">
        <v>5650</v>
      </c>
      <c r="K6907" s="590" t="s">
        <v>1365</v>
      </c>
      <c r="L6907" s="590" t="s">
        <v>5984</v>
      </c>
      <c r="M6907" s="591" t="s">
        <v>863</v>
      </c>
      <c r="O6907" s="554" t="str">
        <f t="shared" si="642"/>
        <v>B4/23/10-B</v>
      </c>
    </row>
    <row r="6908" spans="1:18">
      <c r="B6908" s="590" t="s">
        <v>1527</v>
      </c>
      <c r="C6908" s="590" t="s">
        <v>1914</v>
      </c>
      <c r="D6908" s="590" t="s">
        <v>3417</v>
      </c>
      <c r="E6908" s="590" t="s">
        <v>7</v>
      </c>
      <c r="F6908" s="591" t="s">
        <v>864</v>
      </c>
      <c r="G6908" s="590" t="s">
        <v>0</v>
      </c>
      <c r="H6908" s="589">
        <v>1</v>
      </c>
      <c r="I6908" s="592">
        <v>26992.25</v>
      </c>
      <c r="J6908" s="592">
        <v>26992.25</v>
      </c>
      <c r="K6908" s="590" t="s">
        <v>1365</v>
      </c>
      <c r="L6908" s="590" t="s">
        <v>5985</v>
      </c>
      <c r="M6908" s="591" t="s">
        <v>864</v>
      </c>
      <c r="O6908" s="554" t="str">
        <f t="shared" si="642"/>
        <v>B4/23/10-C</v>
      </c>
    </row>
    <row r="6909" spans="1:18">
      <c r="B6909" s="590" t="s">
        <v>1527</v>
      </c>
      <c r="C6909" s="590" t="s">
        <v>1914</v>
      </c>
      <c r="D6909" s="590" t="s">
        <v>3417</v>
      </c>
      <c r="E6909" s="590" t="s">
        <v>8</v>
      </c>
      <c r="F6909" s="591" t="s">
        <v>865</v>
      </c>
      <c r="G6909" s="590" t="s">
        <v>0</v>
      </c>
      <c r="H6909" s="589">
        <v>1</v>
      </c>
      <c r="I6909" s="592">
        <v>66325</v>
      </c>
      <c r="J6909" s="592">
        <v>66325</v>
      </c>
      <c r="K6909" s="590" t="s">
        <v>1365</v>
      </c>
      <c r="L6909" s="590" t="s">
        <v>5986</v>
      </c>
      <c r="M6909" s="591" t="s">
        <v>865</v>
      </c>
      <c r="O6909" s="554" t="str">
        <f t="shared" si="642"/>
        <v>B4/23/10-D</v>
      </c>
    </row>
    <row r="6911" spans="1:18" ht="29">
      <c r="A6911" s="587">
        <v>3</v>
      </c>
      <c r="B6911" s="588" t="s">
        <v>1527</v>
      </c>
      <c r="C6911" s="588" t="s">
        <v>36</v>
      </c>
      <c r="D6911" s="588" t="s">
        <v>36</v>
      </c>
      <c r="E6911" s="588" t="s">
        <v>36</v>
      </c>
      <c r="F6911" s="587" t="s">
        <v>866</v>
      </c>
      <c r="G6911" s="588" t="s">
        <v>36</v>
      </c>
      <c r="H6911" s="587"/>
      <c r="I6911" s="587"/>
      <c r="J6911" s="583">
        <v>4386900</v>
      </c>
      <c r="K6911" s="588"/>
      <c r="L6911" s="588"/>
      <c r="M6911" s="587"/>
      <c r="N6911" s="587"/>
      <c r="O6911" s="587"/>
    </row>
    <row r="6912" spans="1:18" ht="72.5">
      <c r="A6912" s="587">
        <v>4</v>
      </c>
      <c r="B6912" s="588" t="s">
        <v>1527</v>
      </c>
      <c r="C6912" s="588" t="s">
        <v>36</v>
      </c>
      <c r="D6912" s="588" t="s">
        <v>36</v>
      </c>
      <c r="E6912" s="588" t="s">
        <v>36</v>
      </c>
      <c r="F6912" s="587" t="s">
        <v>867</v>
      </c>
      <c r="G6912" s="588" t="s">
        <v>36</v>
      </c>
      <c r="H6912" s="587"/>
      <c r="I6912" s="587"/>
      <c r="J6912" s="583">
        <v>4386900</v>
      </c>
      <c r="K6912" s="588"/>
      <c r="L6912" s="588"/>
      <c r="M6912" s="587"/>
      <c r="N6912" s="587"/>
      <c r="O6912" s="587"/>
    </row>
    <row r="6913" spans="1:18" ht="14.5">
      <c r="A6913" s="587">
        <v>5</v>
      </c>
      <c r="B6913" s="588" t="s">
        <v>1527</v>
      </c>
      <c r="C6913" s="588" t="s">
        <v>36</v>
      </c>
      <c r="D6913" s="588" t="s">
        <v>36</v>
      </c>
      <c r="E6913" s="588" t="s">
        <v>36</v>
      </c>
      <c r="F6913" s="587" t="s">
        <v>838</v>
      </c>
      <c r="G6913" s="588" t="s">
        <v>36</v>
      </c>
      <c r="H6913" s="587"/>
      <c r="I6913" s="587"/>
      <c r="J6913" s="583">
        <v>3733950</v>
      </c>
      <c r="K6913" s="588"/>
      <c r="L6913" s="588"/>
      <c r="M6913" s="587"/>
      <c r="N6913" s="587"/>
      <c r="O6913" s="587"/>
    </row>
    <row r="6914" spans="1:18" ht="14.5">
      <c r="B6914" s="590" t="s">
        <v>1527</v>
      </c>
      <c r="C6914" s="590" t="s">
        <v>1914</v>
      </c>
      <c r="D6914" s="590" t="s">
        <v>2189</v>
      </c>
      <c r="E6914" s="590" t="s">
        <v>10</v>
      </c>
      <c r="F6914" s="591" t="s">
        <v>5987</v>
      </c>
      <c r="G6914" s="590" t="s">
        <v>311</v>
      </c>
      <c r="H6914" s="589">
        <v>1</v>
      </c>
      <c r="I6914" s="592">
        <v>148965</v>
      </c>
      <c r="J6914" s="592">
        <v>148965</v>
      </c>
      <c r="K6914" s="590" t="s">
        <v>1365</v>
      </c>
      <c r="L6914" s="590" t="s">
        <v>5988</v>
      </c>
      <c r="M6914" s="591" t="s">
        <v>5987</v>
      </c>
      <c r="O6914" s="554" t="str">
        <f t="shared" ref="O6914:O6923" si="643">+_xlfn.CONCAT(B6914,"-",E6914)</f>
        <v>B4/23/10-E</v>
      </c>
      <c r="P6914" s="555"/>
      <c r="Q6914" s="555"/>
      <c r="R6914" s="555"/>
    </row>
    <row r="6915" spans="1:18" ht="14.5">
      <c r="B6915" s="590" t="s">
        <v>1527</v>
      </c>
      <c r="C6915" s="590" t="s">
        <v>1914</v>
      </c>
      <c r="D6915" s="590" t="s">
        <v>2189</v>
      </c>
      <c r="E6915" s="590" t="s">
        <v>11</v>
      </c>
      <c r="F6915" s="591" t="s">
        <v>5989</v>
      </c>
      <c r="G6915" s="590" t="s">
        <v>311</v>
      </c>
      <c r="H6915" s="589">
        <v>1</v>
      </c>
      <c r="I6915" s="592">
        <v>148965</v>
      </c>
      <c r="J6915" s="592">
        <v>148965</v>
      </c>
      <c r="K6915" s="590" t="s">
        <v>1365</v>
      </c>
      <c r="L6915" s="590" t="s">
        <v>5990</v>
      </c>
      <c r="M6915" s="591" t="s">
        <v>5989</v>
      </c>
      <c r="O6915" s="554" t="str">
        <f t="shared" si="643"/>
        <v>B4/23/10-F</v>
      </c>
      <c r="P6915" s="555"/>
      <c r="Q6915" s="555"/>
      <c r="R6915" s="555"/>
    </row>
    <row r="6916" spans="1:18" ht="14.5">
      <c r="B6916" s="590" t="s">
        <v>1527</v>
      </c>
      <c r="C6916" s="590" t="s">
        <v>1914</v>
      </c>
      <c r="D6916" s="590" t="s">
        <v>2189</v>
      </c>
      <c r="E6916" s="590" t="s">
        <v>27</v>
      </c>
      <c r="F6916" s="591" t="s">
        <v>870</v>
      </c>
      <c r="G6916" s="590" t="s">
        <v>311</v>
      </c>
      <c r="H6916" s="589">
        <v>1</v>
      </c>
      <c r="I6916" s="592">
        <v>148965</v>
      </c>
      <c r="J6916" s="592">
        <v>148965</v>
      </c>
      <c r="K6916" s="590" t="s">
        <v>1365</v>
      </c>
      <c r="L6916" s="590" t="s">
        <v>5991</v>
      </c>
      <c r="M6916" s="591" t="s">
        <v>870</v>
      </c>
      <c r="O6916" s="554" t="str">
        <f t="shared" si="643"/>
        <v>B4/23/10-G</v>
      </c>
      <c r="P6916" s="555"/>
      <c r="Q6916" s="555"/>
      <c r="R6916" s="555"/>
    </row>
    <row r="6917" spans="1:18">
      <c r="B6917" s="590" t="s">
        <v>1527</v>
      </c>
      <c r="C6917" s="590" t="s">
        <v>1914</v>
      </c>
      <c r="D6917" s="590" t="s">
        <v>2189</v>
      </c>
      <c r="E6917" s="590" t="s">
        <v>28</v>
      </c>
      <c r="F6917" s="591" t="s">
        <v>5992</v>
      </c>
      <c r="G6917" s="590" t="s">
        <v>311</v>
      </c>
      <c r="H6917" s="589">
        <v>1</v>
      </c>
      <c r="I6917" s="592">
        <v>148965</v>
      </c>
      <c r="J6917" s="592">
        <v>148965</v>
      </c>
      <c r="K6917" s="590" t="s">
        <v>1365</v>
      </c>
      <c r="L6917" s="590" t="s">
        <v>5993</v>
      </c>
      <c r="M6917" s="591" t="s">
        <v>5992</v>
      </c>
      <c r="O6917" s="554" t="str">
        <f t="shared" si="643"/>
        <v>B4/23/10-H</v>
      </c>
    </row>
    <row r="6918" spans="1:18">
      <c r="B6918" s="590" t="s">
        <v>1527</v>
      </c>
      <c r="C6918" s="590" t="s">
        <v>1914</v>
      </c>
      <c r="D6918" s="590" t="s">
        <v>2189</v>
      </c>
      <c r="E6918" s="590" t="s">
        <v>33</v>
      </c>
      <c r="F6918" s="591" t="s">
        <v>872</v>
      </c>
      <c r="G6918" s="590" t="s">
        <v>311</v>
      </c>
      <c r="H6918" s="589">
        <v>1</v>
      </c>
      <c r="I6918" s="592">
        <v>148965</v>
      </c>
      <c r="J6918" s="592">
        <v>148965</v>
      </c>
      <c r="K6918" s="590" t="s">
        <v>1365</v>
      </c>
      <c r="L6918" s="590" t="s">
        <v>5994</v>
      </c>
      <c r="M6918" s="591" t="s">
        <v>872</v>
      </c>
      <c r="O6918" s="554" t="str">
        <f t="shared" si="643"/>
        <v>B4/23/10-J</v>
      </c>
    </row>
    <row r="6919" spans="1:18">
      <c r="B6919" s="590" t="s">
        <v>1527</v>
      </c>
      <c r="C6919" s="590" t="s">
        <v>1914</v>
      </c>
      <c r="D6919" s="590" t="s">
        <v>2189</v>
      </c>
      <c r="E6919" s="590" t="s">
        <v>34</v>
      </c>
      <c r="F6919" s="591" t="s">
        <v>5995</v>
      </c>
      <c r="G6919" s="590" t="s">
        <v>311</v>
      </c>
      <c r="H6919" s="589">
        <v>1</v>
      </c>
      <c r="I6919" s="592">
        <v>148965</v>
      </c>
      <c r="J6919" s="592">
        <v>148965</v>
      </c>
      <c r="K6919" s="590" t="s">
        <v>1365</v>
      </c>
      <c r="L6919" s="590" t="s">
        <v>5996</v>
      </c>
      <c r="M6919" s="591" t="s">
        <v>5995</v>
      </c>
      <c r="O6919" s="554" t="str">
        <f t="shared" si="643"/>
        <v>B4/23/10-K</v>
      </c>
    </row>
    <row r="6920" spans="1:18">
      <c r="B6920" s="590" t="s">
        <v>1527</v>
      </c>
      <c r="C6920" s="590" t="s">
        <v>1914</v>
      </c>
      <c r="D6920" s="590" t="s">
        <v>2189</v>
      </c>
      <c r="E6920" s="590" t="s">
        <v>39</v>
      </c>
      <c r="F6920" s="591" t="s">
        <v>874</v>
      </c>
      <c r="G6920" s="590" t="s">
        <v>311</v>
      </c>
      <c r="H6920" s="589">
        <v>1</v>
      </c>
      <c r="I6920" s="592">
        <v>148965</v>
      </c>
      <c r="J6920" s="592">
        <v>148965</v>
      </c>
      <c r="K6920" s="590" t="s">
        <v>1365</v>
      </c>
      <c r="L6920" s="590" t="s">
        <v>5997</v>
      </c>
      <c r="M6920" s="591" t="s">
        <v>874</v>
      </c>
      <c r="O6920" s="554" t="str">
        <f t="shared" si="643"/>
        <v>B4/23/10-L</v>
      </c>
    </row>
    <row r="6921" spans="1:18">
      <c r="B6921" s="590" t="s">
        <v>1527</v>
      </c>
      <c r="C6921" s="590" t="s">
        <v>1914</v>
      </c>
      <c r="D6921" s="590" t="s">
        <v>2189</v>
      </c>
      <c r="E6921" s="590" t="s">
        <v>38</v>
      </c>
      <c r="F6921" s="591" t="s">
        <v>5998</v>
      </c>
      <c r="G6921" s="590" t="s">
        <v>311</v>
      </c>
      <c r="H6921" s="589">
        <v>1</v>
      </c>
      <c r="I6921" s="592">
        <v>148965</v>
      </c>
      <c r="J6921" s="592">
        <v>148965</v>
      </c>
      <c r="K6921" s="590" t="s">
        <v>1365</v>
      </c>
      <c r="L6921" s="590" t="s">
        <v>5999</v>
      </c>
      <c r="M6921" s="591" t="s">
        <v>5998</v>
      </c>
      <c r="O6921" s="554" t="str">
        <f t="shared" si="643"/>
        <v>B4/23/10-M</v>
      </c>
    </row>
    <row r="6922" spans="1:18">
      <c r="B6922" s="590" t="s">
        <v>1527</v>
      </c>
      <c r="C6922" s="590" t="s">
        <v>1914</v>
      </c>
      <c r="D6922" s="590" t="s">
        <v>2189</v>
      </c>
      <c r="E6922" s="590" t="s">
        <v>205</v>
      </c>
      <c r="F6922" s="591" t="s">
        <v>6000</v>
      </c>
      <c r="G6922" s="590" t="s">
        <v>311</v>
      </c>
      <c r="H6922" s="589">
        <v>1</v>
      </c>
      <c r="I6922" s="592">
        <v>148965</v>
      </c>
      <c r="J6922" s="592">
        <v>148965</v>
      </c>
      <c r="K6922" s="590" t="s">
        <v>1365</v>
      </c>
      <c r="L6922" s="590" t="s">
        <v>6001</v>
      </c>
      <c r="M6922" s="591" t="s">
        <v>6000</v>
      </c>
      <c r="O6922" s="554" t="str">
        <f t="shared" si="643"/>
        <v>B4/23/10-N</v>
      </c>
    </row>
    <row r="6923" spans="1:18">
      <c r="B6923" s="590" t="s">
        <v>1527</v>
      </c>
      <c r="C6923" s="590" t="s">
        <v>1914</v>
      </c>
      <c r="D6923" s="590" t="s">
        <v>2189</v>
      </c>
      <c r="E6923" s="590" t="s">
        <v>414</v>
      </c>
      <c r="F6923" s="591" t="s">
        <v>877</v>
      </c>
      <c r="G6923" s="590" t="s">
        <v>311</v>
      </c>
      <c r="H6923" s="589">
        <v>1</v>
      </c>
      <c r="I6923" s="592">
        <v>148965</v>
      </c>
      <c r="J6923" s="592">
        <v>148965</v>
      </c>
      <c r="K6923" s="590" t="s">
        <v>1365</v>
      </c>
      <c r="L6923" s="590" t="s">
        <v>6002</v>
      </c>
      <c r="M6923" s="591" t="s">
        <v>877</v>
      </c>
      <c r="O6923" s="554" t="str">
        <f t="shared" si="643"/>
        <v>B4/23/10-P</v>
      </c>
    </row>
    <row r="6926" spans="1:18">
      <c r="B6926" s="590" t="s">
        <v>1528</v>
      </c>
      <c r="C6926" s="590" t="s">
        <v>1914</v>
      </c>
      <c r="D6926" s="590" t="s">
        <v>2189</v>
      </c>
      <c r="E6926" s="590" t="s">
        <v>5</v>
      </c>
      <c r="F6926" s="591" t="s">
        <v>878</v>
      </c>
      <c r="G6926" s="590" t="s">
        <v>311</v>
      </c>
      <c r="H6926" s="589">
        <v>1</v>
      </c>
      <c r="I6926" s="592">
        <v>148965</v>
      </c>
      <c r="J6926" s="592">
        <v>148965</v>
      </c>
      <c r="K6926" s="590" t="s">
        <v>1365</v>
      </c>
      <c r="L6926" s="590" t="s">
        <v>6003</v>
      </c>
      <c r="M6926" s="591" t="s">
        <v>878</v>
      </c>
      <c r="O6926" s="554" t="str">
        <f t="shared" ref="O6926:O6937" si="644">+_xlfn.CONCAT(B6926,"-",E6926)</f>
        <v>B4/23/11-A</v>
      </c>
    </row>
    <row r="6927" spans="1:18">
      <c r="B6927" s="590" t="s">
        <v>1528</v>
      </c>
      <c r="C6927" s="590" t="s">
        <v>1914</v>
      </c>
      <c r="D6927" s="590" t="s">
        <v>2189</v>
      </c>
      <c r="E6927" s="590" t="s">
        <v>6</v>
      </c>
      <c r="F6927" s="591" t="s">
        <v>6004</v>
      </c>
      <c r="G6927" s="590" t="s">
        <v>311</v>
      </c>
      <c r="H6927" s="589">
        <v>1</v>
      </c>
      <c r="I6927" s="592">
        <v>148965</v>
      </c>
      <c r="J6927" s="592">
        <v>148965</v>
      </c>
      <c r="K6927" s="590" t="s">
        <v>1365</v>
      </c>
      <c r="L6927" s="590" t="s">
        <v>6005</v>
      </c>
      <c r="M6927" s="591" t="s">
        <v>6004</v>
      </c>
      <c r="O6927" s="554" t="str">
        <f t="shared" si="644"/>
        <v>B4/23/11-B</v>
      </c>
    </row>
    <row r="6928" spans="1:18">
      <c r="B6928" s="590" t="s">
        <v>1528</v>
      </c>
      <c r="C6928" s="590" t="s">
        <v>1914</v>
      </c>
      <c r="D6928" s="590" t="s">
        <v>2189</v>
      </c>
      <c r="E6928" s="590" t="s">
        <v>7</v>
      </c>
      <c r="F6928" s="591" t="s">
        <v>880</v>
      </c>
      <c r="G6928" s="590" t="s">
        <v>311</v>
      </c>
      <c r="H6928" s="589">
        <v>1</v>
      </c>
      <c r="I6928" s="592">
        <v>148965</v>
      </c>
      <c r="J6928" s="592">
        <v>148965</v>
      </c>
      <c r="K6928" s="590" t="s">
        <v>1365</v>
      </c>
      <c r="L6928" s="590" t="s">
        <v>6006</v>
      </c>
      <c r="M6928" s="591" t="s">
        <v>880</v>
      </c>
      <c r="O6928" s="554" t="str">
        <f t="shared" si="644"/>
        <v>B4/23/11-C</v>
      </c>
    </row>
    <row r="6929" spans="1:18">
      <c r="B6929" s="590" t="s">
        <v>1528</v>
      </c>
      <c r="C6929" s="590" t="s">
        <v>1914</v>
      </c>
      <c r="D6929" s="590" t="s">
        <v>2189</v>
      </c>
      <c r="E6929" s="590" t="s">
        <v>8</v>
      </c>
      <c r="F6929" s="591" t="s">
        <v>881</v>
      </c>
      <c r="G6929" s="590" t="s">
        <v>311</v>
      </c>
      <c r="H6929" s="589">
        <v>1</v>
      </c>
      <c r="I6929" s="592">
        <v>148965</v>
      </c>
      <c r="J6929" s="592">
        <v>148965</v>
      </c>
      <c r="K6929" s="590" t="s">
        <v>1365</v>
      </c>
      <c r="L6929" s="590" t="s">
        <v>6007</v>
      </c>
      <c r="M6929" s="591" t="s">
        <v>881</v>
      </c>
      <c r="O6929" s="554" t="str">
        <f t="shared" si="644"/>
        <v>B4/23/11-D</v>
      </c>
    </row>
    <row r="6930" spans="1:18">
      <c r="B6930" s="590" t="s">
        <v>1528</v>
      </c>
      <c r="C6930" s="590" t="s">
        <v>1914</v>
      </c>
      <c r="D6930" s="590" t="s">
        <v>2189</v>
      </c>
      <c r="E6930" s="590" t="s">
        <v>10</v>
      </c>
      <c r="F6930" s="591" t="s">
        <v>882</v>
      </c>
      <c r="G6930" s="590" t="s">
        <v>311</v>
      </c>
      <c r="H6930" s="589">
        <v>1</v>
      </c>
      <c r="I6930" s="592">
        <v>206055</v>
      </c>
      <c r="J6930" s="592">
        <v>206055</v>
      </c>
      <c r="K6930" s="590" t="s">
        <v>1365</v>
      </c>
      <c r="L6930" s="590" t="s">
        <v>6008</v>
      </c>
      <c r="M6930" s="591" t="s">
        <v>882</v>
      </c>
      <c r="O6930" s="554" t="str">
        <f t="shared" si="644"/>
        <v>B4/23/11-E</v>
      </c>
    </row>
    <row r="6931" spans="1:18">
      <c r="B6931" s="590" t="s">
        <v>1528</v>
      </c>
      <c r="C6931" s="590" t="s">
        <v>1914</v>
      </c>
      <c r="D6931" s="590" t="s">
        <v>2189</v>
      </c>
      <c r="E6931" s="590" t="s">
        <v>11</v>
      </c>
      <c r="F6931" s="591" t="s">
        <v>883</v>
      </c>
      <c r="G6931" s="590" t="s">
        <v>311</v>
      </c>
      <c r="H6931" s="589">
        <v>1</v>
      </c>
      <c r="I6931" s="592">
        <v>206055</v>
      </c>
      <c r="J6931" s="592">
        <v>206055</v>
      </c>
      <c r="K6931" s="590" t="s">
        <v>1365</v>
      </c>
      <c r="L6931" s="590" t="s">
        <v>6009</v>
      </c>
      <c r="M6931" s="591" t="s">
        <v>883</v>
      </c>
      <c r="O6931" s="554" t="str">
        <f t="shared" si="644"/>
        <v>B4/23/11-F</v>
      </c>
    </row>
    <row r="6932" spans="1:18">
      <c r="B6932" s="590" t="s">
        <v>1528</v>
      </c>
      <c r="C6932" s="590" t="s">
        <v>1914</v>
      </c>
      <c r="D6932" s="590" t="s">
        <v>2189</v>
      </c>
      <c r="E6932" s="590" t="s">
        <v>27</v>
      </c>
      <c r="F6932" s="591" t="s">
        <v>884</v>
      </c>
      <c r="G6932" s="590" t="s">
        <v>311</v>
      </c>
      <c r="H6932" s="589">
        <v>1</v>
      </c>
      <c r="I6932" s="592">
        <v>206055</v>
      </c>
      <c r="J6932" s="592">
        <v>206055</v>
      </c>
      <c r="K6932" s="590" t="s">
        <v>1365</v>
      </c>
      <c r="L6932" s="590" t="s">
        <v>6010</v>
      </c>
      <c r="M6932" s="591" t="s">
        <v>884</v>
      </c>
      <c r="O6932" s="554" t="str">
        <f t="shared" si="644"/>
        <v>B4/23/11-G</v>
      </c>
    </row>
    <row r="6933" spans="1:18">
      <c r="B6933" s="590" t="s">
        <v>1528</v>
      </c>
      <c r="C6933" s="590" t="s">
        <v>1914</v>
      </c>
      <c r="D6933" s="590" t="s">
        <v>2189</v>
      </c>
      <c r="E6933" s="590" t="s">
        <v>28</v>
      </c>
      <c r="F6933" s="591" t="s">
        <v>885</v>
      </c>
      <c r="G6933" s="590" t="s">
        <v>311</v>
      </c>
      <c r="H6933" s="589">
        <v>1</v>
      </c>
      <c r="I6933" s="592">
        <v>206055</v>
      </c>
      <c r="J6933" s="592">
        <v>206055</v>
      </c>
      <c r="K6933" s="590" t="s">
        <v>1365</v>
      </c>
      <c r="L6933" s="590" t="s">
        <v>6011</v>
      </c>
      <c r="M6933" s="591" t="s">
        <v>885</v>
      </c>
      <c r="O6933" s="554" t="str">
        <f t="shared" si="644"/>
        <v>B4/23/11-H</v>
      </c>
    </row>
    <row r="6934" spans="1:18">
      <c r="B6934" s="590" t="s">
        <v>1528</v>
      </c>
      <c r="C6934" s="590" t="s">
        <v>1914</v>
      </c>
      <c r="D6934" s="590" t="s">
        <v>2189</v>
      </c>
      <c r="E6934" s="590" t="s">
        <v>33</v>
      </c>
      <c r="F6934" s="591" t="s">
        <v>886</v>
      </c>
      <c r="G6934" s="590" t="s">
        <v>311</v>
      </c>
      <c r="H6934" s="589">
        <v>1</v>
      </c>
      <c r="I6934" s="592">
        <v>206055</v>
      </c>
      <c r="J6934" s="592">
        <v>206055</v>
      </c>
      <c r="K6934" s="590" t="s">
        <v>1365</v>
      </c>
      <c r="L6934" s="590" t="s">
        <v>6012</v>
      </c>
      <c r="M6934" s="591" t="s">
        <v>886</v>
      </c>
      <c r="O6934" s="554" t="str">
        <f t="shared" si="644"/>
        <v>B4/23/11-J</v>
      </c>
    </row>
    <row r="6935" spans="1:18">
      <c r="B6935" s="590" t="s">
        <v>1528</v>
      </c>
      <c r="C6935" s="590" t="s">
        <v>1914</v>
      </c>
      <c r="D6935" s="590" t="s">
        <v>2189</v>
      </c>
      <c r="E6935" s="590" t="s">
        <v>34</v>
      </c>
      <c r="F6935" s="591" t="s">
        <v>887</v>
      </c>
      <c r="G6935" s="590" t="s">
        <v>311</v>
      </c>
      <c r="H6935" s="589">
        <v>1</v>
      </c>
      <c r="I6935" s="592">
        <v>206055</v>
      </c>
      <c r="J6935" s="592">
        <v>206055</v>
      </c>
      <c r="K6935" s="590" t="s">
        <v>1365</v>
      </c>
      <c r="L6935" s="590" t="s">
        <v>6013</v>
      </c>
      <c r="M6935" s="591" t="s">
        <v>887</v>
      </c>
      <c r="O6935" s="554" t="str">
        <f t="shared" si="644"/>
        <v>B4/23/11-K</v>
      </c>
    </row>
    <row r="6936" spans="1:18">
      <c r="B6936" s="590" t="s">
        <v>1528</v>
      </c>
      <c r="C6936" s="590" t="s">
        <v>1914</v>
      </c>
      <c r="D6936" s="590" t="s">
        <v>2189</v>
      </c>
      <c r="E6936" s="590" t="s">
        <v>39</v>
      </c>
      <c r="F6936" s="591" t="s">
        <v>888</v>
      </c>
      <c r="G6936" s="590" t="s">
        <v>311</v>
      </c>
      <c r="H6936" s="589">
        <v>1</v>
      </c>
      <c r="I6936" s="592">
        <v>206055</v>
      </c>
      <c r="J6936" s="592">
        <v>206055</v>
      </c>
      <c r="K6936" s="590" t="s">
        <v>1365</v>
      </c>
      <c r="L6936" s="590" t="s">
        <v>6014</v>
      </c>
      <c r="M6936" s="591" t="s">
        <v>888</v>
      </c>
      <c r="O6936" s="554" t="str">
        <f t="shared" si="644"/>
        <v>B4/23/11-L</v>
      </c>
    </row>
    <row r="6937" spans="1:18">
      <c r="B6937" s="590" t="s">
        <v>1528</v>
      </c>
      <c r="C6937" s="590" t="s">
        <v>1914</v>
      </c>
      <c r="D6937" s="590" t="s">
        <v>2189</v>
      </c>
      <c r="E6937" s="590" t="s">
        <v>38</v>
      </c>
      <c r="F6937" s="591" t="s">
        <v>889</v>
      </c>
      <c r="G6937" s="590" t="s">
        <v>311</v>
      </c>
      <c r="H6937" s="589">
        <v>1</v>
      </c>
      <c r="I6937" s="592">
        <v>206055</v>
      </c>
      <c r="J6937" s="592">
        <v>206055</v>
      </c>
      <c r="K6937" s="590" t="s">
        <v>1365</v>
      </c>
      <c r="L6937" s="590" t="s">
        <v>6015</v>
      </c>
      <c r="M6937" s="591" t="s">
        <v>889</v>
      </c>
      <c r="O6937" s="554" t="str">
        <f t="shared" si="644"/>
        <v>B4/23/11-M</v>
      </c>
    </row>
    <row r="6939" spans="1:18" ht="14.5">
      <c r="A6939" s="587">
        <v>5</v>
      </c>
      <c r="B6939" s="588" t="s">
        <v>1528</v>
      </c>
      <c r="C6939" s="588" t="s">
        <v>36</v>
      </c>
      <c r="D6939" s="588" t="s">
        <v>36</v>
      </c>
      <c r="E6939" s="588" t="s">
        <v>36</v>
      </c>
      <c r="F6939" s="587" t="s">
        <v>853</v>
      </c>
      <c r="G6939" s="588" t="s">
        <v>36</v>
      </c>
      <c r="H6939" s="587"/>
      <c r="I6939" s="587"/>
      <c r="J6939" s="583">
        <v>652950</v>
      </c>
      <c r="K6939" s="588"/>
      <c r="L6939" s="588"/>
      <c r="M6939" s="587"/>
      <c r="N6939" s="587"/>
      <c r="O6939" s="587"/>
    </row>
    <row r="6940" spans="1:18">
      <c r="B6940" s="590" t="s">
        <v>1528</v>
      </c>
      <c r="C6940" s="590" t="s">
        <v>1914</v>
      </c>
      <c r="D6940" s="590" t="s">
        <v>2189</v>
      </c>
      <c r="E6940" s="590" t="s">
        <v>205</v>
      </c>
      <c r="F6940" s="591" t="s">
        <v>890</v>
      </c>
      <c r="G6940" s="590" t="s">
        <v>311</v>
      </c>
      <c r="H6940" s="589">
        <v>1</v>
      </c>
      <c r="I6940" s="592">
        <v>206055</v>
      </c>
      <c r="J6940" s="592">
        <v>206055</v>
      </c>
      <c r="K6940" s="590" t="s">
        <v>1365</v>
      </c>
      <c r="L6940" s="590" t="s">
        <v>6016</v>
      </c>
      <c r="M6940" s="591" t="s">
        <v>890</v>
      </c>
      <c r="O6940" s="554" t="str">
        <f t="shared" ref="O6940:O6942" si="645">+_xlfn.CONCAT(B6940,"-",E6940)</f>
        <v>B4/23/11-N</v>
      </c>
    </row>
    <row r="6941" spans="1:18">
      <c r="B6941" s="590" t="s">
        <v>1528</v>
      </c>
      <c r="C6941" s="590" t="s">
        <v>1914</v>
      </c>
      <c r="D6941" s="590" t="s">
        <v>2189</v>
      </c>
      <c r="E6941" s="590" t="s">
        <v>414</v>
      </c>
      <c r="F6941" s="591" t="s">
        <v>891</v>
      </c>
      <c r="G6941" s="590" t="s">
        <v>311</v>
      </c>
      <c r="H6941" s="589">
        <v>1</v>
      </c>
      <c r="I6941" s="592">
        <v>148965</v>
      </c>
      <c r="J6941" s="592">
        <v>148965</v>
      </c>
      <c r="K6941" s="590" t="s">
        <v>1365</v>
      </c>
      <c r="L6941" s="590" t="s">
        <v>6017</v>
      </c>
      <c r="M6941" s="591" t="s">
        <v>891</v>
      </c>
      <c r="O6941" s="554" t="str">
        <f t="shared" si="645"/>
        <v>B4/23/11-P</v>
      </c>
    </row>
    <row r="6942" spans="1:18" ht="14.5">
      <c r="B6942" s="590" t="s">
        <v>1528</v>
      </c>
      <c r="C6942" s="590" t="s">
        <v>1914</v>
      </c>
      <c r="D6942" s="590" t="s">
        <v>2189</v>
      </c>
      <c r="E6942" s="590" t="s">
        <v>416</v>
      </c>
      <c r="F6942" s="591" t="s">
        <v>892</v>
      </c>
      <c r="G6942" s="590" t="s">
        <v>311</v>
      </c>
      <c r="H6942" s="589">
        <v>2</v>
      </c>
      <c r="I6942" s="592">
        <v>148965</v>
      </c>
      <c r="J6942" s="592">
        <v>297930</v>
      </c>
      <c r="K6942" s="590" t="s">
        <v>1365</v>
      </c>
      <c r="L6942" s="590" t="s">
        <v>6018</v>
      </c>
      <c r="M6942" s="591" t="s">
        <v>892</v>
      </c>
      <c r="O6942" s="554" t="str">
        <f t="shared" si="645"/>
        <v>B4/23/11-Q</v>
      </c>
      <c r="P6942" s="555"/>
      <c r="Q6942" s="555"/>
      <c r="R6942" s="555"/>
    </row>
    <row r="6945" spans="1:18" ht="14.5">
      <c r="A6945" s="587">
        <v>3</v>
      </c>
      <c r="B6945" s="588" t="s">
        <v>1529</v>
      </c>
      <c r="C6945" s="588" t="s">
        <v>36</v>
      </c>
      <c r="D6945" s="588" t="s">
        <v>36</v>
      </c>
      <c r="E6945" s="588" t="s">
        <v>36</v>
      </c>
      <c r="F6945" s="587" t="s">
        <v>893</v>
      </c>
      <c r="G6945" s="588" t="s">
        <v>36</v>
      </c>
      <c r="H6945" s="587"/>
      <c r="I6945" s="587"/>
      <c r="J6945" s="583">
        <v>204018.75</v>
      </c>
      <c r="K6945" s="588"/>
      <c r="L6945" s="588"/>
      <c r="M6945" s="587"/>
      <c r="N6945" s="587"/>
      <c r="O6945" s="587"/>
    </row>
    <row r="6946" spans="1:18" ht="87">
      <c r="A6946" s="587">
        <v>4</v>
      </c>
      <c r="B6946" s="588" t="s">
        <v>1529</v>
      </c>
      <c r="C6946" s="588" t="s">
        <v>36</v>
      </c>
      <c r="D6946" s="588" t="s">
        <v>36</v>
      </c>
      <c r="E6946" s="588" t="s">
        <v>36</v>
      </c>
      <c r="F6946" s="587" t="s">
        <v>894</v>
      </c>
      <c r="G6946" s="588" t="s">
        <v>36</v>
      </c>
      <c r="H6946" s="587"/>
      <c r="I6946" s="587"/>
      <c r="J6946" s="583">
        <v>204018.75</v>
      </c>
      <c r="K6946" s="588"/>
      <c r="L6946" s="588"/>
      <c r="M6946" s="587"/>
      <c r="N6946" s="587"/>
      <c r="O6946" s="587"/>
    </row>
    <row r="6947" spans="1:18" ht="14.5">
      <c r="A6947" s="587">
        <v>5</v>
      </c>
      <c r="B6947" s="588" t="s">
        <v>1529</v>
      </c>
      <c r="C6947" s="588" t="s">
        <v>36</v>
      </c>
      <c r="D6947" s="588" t="s">
        <v>36</v>
      </c>
      <c r="E6947" s="588" t="s">
        <v>36</v>
      </c>
      <c r="F6947" s="587" t="s">
        <v>838</v>
      </c>
      <c r="G6947" s="588" t="s">
        <v>36</v>
      </c>
      <c r="H6947" s="587"/>
      <c r="I6947" s="587"/>
      <c r="J6947" s="583">
        <v>151706.25</v>
      </c>
      <c r="K6947" s="588"/>
      <c r="L6947" s="588"/>
      <c r="M6947" s="587"/>
      <c r="N6947" s="587"/>
      <c r="O6947" s="587"/>
    </row>
    <row r="6948" spans="1:18" ht="14.5">
      <c r="B6948" s="590" t="s">
        <v>1529</v>
      </c>
      <c r="C6948" s="590" t="s">
        <v>1914</v>
      </c>
      <c r="D6948" s="590" t="s">
        <v>2194</v>
      </c>
      <c r="E6948" s="590" t="s">
        <v>5</v>
      </c>
      <c r="F6948" s="591" t="s">
        <v>895</v>
      </c>
      <c r="G6948" s="590" t="s">
        <v>311</v>
      </c>
      <c r="H6948" s="589">
        <v>29</v>
      </c>
      <c r="I6948" s="592">
        <v>5231.25</v>
      </c>
      <c r="J6948" s="592">
        <v>151706.25</v>
      </c>
      <c r="K6948" s="590" t="s">
        <v>1365</v>
      </c>
      <c r="L6948" s="590" t="s">
        <v>6019</v>
      </c>
      <c r="M6948" s="591" t="s">
        <v>895</v>
      </c>
      <c r="O6948" s="554" t="str">
        <f>+_xlfn.CONCAT(B6948,"-",E6948)</f>
        <v>B4/23/12-A</v>
      </c>
      <c r="P6948" s="555"/>
      <c r="Q6948" s="555"/>
      <c r="R6948" s="555"/>
    </row>
    <row r="6949" spans="1:18" ht="14.5">
      <c r="P6949" s="555"/>
      <c r="Q6949" s="555"/>
      <c r="R6949" s="555"/>
    </row>
    <row r="6950" spans="1:18" ht="14.5">
      <c r="A6950" s="587">
        <v>5</v>
      </c>
      <c r="B6950" s="588" t="s">
        <v>1529</v>
      </c>
      <c r="C6950" s="588" t="s">
        <v>36</v>
      </c>
      <c r="D6950" s="588" t="s">
        <v>36</v>
      </c>
      <c r="E6950" s="588" t="s">
        <v>36</v>
      </c>
      <c r="F6950" s="587" t="s">
        <v>853</v>
      </c>
      <c r="G6950" s="588" t="s">
        <v>36</v>
      </c>
      <c r="H6950" s="587"/>
      <c r="I6950" s="587"/>
      <c r="J6950" s="583">
        <v>52312.5</v>
      </c>
      <c r="K6950" s="588"/>
      <c r="L6950" s="588"/>
      <c r="M6950" s="587"/>
      <c r="N6950" s="587"/>
      <c r="O6950" s="587"/>
      <c r="P6950" s="555"/>
      <c r="Q6950" s="555"/>
      <c r="R6950" s="555"/>
    </row>
    <row r="6951" spans="1:18">
      <c r="B6951" s="590" t="s">
        <v>1529</v>
      </c>
      <c r="C6951" s="590" t="s">
        <v>1914</v>
      </c>
      <c r="D6951" s="590" t="s">
        <v>2194</v>
      </c>
      <c r="E6951" s="590" t="s">
        <v>6</v>
      </c>
      <c r="F6951" s="591" t="s">
        <v>895</v>
      </c>
      <c r="G6951" s="590" t="s">
        <v>311</v>
      </c>
      <c r="H6951" s="589">
        <v>10</v>
      </c>
      <c r="I6951" s="592">
        <v>5231.25</v>
      </c>
      <c r="J6951" s="592">
        <v>52312.5</v>
      </c>
      <c r="K6951" s="590" t="s">
        <v>1365</v>
      </c>
      <c r="L6951" s="590" t="s">
        <v>6020</v>
      </c>
      <c r="M6951" s="591" t="s">
        <v>895</v>
      </c>
      <c r="O6951" s="554" t="str">
        <f>+_xlfn.CONCAT(B6951,"-",E6951)</f>
        <v>B4/23/12-B</v>
      </c>
    </row>
    <row r="6953" spans="1:18" ht="14.5">
      <c r="A6953" s="587">
        <v>3</v>
      </c>
      <c r="B6953" s="588" t="s">
        <v>1529</v>
      </c>
      <c r="C6953" s="588" t="s">
        <v>36</v>
      </c>
      <c r="D6953" s="588" t="s">
        <v>36</v>
      </c>
      <c r="E6953" s="588" t="s">
        <v>36</v>
      </c>
      <c r="F6953" s="587" t="s">
        <v>896</v>
      </c>
      <c r="G6953" s="588" t="s">
        <v>36</v>
      </c>
      <c r="H6953" s="587"/>
      <c r="I6953" s="587"/>
      <c r="J6953" s="583">
        <v>2976551.43</v>
      </c>
      <c r="K6953" s="588"/>
      <c r="L6953" s="588"/>
      <c r="M6953" s="587"/>
      <c r="N6953" s="587"/>
      <c r="O6953" s="587"/>
      <c r="P6953" s="555"/>
      <c r="Q6953" s="555"/>
      <c r="R6953" s="555"/>
    </row>
    <row r="6954" spans="1:18" ht="87">
      <c r="A6954" s="587">
        <v>4</v>
      </c>
      <c r="B6954" s="588" t="s">
        <v>1529</v>
      </c>
      <c r="C6954" s="588" t="s">
        <v>36</v>
      </c>
      <c r="D6954" s="588" t="s">
        <v>36</v>
      </c>
      <c r="E6954" s="588" t="s">
        <v>36</v>
      </c>
      <c r="F6954" s="587" t="s">
        <v>897</v>
      </c>
      <c r="G6954" s="588" t="s">
        <v>36</v>
      </c>
      <c r="H6954" s="587"/>
      <c r="I6954" s="587"/>
      <c r="J6954" s="583">
        <v>45151.9</v>
      </c>
      <c r="K6954" s="588"/>
      <c r="L6954" s="588"/>
      <c r="M6954" s="587"/>
      <c r="N6954" s="587"/>
      <c r="O6954" s="587"/>
    </row>
    <row r="6955" spans="1:18">
      <c r="B6955" s="590" t="s">
        <v>1529</v>
      </c>
      <c r="C6955" s="590" t="s">
        <v>1914</v>
      </c>
      <c r="D6955" s="590" t="s">
        <v>2197</v>
      </c>
      <c r="E6955" s="590" t="s">
        <v>7</v>
      </c>
      <c r="F6955" s="591" t="s">
        <v>898</v>
      </c>
      <c r="G6955" s="590" t="s">
        <v>311</v>
      </c>
      <c r="H6955" s="589">
        <v>2</v>
      </c>
      <c r="I6955" s="592">
        <v>9030.3799999999992</v>
      </c>
      <c r="J6955" s="592">
        <v>18060.759999999998</v>
      </c>
      <c r="K6955" s="590" t="s">
        <v>1365</v>
      </c>
      <c r="L6955" s="590" t="s">
        <v>6021</v>
      </c>
      <c r="M6955" s="591" t="s">
        <v>898</v>
      </c>
      <c r="O6955" s="554" t="str">
        <f t="shared" ref="O6955:O6957" si="646">+_xlfn.CONCAT(B6955,"-",E6955)</f>
        <v>B4/23/12-C</v>
      </c>
    </row>
    <row r="6956" spans="1:18" ht="14.5">
      <c r="B6956" s="590" t="s">
        <v>1529</v>
      </c>
      <c r="C6956" s="590" t="s">
        <v>1914</v>
      </c>
      <c r="D6956" s="590" t="s">
        <v>2197</v>
      </c>
      <c r="E6956" s="590" t="s">
        <v>8</v>
      </c>
      <c r="F6956" s="591" t="s">
        <v>899</v>
      </c>
      <c r="G6956" s="590" t="s">
        <v>311</v>
      </c>
      <c r="H6956" s="589">
        <v>2</v>
      </c>
      <c r="I6956" s="592">
        <v>9030.3799999999992</v>
      </c>
      <c r="J6956" s="592">
        <v>18060.759999999998</v>
      </c>
      <c r="K6956" s="590" t="s">
        <v>1365</v>
      </c>
      <c r="L6956" s="590" t="s">
        <v>6022</v>
      </c>
      <c r="M6956" s="591" t="s">
        <v>899</v>
      </c>
      <c r="O6956" s="554" t="str">
        <f t="shared" si="646"/>
        <v>B4/23/12-D</v>
      </c>
      <c r="P6956" s="555"/>
      <c r="Q6956" s="555"/>
      <c r="R6956" s="555"/>
    </row>
    <row r="6957" spans="1:18" ht="14.5">
      <c r="B6957" s="590" t="s">
        <v>1529</v>
      </c>
      <c r="C6957" s="590" t="s">
        <v>1914</v>
      </c>
      <c r="D6957" s="590" t="s">
        <v>2197</v>
      </c>
      <c r="E6957" s="590" t="s">
        <v>10</v>
      </c>
      <c r="F6957" s="591" t="s">
        <v>900</v>
      </c>
      <c r="G6957" s="590" t="s">
        <v>311</v>
      </c>
      <c r="H6957" s="589">
        <v>1</v>
      </c>
      <c r="I6957" s="592">
        <v>9030.3799999999992</v>
      </c>
      <c r="J6957" s="592">
        <v>9030.3799999999992</v>
      </c>
      <c r="K6957" s="590" t="s">
        <v>1365</v>
      </c>
      <c r="L6957" s="590" t="s">
        <v>6023</v>
      </c>
      <c r="M6957" s="591" t="s">
        <v>900</v>
      </c>
      <c r="O6957" s="554" t="str">
        <f t="shared" si="646"/>
        <v>B4/23/12-E</v>
      </c>
      <c r="P6957" s="555"/>
      <c r="Q6957" s="555"/>
      <c r="R6957" s="555"/>
    </row>
    <row r="6959" spans="1:18" ht="43.5">
      <c r="A6959" s="587">
        <v>4</v>
      </c>
      <c r="B6959" s="588" t="s">
        <v>1529</v>
      </c>
      <c r="C6959" s="588" t="s">
        <v>36</v>
      </c>
      <c r="D6959" s="588" t="s">
        <v>36</v>
      </c>
      <c r="E6959" s="588" t="s">
        <v>36</v>
      </c>
      <c r="F6959" s="587" t="s">
        <v>901</v>
      </c>
      <c r="G6959" s="588" t="s">
        <v>36</v>
      </c>
      <c r="H6959" s="587"/>
      <c r="I6959" s="587"/>
      <c r="J6959" s="583">
        <v>2002397.28</v>
      </c>
      <c r="K6959" s="588"/>
      <c r="L6959" s="588"/>
      <c r="M6959" s="587"/>
      <c r="N6959" s="587"/>
      <c r="O6959" s="587"/>
    </row>
    <row r="6960" spans="1:18">
      <c r="B6960" s="590" t="s">
        <v>1529</v>
      </c>
      <c r="C6960" s="590" t="s">
        <v>1914</v>
      </c>
      <c r="D6960" s="590" t="s">
        <v>2197</v>
      </c>
      <c r="E6960" s="590" t="s">
        <v>11</v>
      </c>
      <c r="F6960" s="591" t="s">
        <v>902</v>
      </c>
      <c r="G6960" s="590" t="s">
        <v>311</v>
      </c>
      <c r="H6960" s="589">
        <v>3</v>
      </c>
      <c r="I6960" s="592">
        <v>332257.88</v>
      </c>
      <c r="J6960" s="592">
        <v>996773.64</v>
      </c>
      <c r="K6960" s="590" t="s">
        <v>1365</v>
      </c>
      <c r="L6960" s="590" t="s">
        <v>6024</v>
      </c>
      <c r="M6960" s="591" t="s">
        <v>902</v>
      </c>
      <c r="O6960" s="554" t="str">
        <f t="shared" ref="O6960:O6961" si="647">+_xlfn.CONCAT(B6960,"-",E6960)</f>
        <v>B4/23/12-F</v>
      </c>
    </row>
    <row r="6961" spans="1:18">
      <c r="B6961" s="590" t="s">
        <v>1529</v>
      </c>
      <c r="C6961" s="590" t="s">
        <v>1914</v>
      </c>
      <c r="D6961" s="590" t="s">
        <v>2197</v>
      </c>
      <c r="E6961" s="590" t="s">
        <v>27</v>
      </c>
      <c r="F6961" s="591" t="s">
        <v>903</v>
      </c>
      <c r="G6961" s="590" t="s">
        <v>311</v>
      </c>
      <c r="H6961" s="589">
        <v>3</v>
      </c>
      <c r="I6961" s="592">
        <v>332257.88</v>
      </c>
      <c r="J6961" s="592">
        <v>996773.64</v>
      </c>
      <c r="K6961" s="590" t="s">
        <v>1365</v>
      </c>
      <c r="L6961" s="590" t="s">
        <v>6025</v>
      </c>
      <c r="M6961" s="591" t="s">
        <v>903</v>
      </c>
      <c r="O6961" s="554" t="str">
        <f t="shared" si="647"/>
        <v>B4/23/12-G</v>
      </c>
    </row>
    <row r="6962" spans="1:18" ht="14.5">
      <c r="P6962" s="555"/>
      <c r="Q6962" s="555"/>
      <c r="R6962" s="555"/>
    </row>
    <row r="6964" spans="1:18" ht="14.5">
      <c r="A6964" s="587">
        <v>5</v>
      </c>
      <c r="B6964" s="588" t="s">
        <v>1530</v>
      </c>
      <c r="C6964" s="588" t="s">
        <v>36</v>
      </c>
      <c r="D6964" s="588" t="s">
        <v>36</v>
      </c>
      <c r="E6964" s="588" t="s">
        <v>36</v>
      </c>
      <c r="F6964" s="587" t="s">
        <v>838</v>
      </c>
      <c r="G6964" s="588" t="s">
        <v>36</v>
      </c>
      <c r="H6964" s="587"/>
      <c r="I6964" s="587"/>
      <c r="J6964" s="583">
        <v>8850</v>
      </c>
      <c r="K6964" s="588"/>
      <c r="L6964" s="588"/>
      <c r="M6964" s="587"/>
      <c r="N6964" s="587"/>
      <c r="O6964" s="587"/>
    </row>
    <row r="6965" spans="1:18">
      <c r="B6965" s="590" t="s">
        <v>1530</v>
      </c>
      <c r="C6965" s="590" t="s">
        <v>1914</v>
      </c>
      <c r="D6965" s="590" t="s">
        <v>2197</v>
      </c>
      <c r="E6965" s="590" t="s">
        <v>5</v>
      </c>
      <c r="F6965" s="591" t="s">
        <v>904</v>
      </c>
      <c r="G6965" s="590" t="s">
        <v>311</v>
      </c>
      <c r="H6965" s="589">
        <v>1</v>
      </c>
      <c r="I6965" s="592">
        <v>8850</v>
      </c>
      <c r="J6965" s="592">
        <v>8850</v>
      </c>
      <c r="K6965" s="590" t="s">
        <v>1365</v>
      </c>
      <c r="L6965" s="590" t="s">
        <v>6026</v>
      </c>
      <c r="M6965" s="591" t="s">
        <v>904</v>
      </c>
      <c r="O6965" s="554" t="str">
        <f>+_xlfn.CONCAT(B6965,"-",E6965)</f>
        <v>B4/23/13-A</v>
      </c>
    </row>
    <row r="6967" spans="1:18" ht="29">
      <c r="A6967" s="587">
        <v>4</v>
      </c>
      <c r="B6967" s="588" t="s">
        <v>1530</v>
      </c>
      <c r="C6967" s="588" t="s">
        <v>36</v>
      </c>
      <c r="D6967" s="588" t="s">
        <v>36</v>
      </c>
      <c r="E6967" s="588" t="s">
        <v>36</v>
      </c>
      <c r="F6967" s="587" t="s">
        <v>905</v>
      </c>
      <c r="G6967" s="588" t="s">
        <v>36</v>
      </c>
      <c r="H6967" s="587"/>
      <c r="I6967" s="587"/>
      <c r="J6967" s="583">
        <v>306128.75</v>
      </c>
      <c r="K6967" s="588"/>
      <c r="L6967" s="588"/>
      <c r="M6967" s="587"/>
      <c r="N6967" s="587"/>
      <c r="O6967" s="587"/>
      <c r="P6967" s="555"/>
      <c r="Q6967" s="555"/>
      <c r="R6967" s="555"/>
    </row>
    <row r="6968" spans="1:18" ht="14.5">
      <c r="A6968" s="587">
        <v>5</v>
      </c>
      <c r="B6968" s="588" t="s">
        <v>1530</v>
      </c>
      <c r="C6968" s="588" t="s">
        <v>36</v>
      </c>
      <c r="D6968" s="588" t="s">
        <v>36</v>
      </c>
      <c r="E6968" s="588" t="s">
        <v>36</v>
      </c>
      <c r="F6968" s="587" t="s">
        <v>838</v>
      </c>
      <c r="G6968" s="588" t="s">
        <v>36</v>
      </c>
      <c r="H6968" s="587"/>
      <c r="I6968" s="587"/>
      <c r="J6968" s="583">
        <v>306128.75</v>
      </c>
      <c r="K6968" s="588"/>
      <c r="L6968" s="588"/>
      <c r="M6968" s="587"/>
      <c r="N6968" s="587"/>
      <c r="O6968" s="587"/>
    </row>
    <row r="6969" spans="1:18">
      <c r="B6969" s="590" t="s">
        <v>1530</v>
      </c>
      <c r="C6969" s="590" t="s">
        <v>1914</v>
      </c>
      <c r="D6969" s="590" t="s">
        <v>2197</v>
      </c>
      <c r="E6969" s="590" t="s">
        <v>6</v>
      </c>
      <c r="F6969" s="591" t="s">
        <v>906</v>
      </c>
      <c r="G6969" s="590" t="s">
        <v>168</v>
      </c>
      <c r="H6969" s="589">
        <v>185</v>
      </c>
      <c r="I6969" s="592">
        <v>1654.75</v>
      </c>
      <c r="J6969" s="592">
        <v>306128.75</v>
      </c>
      <c r="K6969" s="590" t="s">
        <v>1365</v>
      </c>
      <c r="L6969" s="590" t="s">
        <v>6027</v>
      </c>
      <c r="M6969" s="591" t="s">
        <v>906</v>
      </c>
      <c r="O6969" s="554" t="str">
        <f>+_xlfn.CONCAT(B6969,"-",E6969)</f>
        <v>B4/23/13-B</v>
      </c>
    </row>
    <row r="6970" spans="1:18" ht="14.5">
      <c r="P6970" s="555"/>
      <c r="Q6970" s="555"/>
      <c r="R6970" s="555"/>
    </row>
    <row r="6971" spans="1:18" ht="14.5">
      <c r="A6971" s="587">
        <v>4</v>
      </c>
      <c r="B6971" s="588" t="s">
        <v>1530</v>
      </c>
      <c r="C6971" s="588" t="s">
        <v>36</v>
      </c>
      <c r="D6971" s="588" t="s">
        <v>36</v>
      </c>
      <c r="E6971" s="588" t="s">
        <v>36</v>
      </c>
      <c r="F6971" s="587" t="s">
        <v>907</v>
      </c>
      <c r="G6971" s="588" t="s">
        <v>36</v>
      </c>
      <c r="H6971" s="587"/>
      <c r="I6971" s="587"/>
      <c r="J6971" s="583">
        <v>171237.5</v>
      </c>
      <c r="K6971" s="588"/>
      <c r="L6971" s="588"/>
      <c r="M6971" s="587"/>
      <c r="N6971" s="587"/>
      <c r="O6971" s="587"/>
      <c r="P6971" s="555"/>
      <c r="Q6971" s="555"/>
      <c r="R6971" s="555"/>
    </row>
    <row r="6972" spans="1:18" ht="87">
      <c r="A6972" s="587">
        <v>5</v>
      </c>
      <c r="B6972" s="588" t="s">
        <v>1530</v>
      </c>
      <c r="C6972" s="588" t="s">
        <v>36</v>
      </c>
      <c r="D6972" s="588" t="s">
        <v>36</v>
      </c>
      <c r="E6972" s="588" t="s">
        <v>36</v>
      </c>
      <c r="F6972" s="587" t="s">
        <v>908</v>
      </c>
      <c r="G6972" s="588" t="s">
        <v>36</v>
      </c>
      <c r="H6972" s="587"/>
      <c r="I6972" s="587"/>
      <c r="J6972" s="583">
        <v>92600</v>
      </c>
      <c r="K6972" s="588"/>
      <c r="L6972" s="588"/>
      <c r="M6972" s="587"/>
      <c r="N6972" s="587"/>
      <c r="O6972" s="587"/>
    </row>
    <row r="6973" spans="1:18">
      <c r="B6973" s="590" t="s">
        <v>1530</v>
      </c>
      <c r="C6973" s="590" t="s">
        <v>1914</v>
      </c>
      <c r="D6973" s="590" t="s">
        <v>2197</v>
      </c>
      <c r="E6973" s="590" t="s">
        <v>7</v>
      </c>
      <c r="F6973" s="591" t="s">
        <v>909</v>
      </c>
      <c r="G6973" s="590" t="s">
        <v>311</v>
      </c>
      <c r="H6973" s="589">
        <v>1</v>
      </c>
      <c r="I6973" s="592">
        <v>46300</v>
      </c>
      <c r="J6973" s="592">
        <v>46300</v>
      </c>
      <c r="K6973" s="590" t="s">
        <v>1365</v>
      </c>
      <c r="L6973" s="590" t="s">
        <v>6028</v>
      </c>
      <c r="M6973" s="591" t="s">
        <v>909</v>
      </c>
      <c r="O6973" s="554" t="str">
        <f t="shared" ref="O6973:O6974" si="648">+_xlfn.CONCAT(B6973,"-",E6973)</f>
        <v>B4/23/13-C</v>
      </c>
    </row>
    <row r="6974" spans="1:18" ht="14.5">
      <c r="B6974" s="590" t="s">
        <v>1530</v>
      </c>
      <c r="C6974" s="590" t="s">
        <v>1914</v>
      </c>
      <c r="D6974" s="590" t="s">
        <v>2197</v>
      </c>
      <c r="E6974" s="590" t="s">
        <v>8</v>
      </c>
      <c r="F6974" s="591" t="s">
        <v>910</v>
      </c>
      <c r="G6974" s="590" t="s">
        <v>311</v>
      </c>
      <c r="H6974" s="589">
        <v>1</v>
      </c>
      <c r="I6974" s="592">
        <v>46300</v>
      </c>
      <c r="J6974" s="592">
        <v>46300</v>
      </c>
      <c r="K6974" s="590" t="s">
        <v>1365</v>
      </c>
      <c r="L6974" s="590" t="s">
        <v>6029</v>
      </c>
      <c r="M6974" s="591" t="s">
        <v>910</v>
      </c>
      <c r="O6974" s="554" t="str">
        <f t="shared" si="648"/>
        <v>B4/23/13-D</v>
      </c>
      <c r="P6974" s="555"/>
      <c r="Q6974" s="555"/>
      <c r="R6974" s="555"/>
    </row>
    <row r="6975" spans="1:18" ht="14.5">
      <c r="P6975" s="555"/>
      <c r="Q6975" s="555"/>
      <c r="R6975" s="555"/>
    </row>
    <row r="6976" spans="1:18" ht="14.5">
      <c r="A6976" s="587">
        <v>5</v>
      </c>
      <c r="B6976" s="588" t="s">
        <v>1530</v>
      </c>
      <c r="C6976" s="588" t="s">
        <v>36</v>
      </c>
      <c r="D6976" s="588" t="s">
        <v>36</v>
      </c>
      <c r="E6976" s="588" t="s">
        <v>36</v>
      </c>
      <c r="F6976" s="587" t="s">
        <v>911</v>
      </c>
      <c r="G6976" s="588" t="s">
        <v>36</v>
      </c>
      <c r="H6976" s="587"/>
      <c r="I6976" s="587"/>
      <c r="J6976" s="583">
        <v>65050</v>
      </c>
      <c r="K6976" s="588"/>
      <c r="L6976" s="588"/>
      <c r="M6976" s="587"/>
      <c r="N6976" s="587"/>
      <c r="O6976" s="587"/>
    </row>
    <row r="6977" spans="1:18">
      <c r="B6977" s="590" t="s">
        <v>1530</v>
      </c>
      <c r="C6977" s="590" t="s">
        <v>1914</v>
      </c>
      <c r="D6977" s="590" t="s">
        <v>2197</v>
      </c>
      <c r="E6977" s="590" t="s">
        <v>10</v>
      </c>
      <c r="F6977" s="591" t="s">
        <v>912</v>
      </c>
      <c r="G6977" s="590" t="s">
        <v>311</v>
      </c>
      <c r="H6977" s="589">
        <v>1</v>
      </c>
      <c r="I6977" s="592">
        <v>32525</v>
      </c>
      <c r="J6977" s="592">
        <v>32525</v>
      </c>
      <c r="K6977" s="590" t="s">
        <v>1365</v>
      </c>
      <c r="L6977" s="590" t="s">
        <v>6030</v>
      </c>
      <c r="M6977" s="591" t="s">
        <v>912</v>
      </c>
      <c r="O6977" s="554" t="str">
        <f t="shared" ref="O6977:O6978" si="649">+_xlfn.CONCAT(B6977,"-",E6977)</f>
        <v>B4/23/13-E</v>
      </c>
    </row>
    <row r="6978" spans="1:18">
      <c r="B6978" s="590" t="s">
        <v>1530</v>
      </c>
      <c r="C6978" s="590" t="s">
        <v>1914</v>
      </c>
      <c r="D6978" s="590" t="s">
        <v>2197</v>
      </c>
      <c r="E6978" s="590" t="s">
        <v>11</v>
      </c>
      <c r="F6978" s="591" t="s">
        <v>913</v>
      </c>
      <c r="G6978" s="590" t="s">
        <v>311</v>
      </c>
      <c r="H6978" s="589">
        <v>1</v>
      </c>
      <c r="I6978" s="592">
        <v>32525</v>
      </c>
      <c r="J6978" s="592">
        <v>32525</v>
      </c>
      <c r="K6978" s="590" t="s">
        <v>1365</v>
      </c>
      <c r="L6978" s="590" t="s">
        <v>6031</v>
      </c>
      <c r="M6978" s="591" t="s">
        <v>913</v>
      </c>
      <c r="O6978" s="554" t="str">
        <f t="shared" si="649"/>
        <v>B4/23/13-F</v>
      </c>
    </row>
    <row r="6979" spans="1:18" ht="14.5">
      <c r="P6979" s="555"/>
      <c r="Q6979" s="555"/>
      <c r="R6979" s="555"/>
    </row>
    <row r="6980" spans="1:18" ht="14.5">
      <c r="A6980" s="587">
        <v>5</v>
      </c>
      <c r="B6980" s="588" t="s">
        <v>1530</v>
      </c>
      <c r="C6980" s="588" t="s">
        <v>36</v>
      </c>
      <c r="D6980" s="588" t="s">
        <v>36</v>
      </c>
      <c r="E6980" s="588" t="s">
        <v>36</v>
      </c>
      <c r="F6980" s="587" t="s">
        <v>914</v>
      </c>
      <c r="G6980" s="588" t="s">
        <v>36</v>
      </c>
      <c r="H6980" s="587"/>
      <c r="I6980" s="587"/>
      <c r="J6980" s="583">
        <v>11300</v>
      </c>
      <c r="K6980" s="588"/>
      <c r="L6980" s="588"/>
      <c r="M6980" s="587"/>
      <c r="N6980" s="587"/>
      <c r="O6980" s="587"/>
    </row>
    <row r="6981" spans="1:18">
      <c r="B6981" s="590" t="s">
        <v>1530</v>
      </c>
      <c r="C6981" s="590" t="s">
        <v>1914</v>
      </c>
      <c r="D6981" s="590" t="s">
        <v>2197</v>
      </c>
      <c r="E6981" s="590" t="s">
        <v>27</v>
      </c>
      <c r="F6981" s="591" t="s">
        <v>915</v>
      </c>
      <c r="G6981" s="590" t="s">
        <v>311</v>
      </c>
      <c r="H6981" s="589">
        <v>1</v>
      </c>
      <c r="I6981" s="592">
        <v>5650</v>
      </c>
      <c r="J6981" s="592">
        <v>5650</v>
      </c>
      <c r="K6981" s="590" t="s">
        <v>1365</v>
      </c>
      <c r="L6981" s="590" t="s">
        <v>6032</v>
      </c>
      <c r="M6981" s="591" t="s">
        <v>915</v>
      </c>
      <c r="O6981" s="554" t="str">
        <f t="shared" ref="O6981:O6982" si="650">+_xlfn.CONCAT(B6981,"-",E6981)</f>
        <v>B4/23/13-G</v>
      </c>
    </row>
    <row r="6982" spans="1:18">
      <c r="B6982" s="590" t="s">
        <v>1530</v>
      </c>
      <c r="C6982" s="590" t="s">
        <v>1914</v>
      </c>
      <c r="D6982" s="590" t="s">
        <v>2197</v>
      </c>
      <c r="E6982" s="590" t="s">
        <v>28</v>
      </c>
      <c r="F6982" s="591" t="s">
        <v>916</v>
      </c>
      <c r="G6982" s="590" t="s">
        <v>311</v>
      </c>
      <c r="H6982" s="589">
        <v>1</v>
      </c>
      <c r="I6982" s="592">
        <v>5650</v>
      </c>
      <c r="J6982" s="592">
        <v>5650</v>
      </c>
      <c r="K6982" s="590" t="s">
        <v>1365</v>
      </c>
      <c r="L6982" s="590" t="s">
        <v>6033</v>
      </c>
      <c r="M6982" s="591" t="s">
        <v>916</v>
      </c>
      <c r="O6982" s="554" t="str">
        <f t="shared" si="650"/>
        <v>B4/23/13-H</v>
      </c>
    </row>
    <row r="6983" spans="1:18" ht="14.5">
      <c r="P6983" s="555"/>
      <c r="Q6983" s="555"/>
      <c r="R6983" s="555"/>
    </row>
    <row r="6985" spans="1:18" ht="87">
      <c r="A6985" s="587">
        <v>5</v>
      </c>
      <c r="B6985" s="588" t="s">
        <v>1531</v>
      </c>
      <c r="C6985" s="588" t="s">
        <v>36</v>
      </c>
      <c r="D6985" s="588" t="s">
        <v>36</v>
      </c>
      <c r="E6985" s="588" t="s">
        <v>36</v>
      </c>
      <c r="F6985" s="587" t="s">
        <v>917</v>
      </c>
      <c r="G6985" s="588" t="s">
        <v>36</v>
      </c>
      <c r="H6985" s="587"/>
      <c r="I6985" s="587"/>
      <c r="J6985" s="583">
        <v>2287.5</v>
      </c>
      <c r="K6985" s="588"/>
      <c r="L6985" s="588"/>
      <c r="M6985" s="587"/>
      <c r="N6985" s="587"/>
      <c r="O6985" s="587"/>
    </row>
    <row r="6986" spans="1:18">
      <c r="B6986" s="590" t="s">
        <v>1531</v>
      </c>
      <c r="C6986" s="590" t="s">
        <v>1914</v>
      </c>
      <c r="D6986" s="590" t="s">
        <v>2197</v>
      </c>
      <c r="E6986" s="590" t="s">
        <v>5</v>
      </c>
      <c r="F6986" s="591" t="s">
        <v>918</v>
      </c>
      <c r="G6986" s="590" t="s">
        <v>311</v>
      </c>
      <c r="H6986" s="589">
        <v>1</v>
      </c>
      <c r="I6986" s="592">
        <v>2287.5</v>
      </c>
      <c r="J6986" s="592">
        <v>2287.5</v>
      </c>
      <c r="K6986" s="590" t="s">
        <v>1365</v>
      </c>
      <c r="L6986" s="590" t="s">
        <v>6034</v>
      </c>
      <c r="M6986" s="591" t="s">
        <v>918</v>
      </c>
      <c r="O6986" s="554" t="str">
        <f>+_xlfn.CONCAT(B6986,"-",E6986)</f>
        <v>B4/23/14-A</v>
      </c>
    </row>
    <row r="6988" spans="1:18" ht="29">
      <c r="A6988" s="587">
        <v>4</v>
      </c>
      <c r="B6988" s="588" t="s">
        <v>1531</v>
      </c>
      <c r="C6988" s="588" t="s">
        <v>36</v>
      </c>
      <c r="D6988" s="588" t="s">
        <v>36</v>
      </c>
      <c r="E6988" s="588" t="s">
        <v>36</v>
      </c>
      <c r="F6988" s="587" t="s">
        <v>919</v>
      </c>
      <c r="G6988" s="588" t="s">
        <v>36</v>
      </c>
      <c r="H6988" s="587"/>
      <c r="I6988" s="587"/>
      <c r="J6988" s="583">
        <v>123150</v>
      </c>
      <c r="K6988" s="588"/>
      <c r="L6988" s="588"/>
      <c r="M6988" s="587"/>
      <c r="N6988" s="587"/>
      <c r="O6988" s="587"/>
      <c r="P6988" s="555"/>
      <c r="Q6988" s="555"/>
      <c r="R6988" s="555"/>
    </row>
    <row r="6989" spans="1:18">
      <c r="B6989" s="590" t="s">
        <v>1531</v>
      </c>
      <c r="C6989" s="590" t="s">
        <v>1914</v>
      </c>
      <c r="D6989" s="590" t="s">
        <v>2197</v>
      </c>
      <c r="E6989" s="590" t="s">
        <v>6</v>
      </c>
      <c r="F6989" s="591" t="s">
        <v>920</v>
      </c>
      <c r="G6989" s="590" t="s">
        <v>311</v>
      </c>
      <c r="H6989" s="589">
        <v>2</v>
      </c>
      <c r="I6989" s="592">
        <v>30787.5</v>
      </c>
      <c r="J6989" s="592">
        <v>61575</v>
      </c>
      <c r="K6989" s="590" t="s">
        <v>1365</v>
      </c>
      <c r="L6989" s="590" t="s">
        <v>6035</v>
      </c>
      <c r="M6989" s="591" t="s">
        <v>920</v>
      </c>
      <c r="O6989" s="554" t="str">
        <f t="shared" ref="O6989:O6990" si="651">+_xlfn.CONCAT(B6989,"-",E6989)</f>
        <v>B4/23/14-B</v>
      </c>
    </row>
    <row r="6990" spans="1:18">
      <c r="B6990" s="590" t="s">
        <v>1531</v>
      </c>
      <c r="C6990" s="590" t="s">
        <v>1914</v>
      </c>
      <c r="D6990" s="590" t="s">
        <v>2197</v>
      </c>
      <c r="E6990" s="590" t="s">
        <v>7</v>
      </c>
      <c r="F6990" s="591" t="s">
        <v>921</v>
      </c>
      <c r="G6990" s="590" t="s">
        <v>311</v>
      </c>
      <c r="H6990" s="589">
        <v>2</v>
      </c>
      <c r="I6990" s="592">
        <v>30787.5</v>
      </c>
      <c r="J6990" s="592">
        <v>61575</v>
      </c>
      <c r="K6990" s="590" t="s">
        <v>1365</v>
      </c>
      <c r="L6990" s="590" t="s">
        <v>6036</v>
      </c>
      <c r="M6990" s="591" t="s">
        <v>921</v>
      </c>
      <c r="O6990" s="554" t="str">
        <f t="shared" si="651"/>
        <v>B4/23/14-C</v>
      </c>
    </row>
    <row r="6991" spans="1:18" ht="14.5">
      <c r="P6991" s="555"/>
      <c r="Q6991" s="555"/>
      <c r="R6991" s="555"/>
    </row>
    <row r="6992" spans="1:18" ht="14.5">
      <c r="A6992" s="587">
        <v>4</v>
      </c>
      <c r="B6992" s="588" t="s">
        <v>1531</v>
      </c>
      <c r="C6992" s="588" t="s">
        <v>36</v>
      </c>
      <c r="D6992" s="588" t="s">
        <v>36</v>
      </c>
      <c r="E6992" s="588" t="s">
        <v>36</v>
      </c>
      <c r="F6992" s="587" t="s">
        <v>922</v>
      </c>
      <c r="G6992" s="588" t="s">
        <v>36</v>
      </c>
      <c r="H6992" s="587"/>
      <c r="I6992" s="587"/>
      <c r="J6992" s="583">
        <v>328486</v>
      </c>
      <c r="K6992" s="588"/>
      <c r="L6992" s="588"/>
      <c r="M6992" s="587"/>
      <c r="N6992" s="587"/>
      <c r="O6992" s="587"/>
    </row>
    <row r="6993" spans="1:18">
      <c r="B6993" s="590" t="s">
        <v>1531</v>
      </c>
      <c r="C6993" s="590" t="s">
        <v>1914</v>
      </c>
      <c r="D6993" s="590" t="s">
        <v>2197</v>
      </c>
      <c r="E6993" s="590" t="s">
        <v>8</v>
      </c>
      <c r="F6993" s="591" t="s">
        <v>923</v>
      </c>
      <c r="G6993" s="590" t="s">
        <v>311</v>
      </c>
      <c r="H6993" s="589">
        <v>2</v>
      </c>
      <c r="I6993" s="592">
        <v>34087.5</v>
      </c>
      <c r="J6993" s="592">
        <v>68175</v>
      </c>
      <c r="K6993" s="590" t="s">
        <v>1365</v>
      </c>
      <c r="L6993" s="590" t="s">
        <v>6037</v>
      </c>
      <c r="M6993" s="591" t="s">
        <v>923</v>
      </c>
      <c r="O6993" s="554" t="str">
        <f t="shared" ref="O6993:O6994" si="652">+_xlfn.CONCAT(B6993,"-",E6993)</f>
        <v>B4/23/14-D</v>
      </c>
    </row>
    <row r="6994" spans="1:18">
      <c r="B6994" s="590" t="s">
        <v>1531</v>
      </c>
      <c r="C6994" s="590" t="s">
        <v>1914</v>
      </c>
      <c r="D6994" s="590" t="s">
        <v>2197</v>
      </c>
      <c r="E6994" s="590" t="s">
        <v>10</v>
      </c>
      <c r="F6994" s="591" t="s">
        <v>924</v>
      </c>
      <c r="G6994" s="590" t="s">
        <v>311</v>
      </c>
      <c r="H6994" s="589">
        <v>2</v>
      </c>
      <c r="I6994" s="592">
        <v>34087.5</v>
      </c>
      <c r="J6994" s="592">
        <v>68175</v>
      </c>
      <c r="K6994" s="590" t="s">
        <v>1365</v>
      </c>
      <c r="L6994" s="590" t="s">
        <v>6038</v>
      </c>
      <c r="M6994" s="591" t="s">
        <v>924</v>
      </c>
      <c r="O6994" s="554" t="str">
        <f t="shared" si="652"/>
        <v>B4/23/14-E</v>
      </c>
    </row>
    <row r="6995" spans="1:18" ht="14.5">
      <c r="P6995" s="555"/>
      <c r="Q6995" s="555"/>
      <c r="R6995" s="555"/>
    </row>
    <row r="6996" spans="1:18" ht="14.5">
      <c r="A6996" s="587">
        <v>5</v>
      </c>
      <c r="B6996" s="588" t="s">
        <v>1531</v>
      </c>
      <c r="C6996" s="588" t="s">
        <v>36</v>
      </c>
      <c r="D6996" s="588" t="s">
        <v>36</v>
      </c>
      <c r="E6996" s="588" t="s">
        <v>36</v>
      </c>
      <c r="F6996" s="587" t="s">
        <v>925</v>
      </c>
      <c r="G6996" s="588" t="s">
        <v>36</v>
      </c>
      <c r="H6996" s="587"/>
      <c r="I6996" s="587"/>
      <c r="J6996" s="583">
        <v>33419</v>
      </c>
      <c r="K6996" s="588"/>
      <c r="L6996" s="588"/>
      <c r="M6996" s="587"/>
      <c r="N6996" s="587"/>
      <c r="O6996" s="587"/>
    </row>
    <row r="6997" spans="1:18">
      <c r="B6997" s="590" t="s">
        <v>1531</v>
      </c>
      <c r="C6997" s="590" t="s">
        <v>1914</v>
      </c>
      <c r="D6997" s="590" t="s">
        <v>2197</v>
      </c>
      <c r="E6997" s="590" t="s">
        <v>11</v>
      </c>
      <c r="F6997" s="591" t="s">
        <v>926</v>
      </c>
      <c r="G6997" s="590" t="s">
        <v>311</v>
      </c>
      <c r="H6997" s="589">
        <v>40</v>
      </c>
      <c r="I6997" s="589">
        <v>517.25</v>
      </c>
      <c r="J6997" s="592">
        <v>20690</v>
      </c>
      <c r="K6997" s="590" t="s">
        <v>1365</v>
      </c>
      <c r="L6997" s="590" t="s">
        <v>6039</v>
      </c>
      <c r="M6997" s="591" t="s">
        <v>926</v>
      </c>
      <c r="O6997" s="554" t="str">
        <f t="shared" ref="O6997:O7005" si="653">+_xlfn.CONCAT(B6997,"-",E6997)</f>
        <v>B4/23/14-F</v>
      </c>
    </row>
    <row r="6998" spans="1:18">
      <c r="B6998" s="590" t="s">
        <v>1531</v>
      </c>
      <c r="C6998" s="590" t="s">
        <v>1914</v>
      </c>
      <c r="D6998" s="590" t="s">
        <v>2197</v>
      </c>
      <c r="E6998" s="590" t="s">
        <v>27</v>
      </c>
      <c r="F6998" s="591" t="s">
        <v>927</v>
      </c>
      <c r="G6998" s="590" t="s">
        <v>311</v>
      </c>
      <c r="H6998" s="589">
        <v>2</v>
      </c>
      <c r="I6998" s="589">
        <v>642.25</v>
      </c>
      <c r="J6998" s="592">
        <v>1284.5</v>
      </c>
      <c r="K6998" s="590" t="s">
        <v>1365</v>
      </c>
      <c r="L6998" s="590" t="s">
        <v>6040</v>
      </c>
      <c r="M6998" s="591" t="s">
        <v>927</v>
      </c>
      <c r="O6998" s="554" t="str">
        <f t="shared" si="653"/>
        <v>B4/23/14-G</v>
      </c>
    </row>
    <row r="6999" spans="1:18" ht="14.5">
      <c r="B6999" s="590" t="s">
        <v>1531</v>
      </c>
      <c r="C6999" s="590" t="s">
        <v>1914</v>
      </c>
      <c r="D6999" s="590" t="s">
        <v>2197</v>
      </c>
      <c r="E6999" s="590" t="s">
        <v>28</v>
      </c>
      <c r="F6999" s="591" t="s">
        <v>928</v>
      </c>
      <c r="G6999" s="590" t="s">
        <v>311</v>
      </c>
      <c r="H6999" s="589">
        <v>2</v>
      </c>
      <c r="I6999" s="592">
        <v>1837.5</v>
      </c>
      <c r="J6999" s="592">
        <v>3675</v>
      </c>
      <c r="K6999" s="590" t="s">
        <v>1365</v>
      </c>
      <c r="L6999" s="590" t="s">
        <v>6041</v>
      </c>
      <c r="M6999" s="591" t="s">
        <v>928</v>
      </c>
      <c r="O6999" s="554" t="str">
        <f t="shared" si="653"/>
        <v>B4/23/14-H</v>
      </c>
      <c r="P6999" s="555"/>
      <c r="Q6999" s="555"/>
      <c r="R6999" s="555"/>
    </row>
    <row r="7000" spans="1:18">
      <c r="B7000" s="590" t="s">
        <v>1531</v>
      </c>
      <c r="C7000" s="590" t="s">
        <v>1914</v>
      </c>
      <c r="D7000" s="590" t="s">
        <v>2197</v>
      </c>
      <c r="E7000" s="590" t="s">
        <v>33</v>
      </c>
      <c r="F7000" s="591" t="s">
        <v>929</v>
      </c>
      <c r="G7000" s="590" t="s">
        <v>311</v>
      </c>
      <c r="H7000" s="589">
        <v>2</v>
      </c>
      <c r="I7000" s="589">
        <v>517.25</v>
      </c>
      <c r="J7000" s="592">
        <v>1034.5</v>
      </c>
      <c r="K7000" s="590" t="s">
        <v>1365</v>
      </c>
      <c r="L7000" s="590" t="s">
        <v>6042</v>
      </c>
      <c r="M7000" s="591" t="s">
        <v>929</v>
      </c>
      <c r="O7000" s="554" t="str">
        <f t="shared" si="653"/>
        <v>B4/23/14-J</v>
      </c>
    </row>
    <row r="7001" spans="1:18">
      <c r="B7001" s="590" t="s">
        <v>1531</v>
      </c>
      <c r="C7001" s="590" t="s">
        <v>1914</v>
      </c>
      <c r="D7001" s="590" t="s">
        <v>2197</v>
      </c>
      <c r="E7001" s="590" t="s">
        <v>34</v>
      </c>
      <c r="F7001" s="591" t="s">
        <v>930</v>
      </c>
      <c r="G7001" s="590" t="s">
        <v>311</v>
      </c>
      <c r="H7001" s="589">
        <v>1</v>
      </c>
      <c r="I7001" s="589">
        <v>642.25</v>
      </c>
      <c r="J7001" s="589">
        <v>642.25</v>
      </c>
      <c r="K7001" s="590" t="s">
        <v>1365</v>
      </c>
      <c r="L7001" s="590" t="s">
        <v>6043</v>
      </c>
      <c r="M7001" s="591" t="s">
        <v>930</v>
      </c>
      <c r="O7001" s="554" t="str">
        <f t="shared" si="653"/>
        <v>B4/23/14-K</v>
      </c>
    </row>
    <row r="7002" spans="1:18">
      <c r="B7002" s="590" t="s">
        <v>1531</v>
      </c>
      <c r="C7002" s="590" t="s">
        <v>1914</v>
      </c>
      <c r="D7002" s="590" t="s">
        <v>2197</v>
      </c>
      <c r="E7002" s="590" t="s">
        <v>39</v>
      </c>
      <c r="F7002" s="591" t="s">
        <v>931</v>
      </c>
      <c r="G7002" s="590" t="s">
        <v>311</v>
      </c>
      <c r="H7002" s="589">
        <v>1</v>
      </c>
      <c r="I7002" s="589">
        <v>517.25</v>
      </c>
      <c r="J7002" s="589">
        <v>517.25</v>
      </c>
      <c r="K7002" s="590" t="s">
        <v>1365</v>
      </c>
      <c r="L7002" s="590" t="s">
        <v>6044</v>
      </c>
      <c r="M7002" s="591" t="s">
        <v>931</v>
      </c>
      <c r="O7002" s="554" t="str">
        <f t="shared" si="653"/>
        <v>B4/23/14-L</v>
      </c>
    </row>
    <row r="7003" spans="1:18">
      <c r="B7003" s="590" t="s">
        <v>1531</v>
      </c>
      <c r="C7003" s="590" t="s">
        <v>1914</v>
      </c>
      <c r="D7003" s="590" t="s">
        <v>2197</v>
      </c>
      <c r="E7003" s="590" t="s">
        <v>38</v>
      </c>
      <c r="F7003" s="591" t="s">
        <v>932</v>
      </c>
      <c r="G7003" s="590" t="s">
        <v>311</v>
      </c>
      <c r="H7003" s="589">
        <v>1</v>
      </c>
      <c r="I7003" s="589">
        <v>642.25</v>
      </c>
      <c r="J7003" s="589">
        <v>642.25</v>
      </c>
      <c r="K7003" s="590" t="s">
        <v>1365</v>
      </c>
      <c r="L7003" s="590" t="s">
        <v>6045</v>
      </c>
      <c r="M7003" s="591" t="s">
        <v>932</v>
      </c>
      <c r="O7003" s="554" t="str">
        <f t="shared" si="653"/>
        <v>B4/23/14-M</v>
      </c>
    </row>
    <row r="7004" spans="1:18">
      <c r="B7004" s="590" t="s">
        <v>1531</v>
      </c>
      <c r="C7004" s="590" t="s">
        <v>1914</v>
      </c>
      <c r="D7004" s="590" t="s">
        <v>2197</v>
      </c>
      <c r="E7004" s="590" t="s">
        <v>205</v>
      </c>
      <c r="F7004" s="591" t="s">
        <v>933</v>
      </c>
      <c r="G7004" s="590" t="s">
        <v>311</v>
      </c>
      <c r="H7004" s="589">
        <v>1</v>
      </c>
      <c r="I7004" s="589">
        <v>704.75</v>
      </c>
      <c r="J7004" s="589">
        <v>704.75</v>
      </c>
      <c r="K7004" s="590" t="s">
        <v>1365</v>
      </c>
      <c r="L7004" s="590" t="s">
        <v>6046</v>
      </c>
      <c r="M7004" s="591" t="s">
        <v>933</v>
      </c>
      <c r="O7004" s="554" t="str">
        <f t="shared" si="653"/>
        <v>B4/23/14-N</v>
      </c>
    </row>
    <row r="7005" spans="1:18">
      <c r="B7005" s="590" t="s">
        <v>1531</v>
      </c>
      <c r="C7005" s="590" t="s">
        <v>1914</v>
      </c>
      <c r="D7005" s="590" t="s">
        <v>2197</v>
      </c>
      <c r="E7005" s="590" t="s">
        <v>414</v>
      </c>
      <c r="F7005" s="591" t="s">
        <v>934</v>
      </c>
      <c r="G7005" s="590" t="s">
        <v>311</v>
      </c>
      <c r="H7005" s="589">
        <v>6</v>
      </c>
      <c r="I7005" s="589">
        <v>704.75</v>
      </c>
      <c r="J7005" s="592">
        <v>4228.5</v>
      </c>
      <c r="K7005" s="590" t="s">
        <v>1365</v>
      </c>
      <c r="L7005" s="590" t="s">
        <v>6047</v>
      </c>
      <c r="M7005" s="591" t="s">
        <v>934</v>
      </c>
      <c r="O7005" s="554" t="str">
        <f t="shared" si="653"/>
        <v>B4/23/14-P</v>
      </c>
    </row>
    <row r="7008" spans="1:18" ht="14.5">
      <c r="A7008" s="587">
        <v>5</v>
      </c>
      <c r="B7008" s="588" t="s">
        <v>1532</v>
      </c>
      <c r="C7008" s="588" t="s">
        <v>36</v>
      </c>
      <c r="D7008" s="588" t="s">
        <v>36</v>
      </c>
      <c r="E7008" s="588" t="s">
        <v>36</v>
      </c>
      <c r="F7008" s="587" t="s">
        <v>838</v>
      </c>
      <c r="G7008" s="588" t="s">
        <v>36</v>
      </c>
      <c r="H7008" s="587"/>
      <c r="I7008" s="587"/>
      <c r="J7008" s="583">
        <v>158717</v>
      </c>
      <c r="K7008" s="588"/>
      <c r="L7008" s="588"/>
      <c r="M7008" s="587"/>
      <c r="N7008" s="587"/>
      <c r="O7008" s="587"/>
    </row>
    <row r="7009" spans="1:18">
      <c r="B7009" s="590" t="s">
        <v>1532</v>
      </c>
      <c r="C7009" s="590" t="s">
        <v>1914</v>
      </c>
      <c r="D7009" s="590" t="s">
        <v>2197</v>
      </c>
      <c r="E7009" s="590" t="s">
        <v>5</v>
      </c>
      <c r="F7009" s="591" t="s">
        <v>932</v>
      </c>
      <c r="G7009" s="590" t="s">
        <v>311</v>
      </c>
      <c r="H7009" s="589">
        <v>82</v>
      </c>
      <c r="I7009" s="589">
        <v>642.25</v>
      </c>
      <c r="J7009" s="592">
        <v>52664.5</v>
      </c>
      <c r="K7009" s="590" t="s">
        <v>1365</v>
      </c>
      <c r="L7009" s="590" t="s">
        <v>6048</v>
      </c>
      <c r="M7009" s="591" t="s">
        <v>932</v>
      </c>
      <c r="O7009" s="554" t="str">
        <f t="shared" ref="O7009:O7017" si="654">+_xlfn.CONCAT(B7009,"-",E7009)</f>
        <v>B4/23/15-A</v>
      </c>
    </row>
    <row r="7010" spans="1:18">
      <c r="B7010" s="590" t="s">
        <v>1532</v>
      </c>
      <c r="C7010" s="590" t="s">
        <v>1914</v>
      </c>
      <c r="D7010" s="590" t="s">
        <v>2197</v>
      </c>
      <c r="E7010" s="590" t="s">
        <v>6</v>
      </c>
      <c r="F7010" s="591" t="s">
        <v>930</v>
      </c>
      <c r="G7010" s="590" t="s">
        <v>311</v>
      </c>
      <c r="H7010" s="589">
        <v>1</v>
      </c>
      <c r="I7010" s="589">
        <v>642.25</v>
      </c>
      <c r="J7010" s="589">
        <v>642.25</v>
      </c>
      <c r="K7010" s="590" t="s">
        <v>1365</v>
      </c>
      <c r="L7010" s="590" t="s">
        <v>6049</v>
      </c>
      <c r="M7010" s="591" t="s">
        <v>930</v>
      </c>
      <c r="O7010" s="554" t="str">
        <f t="shared" si="654"/>
        <v>B4/23/15-B</v>
      </c>
    </row>
    <row r="7011" spans="1:18" ht="14.5">
      <c r="B7011" s="590" t="s">
        <v>1532</v>
      </c>
      <c r="C7011" s="590" t="s">
        <v>1914</v>
      </c>
      <c r="D7011" s="590" t="s">
        <v>2197</v>
      </c>
      <c r="E7011" s="590" t="s">
        <v>7</v>
      </c>
      <c r="F7011" s="591" t="s">
        <v>931</v>
      </c>
      <c r="G7011" s="590" t="s">
        <v>311</v>
      </c>
      <c r="H7011" s="589">
        <v>1</v>
      </c>
      <c r="I7011" s="589">
        <v>517.25</v>
      </c>
      <c r="J7011" s="589">
        <v>517.25</v>
      </c>
      <c r="K7011" s="590" t="s">
        <v>1365</v>
      </c>
      <c r="L7011" s="590" t="s">
        <v>6050</v>
      </c>
      <c r="M7011" s="591" t="s">
        <v>931</v>
      </c>
      <c r="O7011" s="554" t="str">
        <f t="shared" si="654"/>
        <v>B4/23/15-C</v>
      </c>
      <c r="P7011" s="555"/>
      <c r="Q7011" s="555"/>
      <c r="R7011" s="555"/>
    </row>
    <row r="7012" spans="1:18">
      <c r="B7012" s="590" t="s">
        <v>1532</v>
      </c>
      <c r="C7012" s="590" t="s">
        <v>1914</v>
      </c>
      <c r="D7012" s="590" t="s">
        <v>2197</v>
      </c>
      <c r="E7012" s="590" t="s">
        <v>8</v>
      </c>
      <c r="F7012" s="591" t="s">
        <v>935</v>
      </c>
      <c r="G7012" s="590" t="s">
        <v>311</v>
      </c>
      <c r="H7012" s="589">
        <v>2</v>
      </c>
      <c r="I7012" s="589">
        <v>642.25</v>
      </c>
      <c r="J7012" s="592">
        <v>1284.5</v>
      </c>
      <c r="K7012" s="590" t="s">
        <v>1365</v>
      </c>
      <c r="L7012" s="590" t="s">
        <v>6051</v>
      </c>
      <c r="M7012" s="591" t="s">
        <v>935</v>
      </c>
      <c r="O7012" s="554" t="str">
        <f t="shared" si="654"/>
        <v>B4/23/15-D</v>
      </c>
    </row>
    <row r="7013" spans="1:18">
      <c r="B7013" s="590" t="s">
        <v>1532</v>
      </c>
      <c r="C7013" s="590" t="s">
        <v>1914</v>
      </c>
      <c r="D7013" s="590" t="s">
        <v>2197</v>
      </c>
      <c r="E7013" s="590" t="s">
        <v>10</v>
      </c>
      <c r="F7013" s="591" t="s">
        <v>936</v>
      </c>
      <c r="G7013" s="590" t="s">
        <v>311</v>
      </c>
      <c r="H7013" s="589">
        <v>2</v>
      </c>
      <c r="I7013" s="589">
        <v>642.25</v>
      </c>
      <c r="J7013" s="592">
        <v>1284.5</v>
      </c>
      <c r="K7013" s="590" t="s">
        <v>1365</v>
      </c>
      <c r="L7013" s="590" t="s">
        <v>6052</v>
      </c>
      <c r="M7013" s="591" t="s">
        <v>936</v>
      </c>
      <c r="O7013" s="554" t="str">
        <f t="shared" si="654"/>
        <v>B4/23/15-E</v>
      </c>
    </row>
    <row r="7014" spans="1:18">
      <c r="B7014" s="590" t="s">
        <v>1532</v>
      </c>
      <c r="C7014" s="590" t="s">
        <v>1914</v>
      </c>
      <c r="D7014" s="590" t="s">
        <v>2197</v>
      </c>
      <c r="E7014" s="590" t="s">
        <v>11</v>
      </c>
      <c r="F7014" s="591" t="s">
        <v>929</v>
      </c>
      <c r="G7014" s="590" t="s">
        <v>311</v>
      </c>
      <c r="H7014" s="589">
        <v>36</v>
      </c>
      <c r="I7014" s="589">
        <v>517.25</v>
      </c>
      <c r="J7014" s="592">
        <v>18621</v>
      </c>
      <c r="K7014" s="590" t="s">
        <v>1365</v>
      </c>
      <c r="L7014" s="590" t="s">
        <v>6053</v>
      </c>
      <c r="M7014" s="591" t="s">
        <v>929</v>
      </c>
      <c r="O7014" s="554" t="str">
        <f t="shared" si="654"/>
        <v>B4/23/15-F</v>
      </c>
    </row>
    <row r="7015" spans="1:18">
      <c r="B7015" s="590" t="s">
        <v>1532</v>
      </c>
      <c r="C7015" s="590" t="s">
        <v>1914</v>
      </c>
      <c r="D7015" s="590" t="s">
        <v>2197</v>
      </c>
      <c r="E7015" s="590" t="s">
        <v>27</v>
      </c>
      <c r="F7015" s="591" t="s">
        <v>937</v>
      </c>
      <c r="G7015" s="590" t="s">
        <v>311</v>
      </c>
      <c r="H7015" s="589">
        <v>18</v>
      </c>
      <c r="I7015" s="589">
        <v>517.25</v>
      </c>
      <c r="J7015" s="592">
        <v>9310.5</v>
      </c>
      <c r="K7015" s="590" t="s">
        <v>1365</v>
      </c>
      <c r="L7015" s="590" t="s">
        <v>6054</v>
      </c>
      <c r="M7015" s="591" t="s">
        <v>937</v>
      </c>
      <c r="O7015" s="554" t="str">
        <f t="shared" si="654"/>
        <v>B4/23/15-G</v>
      </c>
    </row>
    <row r="7016" spans="1:18">
      <c r="B7016" s="590" t="s">
        <v>1532</v>
      </c>
      <c r="C7016" s="590" t="s">
        <v>1914</v>
      </c>
      <c r="D7016" s="590" t="s">
        <v>2197</v>
      </c>
      <c r="E7016" s="590" t="s">
        <v>28</v>
      </c>
      <c r="F7016" s="591" t="s">
        <v>927</v>
      </c>
      <c r="G7016" s="590" t="s">
        <v>311</v>
      </c>
      <c r="H7016" s="589">
        <v>30</v>
      </c>
      <c r="I7016" s="589">
        <v>642.25</v>
      </c>
      <c r="J7016" s="592">
        <v>19267.5</v>
      </c>
      <c r="K7016" s="590" t="s">
        <v>1365</v>
      </c>
      <c r="L7016" s="590" t="s">
        <v>6055</v>
      </c>
      <c r="M7016" s="591" t="s">
        <v>927</v>
      </c>
      <c r="O7016" s="554" t="str">
        <f t="shared" si="654"/>
        <v>B4/23/15-H</v>
      </c>
    </row>
    <row r="7017" spans="1:18">
      <c r="B7017" s="590" t="s">
        <v>1532</v>
      </c>
      <c r="C7017" s="590" t="s">
        <v>1914</v>
      </c>
      <c r="D7017" s="590" t="s">
        <v>2197</v>
      </c>
      <c r="E7017" s="590" t="s">
        <v>33</v>
      </c>
      <c r="F7017" s="591" t="s">
        <v>928</v>
      </c>
      <c r="G7017" s="590" t="s">
        <v>311</v>
      </c>
      <c r="H7017" s="589">
        <v>30</v>
      </c>
      <c r="I7017" s="592">
        <v>1837.5</v>
      </c>
      <c r="J7017" s="592">
        <v>55125</v>
      </c>
      <c r="K7017" s="590" t="s">
        <v>1365</v>
      </c>
      <c r="L7017" s="590" t="s">
        <v>6056</v>
      </c>
      <c r="M7017" s="591" t="s">
        <v>928</v>
      </c>
      <c r="O7017" s="554" t="str">
        <f t="shared" si="654"/>
        <v>B4/23/15-J</v>
      </c>
    </row>
    <row r="7019" spans="1:18" ht="29">
      <c r="A7019" s="587">
        <v>3</v>
      </c>
      <c r="B7019" s="588" t="s">
        <v>1532</v>
      </c>
      <c r="C7019" s="588" t="s">
        <v>36</v>
      </c>
      <c r="D7019" s="588" t="s">
        <v>36</v>
      </c>
      <c r="E7019" s="588" t="s">
        <v>36</v>
      </c>
      <c r="F7019" s="587" t="s">
        <v>938</v>
      </c>
      <c r="G7019" s="588" t="s">
        <v>36</v>
      </c>
      <c r="H7019" s="587"/>
      <c r="I7019" s="587"/>
      <c r="J7019" s="583">
        <v>219278.16</v>
      </c>
      <c r="K7019" s="588"/>
      <c r="L7019" s="588"/>
      <c r="M7019" s="587"/>
      <c r="N7019" s="587"/>
      <c r="O7019" s="587"/>
    </row>
    <row r="7020" spans="1:18" ht="14.5">
      <c r="A7020" s="587">
        <v>4</v>
      </c>
      <c r="B7020" s="588" t="s">
        <v>1532</v>
      </c>
      <c r="C7020" s="588" t="s">
        <v>36</v>
      </c>
      <c r="D7020" s="588" t="s">
        <v>36</v>
      </c>
      <c r="E7020" s="588" t="s">
        <v>36</v>
      </c>
      <c r="F7020" s="587" t="s">
        <v>939</v>
      </c>
      <c r="G7020" s="588" t="s">
        <v>36</v>
      </c>
      <c r="H7020" s="587"/>
      <c r="I7020" s="587"/>
      <c r="J7020" s="583">
        <v>131668.78</v>
      </c>
      <c r="K7020" s="588"/>
      <c r="L7020" s="588"/>
      <c r="M7020" s="587"/>
      <c r="N7020" s="587"/>
      <c r="O7020" s="587"/>
    </row>
    <row r="7021" spans="1:18" ht="14.5">
      <c r="A7021" s="587">
        <v>5</v>
      </c>
      <c r="B7021" s="588" t="s">
        <v>1532</v>
      </c>
      <c r="C7021" s="588" t="s">
        <v>36</v>
      </c>
      <c r="D7021" s="588" t="s">
        <v>36</v>
      </c>
      <c r="E7021" s="588" t="s">
        <v>36</v>
      </c>
      <c r="F7021" s="587" t="s">
        <v>940</v>
      </c>
      <c r="G7021" s="588" t="s">
        <v>36</v>
      </c>
      <c r="H7021" s="587"/>
      <c r="I7021" s="587"/>
      <c r="J7021" s="583">
        <v>37243.760000000002</v>
      </c>
      <c r="K7021" s="588"/>
      <c r="L7021" s="588"/>
      <c r="M7021" s="587"/>
      <c r="N7021" s="587"/>
      <c r="O7021" s="587"/>
    </row>
    <row r="7022" spans="1:18" ht="14.5">
      <c r="B7022" s="590" t="s">
        <v>1532</v>
      </c>
      <c r="C7022" s="590" t="s">
        <v>1914</v>
      </c>
      <c r="D7022" s="590" t="s">
        <v>6057</v>
      </c>
      <c r="E7022" s="590" t="s">
        <v>34</v>
      </c>
      <c r="F7022" s="591" t="s">
        <v>941</v>
      </c>
      <c r="G7022" s="590" t="s">
        <v>311</v>
      </c>
      <c r="H7022" s="589">
        <v>2</v>
      </c>
      <c r="I7022" s="592">
        <v>18621.88</v>
      </c>
      <c r="J7022" s="592">
        <v>37243.760000000002</v>
      </c>
      <c r="K7022" s="590" t="s">
        <v>1365</v>
      </c>
      <c r="L7022" s="590" t="s">
        <v>6058</v>
      </c>
      <c r="M7022" s="591" t="s">
        <v>941</v>
      </c>
      <c r="O7022" s="554" t="str">
        <f>+_xlfn.CONCAT(B7022,"-",E7022)</f>
        <v>B4/23/15-K</v>
      </c>
      <c r="P7022" s="555"/>
      <c r="Q7022" s="555"/>
      <c r="R7022" s="555"/>
    </row>
    <row r="7023" spans="1:18" ht="14.5">
      <c r="P7023" s="555"/>
      <c r="Q7023" s="555"/>
      <c r="R7023" s="555"/>
    </row>
    <row r="7024" spans="1:18" ht="14.5">
      <c r="A7024" s="587">
        <v>5</v>
      </c>
      <c r="B7024" s="588" t="s">
        <v>1532</v>
      </c>
      <c r="C7024" s="588" t="s">
        <v>36</v>
      </c>
      <c r="D7024" s="588" t="s">
        <v>36</v>
      </c>
      <c r="E7024" s="588" t="s">
        <v>36</v>
      </c>
      <c r="F7024" s="587" t="s">
        <v>939</v>
      </c>
      <c r="G7024" s="588" t="s">
        <v>36</v>
      </c>
      <c r="H7024" s="587"/>
      <c r="I7024" s="587"/>
      <c r="J7024" s="587">
        <v>0</v>
      </c>
      <c r="K7024" s="588"/>
      <c r="L7024" s="588"/>
      <c r="M7024" s="587"/>
      <c r="N7024" s="587"/>
      <c r="O7024" s="587"/>
      <c r="P7024" s="555"/>
      <c r="Q7024" s="555"/>
      <c r="R7024" s="555"/>
    </row>
    <row r="7025" spans="1:18" ht="14.5">
      <c r="A7025" s="587">
        <v>5</v>
      </c>
      <c r="B7025" s="588" t="s">
        <v>1532</v>
      </c>
      <c r="C7025" s="588" t="s">
        <v>36</v>
      </c>
      <c r="D7025" s="588" t="s">
        <v>36</v>
      </c>
      <c r="E7025" s="588" t="s">
        <v>36</v>
      </c>
      <c r="F7025" s="587" t="s">
        <v>942</v>
      </c>
      <c r="G7025" s="588" t="s">
        <v>36</v>
      </c>
      <c r="H7025" s="587"/>
      <c r="I7025" s="587"/>
      <c r="J7025" s="583">
        <v>22059.38</v>
      </c>
      <c r="K7025" s="588"/>
      <c r="L7025" s="588"/>
      <c r="M7025" s="587"/>
      <c r="N7025" s="587"/>
      <c r="O7025" s="587"/>
    </row>
    <row r="7026" spans="1:18">
      <c r="B7026" s="590" t="s">
        <v>1532</v>
      </c>
      <c r="C7026" s="590" t="s">
        <v>1914</v>
      </c>
      <c r="D7026" s="590" t="s">
        <v>6057</v>
      </c>
      <c r="E7026" s="590" t="s">
        <v>39</v>
      </c>
      <c r="F7026" s="591" t="s">
        <v>943</v>
      </c>
      <c r="G7026" s="590" t="s">
        <v>311</v>
      </c>
      <c r="H7026" s="589">
        <v>1</v>
      </c>
      <c r="I7026" s="592">
        <v>22059.38</v>
      </c>
      <c r="J7026" s="592">
        <v>22059.38</v>
      </c>
      <c r="K7026" s="590" t="s">
        <v>1365</v>
      </c>
      <c r="L7026" s="590" t="s">
        <v>6059</v>
      </c>
      <c r="M7026" s="591" t="s">
        <v>943</v>
      </c>
      <c r="O7026" s="554" t="str">
        <f>+_xlfn.CONCAT(B7026,"-",E7026)</f>
        <v>B4/23/15-L</v>
      </c>
    </row>
    <row r="7027" spans="1:18" ht="14.5">
      <c r="P7027" s="555"/>
      <c r="Q7027" s="555"/>
      <c r="R7027" s="555"/>
    </row>
    <row r="7028" spans="1:18" ht="14.5">
      <c r="A7028" s="587">
        <v>5</v>
      </c>
      <c r="B7028" s="588" t="s">
        <v>1532</v>
      </c>
      <c r="C7028" s="588" t="s">
        <v>36</v>
      </c>
      <c r="D7028" s="588" t="s">
        <v>36</v>
      </c>
      <c r="E7028" s="588" t="s">
        <v>36</v>
      </c>
      <c r="F7028" s="587" t="s">
        <v>944</v>
      </c>
      <c r="G7028" s="588" t="s">
        <v>36</v>
      </c>
      <c r="H7028" s="587"/>
      <c r="I7028" s="587"/>
      <c r="J7028" s="587">
        <v>0</v>
      </c>
      <c r="K7028" s="588"/>
      <c r="L7028" s="588"/>
      <c r="M7028" s="587"/>
      <c r="N7028" s="587"/>
      <c r="O7028" s="587"/>
      <c r="P7028" s="555"/>
      <c r="Q7028" s="555"/>
      <c r="R7028" s="555"/>
    </row>
    <row r="7029" spans="1:18" ht="14.5">
      <c r="A7029" s="587">
        <v>5</v>
      </c>
      <c r="B7029" s="588" t="s">
        <v>1532</v>
      </c>
      <c r="C7029" s="588" t="s">
        <v>36</v>
      </c>
      <c r="D7029" s="588" t="s">
        <v>36</v>
      </c>
      <c r="E7029" s="588" t="s">
        <v>36</v>
      </c>
      <c r="F7029" s="587" t="s">
        <v>940</v>
      </c>
      <c r="G7029" s="588" t="s">
        <v>36</v>
      </c>
      <c r="H7029" s="587"/>
      <c r="I7029" s="587"/>
      <c r="J7029" s="583">
        <v>53743.76</v>
      </c>
      <c r="K7029" s="588"/>
      <c r="L7029" s="588"/>
      <c r="M7029" s="587"/>
      <c r="N7029" s="587"/>
      <c r="O7029" s="587"/>
    </row>
    <row r="7030" spans="1:18">
      <c r="B7030" s="590" t="s">
        <v>1532</v>
      </c>
      <c r="C7030" s="590" t="s">
        <v>1914</v>
      </c>
      <c r="D7030" s="590" t="s">
        <v>6057</v>
      </c>
      <c r="E7030" s="590" t="s">
        <v>38</v>
      </c>
      <c r="F7030" s="591" t="s">
        <v>945</v>
      </c>
      <c r="G7030" s="590" t="s">
        <v>311</v>
      </c>
      <c r="H7030" s="589">
        <v>2</v>
      </c>
      <c r="I7030" s="592">
        <v>26871.88</v>
      </c>
      <c r="J7030" s="592">
        <v>53743.76</v>
      </c>
      <c r="K7030" s="590" t="s">
        <v>1365</v>
      </c>
      <c r="L7030" s="590" t="s">
        <v>6060</v>
      </c>
      <c r="M7030" s="591" t="s">
        <v>945</v>
      </c>
      <c r="O7030" s="554" t="str">
        <f>+_xlfn.CONCAT(B7030,"-",E7030)</f>
        <v>B4/23/15-M</v>
      </c>
    </row>
    <row r="7031" spans="1:18" ht="14.5">
      <c r="P7031" s="555"/>
      <c r="Q7031" s="555"/>
      <c r="R7031" s="555"/>
    </row>
    <row r="7032" spans="1:18" ht="14.5">
      <c r="A7032" s="587">
        <v>5</v>
      </c>
      <c r="B7032" s="588" t="s">
        <v>1532</v>
      </c>
      <c r="C7032" s="588" t="s">
        <v>36</v>
      </c>
      <c r="D7032" s="588" t="s">
        <v>36</v>
      </c>
      <c r="E7032" s="588" t="s">
        <v>36</v>
      </c>
      <c r="F7032" s="587" t="s">
        <v>946</v>
      </c>
      <c r="G7032" s="588" t="s">
        <v>36</v>
      </c>
      <c r="H7032" s="587"/>
      <c r="I7032" s="587"/>
      <c r="J7032" s="587">
        <v>0</v>
      </c>
      <c r="K7032" s="588"/>
      <c r="L7032" s="588"/>
      <c r="M7032" s="587"/>
      <c r="N7032" s="587"/>
      <c r="O7032" s="587"/>
      <c r="P7032" s="555"/>
      <c r="Q7032" s="555"/>
      <c r="R7032" s="555"/>
    </row>
    <row r="7033" spans="1:18" ht="14.5">
      <c r="A7033" s="587">
        <v>5</v>
      </c>
      <c r="B7033" s="588" t="s">
        <v>1532</v>
      </c>
      <c r="C7033" s="588" t="s">
        <v>36</v>
      </c>
      <c r="D7033" s="588" t="s">
        <v>36</v>
      </c>
      <c r="E7033" s="588" t="s">
        <v>36</v>
      </c>
      <c r="F7033" s="587" t="s">
        <v>940</v>
      </c>
      <c r="G7033" s="588" t="s">
        <v>36</v>
      </c>
      <c r="H7033" s="587"/>
      <c r="I7033" s="587"/>
      <c r="J7033" s="583">
        <v>18621.88</v>
      </c>
      <c r="K7033" s="588"/>
      <c r="L7033" s="588"/>
      <c r="M7033" s="587"/>
      <c r="N7033" s="587"/>
      <c r="O7033" s="587"/>
    </row>
    <row r="7034" spans="1:18">
      <c r="B7034" s="590" t="s">
        <v>1532</v>
      </c>
      <c r="C7034" s="590" t="s">
        <v>1914</v>
      </c>
      <c r="D7034" s="590" t="s">
        <v>6057</v>
      </c>
      <c r="E7034" s="590" t="s">
        <v>205</v>
      </c>
      <c r="F7034" s="591" t="s">
        <v>947</v>
      </c>
      <c r="G7034" s="590" t="s">
        <v>311</v>
      </c>
      <c r="H7034" s="589">
        <v>1</v>
      </c>
      <c r="I7034" s="592">
        <v>18621.88</v>
      </c>
      <c r="J7034" s="592">
        <v>18621.88</v>
      </c>
      <c r="K7034" s="590" t="s">
        <v>1365</v>
      </c>
      <c r="L7034" s="590" t="s">
        <v>6061</v>
      </c>
      <c r="M7034" s="591" t="s">
        <v>947</v>
      </c>
      <c r="O7034" s="554" t="str">
        <f>+_xlfn.CONCAT(B7034,"-",E7034)</f>
        <v>B4/23/15-N</v>
      </c>
    </row>
    <row r="7035" spans="1:18" ht="14.5">
      <c r="P7035" s="555"/>
      <c r="Q7035" s="555"/>
      <c r="R7035" s="555"/>
    </row>
    <row r="7036" spans="1:18" ht="14.5">
      <c r="P7036" s="555"/>
      <c r="Q7036" s="555"/>
      <c r="R7036" s="555"/>
    </row>
    <row r="7037" spans="1:18" ht="14.5">
      <c r="A7037" s="587">
        <v>4</v>
      </c>
      <c r="B7037" s="588" t="s">
        <v>1533</v>
      </c>
      <c r="C7037" s="588" t="s">
        <v>36</v>
      </c>
      <c r="D7037" s="588" t="s">
        <v>36</v>
      </c>
      <c r="E7037" s="588" t="s">
        <v>36</v>
      </c>
      <c r="F7037" s="587" t="s">
        <v>948</v>
      </c>
      <c r="G7037" s="588" t="s">
        <v>36</v>
      </c>
      <c r="H7037" s="587"/>
      <c r="I7037" s="587"/>
      <c r="J7037" s="583">
        <v>87609.38</v>
      </c>
      <c r="K7037" s="588"/>
      <c r="L7037" s="588"/>
      <c r="M7037" s="587"/>
      <c r="N7037" s="587"/>
      <c r="O7037" s="587"/>
    </row>
    <row r="7038" spans="1:18" ht="14.5">
      <c r="A7038" s="587">
        <v>5</v>
      </c>
      <c r="B7038" s="588" t="s">
        <v>1533</v>
      </c>
      <c r="C7038" s="588" t="s">
        <v>36</v>
      </c>
      <c r="D7038" s="588" t="s">
        <v>36</v>
      </c>
      <c r="E7038" s="588" t="s">
        <v>36</v>
      </c>
      <c r="F7038" s="587" t="s">
        <v>939</v>
      </c>
      <c r="G7038" s="588" t="s">
        <v>36</v>
      </c>
      <c r="H7038" s="587"/>
      <c r="I7038" s="587"/>
      <c r="J7038" s="587">
        <v>0</v>
      </c>
      <c r="K7038" s="588"/>
      <c r="L7038" s="588"/>
      <c r="M7038" s="587"/>
      <c r="N7038" s="587"/>
      <c r="O7038" s="587"/>
    </row>
    <row r="7039" spans="1:18" ht="14.5">
      <c r="A7039" s="587">
        <v>5</v>
      </c>
      <c r="B7039" s="588" t="s">
        <v>1533</v>
      </c>
      <c r="C7039" s="588" t="s">
        <v>36</v>
      </c>
      <c r="D7039" s="588" t="s">
        <v>36</v>
      </c>
      <c r="E7039" s="588" t="s">
        <v>36</v>
      </c>
      <c r="F7039" s="587" t="s">
        <v>6062</v>
      </c>
      <c r="G7039" s="588" t="s">
        <v>36</v>
      </c>
      <c r="H7039" s="587"/>
      <c r="I7039" s="587"/>
      <c r="J7039" s="583">
        <v>15184.38</v>
      </c>
      <c r="K7039" s="588"/>
      <c r="L7039" s="588"/>
      <c r="M7039" s="587"/>
      <c r="N7039" s="587"/>
      <c r="O7039" s="587"/>
    </row>
    <row r="7040" spans="1:18" ht="14.5">
      <c r="B7040" s="590" t="s">
        <v>1533</v>
      </c>
      <c r="C7040" s="590" t="s">
        <v>1914</v>
      </c>
      <c r="D7040" s="590" t="s">
        <v>6057</v>
      </c>
      <c r="E7040" s="590" t="s">
        <v>5</v>
      </c>
      <c r="F7040" s="591" t="s">
        <v>950</v>
      </c>
      <c r="G7040" s="590" t="s">
        <v>311</v>
      </c>
      <c r="H7040" s="589">
        <v>1</v>
      </c>
      <c r="I7040" s="592">
        <v>15184.38</v>
      </c>
      <c r="J7040" s="592">
        <v>15184.38</v>
      </c>
      <c r="K7040" s="590" t="s">
        <v>1365</v>
      </c>
      <c r="L7040" s="590" t="s">
        <v>6063</v>
      </c>
      <c r="M7040" s="591" t="s">
        <v>950</v>
      </c>
      <c r="O7040" s="554" t="str">
        <f>+_xlfn.CONCAT(B7040,"-",E7040)</f>
        <v>B4/23/16-A</v>
      </c>
      <c r="P7040" s="555"/>
      <c r="Q7040" s="555"/>
      <c r="R7040" s="555"/>
    </row>
    <row r="7041" spans="1:18" ht="14.5">
      <c r="P7041" s="555"/>
      <c r="Q7041" s="555"/>
      <c r="R7041" s="555"/>
    </row>
    <row r="7042" spans="1:18" ht="14.5">
      <c r="A7042" s="587">
        <v>5</v>
      </c>
      <c r="B7042" s="588" t="s">
        <v>1533</v>
      </c>
      <c r="C7042" s="588" t="s">
        <v>36</v>
      </c>
      <c r="D7042" s="588" t="s">
        <v>36</v>
      </c>
      <c r="E7042" s="588" t="s">
        <v>36</v>
      </c>
      <c r="F7042" s="587" t="s">
        <v>951</v>
      </c>
      <c r="G7042" s="588" t="s">
        <v>36</v>
      </c>
      <c r="H7042" s="587"/>
      <c r="I7042" s="587"/>
      <c r="J7042" s="587">
        <v>0</v>
      </c>
      <c r="K7042" s="588"/>
      <c r="L7042" s="588"/>
      <c r="M7042" s="587"/>
      <c r="N7042" s="587"/>
      <c r="O7042" s="587"/>
      <c r="P7042" s="555"/>
      <c r="Q7042" s="555"/>
      <c r="R7042" s="555"/>
    </row>
    <row r="7043" spans="1:18" ht="14.5">
      <c r="A7043" s="587">
        <v>5</v>
      </c>
      <c r="B7043" s="588" t="s">
        <v>1533</v>
      </c>
      <c r="C7043" s="588" t="s">
        <v>36</v>
      </c>
      <c r="D7043" s="588" t="s">
        <v>36</v>
      </c>
      <c r="E7043" s="588" t="s">
        <v>36</v>
      </c>
      <c r="F7043" s="587" t="s">
        <v>952</v>
      </c>
      <c r="G7043" s="588" t="s">
        <v>36</v>
      </c>
      <c r="H7043" s="587"/>
      <c r="I7043" s="587"/>
      <c r="J7043" s="583">
        <v>12643.75</v>
      </c>
      <c r="K7043" s="588"/>
      <c r="L7043" s="588"/>
      <c r="M7043" s="587"/>
      <c r="N7043" s="587"/>
      <c r="O7043" s="587"/>
    </row>
    <row r="7044" spans="1:18">
      <c r="B7044" s="590" t="s">
        <v>1533</v>
      </c>
      <c r="C7044" s="590" t="s">
        <v>1914</v>
      </c>
      <c r="D7044" s="590" t="s">
        <v>6057</v>
      </c>
      <c r="E7044" s="590" t="s">
        <v>6</v>
      </c>
      <c r="F7044" s="591" t="s">
        <v>953</v>
      </c>
      <c r="G7044" s="590" t="s">
        <v>311</v>
      </c>
      <c r="H7044" s="589">
        <v>1</v>
      </c>
      <c r="I7044" s="592">
        <v>12643.75</v>
      </c>
      <c r="J7044" s="592">
        <v>12643.75</v>
      </c>
      <c r="K7044" s="590" t="s">
        <v>1365</v>
      </c>
      <c r="L7044" s="590" t="s">
        <v>6064</v>
      </c>
      <c r="M7044" s="591" t="s">
        <v>953</v>
      </c>
      <c r="O7044" s="554" t="str">
        <f>+_xlfn.CONCAT(B7044,"-",E7044)</f>
        <v>B4/23/16-B</v>
      </c>
    </row>
    <row r="7045" spans="1:18" ht="14.5">
      <c r="P7045" s="555"/>
      <c r="Q7045" s="555"/>
      <c r="R7045" s="555"/>
    </row>
    <row r="7046" spans="1:18" ht="14.5">
      <c r="A7046" s="587">
        <v>5</v>
      </c>
      <c r="B7046" s="588" t="s">
        <v>1533</v>
      </c>
      <c r="C7046" s="588" t="s">
        <v>36</v>
      </c>
      <c r="D7046" s="588" t="s">
        <v>36</v>
      </c>
      <c r="E7046" s="588" t="s">
        <v>36</v>
      </c>
      <c r="F7046" s="587" t="s">
        <v>954</v>
      </c>
      <c r="G7046" s="588" t="s">
        <v>36</v>
      </c>
      <c r="H7046" s="587"/>
      <c r="I7046" s="587"/>
      <c r="J7046" s="587">
        <v>0</v>
      </c>
      <c r="K7046" s="588"/>
      <c r="L7046" s="588"/>
      <c r="M7046" s="587"/>
      <c r="N7046" s="587"/>
      <c r="O7046" s="587"/>
      <c r="P7046" s="555"/>
      <c r="Q7046" s="555"/>
      <c r="R7046" s="555"/>
    </row>
    <row r="7047" spans="1:18" ht="14.5">
      <c r="A7047" s="587">
        <v>5</v>
      </c>
      <c r="B7047" s="588" t="s">
        <v>1533</v>
      </c>
      <c r="C7047" s="588" t="s">
        <v>36</v>
      </c>
      <c r="D7047" s="588" t="s">
        <v>36</v>
      </c>
      <c r="E7047" s="588" t="s">
        <v>36</v>
      </c>
      <c r="F7047" s="587" t="s">
        <v>952</v>
      </c>
      <c r="G7047" s="588" t="s">
        <v>36</v>
      </c>
      <c r="H7047" s="587"/>
      <c r="I7047" s="587"/>
      <c r="J7047" s="583">
        <v>12643.75</v>
      </c>
      <c r="K7047" s="588"/>
      <c r="L7047" s="588"/>
      <c r="M7047" s="587"/>
      <c r="N7047" s="587"/>
      <c r="O7047" s="587"/>
    </row>
    <row r="7048" spans="1:18">
      <c r="B7048" s="590" t="s">
        <v>1533</v>
      </c>
      <c r="C7048" s="590" t="s">
        <v>1914</v>
      </c>
      <c r="D7048" s="590" t="s">
        <v>6057</v>
      </c>
      <c r="E7048" s="590" t="s">
        <v>7</v>
      </c>
      <c r="F7048" s="591" t="s">
        <v>955</v>
      </c>
      <c r="G7048" s="590" t="s">
        <v>311</v>
      </c>
      <c r="H7048" s="589">
        <v>1</v>
      </c>
      <c r="I7048" s="592">
        <v>12643.75</v>
      </c>
      <c r="J7048" s="592">
        <v>12643.75</v>
      </c>
      <c r="K7048" s="590" t="s">
        <v>1365</v>
      </c>
      <c r="L7048" s="590" t="s">
        <v>6065</v>
      </c>
      <c r="M7048" s="591" t="s">
        <v>955</v>
      </c>
      <c r="O7048" s="554" t="str">
        <f>+_xlfn.CONCAT(B7048,"-",E7048)</f>
        <v>B4/23/16-C</v>
      </c>
    </row>
    <row r="7049" spans="1:18" ht="14.5">
      <c r="P7049" s="555"/>
      <c r="Q7049" s="555"/>
      <c r="R7049" s="555"/>
    </row>
    <row r="7050" spans="1:18" ht="14.5">
      <c r="A7050" s="587">
        <v>5</v>
      </c>
      <c r="B7050" s="588" t="s">
        <v>1533</v>
      </c>
      <c r="C7050" s="588" t="s">
        <v>36</v>
      </c>
      <c r="D7050" s="588" t="s">
        <v>36</v>
      </c>
      <c r="E7050" s="588" t="s">
        <v>36</v>
      </c>
      <c r="F7050" s="587" t="s">
        <v>944</v>
      </c>
      <c r="G7050" s="588" t="s">
        <v>36</v>
      </c>
      <c r="H7050" s="587"/>
      <c r="I7050" s="587"/>
      <c r="J7050" s="587">
        <v>0</v>
      </c>
      <c r="K7050" s="588"/>
      <c r="L7050" s="588"/>
      <c r="M7050" s="587"/>
      <c r="N7050" s="587"/>
      <c r="O7050" s="587"/>
      <c r="P7050" s="555"/>
      <c r="Q7050" s="555"/>
      <c r="R7050" s="555"/>
    </row>
    <row r="7051" spans="1:18" ht="14.5">
      <c r="A7051" s="587">
        <v>5</v>
      </c>
      <c r="B7051" s="588" t="s">
        <v>1533</v>
      </c>
      <c r="C7051" s="588" t="s">
        <v>36</v>
      </c>
      <c r="D7051" s="588" t="s">
        <v>36</v>
      </c>
      <c r="E7051" s="588" t="s">
        <v>36</v>
      </c>
      <c r="F7051" s="587" t="s">
        <v>956</v>
      </c>
      <c r="G7051" s="588" t="s">
        <v>36</v>
      </c>
      <c r="H7051" s="587"/>
      <c r="I7051" s="587"/>
      <c r="J7051" s="583">
        <v>14018.75</v>
      </c>
      <c r="K7051" s="588"/>
      <c r="L7051" s="588"/>
      <c r="M7051" s="587"/>
      <c r="N7051" s="587"/>
      <c r="O7051" s="587"/>
    </row>
    <row r="7052" spans="1:18">
      <c r="B7052" s="590" t="s">
        <v>1533</v>
      </c>
      <c r="C7052" s="590" t="s">
        <v>1914</v>
      </c>
      <c r="D7052" s="590" t="s">
        <v>6057</v>
      </c>
      <c r="E7052" s="590" t="s">
        <v>8</v>
      </c>
      <c r="F7052" s="591" t="s">
        <v>957</v>
      </c>
      <c r="G7052" s="590" t="s">
        <v>311</v>
      </c>
      <c r="H7052" s="589">
        <v>1</v>
      </c>
      <c r="I7052" s="592">
        <v>14018.75</v>
      </c>
      <c r="J7052" s="592">
        <v>14018.75</v>
      </c>
      <c r="K7052" s="590" t="s">
        <v>1365</v>
      </c>
      <c r="L7052" s="590" t="s">
        <v>6066</v>
      </c>
      <c r="M7052" s="591" t="s">
        <v>957</v>
      </c>
      <c r="O7052" s="554" t="str">
        <f>+_xlfn.CONCAT(B7052,"-",E7052)</f>
        <v>B4/23/16-D</v>
      </c>
    </row>
    <row r="7053" spans="1:18" ht="14.5">
      <c r="P7053" s="555"/>
      <c r="Q7053" s="555"/>
      <c r="R7053" s="555"/>
    </row>
    <row r="7054" spans="1:18" ht="14.5">
      <c r="A7054" s="587">
        <v>5</v>
      </c>
      <c r="B7054" s="588" t="s">
        <v>1533</v>
      </c>
      <c r="C7054" s="588" t="s">
        <v>36</v>
      </c>
      <c r="D7054" s="588" t="s">
        <v>36</v>
      </c>
      <c r="E7054" s="588" t="s">
        <v>36</v>
      </c>
      <c r="F7054" s="587" t="s">
        <v>958</v>
      </c>
      <c r="G7054" s="588" t="s">
        <v>36</v>
      </c>
      <c r="H7054" s="587"/>
      <c r="I7054" s="587"/>
      <c r="J7054" s="587">
        <v>0</v>
      </c>
      <c r="K7054" s="588"/>
      <c r="L7054" s="588"/>
      <c r="M7054" s="587"/>
      <c r="N7054" s="587"/>
      <c r="O7054" s="587"/>
      <c r="P7054" s="555"/>
      <c r="Q7054" s="555"/>
      <c r="R7054" s="555"/>
    </row>
    <row r="7055" spans="1:18" ht="14.5">
      <c r="A7055" s="587">
        <v>5</v>
      </c>
      <c r="B7055" s="588" t="s">
        <v>1533</v>
      </c>
      <c r="C7055" s="588" t="s">
        <v>36</v>
      </c>
      <c r="D7055" s="588" t="s">
        <v>36</v>
      </c>
      <c r="E7055" s="588" t="s">
        <v>36</v>
      </c>
      <c r="F7055" s="587" t="s">
        <v>959</v>
      </c>
      <c r="G7055" s="588" t="s">
        <v>36</v>
      </c>
      <c r="H7055" s="587"/>
      <c r="I7055" s="587"/>
      <c r="J7055" s="583">
        <v>7831.25</v>
      </c>
      <c r="K7055" s="588"/>
      <c r="L7055" s="588"/>
      <c r="M7055" s="587"/>
      <c r="N7055" s="587"/>
      <c r="O7055" s="587"/>
    </row>
    <row r="7056" spans="1:18">
      <c r="B7056" s="590" t="s">
        <v>1533</v>
      </c>
      <c r="C7056" s="590" t="s">
        <v>1914</v>
      </c>
      <c r="D7056" s="590" t="s">
        <v>6057</v>
      </c>
      <c r="E7056" s="590" t="s">
        <v>10</v>
      </c>
      <c r="F7056" s="591" t="s">
        <v>960</v>
      </c>
      <c r="G7056" s="590" t="s">
        <v>311</v>
      </c>
      <c r="H7056" s="589">
        <v>1</v>
      </c>
      <c r="I7056" s="592">
        <v>7831.25</v>
      </c>
      <c r="J7056" s="592">
        <v>7831.25</v>
      </c>
      <c r="K7056" s="590" t="s">
        <v>1365</v>
      </c>
      <c r="L7056" s="590" t="s">
        <v>6067</v>
      </c>
      <c r="M7056" s="591" t="s">
        <v>960</v>
      </c>
      <c r="O7056" s="554" t="str">
        <f>+_xlfn.CONCAT(B7056,"-",E7056)</f>
        <v>B4/23/16-E</v>
      </c>
    </row>
    <row r="7057" spans="1:18" ht="14.5">
      <c r="P7057" s="555"/>
      <c r="Q7057" s="555"/>
      <c r="R7057" s="555"/>
    </row>
    <row r="7058" spans="1:18" ht="14.5">
      <c r="A7058" s="587">
        <v>5</v>
      </c>
      <c r="B7058" s="588" t="s">
        <v>1533</v>
      </c>
      <c r="C7058" s="588" t="s">
        <v>36</v>
      </c>
      <c r="D7058" s="588" t="s">
        <v>36</v>
      </c>
      <c r="E7058" s="588" t="s">
        <v>36</v>
      </c>
      <c r="F7058" s="587" t="s">
        <v>961</v>
      </c>
      <c r="G7058" s="588" t="s">
        <v>36</v>
      </c>
      <c r="H7058" s="587"/>
      <c r="I7058" s="587"/>
      <c r="J7058" s="587">
        <v>0</v>
      </c>
      <c r="K7058" s="588"/>
      <c r="L7058" s="588"/>
      <c r="M7058" s="587"/>
      <c r="N7058" s="587"/>
      <c r="O7058" s="587"/>
      <c r="P7058" s="555"/>
      <c r="Q7058" s="555"/>
      <c r="R7058" s="555"/>
    </row>
    <row r="7059" spans="1:18" ht="14.5">
      <c r="A7059" s="587">
        <v>5</v>
      </c>
      <c r="B7059" s="588" t="s">
        <v>1533</v>
      </c>
      <c r="C7059" s="588" t="s">
        <v>36</v>
      </c>
      <c r="D7059" s="588" t="s">
        <v>36</v>
      </c>
      <c r="E7059" s="588" t="s">
        <v>36</v>
      </c>
      <c r="F7059" s="587" t="s">
        <v>958</v>
      </c>
      <c r="G7059" s="588" t="s">
        <v>36</v>
      </c>
      <c r="H7059" s="587"/>
      <c r="I7059" s="587"/>
      <c r="J7059" s="583">
        <v>25287.5</v>
      </c>
      <c r="K7059" s="588"/>
      <c r="L7059" s="588"/>
      <c r="M7059" s="587"/>
      <c r="N7059" s="587"/>
      <c r="O7059" s="587"/>
    </row>
    <row r="7060" spans="1:18">
      <c r="B7060" s="590" t="s">
        <v>1533</v>
      </c>
      <c r="C7060" s="590" t="s">
        <v>1914</v>
      </c>
      <c r="D7060" s="590" t="s">
        <v>6057</v>
      </c>
      <c r="E7060" s="590" t="s">
        <v>11</v>
      </c>
      <c r="F7060" s="591" t="s">
        <v>962</v>
      </c>
      <c r="G7060" s="590" t="s">
        <v>311</v>
      </c>
      <c r="H7060" s="589">
        <v>2</v>
      </c>
      <c r="I7060" s="592">
        <v>12643.75</v>
      </c>
      <c r="J7060" s="592">
        <v>25287.5</v>
      </c>
      <c r="K7060" s="590" t="s">
        <v>1365</v>
      </c>
      <c r="L7060" s="590" t="s">
        <v>6068</v>
      </c>
      <c r="M7060" s="591" t="s">
        <v>962</v>
      </c>
      <c r="O7060" s="554" t="str">
        <f>+_xlfn.CONCAT(B7060,"-",E7060)</f>
        <v>B4/23/16-F</v>
      </c>
    </row>
    <row r="7061" spans="1:18" ht="14.5">
      <c r="P7061" s="555"/>
      <c r="Q7061" s="555"/>
      <c r="R7061" s="555"/>
    </row>
    <row r="7062" spans="1:18" ht="14.5">
      <c r="A7062" s="587">
        <v>3</v>
      </c>
      <c r="B7062" s="588" t="s">
        <v>1533</v>
      </c>
      <c r="C7062" s="588" t="s">
        <v>36</v>
      </c>
      <c r="D7062" s="588" t="s">
        <v>36</v>
      </c>
      <c r="E7062" s="588" t="s">
        <v>36</v>
      </c>
      <c r="F7062" s="587" t="s">
        <v>811</v>
      </c>
      <c r="G7062" s="588" t="s">
        <v>36</v>
      </c>
      <c r="H7062" s="587"/>
      <c r="I7062" s="587"/>
      <c r="J7062" s="583">
        <v>84112.5</v>
      </c>
      <c r="K7062" s="588"/>
      <c r="L7062" s="588"/>
      <c r="M7062" s="587"/>
      <c r="N7062" s="587"/>
      <c r="O7062" s="587"/>
      <c r="P7062" s="555"/>
      <c r="Q7062" s="555"/>
      <c r="R7062" s="555"/>
    </row>
    <row r="7063" spans="1:18" ht="14.5">
      <c r="A7063" s="587">
        <v>4</v>
      </c>
      <c r="B7063" s="588" t="s">
        <v>1533</v>
      </c>
      <c r="C7063" s="588" t="s">
        <v>36</v>
      </c>
      <c r="D7063" s="588" t="s">
        <v>36</v>
      </c>
      <c r="E7063" s="588" t="s">
        <v>36</v>
      </c>
      <c r="F7063" s="587" t="s">
        <v>939</v>
      </c>
      <c r="G7063" s="588" t="s">
        <v>36</v>
      </c>
      <c r="H7063" s="587"/>
      <c r="I7063" s="587"/>
      <c r="J7063" s="583">
        <v>28037.5</v>
      </c>
      <c r="K7063" s="588"/>
      <c r="L7063" s="588"/>
      <c r="M7063" s="587"/>
      <c r="N7063" s="587"/>
      <c r="O7063" s="587"/>
    </row>
    <row r="7064" spans="1:18">
      <c r="B7064" s="590" t="s">
        <v>1533</v>
      </c>
      <c r="C7064" s="590" t="s">
        <v>1914</v>
      </c>
      <c r="D7064" s="590" t="s">
        <v>2114</v>
      </c>
      <c r="E7064" s="590" t="s">
        <v>27</v>
      </c>
      <c r="F7064" s="591" t="s">
        <v>963</v>
      </c>
      <c r="G7064" s="590" t="s">
        <v>311</v>
      </c>
      <c r="H7064" s="589">
        <v>2</v>
      </c>
      <c r="I7064" s="592">
        <v>14018.75</v>
      </c>
      <c r="J7064" s="592">
        <v>28037.5</v>
      </c>
      <c r="K7064" s="590" t="s">
        <v>1365</v>
      </c>
      <c r="L7064" s="590" t="s">
        <v>6069</v>
      </c>
      <c r="M7064" s="591" t="s">
        <v>963</v>
      </c>
      <c r="O7064" s="554" t="str">
        <f>+_xlfn.CONCAT(B7064,"-",E7064)</f>
        <v>B4/23/16-G</v>
      </c>
    </row>
    <row r="7065" spans="1:18" ht="14.5">
      <c r="P7065" s="555"/>
      <c r="Q7065" s="555"/>
      <c r="R7065" s="555"/>
    </row>
    <row r="7066" spans="1:18" ht="14.5">
      <c r="A7066" s="587">
        <v>4</v>
      </c>
      <c r="B7066" s="588" t="s">
        <v>1533</v>
      </c>
      <c r="C7066" s="588" t="s">
        <v>36</v>
      </c>
      <c r="D7066" s="588" t="s">
        <v>36</v>
      </c>
      <c r="E7066" s="588" t="s">
        <v>36</v>
      </c>
      <c r="F7066" s="587" t="s">
        <v>944</v>
      </c>
      <c r="G7066" s="588" t="s">
        <v>36</v>
      </c>
      <c r="H7066" s="587"/>
      <c r="I7066" s="587"/>
      <c r="J7066" s="583">
        <v>28037.5</v>
      </c>
      <c r="K7066" s="588"/>
      <c r="L7066" s="588"/>
      <c r="M7066" s="587"/>
      <c r="N7066" s="587"/>
      <c r="O7066" s="587"/>
      <c r="P7066" s="555"/>
      <c r="Q7066" s="555"/>
      <c r="R7066" s="555"/>
    </row>
    <row r="7067" spans="1:18">
      <c r="B7067" s="590" t="s">
        <v>1533</v>
      </c>
      <c r="C7067" s="590" t="s">
        <v>1914</v>
      </c>
      <c r="D7067" s="590" t="s">
        <v>2114</v>
      </c>
      <c r="E7067" s="590" t="s">
        <v>28</v>
      </c>
      <c r="F7067" s="591" t="s">
        <v>963</v>
      </c>
      <c r="G7067" s="590" t="s">
        <v>311</v>
      </c>
      <c r="H7067" s="589">
        <v>2</v>
      </c>
      <c r="I7067" s="592">
        <v>14018.75</v>
      </c>
      <c r="J7067" s="592">
        <v>28037.5</v>
      </c>
      <c r="K7067" s="590" t="s">
        <v>1365</v>
      </c>
      <c r="L7067" s="590" t="s">
        <v>6070</v>
      </c>
      <c r="M7067" s="591" t="s">
        <v>963</v>
      </c>
      <c r="O7067" s="554" t="str">
        <f>+_xlfn.CONCAT(B7067,"-",E7067)</f>
        <v>B4/23/16-H</v>
      </c>
    </row>
    <row r="7069" spans="1:18" ht="14.5">
      <c r="A7069" s="587">
        <v>4</v>
      </c>
      <c r="B7069" s="588" t="s">
        <v>1533</v>
      </c>
      <c r="C7069" s="588" t="s">
        <v>36</v>
      </c>
      <c r="D7069" s="588" t="s">
        <v>36</v>
      </c>
      <c r="E7069" s="588" t="s">
        <v>36</v>
      </c>
      <c r="F7069" s="587" t="s">
        <v>958</v>
      </c>
      <c r="G7069" s="588" t="s">
        <v>36</v>
      </c>
      <c r="H7069" s="587"/>
      <c r="I7069" s="587"/>
      <c r="J7069" s="583">
        <v>28037.5</v>
      </c>
      <c r="K7069" s="588"/>
      <c r="L7069" s="588"/>
      <c r="M7069" s="587"/>
      <c r="N7069" s="587"/>
      <c r="O7069" s="587"/>
      <c r="P7069" s="555"/>
      <c r="Q7069" s="555"/>
      <c r="R7069" s="555"/>
    </row>
    <row r="7070" spans="1:18">
      <c r="B7070" s="590" t="s">
        <v>1533</v>
      </c>
      <c r="C7070" s="590" t="s">
        <v>1914</v>
      </c>
      <c r="D7070" s="590" t="s">
        <v>2114</v>
      </c>
      <c r="E7070" s="590" t="s">
        <v>33</v>
      </c>
      <c r="F7070" s="591" t="s">
        <v>963</v>
      </c>
      <c r="G7070" s="590" t="s">
        <v>311</v>
      </c>
      <c r="H7070" s="589">
        <v>2</v>
      </c>
      <c r="I7070" s="592">
        <v>14018.75</v>
      </c>
      <c r="J7070" s="592">
        <v>28037.5</v>
      </c>
      <c r="K7070" s="590" t="s">
        <v>1365</v>
      </c>
      <c r="L7070" s="590" t="s">
        <v>6071</v>
      </c>
      <c r="M7070" s="591" t="s">
        <v>963</v>
      </c>
      <c r="O7070" s="554" t="str">
        <f>+_xlfn.CONCAT(B7070,"-",E7070)</f>
        <v>B4/23/16-J</v>
      </c>
    </row>
    <row r="7072" spans="1:18" ht="14.5">
      <c r="P7072" s="555"/>
      <c r="Q7072" s="555"/>
      <c r="R7072" s="555"/>
    </row>
    <row r="7073" spans="1:18" ht="14.5">
      <c r="A7073" s="587">
        <v>3</v>
      </c>
      <c r="B7073" s="588" t="s">
        <v>1534</v>
      </c>
      <c r="C7073" s="588" t="s">
        <v>36</v>
      </c>
      <c r="D7073" s="588" t="s">
        <v>36</v>
      </c>
      <c r="E7073" s="588" t="s">
        <v>36</v>
      </c>
      <c r="F7073" s="587" t="s">
        <v>794</v>
      </c>
      <c r="G7073" s="588" t="s">
        <v>36</v>
      </c>
      <c r="H7073" s="587"/>
      <c r="I7073" s="587"/>
      <c r="J7073" s="583">
        <v>467012.56</v>
      </c>
      <c r="K7073" s="588"/>
      <c r="L7073" s="588"/>
      <c r="M7073" s="587"/>
      <c r="N7073" s="587"/>
      <c r="O7073" s="587"/>
    </row>
    <row r="7074" spans="1:18" ht="14.5">
      <c r="A7074" s="587">
        <v>4</v>
      </c>
      <c r="B7074" s="588" t="s">
        <v>1534</v>
      </c>
      <c r="C7074" s="588" t="s">
        <v>36</v>
      </c>
      <c r="D7074" s="588" t="s">
        <v>36</v>
      </c>
      <c r="E7074" s="588" t="s">
        <v>36</v>
      </c>
      <c r="F7074" s="587" t="s">
        <v>964</v>
      </c>
      <c r="G7074" s="588" t="s">
        <v>36</v>
      </c>
      <c r="H7074" s="587"/>
      <c r="I7074" s="587"/>
      <c r="J7074" s="587">
        <v>0</v>
      </c>
      <c r="K7074" s="588"/>
      <c r="L7074" s="588"/>
      <c r="M7074" s="587"/>
      <c r="N7074" s="587"/>
      <c r="O7074" s="587"/>
    </row>
    <row r="7075" spans="1:18" ht="14.5">
      <c r="A7075" s="587">
        <v>4</v>
      </c>
      <c r="B7075" s="588" t="s">
        <v>1534</v>
      </c>
      <c r="C7075" s="588" t="s">
        <v>36</v>
      </c>
      <c r="D7075" s="588" t="s">
        <v>36</v>
      </c>
      <c r="E7075" s="588" t="s">
        <v>36</v>
      </c>
      <c r="F7075" s="587" t="s">
        <v>965</v>
      </c>
      <c r="G7075" s="588" t="s">
        <v>36</v>
      </c>
      <c r="H7075" s="587"/>
      <c r="I7075" s="587"/>
      <c r="J7075" s="583">
        <v>467012.56</v>
      </c>
      <c r="K7075" s="588"/>
      <c r="L7075" s="588"/>
      <c r="M7075" s="587"/>
      <c r="N7075" s="587"/>
      <c r="O7075" s="587"/>
    </row>
    <row r="7076" spans="1:18" ht="14.5">
      <c r="A7076" s="587">
        <v>5</v>
      </c>
      <c r="B7076" s="588" t="s">
        <v>1534</v>
      </c>
      <c r="C7076" s="588" t="s">
        <v>36</v>
      </c>
      <c r="D7076" s="588" t="s">
        <v>36</v>
      </c>
      <c r="E7076" s="588" t="s">
        <v>36</v>
      </c>
      <c r="F7076" s="587" t="s">
        <v>954</v>
      </c>
      <c r="G7076" s="588" t="s">
        <v>36</v>
      </c>
      <c r="H7076" s="587"/>
      <c r="I7076" s="587"/>
      <c r="J7076" s="587">
        <v>0</v>
      </c>
      <c r="K7076" s="588"/>
      <c r="L7076" s="588"/>
      <c r="M7076" s="587"/>
      <c r="N7076" s="587"/>
      <c r="O7076" s="587"/>
      <c r="P7076" s="555"/>
      <c r="Q7076" s="555"/>
      <c r="R7076" s="555"/>
    </row>
    <row r="7077" spans="1:18" ht="14.5">
      <c r="A7077" s="587">
        <v>5</v>
      </c>
      <c r="B7077" s="588" t="s">
        <v>1534</v>
      </c>
      <c r="C7077" s="588" t="s">
        <v>36</v>
      </c>
      <c r="D7077" s="588" t="s">
        <v>36</v>
      </c>
      <c r="E7077" s="588" t="s">
        <v>36</v>
      </c>
      <c r="F7077" s="587" t="s">
        <v>966</v>
      </c>
      <c r="G7077" s="588" t="s">
        <v>36</v>
      </c>
      <c r="H7077" s="587"/>
      <c r="I7077" s="587"/>
      <c r="J7077" s="583">
        <v>50575</v>
      </c>
      <c r="K7077" s="588"/>
      <c r="L7077" s="588"/>
      <c r="M7077" s="587"/>
      <c r="N7077" s="587"/>
      <c r="O7077" s="587"/>
      <c r="P7077" s="555"/>
      <c r="Q7077" s="555"/>
      <c r="R7077" s="555"/>
    </row>
    <row r="7078" spans="1:18" ht="14.5">
      <c r="B7078" s="590" t="s">
        <v>1534</v>
      </c>
      <c r="C7078" s="590" t="s">
        <v>1914</v>
      </c>
      <c r="D7078" s="590" t="s">
        <v>2114</v>
      </c>
      <c r="E7078" s="590" t="s">
        <v>5</v>
      </c>
      <c r="F7078" s="591" t="s">
        <v>967</v>
      </c>
      <c r="G7078" s="590" t="s">
        <v>311</v>
      </c>
      <c r="H7078" s="589">
        <v>4</v>
      </c>
      <c r="I7078" s="592">
        <v>12643.75</v>
      </c>
      <c r="J7078" s="592">
        <v>50575</v>
      </c>
      <c r="K7078" s="590" t="s">
        <v>1365</v>
      </c>
      <c r="L7078" s="590" t="s">
        <v>6072</v>
      </c>
      <c r="M7078" s="591" t="s">
        <v>967</v>
      </c>
      <c r="O7078" s="554" t="str">
        <f>+_xlfn.CONCAT(B7078,"-",E7078)</f>
        <v>B4/23/17-A</v>
      </c>
      <c r="P7078" s="555"/>
      <c r="Q7078" s="555"/>
      <c r="R7078" s="555"/>
    </row>
    <row r="7079" spans="1:18" ht="14.5">
      <c r="P7079" s="555"/>
      <c r="Q7079" s="555"/>
      <c r="R7079" s="555"/>
    </row>
    <row r="7080" spans="1:18" ht="14.5">
      <c r="A7080" s="587">
        <v>5</v>
      </c>
      <c r="B7080" s="588" t="s">
        <v>1534</v>
      </c>
      <c r="C7080" s="588" t="s">
        <v>36</v>
      </c>
      <c r="D7080" s="588" t="s">
        <v>36</v>
      </c>
      <c r="E7080" s="588" t="s">
        <v>36</v>
      </c>
      <c r="F7080" s="587" t="s">
        <v>951</v>
      </c>
      <c r="G7080" s="588" t="s">
        <v>36</v>
      </c>
      <c r="H7080" s="587"/>
      <c r="I7080" s="587"/>
      <c r="J7080" s="587">
        <v>0</v>
      </c>
      <c r="K7080" s="588"/>
      <c r="L7080" s="588"/>
      <c r="M7080" s="587"/>
      <c r="N7080" s="587"/>
      <c r="O7080" s="587"/>
      <c r="P7080" s="555"/>
      <c r="Q7080" s="555"/>
      <c r="R7080" s="555"/>
    </row>
    <row r="7081" spans="1:18" ht="14.5">
      <c r="A7081" s="587">
        <v>5</v>
      </c>
      <c r="B7081" s="588" t="s">
        <v>1534</v>
      </c>
      <c r="C7081" s="588" t="s">
        <v>36</v>
      </c>
      <c r="D7081" s="588" t="s">
        <v>36</v>
      </c>
      <c r="E7081" s="588" t="s">
        <v>36</v>
      </c>
      <c r="F7081" s="587" t="s">
        <v>966</v>
      </c>
      <c r="G7081" s="588" t="s">
        <v>36</v>
      </c>
      <c r="H7081" s="587"/>
      <c r="I7081" s="587"/>
      <c r="J7081" s="583">
        <v>151725</v>
      </c>
      <c r="K7081" s="588"/>
      <c r="L7081" s="588"/>
      <c r="M7081" s="587"/>
      <c r="N7081" s="587"/>
      <c r="O7081" s="587"/>
    </row>
    <row r="7082" spans="1:18">
      <c r="B7082" s="590" t="s">
        <v>1534</v>
      </c>
      <c r="C7082" s="590" t="s">
        <v>1914</v>
      </c>
      <c r="D7082" s="590" t="s">
        <v>2114</v>
      </c>
      <c r="E7082" s="590" t="s">
        <v>6</v>
      </c>
      <c r="F7082" s="591" t="s">
        <v>968</v>
      </c>
      <c r="G7082" s="590" t="s">
        <v>311</v>
      </c>
      <c r="H7082" s="589">
        <v>12</v>
      </c>
      <c r="I7082" s="592">
        <v>12643.75</v>
      </c>
      <c r="J7082" s="592">
        <v>151725</v>
      </c>
      <c r="K7082" s="590" t="s">
        <v>1365</v>
      </c>
      <c r="L7082" s="590" t="s">
        <v>6073</v>
      </c>
      <c r="M7082" s="591" t="s">
        <v>968</v>
      </c>
      <c r="O7082" s="554" t="str">
        <f>+_xlfn.CONCAT(B7082,"-",E7082)</f>
        <v>B4/23/17-B</v>
      </c>
    </row>
    <row r="7083" spans="1:18" ht="14.5">
      <c r="P7083" s="555"/>
      <c r="Q7083" s="555"/>
      <c r="R7083" s="555"/>
    </row>
    <row r="7084" spans="1:18" ht="14.5">
      <c r="A7084" s="587">
        <v>5</v>
      </c>
      <c r="B7084" s="588" t="s">
        <v>1534</v>
      </c>
      <c r="C7084" s="588" t="s">
        <v>36</v>
      </c>
      <c r="D7084" s="588" t="s">
        <v>36</v>
      </c>
      <c r="E7084" s="588" t="s">
        <v>36</v>
      </c>
      <c r="F7084" s="587" t="s">
        <v>958</v>
      </c>
      <c r="G7084" s="588" t="s">
        <v>36</v>
      </c>
      <c r="H7084" s="587"/>
      <c r="I7084" s="587"/>
      <c r="J7084" s="587">
        <v>0</v>
      </c>
      <c r="K7084" s="588"/>
      <c r="L7084" s="588"/>
      <c r="M7084" s="587"/>
      <c r="N7084" s="587"/>
      <c r="O7084" s="587"/>
      <c r="P7084" s="555"/>
      <c r="Q7084" s="555"/>
      <c r="R7084" s="555"/>
    </row>
    <row r="7085" spans="1:18" ht="14.5">
      <c r="A7085" s="587">
        <v>5</v>
      </c>
      <c r="B7085" s="588" t="s">
        <v>1534</v>
      </c>
      <c r="C7085" s="588" t="s">
        <v>36</v>
      </c>
      <c r="D7085" s="588" t="s">
        <v>36</v>
      </c>
      <c r="E7085" s="588" t="s">
        <v>36</v>
      </c>
      <c r="F7085" s="587" t="s">
        <v>969</v>
      </c>
      <c r="G7085" s="588" t="s">
        <v>36</v>
      </c>
      <c r="H7085" s="587"/>
      <c r="I7085" s="587"/>
      <c r="J7085" s="583">
        <v>264712.56</v>
      </c>
      <c r="K7085" s="588"/>
      <c r="L7085" s="588"/>
      <c r="M7085" s="587"/>
      <c r="N7085" s="587"/>
      <c r="O7085" s="587"/>
    </row>
    <row r="7086" spans="1:18" ht="25">
      <c r="B7086" s="590" t="s">
        <v>1534</v>
      </c>
      <c r="C7086" s="590" t="s">
        <v>1914</v>
      </c>
      <c r="D7086" s="590" t="s">
        <v>2114</v>
      </c>
      <c r="E7086" s="590" t="s">
        <v>7</v>
      </c>
      <c r="F7086" s="591" t="s">
        <v>970</v>
      </c>
      <c r="G7086" s="590" t="s">
        <v>311</v>
      </c>
      <c r="H7086" s="589">
        <v>12</v>
      </c>
      <c r="I7086" s="592">
        <v>22059.38</v>
      </c>
      <c r="J7086" s="592">
        <v>264712.56</v>
      </c>
      <c r="K7086" s="590" t="s">
        <v>1365</v>
      </c>
      <c r="L7086" s="590" t="s">
        <v>6074</v>
      </c>
      <c r="M7086" s="591" t="s">
        <v>970</v>
      </c>
      <c r="O7086" s="554" t="str">
        <f>+_xlfn.CONCAT(B7086,"-",E7086)</f>
        <v>B4/23/17-C</v>
      </c>
    </row>
    <row r="7087" spans="1:18" ht="14.5">
      <c r="P7087" s="555"/>
      <c r="Q7087" s="555"/>
      <c r="R7087" s="555"/>
    </row>
    <row r="7088" spans="1:18" ht="29">
      <c r="A7088" s="587" t="s">
        <v>1633</v>
      </c>
      <c r="B7088" s="588" t="s">
        <v>1534</v>
      </c>
      <c r="C7088" s="588" t="s">
        <v>36</v>
      </c>
      <c r="D7088" s="588" t="s">
        <v>36</v>
      </c>
      <c r="E7088" s="588" t="s">
        <v>36</v>
      </c>
      <c r="F7088" s="587" t="s">
        <v>43</v>
      </c>
      <c r="G7088" s="588"/>
      <c r="H7088" s="587"/>
      <c r="I7088" s="587"/>
      <c r="J7088" s="587"/>
      <c r="K7088" s="588"/>
      <c r="L7088" s="588"/>
      <c r="M7088" s="587"/>
      <c r="N7088" s="587"/>
      <c r="O7088" s="587"/>
      <c r="P7088" s="555"/>
      <c r="Q7088" s="555"/>
      <c r="R7088" s="555"/>
    </row>
    <row r="7089" spans="1:18" ht="14.5">
      <c r="A7089" s="587" t="s">
        <v>1633</v>
      </c>
      <c r="B7089" s="588" t="s">
        <v>1534</v>
      </c>
      <c r="C7089" s="588" t="s">
        <v>36</v>
      </c>
      <c r="D7089" s="588" t="s">
        <v>36</v>
      </c>
      <c r="E7089" s="588" t="s">
        <v>36</v>
      </c>
      <c r="F7089" s="587" t="s">
        <v>9</v>
      </c>
      <c r="G7089" s="588"/>
      <c r="H7089" s="587"/>
      <c r="I7089" s="587"/>
      <c r="J7089" s="587"/>
      <c r="K7089" s="588"/>
      <c r="L7089" s="588"/>
      <c r="M7089" s="587"/>
      <c r="N7089" s="587"/>
      <c r="O7089" s="587"/>
    </row>
    <row r="7091" spans="1:18" ht="14.5">
      <c r="P7091" s="555"/>
      <c r="Q7091" s="555"/>
      <c r="R7091" s="555"/>
    </row>
    <row r="7092" spans="1:18" ht="14.5">
      <c r="A7092" s="587">
        <v>2</v>
      </c>
      <c r="B7092" s="588" t="s">
        <v>1535</v>
      </c>
      <c r="C7092" s="588" t="s">
        <v>36</v>
      </c>
      <c r="D7092" s="588" t="s">
        <v>36</v>
      </c>
      <c r="E7092" s="588" t="s">
        <v>36</v>
      </c>
      <c r="F7092" s="587" t="s">
        <v>25</v>
      </c>
      <c r="G7092" s="588" t="s">
        <v>36</v>
      </c>
      <c r="H7092" s="587"/>
      <c r="I7092" s="587"/>
      <c r="J7092" s="583">
        <v>29991427.699999999</v>
      </c>
      <c r="K7092" s="588"/>
      <c r="L7092" s="588"/>
      <c r="M7092" s="587"/>
      <c r="N7092" s="587"/>
      <c r="O7092" s="587"/>
      <c r="P7092" s="555"/>
      <c r="Q7092" s="555"/>
      <c r="R7092" s="555"/>
    </row>
    <row r="7093" spans="1:18" ht="14.5">
      <c r="A7093" s="587">
        <v>3</v>
      </c>
      <c r="B7093" s="588" t="s">
        <v>1535</v>
      </c>
      <c r="C7093" s="588" t="s">
        <v>36</v>
      </c>
      <c r="D7093" s="588" t="s">
        <v>36</v>
      </c>
      <c r="E7093" s="588" t="s">
        <v>36</v>
      </c>
      <c r="F7093" s="587" t="s">
        <v>521</v>
      </c>
      <c r="G7093" s="588" t="s">
        <v>36</v>
      </c>
      <c r="H7093" s="587"/>
      <c r="I7093" s="587"/>
      <c r="J7093" s="583">
        <v>574369</v>
      </c>
      <c r="K7093" s="588"/>
      <c r="L7093" s="588"/>
      <c r="M7093" s="587"/>
      <c r="N7093" s="587"/>
      <c r="O7093" s="587"/>
    </row>
    <row r="7094" spans="1:18" ht="58">
      <c r="A7094" s="587">
        <v>4</v>
      </c>
      <c r="B7094" s="588" t="s">
        <v>1535</v>
      </c>
      <c r="C7094" s="588" t="s">
        <v>36</v>
      </c>
      <c r="D7094" s="588" t="s">
        <v>36</v>
      </c>
      <c r="E7094" s="588" t="s">
        <v>36</v>
      </c>
      <c r="F7094" s="587" t="s">
        <v>522</v>
      </c>
      <c r="G7094" s="588" t="s">
        <v>36</v>
      </c>
      <c r="H7094" s="587"/>
      <c r="I7094" s="587"/>
      <c r="J7094" s="583">
        <v>534665.6</v>
      </c>
      <c r="K7094" s="588"/>
      <c r="L7094" s="588"/>
      <c r="M7094" s="587"/>
      <c r="N7094" s="587"/>
      <c r="O7094" s="587"/>
    </row>
    <row r="7095" spans="1:18" ht="14.5">
      <c r="B7095" s="590" t="s">
        <v>1535</v>
      </c>
      <c r="C7095" s="590" t="s">
        <v>1914</v>
      </c>
      <c r="D7095" s="590" t="s">
        <v>2205</v>
      </c>
      <c r="E7095" s="590" t="s">
        <v>5</v>
      </c>
      <c r="F7095" s="591" t="s">
        <v>523</v>
      </c>
      <c r="G7095" s="590" t="s">
        <v>179</v>
      </c>
      <c r="H7095" s="593">
        <v>1120</v>
      </c>
      <c r="I7095" s="589">
        <v>477.38</v>
      </c>
      <c r="J7095" s="592">
        <v>534665.6</v>
      </c>
      <c r="K7095" s="590" t="s">
        <v>2206</v>
      </c>
      <c r="L7095" s="590" t="s">
        <v>6075</v>
      </c>
      <c r="M7095" s="591" t="s">
        <v>523</v>
      </c>
      <c r="O7095" s="554" t="str">
        <f>+_xlfn.CONCAT(B7095,"-",E7095)</f>
        <v>B4/26/01-A</v>
      </c>
      <c r="P7095" s="555"/>
      <c r="Q7095" s="555"/>
      <c r="R7095" s="555"/>
    </row>
    <row r="7096" spans="1:18" ht="14.5">
      <c r="P7096" s="555"/>
      <c r="Q7096" s="555"/>
      <c r="R7096" s="555"/>
    </row>
    <row r="7097" spans="1:18" ht="43.5">
      <c r="A7097" s="587">
        <v>4</v>
      </c>
      <c r="B7097" s="588" t="s">
        <v>1535</v>
      </c>
      <c r="C7097" s="588" t="s">
        <v>36</v>
      </c>
      <c r="D7097" s="588" t="s">
        <v>36</v>
      </c>
      <c r="E7097" s="588" t="s">
        <v>36</v>
      </c>
      <c r="F7097" s="587" t="s">
        <v>524</v>
      </c>
      <c r="G7097" s="588" t="s">
        <v>36</v>
      </c>
      <c r="H7097" s="587"/>
      <c r="I7097" s="587"/>
      <c r="J7097" s="583">
        <v>39703.4</v>
      </c>
      <c r="K7097" s="588"/>
      <c r="L7097" s="588"/>
      <c r="M7097" s="587"/>
      <c r="N7097" s="587"/>
      <c r="O7097" s="587"/>
      <c r="P7097" s="555"/>
      <c r="Q7097" s="555"/>
      <c r="R7097" s="555"/>
    </row>
    <row r="7098" spans="1:18">
      <c r="B7098" s="590" t="s">
        <v>1535</v>
      </c>
      <c r="C7098" s="590" t="s">
        <v>1914</v>
      </c>
      <c r="D7098" s="590" t="s">
        <v>2205</v>
      </c>
      <c r="E7098" s="590" t="s">
        <v>6</v>
      </c>
      <c r="F7098" s="591" t="s">
        <v>525</v>
      </c>
      <c r="G7098" s="590" t="s">
        <v>179</v>
      </c>
      <c r="H7098" s="589">
        <v>55</v>
      </c>
      <c r="I7098" s="589">
        <v>721.88</v>
      </c>
      <c r="J7098" s="592">
        <v>39703.4</v>
      </c>
      <c r="K7098" s="590" t="s">
        <v>2206</v>
      </c>
      <c r="L7098" s="590" t="s">
        <v>6076</v>
      </c>
      <c r="M7098" s="591" t="s">
        <v>525</v>
      </c>
      <c r="O7098" s="554" t="str">
        <f>+_xlfn.CONCAT(B7098,"-",E7098)</f>
        <v>B4/26/01-B</v>
      </c>
    </row>
    <row r="7100" spans="1:18" ht="29">
      <c r="A7100" s="587">
        <v>3</v>
      </c>
      <c r="B7100" s="588" t="s">
        <v>1535</v>
      </c>
      <c r="C7100" s="588" t="s">
        <v>36</v>
      </c>
      <c r="D7100" s="588" t="s">
        <v>36</v>
      </c>
      <c r="E7100" s="588" t="s">
        <v>36</v>
      </c>
      <c r="F7100" s="587" t="s">
        <v>526</v>
      </c>
      <c r="G7100" s="588" t="s">
        <v>36</v>
      </c>
      <c r="H7100" s="587"/>
      <c r="I7100" s="587"/>
      <c r="J7100" s="583">
        <v>3197458.9</v>
      </c>
      <c r="K7100" s="588"/>
      <c r="L7100" s="588"/>
      <c r="M7100" s="587"/>
      <c r="N7100" s="587"/>
      <c r="O7100" s="587"/>
      <c r="P7100" s="555"/>
      <c r="Q7100" s="555"/>
      <c r="R7100" s="555"/>
    </row>
    <row r="7101" spans="1:18" ht="58">
      <c r="A7101" s="587">
        <v>4</v>
      </c>
      <c r="B7101" s="588" t="s">
        <v>1535</v>
      </c>
      <c r="C7101" s="588" t="s">
        <v>36</v>
      </c>
      <c r="D7101" s="588" t="s">
        <v>36</v>
      </c>
      <c r="E7101" s="588" t="s">
        <v>36</v>
      </c>
      <c r="F7101" s="587" t="s">
        <v>527</v>
      </c>
      <c r="G7101" s="588" t="s">
        <v>36</v>
      </c>
      <c r="H7101" s="587"/>
      <c r="I7101" s="587"/>
      <c r="J7101" s="583">
        <v>2748.9</v>
      </c>
      <c r="K7101" s="588"/>
      <c r="L7101" s="588"/>
      <c r="M7101" s="587"/>
      <c r="N7101" s="587"/>
      <c r="O7101" s="587"/>
    </row>
    <row r="7102" spans="1:18">
      <c r="B7102" s="590" t="s">
        <v>1535</v>
      </c>
      <c r="C7102" s="590" t="s">
        <v>1914</v>
      </c>
      <c r="D7102" s="590" t="s">
        <v>2205</v>
      </c>
      <c r="E7102" s="590" t="s">
        <v>7</v>
      </c>
      <c r="F7102" s="591" t="s">
        <v>528</v>
      </c>
      <c r="G7102" s="590" t="s">
        <v>179</v>
      </c>
      <c r="H7102" s="589">
        <v>30</v>
      </c>
      <c r="I7102" s="589">
        <v>91.63</v>
      </c>
      <c r="J7102" s="592">
        <v>2748.9</v>
      </c>
      <c r="K7102" s="590" t="s">
        <v>2206</v>
      </c>
      <c r="L7102" s="590" t="s">
        <v>6077</v>
      </c>
      <c r="M7102" s="591" t="s">
        <v>528</v>
      </c>
      <c r="O7102" s="554" t="str">
        <f>+_xlfn.CONCAT(B7102,"-",E7102)</f>
        <v>B4/26/01-C</v>
      </c>
    </row>
    <row r="7103" spans="1:18" ht="14.5">
      <c r="P7103" s="555"/>
      <c r="Q7103" s="555"/>
      <c r="R7103" s="555"/>
    </row>
    <row r="7104" spans="1:18" ht="58">
      <c r="A7104" s="587">
        <v>4</v>
      </c>
      <c r="B7104" s="588" t="s">
        <v>1535</v>
      </c>
      <c r="C7104" s="588" t="s">
        <v>36</v>
      </c>
      <c r="D7104" s="588" t="s">
        <v>36</v>
      </c>
      <c r="E7104" s="588" t="s">
        <v>36</v>
      </c>
      <c r="F7104" s="587" t="s">
        <v>529</v>
      </c>
      <c r="G7104" s="588" t="s">
        <v>36</v>
      </c>
      <c r="H7104" s="587"/>
      <c r="I7104" s="587"/>
      <c r="J7104" s="583">
        <v>44275</v>
      </c>
      <c r="K7104" s="588"/>
      <c r="L7104" s="588"/>
      <c r="M7104" s="587"/>
      <c r="N7104" s="587"/>
      <c r="O7104" s="587"/>
      <c r="P7104" s="555"/>
      <c r="Q7104" s="555"/>
      <c r="R7104" s="555"/>
    </row>
    <row r="7105" spans="1:18">
      <c r="B7105" s="590" t="s">
        <v>1535</v>
      </c>
      <c r="C7105" s="590" t="s">
        <v>1914</v>
      </c>
      <c r="D7105" s="590" t="s">
        <v>2205</v>
      </c>
      <c r="E7105" s="590" t="s">
        <v>8</v>
      </c>
      <c r="F7105" s="591" t="s">
        <v>6078</v>
      </c>
      <c r="G7105" s="590" t="s">
        <v>179</v>
      </c>
      <c r="H7105" s="589">
        <v>700</v>
      </c>
      <c r="I7105" s="589">
        <v>63.25</v>
      </c>
      <c r="J7105" s="592">
        <v>44275</v>
      </c>
      <c r="K7105" s="590" t="s">
        <v>2206</v>
      </c>
      <c r="L7105" s="590" t="s">
        <v>6079</v>
      </c>
      <c r="M7105" s="591" t="s">
        <v>6078</v>
      </c>
      <c r="O7105" s="554" t="str">
        <f>+_xlfn.CONCAT(B7105,"-",E7105)</f>
        <v>B4/26/01-D</v>
      </c>
    </row>
    <row r="7107" spans="1:18" ht="14.5">
      <c r="P7107" s="555"/>
      <c r="Q7107" s="555"/>
      <c r="R7107" s="555"/>
    </row>
    <row r="7108" spans="1:18" ht="58">
      <c r="A7108" s="587">
        <v>4</v>
      </c>
      <c r="B7108" s="588" t="s">
        <v>1536</v>
      </c>
      <c r="C7108" s="588" t="s">
        <v>36</v>
      </c>
      <c r="D7108" s="588" t="s">
        <v>36</v>
      </c>
      <c r="E7108" s="588" t="s">
        <v>36</v>
      </c>
      <c r="F7108" s="587" t="s">
        <v>531</v>
      </c>
      <c r="G7108" s="588" t="s">
        <v>36</v>
      </c>
      <c r="H7108" s="587"/>
      <c r="I7108" s="587"/>
      <c r="J7108" s="583">
        <v>19661</v>
      </c>
      <c r="K7108" s="588"/>
      <c r="L7108" s="588"/>
      <c r="M7108" s="587"/>
      <c r="N7108" s="587"/>
      <c r="O7108" s="587"/>
    </row>
    <row r="7109" spans="1:18">
      <c r="B7109" s="590" t="s">
        <v>1536</v>
      </c>
      <c r="C7109" s="590" t="s">
        <v>1914</v>
      </c>
      <c r="D7109" s="590" t="s">
        <v>2205</v>
      </c>
      <c r="E7109" s="590" t="s">
        <v>5</v>
      </c>
      <c r="F7109" s="591" t="s">
        <v>532</v>
      </c>
      <c r="G7109" s="590" t="s">
        <v>179</v>
      </c>
      <c r="H7109" s="589">
        <v>30</v>
      </c>
      <c r="I7109" s="589">
        <v>34</v>
      </c>
      <c r="J7109" s="592">
        <v>1020</v>
      </c>
      <c r="K7109" s="590" t="s">
        <v>2206</v>
      </c>
      <c r="L7109" s="590" t="s">
        <v>6080</v>
      </c>
      <c r="M7109" s="591" t="s">
        <v>532</v>
      </c>
      <c r="O7109" s="554" t="str">
        <f t="shared" ref="O7109:O7110" si="655">+_xlfn.CONCAT(B7109,"-",E7109)</f>
        <v>B4/26/02-A</v>
      </c>
    </row>
    <row r="7110" spans="1:18">
      <c r="B7110" s="590" t="s">
        <v>1536</v>
      </c>
      <c r="C7110" s="590" t="s">
        <v>1914</v>
      </c>
      <c r="D7110" s="590" t="s">
        <v>2205</v>
      </c>
      <c r="E7110" s="590" t="s">
        <v>6</v>
      </c>
      <c r="F7110" s="591" t="s">
        <v>533</v>
      </c>
      <c r="G7110" s="590" t="s">
        <v>179</v>
      </c>
      <c r="H7110" s="589">
        <v>700</v>
      </c>
      <c r="I7110" s="589">
        <v>26.63</v>
      </c>
      <c r="J7110" s="592">
        <v>18641</v>
      </c>
      <c r="K7110" s="590" t="s">
        <v>2206</v>
      </c>
      <c r="L7110" s="590" t="s">
        <v>6081</v>
      </c>
      <c r="M7110" s="591" t="s">
        <v>533</v>
      </c>
      <c r="O7110" s="554" t="str">
        <f t="shared" si="655"/>
        <v>B4/26/02-B</v>
      </c>
    </row>
    <row r="7111" spans="1:18" ht="14.5">
      <c r="P7111" s="555"/>
      <c r="Q7111" s="555"/>
      <c r="R7111" s="555"/>
    </row>
    <row r="7112" spans="1:18" ht="43.5">
      <c r="A7112" s="587">
        <v>4</v>
      </c>
      <c r="B7112" s="588" t="s">
        <v>1536</v>
      </c>
      <c r="C7112" s="588" t="s">
        <v>36</v>
      </c>
      <c r="D7112" s="588" t="s">
        <v>36</v>
      </c>
      <c r="E7112" s="588" t="s">
        <v>36</v>
      </c>
      <c r="F7112" s="587" t="s">
        <v>534</v>
      </c>
      <c r="G7112" s="588" t="s">
        <v>36</v>
      </c>
      <c r="H7112" s="587"/>
      <c r="I7112" s="587"/>
      <c r="J7112" s="583">
        <v>1100821.7</v>
      </c>
      <c r="K7112" s="588"/>
      <c r="L7112" s="588"/>
      <c r="M7112" s="587"/>
      <c r="N7112" s="587"/>
      <c r="O7112" s="587"/>
    </row>
    <row r="7113" spans="1:18">
      <c r="B7113" s="590" t="s">
        <v>1536</v>
      </c>
      <c r="C7113" s="590" t="s">
        <v>1914</v>
      </c>
      <c r="D7113" s="590" t="s">
        <v>2205</v>
      </c>
      <c r="E7113" s="590" t="s">
        <v>7</v>
      </c>
      <c r="F7113" s="591" t="s">
        <v>535</v>
      </c>
      <c r="G7113" s="590" t="s">
        <v>179</v>
      </c>
      <c r="H7113" s="589">
        <v>200</v>
      </c>
      <c r="I7113" s="592">
        <v>1003.75</v>
      </c>
      <c r="J7113" s="592">
        <v>200750</v>
      </c>
      <c r="K7113" s="590" t="s">
        <v>2206</v>
      </c>
      <c r="L7113" s="590" t="s">
        <v>6082</v>
      </c>
      <c r="M7113" s="591" t="s">
        <v>535</v>
      </c>
      <c r="O7113" s="554" t="str">
        <f t="shared" ref="O7113:O7117" si="656">+_xlfn.CONCAT(B7113,"-",E7113)</f>
        <v>B4/26/02-C</v>
      </c>
    </row>
    <row r="7114" spans="1:18">
      <c r="B7114" s="590" t="s">
        <v>1536</v>
      </c>
      <c r="C7114" s="590" t="s">
        <v>1914</v>
      </c>
      <c r="D7114" s="590" t="s">
        <v>2205</v>
      </c>
      <c r="E7114" s="590" t="s">
        <v>8</v>
      </c>
      <c r="F7114" s="591" t="s">
        <v>536</v>
      </c>
      <c r="G7114" s="590" t="s">
        <v>179</v>
      </c>
      <c r="H7114" s="593">
        <v>1500</v>
      </c>
      <c r="I7114" s="589">
        <v>547.75</v>
      </c>
      <c r="J7114" s="592">
        <v>821625</v>
      </c>
      <c r="K7114" s="590" t="s">
        <v>2206</v>
      </c>
      <c r="L7114" s="590" t="s">
        <v>6083</v>
      </c>
      <c r="M7114" s="591" t="s">
        <v>536</v>
      </c>
      <c r="O7114" s="554" t="str">
        <f t="shared" si="656"/>
        <v>B4/26/02-D</v>
      </c>
    </row>
    <row r="7115" spans="1:18" ht="14.5">
      <c r="B7115" s="590" t="s">
        <v>1536</v>
      </c>
      <c r="C7115" s="590" t="s">
        <v>1914</v>
      </c>
      <c r="D7115" s="590" t="s">
        <v>2205</v>
      </c>
      <c r="E7115" s="590" t="s">
        <v>10</v>
      </c>
      <c r="F7115" s="591" t="s">
        <v>537</v>
      </c>
      <c r="G7115" s="590" t="s">
        <v>179</v>
      </c>
      <c r="H7115" s="589">
        <v>150</v>
      </c>
      <c r="I7115" s="589">
        <v>233.38</v>
      </c>
      <c r="J7115" s="592">
        <v>35007</v>
      </c>
      <c r="K7115" s="590" t="s">
        <v>2206</v>
      </c>
      <c r="L7115" s="590" t="s">
        <v>6084</v>
      </c>
      <c r="M7115" s="591" t="s">
        <v>537</v>
      </c>
      <c r="O7115" s="554" t="str">
        <f t="shared" si="656"/>
        <v>B4/26/02-E</v>
      </c>
      <c r="P7115" s="555"/>
      <c r="Q7115" s="555"/>
      <c r="R7115" s="555"/>
    </row>
    <row r="7116" spans="1:18">
      <c r="B7116" s="590" t="s">
        <v>1536</v>
      </c>
      <c r="C7116" s="590" t="s">
        <v>1914</v>
      </c>
      <c r="D7116" s="590" t="s">
        <v>2205</v>
      </c>
      <c r="E7116" s="590" t="s">
        <v>11</v>
      </c>
      <c r="F7116" s="591" t="s">
        <v>538</v>
      </c>
      <c r="G7116" s="590" t="s">
        <v>179</v>
      </c>
      <c r="H7116" s="589">
        <v>50</v>
      </c>
      <c r="I7116" s="589">
        <v>131.13</v>
      </c>
      <c r="J7116" s="592">
        <v>6556.5</v>
      </c>
      <c r="K7116" s="590" t="s">
        <v>2206</v>
      </c>
      <c r="L7116" s="590" t="s">
        <v>6085</v>
      </c>
      <c r="M7116" s="591" t="s">
        <v>538</v>
      </c>
      <c r="O7116" s="554" t="str">
        <f t="shared" si="656"/>
        <v>B4/26/02-F</v>
      </c>
    </row>
    <row r="7117" spans="1:18">
      <c r="B7117" s="590" t="s">
        <v>1536</v>
      </c>
      <c r="C7117" s="590" t="s">
        <v>1914</v>
      </c>
      <c r="D7117" s="590" t="s">
        <v>2205</v>
      </c>
      <c r="E7117" s="590" t="s">
        <v>27</v>
      </c>
      <c r="F7117" s="591" t="s">
        <v>539</v>
      </c>
      <c r="G7117" s="590" t="s">
        <v>179</v>
      </c>
      <c r="H7117" s="589">
        <v>640</v>
      </c>
      <c r="I7117" s="589">
        <v>57.63</v>
      </c>
      <c r="J7117" s="592">
        <v>36883.199999999997</v>
      </c>
      <c r="K7117" s="590" t="s">
        <v>2206</v>
      </c>
      <c r="L7117" s="590" t="s">
        <v>6086</v>
      </c>
      <c r="M7117" s="591" t="s">
        <v>539</v>
      </c>
      <c r="O7117" s="554" t="str">
        <f t="shared" si="656"/>
        <v>B4/26/02-G</v>
      </c>
    </row>
    <row r="7119" spans="1:18" ht="43.5">
      <c r="A7119" s="587">
        <v>4</v>
      </c>
      <c r="B7119" s="588" t="s">
        <v>1536</v>
      </c>
      <c r="C7119" s="588" t="s">
        <v>36</v>
      </c>
      <c r="D7119" s="588" t="s">
        <v>36</v>
      </c>
      <c r="E7119" s="588" t="s">
        <v>36</v>
      </c>
      <c r="F7119" s="587" t="s">
        <v>540</v>
      </c>
      <c r="G7119" s="588" t="s">
        <v>36</v>
      </c>
      <c r="H7119" s="587"/>
      <c r="I7119" s="587"/>
      <c r="J7119" s="583">
        <v>1385087.85</v>
      </c>
      <c r="K7119" s="588"/>
      <c r="L7119" s="588"/>
      <c r="M7119" s="587"/>
      <c r="N7119" s="587"/>
      <c r="O7119" s="587"/>
    </row>
    <row r="7120" spans="1:18">
      <c r="B7120" s="590" t="s">
        <v>1536</v>
      </c>
      <c r="C7120" s="590" t="s">
        <v>1914</v>
      </c>
      <c r="D7120" s="590" t="s">
        <v>2205</v>
      </c>
      <c r="E7120" s="590" t="s">
        <v>28</v>
      </c>
      <c r="F7120" s="591" t="s">
        <v>535</v>
      </c>
      <c r="G7120" s="590" t="s">
        <v>179</v>
      </c>
      <c r="H7120" s="589">
        <v>575</v>
      </c>
      <c r="I7120" s="589">
        <v>952.75</v>
      </c>
      <c r="J7120" s="592">
        <v>547831.25</v>
      </c>
      <c r="K7120" s="590" t="s">
        <v>2206</v>
      </c>
      <c r="L7120" s="590" t="s">
        <v>6087</v>
      </c>
      <c r="M7120" s="591" t="s">
        <v>535</v>
      </c>
      <c r="O7120" s="554" t="str">
        <f t="shared" ref="O7120:O7124" si="657">+_xlfn.CONCAT(B7120,"-",E7120)</f>
        <v>B4/26/02-H</v>
      </c>
    </row>
    <row r="7121" spans="1:18">
      <c r="B7121" s="590" t="s">
        <v>1536</v>
      </c>
      <c r="C7121" s="590" t="s">
        <v>1914</v>
      </c>
      <c r="D7121" s="590" t="s">
        <v>2205</v>
      </c>
      <c r="E7121" s="590" t="s">
        <v>33</v>
      </c>
      <c r="F7121" s="591" t="s">
        <v>541</v>
      </c>
      <c r="G7121" s="590" t="s">
        <v>179</v>
      </c>
      <c r="H7121" s="589">
        <v>450</v>
      </c>
      <c r="I7121" s="589">
        <v>747.25</v>
      </c>
      <c r="J7121" s="592">
        <v>336262.5</v>
      </c>
      <c r="K7121" s="590" t="s">
        <v>2206</v>
      </c>
      <c r="L7121" s="590" t="s">
        <v>6088</v>
      </c>
      <c r="M7121" s="591" t="s">
        <v>541</v>
      </c>
      <c r="O7121" s="554" t="str">
        <f t="shared" si="657"/>
        <v>B4/26/02-J</v>
      </c>
    </row>
    <row r="7122" spans="1:18" ht="14.5">
      <c r="B7122" s="590" t="s">
        <v>1536</v>
      </c>
      <c r="C7122" s="590" t="s">
        <v>1914</v>
      </c>
      <c r="D7122" s="590" t="s">
        <v>2205</v>
      </c>
      <c r="E7122" s="590" t="s">
        <v>34</v>
      </c>
      <c r="F7122" s="591" t="s">
        <v>536</v>
      </c>
      <c r="G7122" s="590" t="s">
        <v>179</v>
      </c>
      <c r="H7122" s="589">
        <v>610</v>
      </c>
      <c r="I7122" s="589">
        <v>511.75</v>
      </c>
      <c r="J7122" s="592">
        <v>312167.5</v>
      </c>
      <c r="K7122" s="590" t="s">
        <v>2206</v>
      </c>
      <c r="L7122" s="590" t="s">
        <v>6089</v>
      </c>
      <c r="M7122" s="591" t="s">
        <v>536</v>
      </c>
      <c r="O7122" s="554" t="str">
        <f t="shared" si="657"/>
        <v>B4/26/02-K</v>
      </c>
      <c r="P7122" s="555"/>
      <c r="Q7122" s="555"/>
      <c r="R7122" s="555"/>
    </row>
    <row r="7123" spans="1:18">
      <c r="B7123" s="590" t="s">
        <v>1536</v>
      </c>
      <c r="C7123" s="590" t="s">
        <v>1914</v>
      </c>
      <c r="D7123" s="590" t="s">
        <v>2205</v>
      </c>
      <c r="E7123" s="590" t="s">
        <v>39</v>
      </c>
      <c r="F7123" s="591" t="s">
        <v>542</v>
      </c>
      <c r="G7123" s="590" t="s">
        <v>179</v>
      </c>
      <c r="H7123" s="589">
        <v>45</v>
      </c>
      <c r="I7123" s="589">
        <v>288.88</v>
      </c>
      <c r="J7123" s="592">
        <v>12999.6</v>
      </c>
      <c r="K7123" s="590" t="s">
        <v>2206</v>
      </c>
      <c r="L7123" s="590" t="s">
        <v>6090</v>
      </c>
      <c r="M7123" s="591" t="s">
        <v>542</v>
      </c>
      <c r="O7123" s="554" t="str">
        <f t="shared" si="657"/>
        <v>B4/26/02-L</v>
      </c>
    </row>
    <row r="7124" spans="1:18">
      <c r="B7124" s="590" t="s">
        <v>1536</v>
      </c>
      <c r="C7124" s="590" t="s">
        <v>1914</v>
      </c>
      <c r="D7124" s="590" t="s">
        <v>2205</v>
      </c>
      <c r="E7124" s="590" t="s">
        <v>38</v>
      </c>
      <c r="F7124" s="591" t="s">
        <v>528</v>
      </c>
      <c r="G7124" s="590" t="s">
        <v>179</v>
      </c>
      <c r="H7124" s="593">
        <v>2900</v>
      </c>
      <c r="I7124" s="589">
        <v>60.63</v>
      </c>
      <c r="J7124" s="592">
        <v>175827</v>
      </c>
      <c r="K7124" s="590" t="s">
        <v>2206</v>
      </c>
      <c r="L7124" s="590" t="s">
        <v>6091</v>
      </c>
      <c r="M7124" s="591" t="s">
        <v>528</v>
      </c>
      <c r="O7124" s="554" t="str">
        <f t="shared" si="657"/>
        <v>B4/26/02-M</v>
      </c>
    </row>
    <row r="7127" spans="1:18" ht="29">
      <c r="A7127" s="587">
        <v>4</v>
      </c>
      <c r="B7127" s="588" t="s">
        <v>1537</v>
      </c>
      <c r="C7127" s="588" t="s">
        <v>36</v>
      </c>
      <c r="D7127" s="588" t="s">
        <v>36</v>
      </c>
      <c r="E7127" s="588" t="s">
        <v>36</v>
      </c>
      <c r="F7127" s="587" t="s">
        <v>543</v>
      </c>
      <c r="G7127" s="588" t="s">
        <v>36</v>
      </c>
      <c r="H7127" s="587"/>
      <c r="I7127" s="587"/>
      <c r="J7127" s="583">
        <v>55481.1</v>
      </c>
      <c r="K7127" s="588"/>
      <c r="L7127" s="588"/>
      <c r="M7127" s="587"/>
      <c r="N7127" s="587"/>
      <c r="O7127" s="587"/>
    </row>
    <row r="7128" spans="1:18">
      <c r="B7128" s="590" t="s">
        <v>1537</v>
      </c>
      <c r="C7128" s="590" t="s">
        <v>1914</v>
      </c>
      <c r="D7128" s="590" t="s">
        <v>2205</v>
      </c>
      <c r="E7128" s="590" t="s">
        <v>5</v>
      </c>
      <c r="F7128" s="591" t="s">
        <v>544</v>
      </c>
      <c r="G7128" s="590" t="s">
        <v>179</v>
      </c>
      <c r="H7128" s="589">
        <v>450</v>
      </c>
      <c r="I7128" s="589">
        <v>39.630000000000003</v>
      </c>
      <c r="J7128" s="592">
        <v>17833.5</v>
      </c>
      <c r="K7128" s="590" t="s">
        <v>2206</v>
      </c>
      <c r="L7128" s="590" t="s">
        <v>6092</v>
      </c>
      <c r="M7128" s="591" t="s">
        <v>544</v>
      </c>
      <c r="O7128" s="554" t="str">
        <f t="shared" ref="O7128:O7130" si="658">+_xlfn.CONCAT(B7128,"-",E7128)</f>
        <v>B4/26/03-A</v>
      </c>
    </row>
    <row r="7129" spans="1:18">
      <c r="B7129" s="590" t="s">
        <v>1537</v>
      </c>
      <c r="C7129" s="590" t="s">
        <v>1914</v>
      </c>
      <c r="D7129" s="590" t="s">
        <v>2205</v>
      </c>
      <c r="E7129" s="590" t="s">
        <v>6</v>
      </c>
      <c r="F7129" s="591" t="s">
        <v>545</v>
      </c>
      <c r="G7129" s="590" t="s">
        <v>179</v>
      </c>
      <c r="H7129" s="589">
        <v>755</v>
      </c>
      <c r="I7129" s="589">
        <v>48.63</v>
      </c>
      <c r="J7129" s="592">
        <v>36715.65</v>
      </c>
      <c r="K7129" s="590" t="s">
        <v>2206</v>
      </c>
      <c r="L7129" s="590" t="s">
        <v>6093</v>
      </c>
      <c r="M7129" s="591" t="s">
        <v>545</v>
      </c>
      <c r="O7129" s="554" t="str">
        <f t="shared" si="658"/>
        <v>B4/26/03-B</v>
      </c>
    </row>
    <row r="7130" spans="1:18" ht="14.5">
      <c r="B7130" s="590" t="s">
        <v>1537</v>
      </c>
      <c r="C7130" s="590" t="s">
        <v>1914</v>
      </c>
      <c r="D7130" s="590" t="s">
        <v>2205</v>
      </c>
      <c r="E7130" s="590" t="s">
        <v>7</v>
      </c>
      <c r="F7130" s="591" t="s">
        <v>546</v>
      </c>
      <c r="G7130" s="590" t="s">
        <v>179</v>
      </c>
      <c r="H7130" s="589">
        <v>15</v>
      </c>
      <c r="I7130" s="589">
        <v>62.13</v>
      </c>
      <c r="J7130" s="589">
        <v>931.95</v>
      </c>
      <c r="K7130" s="590" t="s">
        <v>2206</v>
      </c>
      <c r="L7130" s="590" t="s">
        <v>6094</v>
      </c>
      <c r="M7130" s="591" t="s">
        <v>546</v>
      </c>
      <c r="O7130" s="554" t="str">
        <f t="shared" si="658"/>
        <v>B4/26/03-C</v>
      </c>
      <c r="P7130" s="555"/>
      <c r="Q7130" s="555"/>
      <c r="R7130" s="555"/>
    </row>
    <row r="7132" spans="1:18" ht="43.5">
      <c r="A7132" s="587">
        <v>4</v>
      </c>
      <c r="B7132" s="588" t="s">
        <v>1537</v>
      </c>
      <c r="C7132" s="588" t="s">
        <v>36</v>
      </c>
      <c r="D7132" s="588" t="s">
        <v>36</v>
      </c>
      <c r="E7132" s="588" t="s">
        <v>36</v>
      </c>
      <c r="F7132" s="587" t="s">
        <v>547</v>
      </c>
      <c r="G7132" s="588" t="s">
        <v>36</v>
      </c>
      <c r="H7132" s="587"/>
      <c r="I7132" s="587"/>
      <c r="J7132" s="583">
        <v>589383.35</v>
      </c>
      <c r="K7132" s="588"/>
      <c r="L7132" s="588"/>
      <c r="M7132" s="587"/>
      <c r="N7132" s="587"/>
      <c r="O7132" s="587"/>
    </row>
    <row r="7133" spans="1:18">
      <c r="B7133" s="590" t="s">
        <v>1537</v>
      </c>
      <c r="C7133" s="590" t="s">
        <v>1914</v>
      </c>
      <c r="D7133" s="590" t="s">
        <v>2205</v>
      </c>
      <c r="E7133" s="590" t="s">
        <v>8</v>
      </c>
      <c r="F7133" s="591" t="s">
        <v>548</v>
      </c>
      <c r="G7133" s="590" t="s">
        <v>179</v>
      </c>
      <c r="H7133" s="589">
        <v>80</v>
      </c>
      <c r="I7133" s="589">
        <v>294.25</v>
      </c>
      <c r="J7133" s="592">
        <v>23540</v>
      </c>
      <c r="K7133" s="590" t="s">
        <v>2206</v>
      </c>
      <c r="L7133" s="590" t="s">
        <v>6095</v>
      </c>
      <c r="M7133" s="591" t="s">
        <v>548</v>
      </c>
      <c r="O7133" s="554" t="str">
        <f t="shared" ref="O7133:O7140" si="659">+_xlfn.CONCAT(B7133,"-",E7133)</f>
        <v>B4/26/03-D</v>
      </c>
    </row>
    <row r="7134" spans="1:18">
      <c r="B7134" s="590" t="s">
        <v>1537</v>
      </c>
      <c r="C7134" s="590" t="s">
        <v>1914</v>
      </c>
      <c r="D7134" s="590" t="s">
        <v>2205</v>
      </c>
      <c r="E7134" s="590" t="s">
        <v>10</v>
      </c>
      <c r="F7134" s="591" t="s">
        <v>549</v>
      </c>
      <c r="G7134" s="590" t="s">
        <v>179</v>
      </c>
      <c r="H7134" s="589">
        <v>60</v>
      </c>
      <c r="I7134" s="589">
        <v>243.25</v>
      </c>
      <c r="J7134" s="592">
        <v>14595</v>
      </c>
      <c r="K7134" s="590" t="s">
        <v>2206</v>
      </c>
      <c r="L7134" s="590" t="s">
        <v>6096</v>
      </c>
      <c r="M7134" s="591" t="s">
        <v>549</v>
      </c>
      <c r="O7134" s="554" t="str">
        <f t="shared" si="659"/>
        <v>B4/26/03-E</v>
      </c>
    </row>
    <row r="7135" spans="1:18" ht="14.5">
      <c r="B7135" s="590" t="s">
        <v>1537</v>
      </c>
      <c r="C7135" s="590" t="s">
        <v>1914</v>
      </c>
      <c r="D7135" s="590" t="s">
        <v>2205</v>
      </c>
      <c r="E7135" s="590" t="s">
        <v>11</v>
      </c>
      <c r="F7135" s="591" t="s">
        <v>550</v>
      </c>
      <c r="G7135" s="590" t="s">
        <v>179</v>
      </c>
      <c r="H7135" s="593">
        <v>2200</v>
      </c>
      <c r="I7135" s="589">
        <v>184.75</v>
      </c>
      <c r="J7135" s="592">
        <v>406450</v>
      </c>
      <c r="K7135" s="590" t="s">
        <v>2206</v>
      </c>
      <c r="L7135" s="590" t="s">
        <v>6097</v>
      </c>
      <c r="M7135" s="591" t="s">
        <v>550</v>
      </c>
      <c r="O7135" s="554" t="str">
        <f t="shared" si="659"/>
        <v>B4/26/03-F</v>
      </c>
      <c r="P7135" s="555"/>
      <c r="Q7135" s="555"/>
      <c r="R7135" s="555"/>
    </row>
    <row r="7136" spans="1:18">
      <c r="B7136" s="590" t="s">
        <v>1537</v>
      </c>
      <c r="C7136" s="590" t="s">
        <v>1914</v>
      </c>
      <c r="D7136" s="590" t="s">
        <v>2205</v>
      </c>
      <c r="E7136" s="590" t="s">
        <v>27</v>
      </c>
      <c r="F7136" s="591" t="s">
        <v>551</v>
      </c>
      <c r="G7136" s="590" t="s">
        <v>179</v>
      </c>
      <c r="H7136" s="589">
        <v>325</v>
      </c>
      <c r="I7136" s="589">
        <v>123.88</v>
      </c>
      <c r="J7136" s="592">
        <v>40261</v>
      </c>
      <c r="K7136" s="590" t="s">
        <v>2206</v>
      </c>
      <c r="L7136" s="590" t="s">
        <v>6098</v>
      </c>
      <c r="M7136" s="591" t="s">
        <v>551</v>
      </c>
      <c r="O7136" s="554" t="str">
        <f t="shared" si="659"/>
        <v>B4/26/03-G</v>
      </c>
    </row>
    <row r="7137" spans="1:18">
      <c r="B7137" s="590" t="s">
        <v>1537</v>
      </c>
      <c r="C7137" s="590" t="s">
        <v>1914</v>
      </c>
      <c r="D7137" s="590" t="s">
        <v>2205</v>
      </c>
      <c r="E7137" s="590" t="s">
        <v>28</v>
      </c>
      <c r="F7137" s="591" t="s">
        <v>552</v>
      </c>
      <c r="G7137" s="590" t="s">
        <v>179</v>
      </c>
      <c r="H7137" s="589">
        <v>10</v>
      </c>
      <c r="I7137" s="589">
        <v>101.38</v>
      </c>
      <c r="J7137" s="592">
        <v>1013.8</v>
      </c>
      <c r="K7137" s="590" t="s">
        <v>2206</v>
      </c>
      <c r="L7137" s="590" t="s">
        <v>6099</v>
      </c>
      <c r="M7137" s="591" t="s">
        <v>552</v>
      </c>
      <c r="O7137" s="554" t="str">
        <f t="shared" si="659"/>
        <v>B4/26/03-H</v>
      </c>
    </row>
    <row r="7138" spans="1:18">
      <c r="B7138" s="590" t="s">
        <v>1537</v>
      </c>
      <c r="C7138" s="590" t="s">
        <v>1914</v>
      </c>
      <c r="D7138" s="590" t="s">
        <v>2205</v>
      </c>
      <c r="E7138" s="590" t="s">
        <v>33</v>
      </c>
      <c r="F7138" s="591" t="s">
        <v>553</v>
      </c>
      <c r="G7138" s="590" t="s">
        <v>179</v>
      </c>
      <c r="H7138" s="589">
        <v>45</v>
      </c>
      <c r="I7138" s="589">
        <v>51.63</v>
      </c>
      <c r="J7138" s="592">
        <v>2323.35</v>
      </c>
      <c r="K7138" s="590" t="s">
        <v>2206</v>
      </c>
      <c r="L7138" s="590" t="s">
        <v>6100</v>
      </c>
      <c r="M7138" s="591" t="s">
        <v>553</v>
      </c>
      <c r="O7138" s="554" t="str">
        <f t="shared" si="659"/>
        <v>B4/26/03-J</v>
      </c>
    </row>
    <row r="7139" spans="1:18">
      <c r="B7139" s="590" t="s">
        <v>1537</v>
      </c>
      <c r="C7139" s="590" t="s">
        <v>1914</v>
      </c>
      <c r="D7139" s="590" t="s">
        <v>2205</v>
      </c>
      <c r="E7139" s="590" t="s">
        <v>34</v>
      </c>
      <c r="F7139" s="591" t="s">
        <v>532</v>
      </c>
      <c r="G7139" s="590" t="s">
        <v>179</v>
      </c>
      <c r="H7139" s="593">
        <v>2900</v>
      </c>
      <c r="I7139" s="589">
        <v>29.13</v>
      </c>
      <c r="J7139" s="592">
        <v>84477</v>
      </c>
      <c r="K7139" s="590" t="s">
        <v>2206</v>
      </c>
      <c r="L7139" s="590" t="s">
        <v>6101</v>
      </c>
      <c r="M7139" s="591" t="s">
        <v>532</v>
      </c>
      <c r="O7139" s="554" t="str">
        <f t="shared" si="659"/>
        <v>B4/26/03-K</v>
      </c>
    </row>
    <row r="7140" spans="1:18">
      <c r="B7140" s="590" t="s">
        <v>1537</v>
      </c>
      <c r="C7140" s="590" t="s">
        <v>1914</v>
      </c>
      <c r="D7140" s="590" t="s">
        <v>2205</v>
      </c>
      <c r="E7140" s="590" t="s">
        <v>39</v>
      </c>
      <c r="F7140" s="591" t="s">
        <v>554</v>
      </c>
      <c r="G7140" s="590" t="s">
        <v>179</v>
      </c>
      <c r="H7140" s="589">
        <v>640</v>
      </c>
      <c r="I7140" s="589">
        <v>26.13</v>
      </c>
      <c r="J7140" s="592">
        <v>16723.2</v>
      </c>
      <c r="K7140" s="590" t="s">
        <v>2206</v>
      </c>
      <c r="L7140" s="590" t="s">
        <v>6102</v>
      </c>
      <c r="M7140" s="591" t="s">
        <v>554</v>
      </c>
      <c r="O7140" s="554" t="str">
        <f t="shared" si="659"/>
        <v>B4/26/03-L</v>
      </c>
    </row>
    <row r="7142" spans="1:18" ht="29">
      <c r="A7142" s="587">
        <v>3</v>
      </c>
      <c r="B7142" s="588" t="s">
        <v>1537</v>
      </c>
      <c r="C7142" s="588" t="s">
        <v>36</v>
      </c>
      <c r="D7142" s="588" t="s">
        <v>36</v>
      </c>
      <c r="E7142" s="588" t="s">
        <v>36</v>
      </c>
      <c r="F7142" s="587" t="s">
        <v>555</v>
      </c>
      <c r="G7142" s="588" t="s">
        <v>36</v>
      </c>
      <c r="H7142" s="587"/>
      <c r="I7142" s="587"/>
      <c r="J7142" s="583">
        <v>128825</v>
      </c>
      <c r="K7142" s="588"/>
      <c r="L7142" s="588"/>
      <c r="M7142" s="587"/>
      <c r="N7142" s="587"/>
      <c r="O7142" s="587"/>
    </row>
    <row r="7143" spans="1:18" ht="72.5">
      <c r="A7143" s="587">
        <v>4</v>
      </c>
      <c r="B7143" s="588" t="s">
        <v>1537</v>
      </c>
      <c r="C7143" s="588" t="s">
        <v>36</v>
      </c>
      <c r="D7143" s="588" t="s">
        <v>36</v>
      </c>
      <c r="E7143" s="588" t="s">
        <v>36</v>
      </c>
      <c r="F7143" s="587" t="s">
        <v>556</v>
      </c>
      <c r="G7143" s="588" t="s">
        <v>36</v>
      </c>
      <c r="H7143" s="587"/>
      <c r="I7143" s="587"/>
      <c r="J7143" s="583">
        <v>128825</v>
      </c>
      <c r="K7143" s="588"/>
      <c r="L7143" s="588"/>
      <c r="M7143" s="587"/>
      <c r="N7143" s="587"/>
      <c r="O7143" s="587"/>
    </row>
    <row r="7144" spans="1:18" ht="25">
      <c r="B7144" s="590" t="s">
        <v>1537</v>
      </c>
      <c r="C7144" s="590" t="s">
        <v>1914</v>
      </c>
      <c r="D7144" s="590" t="s">
        <v>2205</v>
      </c>
      <c r="E7144" s="590" t="s">
        <v>38</v>
      </c>
      <c r="F7144" s="591" t="s">
        <v>557</v>
      </c>
      <c r="G7144" s="590" t="s">
        <v>0</v>
      </c>
      <c r="H7144" s="589">
        <v>1</v>
      </c>
      <c r="I7144" s="592">
        <v>128825</v>
      </c>
      <c r="J7144" s="592">
        <v>128825</v>
      </c>
      <c r="K7144" s="590" t="s">
        <v>2206</v>
      </c>
      <c r="L7144" s="590" t="s">
        <v>6103</v>
      </c>
      <c r="M7144" s="591" t="s">
        <v>557</v>
      </c>
      <c r="O7144" s="554" t="str">
        <f>+_xlfn.CONCAT(B7144,"-",E7144)</f>
        <v>B4/26/03-M</v>
      </c>
    </row>
    <row r="7145" spans="1:18" ht="14.5">
      <c r="P7145" s="555"/>
      <c r="Q7145" s="555"/>
      <c r="R7145" s="555"/>
    </row>
    <row r="7146" spans="1:18" ht="14.5">
      <c r="P7146" s="555"/>
      <c r="Q7146" s="555"/>
      <c r="R7146" s="555"/>
    </row>
    <row r="7147" spans="1:18" ht="29">
      <c r="A7147" s="587">
        <v>3</v>
      </c>
      <c r="B7147" s="588" t="s">
        <v>1538</v>
      </c>
      <c r="C7147" s="588" t="s">
        <v>36</v>
      </c>
      <c r="D7147" s="588" t="s">
        <v>36</v>
      </c>
      <c r="E7147" s="588" t="s">
        <v>36</v>
      </c>
      <c r="F7147" s="587" t="s">
        <v>558</v>
      </c>
      <c r="G7147" s="588" t="s">
        <v>36</v>
      </c>
      <c r="H7147" s="587"/>
      <c r="I7147" s="587"/>
      <c r="J7147" s="583">
        <v>362504.5</v>
      </c>
      <c r="K7147" s="588"/>
      <c r="L7147" s="588"/>
      <c r="M7147" s="587"/>
      <c r="N7147" s="587"/>
      <c r="O7147" s="587"/>
    </row>
    <row r="7148" spans="1:18" ht="29">
      <c r="A7148" s="587">
        <v>4</v>
      </c>
      <c r="B7148" s="588" t="s">
        <v>1538</v>
      </c>
      <c r="C7148" s="588" t="s">
        <v>36</v>
      </c>
      <c r="D7148" s="588" t="s">
        <v>36</v>
      </c>
      <c r="E7148" s="588" t="s">
        <v>36</v>
      </c>
      <c r="F7148" s="587" t="s">
        <v>559</v>
      </c>
      <c r="G7148" s="588" t="s">
        <v>36</v>
      </c>
      <c r="H7148" s="587"/>
      <c r="I7148" s="587"/>
      <c r="J7148" s="583">
        <v>75939.649999999994</v>
      </c>
      <c r="K7148" s="588"/>
      <c r="L7148" s="588"/>
      <c r="M7148" s="587"/>
      <c r="N7148" s="587"/>
      <c r="O7148" s="587"/>
    </row>
    <row r="7149" spans="1:18">
      <c r="B7149" s="590" t="s">
        <v>1538</v>
      </c>
      <c r="C7149" s="590" t="s">
        <v>1914</v>
      </c>
      <c r="D7149" s="590" t="s">
        <v>2205</v>
      </c>
      <c r="E7149" s="590" t="s">
        <v>5</v>
      </c>
      <c r="F7149" s="591" t="s">
        <v>560</v>
      </c>
      <c r="G7149" s="590" t="s">
        <v>179</v>
      </c>
      <c r="H7149" s="589">
        <v>55</v>
      </c>
      <c r="I7149" s="589">
        <v>232.63</v>
      </c>
      <c r="J7149" s="592">
        <v>12794.65</v>
      </c>
      <c r="K7149" s="590" t="s">
        <v>2206</v>
      </c>
      <c r="L7149" s="590" t="s">
        <v>6104</v>
      </c>
      <c r="M7149" s="591" t="s">
        <v>560</v>
      </c>
      <c r="O7149" s="554" t="str">
        <f t="shared" ref="O7149:O7151" si="660">+_xlfn.CONCAT(B7149,"-",E7149)</f>
        <v>B4/26/04-A</v>
      </c>
    </row>
    <row r="7150" spans="1:18" ht="14.5">
      <c r="B7150" s="590" t="s">
        <v>1538</v>
      </c>
      <c r="C7150" s="590" t="s">
        <v>1914</v>
      </c>
      <c r="D7150" s="590" t="s">
        <v>2205</v>
      </c>
      <c r="E7150" s="590" t="s">
        <v>6</v>
      </c>
      <c r="F7150" s="591" t="s">
        <v>561</v>
      </c>
      <c r="G7150" s="590" t="s">
        <v>179</v>
      </c>
      <c r="H7150" s="589">
        <v>80</v>
      </c>
      <c r="I7150" s="589">
        <v>263</v>
      </c>
      <c r="J7150" s="592">
        <v>21040</v>
      </c>
      <c r="K7150" s="590" t="s">
        <v>2206</v>
      </c>
      <c r="L7150" s="590" t="s">
        <v>6105</v>
      </c>
      <c r="M7150" s="591" t="s">
        <v>561</v>
      </c>
      <c r="O7150" s="554" t="str">
        <f t="shared" si="660"/>
        <v>B4/26/04-B</v>
      </c>
      <c r="P7150" s="555"/>
      <c r="Q7150" s="555"/>
      <c r="R7150" s="555"/>
    </row>
    <row r="7151" spans="1:18" ht="14.5">
      <c r="B7151" s="590" t="s">
        <v>1538</v>
      </c>
      <c r="C7151" s="590" t="s">
        <v>1914</v>
      </c>
      <c r="D7151" s="590" t="s">
        <v>2205</v>
      </c>
      <c r="E7151" s="590" t="s">
        <v>7</v>
      </c>
      <c r="F7151" s="591" t="s">
        <v>562</v>
      </c>
      <c r="G7151" s="590" t="s">
        <v>179</v>
      </c>
      <c r="H7151" s="589">
        <v>140</v>
      </c>
      <c r="I7151" s="589">
        <v>300.75</v>
      </c>
      <c r="J7151" s="592">
        <v>42105</v>
      </c>
      <c r="K7151" s="590" t="s">
        <v>2206</v>
      </c>
      <c r="L7151" s="590" t="s">
        <v>6106</v>
      </c>
      <c r="M7151" s="591" t="s">
        <v>562</v>
      </c>
      <c r="O7151" s="554" t="str">
        <f t="shared" si="660"/>
        <v>B4/26/04-C</v>
      </c>
      <c r="P7151" s="555"/>
      <c r="Q7151" s="555"/>
      <c r="R7151" s="555"/>
    </row>
    <row r="7153" spans="1:18" ht="29">
      <c r="A7153" s="587">
        <v>4</v>
      </c>
      <c r="B7153" s="588" t="s">
        <v>1538</v>
      </c>
      <c r="C7153" s="588" t="s">
        <v>36</v>
      </c>
      <c r="D7153" s="588" t="s">
        <v>36</v>
      </c>
      <c r="E7153" s="588" t="s">
        <v>36</v>
      </c>
      <c r="F7153" s="587" t="s">
        <v>563</v>
      </c>
      <c r="G7153" s="588" t="s">
        <v>36</v>
      </c>
      <c r="H7153" s="587"/>
      <c r="I7153" s="587"/>
      <c r="J7153" s="583">
        <v>136796.4</v>
      </c>
      <c r="K7153" s="588"/>
      <c r="L7153" s="588"/>
      <c r="M7153" s="587"/>
      <c r="N7153" s="587"/>
      <c r="O7153" s="587"/>
    </row>
    <row r="7154" spans="1:18">
      <c r="B7154" s="590" t="s">
        <v>1538</v>
      </c>
      <c r="C7154" s="590" t="s">
        <v>1914</v>
      </c>
      <c r="D7154" s="590" t="s">
        <v>2205</v>
      </c>
      <c r="E7154" s="590" t="s">
        <v>8</v>
      </c>
      <c r="F7154" s="591" t="s">
        <v>564</v>
      </c>
      <c r="G7154" s="590" t="s">
        <v>179</v>
      </c>
      <c r="H7154" s="589">
        <v>10</v>
      </c>
      <c r="I7154" s="589">
        <v>161.88</v>
      </c>
      <c r="J7154" s="592">
        <v>1618.8</v>
      </c>
      <c r="K7154" s="590" t="s">
        <v>2206</v>
      </c>
      <c r="L7154" s="590" t="s">
        <v>6107</v>
      </c>
      <c r="M7154" s="591" t="s">
        <v>564</v>
      </c>
      <c r="O7154" s="554" t="str">
        <f t="shared" ref="O7154:O7157" si="661">+_xlfn.CONCAT(B7154,"-",E7154)</f>
        <v>B4/26/04-D</v>
      </c>
    </row>
    <row r="7155" spans="1:18">
      <c r="B7155" s="590" t="s">
        <v>1538</v>
      </c>
      <c r="C7155" s="590" t="s">
        <v>1914</v>
      </c>
      <c r="D7155" s="590" t="s">
        <v>2205</v>
      </c>
      <c r="E7155" s="590" t="s">
        <v>10</v>
      </c>
      <c r="F7155" s="591" t="s">
        <v>565</v>
      </c>
      <c r="G7155" s="590" t="s">
        <v>179</v>
      </c>
      <c r="H7155" s="589">
        <v>550</v>
      </c>
      <c r="I7155" s="589">
        <v>210</v>
      </c>
      <c r="J7155" s="592">
        <v>115500</v>
      </c>
      <c r="K7155" s="590" t="s">
        <v>2206</v>
      </c>
      <c r="L7155" s="590" t="s">
        <v>6108</v>
      </c>
      <c r="M7155" s="591" t="s">
        <v>565</v>
      </c>
      <c r="O7155" s="554" t="str">
        <f t="shared" si="661"/>
        <v>B4/26/04-E</v>
      </c>
    </row>
    <row r="7156" spans="1:18" ht="14.5">
      <c r="B7156" s="590" t="s">
        <v>1538</v>
      </c>
      <c r="C7156" s="590" t="s">
        <v>1914</v>
      </c>
      <c r="D7156" s="590" t="s">
        <v>2205</v>
      </c>
      <c r="E7156" s="590" t="s">
        <v>11</v>
      </c>
      <c r="F7156" s="591" t="s">
        <v>566</v>
      </c>
      <c r="G7156" s="590" t="s">
        <v>179</v>
      </c>
      <c r="H7156" s="589">
        <v>50</v>
      </c>
      <c r="I7156" s="589">
        <v>259</v>
      </c>
      <c r="J7156" s="592">
        <v>12950</v>
      </c>
      <c r="K7156" s="590" t="s">
        <v>2206</v>
      </c>
      <c r="L7156" s="590" t="s">
        <v>6109</v>
      </c>
      <c r="M7156" s="591" t="s">
        <v>566</v>
      </c>
      <c r="O7156" s="554" t="str">
        <f t="shared" si="661"/>
        <v>B4/26/04-F</v>
      </c>
      <c r="P7156" s="555"/>
      <c r="Q7156" s="555"/>
      <c r="R7156" s="555"/>
    </row>
    <row r="7157" spans="1:18">
      <c r="B7157" s="590" t="s">
        <v>1538</v>
      </c>
      <c r="C7157" s="590" t="s">
        <v>1914</v>
      </c>
      <c r="D7157" s="590" t="s">
        <v>2205</v>
      </c>
      <c r="E7157" s="590" t="s">
        <v>27</v>
      </c>
      <c r="F7157" s="591" t="s">
        <v>567</v>
      </c>
      <c r="G7157" s="590" t="s">
        <v>179</v>
      </c>
      <c r="H7157" s="589">
        <v>20</v>
      </c>
      <c r="I7157" s="589">
        <v>336.38</v>
      </c>
      <c r="J7157" s="592">
        <v>6727.6</v>
      </c>
      <c r="K7157" s="590" t="s">
        <v>2206</v>
      </c>
      <c r="L7157" s="590" t="s">
        <v>6110</v>
      </c>
      <c r="M7157" s="591" t="s">
        <v>567</v>
      </c>
      <c r="O7157" s="554" t="str">
        <f t="shared" si="661"/>
        <v>B4/26/04-G</v>
      </c>
    </row>
    <row r="7159" spans="1:18" ht="58">
      <c r="A7159" s="587">
        <v>4</v>
      </c>
      <c r="B7159" s="588" t="s">
        <v>1538</v>
      </c>
      <c r="C7159" s="588" t="s">
        <v>36</v>
      </c>
      <c r="D7159" s="588" t="s">
        <v>36</v>
      </c>
      <c r="E7159" s="588" t="s">
        <v>36</v>
      </c>
      <c r="F7159" s="587" t="s">
        <v>985</v>
      </c>
      <c r="G7159" s="588" t="s">
        <v>36</v>
      </c>
      <c r="H7159" s="587"/>
      <c r="I7159" s="587"/>
      <c r="J7159" s="583">
        <v>104126.39999999999</v>
      </c>
      <c r="K7159" s="588"/>
      <c r="L7159" s="588"/>
      <c r="M7159" s="587"/>
      <c r="N7159" s="587"/>
      <c r="O7159" s="587"/>
    </row>
    <row r="7160" spans="1:18">
      <c r="B7160" s="590" t="s">
        <v>1538</v>
      </c>
      <c r="C7160" s="590" t="s">
        <v>1914</v>
      </c>
      <c r="D7160" s="590" t="s">
        <v>2205</v>
      </c>
      <c r="E7160" s="590" t="s">
        <v>28</v>
      </c>
      <c r="F7160" s="591" t="s">
        <v>986</v>
      </c>
      <c r="G7160" s="590" t="s">
        <v>179</v>
      </c>
      <c r="H7160" s="589">
        <v>280</v>
      </c>
      <c r="I7160" s="589">
        <v>210</v>
      </c>
      <c r="J7160" s="592">
        <v>58800</v>
      </c>
      <c r="K7160" s="590" t="s">
        <v>2206</v>
      </c>
      <c r="L7160" s="590" t="s">
        <v>6111</v>
      </c>
      <c r="M7160" s="591" t="s">
        <v>986</v>
      </c>
      <c r="O7160" s="554" t="str">
        <f t="shared" ref="O7160:O7161" si="662">+_xlfn.CONCAT(B7160,"-",E7160)</f>
        <v>B4/26/04-H</v>
      </c>
    </row>
    <row r="7161" spans="1:18">
      <c r="B7161" s="590" t="s">
        <v>1538</v>
      </c>
      <c r="C7161" s="590" t="s">
        <v>1914</v>
      </c>
      <c r="D7161" s="590" t="s">
        <v>2205</v>
      </c>
      <c r="E7161" s="590" t="s">
        <v>33</v>
      </c>
      <c r="F7161" s="591" t="s">
        <v>987</v>
      </c>
      <c r="G7161" s="590" t="s">
        <v>179</v>
      </c>
      <c r="H7161" s="589">
        <v>280</v>
      </c>
      <c r="I7161" s="589">
        <v>161.88</v>
      </c>
      <c r="J7161" s="592">
        <v>45326.400000000001</v>
      </c>
      <c r="K7161" s="590" t="s">
        <v>2206</v>
      </c>
      <c r="L7161" s="590" t="s">
        <v>6112</v>
      </c>
      <c r="M7161" s="591" t="s">
        <v>987</v>
      </c>
      <c r="O7161" s="554" t="str">
        <f t="shared" si="662"/>
        <v>B4/26/04-J</v>
      </c>
    </row>
    <row r="7162" spans="1:18" ht="14.5">
      <c r="P7162" s="555"/>
      <c r="Q7162" s="555"/>
      <c r="R7162" s="555"/>
    </row>
    <row r="7163" spans="1:18" ht="43.5">
      <c r="A7163" s="587">
        <v>4</v>
      </c>
      <c r="B7163" s="588" t="s">
        <v>1538</v>
      </c>
      <c r="C7163" s="588" t="s">
        <v>36</v>
      </c>
      <c r="D7163" s="588" t="s">
        <v>36</v>
      </c>
      <c r="E7163" s="588" t="s">
        <v>36</v>
      </c>
      <c r="F7163" s="587" t="s">
        <v>988</v>
      </c>
      <c r="G7163" s="588" t="s">
        <v>36</v>
      </c>
      <c r="H7163" s="587"/>
      <c r="I7163" s="587"/>
      <c r="J7163" s="583">
        <v>8142.05</v>
      </c>
      <c r="K7163" s="588"/>
      <c r="L7163" s="588"/>
      <c r="M7163" s="587"/>
      <c r="N7163" s="587"/>
      <c r="O7163" s="587"/>
    </row>
    <row r="7164" spans="1:18">
      <c r="B7164" s="590" t="s">
        <v>1538</v>
      </c>
      <c r="C7164" s="590" t="s">
        <v>1914</v>
      </c>
      <c r="D7164" s="590" t="s">
        <v>2205</v>
      </c>
      <c r="E7164" s="590" t="s">
        <v>34</v>
      </c>
      <c r="F7164" s="591" t="s">
        <v>986</v>
      </c>
      <c r="G7164" s="590" t="s">
        <v>179</v>
      </c>
      <c r="H7164" s="589">
        <v>35</v>
      </c>
      <c r="I7164" s="589">
        <v>232.63</v>
      </c>
      <c r="J7164" s="592">
        <v>8142.05</v>
      </c>
      <c r="K7164" s="590" t="s">
        <v>2206</v>
      </c>
      <c r="L7164" s="590" t="s">
        <v>6113</v>
      </c>
      <c r="M7164" s="591" t="s">
        <v>986</v>
      </c>
      <c r="O7164" s="554" t="str">
        <f>+_xlfn.CONCAT(B7164,"-",E7164)</f>
        <v>B4/26/04-K</v>
      </c>
    </row>
    <row r="7166" spans="1:18" ht="14.5">
      <c r="P7166" s="555"/>
      <c r="Q7166" s="555"/>
      <c r="R7166" s="555"/>
    </row>
    <row r="7167" spans="1:18" ht="14.5">
      <c r="A7167" s="587">
        <v>4</v>
      </c>
      <c r="B7167" s="588" t="s">
        <v>1539</v>
      </c>
      <c r="C7167" s="588" t="s">
        <v>36</v>
      </c>
      <c r="D7167" s="588" t="s">
        <v>36</v>
      </c>
      <c r="E7167" s="588" t="s">
        <v>36</v>
      </c>
      <c r="F7167" s="587" t="s">
        <v>1124</v>
      </c>
      <c r="G7167" s="588" t="s">
        <v>36</v>
      </c>
      <c r="H7167" s="587"/>
      <c r="I7167" s="587"/>
      <c r="J7167" s="583">
        <v>37500</v>
      </c>
      <c r="K7167" s="588"/>
      <c r="L7167" s="588"/>
      <c r="M7167" s="587"/>
      <c r="N7167" s="587"/>
      <c r="O7167" s="587"/>
    </row>
    <row r="7168" spans="1:18">
      <c r="B7168" s="590" t="s">
        <v>1539</v>
      </c>
      <c r="C7168" s="590" t="s">
        <v>1914</v>
      </c>
      <c r="D7168" s="590" t="s">
        <v>2205</v>
      </c>
      <c r="E7168" s="590" t="s">
        <v>5</v>
      </c>
      <c r="F7168" s="591" t="s">
        <v>983</v>
      </c>
      <c r="G7168" s="590" t="s">
        <v>0</v>
      </c>
      <c r="H7168" s="589">
        <v>1</v>
      </c>
      <c r="I7168" s="592">
        <v>18750</v>
      </c>
      <c r="J7168" s="592">
        <v>18750</v>
      </c>
      <c r="K7168" s="590" t="s">
        <v>2206</v>
      </c>
      <c r="L7168" s="590" t="s">
        <v>6114</v>
      </c>
      <c r="M7168" s="591" t="s">
        <v>983</v>
      </c>
      <c r="O7168" s="554" t="str">
        <f t="shared" ref="O7168:O7169" si="663">+_xlfn.CONCAT(B7168,"-",E7168)</f>
        <v>B4/26/05-A</v>
      </c>
    </row>
    <row r="7169" spans="1:18">
      <c r="B7169" s="590" t="s">
        <v>1539</v>
      </c>
      <c r="C7169" s="590" t="s">
        <v>1914</v>
      </c>
      <c r="D7169" s="590" t="s">
        <v>2205</v>
      </c>
      <c r="E7169" s="590" t="s">
        <v>6</v>
      </c>
      <c r="F7169" s="591" t="s">
        <v>984</v>
      </c>
      <c r="G7169" s="590" t="s">
        <v>0</v>
      </c>
      <c r="H7169" s="589">
        <v>1</v>
      </c>
      <c r="I7169" s="592">
        <v>18750</v>
      </c>
      <c r="J7169" s="592">
        <v>18750</v>
      </c>
      <c r="K7169" s="590" t="s">
        <v>2206</v>
      </c>
      <c r="L7169" s="590" t="s">
        <v>6115</v>
      </c>
      <c r="M7169" s="591" t="s">
        <v>984</v>
      </c>
      <c r="O7169" s="554" t="str">
        <f t="shared" si="663"/>
        <v>B4/26/05-B</v>
      </c>
    </row>
    <row r="7170" spans="1:18" ht="14.5">
      <c r="P7170" s="555"/>
      <c r="Q7170" s="555"/>
      <c r="R7170" s="555"/>
    </row>
    <row r="7171" spans="1:18" ht="29">
      <c r="A7171" s="587">
        <v>3</v>
      </c>
      <c r="B7171" s="588" t="s">
        <v>1539</v>
      </c>
      <c r="C7171" s="588" t="s">
        <v>36</v>
      </c>
      <c r="D7171" s="588" t="s">
        <v>36</v>
      </c>
      <c r="E7171" s="588" t="s">
        <v>36</v>
      </c>
      <c r="F7171" s="587" t="s">
        <v>568</v>
      </c>
      <c r="G7171" s="588" t="s">
        <v>36</v>
      </c>
      <c r="H7171" s="587"/>
      <c r="I7171" s="587"/>
      <c r="J7171" s="583">
        <v>12548490.800000001</v>
      </c>
      <c r="K7171" s="588"/>
      <c r="L7171" s="588"/>
      <c r="M7171" s="587"/>
      <c r="N7171" s="587"/>
      <c r="O7171" s="587"/>
    </row>
    <row r="7172" spans="1:18" ht="72.5">
      <c r="A7172" s="587">
        <v>4</v>
      </c>
      <c r="B7172" s="588" t="s">
        <v>1539</v>
      </c>
      <c r="C7172" s="588" t="s">
        <v>36</v>
      </c>
      <c r="D7172" s="588" t="s">
        <v>36</v>
      </c>
      <c r="E7172" s="588" t="s">
        <v>36</v>
      </c>
      <c r="F7172" s="587" t="s">
        <v>569</v>
      </c>
      <c r="G7172" s="588" t="s">
        <v>36</v>
      </c>
      <c r="H7172" s="587"/>
      <c r="I7172" s="587"/>
      <c r="J7172" s="583">
        <v>3722600</v>
      </c>
      <c r="K7172" s="588"/>
      <c r="L7172" s="588"/>
      <c r="M7172" s="587"/>
      <c r="N7172" s="587"/>
      <c r="O7172" s="587"/>
    </row>
    <row r="7173" spans="1:18">
      <c r="B7173" s="590" t="s">
        <v>1539</v>
      </c>
      <c r="C7173" s="590" t="s">
        <v>1914</v>
      </c>
      <c r="D7173" s="590" t="s">
        <v>2205</v>
      </c>
      <c r="E7173" s="590" t="s">
        <v>7</v>
      </c>
      <c r="F7173" s="591" t="s">
        <v>570</v>
      </c>
      <c r="G7173" s="590" t="s">
        <v>179</v>
      </c>
      <c r="H7173" s="593">
        <v>1120</v>
      </c>
      <c r="I7173" s="592">
        <v>3323.75</v>
      </c>
      <c r="J7173" s="592">
        <v>3722600</v>
      </c>
      <c r="K7173" s="590" t="s">
        <v>2206</v>
      </c>
      <c r="L7173" s="590" t="s">
        <v>6116</v>
      </c>
      <c r="M7173" s="591" t="s">
        <v>570</v>
      </c>
      <c r="O7173" s="554" t="str">
        <f>+_xlfn.CONCAT(B7173,"-",E7173)</f>
        <v>B4/26/05-C</v>
      </c>
    </row>
    <row r="7174" spans="1:18" ht="14.5">
      <c r="P7174" s="555"/>
      <c r="Q7174" s="555"/>
      <c r="R7174" s="555"/>
    </row>
    <row r="7175" spans="1:18" ht="72.5">
      <c r="A7175" s="587">
        <v>4</v>
      </c>
      <c r="B7175" s="588" t="s">
        <v>1539</v>
      </c>
      <c r="C7175" s="588" t="s">
        <v>36</v>
      </c>
      <c r="D7175" s="588" t="s">
        <v>36</v>
      </c>
      <c r="E7175" s="588" t="s">
        <v>36</v>
      </c>
      <c r="F7175" s="587" t="s">
        <v>571</v>
      </c>
      <c r="G7175" s="588" t="s">
        <v>36</v>
      </c>
      <c r="H7175" s="587"/>
      <c r="I7175" s="587"/>
      <c r="J7175" s="583">
        <v>2151075</v>
      </c>
      <c r="K7175" s="588"/>
      <c r="L7175" s="588"/>
      <c r="M7175" s="587"/>
      <c r="N7175" s="587"/>
      <c r="O7175" s="587"/>
      <c r="P7175" s="555"/>
      <c r="Q7175" s="555"/>
      <c r="R7175" s="555"/>
    </row>
    <row r="7176" spans="1:18">
      <c r="B7176" s="590" t="s">
        <v>1539</v>
      </c>
      <c r="C7176" s="590" t="s">
        <v>1914</v>
      </c>
      <c r="D7176" s="590" t="s">
        <v>2205</v>
      </c>
      <c r="E7176" s="590" t="s">
        <v>8</v>
      </c>
      <c r="F7176" s="591" t="s">
        <v>572</v>
      </c>
      <c r="G7176" s="590" t="s">
        <v>179</v>
      </c>
      <c r="H7176" s="589">
        <v>690</v>
      </c>
      <c r="I7176" s="592">
        <v>3117.5</v>
      </c>
      <c r="J7176" s="592">
        <v>2151075</v>
      </c>
      <c r="K7176" s="590" t="s">
        <v>2206</v>
      </c>
      <c r="L7176" s="590" t="s">
        <v>6117</v>
      </c>
      <c r="M7176" s="591" t="s">
        <v>572</v>
      </c>
      <c r="O7176" s="554" t="str">
        <f>+_xlfn.CONCAT(B7176,"-",E7176)</f>
        <v>B4/26/05-D</v>
      </c>
    </row>
    <row r="7178" spans="1:18" ht="72.5">
      <c r="A7178" s="587">
        <v>4</v>
      </c>
      <c r="B7178" s="588" t="s">
        <v>1539</v>
      </c>
      <c r="C7178" s="588" t="s">
        <v>36</v>
      </c>
      <c r="D7178" s="588" t="s">
        <v>36</v>
      </c>
      <c r="E7178" s="588" t="s">
        <v>36</v>
      </c>
      <c r="F7178" s="587" t="s">
        <v>573</v>
      </c>
      <c r="G7178" s="588" t="s">
        <v>36</v>
      </c>
      <c r="H7178" s="587"/>
      <c r="I7178" s="587"/>
      <c r="J7178" s="583">
        <v>4021575</v>
      </c>
      <c r="K7178" s="588"/>
      <c r="L7178" s="588"/>
      <c r="M7178" s="587"/>
      <c r="N7178" s="587"/>
      <c r="O7178" s="587"/>
      <c r="P7178" s="555"/>
      <c r="Q7178" s="555"/>
      <c r="R7178" s="555"/>
    </row>
    <row r="7179" spans="1:18">
      <c r="B7179" s="590" t="s">
        <v>1539</v>
      </c>
      <c r="C7179" s="590" t="s">
        <v>1914</v>
      </c>
      <c r="D7179" s="590" t="s">
        <v>2205</v>
      </c>
      <c r="E7179" s="590" t="s">
        <v>10</v>
      </c>
      <c r="F7179" s="591" t="s">
        <v>572</v>
      </c>
      <c r="G7179" s="590" t="s">
        <v>179</v>
      </c>
      <c r="H7179" s="593">
        <v>1290</v>
      </c>
      <c r="I7179" s="592">
        <v>3117.5</v>
      </c>
      <c r="J7179" s="592">
        <v>4021575</v>
      </c>
      <c r="K7179" s="590" t="s">
        <v>2206</v>
      </c>
      <c r="L7179" s="590" t="s">
        <v>6118</v>
      </c>
      <c r="M7179" s="591" t="s">
        <v>572</v>
      </c>
      <c r="O7179" s="554" t="str">
        <f>+_xlfn.CONCAT(B7179,"-",E7179)</f>
        <v>B4/26/05-E</v>
      </c>
    </row>
    <row r="7181" spans="1:18" ht="58">
      <c r="A7181" s="587">
        <v>4</v>
      </c>
      <c r="B7181" s="588" t="s">
        <v>1539</v>
      </c>
      <c r="C7181" s="588" t="s">
        <v>36</v>
      </c>
      <c r="D7181" s="588" t="s">
        <v>36</v>
      </c>
      <c r="E7181" s="588" t="s">
        <v>36</v>
      </c>
      <c r="F7181" s="587" t="s">
        <v>574</v>
      </c>
      <c r="G7181" s="588" t="s">
        <v>36</v>
      </c>
      <c r="H7181" s="587"/>
      <c r="I7181" s="587"/>
      <c r="J7181" s="583">
        <v>100791.6</v>
      </c>
      <c r="K7181" s="588"/>
      <c r="L7181" s="588"/>
      <c r="M7181" s="587"/>
      <c r="N7181" s="587"/>
      <c r="O7181" s="587"/>
      <c r="P7181" s="555"/>
      <c r="Q7181" s="555"/>
      <c r="R7181" s="555"/>
    </row>
    <row r="7182" spans="1:18">
      <c r="B7182" s="590" t="s">
        <v>1539</v>
      </c>
      <c r="C7182" s="590" t="s">
        <v>1914</v>
      </c>
      <c r="D7182" s="590" t="s">
        <v>2205</v>
      </c>
      <c r="E7182" s="590" t="s">
        <v>11</v>
      </c>
      <c r="F7182" s="591" t="s">
        <v>575</v>
      </c>
      <c r="G7182" s="590" t="s">
        <v>179</v>
      </c>
      <c r="H7182" s="589">
        <v>70</v>
      </c>
      <c r="I7182" s="592">
        <v>1439.88</v>
      </c>
      <c r="J7182" s="592">
        <v>100791.6</v>
      </c>
      <c r="K7182" s="590" t="s">
        <v>2206</v>
      </c>
      <c r="L7182" s="590" t="s">
        <v>6119</v>
      </c>
      <c r="M7182" s="591" t="s">
        <v>575</v>
      </c>
      <c r="O7182" s="554" t="str">
        <f>+_xlfn.CONCAT(B7182,"-",E7182)</f>
        <v>B4/26/05-F</v>
      </c>
    </row>
    <row r="7184" spans="1:18" ht="14.5">
      <c r="P7184" s="555"/>
      <c r="Q7184" s="555"/>
      <c r="R7184" s="555"/>
    </row>
    <row r="7185" spans="1:18" ht="58">
      <c r="A7185" s="587">
        <v>4</v>
      </c>
      <c r="B7185" s="588" t="s">
        <v>1540</v>
      </c>
      <c r="C7185" s="588" t="s">
        <v>36</v>
      </c>
      <c r="D7185" s="588" t="s">
        <v>36</v>
      </c>
      <c r="E7185" s="588" t="s">
        <v>36</v>
      </c>
      <c r="F7185" s="587" t="s">
        <v>576</v>
      </c>
      <c r="G7185" s="588" t="s">
        <v>36</v>
      </c>
      <c r="H7185" s="587"/>
      <c r="I7185" s="587"/>
      <c r="J7185" s="583">
        <v>100791.6</v>
      </c>
      <c r="K7185" s="588"/>
      <c r="L7185" s="588"/>
      <c r="M7185" s="587"/>
      <c r="N7185" s="587"/>
      <c r="O7185" s="587"/>
    </row>
    <row r="7186" spans="1:18">
      <c r="B7186" s="590" t="s">
        <v>1540</v>
      </c>
      <c r="C7186" s="590" t="s">
        <v>1914</v>
      </c>
      <c r="D7186" s="590" t="s">
        <v>2205</v>
      </c>
      <c r="E7186" s="590" t="s">
        <v>5</v>
      </c>
      <c r="F7186" s="591" t="s">
        <v>575</v>
      </c>
      <c r="G7186" s="590" t="s">
        <v>179</v>
      </c>
      <c r="H7186" s="589">
        <v>70</v>
      </c>
      <c r="I7186" s="592">
        <v>1439.88</v>
      </c>
      <c r="J7186" s="592">
        <v>100791.6</v>
      </c>
      <c r="K7186" s="590" t="s">
        <v>2206</v>
      </c>
      <c r="L7186" s="590" t="s">
        <v>6120</v>
      </c>
      <c r="M7186" s="591" t="s">
        <v>575</v>
      </c>
      <c r="O7186" s="554" t="str">
        <f>+_xlfn.CONCAT(B7186,"-",E7186)</f>
        <v>B4/26/06-A</v>
      </c>
    </row>
    <row r="7188" spans="1:18" ht="87">
      <c r="A7188" s="587">
        <v>4</v>
      </c>
      <c r="B7188" s="588" t="s">
        <v>1540</v>
      </c>
      <c r="C7188" s="588" t="s">
        <v>36</v>
      </c>
      <c r="D7188" s="588" t="s">
        <v>36</v>
      </c>
      <c r="E7188" s="588" t="s">
        <v>36</v>
      </c>
      <c r="F7188" s="587" t="s">
        <v>2247</v>
      </c>
      <c r="G7188" s="588" t="s">
        <v>36</v>
      </c>
      <c r="H7188" s="587"/>
      <c r="I7188" s="587"/>
      <c r="J7188" s="583">
        <v>2414157.6</v>
      </c>
      <c r="K7188" s="588"/>
      <c r="L7188" s="588"/>
      <c r="M7188" s="587"/>
      <c r="N7188" s="587"/>
      <c r="O7188" s="587"/>
      <c r="P7188" s="555"/>
      <c r="Q7188" s="555"/>
      <c r="R7188" s="555"/>
    </row>
    <row r="7189" spans="1:18" ht="50">
      <c r="B7189" s="590" t="s">
        <v>1540</v>
      </c>
      <c r="C7189" s="590" t="s">
        <v>1914</v>
      </c>
      <c r="D7189" s="590" t="s">
        <v>2205</v>
      </c>
      <c r="E7189" s="590" t="s">
        <v>6</v>
      </c>
      <c r="F7189" s="591" t="s">
        <v>991</v>
      </c>
      <c r="G7189" s="590" t="s">
        <v>179</v>
      </c>
      <c r="H7189" s="593">
        <v>1400</v>
      </c>
      <c r="I7189" s="592">
        <v>1161.5</v>
      </c>
      <c r="J7189" s="592">
        <v>1626100</v>
      </c>
      <c r="K7189" s="590" t="s">
        <v>2206</v>
      </c>
      <c r="L7189" s="590" t="s">
        <v>6121</v>
      </c>
      <c r="M7189" s="591" t="s">
        <v>991</v>
      </c>
      <c r="O7189" s="554" t="str">
        <f t="shared" ref="O7189:O7194" si="664">+_xlfn.CONCAT(B7189,"-",E7189)</f>
        <v>B4/26/06-B</v>
      </c>
    </row>
    <row r="7190" spans="1:18" ht="50">
      <c r="B7190" s="590" t="s">
        <v>1540</v>
      </c>
      <c r="C7190" s="590" t="s">
        <v>1914</v>
      </c>
      <c r="D7190" s="590" t="s">
        <v>2205</v>
      </c>
      <c r="E7190" s="590" t="s">
        <v>7</v>
      </c>
      <c r="F7190" s="591" t="s">
        <v>992</v>
      </c>
      <c r="G7190" s="590" t="s">
        <v>179</v>
      </c>
      <c r="H7190" s="589">
        <v>250</v>
      </c>
      <c r="I7190" s="592">
        <v>1838.38</v>
      </c>
      <c r="J7190" s="592">
        <v>459595</v>
      </c>
      <c r="K7190" s="590" t="s">
        <v>2206</v>
      </c>
      <c r="L7190" s="590" t="s">
        <v>6122</v>
      </c>
      <c r="M7190" s="591" t="s">
        <v>992</v>
      </c>
      <c r="O7190" s="554" t="str">
        <f t="shared" si="664"/>
        <v>B4/26/06-C</v>
      </c>
    </row>
    <row r="7191" spans="1:18" ht="37.5">
      <c r="B7191" s="590" t="s">
        <v>1540</v>
      </c>
      <c r="C7191" s="590" t="s">
        <v>1914</v>
      </c>
      <c r="D7191" s="590" t="s">
        <v>2205</v>
      </c>
      <c r="E7191" s="590" t="s">
        <v>8</v>
      </c>
      <c r="F7191" s="591" t="s">
        <v>993</v>
      </c>
      <c r="G7191" s="590" t="s">
        <v>179</v>
      </c>
      <c r="H7191" s="589">
        <v>80</v>
      </c>
      <c r="I7191" s="589">
        <v>797.75</v>
      </c>
      <c r="J7191" s="592">
        <v>63820</v>
      </c>
      <c r="K7191" s="590" t="s">
        <v>2206</v>
      </c>
      <c r="L7191" s="590" t="s">
        <v>6123</v>
      </c>
      <c r="M7191" s="591" t="s">
        <v>993</v>
      </c>
      <c r="O7191" s="554" t="str">
        <f t="shared" si="664"/>
        <v>B4/26/06-D</v>
      </c>
      <c r="P7191" s="555"/>
      <c r="Q7191" s="555"/>
      <c r="R7191" s="555"/>
    </row>
    <row r="7192" spans="1:18" ht="37.5">
      <c r="B7192" s="590" t="s">
        <v>1540</v>
      </c>
      <c r="C7192" s="590" t="s">
        <v>1914</v>
      </c>
      <c r="D7192" s="590" t="s">
        <v>2205</v>
      </c>
      <c r="E7192" s="590" t="s">
        <v>10</v>
      </c>
      <c r="F7192" s="591" t="s">
        <v>994</v>
      </c>
      <c r="G7192" s="590" t="s">
        <v>179</v>
      </c>
      <c r="H7192" s="589">
        <v>20</v>
      </c>
      <c r="I7192" s="589">
        <v>964.63</v>
      </c>
      <c r="J7192" s="592">
        <v>19292.599999999999</v>
      </c>
      <c r="K7192" s="590" t="s">
        <v>2206</v>
      </c>
      <c r="L7192" s="590" t="s">
        <v>6124</v>
      </c>
      <c r="M7192" s="591" t="s">
        <v>994</v>
      </c>
      <c r="O7192" s="554" t="str">
        <f t="shared" si="664"/>
        <v>B4/26/06-E</v>
      </c>
    </row>
    <row r="7193" spans="1:18">
      <c r="B7193" s="590" t="s">
        <v>1540</v>
      </c>
      <c r="C7193" s="590" t="s">
        <v>1914</v>
      </c>
      <c r="D7193" s="590" t="s">
        <v>2205</v>
      </c>
      <c r="E7193" s="590" t="s">
        <v>11</v>
      </c>
      <c r="F7193" s="591" t="s">
        <v>995</v>
      </c>
      <c r="G7193" s="590" t="s">
        <v>311</v>
      </c>
      <c r="H7193" s="589">
        <v>19</v>
      </c>
      <c r="I7193" s="592">
        <v>8762.5</v>
      </c>
      <c r="J7193" s="592">
        <v>166487.5</v>
      </c>
      <c r="K7193" s="590" t="s">
        <v>2206</v>
      </c>
      <c r="L7193" s="590" t="s">
        <v>6125</v>
      </c>
      <c r="M7193" s="591" t="s">
        <v>995</v>
      </c>
      <c r="O7193" s="554" t="str">
        <f t="shared" si="664"/>
        <v>B4/26/06-F</v>
      </c>
    </row>
    <row r="7194" spans="1:18">
      <c r="B7194" s="590" t="s">
        <v>1540</v>
      </c>
      <c r="C7194" s="590" t="s">
        <v>1914</v>
      </c>
      <c r="D7194" s="590" t="s">
        <v>2205</v>
      </c>
      <c r="E7194" s="590" t="s">
        <v>27</v>
      </c>
      <c r="F7194" s="591" t="s">
        <v>996</v>
      </c>
      <c r="G7194" s="590" t="s">
        <v>311</v>
      </c>
      <c r="H7194" s="589">
        <v>9</v>
      </c>
      <c r="I7194" s="592">
        <v>8762.5</v>
      </c>
      <c r="J7194" s="592">
        <v>78862.5</v>
      </c>
      <c r="K7194" s="590" t="s">
        <v>2206</v>
      </c>
      <c r="L7194" s="590" t="s">
        <v>6126</v>
      </c>
      <c r="M7194" s="591" t="s">
        <v>996</v>
      </c>
      <c r="O7194" s="554" t="str">
        <f t="shared" si="664"/>
        <v>B4/26/06-G</v>
      </c>
    </row>
    <row r="7197" spans="1:18" ht="14.5">
      <c r="A7197" s="587">
        <v>4</v>
      </c>
      <c r="B7197" s="588" t="s">
        <v>1541</v>
      </c>
      <c r="C7197" s="588" t="s">
        <v>36</v>
      </c>
      <c r="D7197" s="588" t="s">
        <v>36</v>
      </c>
      <c r="E7197" s="588" t="s">
        <v>36</v>
      </c>
      <c r="F7197" s="587" t="s">
        <v>1124</v>
      </c>
      <c r="G7197" s="588" t="s">
        <v>36</v>
      </c>
      <c r="H7197" s="587"/>
      <c r="I7197" s="587"/>
      <c r="J7197" s="583">
        <v>37500</v>
      </c>
      <c r="K7197" s="588"/>
      <c r="L7197" s="588"/>
      <c r="M7197" s="587"/>
      <c r="N7197" s="587"/>
      <c r="O7197" s="587"/>
    </row>
    <row r="7198" spans="1:18">
      <c r="B7198" s="590" t="s">
        <v>1541</v>
      </c>
      <c r="C7198" s="590" t="s">
        <v>1914</v>
      </c>
      <c r="D7198" s="590" t="s">
        <v>2205</v>
      </c>
      <c r="E7198" s="590" t="s">
        <v>5</v>
      </c>
      <c r="F7198" s="591" t="s">
        <v>983</v>
      </c>
      <c r="G7198" s="590" t="s">
        <v>0</v>
      </c>
      <c r="H7198" s="589">
        <v>1</v>
      </c>
      <c r="I7198" s="592">
        <v>18750</v>
      </c>
      <c r="J7198" s="592">
        <v>18750</v>
      </c>
      <c r="K7198" s="590" t="s">
        <v>2206</v>
      </c>
      <c r="L7198" s="590" t="s">
        <v>6127</v>
      </c>
      <c r="M7198" s="591" t="s">
        <v>983</v>
      </c>
      <c r="O7198" s="554" t="str">
        <f t="shared" ref="O7198:O7199" si="665">+_xlfn.CONCAT(B7198,"-",E7198)</f>
        <v>B4/26/07-A</v>
      </c>
    </row>
    <row r="7199" spans="1:18">
      <c r="B7199" s="590" t="s">
        <v>1541</v>
      </c>
      <c r="C7199" s="590" t="s">
        <v>1914</v>
      </c>
      <c r="D7199" s="590" t="s">
        <v>2205</v>
      </c>
      <c r="E7199" s="590" t="s">
        <v>6</v>
      </c>
      <c r="F7199" s="591" t="s">
        <v>984</v>
      </c>
      <c r="G7199" s="590" t="s">
        <v>0</v>
      </c>
      <c r="H7199" s="589">
        <v>1</v>
      </c>
      <c r="I7199" s="592">
        <v>18750</v>
      </c>
      <c r="J7199" s="592">
        <v>18750</v>
      </c>
      <c r="K7199" s="590" t="s">
        <v>2206</v>
      </c>
      <c r="L7199" s="590" t="s">
        <v>6128</v>
      </c>
      <c r="M7199" s="591" t="s">
        <v>984</v>
      </c>
      <c r="O7199" s="554" t="str">
        <f t="shared" si="665"/>
        <v>B4/26/07-B</v>
      </c>
    </row>
    <row r="7200" spans="1:18" ht="14.5">
      <c r="P7200" s="555"/>
      <c r="Q7200" s="555"/>
      <c r="R7200" s="555"/>
    </row>
    <row r="7201" spans="1:18" ht="14.5">
      <c r="A7201" s="587">
        <v>3</v>
      </c>
      <c r="B7201" s="588" t="s">
        <v>1541</v>
      </c>
      <c r="C7201" s="588" t="s">
        <v>36</v>
      </c>
      <c r="D7201" s="588" t="s">
        <v>36</v>
      </c>
      <c r="E7201" s="588" t="s">
        <v>36</v>
      </c>
      <c r="F7201" s="587" t="s">
        <v>577</v>
      </c>
      <c r="G7201" s="588" t="s">
        <v>36</v>
      </c>
      <c r="H7201" s="587"/>
      <c r="I7201" s="587"/>
      <c r="J7201" s="583">
        <v>57956.82</v>
      </c>
      <c r="K7201" s="588"/>
      <c r="L7201" s="588"/>
      <c r="M7201" s="587"/>
      <c r="N7201" s="587"/>
      <c r="O7201" s="587"/>
    </row>
    <row r="7202" spans="1:18" ht="14.5">
      <c r="A7202" s="587">
        <v>4</v>
      </c>
      <c r="B7202" s="588" t="s">
        <v>1541</v>
      </c>
      <c r="C7202" s="588" t="s">
        <v>36</v>
      </c>
      <c r="D7202" s="588" t="s">
        <v>36</v>
      </c>
      <c r="E7202" s="588" t="s">
        <v>36</v>
      </c>
      <c r="F7202" s="587" t="s">
        <v>578</v>
      </c>
      <c r="G7202" s="588" t="s">
        <v>36</v>
      </c>
      <c r="H7202" s="587"/>
      <c r="I7202" s="587"/>
      <c r="J7202" s="583">
        <v>57956.82</v>
      </c>
      <c r="K7202" s="588"/>
      <c r="L7202" s="588"/>
      <c r="M7202" s="587"/>
      <c r="N7202" s="587"/>
      <c r="O7202" s="587"/>
    </row>
    <row r="7203" spans="1:18">
      <c r="B7203" s="590" t="s">
        <v>1541</v>
      </c>
      <c r="C7203" s="590" t="s">
        <v>1914</v>
      </c>
      <c r="D7203" s="590" t="s">
        <v>2258</v>
      </c>
      <c r="E7203" s="590" t="s">
        <v>7</v>
      </c>
      <c r="F7203" s="591" t="s">
        <v>579</v>
      </c>
      <c r="G7203" s="590" t="s">
        <v>311</v>
      </c>
      <c r="H7203" s="589">
        <v>40</v>
      </c>
      <c r="I7203" s="589">
        <v>295.25</v>
      </c>
      <c r="J7203" s="592">
        <v>11810</v>
      </c>
      <c r="K7203" s="590" t="s">
        <v>2206</v>
      </c>
      <c r="L7203" s="590" t="s">
        <v>6129</v>
      </c>
      <c r="M7203" s="591" t="s">
        <v>579</v>
      </c>
      <c r="O7203" s="554" t="str">
        <f t="shared" ref="O7203:O7206" si="666">+_xlfn.CONCAT(B7203,"-",E7203)</f>
        <v>B4/26/07-C</v>
      </c>
    </row>
    <row r="7204" spans="1:18" ht="14.5">
      <c r="B7204" s="590" t="s">
        <v>1541</v>
      </c>
      <c r="C7204" s="590" t="s">
        <v>1914</v>
      </c>
      <c r="D7204" s="590" t="s">
        <v>2258</v>
      </c>
      <c r="E7204" s="590" t="s">
        <v>8</v>
      </c>
      <c r="F7204" s="591" t="s">
        <v>580</v>
      </c>
      <c r="G7204" s="590" t="s">
        <v>311</v>
      </c>
      <c r="H7204" s="589">
        <v>14</v>
      </c>
      <c r="I7204" s="589">
        <v>471.38</v>
      </c>
      <c r="J7204" s="592">
        <v>6599.32</v>
      </c>
      <c r="K7204" s="590" t="s">
        <v>2206</v>
      </c>
      <c r="L7204" s="590" t="s">
        <v>6130</v>
      </c>
      <c r="M7204" s="591" t="s">
        <v>580</v>
      </c>
      <c r="O7204" s="554" t="str">
        <f t="shared" si="666"/>
        <v>B4/26/07-D</v>
      </c>
      <c r="P7204" s="555"/>
      <c r="Q7204" s="555"/>
      <c r="R7204" s="555"/>
    </row>
    <row r="7205" spans="1:18" ht="14.5">
      <c r="B7205" s="590" t="s">
        <v>1541</v>
      </c>
      <c r="C7205" s="590" t="s">
        <v>1914</v>
      </c>
      <c r="D7205" s="590" t="s">
        <v>2258</v>
      </c>
      <c r="E7205" s="590" t="s">
        <v>10</v>
      </c>
      <c r="F7205" s="591" t="s">
        <v>581</v>
      </c>
      <c r="G7205" s="590" t="s">
        <v>311</v>
      </c>
      <c r="H7205" s="589">
        <v>10</v>
      </c>
      <c r="I7205" s="589">
        <v>829.75</v>
      </c>
      <c r="J7205" s="592">
        <v>8297.5</v>
      </c>
      <c r="K7205" s="590" t="s">
        <v>2206</v>
      </c>
      <c r="L7205" s="590" t="s">
        <v>6131</v>
      </c>
      <c r="M7205" s="591" t="s">
        <v>581</v>
      </c>
      <c r="O7205" s="554" t="str">
        <f t="shared" si="666"/>
        <v>B4/26/07-E</v>
      </c>
      <c r="P7205" s="555"/>
      <c r="Q7205" s="555"/>
      <c r="R7205" s="555"/>
    </row>
    <row r="7206" spans="1:18" ht="37.5">
      <c r="B7206" s="590" t="s">
        <v>1541</v>
      </c>
      <c r="C7206" s="590" t="s">
        <v>1914</v>
      </c>
      <c r="D7206" s="590" t="s">
        <v>2258</v>
      </c>
      <c r="E7206" s="590" t="s">
        <v>11</v>
      </c>
      <c r="F7206" s="591" t="s">
        <v>582</v>
      </c>
      <c r="G7206" s="590" t="s">
        <v>0</v>
      </c>
      <c r="H7206" s="589">
        <v>1</v>
      </c>
      <c r="I7206" s="592">
        <v>31250</v>
      </c>
      <c r="J7206" s="592">
        <v>31250</v>
      </c>
      <c r="K7206" s="590" t="s">
        <v>2206</v>
      </c>
      <c r="L7206" s="590" t="s">
        <v>6132</v>
      </c>
      <c r="M7206" s="591" t="s">
        <v>582</v>
      </c>
      <c r="O7206" s="554" t="str">
        <f t="shared" si="666"/>
        <v>B4/26/07-F</v>
      </c>
    </row>
    <row r="7209" spans="1:18" ht="14.5">
      <c r="A7209" s="587">
        <v>3</v>
      </c>
      <c r="B7209" s="588" t="s">
        <v>1542</v>
      </c>
      <c r="C7209" s="588" t="s">
        <v>36</v>
      </c>
      <c r="D7209" s="588" t="s">
        <v>36</v>
      </c>
      <c r="E7209" s="588" t="s">
        <v>36</v>
      </c>
      <c r="F7209" s="587" t="s">
        <v>583</v>
      </c>
      <c r="G7209" s="588" t="s">
        <v>36</v>
      </c>
      <c r="H7209" s="587"/>
      <c r="I7209" s="587"/>
      <c r="J7209" s="583">
        <v>1241553.26</v>
      </c>
      <c r="K7209" s="588"/>
      <c r="L7209" s="588"/>
      <c r="M7209" s="587"/>
      <c r="N7209" s="587"/>
      <c r="O7209" s="587"/>
    </row>
    <row r="7210" spans="1:18" ht="29">
      <c r="A7210" s="587">
        <v>4</v>
      </c>
      <c r="B7210" s="588" t="s">
        <v>1542</v>
      </c>
      <c r="C7210" s="588" t="s">
        <v>36</v>
      </c>
      <c r="D7210" s="588" t="s">
        <v>36</v>
      </c>
      <c r="E7210" s="588" t="s">
        <v>36</v>
      </c>
      <c r="F7210" s="587" t="s">
        <v>584</v>
      </c>
      <c r="G7210" s="588" t="s">
        <v>36</v>
      </c>
      <c r="H7210" s="587"/>
      <c r="I7210" s="587"/>
      <c r="J7210" s="583">
        <v>1241553.26</v>
      </c>
      <c r="K7210" s="588"/>
      <c r="L7210" s="588"/>
      <c r="M7210" s="587"/>
      <c r="N7210" s="587"/>
      <c r="O7210" s="587"/>
    </row>
    <row r="7211" spans="1:18" ht="150">
      <c r="B7211" s="590" t="s">
        <v>1542</v>
      </c>
      <c r="C7211" s="590" t="s">
        <v>1914</v>
      </c>
      <c r="D7211" s="590" t="s">
        <v>5008</v>
      </c>
      <c r="E7211" s="590" t="s">
        <v>5</v>
      </c>
      <c r="F7211" s="591" t="s">
        <v>585</v>
      </c>
      <c r="G7211" s="590" t="s">
        <v>311</v>
      </c>
      <c r="H7211" s="589">
        <v>1</v>
      </c>
      <c r="I7211" s="592">
        <v>620776.63</v>
      </c>
      <c r="J7211" s="592">
        <v>620776.63</v>
      </c>
      <c r="K7211" s="590" t="s">
        <v>2206</v>
      </c>
      <c r="L7211" s="590" t="s">
        <v>6133</v>
      </c>
      <c r="M7211" s="591" t="s">
        <v>585</v>
      </c>
      <c r="O7211" s="554" t="str">
        <f t="shared" ref="O7211:O7212" si="667">+_xlfn.CONCAT(B7211,"-",E7211)</f>
        <v>B4/26/08-A</v>
      </c>
    </row>
    <row r="7212" spans="1:18" ht="150">
      <c r="B7212" s="590" t="s">
        <v>1542</v>
      </c>
      <c r="C7212" s="590" t="s">
        <v>1914</v>
      </c>
      <c r="D7212" s="590" t="s">
        <v>5008</v>
      </c>
      <c r="E7212" s="590" t="s">
        <v>6</v>
      </c>
      <c r="F7212" s="591" t="s">
        <v>586</v>
      </c>
      <c r="G7212" s="590" t="s">
        <v>311</v>
      </c>
      <c r="H7212" s="589">
        <v>1</v>
      </c>
      <c r="I7212" s="592">
        <v>620776.63</v>
      </c>
      <c r="J7212" s="592">
        <v>620776.63</v>
      </c>
      <c r="K7212" s="590" t="s">
        <v>2206</v>
      </c>
      <c r="L7212" s="590" t="s">
        <v>6134</v>
      </c>
      <c r="M7212" s="591" t="s">
        <v>586</v>
      </c>
      <c r="O7212" s="554" t="str">
        <f t="shared" si="667"/>
        <v>B4/26/08-B</v>
      </c>
      <c r="P7212" s="555"/>
      <c r="Q7212" s="555"/>
      <c r="R7212" s="555"/>
    </row>
    <row r="7213" spans="1:18" ht="14.5">
      <c r="P7213" s="555"/>
      <c r="Q7213" s="555"/>
      <c r="R7213" s="555"/>
    </row>
    <row r="7214" spans="1:18" ht="14.5">
      <c r="A7214" s="587">
        <v>3</v>
      </c>
      <c r="B7214" s="588" t="s">
        <v>1542</v>
      </c>
      <c r="C7214" s="588" t="s">
        <v>36</v>
      </c>
      <c r="D7214" s="588" t="s">
        <v>36</v>
      </c>
      <c r="E7214" s="588" t="s">
        <v>36</v>
      </c>
      <c r="F7214" s="587" t="s">
        <v>587</v>
      </c>
      <c r="G7214" s="588" t="s">
        <v>36</v>
      </c>
      <c r="H7214" s="587"/>
      <c r="I7214" s="587"/>
      <c r="J7214" s="583">
        <v>1104647.5</v>
      </c>
      <c r="K7214" s="588"/>
      <c r="L7214" s="588"/>
      <c r="M7214" s="587"/>
      <c r="N7214" s="587"/>
      <c r="O7214" s="587"/>
    </row>
    <row r="7215" spans="1:18" ht="43.5">
      <c r="A7215" s="587">
        <v>4</v>
      </c>
      <c r="B7215" s="588" t="s">
        <v>1542</v>
      </c>
      <c r="C7215" s="588" t="s">
        <v>36</v>
      </c>
      <c r="D7215" s="588" t="s">
        <v>36</v>
      </c>
      <c r="E7215" s="588" t="s">
        <v>36</v>
      </c>
      <c r="F7215" s="587" t="s">
        <v>588</v>
      </c>
      <c r="G7215" s="588" t="s">
        <v>36</v>
      </c>
      <c r="H7215" s="587"/>
      <c r="I7215" s="587"/>
      <c r="J7215" s="583">
        <v>1104647.5</v>
      </c>
      <c r="K7215" s="588"/>
      <c r="L7215" s="588"/>
      <c r="M7215" s="587"/>
      <c r="N7215" s="587"/>
      <c r="O7215" s="587"/>
    </row>
    <row r="7216" spans="1:18">
      <c r="B7216" s="590" t="s">
        <v>1542</v>
      </c>
      <c r="C7216" s="590" t="s">
        <v>1914</v>
      </c>
      <c r="D7216" s="590" t="s">
        <v>2262</v>
      </c>
      <c r="E7216" s="590" t="s">
        <v>7</v>
      </c>
      <c r="F7216" s="591" t="s">
        <v>589</v>
      </c>
      <c r="G7216" s="590" t="s">
        <v>311</v>
      </c>
      <c r="H7216" s="589">
        <v>1</v>
      </c>
      <c r="I7216" s="592">
        <v>292105</v>
      </c>
      <c r="J7216" s="592">
        <v>292105</v>
      </c>
      <c r="K7216" s="590" t="s">
        <v>2206</v>
      </c>
      <c r="L7216" s="590" t="s">
        <v>6135</v>
      </c>
      <c r="M7216" s="591" t="s">
        <v>589</v>
      </c>
      <c r="O7216" s="554" t="str">
        <f>+_xlfn.CONCAT(B7216,"-",E7216)</f>
        <v>B4/26/08-C</v>
      </c>
    </row>
    <row r="7217" spans="1:18" ht="14.5">
      <c r="P7217" s="555"/>
      <c r="Q7217" s="555"/>
      <c r="R7217" s="555"/>
    </row>
    <row r="7218" spans="1:18" ht="14.5">
      <c r="P7218" s="555"/>
      <c r="Q7218" s="555"/>
      <c r="R7218" s="555"/>
    </row>
    <row r="7219" spans="1:18">
      <c r="B7219" s="590" t="s">
        <v>1543</v>
      </c>
      <c r="C7219" s="590" t="s">
        <v>1914</v>
      </c>
      <c r="D7219" s="590" t="s">
        <v>2262</v>
      </c>
      <c r="E7219" s="590" t="s">
        <v>5</v>
      </c>
      <c r="F7219" s="591" t="s">
        <v>590</v>
      </c>
      <c r="G7219" s="590" t="s">
        <v>311</v>
      </c>
      <c r="H7219" s="589">
        <v>1</v>
      </c>
      <c r="I7219" s="592">
        <v>292105</v>
      </c>
      <c r="J7219" s="592">
        <v>292105</v>
      </c>
      <c r="K7219" s="590" t="s">
        <v>2206</v>
      </c>
      <c r="L7219" s="590" t="s">
        <v>6136</v>
      </c>
      <c r="M7219" s="591" t="s">
        <v>590</v>
      </c>
      <c r="O7219" s="554" t="str">
        <f t="shared" ref="O7219:O7222" si="668">+_xlfn.CONCAT(B7219,"-",E7219)</f>
        <v>B4/26/09-A</v>
      </c>
    </row>
    <row r="7220" spans="1:18">
      <c r="B7220" s="590" t="s">
        <v>1543</v>
      </c>
      <c r="C7220" s="590" t="s">
        <v>1914</v>
      </c>
      <c r="D7220" s="590" t="s">
        <v>2262</v>
      </c>
      <c r="E7220" s="590" t="s">
        <v>6</v>
      </c>
      <c r="F7220" s="591" t="s">
        <v>591</v>
      </c>
      <c r="G7220" s="590" t="s">
        <v>311</v>
      </c>
      <c r="H7220" s="589">
        <v>1</v>
      </c>
      <c r="I7220" s="592">
        <v>292105</v>
      </c>
      <c r="J7220" s="592">
        <v>292105</v>
      </c>
      <c r="K7220" s="590" t="s">
        <v>2206</v>
      </c>
      <c r="L7220" s="590" t="s">
        <v>6137</v>
      </c>
      <c r="M7220" s="591" t="s">
        <v>591</v>
      </c>
      <c r="O7220" s="554" t="str">
        <f t="shared" si="668"/>
        <v>B4/26/09-B</v>
      </c>
    </row>
    <row r="7221" spans="1:18">
      <c r="B7221" s="590" t="s">
        <v>1543</v>
      </c>
      <c r="C7221" s="590" t="s">
        <v>1914</v>
      </c>
      <c r="D7221" s="590" t="s">
        <v>2262</v>
      </c>
      <c r="E7221" s="590" t="s">
        <v>7</v>
      </c>
      <c r="F7221" s="591" t="s">
        <v>592</v>
      </c>
      <c r="G7221" s="590" t="s">
        <v>311</v>
      </c>
      <c r="H7221" s="589">
        <v>1</v>
      </c>
      <c r="I7221" s="592">
        <v>114166.25</v>
      </c>
      <c r="J7221" s="592">
        <v>114166.25</v>
      </c>
      <c r="K7221" s="590" t="s">
        <v>2206</v>
      </c>
      <c r="L7221" s="590" t="s">
        <v>6138</v>
      </c>
      <c r="M7221" s="591" t="s">
        <v>592</v>
      </c>
      <c r="O7221" s="554" t="str">
        <f t="shared" si="668"/>
        <v>B4/26/09-C</v>
      </c>
    </row>
    <row r="7222" spans="1:18">
      <c r="B7222" s="590" t="s">
        <v>1543</v>
      </c>
      <c r="C7222" s="590" t="s">
        <v>1914</v>
      </c>
      <c r="D7222" s="590" t="s">
        <v>2262</v>
      </c>
      <c r="E7222" s="590" t="s">
        <v>8</v>
      </c>
      <c r="F7222" s="591" t="s">
        <v>593</v>
      </c>
      <c r="G7222" s="590" t="s">
        <v>311</v>
      </c>
      <c r="H7222" s="589">
        <v>1</v>
      </c>
      <c r="I7222" s="592">
        <v>114166.25</v>
      </c>
      <c r="J7222" s="592">
        <v>114166.25</v>
      </c>
      <c r="K7222" s="590" t="s">
        <v>2206</v>
      </c>
      <c r="L7222" s="590" t="s">
        <v>6139</v>
      </c>
      <c r="M7222" s="591" t="s">
        <v>593</v>
      </c>
      <c r="O7222" s="554" t="str">
        <f t="shared" si="668"/>
        <v>B4/26/09-D</v>
      </c>
    </row>
    <row r="7224" spans="1:18" ht="14.5">
      <c r="A7224" s="587">
        <v>3</v>
      </c>
      <c r="B7224" s="588" t="s">
        <v>1543</v>
      </c>
      <c r="C7224" s="588" t="s">
        <v>36</v>
      </c>
      <c r="D7224" s="588" t="s">
        <v>36</v>
      </c>
      <c r="E7224" s="588" t="s">
        <v>36</v>
      </c>
      <c r="F7224" s="587" t="s">
        <v>594</v>
      </c>
      <c r="G7224" s="588" t="s">
        <v>36</v>
      </c>
      <c r="H7224" s="587"/>
      <c r="I7224" s="587"/>
      <c r="J7224" s="583">
        <v>737380</v>
      </c>
      <c r="K7224" s="588"/>
      <c r="L7224" s="588"/>
      <c r="M7224" s="587"/>
      <c r="N7224" s="587"/>
      <c r="O7224" s="587"/>
    </row>
    <row r="7225" spans="1:18" ht="29">
      <c r="A7225" s="587">
        <v>4</v>
      </c>
      <c r="B7225" s="588" t="s">
        <v>1543</v>
      </c>
      <c r="C7225" s="588" t="s">
        <v>36</v>
      </c>
      <c r="D7225" s="588" t="s">
        <v>36</v>
      </c>
      <c r="E7225" s="588" t="s">
        <v>36</v>
      </c>
      <c r="F7225" s="587" t="s">
        <v>595</v>
      </c>
      <c r="G7225" s="588" t="s">
        <v>36</v>
      </c>
      <c r="H7225" s="587"/>
      <c r="I7225" s="587"/>
      <c r="J7225" s="583">
        <v>737380</v>
      </c>
      <c r="K7225" s="588"/>
      <c r="L7225" s="588"/>
      <c r="M7225" s="587"/>
      <c r="N7225" s="587"/>
      <c r="O7225" s="587"/>
    </row>
    <row r="7226" spans="1:18" ht="87.5">
      <c r="B7226" s="590" t="s">
        <v>1543</v>
      </c>
      <c r="C7226" s="590" t="s">
        <v>1914</v>
      </c>
      <c r="D7226" s="590" t="s">
        <v>2267</v>
      </c>
      <c r="E7226" s="590" t="s">
        <v>10</v>
      </c>
      <c r="F7226" s="591" t="s">
        <v>596</v>
      </c>
      <c r="G7226" s="590" t="s">
        <v>311</v>
      </c>
      <c r="H7226" s="589">
        <v>1</v>
      </c>
      <c r="I7226" s="592">
        <v>184345</v>
      </c>
      <c r="J7226" s="592">
        <v>184345</v>
      </c>
      <c r="K7226" s="590" t="s">
        <v>2206</v>
      </c>
      <c r="L7226" s="590" t="s">
        <v>6140</v>
      </c>
      <c r="M7226" s="591" t="s">
        <v>596</v>
      </c>
      <c r="O7226" s="554" t="str">
        <f t="shared" ref="O7226:O7228" si="669">+_xlfn.CONCAT(B7226,"-",E7226)</f>
        <v>B4/26/09-E</v>
      </c>
    </row>
    <row r="7227" spans="1:18" ht="87.5">
      <c r="B7227" s="590" t="s">
        <v>1543</v>
      </c>
      <c r="C7227" s="590" t="s">
        <v>1914</v>
      </c>
      <c r="D7227" s="590" t="s">
        <v>2267</v>
      </c>
      <c r="E7227" s="590" t="s">
        <v>11</v>
      </c>
      <c r="F7227" s="591" t="s">
        <v>597</v>
      </c>
      <c r="G7227" s="590" t="s">
        <v>311</v>
      </c>
      <c r="H7227" s="589">
        <v>1</v>
      </c>
      <c r="I7227" s="592">
        <v>184345</v>
      </c>
      <c r="J7227" s="592">
        <v>184345</v>
      </c>
      <c r="K7227" s="590" t="s">
        <v>2206</v>
      </c>
      <c r="L7227" s="590" t="s">
        <v>6141</v>
      </c>
      <c r="M7227" s="591" t="s">
        <v>597</v>
      </c>
      <c r="O7227" s="554" t="str">
        <f t="shared" si="669"/>
        <v>B4/26/09-F</v>
      </c>
      <c r="P7227" s="555"/>
      <c r="Q7227" s="555"/>
      <c r="R7227" s="555"/>
    </row>
    <row r="7228" spans="1:18" ht="87.5">
      <c r="B7228" s="590" t="s">
        <v>1543</v>
      </c>
      <c r="C7228" s="590" t="s">
        <v>1914</v>
      </c>
      <c r="D7228" s="590" t="s">
        <v>2267</v>
      </c>
      <c r="E7228" s="590" t="s">
        <v>27</v>
      </c>
      <c r="F7228" s="591" t="s">
        <v>598</v>
      </c>
      <c r="G7228" s="590" t="s">
        <v>311</v>
      </c>
      <c r="H7228" s="589">
        <v>1</v>
      </c>
      <c r="I7228" s="592">
        <v>184345</v>
      </c>
      <c r="J7228" s="592">
        <v>184345</v>
      </c>
      <c r="K7228" s="590" t="s">
        <v>2206</v>
      </c>
      <c r="L7228" s="590" t="s">
        <v>6142</v>
      </c>
      <c r="M7228" s="591" t="s">
        <v>598</v>
      </c>
      <c r="O7228" s="554" t="str">
        <f t="shared" si="669"/>
        <v>B4/26/09-G</v>
      </c>
      <c r="P7228" s="555"/>
      <c r="Q7228" s="555"/>
      <c r="R7228" s="555"/>
    </row>
    <row r="7231" spans="1:18" ht="87.5">
      <c r="B7231" s="590" t="s">
        <v>1544</v>
      </c>
      <c r="C7231" s="590" t="s">
        <v>1914</v>
      </c>
      <c r="D7231" s="590" t="s">
        <v>2267</v>
      </c>
      <c r="E7231" s="590" t="s">
        <v>5</v>
      </c>
      <c r="F7231" s="591" t="s">
        <v>599</v>
      </c>
      <c r="G7231" s="590" t="s">
        <v>311</v>
      </c>
      <c r="H7231" s="589">
        <v>1</v>
      </c>
      <c r="I7231" s="592">
        <v>184345</v>
      </c>
      <c r="J7231" s="592">
        <v>184345</v>
      </c>
      <c r="K7231" s="590" t="s">
        <v>2206</v>
      </c>
      <c r="L7231" s="590" t="s">
        <v>6143</v>
      </c>
      <c r="M7231" s="591" t="s">
        <v>599</v>
      </c>
      <c r="O7231" s="554" t="str">
        <f>+_xlfn.CONCAT(B7231,"-",E7231)</f>
        <v>B4/26/10-A</v>
      </c>
    </row>
    <row r="7233" spans="1:18" ht="14.5">
      <c r="A7233" s="587">
        <v>3</v>
      </c>
      <c r="B7233" s="588" t="s">
        <v>1544</v>
      </c>
      <c r="C7233" s="588" t="s">
        <v>36</v>
      </c>
      <c r="D7233" s="588" t="s">
        <v>36</v>
      </c>
      <c r="E7233" s="588" t="s">
        <v>36</v>
      </c>
      <c r="F7233" s="587" t="s">
        <v>600</v>
      </c>
      <c r="G7233" s="588" t="s">
        <v>36</v>
      </c>
      <c r="H7233" s="587"/>
      <c r="I7233" s="587"/>
      <c r="J7233" s="583">
        <v>825037.5</v>
      </c>
      <c r="K7233" s="588"/>
      <c r="L7233" s="588"/>
      <c r="M7233" s="587"/>
      <c r="N7233" s="587"/>
      <c r="O7233" s="587"/>
    </row>
    <row r="7234" spans="1:18" ht="29">
      <c r="A7234" s="587">
        <v>4</v>
      </c>
      <c r="B7234" s="588" t="s">
        <v>1544</v>
      </c>
      <c r="C7234" s="588" t="s">
        <v>36</v>
      </c>
      <c r="D7234" s="588" t="s">
        <v>36</v>
      </c>
      <c r="E7234" s="588" t="s">
        <v>36</v>
      </c>
      <c r="F7234" s="587" t="s">
        <v>601</v>
      </c>
      <c r="G7234" s="588" t="s">
        <v>36</v>
      </c>
      <c r="H7234" s="587"/>
      <c r="I7234" s="587"/>
      <c r="J7234" s="583">
        <v>825037.5</v>
      </c>
      <c r="K7234" s="588"/>
      <c r="L7234" s="588"/>
      <c r="M7234" s="587"/>
      <c r="N7234" s="587"/>
      <c r="O7234" s="587"/>
    </row>
    <row r="7235" spans="1:18">
      <c r="B7235" s="590" t="s">
        <v>1544</v>
      </c>
      <c r="C7235" s="590" t="s">
        <v>1914</v>
      </c>
      <c r="D7235" s="590" t="s">
        <v>2274</v>
      </c>
      <c r="E7235" s="590" t="s">
        <v>6</v>
      </c>
      <c r="F7235" s="591" t="s">
        <v>602</v>
      </c>
      <c r="G7235" s="590" t="s">
        <v>311</v>
      </c>
      <c r="H7235" s="589">
        <v>1</v>
      </c>
      <c r="I7235" s="592">
        <v>173475</v>
      </c>
      <c r="J7235" s="592">
        <v>173475</v>
      </c>
      <c r="K7235" s="590" t="s">
        <v>2206</v>
      </c>
      <c r="L7235" s="590" t="s">
        <v>6144</v>
      </c>
      <c r="M7235" s="591" t="s">
        <v>602</v>
      </c>
      <c r="O7235" s="554" t="str">
        <f t="shared" ref="O7235:O7239" si="670">+_xlfn.CONCAT(B7235,"-",E7235)</f>
        <v>B4/26/10-B</v>
      </c>
    </row>
    <row r="7236" spans="1:18" ht="14.5">
      <c r="B7236" s="590" t="s">
        <v>1544</v>
      </c>
      <c r="C7236" s="590" t="s">
        <v>1914</v>
      </c>
      <c r="D7236" s="590" t="s">
        <v>2274</v>
      </c>
      <c r="E7236" s="590" t="s">
        <v>7</v>
      </c>
      <c r="F7236" s="591" t="s">
        <v>603</v>
      </c>
      <c r="G7236" s="590" t="s">
        <v>311</v>
      </c>
      <c r="H7236" s="589">
        <v>1</v>
      </c>
      <c r="I7236" s="592">
        <v>63662.5</v>
      </c>
      <c r="J7236" s="592">
        <v>63662.5</v>
      </c>
      <c r="K7236" s="590" t="s">
        <v>2206</v>
      </c>
      <c r="L7236" s="590" t="s">
        <v>6145</v>
      </c>
      <c r="M7236" s="591" t="s">
        <v>603</v>
      </c>
      <c r="O7236" s="554" t="str">
        <f t="shared" si="670"/>
        <v>B4/26/10-C</v>
      </c>
      <c r="P7236" s="555"/>
      <c r="Q7236" s="555"/>
      <c r="R7236" s="555"/>
    </row>
    <row r="7237" spans="1:18" ht="14.5">
      <c r="B7237" s="590" t="s">
        <v>1544</v>
      </c>
      <c r="C7237" s="590" t="s">
        <v>1914</v>
      </c>
      <c r="D7237" s="590" t="s">
        <v>2274</v>
      </c>
      <c r="E7237" s="590" t="s">
        <v>8</v>
      </c>
      <c r="F7237" s="591" t="s">
        <v>604</v>
      </c>
      <c r="G7237" s="590" t="s">
        <v>311</v>
      </c>
      <c r="H7237" s="589">
        <v>1</v>
      </c>
      <c r="I7237" s="592">
        <v>301362.5</v>
      </c>
      <c r="J7237" s="592">
        <v>301362.5</v>
      </c>
      <c r="K7237" s="590" t="s">
        <v>2206</v>
      </c>
      <c r="L7237" s="590" t="s">
        <v>6146</v>
      </c>
      <c r="M7237" s="591" t="s">
        <v>604</v>
      </c>
      <c r="O7237" s="554" t="str">
        <f t="shared" si="670"/>
        <v>B4/26/10-D</v>
      </c>
      <c r="P7237" s="555"/>
      <c r="Q7237" s="555"/>
      <c r="R7237" s="555"/>
    </row>
    <row r="7238" spans="1:18">
      <c r="B7238" s="590" t="s">
        <v>1544</v>
      </c>
      <c r="C7238" s="590" t="s">
        <v>1914</v>
      </c>
      <c r="D7238" s="590" t="s">
        <v>2274</v>
      </c>
      <c r="E7238" s="590" t="s">
        <v>10</v>
      </c>
      <c r="F7238" s="591" t="s">
        <v>605</v>
      </c>
      <c r="G7238" s="590" t="s">
        <v>311</v>
      </c>
      <c r="H7238" s="589">
        <v>1</v>
      </c>
      <c r="I7238" s="592">
        <v>111600</v>
      </c>
      <c r="J7238" s="592">
        <v>111600</v>
      </c>
      <c r="K7238" s="590" t="s">
        <v>2206</v>
      </c>
      <c r="L7238" s="590" t="s">
        <v>6147</v>
      </c>
      <c r="M7238" s="591" t="s">
        <v>605</v>
      </c>
      <c r="O7238" s="554" t="str">
        <f t="shared" si="670"/>
        <v>B4/26/10-E</v>
      </c>
    </row>
    <row r="7239" spans="1:18">
      <c r="B7239" s="590" t="s">
        <v>1544</v>
      </c>
      <c r="C7239" s="590" t="s">
        <v>1914</v>
      </c>
      <c r="D7239" s="590" t="s">
        <v>2274</v>
      </c>
      <c r="E7239" s="590" t="s">
        <v>11</v>
      </c>
      <c r="F7239" s="591" t="s">
        <v>606</v>
      </c>
      <c r="G7239" s="590" t="s">
        <v>311</v>
      </c>
      <c r="H7239" s="589">
        <v>1</v>
      </c>
      <c r="I7239" s="592">
        <v>174937.5</v>
      </c>
      <c r="J7239" s="592">
        <v>174937.5</v>
      </c>
      <c r="K7239" s="590" t="s">
        <v>2206</v>
      </c>
      <c r="L7239" s="590" t="s">
        <v>6148</v>
      </c>
      <c r="M7239" s="591" t="s">
        <v>606</v>
      </c>
      <c r="O7239" s="554" t="str">
        <f t="shared" si="670"/>
        <v>B4/26/10-F</v>
      </c>
    </row>
    <row r="7241" spans="1:18" ht="14.5">
      <c r="A7241" s="587">
        <v>3</v>
      </c>
      <c r="B7241" s="588" t="s">
        <v>1544</v>
      </c>
      <c r="C7241" s="588" t="s">
        <v>36</v>
      </c>
      <c r="D7241" s="588" t="s">
        <v>36</v>
      </c>
      <c r="E7241" s="588" t="s">
        <v>36</v>
      </c>
      <c r="F7241" s="587" t="s">
        <v>607</v>
      </c>
      <c r="G7241" s="588" t="s">
        <v>36</v>
      </c>
      <c r="H7241" s="587"/>
      <c r="I7241" s="587"/>
      <c r="J7241" s="583">
        <v>508165.75</v>
      </c>
      <c r="K7241" s="588"/>
      <c r="L7241" s="588"/>
      <c r="M7241" s="587"/>
      <c r="N7241" s="587"/>
      <c r="O7241" s="587"/>
    </row>
    <row r="7242" spans="1:18" ht="29">
      <c r="A7242" s="587">
        <v>4</v>
      </c>
      <c r="B7242" s="588" t="s">
        <v>1544</v>
      </c>
      <c r="C7242" s="588" t="s">
        <v>36</v>
      </c>
      <c r="D7242" s="588" t="s">
        <v>36</v>
      </c>
      <c r="E7242" s="588" t="s">
        <v>36</v>
      </c>
      <c r="F7242" s="587" t="s">
        <v>608</v>
      </c>
      <c r="G7242" s="588" t="s">
        <v>36</v>
      </c>
      <c r="H7242" s="587"/>
      <c r="I7242" s="587"/>
      <c r="J7242" s="583">
        <v>297793.75</v>
      </c>
      <c r="K7242" s="588"/>
      <c r="L7242" s="588"/>
      <c r="M7242" s="587"/>
      <c r="N7242" s="587"/>
      <c r="O7242" s="587"/>
    </row>
    <row r="7243" spans="1:18">
      <c r="B7243" s="590" t="s">
        <v>1544</v>
      </c>
      <c r="C7243" s="590" t="s">
        <v>1914</v>
      </c>
      <c r="D7243" s="590" t="s">
        <v>2274</v>
      </c>
      <c r="E7243" s="590" t="s">
        <v>27</v>
      </c>
      <c r="F7243" s="591" t="s">
        <v>609</v>
      </c>
      <c r="G7243" s="590" t="s">
        <v>311</v>
      </c>
      <c r="H7243" s="589">
        <v>1</v>
      </c>
      <c r="I7243" s="592">
        <v>44000</v>
      </c>
      <c r="J7243" s="592">
        <v>44000</v>
      </c>
      <c r="K7243" s="590" t="s">
        <v>2206</v>
      </c>
      <c r="L7243" s="590" t="s">
        <v>6149</v>
      </c>
      <c r="M7243" s="591" t="s">
        <v>609</v>
      </c>
      <c r="O7243" s="554" t="str">
        <f t="shared" ref="O7243:O7249" si="671">+_xlfn.CONCAT(B7243,"-",E7243)</f>
        <v>B4/26/10-G</v>
      </c>
    </row>
    <row r="7244" spans="1:18" ht="14.5">
      <c r="B7244" s="590" t="s">
        <v>1544</v>
      </c>
      <c r="C7244" s="590" t="s">
        <v>1914</v>
      </c>
      <c r="D7244" s="590" t="s">
        <v>2274</v>
      </c>
      <c r="E7244" s="590" t="s">
        <v>28</v>
      </c>
      <c r="F7244" s="591" t="s">
        <v>610</v>
      </c>
      <c r="G7244" s="590" t="s">
        <v>311</v>
      </c>
      <c r="H7244" s="589">
        <v>1</v>
      </c>
      <c r="I7244" s="592">
        <v>46925</v>
      </c>
      <c r="J7244" s="592">
        <v>46925</v>
      </c>
      <c r="K7244" s="590" t="s">
        <v>2206</v>
      </c>
      <c r="L7244" s="590" t="s">
        <v>6150</v>
      </c>
      <c r="M7244" s="591" t="s">
        <v>610</v>
      </c>
      <c r="O7244" s="554" t="str">
        <f t="shared" si="671"/>
        <v>B4/26/10-H</v>
      </c>
      <c r="P7244" s="555"/>
      <c r="Q7244" s="555"/>
      <c r="R7244" s="555"/>
    </row>
    <row r="7245" spans="1:18" ht="14.5">
      <c r="B7245" s="590" t="s">
        <v>1544</v>
      </c>
      <c r="C7245" s="590" t="s">
        <v>1914</v>
      </c>
      <c r="D7245" s="590" t="s">
        <v>2274</v>
      </c>
      <c r="E7245" s="590" t="s">
        <v>33</v>
      </c>
      <c r="F7245" s="591" t="s">
        <v>611</v>
      </c>
      <c r="G7245" s="590" t="s">
        <v>311</v>
      </c>
      <c r="H7245" s="589">
        <v>1</v>
      </c>
      <c r="I7245" s="592">
        <v>57325</v>
      </c>
      <c r="J7245" s="592">
        <v>57325</v>
      </c>
      <c r="K7245" s="590" t="s">
        <v>2206</v>
      </c>
      <c r="L7245" s="590" t="s">
        <v>6151</v>
      </c>
      <c r="M7245" s="591" t="s">
        <v>611</v>
      </c>
      <c r="O7245" s="554" t="str">
        <f t="shared" si="671"/>
        <v>B4/26/10-J</v>
      </c>
      <c r="P7245" s="555"/>
      <c r="Q7245" s="555"/>
      <c r="R7245" s="555"/>
    </row>
    <row r="7246" spans="1:18">
      <c r="B7246" s="590" t="s">
        <v>1544</v>
      </c>
      <c r="C7246" s="590" t="s">
        <v>1914</v>
      </c>
      <c r="D7246" s="590" t="s">
        <v>2274</v>
      </c>
      <c r="E7246" s="590" t="s">
        <v>34</v>
      </c>
      <c r="F7246" s="591" t="s">
        <v>612</v>
      </c>
      <c r="G7246" s="590" t="s">
        <v>311</v>
      </c>
      <c r="H7246" s="589">
        <v>1</v>
      </c>
      <c r="I7246" s="592">
        <v>62850</v>
      </c>
      <c r="J7246" s="592">
        <v>62850</v>
      </c>
      <c r="K7246" s="590" t="s">
        <v>2206</v>
      </c>
      <c r="L7246" s="590" t="s">
        <v>6152</v>
      </c>
      <c r="M7246" s="591" t="s">
        <v>612</v>
      </c>
      <c r="O7246" s="554" t="str">
        <f t="shared" si="671"/>
        <v>B4/26/10-K</v>
      </c>
    </row>
    <row r="7247" spans="1:18">
      <c r="B7247" s="590" t="s">
        <v>1544</v>
      </c>
      <c r="C7247" s="590" t="s">
        <v>1914</v>
      </c>
      <c r="D7247" s="590" t="s">
        <v>2274</v>
      </c>
      <c r="E7247" s="590" t="s">
        <v>39</v>
      </c>
      <c r="F7247" s="591" t="s">
        <v>613</v>
      </c>
      <c r="G7247" s="590" t="s">
        <v>311</v>
      </c>
      <c r="H7247" s="589">
        <v>1</v>
      </c>
      <c r="I7247" s="592">
        <v>4218.75</v>
      </c>
      <c r="J7247" s="592">
        <v>4218.75</v>
      </c>
      <c r="K7247" s="590" t="s">
        <v>2206</v>
      </c>
      <c r="L7247" s="590" t="s">
        <v>6153</v>
      </c>
      <c r="M7247" s="591" t="s">
        <v>613</v>
      </c>
      <c r="O7247" s="554" t="str">
        <f t="shared" si="671"/>
        <v>B4/26/10-L</v>
      </c>
    </row>
    <row r="7248" spans="1:18">
      <c r="B7248" s="590" t="s">
        <v>1544</v>
      </c>
      <c r="C7248" s="590" t="s">
        <v>1914</v>
      </c>
      <c r="D7248" s="590" t="s">
        <v>2274</v>
      </c>
      <c r="E7248" s="590" t="s">
        <v>38</v>
      </c>
      <c r="F7248" s="591" t="s">
        <v>614</v>
      </c>
      <c r="G7248" s="590" t="s">
        <v>311</v>
      </c>
      <c r="H7248" s="589">
        <v>1</v>
      </c>
      <c r="I7248" s="592">
        <v>54887.5</v>
      </c>
      <c r="J7248" s="592">
        <v>54887.5</v>
      </c>
      <c r="K7248" s="590" t="s">
        <v>2206</v>
      </c>
      <c r="L7248" s="590" t="s">
        <v>6154</v>
      </c>
      <c r="M7248" s="591" t="s">
        <v>614</v>
      </c>
      <c r="O7248" s="554" t="str">
        <f t="shared" si="671"/>
        <v>B4/26/10-M</v>
      </c>
    </row>
    <row r="7249" spans="1:18">
      <c r="B7249" s="590" t="s">
        <v>1544</v>
      </c>
      <c r="C7249" s="590" t="s">
        <v>1914</v>
      </c>
      <c r="D7249" s="590" t="s">
        <v>2274</v>
      </c>
      <c r="E7249" s="590" t="s">
        <v>205</v>
      </c>
      <c r="F7249" s="591" t="s">
        <v>615</v>
      </c>
      <c r="G7249" s="590" t="s">
        <v>311</v>
      </c>
      <c r="H7249" s="589">
        <v>1</v>
      </c>
      <c r="I7249" s="592">
        <v>27587.5</v>
      </c>
      <c r="J7249" s="592">
        <v>27587.5</v>
      </c>
      <c r="K7249" s="590" t="s">
        <v>2206</v>
      </c>
      <c r="L7249" s="590" t="s">
        <v>6155</v>
      </c>
      <c r="M7249" s="591" t="s">
        <v>615</v>
      </c>
      <c r="O7249" s="554" t="str">
        <f t="shared" si="671"/>
        <v>B4/26/10-N</v>
      </c>
    </row>
    <row r="7252" spans="1:18" ht="29">
      <c r="A7252" s="587">
        <v>4</v>
      </c>
      <c r="B7252" s="588" t="s">
        <v>1545</v>
      </c>
      <c r="C7252" s="588" t="s">
        <v>36</v>
      </c>
      <c r="D7252" s="588" t="s">
        <v>36</v>
      </c>
      <c r="E7252" s="588" t="s">
        <v>36</v>
      </c>
      <c r="F7252" s="587" t="s">
        <v>616</v>
      </c>
      <c r="G7252" s="588" t="s">
        <v>36</v>
      </c>
      <c r="H7252" s="587"/>
      <c r="I7252" s="587"/>
      <c r="J7252" s="583">
        <v>126900</v>
      </c>
      <c r="K7252" s="588"/>
      <c r="L7252" s="588"/>
      <c r="M7252" s="587"/>
      <c r="N7252" s="587"/>
      <c r="O7252" s="587"/>
    </row>
    <row r="7253" spans="1:18">
      <c r="B7253" s="590" t="s">
        <v>1545</v>
      </c>
      <c r="C7253" s="590" t="s">
        <v>1914</v>
      </c>
      <c r="D7253" s="590" t="s">
        <v>2274</v>
      </c>
      <c r="E7253" s="590" t="s">
        <v>5</v>
      </c>
      <c r="F7253" s="591" t="s">
        <v>617</v>
      </c>
      <c r="G7253" s="590" t="s">
        <v>311</v>
      </c>
      <c r="H7253" s="589">
        <v>1</v>
      </c>
      <c r="I7253" s="592">
        <v>4700</v>
      </c>
      <c r="J7253" s="592">
        <v>4700</v>
      </c>
      <c r="K7253" s="590" t="s">
        <v>2206</v>
      </c>
      <c r="L7253" s="590" t="s">
        <v>6156</v>
      </c>
      <c r="M7253" s="591" t="s">
        <v>617</v>
      </c>
      <c r="O7253" s="554" t="str">
        <f t="shared" ref="O7253:O7270" si="672">+_xlfn.CONCAT(B7253,"-",E7253)</f>
        <v>B4/26/11-A</v>
      </c>
    </row>
    <row r="7254" spans="1:18">
      <c r="B7254" s="590" t="s">
        <v>1545</v>
      </c>
      <c r="C7254" s="590" t="s">
        <v>1914</v>
      </c>
      <c r="D7254" s="590" t="s">
        <v>2274</v>
      </c>
      <c r="E7254" s="590" t="s">
        <v>6</v>
      </c>
      <c r="F7254" s="591" t="s">
        <v>618</v>
      </c>
      <c r="G7254" s="590" t="s">
        <v>311</v>
      </c>
      <c r="H7254" s="589">
        <v>1</v>
      </c>
      <c r="I7254" s="592">
        <v>4700</v>
      </c>
      <c r="J7254" s="592">
        <v>4700</v>
      </c>
      <c r="K7254" s="590" t="s">
        <v>2206</v>
      </c>
      <c r="L7254" s="590" t="s">
        <v>6157</v>
      </c>
      <c r="M7254" s="591" t="s">
        <v>618</v>
      </c>
      <c r="O7254" s="554" t="str">
        <f t="shared" si="672"/>
        <v>B4/26/11-B</v>
      </c>
    </row>
    <row r="7255" spans="1:18" ht="14.5">
      <c r="B7255" s="590" t="s">
        <v>1545</v>
      </c>
      <c r="C7255" s="590" t="s">
        <v>1914</v>
      </c>
      <c r="D7255" s="590" t="s">
        <v>2274</v>
      </c>
      <c r="E7255" s="590" t="s">
        <v>7</v>
      </c>
      <c r="F7255" s="591" t="s">
        <v>619</v>
      </c>
      <c r="G7255" s="590" t="s">
        <v>311</v>
      </c>
      <c r="H7255" s="589">
        <v>1</v>
      </c>
      <c r="I7255" s="592">
        <v>4700</v>
      </c>
      <c r="J7255" s="592">
        <v>4700</v>
      </c>
      <c r="K7255" s="590" t="s">
        <v>2206</v>
      </c>
      <c r="L7255" s="590" t="s">
        <v>6158</v>
      </c>
      <c r="M7255" s="591" t="s">
        <v>619</v>
      </c>
      <c r="O7255" s="554" t="str">
        <f t="shared" si="672"/>
        <v>B4/26/11-C</v>
      </c>
      <c r="P7255" s="555"/>
      <c r="Q7255" s="555"/>
      <c r="R7255" s="555"/>
    </row>
    <row r="7256" spans="1:18">
      <c r="B7256" s="590" t="s">
        <v>1545</v>
      </c>
      <c r="C7256" s="590" t="s">
        <v>1914</v>
      </c>
      <c r="D7256" s="590" t="s">
        <v>2274</v>
      </c>
      <c r="E7256" s="590" t="s">
        <v>8</v>
      </c>
      <c r="F7256" s="591" t="s">
        <v>620</v>
      </c>
      <c r="G7256" s="590" t="s">
        <v>311</v>
      </c>
      <c r="H7256" s="589">
        <v>1</v>
      </c>
      <c r="I7256" s="592">
        <v>4700</v>
      </c>
      <c r="J7256" s="592">
        <v>4700</v>
      </c>
      <c r="K7256" s="590" t="s">
        <v>2206</v>
      </c>
      <c r="L7256" s="590" t="s">
        <v>6159</v>
      </c>
      <c r="M7256" s="591" t="s">
        <v>620</v>
      </c>
      <c r="O7256" s="554" t="str">
        <f t="shared" si="672"/>
        <v>B4/26/11-D</v>
      </c>
    </row>
    <row r="7257" spans="1:18">
      <c r="B7257" s="590" t="s">
        <v>1545</v>
      </c>
      <c r="C7257" s="590" t="s">
        <v>1914</v>
      </c>
      <c r="D7257" s="590" t="s">
        <v>2274</v>
      </c>
      <c r="E7257" s="590" t="s">
        <v>10</v>
      </c>
      <c r="F7257" s="591" t="s">
        <v>621</v>
      </c>
      <c r="G7257" s="590" t="s">
        <v>311</v>
      </c>
      <c r="H7257" s="589">
        <v>1</v>
      </c>
      <c r="I7257" s="592">
        <v>4700</v>
      </c>
      <c r="J7257" s="592">
        <v>4700</v>
      </c>
      <c r="K7257" s="590" t="s">
        <v>2206</v>
      </c>
      <c r="L7257" s="590" t="s">
        <v>6160</v>
      </c>
      <c r="M7257" s="591" t="s">
        <v>621</v>
      </c>
      <c r="O7257" s="554" t="str">
        <f t="shared" si="672"/>
        <v>B4/26/11-E</v>
      </c>
    </row>
    <row r="7258" spans="1:18">
      <c r="B7258" s="590" t="s">
        <v>1545</v>
      </c>
      <c r="C7258" s="590" t="s">
        <v>1914</v>
      </c>
      <c r="D7258" s="590" t="s">
        <v>2274</v>
      </c>
      <c r="E7258" s="590" t="s">
        <v>11</v>
      </c>
      <c r="F7258" s="591" t="s">
        <v>622</v>
      </c>
      <c r="G7258" s="590" t="s">
        <v>311</v>
      </c>
      <c r="H7258" s="589">
        <v>1</v>
      </c>
      <c r="I7258" s="592">
        <v>4700</v>
      </c>
      <c r="J7258" s="592">
        <v>4700</v>
      </c>
      <c r="K7258" s="590" t="s">
        <v>2206</v>
      </c>
      <c r="L7258" s="590" t="s">
        <v>6161</v>
      </c>
      <c r="M7258" s="591" t="s">
        <v>622</v>
      </c>
      <c r="O7258" s="554" t="str">
        <f t="shared" si="672"/>
        <v>B4/26/11-F</v>
      </c>
    </row>
    <row r="7259" spans="1:18">
      <c r="B7259" s="590" t="s">
        <v>1545</v>
      </c>
      <c r="C7259" s="590" t="s">
        <v>1914</v>
      </c>
      <c r="D7259" s="590" t="s">
        <v>2274</v>
      </c>
      <c r="E7259" s="590" t="s">
        <v>27</v>
      </c>
      <c r="F7259" s="591" t="s">
        <v>623</v>
      </c>
      <c r="G7259" s="590" t="s">
        <v>311</v>
      </c>
      <c r="H7259" s="589">
        <v>1</v>
      </c>
      <c r="I7259" s="592">
        <v>4700</v>
      </c>
      <c r="J7259" s="592">
        <v>4700</v>
      </c>
      <c r="K7259" s="590" t="s">
        <v>2206</v>
      </c>
      <c r="L7259" s="590" t="s">
        <v>6162</v>
      </c>
      <c r="M7259" s="591" t="s">
        <v>623</v>
      </c>
      <c r="O7259" s="554" t="str">
        <f t="shared" si="672"/>
        <v>B4/26/11-G</v>
      </c>
    </row>
    <row r="7260" spans="1:18">
      <c r="B7260" s="590" t="s">
        <v>1545</v>
      </c>
      <c r="C7260" s="590" t="s">
        <v>1914</v>
      </c>
      <c r="D7260" s="590" t="s">
        <v>2274</v>
      </c>
      <c r="E7260" s="590" t="s">
        <v>28</v>
      </c>
      <c r="F7260" s="591" t="s">
        <v>624</v>
      </c>
      <c r="G7260" s="590" t="s">
        <v>311</v>
      </c>
      <c r="H7260" s="589">
        <v>1</v>
      </c>
      <c r="I7260" s="592">
        <v>4700</v>
      </c>
      <c r="J7260" s="592">
        <v>4700</v>
      </c>
      <c r="K7260" s="590" t="s">
        <v>2206</v>
      </c>
      <c r="L7260" s="590" t="s">
        <v>6163</v>
      </c>
      <c r="M7260" s="591" t="s">
        <v>624</v>
      </c>
      <c r="O7260" s="554" t="str">
        <f t="shared" si="672"/>
        <v>B4/26/11-H</v>
      </c>
    </row>
    <row r="7261" spans="1:18">
      <c r="B7261" s="590" t="s">
        <v>1545</v>
      </c>
      <c r="C7261" s="590" t="s">
        <v>1914</v>
      </c>
      <c r="D7261" s="590" t="s">
        <v>2274</v>
      </c>
      <c r="E7261" s="590" t="s">
        <v>33</v>
      </c>
      <c r="F7261" s="591" t="s">
        <v>625</v>
      </c>
      <c r="G7261" s="590" t="s">
        <v>311</v>
      </c>
      <c r="H7261" s="589">
        <v>1</v>
      </c>
      <c r="I7261" s="592">
        <v>4700</v>
      </c>
      <c r="J7261" s="592">
        <v>4700</v>
      </c>
      <c r="K7261" s="590" t="s">
        <v>2206</v>
      </c>
      <c r="L7261" s="590" t="s">
        <v>6164</v>
      </c>
      <c r="M7261" s="591" t="s">
        <v>625</v>
      </c>
      <c r="O7261" s="554" t="str">
        <f t="shared" si="672"/>
        <v>B4/26/11-J</v>
      </c>
    </row>
    <row r="7262" spans="1:18">
      <c r="B7262" s="590" t="s">
        <v>1545</v>
      </c>
      <c r="C7262" s="590" t="s">
        <v>1914</v>
      </c>
      <c r="D7262" s="590" t="s">
        <v>2274</v>
      </c>
      <c r="E7262" s="590" t="s">
        <v>34</v>
      </c>
      <c r="F7262" s="591" t="s">
        <v>626</v>
      </c>
      <c r="G7262" s="590" t="s">
        <v>311</v>
      </c>
      <c r="H7262" s="589">
        <v>1</v>
      </c>
      <c r="I7262" s="592">
        <v>4700</v>
      </c>
      <c r="J7262" s="592">
        <v>4700</v>
      </c>
      <c r="K7262" s="590" t="s">
        <v>2206</v>
      </c>
      <c r="L7262" s="590" t="s">
        <v>6165</v>
      </c>
      <c r="M7262" s="591" t="s">
        <v>626</v>
      </c>
      <c r="O7262" s="554" t="str">
        <f t="shared" si="672"/>
        <v>B4/26/11-K</v>
      </c>
    </row>
    <row r="7263" spans="1:18">
      <c r="B7263" s="590" t="s">
        <v>1545</v>
      </c>
      <c r="C7263" s="590" t="s">
        <v>1914</v>
      </c>
      <c r="D7263" s="590" t="s">
        <v>2274</v>
      </c>
      <c r="E7263" s="590" t="s">
        <v>39</v>
      </c>
      <c r="F7263" s="591" t="s">
        <v>627</v>
      </c>
      <c r="G7263" s="590" t="s">
        <v>311</v>
      </c>
      <c r="H7263" s="589">
        <v>1</v>
      </c>
      <c r="I7263" s="592">
        <v>4700</v>
      </c>
      <c r="J7263" s="592">
        <v>4700</v>
      </c>
      <c r="K7263" s="590" t="s">
        <v>2206</v>
      </c>
      <c r="L7263" s="590" t="s">
        <v>6166</v>
      </c>
      <c r="M7263" s="591" t="s">
        <v>627</v>
      </c>
      <c r="O7263" s="554" t="str">
        <f t="shared" si="672"/>
        <v>B4/26/11-L</v>
      </c>
    </row>
    <row r="7264" spans="1:18">
      <c r="B7264" s="590" t="s">
        <v>1545</v>
      </c>
      <c r="C7264" s="590" t="s">
        <v>1914</v>
      </c>
      <c r="D7264" s="590" t="s">
        <v>2274</v>
      </c>
      <c r="E7264" s="590" t="s">
        <v>38</v>
      </c>
      <c r="F7264" s="591" t="s">
        <v>628</v>
      </c>
      <c r="G7264" s="590" t="s">
        <v>311</v>
      </c>
      <c r="H7264" s="589">
        <v>1</v>
      </c>
      <c r="I7264" s="592">
        <v>4700</v>
      </c>
      <c r="J7264" s="592">
        <v>4700</v>
      </c>
      <c r="K7264" s="590" t="s">
        <v>2206</v>
      </c>
      <c r="L7264" s="590" t="s">
        <v>6167</v>
      </c>
      <c r="M7264" s="591" t="s">
        <v>628</v>
      </c>
      <c r="O7264" s="554" t="str">
        <f t="shared" si="672"/>
        <v>B4/26/11-M</v>
      </c>
    </row>
    <row r="7265" spans="2:15">
      <c r="B7265" s="590" t="s">
        <v>1545</v>
      </c>
      <c r="C7265" s="590" t="s">
        <v>1914</v>
      </c>
      <c r="D7265" s="590" t="s">
        <v>2274</v>
      </c>
      <c r="E7265" s="590" t="s">
        <v>205</v>
      </c>
      <c r="F7265" s="591" t="s">
        <v>629</v>
      </c>
      <c r="G7265" s="590" t="s">
        <v>311</v>
      </c>
      <c r="H7265" s="589">
        <v>1</v>
      </c>
      <c r="I7265" s="592">
        <v>4700</v>
      </c>
      <c r="J7265" s="592">
        <v>4700</v>
      </c>
      <c r="K7265" s="590" t="s">
        <v>2206</v>
      </c>
      <c r="L7265" s="590" t="s">
        <v>6168</v>
      </c>
      <c r="M7265" s="591" t="s">
        <v>629</v>
      </c>
      <c r="O7265" s="554" t="str">
        <f t="shared" si="672"/>
        <v>B4/26/11-N</v>
      </c>
    </row>
    <row r="7266" spans="2:15">
      <c r="B7266" s="590" t="s">
        <v>1545</v>
      </c>
      <c r="C7266" s="590" t="s">
        <v>1914</v>
      </c>
      <c r="D7266" s="590" t="s">
        <v>2274</v>
      </c>
      <c r="E7266" s="590" t="s">
        <v>414</v>
      </c>
      <c r="F7266" s="591" t="s">
        <v>630</v>
      </c>
      <c r="G7266" s="590" t="s">
        <v>311</v>
      </c>
      <c r="H7266" s="589">
        <v>1</v>
      </c>
      <c r="I7266" s="592">
        <v>4700</v>
      </c>
      <c r="J7266" s="592">
        <v>4700</v>
      </c>
      <c r="K7266" s="590" t="s">
        <v>2206</v>
      </c>
      <c r="L7266" s="590" t="s">
        <v>6169</v>
      </c>
      <c r="M7266" s="591" t="s">
        <v>630</v>
      </c>
      <c r="O7266" s="554" t="str">
        <f t="shared" si="672"/>
        <v>B4/26/11-P</v>
      </c>
    </row>
    <row r="7267" spans="2:15">
      <c r="B7267" s="590" t="s">
        <v>1545</v>
      </c>
      <c r="C7267" s="590" t="s">
        <v>1914</v>
      </c>
      <c r="D7267" s="590" t="s">
        <v>2274</v>
      </c>
      <c r="E7267" s="590" t="s">
        <v>416</v>
      </c>
      <c r="F7267" s="591" t="s">
        <v>631</v>
      </c>
      <c r="G7267" s="590" t="s">
        <v>311</v>
      </c>
      <c r="H7267" s="589">
        <v>1</v>
      </c>
      <c r="I7267" s="592">
        <v>4700</v>
      </c>
      <c r="J7267" s="592">
        <v>4700</v>
      </c>
      <c r="K7267" s="590" t="s">
        <v>2206</v>
      </c>
      <c r="L7267" s="590" t="s">
        <v>6170</v>
      </c>
      <c r="M7267" s="591" t="s">
        <v>631</v>
      </c>
      <c r="O7267" s="554" t="str">
        <f t="shared" si="672"/>
        <v>B4/26/11-Q</v>
      </c>
    </row>
    <row r="7268" spans="2:15">
      <c r="B7268" s="590" t="s">
        <v>1545</v>
      </c>
      <c r="C7268" s="590" t="s">
        <v>1914</v>
      </c>
      <c r="D7268" s="590" t="s">
        <v>2274</v>
      </c>
      <c r="E7268" s="590" t="s">
        <v>419</v>
      </c>
      <c r="F7268" s="591" t="s">
        <v>632</v>
      </c>
      <c r="G7268" s="590" t="s">
        <v>311</v>
      </c>
      <c r="H7268" s="589">
        <v>1</v>
      </c>
      <c r="I7268" s="592">
        <v>4700</v>
      </c>
      <c r="J7268" s="592">
        <v>4700</v>
      </c>
      <c r="K7268" s="590" t="s">
        <v>2206</v>
      </c>
      <c r="L7268" s="590" t="s">
        <v>6171</v>
      </c>
      <c r="M7268" s="591" t="s">
        <v>632</v>
      </c>
      <c r="O7268" s="554" t="str">
        <f t="shared" si="672"/>
        <v>B4/26/11-R</v>
      </c>
    </row>
    <row r="7269" spans="2:15">
      <c r="B7269" s="590" t="s">
        <v>1545</v>
      </c>
      <c r="C7269" s="590" t="s">
        <v>1914</v>
      </c>
      <c r="D7269" s="590" t="s">
        <v>2274</v>
      </c>
      <c r="E7269" s="590" t="s">
        <v>422</v>
      </c>
      <c r="F7269" s="591" t="s">
        <v>633</v>
      </c>
      <c r="G7269" s="590" t="s">
        <v>311</v>
      </c>
      <c r="H7269" s="589">
        <v>1</v>
      </c>
      <c r="I7269" s="592">
        <v>4700</v>
      </c>
      <c r="J7269" s="592">
        <v>4700</v>
      </c>
      <c r="K7269" s="590" t="s">
        <v>2206</v>
      </c>
      <c r="L7269" s="590" t="s">
        <v>6172</v>
      </c>
      <c r="M7269" s="591" t="s">
        <v>633</v>
      </c>
      <c r="O7269" s="554" t="str">
        <f t="shared" si="672"/>
        <v>B4/26/11-S</v>
      </c>
    </row>
    <row r="7270" spans="2:15">
      <c r="B7270" s="590" t="s">
        <v>1545</v>
      </c>
      <c r="C7270" s="590" t="s">
        <v>1914</v>
      </c>
      <c r="D7270" s="590" t="s">
        <v>2274</v>
      </c>
      <c r="E7270" s="590" t="s">
        <v>216</v>
      </c>
      <c r="F7270" s="591" t="s">
        <v>634</v>
      </c>
      <c r="G7270" s="590" t="s">
        <v>311</v>
      </c>
      <c r="H7270" s="589">
        <v>1</v>
      </c>
      <c r="I7270" s="592">
        <v>4700</v>
      </c>
      <c r="J7270" s="592">
        <v>4700</v>
      </c>
      <c r="K7270" s="590" t="s">
        <v>2206</v>
      </c>
      <c r="L7270" s="590" t="s">
        <v>6173</v>
      </c>
      <c r="M7270" s="591" t="s">
        <v>634</v>
      </c>
      <c r="O7270" s="554" t="str">
        <f t="shared" si="672"/>
        <v>B4/26/11-T</v>
      </c>
    </row>
    <row r="7273" spans="2:15">
      <c r="B7273" s="590" t="s">
        <v>1546</v>
      </c>
      <c r="C7273" s="590" t="s">
        <v>1914</v>
      </c>
      <c r="D7273" s="590" t="s">
        <v>2274</v>
      </c>
      <c r="E7273" s="590" t="s">
        <v>5</v>
      </c>
      <c r="F7273" s="591" t="s">
        <v>635</v>
      </c>
      <c r="G7273" s="590" t="s">
        <v>311</v>
      </c>
      <c r="H7273" s="589">
        <v>1</v>
      </c>
      <c r="I7273" s="592">
        <v>4700</v>
      </c>
      <c r="J7273" s="592">
        <v>4700</v>
      </c>
      <c r="K7273" s="590" t="s">
        <v>2206</v>
      </c>
      <c r="L7273" s="590" t="s">
        <v>6174</v>
      </c>
      <c r="M7273" s="591" t="s">
        <v>635</v>
      </c>
      <c r="O7273" s="554" t="str">
        <f t="shared" ref="O7273:O7281" si="673">+_xlfn.CONCAT(B7273,"-",E7273)</f>
        <v>B4/26/12-A</v>
      </c>
    </row>
    <row r="7274" spans="2:15">
      <c r="B7274" s="590" t="s">
        <v>1546</v>
      </c>
      <c r="C7274" s="590" t="s">
        <v>1914</v>
      </c>
      <c r="D7274" s="590" t="s">
        <v>2274</v>
      </c>
      <c r="E7274" s="590" t="s">
        <v>6</v>
      </c>
      <c r="F7274" s="591" t="s">
        <v>636</v>
      </c>
      <c r="G7274" s="590" t="s">
        <v>311</v>
      </c>
      <c r="H7274" s="589">
        <v>1</v>
      </c>
      <c r="I7274" s="592">
        <v>4700</v>
      </c>
      <c r="J7274" s="592">
        <v>4700</v>
      </c>
      <c r="K7274" s="590" t="s">
        <v>2206</v>
      </c>
      <c r="L7274" s="590" t="s">
        <v>6175</v>
      </c>
      <c r="M7274" s="591" t="s">
        <v>636</v>
      </c>
      <c r="O7274" s="554" t="str">
        <f t="shared" si="673"/>
        <v>B4/26/12-B</v>
      </c>
    </row>
    <row r="7275" spans="2:15">
      <c r="B7275" s="590" t="s">
        <v>1546</v>
      </c>
      <c r="C7275" s="590" t="s">
        <v>1914</v>
      </c>
      <c r="D7275" s="590" t="s">
        <v>2274</v>
      </c>
      <c r="E7275" s="590" t="s">
        <v>7</v>
      </c>
      <c r="F7275" s="591" t="s">
        <v>637</v>
      </c>
      <c r="G7275" s="590" t="s">
        <v>311</v>
      </c>
      <c r="H7275" s="589">
        <v>1</v>
      </c>
      <c r="I7275" s="592">
        <v>4700</v>
      </c>
      <c r="J7275" s="592">
        <v>4700</v>
      </c>
      <c r="K7275" s="590" t="s">
        <v>2206</v>
      </c>
      <c r="L7275" s="590" t="s">
        <v>6176</v>
      </c>
      <c r="M7275" s="591" t="s">
        <v>637</v>
      </c>
      <c r="O7275" s="554" t="str">
        <f t="shared" si="673"/>
        <v>B4/26/12-C</v>
      </c>
    </row>
    <row r="7276" spans="2:15">
      <c r="B7276" s="590" t="s">
        <v>1546</v>
      </c>
      <c r="C7276" s="590" t="s">
        <v>1914</v>
      </c>
      <c r="D7276" s="590" t="s">
        <v>2274</v>
      </c>
      <c r="E7276" s="590" t="s">
        <v>8</v>
      </c>
      <c r="F7276" s="591" t="s">
        <v>638</v>
      </c>
      <c r="G7276" s="590" t="s">
        <v>311</v>
      </c>
      <c r="H7276" s="589">
        <v>1</v>
      </c>
      <c r="I7276" s="592">
        <v>4700</v>
      </c>
      <c r="J7276" s="592">
        <v>4700</v>
      </c>
      <c r="K7276" s="590" t="s">
        <v>2206</v>
      </c>
      <c r="L7276" s="590" t="s">
        <v>6177</v>
      </c>
      <c r="M7276" s="591" t="s">
        <v>638</v>
      </c>
      <c r="O7276" s="554" t="str">
        <f t="shared" si="673"/>
        <v>B4/26/12-D</v>
      </c>
    </row>
    <row r="7277" spans="2:15">
      <c r="B7277" s="590" t="s">
        <v>1546</v>
      </c>
      <c r="C7277" s="590" t="s">
        <v>1914</v>
      </c>
      <c r="D7277" s="590" t="s">
        <v>2274</v>
      </c>
      <c r="E7277" s="590" t="s">
        <v>10</v>
      </c>
      <c r="F7277" s="591" t="s">
        <v>639</v>
      </c>
      <c r="G7277" s="590" t="s">
        <v>311</v>
      </c>
      <c r="H7277" s="589">
        <v>1</v>
      </c>
      <c r="I7277" s="592">
        <v>4700</v>
      </c>
      <c r="J7277" s="592">
        <v>4700</v>
      </c>
      <c r="K7277" s="590" t="s">
        <v>2206</v>
      </c>
      <c r="L7277" s="590" t="s">
        <v>6178</v>
      </c>
      <c r="M7277" s="591" t="s">
        <v>639</v>
      </c>
      <c r="O7277" s="554" t="str">
        <f t="shared" si="673"/>
        <v>B4/26/12-E</v>
      </c>
    </row>
    <row r="7278" spans="2:15">
      <c r="B7278" s="590" t="s">
        <v>1546</v>
      </c>
      <c r="C7278" s="590" t="s">
        <v>1914</v>
      </c>
      <c r="D7278" s="590" t="s">
        <v>2274</v>
      </c>
      <c r="E7278" s="590" t="s">
        <v>11</v>
      </c>
      <c r="F7278" s="591" t="s">
        <v>640</v>
      </c>
      <c r="G7278" s="590" t="s">
        <v>311</v>
      </c>
      <c r="H7278" s="589">
        <v>1</v>
      </c>
      <c r="I7278" s="592">
        <v>4700</v>
      </c>
      <c r="J7278" s="592">
        <v>4700</v>
      </c>
      <c r="K7278" s="590" t="s">
        <v>2206</v>
      </c>
      <c r="L7278" s="590" t="s">
        <v>6179</v>
      </c>
      <c r="M7278" s="591" t="s">
        <v>640</v>
      </c>
      <c r="O7278" s="554" t="str">
        <f t="shared" si="673"/>
        <v>B4/26/12-F</v>
      </c>
    </row>
    <row r="7279" spans="2:15">
      <c r="B7279" s="590" t="s">
        <v>1546</v>
      </c>
      <c r="C7279" s="590" t="s">
        <v>1914</v>
      </c>
      <c r="D7279" s="590" t="s">
        <v>2274</v>
      </c>
      <c r="E7279" s="590" t="s">
        <v>27</v>
      </c>
      <c r="F7279" s="591" t="s">
        <v>641</v>
      </c>
      <c r="G7279" s="590" t="s">
        <v>311</v>
      </c>
      <c r="H7279" s="589">
        <v>1</v>
      </c>
      <c r="I7279" s="592">
        <v>4700</v>
      </c>
      <c r="J7279" s="592">
        <v>4700</v>
      </c>
      <c r="K7279" s="590" t="s">
        <v>2206</v>
      </c>
      <c r="L7279" s="590" t="s">
        <v>6180</v>
      </c>
      <c r="M7279" s="591" t="s">
        <v>641</v>
      </c>
      <c r="O7279" s="554" t="str">
        <f t="shared" si="673"/>
        <v>B4/26/12-G</v>
      </c>
    </row>
    <row r="7280" spans="2:15">
      <c r="B7280" s="590" t="s">
        <v>1546</v>
      </c>
      <c r="C7280" s="590" t="s">
        <v>1914</v>
      </c>
      <c r="D7280" s="590" t="s">
        <v>2274</v>
      </c>
      <c r="E7280" s="590" t="s">
        <v>28</v>
      </c>
      <c r="F7280" s="591" t="s">
        <v>642</v>
      </c>
      <c r="G7280" s="590" t="s">
        <v>311</v>
      </c>
      <c r="H7280" s="589">
        <v>1</v>
      </c>
      <c r="I7280" s="592">
        <v>4700</v>
      </c>
      <c r="J7280" s="592">
        <v>4700</v>
      </c>
      <c r="K7280" s="590" t="s">
        <v>2206</v>
      </c>
      <c r="L7280" s="590" t="s">
        <v>6181</v>
      </c>
      <c r="M7280" s="591" t="s">
        <v>642</v>
      </c>
      <c r="O7280" s="554" t="str">
        <f t="shared" si="673"/>
        <v>B4/26/12-H</v>
      </c>
    </row>
    <row r="7281" spans="1:18">
      <c r="B7281" s="590" t="s">
        <v>1546</v>
      </c>
      <c r="C7281" s="590" t="s">
        <v>1914</v>
      </c>
      <c r="D7281" s="590" t="s">
        <v>2274</v>
      </c>
      <c r="E7281" s="590" t="s">
        <v>33</v>
      </c>
      <c r="F7281" s="591" t="s">
        <v>643</v>
      </c>
      <c r="G7281" s="590" t="s">
        <v>311</v>
      </c>
      <c r="H7281" s="589">
        <v>1</v>
      </c>
      <c r="I7281" s="592">
        <v>4700</v>
      </c>
      <c r="J7281" s="592">
        <v>4700</v>
      </c>
      <c r="K7281" s="590" t="s">
        <v>2206</v>
      </c>
      <c r="L7281" s="590" t="s">
        <v>6182</v>
      </c>
      <c r="M7281" s="591" t="s">
        <v>643</v>
      </c>
      <c r="O7281" s="554" t="str">
        <f t="shared" si="673"/>
        <v>B4/26/12-J</v>
      </c>
    </row>
    <row r="7283" spans="1:18" ht="43.5">
      <c r="A7283" s="587">
        <v>4</v>
      </c>
      <c r="B7283" s="588" t="s">
        <v>1546</v>
      </c>
      <c r="C7283" s="588" t="s">
        <v>36</v>
      </c>
      <c r="D7283" s="588" t="s">
        <v>36</v>
      </c>
      <c r="E7283" s="588" t="s">
        <v>36</v>
      </c>
      <c r="F7283" s="587" t="s">
        <v>644</v>
      </c>
      <c r="G7283" s="588" t="s">
        <v>36</v>
      </c>
      <c r="H7283" s="587"/>
      <c r="I7283" s="587"/>
      <c r="J7283" s="583">
        <v>64672</v>
      </c>
      <c r="K7283" s="588"/>
      <c r="L7283" s="588"/>
      <c r="M7283" s="587"/>
      <c r="N7283" s="587"/>
      <c r="O7283" s="587"/>
    </row>
    <row r="7284" spans="1:18">
      <c r="B7284" s="590" t="s">
        <v>1546</v>
      </c>
      <c r="C7284" s="590" t="s">
        <v>1914</v>
      </c>
      <c r="D7284" s="590" t="s">
        <v>2274</v>
      </c>
      <c r="E7284" s="590" t="s">
        <v>34</v>
      </c>
      <c r="F7284" s="591" t="s">
        <v>645</v>
      </c>
      <c r="G7284" s="590" t="s">
        <v>311</v>
      </c>
      <c r="H7284" s="589">
        <v>1</v>
      </c>
      <c r="I7284" s="592">
        <v>57604.75</v>
      </c>
      <c r="J7284" s="592">
        <v>57604.75</v>
      </c>
      <c r="K7284" s="590" t="s">
        <v>2206</v>
      </c>
      <c r="L7284" s="590" t="s">
        <v>6183</v>
      </c>
      <c r="M7284" s="591" t="s">
        <v>645</v>
      </c>
      <c r="O7284" s="554" t="str">
        <f t="shared" ref="O7284:O7285" si="674">+_xlfn.CONCAT(B7284,"-",E7284)</f>
        <v>B4/26/12-K</v>
      </c>
    </row>
    <row r="7285" spans="1:18">
      <c r="B7285" s="590" t="s">
        <v>1546</v>
      </c>
      <c r="C7285" s="590" t="s">
        <v>1914</v>
      </c>
      <c r="D7285" s="590" t="s">
        <v>2274</v>
      </c>
      <c r="E7285" s="590" t="s">
        <v>39</v>
      </c>
      <c r="F7285" s="591" t="s">
        <v>646</v>
      </c>
      <c r="G7285" s="590" t="s">
        <v>311</v>
      </c>
      <c r="H7285" s="589">
        <v>1</v>
      </c>
      <c r="I7285" s="592">
        <v>7067.25</v>
      </c>
      <c r="J7285" s="592">
        <v>7067.25</v>
      </c>
      <c r="K7285" s="590" t="s">
        <v>2206</v>
      </c>
      <c r="L7285" s="590" t="s">
        <v>6184</v>
      </c>
      <c r="M7285" s="591" t="s">
        <v>646</v>
      </c>
      <c r="O7285" s="554" t="str">
        <f t="shared" si="674"/>
        <v>B4/26/12-L</v>
      </c>
    </row>
    <row r="7286" spans="1:18" ht="14.5">
      <c r="P7286" s="555"/>
      <c r="Q7286" s="555"/>
      <c r="R7286" s="555"/>
    </row>
    <row r="7287" spans="1:18" ht="29">
      <c r="A7287" s="587">
        <v>4</v>
      </c>
      <c r="B7287" s="588" t="s">
        <v>1546</v>
      </c>
      <c r="C7287" s="588" t="s">
        <v>36</v>
      </c>
      <c r="D7287" s="588" t="s">
        <v>36</v>
      </c>
      <c r="E7287" s="588" t="s">
        <v>36</v>
      </c>
      <c r="F7287" s="587" t="s">
        <v>647</v>
      </c>
      <c r="G7287" s="588" t="s">
        <v>36</v>
      </c>
      <c r="H7287" s="587"/>
      <c r="I7287" s="587"/>
      <c r="J7287" s="583">
        <v>18800</v>
      </c>
      <c r="K7287" s="588"/>
      <c r="L7287" s="588"/>
      <c r="M7287" s="587"/>
      <c r="N7287" s="587"/>
      <c r="O7287" s="587"/>
    </row>
    <row r="7288" spans="1:18">
      <c r="B7288" s="590" t="s">
        <v>1546</v>
      </c>
      <c r="C7288" s="590" t="s">
        <v>1914</v>
      </c>
      <c r="D7288" s="590" t="s">
        <v>2274</v>
      </c>
      <c r="E7288" s="590" t="s">
        <v>38</v>
      </c>
      <c r="F7288" s="591" t="s">
        <v>648</v>
      </c>
      <c r="G7288" s="590" t="s">
        <v>311</v>
      </c>
      <c r="H7288" s="589">
        <v>1</v>
      </c>
      <c r="I7288" s="592">
        <v>4700</v>
      </c>
      <c r="J7288" s="592">
        <v>4700</v>
      </c>
      <c r="K7288" s="590" t="s">
        <v>2206</v>
      </c>
      <c r="L7288" s="590" t="s">
        <v>6185</v>
      </c>
      <c r="M7288" s="591" t="s">
        <v>648</v>
      </c>
      <c r="O7288" s="554" t="str">
        <f t="shared" ref="O7288:O7291" si="675">+_xlfn.CONCAT(B7288,"-",E7288)</f>
        <v>B4/26/12-M</v>
      </c>
    </row>
    <row r="7289" spans="1:18">
      <c r="B7289" s="590" t="s">
        <v>1546</v>
      </c>
      <c r="C7289" s="590" t="s">
        <v>1914</v>
      </c>
      <c r="D7289" s="590" t="s">
        <v>2274</v>
      </c>
      <c r="E7289" s="590" t="s">
        <v>205</v>
      </c>
      <c r="F7289" s="591" t="s">
        <v>649</v>
      </c>
      <c r="G7289" s="590" t="s">
        <v>311</v>
      </c>
      <c r="H7289" s="589">
        <v>1</v>
      </c>
      <c r="I7289" s="592">
        <v>4700</v>
      </c>
      <c r="J7289" s="592">
        <v>4700</v>
      </c>
      <c r="K7289" s="590" t="s">
        <v>2206</v>
      </c>
      <c r="L7289" s="590" t="s">
        <v>6186</v>
      </c>
      <c r="M7289" s="591" t="s">
        <v>649</v>
      </c>
      <c r="O7289" s="554" t="str">
        <f t="shared" si="675"/>
        <v>B4/26/12-N</v>
      </c>
    </row>
    <row r="7290" spans="1:18" ht="14.5">
      <c r="B7290" s="590" t="s">
        <v>1546</v>
      </c>
      <c r="C7290" s="590" t="s">
        <v>1914</v>
      </c>
      <c r="D7290" s="590" t="s">
        <v>2274</v>
      </c>
      <c r="E7290" s="590" t="s">
        <v>414</v>
      </c>
      <c r="F7290" s="591" t="s">
        <v>650</v>
      </c>
      <c r="G7290" s="590" t="s">
        <v>311</v>
      </c>
      <c r="H7290" s="589">
        <v>1</v>
      </c>
      <c r="I7290" s="592">
        <v>4700</v>
      </c>
      <c r="J7290" s="592">
        <v>4700</v>
      </c>
      <c r="K7290" s="590" t="s">
        <v>2206</v>
      </c>
      <c r="L7290" s="590" t="s">
        <v>6187</v>
      </c>
      <c r="M7290" s="591" t="s">
        <v>650</v>
      </c>
      <c r="O7290" s="554" t="str">
        <f t="shared" si="675"/>
        <v>B4/26/12-P</v>
      </c>
      <c r="P7290" s="555"/>
      <c r="Q7290" s="555"/>
      <c r="R7290" s="555"/>
    </row>
    <row r="7291" spans="1:18">
      <c r="B7291" s="590" t="s">
        <v>1546</v>
      </c>
      <c r="C7291" s="590" t="s">
        <v>1914</v>
      </c>
      <c r="D7291" s="590" t="s">
        <v>2274</v>
      </c>
      <c r="E7291" s="590" t="s">
        <v>416</v>
      </c>
      <c r="F7291" s="591" t="s">
        <v>651</v>
      </c>
      <c r="G7291" s="590" t="s">
        <v>311</v>
      </c>
      <c r="H7291" s="589">
        <v>1</v>
      </c>
      <c r="I7291" s="592">
        <v>4700</v>
      </c>
      <c r="J7291" s="592">
        <v>4700</v>
      </c>
      <c r="K7291" s="590" t="s">
        <v>2206</v>
      </c>
      <c r="L7291" s="590" t="s">
        <v>6188</v>
      </c>
      <c r="M7291" s="591" t="s">
        <v>651</v>
      </c>
      <c r="O7291" s="554" t="str">
        <f t="shared" si="675"/>
        <v>B4/26/12-Q</v>
      </c>
    </row>
    <row r="7294" spans="1:18" ht="14.5">
      <c r="A7294" s="587">
        <v>3</v>
      </c>
      <c r="B7294" s="588" t="s">
        <v>1547</v>
      </c>
      <c r="C7294" s="588" t="s">
        <v>36</v>
      </c>
      <c r="D7294" s="588" t="s">
        <v>36</v>
      </c>
      <c r="E7294" s="588" t="s">
        <v>36</v>
      </c>
      <c r="F7294" s="587" t="s">
        <v>652</v>
      </c>
      <c r="G7294" s="588" t="s">
        <v>36</v>
      </c>
      <c r="H7294" s="587"/>
      <c r="I7294" s="587"/>
      <c r="J7294" s="583">
        <v>456171.25</v>
      </c>
      <c r="K7294" s="588"/>
      <c r="L7294" s="588"/>
      <c r="M7294" s="587"/>
      <c r="N7294" s="587"/>
      <c r="O7294" s="587"/>
    </row>
    <row r="7295" spans="1:18" ht="29">
      <c r="A7295" s="587">
        <v>4</v>
      </c>
      <c r="B7295" s="588" t="s">
        <v>1547</v>
      </c>
      <c r="C7295" s="588" t="s">
        <v>36</v>
      </c>
      <c r="D7295" s="588" t="s">
        <v>36</v>
      </c>
      <c r="E7295" s="588" t="s">
        <v>36</v>
      </c>
      <c r="F7295" s="587" t="s">
        <v>653</v>
      </c>
      <c r="G7295" s="588" t="s">
        <v>36</v>
      </c>
      <c r="H7295" s="587"/>
      <c r="I7295" s="587"/>
      <c r="J7295" s="583">
        <v>30812.5</v>
      </c>
      <c r="K7295" s="588"/>
      <c r="L7295" s="588"/>
      <c r="M7295" s="587"/>
      <c r="N7295" s="587"/>
      <c r="O7295" s="587"/>
    </row>
    <row r="7296" spans="1:18">
      <c r="B7296" s="590" t="s">
        <v>1547</v>
      </c>
      <c r="C7296" s="590" t="s">
        <v>1914</v>
      </c>
      <c r="D7296" s="590" t="s">
        <v>2274</v>
      </c>
      <c r="E7296" s="590" t="s">
        <v>5</v>
      </c>
      <c r="F7296" s="591" t="s">
        <v>654</v>
      </c>
      <c r="G7296" s="590" t="s">
        <v>311</v>
      </c>
      <c r="H7296" s="589">
        <v>2</v>
      </c>
      <c r="I7296" s="592">
        <v>6162.5</v>
      </c>
      <c r="J7296" s="592">
        <v>12325</v>
      </c>
      <c r="K7296" s="590" t="s">
        <v>2206</v>
      </c>
      <c r="L7296" s="590" t="s">
        <v>6189</v>
      </c>
      <c r="M7296" s="591" t="s">
        <v>654</v>
      </c>
      <c r="O7296" s="554" t="str">
        <f t="shared" ref="O7296:O7299" si="676">+_xlfn.CONCAT(B7296,"-",E7296)</f>
        <v>B4/26/13-A</v>
      </c>
    </row>
    <row r="7297" spans="1:18" ht="14.5">
      <c r="B7297" s="590" t="s">
        <v>1547</v>
      </c>
      <c r="C7297" s="590" t="s">
        <v>1914</v>
      </c>
      <c r="D7297" s="590" t="s">
        <v>2274</v>
      </c>
      <c r="E7297" s="590" t="s">
        <v>6</v>
      </c>
      <c r="F7297" s="591" t="s">
        <v>655</v>
      </c>
      <c r="G7297" s="590" t="s">
        <v>311</v>
      </c>
      <c r="H7297" s="589">
        <v>1</v>
      </c>
      <c r="I7297" s="592">
        <v>6162.5</v>
      </c>
      <c r="J7297" s="592">
        <v>6162.5</v>
      </c>
      <c r="K7297" s="590" t="s">
        <v>2206</v>
      </c>
      <c r="L7297" s="590" t="s">
        <v>6190</v>
      </c>
      <c r="M7297" s="591" t="s">
        <v>655</v>
      </c>
      <c r="O7297" s="554" t="str">
        <f t="shared" si="676"/>
        <v>B4/26/13-B</v>
      </c>
      <c r="P7297" s="555"/>
      <c r="Q7297" s="555"/>
      <c r="R7297" s="555"/>
    </row>
    <row r="7298" spans="1:18" ht="14.5">
      <c r="B7298" s="590" t="s">
        <v>1547</v>
      </c>
      <c r="C7298" s="590" t="s">
        <v>1914</v>
      </c>
      <c r="D7298" s="590" t="s">
        <v>2274</v>
      </c>
      <c r="E7298" s="590" t="s">
        <v>7</v>
      </c>
      <c r="F7298" s="591" t="s">
        <v>656</v>
      </c>
      <c r="G7298" s="590" t="s">
        <v>311</v>
      </c>
      <c r="H7298" s="589">
        <v>1</v>
      </c>
      <c r="I7298" s="592">
        <v>6162.5</v>
      </c>
      <c r="J7298" s="592">
        <v>6162.5</v>
      </c>
      <c r="K7298" s="590" t="s">
        <v>2206</v>
      </c>
      <c r="L7298" s="590" t="s">
        <v>6191</v>
      </c>
      <c r="M7298" s="591" t="s">
        <v>656</v>
      </c>
      <c r="O7298" s="554" t="str">
        <f t="shared" si="676"/>
        <v>B4/26/13-C</v>
      </c>
      <c r="P7298" s="555"/>
      <c r="Q7298" s="555"/>
      <c r="R7298" s="555"/>
    </row>
    <row r="7299" spans="1:18">
      <c r="B7299" s="590" t="s">
        <v>1547</v>
      </c>
      <c r="C7299" s="590" t="s">
        <v>1914</v>
      </c>
      <c r="D7299" s="590" t="s">
        <v>2274</v>
      </c>
      <c r="E7299" s="590" t="s">
        <v>8</v>
      </c>
      <c r="F7299" s="591" t="s">
        <v>657</v>
      </c>
      <c r="G7299" s="590" t="s">
        <v>311</v>
      </c>
      <c r="H7299" s="589">
        <v>1</v>
      </c>
      <c r="I7299" s="592">
        <v>6162.5</v>
      </c>
      <c r="J7299" s="592">
        <v>6162.5</v>
      </c>
      <c r="K7299" s="590" t="s">
        <v>2206</v>
      </c>
      <c r="L7299" s="590" t="s">
        <v>6192</v>
      </c>
      <c r="M7299" s="591" t="s">
        <v>657</v>
      </c>
      <c r="O7299" s="554" t="str">
        <f t="shared" si="676"/>
        <v>B4/26/13-D</v>
      </c>
    </row>
    <row r="7301" spans="1:18" ht="14.5">
      <c r="A7301" s="587">
        <v>4</v>
      </c>
      <c r="B7301" s="588" t="s">
        <v>1547</v>
      </c>
      <c r="C7301" s="588" t="s">
        <v>36</v>
      </c>
      <c r="D7301" s="588" t="s">
        <v>36</v>
      </c>
      <c r="E7301" s="588" t="s">
        <v>36</v>
      </c>
      <c r="F7301" s="587" t="s">
        <v>658</v>
      </c>
      <c r="G7301" s="588" t="s">
        <v>36</v>
      </c>
      <c r="H7301" s="587"/>
      <c r="I7301" s="587"/>
      <c r="J7301" s="583">
        <v>425358.75</v>
      </c>
      <c r="K7301" s="588"/>
      <c r="L7301" s="588"/>
      <c r="M7301" s="587"/>
      <c r="N7301" s="587"/>
      <c r="O7301" s="587"/>
    </row>
    <row r="7302" spans="1:18">
      <c r="B7302" s="590" t="s">
        <v>1547</v>
      </c>
      <c r="C7302" s="590" t="s">
        <v>1914</v>
      </c>
      <c r="D7302" s="590" t="s">
        <v>2274</v>
      </c>
      <c r="E7302" s="590" t="s">
        <v>10</v>
      </c>
      <c r="F7302" s="591" t="s">
        <v>659</v>
      </c>
      <c r="G7302" s="590" t="s">
        <v>311</v>
      </c>
      <c r="H7302" s="589">
        <v>31</v>
      </c>
      <c r="I7302" s="592">
        <v>13721.25</v>
      </c>
      <c r="J7302" s="592">
        <v>425358.75</v>
      </c>
      <c r="K7302" s="590" t="s">
        <v>2206</v>
      </c>
      <c r="L7302" s="590" t="s">
        <v>6193</v>
      </c>
      <c r="M7302" s="591" t="s">
        <v>659</v>
      </c>
      <c r="O7302" s="554" t="str">
        <f>+_xlfn.CONCAT(B7302,"-",E7302)</f>
        <v>B4/26/13-E</v>
      </c>
    </row>
    <row r="7304" spans="1:18" ht="14.5">
      <c r="A7304" s="587">
        <v>3</v>
      </c>
      <c r="B7304" s="588" t="s">
        <v>1547</v>
      </c>
      <c r="C7304" s="588" t="s">
        <v>36</v>
      </c>
      <c r="D7304" s="588" t="s">
        <v>36</v>
      </c>
      <c r="E7304" s="588" t="s">
        <v>36</v>
      </c>
      <c r="F7304" s="587" t="s">
        <v>660</v>
      </c>
      <c r="G7304" s="588" t="s">
        <v>36</v>
      </c>
      <c r="H7304" s="587"/>
      <c r="I7304" s="587"/>
      <c r="J7304" s="583">
        <v>580978.67000000004</v>
      </c>
      <c r="K7304" s="588"/>
      <c r="L7304" s="588"/>
      <c r="M7304" s="587"/>
      <c r="N7304" s="587"/>
      <c r="O7304" s="587"/>
      <c r="P7304" s="555"/>
      <c r="Q7304" s="555"/>
      <c r="R7304" s="555"/>
    </row>
    <row r="7305" spans="1:18" ht="14.5">
      <c r="A7305" s="587">
        <v>4</v>
      </c>
      <c r="B7305" s="588" t="s">
        <v>1547</v>
      </c>
      <c r="C7305" s="588" t="s">
        <v>36</v>
      </c>
      <c r="D7305" s="588" t="s">
        <v>36</v>
      </c>
      <c r="E7305" s="588" t="s">
        <v>36</v>
      </c>
      <c r="F7305" s="587" t="s">
        <v>661</v>
      </c>
      <c r="G7305" s="588" t="s">
        <v>36</v>
      </c>
      <c r="H7305" s="587"/>
      <c r="I7305" s="587"/>
      <c r="J7305" s="583">
        <v>84991.1</v>
      </c>
      <c r="K7305" s="588"/>
      <c r="L7305" s="588"/>
      <c r="M7305" s="587"/>
      <c r="N7305" s="587"/>
      <c r="O7305" s="587"/>
    </row>
    <row r="7306" spans="1:18">
      <c r="B7306" s="590" t="s">
        <v>1547</v>
      </c>
      <c r="C7306" s="590" t="s">
        <v>1914</v>
      </c>
      <c r="D7306" s="590" t="s">
        <v>2307</v>
      </c>
      <c r="E7306" s="590" t="s">
        <v>11</v>
      </c>
      <c r="F7306" s="591" t="s">
        <v>662</v>
      </c>
      <c r="G7306" s="590" t="s">
        <v>311</v>
      </c>
      <c r="H7306" s="589">
        <v>39</v>
      </c>
      <c r="I7306" s="589">
        <v>618.75</v>
      </c>
      <c r="J7306" s="592">
        <v>24131.25</v>
      </c>
      <c r="K7306" s="590" t="s">
        <v>2206</v>
      </c>
      <c r="L7306" s="590" t="s">
        <v>6194</v>
      </c>
      <c r="M7306" s="591" t="s">
        <v>662</v>
      </c>
      <c r="O7306" s="554" t="str">
        <f t="shared" ref="O7306:O7307" si="677">+_xlfn.CONCAT(B7306,"-",E7306)</f>
        <v>B4/26/13-F</v>
      </c>
    </row>
    <row r="7307" spans="1:18" ht="14.5">
      <c r="B7307" s="590" t="s">
        <v>1547</v>
      </c>
      <c r="C7307" s="590" t="s">
        <v>1914</v>
      </c>
      <c r="D7307" s="590" t="s">
        <v>2307</v>
      </c>
      <c r="E7307" s="590" t="s">
        <v>27</v>
      </c>
      <c r="F7307" s="591" t="s">
        <v>663</v>
      </c>
      <c r="G7307" s="590" t="s">
        <v>311</v>
      </c>
      <c r="H7307" s="589">
        <v>95</v>
      </c>
      <c r="I7307" s="589">
        <v>640.63</v>
      </c>
      <c r="J7307" s="592">
        <v>60859.85</v>
      </c>
      <c r="K7307" s="590" t="s">
        <v>2206</v>
      </c>
      <c r="L7307" s="590" t="s">
        <v>6195</v>
      </c>
      <c r="M7307" s="591" t="s">
        <v>663</v>
      </c>
      <c r="O7307" s="554" t="str">
        <f t="shared" si="677"/>
        <v>B4/26/13-G</v>
      </c>
      <c r="P7307" s="555"/>
      <c r="Q7307" s="555"/>
      <c r="R7307" s="555"/>
    </row>
    <row r="7308" spans="1:18" ht="14.5">
      <c r="P7308" s="555"/>
      <c r="Q7308" s="555"/>
      <c r="R7308" s="555"/>
    </row>
    <row r="7309" spans="1:18" ht="14.5">
      <c r="A7309" s="587">
        <v>4</v>
      </c>
      <c r="B7309" s="588" t="s">
        <v>1547</v>
      </c>
      <c r="C7309" s="588" t="s">
        <v>36</v>
      </c>
      <c r="D7309" s="588" t="s">
        <v>36</v>
      </c>
      <c r="E7309" s="588" t="s">
        <v>36</v>
      </c>
      <c r="F7309" s="587" t="s">
        <v>664</v>
      </c>
      <c r="G7309" s="588" t="s">
        <v>36</v>
      </c>
      <c r="H7309" s="587"/>
      <c r="I7309" s="587"/>
      <c r="J7309" s="583">
        <v>439260.57</v>
      </c>
      <c r="K7309" s="588"/>
      <c r="L7309" s="588"/>
      <c r="M7309" s="587"/>
      <c r="N7309" s="587"/>
      <c r="O7309" s="587"/>
    </row>
    <row r="7310" spans="1:18">
      <c r="B7310" s="590" t="s">
        <v>1547</v>
      </c>
      <c r="C7310" s="590" t="s">
        <v>1914</v>
      </c>
      <c r="D7310" s="590" t="s">
        <v>2307</v>
      </c>
      <c r="E7310" s="590" t="s">
        <v>28</v>
      </c>
      <c r="F7310" s="591" t="s">
        <v>665</v>
      </c>
      <c r="G7310" s="590" t="s">
        <v>311</v>
      </c>
      <c r="H7310" s="589">
        <v>114</v>
      </c>
      <c r="I7310" s="589">
        <v>423.5</v>
      </c>
      <c r="J7310" s="592">
        <v>48279</v>
      </c>
      <c r="K7310" s="590" t="s">
        <v>2206</v>
      </c>
      <c r="L7310" s="590" t="s">
        <v>6196</v>
      </c>
      <c r="M7310" s="591" t="s">
        <v>665</v>
      </c>
      <c r="O7310" s="554" t="str">
        <f t="shared" ref="O7310:O7315" si="678">+_xlfn.CONCAT(B7310,"-",E7310)</f>
        <v>B4/26/13-H</v>
      </c>
    </row>
    <row r="7311" spans="1:18">
      <c r="B7311" s="590" t="s">
        <v>1547</v>
      </c>
      <c r="C7311" s="590" t="s">
        <v>1914</v>
      </c>
      <c r="D7311" s="590" t="s">
        <v>2307</v>
      </c>
      <c r="E7311" s="590" t="s">
        <v>33</v>
      </c>
      <c r="F7311" s="591" t="s">
        <v>666</v>
      </c>
      <c r="G7311" s="590" t="s">
        <v>311</v>
      </c>
      <c r="H7311" s="589">
        <v>58</v>
      </c>
      <c r="I7311" s="589">
        <v>532.13</v>
      </c>
      <c r="J7311" s="592">
        <v>30863.54</v>
      </c>
      <c r="K7311" s="590" t="s">
        <v>2206</v>
      </c>
      <c r="L7311" s="590" t="s">
        <v>6197</v>
      </c>
      <c r="M7311" s="591" t="s">
        <v>666</v>
      </c>
      <c r="O7311" s="554" t="str">
        <f t="shared" si="678"/>
        <v>B4/26/13-J</v>
      </c>
    </row>
    <row r="7312" spans="1:18" ht="14.5">
      <c r="B7312" s="590" t="s">
        <v>1547</v>
      </c>
      <c r="C7312" s="590" t="s">
        <v>1914</v>
      </c>
      <c r="D7312" s="590" t="s">
        <v>2307</v>
      </c>
      <c r="E7312" s="590" t="s">
        <v>34</v>
      </c>
      <c r="F7312" s="591" t="s">
        <v>667</v>
      </c>
      <c r="G7312" s="590" t="s">
        <v>311</v>
      </c>
      <c r="H7312" s="589">
        <v>61</v>
      </c>
      <c r="I7312" s="589">
        <v>600.88</v>
      </c>
      <c r="J7312" s="592">
        <v>36653.68</v>
      </c>
      <c r="K7312" s="590" t="s">
        <v>2206</v>
      </c>
      <c r="L7312" s="590" t="s">
        <v>6198</v>
      </c>
      <c r="M7312" s="591" t="s">
        <v>667</v>
      </c>
      <c r="O7312" s="554" t="str">
        <f t="shared" si="678"/>
        <v>B4/26/13-K</v>
      </c>
      <c r="P7312" s="555"/>
      <c r="Q7312" s="555"/>
      <c r="R7312" s="555"/>
    </row>
    <row r="7313" spans="1:18">
      <c r="B7313" s="590" t="s">
        <v>1547</v>
      </c>
      <c r="C7313" s="590" t="s">
        <v>1914</v>
      </c>
      <c r="D7313" s="590" t="s">
        <v>2307</v>
      </c>
      <c r="E7313" s="590" t="s">
        <v>39</v>
      </c>
      <c r="F7313" s="591" t="s">
        <v>668</v>
      </c>
      <c r="G7313" s="590" t="s">
        <v>311</v>
      </c>
      <c r="H7313" s="589">
        <v>116</v>
      </c>
      <c r="I7313" s="592">
        <v>1201.6300000000001</v>
      </c>
      <c r="J7313" s="592">
        <v>139389.07999999999</v>
      </c>
      <c r="K7313" s="590" t="s">
        <v>2206</v>
      </c>
      <c r="L7313" s="590" t="s">
        <v>6199</v>
      </c>
      <c r="M7313" s="591" t="s">
        <v>668</v>
      </c>
      <c r="O7313" s="554" t="str">
        <f t="shared" si="678"/>
        <v>B4/26/13-L</v>
      </c>
    </row>
    <row r="7314" spans="1:18">
      <c r="B7314" s="590" t="s">
        <v>1547</v>
      </c>
      <c r="C7314" s="590" t="s">
        <v>1914</v>
      </c>
      <c r="D7314" s="590" t="s">
        <v>2307</v>
      </c>
      <c r="E7314" s="590" t="s">
        <v>38</v>
      </c>
      <c r="F7314" s="591" t="s">
        <v>669</v>
      </c>
      <c r="G7314" s="590" t="s">
        <v>311</v>
      </c>
      <c r="H7314" s="589">
        <v>4</v>
      </c>
      <c r="I7314" s="592">
        <v>1682.88</v>
      </c>
      <c r="J7314" s="592">
        <v>6731.52</v>
      </c>
      <c r="K7314" s="590" t="s">
        <v>2206</v>
      </c>
      <c r="L7314" s="590" t="s">
        <v>6200</v>
      </c>
      <c r="M7314" s="591" t="s">
        <v>669</v>
      </c>
      <c r="O7314" s="554" t="str">
        <f t="shared" si="678"/>
        <v>B4/26/13-M</v>
      </c>
    </row>
    <row r="7315" spans="1:18">
      <c r="B7315" s="590" t="s">
        <v>1547</v>
      </c>
      <c r="C7315" s="590" t="s">
        <v>1914</v>
      </c>
      <c r="D7315" s="590" t="s">
        <v>2307</v>
      </c>
      <c r="E7315" s="590" t="s">
        <v>205</v>
      </c>
      <c r="F7315" s="591" t="s">
        <v>670</v>
      </c>
      <c r="G7315" s="590" t="s">
        <v>311</v>
      </c>
      <c r="H7315" s="589">
        <v>78</v>
      </c>
      <c r="I7315" s="592">
        <v>1418.75</v>
      </c>
      <c r="J7315" s="592">
        <v>110662.5</v>
      </c>
      <c r="K7315" s="590" t="s">
        <v>2206</v>
      </c>
      <c r="L7315" s="590" t="s">
        <v>6201</v>
      </c>
      <c r="M7315" s="591" t="s">
        <v>670</v>
      </c>
      <c r="O7315" s="554" t="str">
        <f t="shared" si="678"/>
        <v>B4/26/13-N</v>
      </c>
    </row>
    <row r="7318" spans="1:18">
      <c r="B7318" s="590" t="s">
        <v>1548</v>
      </c>
      <c r="C7318" s="590" t="s">
        <v>1914</v>
      </c>
      <c r="D7318" s="590" t="s">
        <v>2307</v>
      </c>
      <c r="E7318" s="590" t="s">
        <v>5</v>
      </c>
      <c r="F7318" s="591" t="s">
        <v>671</v>
      </c>
      <c r="G7318" s="590" t="s">
        <v>311</v>
      </c>
      <c r="H7318" s="589">
        <v>2</v>
      </c>
      <c r="I7318" s="592">
        <v>1418.75</v>
      </c>
      <c r="J7318" s="592">
        <v>2837.5</v>
      </c>
      <c r="K7318" s="590" t="s">
        <v>2206</v>
      </c>
      <c r="L7318" s="590" t="s">
        <v>6202</v>
      </c>
      <c r="M7318" s="591" t="s">
        <v>671</v>
      </c>
      <c r="O7318" s="554" t="str">
        <f t="shared" ref="O7318:O7320" si="679">+_xlfn.CONCAT(B7318,"-",E7318)</f>
        <v>B4/26/14-A</v>
      </c>
    </row>
    <row r="7319" spans="1:18">
      <c r="B7319" s="590" t="s">
        <v>1548</v>
      </c>
      <c r="C7319" s="590" t="s">
        <v>1914</v>
      </c>
      <c r="D7319" s="590" t="s">
        <v>2307</v>
      </c>
      <c r="E7319" s="590" t="s">
        <v>6</v>
      </c>
      <c r="F7319" s="591" t="s">
        <v>672</v>
      </c>
      <c r="G7319" s="590" t="s">
        <v>311</v>
      </c>
      <c r="H7319" s="589">
        <v>36</v>
      </c>
      <c r="I7319" s="592">
        <v>1418.75</v>
      </c>
      <c r="J7319" s="592">
        <v>51075</v>
      </c>
      <c r="K7319" s="590" t="s">
        <v>2206</v>
      </c>
      <c r="L7319" s="590" t="s">
        <v>6203</v>
      </c>
      <c r="M7319" s="591" t="s">
        <v>672</v>
      </c>
      <c r="O7319" s="554" t="str">
        <f t="shared" si="679"/>
        <v>B4/26/14-B</v>
      </c>
    </row>
    <row r="7320" spans="1:18">
      <c r="B7320" s="590" t="s">
        <v>1548</v>
      </c>
      <c r="C7320" s="590" t="s">
        <v>1914</v>
      </c>
      <c r="D7320" s="590" t="s">
        <v>2307</v>
      </c>
      <c r="E7320" s="590" t="s">
        <v>7</v>
      </c>
      <c r="F7320" s="591" t="s">
        <v>673</v>
      </c>
      <c r="G7320" s="590" t="s">
        <v>311</v>
      </c>
      <c r="H7320" s="589">
        <v>9</v>
      </c>
      <c r="I7320" s="592">
        <v>1418.75</v>
      </c>
      <c r="J7320" s="592">
        <v>12768.75</v>
      </c>
      <c r="K7320" s="590" t="s">
        <v>2206</v>
      </c>
      <c r="L7320" s="590" t="s">
        <v>6204</v>
      </c>
      <c r="M7320" s="591" t="s">
        <v>673</v>
      </c>
      <c r="O7320" s="554" t="str">
        <f t="shared" si="679"/>
        <v>B4/26/14-C</v>
      </c>
    </row>
    <row r="7322" spans="1:18" ht="14.5">
      <c r="A7322" s="587">
        <v>4</v>
      </c>
      <c r="B7322" s="588" t="s">
        <v>1548</v>
      </c>
      <c r="C7322" s="588" t="s">
        <v>36</v>
      </c>
      <c r="D7322" s="588" t="s">
        <v>36</v>
      </c>
      <c r="E7322" s="588" t="s">
        <v>36</v>
      </c>
      <c r="F7322" s="587" t="s">
        <v>674</v>
      </c>
      <c r="G7322" s="588" t="s">
        <v>36</v>
      </c>
      <c r="H7322" s="587"/>
      <c r="I7322" s="587"/>
      <c r="J7322" s="583">
        <v>14586</v>
      </c>
      <c r="K7322" s="588"/>
      <c r="L7322" s="588"/>
      <c r="M7322" s="587"/>
      <c r="N7322" s="587"/>
      <c r="O7322" s="587"/>
    </row>
    <row r="7323" spans="1:18">
      <c r="B7323" s="590" t="s">
        <v>1548</v>
      </c>
      <c r="C7323" s="590" t="s">
        <v>1914</v>
      </c>
      <c r="D7323" s="590" t="s">
        <v>2307</v>
      </c>
      <c r="E7323" s="590" t="s">
        <v>8</v>
      </c>
      <c r="F7323" s="591" t="s">
        <v>675</v>
      </c>
      <c r="G7323" s="590" t="s">
        <v>311</v>
      </c>
      <c r="H7323" s="589">
        <v>26</v>
      </c>
      <c r="I7323" s="589">
        <v>561</v>
      </c>
      <c r="J7323" s="592">
        <v>14586</v>
      </c>
      <c r="K7323" s="590" t="s">
        <v>2206</v>
      </c>
      <c r="L7323" s="590" t="s">
        <v>6205</v>
      </c>
      <c r="M7323" s="591" t="s">
        <v>675</v>
      </c>
      <c r="O7323" s="554" t="str">
        <f>+_xlfn.CONCAT(B7323,"-",E7323)</f>
        <v>B4/26/14-D</v>
      </c>
    </row>
    <row r="7325" spans="1:18" ht="14.5">
      <c r="A7325" s="587">
        <v>4</v>
      </c>
      <c r="B7325" s="588" t="s">
        <v>1548</v>
      </c>
      <c r="C7325" s="588" t="s">
        <v>36</v>
      </c>
      <c r="D7325" s="588" t="s">
        <v>36</v>
      </c>
      <c r="E7325" s="588" t="s">
        <v>36</v>
      </c>
      <c r="F7325" s="587" t="s">
        <v>676</v>
      </c>
      <c r="G7325" s="588" t="s">
        <v>36</v>
      </c>
      <c r="H7325" s="587"/>
      <c r="I7325" s="587"/>
      <c r="J7325" s="583">
        <v>42141</v>
      </c>
      <c r="K7325" s="588"/>
      <c r="L7325" s="588"/>
      <c r="M7325" s="587"/>
      <c r="N7325" s="587"/>
      <c r="O7325" s="587"/>
      <c r="P7325" s="555"/>
      <c r="Q7325" s="555"/>
      <c r="R7325" s="555"/>
    </row>
    <row r="7326" spans="1:18" ht="25">
      <c r="B7326" s="590" t="s">
        <v>1548</v>
      </c>
      <c r="C7326" s="590" t="s">
        <v>1914</v>
      </c>
      <c r="D7326" s="590" t="s">
        <v>2307</v>
      </c>
      <c r="E7326" s="590" t="s">
        <v>10</v>
      </c>
      <c r="F7326" s="591" t="s">
        <v>677</v>
      </c>
      <c r="G7326" s="590" t="s">
        <v>311</v>
      </c>
      <c r="H7326" s="589">
        <v>6</v>
      </c>
      <c r="I7326" s="589">
        <v>276.63</v>
      </c>
      <c r="J7326" s="592">
        <v>1659.78</v>
      </c>
      <c r="K7326" s="590" t="s">
        <v>2206</v>
      </c>
      <c r="L7326" s="590" t="s">
        <v>6206</v>
      </c>
      <c r="M7326" s="591" t="s">
        <v>677</v>
      </c>
      <c r="O7326" s="554" t="str">
        <f t="shared" ref="O7326:O7329" si="680">+_xlfn.CONCAT(B7326,"-",E7326)</f>
        <v>B4/26/14-E</v>
      </c>
    </row>
    <row r="7327" spans="1:18" ht="25">
      <c r="B7327" s="590" t="s">
        <v>1548</v>
      </c>
      <c r="C7327" s="590" t="s">
        <v>1914</v>
      </c>
      <c r="D7327" s="590" t="s">
        <v>2307</v>
      </c>
      <c r="E7327" s="590" t="s">
        <v>11</v>
      </c>
      <c r="F7327" s="591" t="s">
        <v>678</v>
      </c>
      <c r="G7327" s="590" t="s">
        <v>311</v>
      </c>
      <c r="H7327" s="589">
        <v>22</v>
      </c>
      <c r="I7327" s="589">
        <v>407.88</v>
      </c>
      <c r="J7327" s="592">
        <v>8973.36</v>
      </c>
      <c r="K7327" s="590" t="s">
        <v>2206</v>
      </c>
      <c r="L7327" s="590" t="s">
        <v>6207</v>
      </c>
      <c r="M7327" s="591" t="s">
        <v>678</v>
      </c>
      <c r="O7327" s="554" t="str">
        <f t="shared" si="680"/>
        <v>B4/26/14-F</v>
      </c>
    </row>
    <row r="7328" spans="1:18" ht="25">
      <c r="B7328" s="590" t="s">
        <v>1548</v>
      </c>
      <c r="C7328" s="590" t="s">
        <v>1914</v>
      </c>
      <c r="D7328" s="590" t="s">
        <v>2307</v>
      </c>
      <c r="E7328" s="590" t="s">
        <v>27</v>
      </c>
      <c r="F7328" s="591" t="s">
        <v>679</v>
      </c>
      <c r="G7328" s="590" t="s">
        <v>311</v>
      </c>
      <c r="H7328" s="589">
        <v>10</v>
      </c>
      <c r="I7328" s="589">
        <v>670.38</v>
      </c>
      <c r="J7328" s="592">
        <v>6703.8</v>
      </c>
      <c r="K7328" s="590" t="s">
        <v>2206</v>
      </c>
      <c r="L7328" s="590" t="s">
        <v>6208</v>
      </c>
      <c r="M7328" s="591" t="s">
        <v>679</v>
      </c>
      <c r="O7328" s="554" t="str">
        <f t="shared" si="680"/>
        <v>B4/26/14-G</v>
      </c>
      <c r="P7328" s="555"/>
      <c r="Q7328" s="555"/>
      <c r="R7328" s="555"/>
    </row>
    <row r="7329" spans="1:18">
      <c r="B7329" s="590" t="s">
        <v>1548</v>
      </c>
      <c r="C7329" s="590" t="s">
        <v>1914</v>
      </c>
      <c r="D7329" s="590" t="s">
        <v>2307</v>
      </c>
      <c r="E7329" s="590" t="s">
        <v>28</v>
      </c>
      <c r="F7329" s="591" t="s">
        <v>680</v>
      </c>
      <c r="G7329" s="590" t="s">
        <v>311</v>
      </c>
      <c r="H7329" s="589">
        <v>37</v>
      </c>
      <c r="I7329" s="589">
        <v>670.38</v>
      </c>
      <c r="J7329" s="592">
        <v>24804.06</v>
      </c>
      <c r="K7329" s="590" t="s">
        <v>2206</v>
      </c>
      <c r="L7329" s="590" t="s">
        <v>6209</v>
      </c>
      <c r="M7329" s="591" t="s">
        <v>680</v>
      </c>
      <c r="O7329" s="554" t="str">
        <f t="shared" si="680"/>
        <v>B4/26/14-H</v>
      </c>
    </row>
    <row r="7331" spans="1:18" ht="29">
      <c r="A7331" s="587">
        <v>3</v>
      </c>
      <c r="B7331" s="588" t="s">
        <v>1548</v>
      </c>
      <c r="C7331" s="588" t="s">
        <v>36</v>
      </c>
      <c r="D7331" s="588" t="s">
        <v>36</v>
      </c>
      <c r="E7331" s="588" t="s">
        <v>36</v>
      </c>
      <c r="F7331" s="587" t="s">
        <v>681</v>
      </c>
      <c r="G7331" s="588" t="s">
        <v>36</v>
      </c>
      <c r="H7331" s="587"/>
      <c r="I7331" s="587"/>
      <c r="J7331" s="583">
        <v>10376.23</v>
      </c>
      <c r="K7331" s="588"/>
      <c r="L7331" s="588"/>
      <c r="M7331" s="587"/>
      <c r="N7331" s="587"/>
      <c r="O7331" s="587"/>
    </row>
    <row r="7332" spans="1:18" ht="29">
      <c r="A7332" s="587">
        <v>4</v>
      </c>
      <c r="B7332" s="588" t="s">
        <v>1548</v>
      </c>
      <c r="C7332" s="588" t="s">
        <v>36</v>
      </c>
      <c r="D7332" s="588" t="s">
        <v>36</v>
      </c>
      <c r="E7332" s="588" t="s">
        <v>36</v>
      </c>
      <c r="F7332" s="587" t="s">
        <v>682</v>
      </c>
      <c r="G7332" s="588" t="s">
        <v>36</v>
      </c>
      <c r="H7332" s="587"/>
      <c r="I7332" s="587"/>
      <c r="J7332" s="583">
        <v>4349.13</v>
      </c>
      <c r="K7332" s="588"/>
      <c r="L7332" s="588"/>
      <c r="M7332" s="587"/>
      <c r="N7332" s="587"/>
      <c r="O7332" s="587"/>
    </row>
    <row r="7333" spans="1:18">
      <c r="B7333" s="590" t="s">
        <v>1548</v>
      </c>
      <c r="C7333" s="590" t="s">
        <v>1914</v>
      </c>
      <c r="D7333" s="590" t="s">
        <v>2324</v>
      </c>
      <c r="E7333" s="590" t="s">
        <v>33</v>
      </c>
      <c r="F7333" s="591" t="s">
        <v>683</v>
      </c>
      <c r="G7333" s="590" t="s">
        <v>311</v>
      </c>
      <c r="H7333" s="589">
        <v>22</v>
      </c>
      <c r="I7333" s="589">
        <v>187.75</v>
      </c>
      <c r="J7333" s="592">
        <v>4130.5</v>
      </c>
      <c r="K7333" s="590" t="s">
        <v>2206</v>
      </c>
      <c r="L7333" s="590" t="s">
        <v>6210</v>
      </c>
      <c r="M7333" s="591" t="s">
        <v>683</v>
      </c>
      <c r="O7333" s="554" t="str">
        <f t="shared" ref="O7333:O7334" si="681">+_xlfn.CONCAT(B7333,"-",E7333)</f>
        <v>B4/26/14-J</v>
      </c>
    </row>
    <row r="7334" spans="1:18" ht="14.5">
      <c r="B7334" s="590" t="s">
        <v>1548</v>
      </c>
      <c r="C7334" s="590" t="s">
        <v>1914</v>
      </c>
      <c r="D7334" s="590" t="s">
        <v>2324</v>
      </c>
      <c r="E7334" s="590" t="s">
        <v>34</v>
      </c>
      <c r="F7334" s="591" t="s">
        <v>684</v>
      </c>
      <c r="G7334" s="590" t="s">
        <v>311</v>
      </c>
      <c r="H7334" s="589">
        <v>1</v>
      </c>
      <c r="I7334" s="589">
        <v>218.63</v>
      </c>
      <c r="J7334" s="589">
        <v>218.63</v>
      </c>
      <c r="K7334" s="590" t="s">
        <v>2206</v>
      </c>
      <c r="L7334" s="590" t="s">
        <v>6211</v>
      </c>
      <c r="M7334" s="591" t="s">
        <v>684</v>
      </c>
      <c r="O7334" s="554" t="str">
        <f t="shared" si="681"/>
        <v>B4/26/14-K</v>
      </c>
      <c r="P7334" s="555"/>
      <c r="Q7334" s="555"/>
      <c r="R7334" s="555"/>
    </row>
    <row r="7335" spans="1:18" ht="14.5">
      <c r="P7335" s="555"/>
      <c r="Q7335" s="555"/>
      <c r="R7335" s="555"/>
    </row>
    <row r="7336" spans="1:18" ht="29">
      <c r="A7336" s="587">
        <v>4</v>
      </c>
      <c r="B7336" s="588" t="s">
        <v>1548</v>
      </c>
      <c r="C7336" s="588" t="s">
        <v>36</v>
      </c>
      <c r="D7336" s="588" t="s">
        <v>36</v>
      </c>
      <c r="E7336" s="588" t="s">
        <v>36</v>
      </c>
      <c r="F7336" s="587" t="s">
        <v>685</v>
      </c>
      <c r="G7336" s="588" t="s">
        <v>36</v>
      </c>
      <c r="H7336" s="587"/>
      <c r="I7336" s="587"/>
      <c r="J7336" s="583">
        <v>6027.1</v>
      </c>
      <c r="K7336" s="588"/>
      <c r="L7336" s="588"/>
      <c r="M7336" s="587"/>
      <c r="N7336" s="587"/>
      <c r="O7336" s="587"/>
    </row>
    <row r="7337" spans="1:18">
      <c r="B7337" s="590" t="s">
        <v>1548</v>
      </c>
      <c r="C7337" s="590" t="s">
        <v>1914</v>
      </c>
      <c r="D7337" s="590" t="s">
        <v>2324</v>
      </c>
      <c r="E7337" s="590" t="s">
        <v>39</v>
      </c>
      <c r="F7337" s="591" t="s">
        <v>686</v>
      </c>
      <c r="G7337" s="590" t="s">
        <v>311</v>
      </c>
      <c r="H7337" s="589">
        <v>7</v>
      </c>
      <c r="I7337" s="589">
        <v>218.63</v>
      </c>
      <c r="J7337" s="592">
        <v>1530.41</v>
      </c>
      <c r="K7337" s="590" t="s">
        <v>2206</v>
      </c>
      <c r="L7337" s="590" t="s">
        <v>6212</v>
      </c>
      <c r="M7337" s="591" t="s">
        <v>686</v>
      </c>
      <c r="O7337" s="554" t="str">
        <f t="shared" ref="O7337:O7338" si="682">+_xlfn.CONCAT(B7337,"-",E7337)</f>
        <v>B4/26/14-L</v>
      </c>
    </row>
    <row r="7338" spans="1:18">
      <c r="B7338" s="590" t="s">
        <v>1548</v>
      </c>
      <c r="C7338" s="590" t="s">
        <v>1914</v>
      </c>
      <c r="D7338" s="590" t="s">
        <v>2324</v>
      </c>
      <c r="E7338" s="590" t="s">
        <v>38</v>
      </c>
      <c r="F7338" s="591" t="s">
        <v>687</v>
      </c>
      <c r="G7338" s="590" t="s">
        <v>311</v>
      </c>
      <c r="H7338" s="589">
        <v>9</v>
      </c>
      <c r="I7338" s="589">
        <v>225.38</v>
      </c>
      <c r="J7338" s="592">
        <v>2028.42</v>
      </c>
      <c r="K7338" s="590" t="s">
        <v>2206</v>
      </c>
      <c r="L7338" s="590" t="s">
        <v>6213</v>
      </c>
      <c r="M7338" s="591" t="s">
        <v>687</v>
      </c>
      <c r="O7338" s="554" t="str">
        <f t="shared" si="682"/>
        <v>B4/26/14-M</v>
      </c>
    </row>
    <row r="7339" spans="1:18" ht="14.5">
      <c r="P7339" s="555"/>
      <c r="Q7339" s="555"/>
      <c r="R7339" s="555"/>
    </row>
    <row r="7341" spans="1:18">
      <c r="B7341" s="590" t="s">
        <v>1549</v>
      </c>
      <c r="C7341" s="590" t="s">
        <v>1914</v>
      </c>
      <c r="D7341" s="590" t="s">
        <v>2324</v>
      </c>
      <c r="E7341" s="590" t="s">
        <v>5</v>
      </c>
      <c r="F7341" s="591" t="s">
        <v>688</v>
      </c>
      <c r="G7341" s="590" t="s">
        <v>311</v>
      </c>
      <c r="H7341" s="589">
        <v>1</v>
      </c>
      <c r="I7341" s="589">
        <v>515.63</v>
      </c>
      <c r="J7341" s="589">
        <v>515.63</v>
      </c>
      <c r="K7341" s="590" t="s">
        <v>2206</v>
      </c>
      <c r="L7341" s="590" t="s">
        <v>6214</v>
      </c>
      <c r="M7341" s="591" t="s">
        <v>688</v>
      </c>
      <c r="O7341" s="554" t="str">
        <f t="shared" ref="O7341:O7343" si="683">+_xlfn.CONCAT(B7341,"-",E7341)</f>
        <v>B4/26/15-A</v>
      </c>
    </row>
    <row r="7342" spans="1:18">
      <c r="B7342" s="590" t="s">
        <v>1549</v>
      </c>
      <c r="C7342" s="590" t="s">
        <v>1914</v>
      </c>
      <c r="D7342" s="590" t="s">
        <v>2324</v>
      </c>
      <c r="E7342" s="590" t="s">
        <v>6</v>
      </c>
      <c r="F7342" s="591" t="s">
        <v>689</v>
      </c>
      <c r="G7342" s="590" t="s">
        <v>311</v>
      </c>
      <c r="H7342" s="589">
        <v>1</v>
      </c>
      <c r="I7342" s="589">
        <v>225.38</v>
      </c>
      <c r="J7342" s="589">
        <v>225.38</v>
      </c>
      <c r="K7342" s="590" t="s">
        <v>2206</v>
      </c>
      <c r="L7342" s="590" t="s">
        <v>6215</v>
      </c>
      <c r="M7342" s="591" t="s">
        <v>689</v>
      </c>
      <c r="O7342" s="554" t="str">
        <f t="shared" si="683"/>
        <v>B4/26/15-B</v>
      </c>
    </row>
    <row r="7343" spans="1:18">
      <c r="B7343" s="590" t="s">
        <v>1549</v>
      </c>
      <c r="C7343" s="590" t="s">
        <v>1914</v>
      </c>
      <c r="D7343" s="590" t="s">
        <v>2324</v>
      </c>
      <c r="E7343" s="590" t="s">
        <v>7</v>
      </c>
      <c r="F7343" s="591" t="s">
        <v>690</v>
      </c>
      <c r="G7343" s="590" t="s">
        <v>311</v>
      </c>
      <c r="H7343" s="589">
        <v>2</v>
      </c>
      <c r="I7343" s="589">
        <v>863.63</v>
      </c>
      <c r="J7343" s="592">
        <v>1727.26</v>
      </c>
      <c r="K7343" s="590" t="s">
        <v>2206</v>
      </c>
      <c r="L7343" s="590" t="s">
        <v>6216</v>
      </c>
      <c r="M7343" s="591" t="s">
        <v>690</v>
      </c>
      <c r="O7343" s="554" t="str">
        <f t="shared" si="683"/>
        <v>B4/26/15-C</v>
      </c>
    </row>
    <row r="7345" spans="1:18" ht="14.5">
      <c r="A7345" s="587">
        <v>3</v>
      </c>
      <c r="B7345" s="588" t="s">
        <v>1549</v>
      </c>
      <c r="C7345" s="588" t="s">
        <v>36</v>
      </c>
      <c r="D7345" s="588" t="s">
        <v>36</v>
      </c>
      <c r="E7345" s="588" t="s">
        <v>36</v>
      </c>
      <c r="F7345" s="587" t="s">
        <v>691</v>
      </c>
      <c r="G7345" s="588" t="s">
        <v>36</v>
      </c>
      <c r="H7345" s="587"/>
      <c r="I7345" s="587"/>
      <c r="J7345" s="583">
        <v>1400295</v>
      </c>
      <c r="K7345" s="588"/>
      <c r="L7345" s="588"/>
      <c r="M7345" s="587"/>
      <c r="N7345" s="587"/>
      <c r="O7345" s="587"/>
    </row>
    <row r="7346" spans="1:18" ht="14.5">
      <c r="A7346" s="587">
        <v>4</v>
      </c>
      <c r="B7346" s="588" t="s">
        <v>1549</v>
      </c>
      <c r="C7346" s="588" t="s">
        <v>36</v>
      </c>
      <c r="D7346" s="588" t="s">
        <v>36</v>
      </c>
      <c r="E7346" s="588" t="s">
        <v>36</v>
      </c>
      <c r="F7346" s="587" t="s">
        <v>692</v>
      </c>
      <c r="G7346" s="588" t="s">
        <v>36</v>
      </c>
      <c r="H7346" s="587"/>
      <c r="I7346" s="587"/>
      <c r="J7346" s="583">
        <v>1400295</v>
      </c>
      <c r="K7346" s="588"/>
      <c r="L7346" s="588"/>
      <c r="M7346" s="587"/>
      <c r="N7346" s="587"/>
      <c r="O7346" s="587"/>
    </row>
    <row r="7347" spans="1:18" ht="62.5">
      <c r="B7347" s="590" t="s">
        <v>1549</v>
      </c>
      <c r="C7347" s="590" t="s">
        <v>1914</v>
      </c>
      <c r="D7347" s="590" t="s">
        <v>2340</v>
      </c>
      <c r="E7347" s="590" t="s">
        <v>8</v>
      </c>
      <c r="F7347" s="591" t="s">
        <v>693</v>
      </c>
      <c r="G7347" s="590" t="s">
        <v>311</v>
      </c>
      <c r="H7347" s="589">
        <v>1</v>
      </c>
      <c r="I7347" s="592">
        <v>1064262.5</v>
      </c>
      <c r="J7347" s="592">
        <v>1064262.5</v>
      </c>
      <c r="K7347" s="590" t="s">
        <v>2206</v>
      </c>
      <c r="L7347" s="590" t="s">
        <v>6217</v>
      </c>
      <c r="M7347" s="591" t="s">
        <v>693</v>
      </c>
      <c r="O7347" s="554" t="str">
        <f t="shared" ref="O7347:O7348" si="684">+_xlfn.CONCAT(B7347,"-",E7347)</f>
        <v>B4/26/15-D</v>
      </c>
    </row>
    <row r="7348" spans="1:18" ht="62.5">
      <c r="B7348" s="590" t="s">
        <v>1549</v>
      </c>
      <c r="C7348" s="590" t="s">
        <v>1914</v>
      </c>
      <c r="D7348" s="590" t="s">
        <v>2340</v>
      </c>
      <c r="E7348" s="590" t="s">
        <v>10</v>
      </c>
      <c r="F7348" s="591" t="s">
        <v>694</v>
      </c>
      <c r="G7348" s="590" t="s">
        <v>311</v>
      </c>
      <c r="H7348" s="589">
        <v>1</v>
      </c>
      <c r="I7348" s="592">
        <v>336032.5</v>
      </c>
      <c r="J7348" s="592">
        <v>336032.5</v>
      </c>
      <c r="K7348" s="590" t="s">
        <v>2206</v>
      </c>
      <c r="L7348" s="590" t="s">
        <v>6218</v>
      </c>
      <c r="M7348" s="591" t="s">
        <v>694</v>
      </c>
      <c r="O7348" s="554" t="str">
        <f t="shared" si="684"/>
        <v>B4/26/15-E</v>
      </c>
      <c r="P7348" s="555"/>
      <c r="Q7348" s="555"/>
      <c r="R7348" s="555"/>
    </row>
    <row r="7349" spans="1:18" ht="14.5">
      <c r="P7349" s="555"/>
      <c r="Q7349" s="555"/>
      <c r="R7349" s="555"/>
    </row>
    <row r="7350" spans="1:18" ht="29">
      <c r="A7350" s="587">
        <v>3</v>
      </c>
      <c r="B7350" s="588" t="s">
        <v>1549</v>
      </c>
      <c r="C7350" s="588" t="s">
        <v>36</v>
      </c>
      <c r="D7350" s="588" t="s">
        <v>36</v>
      </c>
      <c r="E7350" s="588" t="s">
        <v>36</v>
      </c>
      <c r="F7350" s="587" t="s">
        <v>695</v>
      </c>
      <c r="G7350" s="588" t="s">
        <v>36</v>
      </c>
      <c r="H7350" s="587"/>
      <c r="I7350" s="587"/>
      <c r="J7350" s="583">
        <v>67200</v>
      </c>
      <c r="K7350" s="588"/>
      <c r="L7350" s="588"/>
      <c r="M7350" s="587"/>
      <c r="N7350" s="587"/>
      <c r="O7350" s="587"/>
    </row>
    <row r="7351" spans="1:18" ht="29">
      <c r="A7351" s="587">
        <v>4</v>
      </c>
      <c r="B7351" s="588" t="s">
        <v>1549</v>
      </c>
      <c r="C7351" s="588" t="s">
        <v>36</v>
      </c>
      <c r="D7351" s="588" t="s">
        <v>36</v>
      </c>
      <c r="E7351" s="588" t="s">
        <v>36</v>
      </c>
      <c r="F7351" s="587" t="s">
        <v>696</v>
      </c>
      <c r="G7351" s="588" t="s">
        <v>36</v>
      </c>
      <c r="H7351" s="587"/>
      <c r="I7351" s="587"/>
      <c r="J7351" s="583">
        <v>62500</v>
      </c>
      <c r="K7351" s="588"/>
      <c r="L7351" s="588"/>
      <c r="M7351" s="587"/>
      <c r="N7351" s="587"/>
      <c r="O7351" s="587"/>
    </row>
    <row r="7352" spans="1:18">
      <c r="B7352" s="590" t="s">
        <v>1549</v>
      </c>
      <c r="C7352" s="590" t="s">
        <v>1914</v>
      </c>
      <c r="D7352" s="590" t="s">
        <v>4001</v>
      </c>
      <c r="E7352" s="590" t="s">
        <v>11</v>
      </c>
      <c r="F7352" s="591" t="s">
        <v>697</v>
      </c>
      <c r="G7352" s="590" t="s">
        <v>0</v>
      </c>
      <c r="H7352" s="589">
        <v>1</v>
      </c>
      <c r="I7352" s="592">
        <v>62500</v>
      </c>
      <c r="J7352" s="592">
        <v>62500</v>
      </c>
      <c r="K7352" s="590" t="s">
        <v>2206</v>
      </c>
      <c r="L7352" s="590" t="s">
        <v>6219</v>
      </c>
      <c r="M7352" s="591" t="s">
        <v>697</v>
      </c>
      <c r="O7352" s="554" t="str">
        <f>+_xlfn.CONCAT(B7352,"-",E7352)</f>
        <v>B4/26/15-F</v>
      </c>
    </row>
    <row r="7353" spans="1:18" ht="14.5">
      <c r="P7353" s="555"/>
      <c r="Q7353" s="555"/>
      <c r="R7353" s="555"/>
    </row>
    <row r="7354" spans="1:18" ht="58">
      <c r="A7354" s="587">
        <v>4</v>
      </c>
      <c r="B7354" s="588" t="s">
        <v>1549</v>
      </c>
      <c r="C7354" s="588" t="s">
        <v>36</v>
      </c>
      <c r="D7354" s="588" t="s">
        <v>36</v>
      </c>
      <c r="E7354" s="588" t="s">
        <v>36</v>
      </c>
      <c r="F7354" s="587" t="s">
        <v>698</v>
      </c>
      <c r="G7354" s="588" t="s">
        <v>36</v>
      </c>
      <c r="H7354" s="587"/>
      <c r="I7354" s="587"/>
      <c r="J7354" s="583">
        <v>4700</v>
      </c>
      <c r="K7354" s="588"/>
      <c r="L7354" s="588"/>
      <c r="M7354" s="587"/>
      <c r="N7354" s="587"/>
      <c r="O7354" s="587"/>
      <c r="P7354" s="555"/>
      <c r="Q7354" s="555"/>
      <c r="R7354" s="555"/>
    </row>
    <row r="7355" spans="1:18">
      <c r="B7355" s="590" t="s">
        <v>1549</v>
      </c>
      <c r="C7355" s="590" t="s">
        <v>1914</v>
      </c>
      <c r="D7355" s="590" t="s">
        <v>4001</v>
      </c>
      <c r="E7355" s="590" t="s">
        <v>27</v>
      </c>
      <c r="F7355" s="591" t="s">
        <v>699</v>
      </c>
      <c r="G7355" s="590" t="s">
        <v>311</v>
      </c>
      <c r="H7355" s="589">
        <v>1</v>
      </c>
      <c r="I7355" s="592">
        <v>4700</v>
      </c>
      <c r="J7355" s="592">
        <v>4700</v>
      </c>
      <c r="K7355" s="590" t="s">
        <v>2206</v>
      </c>
      <c r="L7355" s="590" t="s">
        <v>6220</v>
      </c>
      <c r="M7355" s="591" t="s">
        <v>699</v>
      </c>
      <c r="O7355" s="554" t="str">
        <f>+_xlfn.CONCAT(B7355,"-",E7355)</f>
        <v>B4/26/15-G</v>
      </c>
    </row>
    <row r="7357" spans="1:18" ht="14.5">
      <c r="P7357" s="555"/>
      <c r="Q7357" s="555"/>
      <c r="R7357" s="555"/>
    </row>
    <row r="7358" spans="1:18" ht="29">
      <c r="A7358" s="587">
        <v>3</v>
      </c>
      <c r="B7358" s="588" t="s">
        <v>1550</v>
      </c>
      <c r="C7358" s="588" t="s">
        <v>36</v>
      </c>
      <c r="D7358" s="588" t="s">
        <v>36</v>
      </c>
      <c r="E7358" s="588" t="s">
        <v>36</v>
      </c>
      <c r="F7358" s="587" t="s">
        <v>700</v>
      </c>
      <c r="G7358" s="588" t="s">
        <v>36</v>
      </c>
      <c r="H7358" s="587"/>
      <c r="I7358" s="587"/>
      <c r="J7358" s="583">
        <v>114581.25</v>
      </c>
      <c r="K7358" s="588"/>
      <c r="L7358" s="588"/>
      <c r="M7358" s="587"/>
      <c r="N7358" s="587"/>
      <c r="O7358" s="587"/>
    </row>
    <row r="7359" spans="1:18" ht="29">
      <c r="A7359" s="587">
        <v>4</v>
      </c>
      <c r="B7359" s="588" t="s">
        <v>1550</v>
      </c>
      <c r="C7359" s="588" t="s">
        <v>36</v>
      </c>
      <c r="D7359" s="588" t="s">
        <v>36</v>
      </c>
      <c r="E7359" s="588" t="s">
        <v>36</v>
      </c>
      <c r="F7359" s="587" t="s">
        <v>701</v>
      </c>
      <c r="G7359" s="588" t="s">
        <v>36</v>
      </c>
      <c r="H7359" s="587"/>
      <c r="I7359" s="587"/>
      <c r="J7359" s="583">
        <v>114581.25</v>
      </c>
      <c r="K7359" s="588"/>
      <c r="L7359" s="588"/>
      <c r="M7359" s="587"/>
      <c r="N7359" s="587"/>
      <c r="O7359" s="587"/>
    </row>
    <row r="7360" spans="1:18">
      <c r="B7360" s="590" t="s">
        <v>1550</v>
      </c>
      <c r="C7360" s="590" t="s">
        <v>1914</v>
      </c>
      <c r="D7360" s="590" t="s">
        <v>2343</v>
      </c>
      <c r="E7360" s="590" t="s">
        <v>5</v>
      </c>
      <c r="F7360" s="591" t="s">
        <v>702</v>
      </c>
      <c r="G7360" s="590" t="s">
        <v>311</v>
      </c>
      <c r="H7360" s="589">
        <v>1</v>
      </c>
      <c r="I7360" s="592">
        <v>38193.75</v>
      </c>
      <c r="J7360" s="592">
        <v>38193.75</v>
      </c>
      <c r="K7360" s="590" t="s">
        <v>2206</v>
      </c>
      <c r="L7360" s="590" t="s">
        <v>6221</v>
      </c>
      <c r="M7360" s="591" t="s">
        <v>702</v>
      </c>
      <c r="O7360" s="554" t="str">
        <f t="shared" ref="O7360:O7362" si="685">+_xlfn.CONCAT(B7360,"-",E7360)</f>
        <v>B4/26/16-A</v>
      </c>
    </row>
    <row r="7361" spans="1:18" ht="14.5">
      <c r="B7361" s="590" t="s">
        <v>1550</v>
      </c>
      <c r="C7361" s="590" t="s">
        <v>1914</v>
      </c>
      <c r="D7361" s="590" t="s">
        <v>2343</v>
      </c>
      <c r="E7361" s="590" t="s">
        <v>6</v>
      </c>
      <c r="F7361" s="591" t="s">
        <v>703</v>
      </c>
      <c r="G7361" s="590" t="s">
        <v>311</v>
      </c>
      <c r="H7361" s="589">
        <v>1</v>
      </c>
      <c r="I7361" s="592">
        <v>50287.5</v>
      </c>
      <c r="J7361" s="592">
        <v>50287.5</v>
      </c>
      <c r="K7361" s="590" t="s">
        <v>2206</v>
      </c>
      <c r="L7361" s="590" t="s">
        <v>6222</v>
      </c>
      <c r="M7361" s="591" t="s">
        <v>703</v>
      </c>
      <c r="O7361" s="554" t="str">
        <f t="shared" si="685"/>
        <v>B4/26/16-B</v>
      </c>
      <c r="P7361" s="555"/>
      <c r="Q7361" s="555"/>
      <c r="R7361" s="555"/>
    </row>
    <row r="7362" spans="1:18" ht="14.5">
      <c r="B7362" s="590" t="s">
        <v>1550</v>
      </c>
      <c r="C7362" s="590" t="s">
        <v>1914</v>
      </c>
      <c r="D7362" s="590" t="s">
        <v>2343</v>
      </c>
      <c r="E7362" s="590" t="s">
        <v>7</v>
      </c>
      <c r="F7362" s="591" t="s">
        <v>704</v>
      </c>
      <c r="G7362" s="590" t="s">
        <v>311</v>
      </c>
      <c r="H7362" s="589">
        <v>1</v>
      </c>
      <c r="I7362" s="592">
        <v>26100</v>
      </c>
      <c r="J7362" s="592">
        <v>26100</v>
      </c>
      <c r="K7362" s="590" t="s">
        <v>2206</v>
      </c>
      <c r="L7362" s="590" t="s">
        <v>6223</v>
      </c>
      <c r="M7362" s="591" t="s">
        <v>704</v>
      </c>
      <c r="O7362" s="554" t="str">
        <f t="shared" si="685"/>
        <v>B4/26/16-C</v>
      </c>
      <c r="P7362" s="555"/>
      <c r="Q7362" s="555"/>
      <c r="R7362" s="555"/>
    </row>
    <row r="7364" spans="1:18" ht="14.5">
      <c r="A7364" s="587">
        <v>3</v>
      </c>
      <c r="B7364" s="588" t="s">
        <v>1550</v>
      </c>
      <c r="C7364" s="588" t="s">
        <v>36</v>
      </c>
      <c r="D7364" s="588" t="s">
        <v>36</v>
      </c>
      <c r="E7364" s="588" t="s">
        <v>36</v>
      </c>
      <c r="F7364" s="587" t="s">
        <v>705</v>
      </c>
      <c r="G7364" s="588" t="s">
        <v>36</v>
      </c>
      <c r="H7364" s="587"/>
      <c r="I7364" s="587"/>
      <c r="J7364" s="583">
        <v>472019.13</v>
      </c>
      <c r="K7364" s="588"/>
      <c r="L7364" s="588"/>
      <c r="M7364" s="587"/>
      <c r="N7364" s="587"/>
      <c r="O7364" s="587"/>
    </row>
    <row r="7365" spans="1:18" ht="29">
      <c r="A7365" s="587">
        <v>4</v>
      </c>
      <c r="B7365" s="588" t="s">
        <v>1550</v>
      </c>
      <c r="C7365" s="588" t="s">
        <v>36</v>
      </c>
      <c r="D7365" s="588" t="s">
        <v>36</v>
      </c>
      <c r="E7365" s="588" t="s">
        <v>36</v>
      </c>
      <c r="F7365" s="587" t="s">
        <v>706</v>
      </c>
      <c r="G7365" s="588" t="s">
        <v>36</v>
      </c>
      <c r="H7365" s="587"/>
      <c r="I7365" s="587"/>
      <c r="J7365" s="583">
        <v>472019.13</v>
      </c>
      <c r="K7365" s="588"/>
      <c r="L7365" s="588"/>
      <c r="M7365" s="587"/>
      <c r="N7365" s="587"/>
      <c r="O7365" s="587"/>
    </row>
    <row r="7366" spans="1:18">
      <c r="B7366" s="590" t="s">
        <v>1550</v>
      </c>
      <c r="C7366" s="590" t="s">
        <v>1914</v>
      </c>
      <c r="D7366" s="590" t="s">
        <v>2346</v>
      </c>
      <c r="E7366" s="590" t="s">
        <v>8</v>
      </c>
      <c r="F7366" s="591" t="s">
        <v>6224</v>
      </c>
      <c r="G7366" s="590" t="s">
        <v>311</v>
      </c>
      <c r="H7366" s="589">
        <v>1</v>
      </c>
      <c r="I7366" s="592">
        <v>135772</v>
      </c>
      <c r="J7366" s="592">
        <v>135772</v>
      </c>
      <c r="K7366" s="590" t="s">
        <v>2206</v>
      </c>
      <c r="L7366" s="590" t="s">
        <v>6225</v>
      </c>
      <c r="M7366" s="591" t="s">
        <v>6224</v>
      </c>
      <c r="O7366" s="554" t="str">
        <f t="shared" ref="O7366:O7368" si="686">+_xlfn.CONCAT(B7366,"-",E7366)</f>
        <v>B4/26/16-D</v>
      </c>
    </row>
    <row r="7367" spans="1:18" ht="14.5">
      <c r="B7367" s="590" t="s">
        <v>1550</v>
      </c>
      <c r="C7367" s="590" t="s">
        <v>1914</v>
      </c>
      <c r="D7367" s="590" t="s">
        <v>2346</v>
      </c>
      <c r="E7367" s="590" t="s">
        <v>10</v>
      </c>
      <c r="F7367" s="591" t="s">
        <v>6226</v>
      </c>
      <c r="G7367" s="590" t="s">
        <v>311</v>
      </c>
      <c r="H7367" s="589">
        <v>1</v>
      </c>
      <c r="I7367" s="592">
        <v>209362.63</v>
      </c>
      <c r="J7367" s="592">
        <v>209362.63</v>
      </c>
      <c r="K7367" s="590" t="s">
        <v>2206</v>
      </c>
      <c r="L7367" s="590" t="s">
        <v>6227</v>
      </c>
      <c r="M7367" s="591" t="s">
        <v>6226</v>
      </c>
      <c r="O7367" s="554" t="str">
        <f t="shared" si="686"/>
        <v>B4/26/16-E</v>
      </c>
      <c r="P7367" s="555"/>
      <c r="Q7367" s="555"/>
      <c r="R7367" s="555"/>
    </row>
    <row r="7368" spans="1:18" ht="14.5">
      <c r="B7368" s="590" t="s">
        <v>1550</v>
      </c>
      <c r="C7368" s="590" t="s">
        <v>1914</v>
      </c>
      <c r="D7368" s="590" t="s">
        <v>2346</v>
      </c>
      <c r="E7368" s="590" t="s">
        <v>11</v>
      </c>
      <c r="F7368" s="591" t="s">
        <v>6228</v>
      </c>
      <c r="G7368" s="590" t="s">
        <v>311</v>
      </c>
      <c r="H7368" s="589">
        <v>1</v>
      </c>
      <c r="I7368" s="592">
        <v>126884.5</v>
      </c>
      <c r="J7368" s="592">
        <v>126884.5</v>
      </c>
      <c r="K7368" s="590" t="s">
        <v>2206</v>
      </c>
      <c r="L7368" s="590" t="s">
        <v>6229</v>
      </c>
      <c r="M7368" s="591" t="s">
        <v>6228</v>
      </c>
      <c r="O7368" s="554" t="str">
        <f t="shared" si="686"/>
        <v>B4/26/16-F</v>
      </c>
      <c r="P7368" s="555"/>
      <c r="Q7368" s="555"/>
      <c r="R7368" s="555"/>
    </row>
    <row r="7370" spans="1:18" ht="29">
      <c r="A7370" s="587">
        <v>3</v>
      </c>
      <c r="B7370" s="588" t="s">
        <v>1550</v>
      </c>
      <c r="C7370" s="588" t="s">
        <v>36</v>
      </c>
      <c r="D7370" s="588" t="s">
        <v>36</v>
      </c>
      <c r="E7370" s="588" t="s">
        <v>36</v>
      </c>
      <c r="F7370" s="587" t="s">
        <v>710</v>
      </c>
      <c r="G7370" s="588" t="s">
        <v>36</v>
      </c>
      <c r="H7370" s="587"/>
      <c r="I7370" s="587"/>
      <c r="J7370" s="583">
        <v>497852.5</v>
      </c>
      <c r="K7370" s="588"/>
      <c r="L7370" s="588"/>
      <c r="M7370" s="587"/>
      <c r="N7370" s="587"/>
      <c r="O7370" s="587"/>
    </row>
    <row r="7371" spans="1:18" ht="87">
      <c r="A7371" s="587">
        <v>4</v>
      </c>
      <c r="B7371" s="588" t="s">
        <v>1550</v>
      </c>
      <c r="C7371" s="588" t="s">
        <v>36</v>
      </c>
      <c r="D7371" s="588" t="s">
        <v>36</v>
      </c>
      <c r="E7371" s="588" t="s">
        <v>36</v>
      </c>
      <c r="F7371" s="587" t="s">
        <v>711</v>
      </c>
      <c r="G7371" s="588" t="s">
        <v>36</v>
      </c>
      <c r="H7371" s="587"/>
      <c r="I7371" s="587"/>
      <c r="J7371" s="583">
        <v>497852.5</v>
      </c>
      <c r="K7371" s="588"/>
      <c r="L7371" s="588"/>
      <c r="M7371" s="587"/>
      <c r="N7371" s="587"/>
      <c r="O7371" s="587"/>
    </row>
    <row r="7372" spans="1:18" ht="25">
      <c r="B7372" s="590" t="s">
        <v>1550</v>
      </c>
      <c r="C7372" s="590" t="s">
        <v>1914</v>
      </c>
      <c r="D7372" s="590" t="s">
        <v>2349</v>
      </c>
      <c r="E7372" s="590" t="s">
        <v>27</v>
      </c>
      <c r="F7372" s="591" t="s">
        <v>712</v>
      </c>
      <c r="G7372" s="590" t="s">
        <v>0</v>
      </c>
      <c r="H7372" s="589">
        <v>1</v>
      </c>
      <c r="I7372" s="592">
        <v>497852.5</v>
      </c>
      <c r="J7372" s="592">
        <v>497852.5</v>
      </c>
      <c r="K7372" s="590" t="s">
        <v>2206</v>
      </c>
      <c r="L7372" s="590" t="s">
        <v>6230</v>
      </c>
      <c r="M7372" s="591" t="s">
        <v>712</v>
      </c>
      <c r="O7372" s="554" t="str">
        <f>+_xlfn.CONCAT(B7372,"-",E7372)</f>
        <v>B4/26/16-G</v>
      </c>
    </row>
    <row r="7373" spans="1:18" ht="14.5">
      <c r="P7373" s="555"/>
      <c r="Q7373" s="555"/>
      <c r="R7373" s="555"/>
    </row>
    <row r="7374" spans="1:18" ht="14.5">
      <c r="P7374" s="555"/>
      <c r="Q7374" s="555"/>
      <c r="R7374" s="555"/>
    </row>
    <row r="7375" spans="1:18" ht="14.5">
      <c r="A7375" s="587">
        <v>3</v>
      </c>
      <c r="B7375" s="588" t="s">
        <v>1551</v>
      </c>
      <c r="C7375" s="588" t="s">
        <v>36</v>
      </c>
      <c r="D7375" s="588" t="s">
        <v>36</v>
      </c>
      <c r="E7375" s="588" t="s">
        <v>36</v>
      </c>
      <c r="F7375" s="587" t="s">
        <v>713</v>
      </c>
      <c r="G7375" s="588" t="s">
        <v>36</v>
      </c>
      <c r="H7375" s="587"/>
      <c r="I7375" s="587"/>
      <c r="J7375" s="583">
        <v>4499095.0999999996</v>
      </c>
      <c r="K7375" s="588"/>
      <c r="L7375" s="588"/>
      <c r="M7375" s="587"/>
      <c r="N7375" s="587"/>
      <c r="O7375" s="587"/>
    </row>
    <row r="7376" spans="1:18" ht="14.5">
      <c r="A7376" s="587">
        <v>4</v>
      </c>
      <c r="B7376" s="588" t="s">
        <v>1551</v>
      </c>
      <c r="C7376" s="588" t="s">
        <v>36</v>
      </c>
      <c r="D7376" s="588" t="s">
        <v>36</v>
      </c>
      <c r="E7376" s="588" t="s">
        <v>36</v>
      </c>
      <c r="F7376" s="587" t="s">
        <v>714</v>
      </c>
      <c r="G7376" s="588" t="s">
        <v>36</v>
      </c>
      <c r="H7376" s="587"/>
      <c r="I7376" s="587"/>
      <c r="J7376" s="583">
        <v>3548507.1</v>
      </c>
      <c r="K7376" s="588"/>
      <c r="L7376" s="588"/>
      <c r="M7376" s="587"/>
      <c r="N7376" s="587"/>
      <c r="O7376" s="587"/>
    </row>
    <row r="7377" spans="1:18">
      <c r="B7377" s="590" t="s">
        <v>1551</v>
      </c>
      <c r="C7377" s="590" t="s">
        <v>1914</v>
      </c>
      <c r="D7377" s="590" t="s">
        <v>2352</v>
      </c>
      <c r="E7377" s="590" t="s">
        <v>5</v>
      </c>
      <c r="F7377" s="591" t="s">
        <v>715</v>
      </c>
      <c r="G7377" s="590" t="s">
        <v>311</v>
      </c>
      <c r="H7377" s="589">
        <v>174</v>
      </c>
      <c r="I7377" s="589">
        <v>752.5</v>
      </c>
      <c r="J7377" s="592">
        <v>130935</v>
      </c>
      <c r="K7377" s="590" t="s">
        <v>2206</v>
      </c>
      <c r="L7377" s="590" t="s">
        <v>6231</v>
      </c>
      <c r="M7377" s="591" t="s">
        <v>715</v>
      </c>
      <c r="O7377" s="554" t="str">
        <f t="shared" ref="O7377:O7390" si="687">+_xlfn.CONCAT(B7377,"-",E7377)</f>
        <v>B4/26/17-A</v>
      </c>
    </row>
    <row r="7378" spans="1:18" ht="14.5">
      <c r="B7378" s="590" t="s">
        <v>1551</v>
      </c>
      <c r="C7378" s="590" t="s">
        <v>1914</v>
      </c>
      <c r="D7378" s="590" t="s">
        <v>2352</v>
      </c>
      <c r="E7378" s="590" t="s">
        <v>6</v>
      </c>
      <c r="F7378" s="591" t="s">
        <v>716</v>
      </c>
      <c r="G7378" s="590" t="s">
        <v>311</v>
      </c>
      <c r="H7378" s="589">
        <v>369</v>
      </c>
      <c r="I7378" s="589">
        <v>900.25</v>
      </c>
      <c r="J7378" s="592">
        <v>332192.25</v>
      </c>
      <c r="K7378" s="590" t="s">
        <v>2206</v>
      </c>
      <c r="L7378" s="590" t="s">
        <v>6232</v>
      </c>
      <c r="M7378" s="591" t="s">
        <v>716</v>
      </c>
      <c r="O7378" s="554" t="str">
        <f t="shared" si="687"/>
        <v>B4/26/17-B</v>
      </c>
      <c r="P7378" s="555"/>
      <c r="Q7378" s="555"/>
      <c r="R7378" s="555"/>
    </row>
    <row r="7379" spans="1:18" ht="14.5">
      <c r="B7379" s="590" t="s">
        <v>1551</v>
      </c>
      <c r="C7379" s="590" t="s">
        <v>1914</v>
      </c>
      <c r="D7379" s="590" t="s">
        <v>2352</v>
      </c>
      <c r="E7379" s="590" t="s">
        <v>7</v>
      </c>
      <c r="F7379" s="591" t="s">
        <v>717</v>
      </c>
      <c r="G7379" s="590" t="s">
        <v>311</v>
      </c>
      <c r="H7379" s="589">
        <v>21</v>
      </c>
      <c r="I7379" s="589">
        <v>900.25</v>
      </c>
      <c r="J7379" s="592">
        <v>18905.25</v>
      </c>
      <c r="K7379" s="590" t="s">
        <v>2206</v>
      </c>
      <c r="L7379" s="590" t="s">
        <v>6233</v>
      </c>
      <c r="M7379" s="591" t="s">
        <v>717</v>
      </c>
      <c r="O7379" s="554" t="str">
        <f t="shared" si="687"/>
        <v>B4/26/17-C</v>
      </c>
      <c r="P7379" s="555"/>
      <c r="Q7379" s="555"/>
      <c r="R7379" s="555"/>
    </row>
    <row r="7380" spans="1:18">
      <c r="B7380" s="590" t="s">
        <v>1551</v>
      </c>
      <c r="C7380" s="590" t="s">
        <v>1914</v>
      </c>
      <c r="D7380" s="590" t="s">
        <v>2352</v>
      </c>
      <c r="E7380" s="590" t="s">
        <v>8</v>
      </c>
      <c r="F7380" s="591" t="s">
        <v>718</v>
      </c>
      <c r="G7380" s="590" t="s">
        <v>311</v>
      </c>
      <c r="H7380" s="589">
        <v>83</v>
      </c>
      <c r="I7380" s="592">
        <v>1144.3800000000001</v>
      </c>
      <c r="J7380" s="592">
        <v>94983.54</v>
      </c>
      <c r="K7380" s="590" t="s">
        <v>2206</v>
      </c>
      <c r="L7380" s="590" t="s">
        <v>6234</v>
      </c>
      <c r="M7380" s="591" t="s">
        <v>718</v>
      </c>
      <c r="O7380" s="554" t="str">
        <f t="shared" si="687"/>
        <v>B4/26/17-D</v>
      </c>
    </row>
    <row r="7381" spans="1:18">
      <c r="B7381" s="590" t="s">
        <v>1551</v>
      </c>
      <c r="C7381" s="590" t="s">
        <v>1914</v>
      </c>
      <c r="D7381" s="590" t="s">
        <v>2352</v>
      </c>
      <c r="E7381" s="590" t="s">
        <v>10</v>
      </c>
      <c r="F7381" s="591" t="s">
        <v>719</v>
      </c>
      <c r="G7381" s="590" t="s">
        <v>311</v>
      </c>
      <c r="H7381" s="589">
        <v>36</v>
      </c>
      <c r="I7381" s="592">
        <v>1144.3800000000001</v>
      </c>
      <c r="J7381" s="592">
        <v>41197.68</v>
      </c>
      <c r="K7381" s="590" t="s">
        <v>2206</v>
      </c>
      <c r="L7381" s="590" t="s">
        <v>6235</v>
      </c>
      <c r="M7381" s="591" t="s">
        <v>719</v>
      </c>
      <c r="O7381" s="554" t="str">
        <f t="shared" si="687"/>
        <v>B4/26/17-E</v>
      </c>
    </row>
    <row r="7382" spans="1:18">
      <c r="B7382" s="590" t="s">
        <v>1551</v>
      </c>
      <c r="C7382" s="590" t="s">
        <v>1914</v>
      </c>
      <c r="D7382" s="590" t="s">
        <v>2352</v>
      </c>
      <c r="E7382" s="590" t="s">
        <v>11</v>
      </c>
      <c r="F7382" s="591" t="s">
        <v>720</v>
      </c>
      <c r="G7382" s="590" t="s">
        <v>311</v>
      </c>
      <c r="H7382" s="589">
        <v>13</v>
      </c>
      <c r="I7382" s="592">
        <v>1144.3800000000001</v>
      </c>
      <c r="J7382" s="592">
        <v>14876.94</v>
      </c>
      <c r="K7382" s="590" t="s">
        <v>2206</v>
      </c>
      <c r="L7382" s="590" t="s">
        <v>6236</v>
      </c>
      <c r="M7382" s="591" t="s">
        <v>720</v>
      </c>
      <c r="O7382" s="554" t="str">
        <f t="shared" si="687"/>
        <v>B4/26/17-F</v>
      </c>
    </row>
    <row r="7383" spans="1:18">
      <c r="B7383" s="590" t="s">
        <v>1551</v>
      </c>
      <c r="C7383" s="590" t="s">
        <v>1914</v>
      </c>
      <c r="D7383" s="590" t="s">
        <v>2352</v>
      </c>
      <c r="E7383" s="590" t="s">
        <v>27</v>
      </c>
      <c r="F7383" s="591" t="s">
        <v>721</v>
      </c>
      <c r="G7383" s="590" t="s">
        <v>311</v>
      </c>
      <c r="H7383" s="589">
        <v>8</v>
      </c>
      <c r="I7383" s="592">
        <v>1144.3800000000001</v>
      </c>
      <c r="J7383" s="592">
        <v>9155.0400000000009</v>
      </c>
      <c r="K7383" s="590" t="s">
        <v>2206</v>
      </c>
      <c r="L7383" s="590" t="s">
        <v>6237</v>
      </c>
      <c r="M7383" s="591" t="s">
        <v>721</v>
      </c>
      <c r="O7383" s="554" t="str">
        <f t="shared" si="687"/>
        <v>B4/26/17-G</v>
      </c>
    </row>
    <row r="7384" spans="1:18">
      <c r="B7384" s="590" t="s">
        <v>1551</v>
      </c>
      <c r="C7384" s="590" t="s">
        <v>1914</v>
      </c>
      <c r="D7384" s="590" t="s">
        <v>2352</v>
      </c>
      <c r="E7384" s="590" t="s">
        <v>28</v>
      </c>
      <c r="F7384" s="591" t="s">
        <v>722</v>
      </c>
      <c r="G7384" s="590" t="s">
        <v>311</v>
      </c>
      <c r="H7384" s="589">
        <v>43</v>
      </c>
      <c r="I7384" s="592">
        <v>2413.5</v>
      </c>
      <c r="J7384" s="592">
        <v>103780.5</v>
      </c>
      <c r="K7384" s="590" t="s">
        <v>2206</v>
      </c>
      <c r="L7384" s="590" t="s">
        <v>6238</v>
      </c>
      <c r="M7384" s="591" t="s">
        <v>722</v>
      </c>
      <c r="O7384" s="554" t="str">
        <f t="shared" si="687"/>
        <v>B4/26/17-H</v>
      </c>
    </row>
    <row r="7385" spans="1:18">
      <c r="B7385" s="590" t="s">
        <v>1551</v>
      </c>
      <c r="C7385" s="590" t="s">
        <v>1914</v>
      </c>
      <c r="D7385" s="590" t="s">
        <v>2352</v>
      </c>
      <c r="E7385" s="590" t="s">
        <v>33</v>
      </c>
      <c r="F7385" s="591" t="s">
        <v>723</v>
      </c>
      <c r="G7385" s="590" t="s">
        <v>311</v>
      </c>
      <c r="H7385" s="589">
        <v>129</v>
      </c>
      <c r="I7385" s="592">
        <v>2484</v>
      </c>
      <c r="J7385" s="592">
        <v>320436</v>
      </c>
      <c r="K7385" s="590" t="s">
        <v>2206</v>
      </c>
      <c r="L7385" s="590" t="s">
        <v>6239</v>
      </c>
      <c r="M7385" s="591" t="s">
        <v>723</v>
      </c>
      <c r="O7385" s="554" t="str">
        <f t="shared" si="687"/>
        <v>B4/26/17-J</v>
      </c>
    </row>
    <row r="7386" spans="1:18">
      <c r="B7386" s="590" t="s">
        <v>1551</v>
      </c>
      <c r="C7386" s="590" t="s">
        <v>1914</v>
      </c>
      <c r="D7386" s="590" t="s">
        <v>2352</v>
      </c>
      <c r="E7386" s="590" t="s">
        <v>34</v>
      </c>
      <c r="F7386" s="591" t="s">
        <v>724</v>
      </c>
      <c r="G7386" s="590" t="s">
        <v>311</v>
      </c>
      <c r="H7386" s="589">
        <v>11</v>
      </c>
      <c r="I7386" s="592">
        <v>1037.25</v>
      </c>
      <c r="J7386" s="592">
        <v>11409.75</v>
      </c>
      <c r="K7386" s="590" t="s">
        <v>2206</v>
      </c>
      <c r="L7386" s="590" t="s">
        <v>6240</v>
      </c>
      <c r="M7386" s="591" t="s">
        <v>724</v>
      </c>
      <c r="O7386" s="554" t="str">
        <f t="shared" si="687"/>
        <v>B4/26/17-K</v>
      </c>
    </row>
    <row r="7387" spans="1:18">
      <c r="B7387" s="590" t="s">
        <v>1551</v>
      </c>
      <c r="C7387" s="590" t="s">
        <v>1914</v>
      </c>
      <c r="D7387" s="590" t="s">
        <v>2352</v>
      </c>
      <c r="E7387" s="590" t="s">
        <v>39</v>
      </c>
      <c r="F7387" s="591" t="s">
        <v>725</v>
      </c>
      <c r="G7387" s="590" t="s">
        <v>311</v>
      </c>
      <c r="H7387" s="589">
        <v>5</v>
      </c>
      <c r="I7387" s="592">
        <v>2409.5</v>
      </c>
      <c r="J7387" s="592">
        <v>12047.5</v>
      </c>
      <c r="K7387" s="590" t="s">
        <v>2206</v>
      </c>
      <c r="L7387" s="590" t="s">
        <v>6241</v>
      </c>
      <c r="M7387" s="591" t="s">
        <v>725</v>
      </c>
      <c r="O7387" s="554" t="str">
        <f t="shared" si="687"/>
        <v>B4/26/17-L</v>
      </c>
    </row>
    <row r="7388" spans="1:18">
      <c r="B7388" s="590" t="s">
        <v>1551</v>
      </c>
      <c r="C7388" s="590" t="s">
        <v>1914</v>
      </c>
      <c r="D7388" s="590" t="s">
        <v>2352</v>
      </c>
      <c r="E7388" s="590" t="s">
        <v>38</v>
      </c>
      <c r="F7388" s="591" t="s">
        <v>726</v>
      </c>
      <c r="G7388" s="590" t="s">
        <v>311</v>
      </c>
      <c r="H7388" s="589">
        <v>21</v>
      </c>
      <c r="I7388" s="592">
        <v>8981.1299999999992</v>
      </c>
      <c r="J7388" s="592">
        <v>188603.73</v>
      </c>
      <c r="K7388" s="590" t="s">
        <v>2206</v>
      </c>
      <c r="L7388" s="590" t="s">
        <v>6242</v>
      </c>
      <c r="M7388" s="591" t="s">
        <v>726</v>
      </c>
      <c r="O7388" s="554" t="str">
        <f t="shared" si="687"/>
        <v>B4/26/17-M</v>
      </c>
    </row>
    <row r="7389" spans="1:18">
      <c r="B7389" s="590" t="s">
        <v>1551</v>
      </c>
      <c r="C7389" s="590" t="s">
        <v>1914</v>
      </c>
      <c r="D7389" s="590" t="s">
        <v>2352</v>
      </c>
      <c r="E7389" s="590" t="s">
        <v>205</v>
      </c>
      <c r="F7389" s="591" t="s">
        <v>727</v>
      </c>
      <c r="G7389" s="590" t="s">
        <v>311</v>
      </c>
      <c r="H7389" s="589">
        <v>49</v>
      </c>
      <c r="I7389" s="592">
        <v>3619.25</v>
      </c>
      <c r="J7389" s="592">
        <v>177343.25</v>
      </c>
      <c r="K7389" s="590" t="s">
        <v>2206</v>
      </c>
      <c r="L7389" s="590" t="s">
        <v>6243</v>
      </c>
      <c r="M7389" s="591" t="s">
        <v>727</v>
      </c>
      <c r="O7389" s="554" t="str">
        <f t="shared" si="687"/>
        <v>B4/26/17-N</v>
      </c>
    </row>
    <row r="7390" spans="1:18">
      <c r="B7390" s="590" t="s">
        <v>1551</v>
      </c>
      <c r="C7390" s="590" t="s">
        <v>1914</v>
      </c>
      <c r="D7390" s="590" t="s">
        <v>2352</v>
      </c>
      <c r="E7390" s="590" t="s">
        <v>414</v>
      </c>
      <c r="F7390" s="591" t="s">
        <v>728</v>
      </c>
      <c r="G7390" s="590" t="s">
        <v>311</v>
      </c>
      <c r="H7390" s="589">
        <v>459</v>
      </c>
      <c r="I7390" s="592">
        <v>4559.13</v>
      </c>
      <c r="J7390" s="592">
        <v>2092640.67</v>
      </c>
      <c r="K7390" s="590" t="s">
        <v>2206</v>
      </c>
      <c r="L7390" s="590" t="s">
        <v>6244</v>
      </c>
      <c r="M7390" s="591" t="s">
        <v>728</v>
      </c>
      <c r="O7390" s="554" t="str">
        <f t="shared" si="687"/>
        <v>B4/26/17-P</v>
      </c>
    </row>
    <row r="7392" spans="1:18" ht="29">
      <c r="A7392" s="587">
        <v>4</v>
      </c>
      <c r="B7392" s="588" t="s">
        <v>1551</v>
      </c>
      <c r="C7392" s="588" t="s">
        <v>36</v>
      </c>
      <c r="D7392" s="588" t="s">
        <v>36</v>
      </c>
      <c r="E7392" s="588" t="s">
        <v>36</v>
      </c>
      <c r="F7392" s="587" t="s">
        <v>2360</v>
      </c>
      <c r="G7392" s="588" t="s">
        <v>36</v>
      </c>
      <c r="H7392" s="587"/>
      <c r="I7392" s="587"/>
      <c r="J7392" s="583">
        <v>134124</v>
      </c>
      <c r="K7392" s="588"/>
      <c r="L7392" s="588"/>
      <c r="M7392" s="587"/>
      <c r="N7392" s="587"/>
      <c r="O7392" s="587"/>
    </row>
    <row r="7393" spans="1:18">
      <c r="B7393" s="590" t="s">
        <v>1551</v>
      </c>
      <c r="C7393" s="590" t="s">
        <v>1914</v>
      </c>
      <c r="D7393" s="590" t="s">
        <v>2352</v>
      </c>
      <c r="E7393" s="590" t="s">
        <v>416</v>
      </c>
      <c r="F7393" s="591" t="s">
        <v>730</v>
      </c>
      <c r="G7393" s="590" t="s">
        <v>311</v>
      </c>
      <c r="H7393" s="589">
        <v>18</v>
      </c>
      <c r="I7393" s="592">
        <v>3217.75</v>
      </c>
      <c r="J7393" s="592">
        <v>57919.5</v>
      </c>
      <c r="K7393" s="590" t="s">
        <v>2206</v>
      </c>
      <c r="L7393" s="590" t="s">
        <v>6245</v>
      </c>
      <c r="M7393" s="591" t="s">
        <v>730</v>
      </c>
      <c r="O7393" s="554" t="str">
        <f>+_xlfn.CONCAT(B7393,"-",E7393)</f>
        <v>B4/26/17-Q</v>
      </c>
    </row>
    <row r="7395" spans="1:18" ht="14.5">
      <c r="P7395" s="555"/>
      <c r="Q7395" s="555"/>
      <c r="R7395" s="555"/>
    </row>
    <row r="7396" spans="1:18">
      <c r="B7396" s="590" t="s">
        <v>1552</v>
      </c>
      <c r="C7396" s="590" t="s">
        <v>1914</v>
      </c>
      <c r="D7396" s="590" t="s">
        <v>2352</v>
      </c>
      <c r="E7396" s="590" t="s">
        <v>5</v>
      </c>
      <c r="F7396" s="591" t="s">
        <v>731</v>
      </c>
      <c r="G7396" s="590" t="s">
        <v>311</v>
      </c>
      <c r="H7396" s="589">
        <v>46</v>
      </c>
      <c r="I7396" s="592">
        <v>1614.75</v>
      </c>
      <c r="J7396" s="592">
        <v>74278.5</v>
      </c>
      <c r="K7396" s="590" t="s">
        <v>2206</v>
      </c>
      <c r="L7396" s="590" t="s">
        <v>6246</v>
      </c>
      <c r="M7396" s="591" t="s">
        <v>731</v>
      </c>
      <c r="O7396" s="554" t="str">
        <f t="shared" ref="O7396:O7397" si="688">+_xlfn.CONCAT(B7396,"-",E7396)</f>
        <v>B4/26/18-A</v>
      </c>
    </row>
    <row r="7397" spans="1:18">
      <c r="B7397" s="590" t="s">
        <v>1552</v>
      </c>
      <c r="C7397" s="590" t="s">
        <v>1914</v>
      </c>
      <c r="D7397" s="590" t="s">
        <v>2352</v>
      </c>
      <c r="E7397" s="590" t="s">
        <v>6</v>
      </c>
      <c r="F7397" s="591" t="s">
        <v>732</v>
      </c>
      <c r="G7397" s="590" t="s">
        <v>311</v>
      </c>
      <c r="H7397" s="589">
        <v>9</v>
      </c>
      <c r="I7397" s="589">
        <v>214</v>
      </c>
      <c r="J7397" s="592">
        <v>1926</v>
      </c>
      <c r="K7397" s="590" t="s">
        <v>2206</v>
      </c>
      <c r="L7397" s="590" t="s">
        <v>6247</v>
      </c>
      <c r="M7397" s="591" t="s">
        <v>732</v>
      </c>
      <c r="O7397" s="554" t="str">
        <f t="shared" si="688"/>
        <v>B4/26/18-B</v>
      </c>
    </row>
    <row r="7399" spans="1:18" ht="29">
      <c r="A7399" s="587">
        <v>4</v>
      </c>
      <c r="B7399" s="588" t="s">
        <v>1552</v>
      </c>
      <c r="C7399" s="588" t="s">
        <v>36</v>
      </c>
      <c r="D7399" s="588" t="s">
        <v>36</v>
      </c>
      <c r="E7399" s="588" t="s">
        <v>36</v>
      </c>
      <c r="F7399" s="587" t="s">
        <v>733</v>
      </c>
      <c r="G7399" s="588" t="s">
        <v>36</v>
      </c>
      <c r="H7399" s="587"/>
      <c r="I7399" s="587"/>
      <c r="J7399" s="583">
        <v>785214</v>
      </c>
      <c r="K7399" s="588"/>
      <c r="L7399" s="588"/>
      <c r="M7399" s="587"/>
      <c r="N7399" s="587"/>
      <c r="O7399" s="587"/>
    </row>
    <row r="7400" spans="1:18">
      <c r="B7400" s="590" t="s">
        <v>1552</v>
      </c>
      <c r="C7400" s="590" t="s">
        <v>1914</v>
      </c>
      <c r="D7400" s="590" t="s">
        <v>2352</v>
      </c>
      <c r="E7400" s="590" t="s">
        <v>7</v>
      </c>
      <c r="F7400" s="591" t="s">
        <v>734</v>
      </c>
      <c r="G7400" s="590" t="s">
        <v>311</v>
      </c>
      <c r="H7400" s="589">
        <v>15</v>
      </c>
      <c r="I7400" s="589">
        <v>915.25</v>
      </c>
      <c r="J7400" s="592">
        <v>13728.75</v>
      </c>
      <c r="K7400" s="590" t="s">
        <v>2206</v>
      </c>
      <c r="L7400" s="590" t="s">
        <v>6248</v>
      </c>
      <c r="M7400" s="591" t="s">
        <v>734</v>
      </c>
      <c r="O7400" s="554" t="str">
        <f t="shared" ref="O7400:O7411" si="689">+_xlfn.CONCAT(B7400,"-",E7400)</f>
        <v>B4/26/18-C</v>
      </c>
    </row>
    <row r="7401" spans="1:18">
      <c r="B7401" s="590" t="s">
        <v>1552</v>
      </c>
      <c r="C7401" s="590" t="s">
        <v>1914</v>
      </c>
      <c r="D7401" s="590" t="s">
        <v>2352</v>
      </c>
      <c r="E7401" s="590" t="s">
        <v>8</v>
      </c>
      <c r="F7401" s="591" t="s">
        <v>735</v>
      </c>
      <c r="G7401" s="590" t="s">
        <v>311</v>
      </c>
      <c r="H7401" s="589">
        <v>99</v>
      </c>
      <c r="I7401" s="592">
        <v>1857.5</v>
      </c>
      <c r="J7401" s="592">
        <v>183892.5</v>
      </c>
      <c r="K7401" s="590" t="s">
        <v>2206</v>
      </c>
      <c r="L7401" s="590" t="s">
        <v>6249</v>
      </c>
      <c r="M7401" s="591" t="s">
        <v>735</v>
      </c>
      <c r="O7401" s="554" t="str">
        <f t="shared" si="689"/>
        <v>B4/26/18-D</v>
      </c>
    </row>
    <row r="7402" spans="1:18" ht="25">
      <c r="B7402" s="590" t="s">
        <v>1552</v>
      </c>
      <c r="C7402" s="590" t="s">
        <v>1914</v>
      </c>
      <c r="D7402" s="590" t="s">
        <v>2352</v>
      </c>
      <c r="E7402" s="590" t="s">
        <v>10</v>
      </c>
      <c r="F7402" s="591" t="s">
        <v>736</v>
      </c>
      <c r="G7402" s="590" t="s">
        <v>311</v>
      </c>
      <c r="H7402" s="589">
        <v>4</v>
      </c>
      <c r="I7402" s="592">
        <v>1857.5</v>
      </c>
      <c r="J7402" s="592">
        <v>7430</v>
      </c>
      <c r="K7402" s="590" t="s">
        <v>2206</v>
      </c>
      <c r="L7402" s="590" t="s">
        <v>6250</v>
      </c>
      <c r="M7402" s="591" t="s">
        <v>736</v>
      </c>
      <c r="O7402" s="554" t="str">
        <f t="shared" si="689"/>
        <v>B4/26/18-E</v>
      </c>
      <c r="P7402" s="555"/>
      <c r="Q7402" s="555"/>
      <c r="R7402" s="555"/>
    </row>
    <row r="7403" spans="1:18">
      <c r="B7403" s="590" t="s">
        <v>1552</v>
      </c>
      <c r="C7403" s="590" t="s">
        <v>1914</v>
      </c>
      <c r="D7403" s="590" t="s">
        <v>2352</v>
      </c>
      <c r="E7403" s="590" t="s">
        <v>11</v>
      </c>
      <c r="F7403" s="591" t="s">
        <v>737</v>
      </c>
      <c r="G7403" s="590" t="s">
        <v>311</v>
      </c>
      <c r="H7403" s="589">
        <v>15</v>
      </c>
      <c r="I7403" s="592">
        <v>1978.13</v>
      </c>
      <c r="J7403" s="592">
        <v>29671.95</v>
      </c>
      <c r="K7403" s="590" t="s">
        <v>2206</v>
      </c>
      <c r="L7403" s="590" t="s">
        <v>6251</v>
      </c>
      <c r="M7403" s="591" t="s">
        <v>737</v>
      </c>
      <c r="O7403" s="554" t="str">
        <f t="shared" si="689"/>
        <v>B4/26/18-F</v>
      </c>
    </row>
    <row r="7404" spans="1:18">
      <c r="B7404" s="590" t="s">
        <v>1552</v>
      </c>
      <c r="C7404" s="590" t="s">
        <v>1914</v>
      </c>
      <c r="D7404" s="590" t="s">
        <v>2352</v>
      </c>
      <c r="E7404" s="590" t="s">
        <v>27</v>
      </c>
      <c r="F7404" s="591" t="s">
        <v>738</v>
      </c>
      <c r="G7404" s="590" t="s">
        <v>311</v>
      </c>
      <c r="H7404" s="589">
        <v>11</v>
      </c>
      <c r="I7404" s="592">
        <v>1978.13</v>
      </c>
      <c r="J7404" s="592">
        <v>21759.43</v>
      </c>
      <c r="K7404" s="590" t="s">
        <v>2206</v>
      </c>
      <c r="L7404" s="590" t="s">
        <v>6252</v>
      </c>
      <c r="M7404" s="591" t="s">
        <v>738</v>
      </c>
      <c r="O7404" s="554" t="str">
        <f t="shared" si="689"/>
        <v>B4/26/18-G</v>
      </c>
    </row>
    <row r="7405" spans="1:18">
      <c r="B7405" s="590" t="s">
        <v>1552</v>
      </c>
      <c r="C7405" s="590" t="s">
        <v>1914</v>
      </c>
      <c r="D7405" s="590" t="s">
        <v>2352</v>
      </c>
      <c r="E7405" s="590" t="s">
        <v>28</v>
      </c>
      <c r="F7405" s="591" t="s">
        <v>739</v>
      </c>
      <c r="G7405" s="590" t="s">
        <v>311</v>
      </c>
      <c r="H7405" s="589">
        <v>2</v>
      </c>
      <c r="I7405" s="592">
        <v>1978.13</v>
      </c>
      <c r="J7405" s="592">
        <v>3956.26</v>
      </c>
      <c r="K7405" s="590" t="s">
        <v>2206</v>
      </c>
      <c r="L7405" s="590" t="s">
        <v>6253</v>
      </c>
      <c r="M7405" s="591" t="s">
        <v>739</v>
      </c>
      <c r="O7405" s="554" t="str">
        <f t="shared" si="689"/>
        <v>B4/26/18-H</v>
      </c>
    </row>
    <row r="7406" spans="1:18">
      <c r="B7406" s="590" t="s">
        <v>1552</v>
      </c>
      <c r="C7406" s="590" t="s">
        <v>1914</v>
      </c>
      <c r="D7406" s="590" t="s">
        <v>2352</v>
      </c>
      <c r="E7406" s="590" t="s">
        <v>33</v>
      </c>
      <c r="F7406" s="591" t="s">
        <v>740</v>
      </c>
      <c r="G7406" s="590" t="s">
        <v>311</v>
      </c>
      <c r="H7406" s="589">
        <v>3</v>
      </c>
      <c r="I7406" s="592">
        <v>1978.13</v>
      </c>
      <c r="J7406" s="592">
        <v>5934.39</v>
      </c>
      <c r="K7406" s="590" t="s">
        <v>2206</v>
      </c>
      <c r="L7406" s="590" t="s">
        <v>6254</v>
      </c>
      <c r="M7406" s="591" t="s">
        <v>740</v>
      </c>
      <c r="O7406" s="554" t="str">
        <f t="shared" si="689"/>
        <v>B4/26/18-J</v>
      </c>
    </row>
    <row r="7407" spans="1:18">
      <c r="B7407" s="590" t="s">
        <v>1552</v>
      </c>
      <c r="C7407" s="590" t="s">
        <v>1914</v>
      </c>
      <c r="D7407" s="590" t="s">
        <v>2352</v>
      </c>
      <c r="E7407" s="590" t="s">
        <v>34</v>
      </c>
      <c r="F7407" s="591" t="s">
        <v>741</v>
      </c>
      <c r="G7407" s="590" t="s">
        <v>311</v>
      </c>
      <c r="H7407" s="589">
        <v>14</v>
      </c>
      <c r="I7407" s="592">
        <v>2977.75</v>
      </c>
      <c r="J7407" s="592">
        <v>41688.5</v>
      </c>
      <c r="K7407" s="590" t="s">
        <v>2206</v>
      </c>
      <c r="L7407" s="590" t="s">
        <v>6255</v>
      </c>
      <c r="M7407" s="591" t="s">
        <v>741</v>
      </c>
      <c r="O7407" s="554" t="str">
        <f t="shared" si="689"/>
        <v>B4/26/18-K</v>
      </c>
    </row>
    <row r="7408" spans="1:18">
      <c r="B7408" s="590" t="s">
        <v>1552</v>
      </c>
      <c r="C7408" s="590" t="s">
        <v>1914</v>
      </c>
      <c r="D7408" s="590" t="s">
        <v>2352</v>
      </c>
      <c r="E7408" s="590" t="s">
        <v>39</v>
      </c>
      <c r="F7408" s="591" t="s">
        <v>742</v>
      </c>
      <c r="G7408" s="590" t="s">
        <v>311</v>
      </c>
      <c r="H7408" s="589">
        <v>53</v>
      </c>
      <c r="I7408" s="592">
        <v>3064.5</v>
      </c>
      <c r="J7408" s="592">
        <v>162418.5</v>
      </c>
      <c r="K7408" s="590" t="s">
        <v>2206</v>
      </c>
      <c r="L7408" s="590" t="s">
        <v>6256</v>
      </c>
      <c r="M7408" s="591" t="s">
        <v>742</v>
      </c>
      <c r="O7408" s="554" t="str">
        <f t="shared" si="689"/>
        <v>B4/26/18-L</v>
      </c>
    </row>
    <row r="7409" spans="1:18">
      <c r="B7409" s="590" t="s">
        <v>1552</v>
      </c>
      <c r="C7409" s="590" t="s">
        <v>1914</v>
      </c>
      <c r="D7409" s="590" t="s">
        <v>2352</v>
      </c>
      <c r="E7409" s="590" t="s">
        <v>38</v>
      </c>
      <c r="F7409" s="591" t="s">
        <v>743</v>
      </c>
      <c r="G7409" s="590" t="s">
        <v>311</v>
      </c>
      <c r="H7409" s="589">
        <v>3</v>
      </c>
      <c r="I7409" s="592">
        <v>11147.13</v>
      </c>
      <c r="J7409" s="592">
        <v>33441.39</v>
      </c>
      <c r="K7409" s="590" t="s">
        <v>2206</v>
      </c>
      <c r="L7409" s="590" t="s">
        <v>6257</v>
      </c>
      <c r="M7409" s="591" t="s">
        <v>743</v>
      </c>
      <c r="O7409" s="554" t="str">
        <f t="shared" si="689"/>
        <v>B4/26/18-M</v>
      </c>
    </row>
    <row r="7410" spans="1:18">
      <c r="B7410" s="590" t="s">
        <v>1552</v>
      </c>
      <c r="C7410" s="590" t="s">
        <v>1914</v>
      </c>
      <c r="D7410" s="590" t="s">
        <v>2352</v>
      </c>
      <c r="E7410" s="590" t="s">
        <v>205</v>
      </c>
      <c r="F7410" s="591" t="s">
        <v>744</v>
      </c>
      <c r="G7410" s="590" t="s">
        <v>311</v>
      </c>
      <c r="H7410" s="589">
        <v>11</v>
      </c>
      <c r="I7410" s="592">
        <v>4484.5</v>
      </c>
      <c r="J7410" s="592">
        <v>49329.5</v>
      </c>
      <c r="K7410" s="590" t="s">
        <v>2206</v>
      </c>
      <c r="L7410" s="590" t="s">
        <v>6258</v>
      </c>
      <c r="M7410" s="591" t="s">
        <v>744</v>
      </c>
      <c r="O7410" s="554" t="str">
        <f t="shared" si="689"/>
        <v>B4/26/18-N</v>
      </c>
    </row>
    <row r="7411" spans="1:18">
      <c r="B7411" s="590" t="s">
        <v>1552</v>
      </c>
      <c r="C7411" s="590" t="s">
        <v>1914</v>
      </c>
      <c r="D7411" s="590" t="s">
        <v>2352</v>
      </c>
      <c r="E7411" s="590" t="s">
        <v>414</v>
      </c>
      <c r="F7411" s="591" t="s">
        <v>745</v>
      </c>
      <c r="G7411" s="590" t="s">
        <v>311</v>
      </c>
      <c r="H7411" s="589">
        <v>41</v>
      </c>
      <c r="I7411" s="592">
        <v>5657.63</v>
      </c>
      <c r="J7411" s="592">
        <v>231962.83</v>
      </c>
      <c r="K7411" s="590" t="s">
        <v>2206</v>
      </c>
      <c r="L7411" s="590" t="s">
        <v>6259</v>
      </c>
      <c r="M7411" s="591" t="s">
        <v>745</v>
      </c>
      <c r="O7411" s="554" t="str">
        <f t="shared" si="689"/>
        <v>B4/26/18-P</v>
      </c>
    </row>
    <row r="7413" spans="1:18" ht="14.5">
      <c r="A7413" s="587">
        <v>4</v>
      </c>
      <c r="B7413" s="588" t="s">
        <v>1552</v>
      </c>
      <c r="C7413" s="588" t="s">
        <v>36</v>
      </c>
      <c r="D7413" s="588" t="s">
        <v>36</v>
      </c>
      <c r="E7413" s="588" t="s">
        <v>36</v>
      </c>
      <c r="F7413" s="587" t="s">
        <v>746</v>
      </c>
      <c r="G7413" s="588" t="s">
        <v>36</v>
      </c>
      <c r="H7413" s="587"/>
      <c r="I7413" s="587"/>
      <c r="J7413" s="583">
        <v>31250</v>
      </c>
      <c r="K7413" s="588"/>
      <c r="L7413" s="588"/>
      <c r="M7413" s="587"/>
      <c r="N7413" s="587"/>
      <c r="O7413" s="587"/>
    </row>
    <row r="7414" spans="1:18">
      <c r="B7414" s="590" t="s">
        <v>1552</v>
      </c>
      <c r="C7414" s="590" t="s">
        <v>1914</v>
      </c>
      <c r="D7414" s="590" t="s">
        <v>2352</v>
      </c>
      <c r="E7414" s="590" t="s">
        <v>416</v>
      </c>
      <c r="F7414" s="591" t="s">
        <v>747</v>
      </c>
      <c r="G7414" s="590" t="s">
        <v>0</v>
      </c>
      <c r="H7414" s="589">
        <v>1</v>
      </c>
      <c r="I7414" s="592">
        <v>31250</v>
      </c>
      <c r="J7414" s="592">
        <v>31250</v>
      </c>
      <c r="K7414" s="590" t="s">
        <v>2206</v>
      </c>
      <c r="L7414" s="590" t="s">
        <v>6260</v>
      </c>
      <c r="M7414" s="591" t="s">
        <v>747</v>
      </c>
      <c r="O7414" s="554" t="str">
        <f>+_xlfn.CONCAT(B7414,"-",E7414)</f>
        <v>B4/26/18-Q</v>
      </c>
    </row>
    <row r="7416" spans="1:18" ht="14.5">
      <c r="P7416" s="555"/>
      <c r="Q7416" s="555"/>
      <c r="R7416" s="555"/>
    </row>
    <row r="7417" spans="1:18" ht="14.5">
      <c r="A7417" s="587">
        <v>3</v>
      </c>
      <c r="B7417" s="588" t="s">
        <v>1553</v>
      </c>
      <c r="C7417" s="588" t="s">
        <v>36</v>
      </c>
      <c r="D7417" s="588" t="s">
        <v>36</v>
      </c>
      <c r="E7417" s="588" t="s">
        <v>36</v>
      </c>
      <c r="F7417" s="587" t="s">
        <v>748</v>
      </c>
      <c r="G7417" s="588" t="s">
        <v>36</v>
      </c>
      <c r="H7417" s="587"/>
      <c r="I7417" s="587"/>
      <c r="J7417" s="583">
        <v>606469.54</v>
      </c>
      <c r="K7417" s="588"/>
      <c r="L7417" s="588"/>
      <c r="M7417" s="587"/>
      <c r="N7417" s="587"/>
      <c r="O7417" s="587"/>
    </row>
    <row r="7418" spans="1:18" ht="29">
      <c r="A7418" s="587">
        <v>4</v>
      </c>
      <c r="B7418" s="588" t="s">
        <v>1553</v>
      </c>
      <c r="C7418" s="588" t="s">
        <v>36</v>
      </c>
      <c r="D7418" s="588" t="s">
        <v>36</v>
      </c>
      <c r="E7418" s="588" t="s">
        <v>36</v>
      </c>
      <c r="F7418" s="587" t="s">
        <v>749</v>
      </c>
      <c r="G7418" s="588" t="s">
        <v>36</v>
      </c>
      <c r="H7418" s="587"/>
      <c r="I7418" s="587"/>
      <c r="J7418" s="583">
        <v>606469.54</v>
      </c>
      <c r="K7418" s="588"/>
      <c r="L7418" s="588"/>
      <c r="M7418" s="587"/>
      <c r="N7418" s="587"/>
      <c r="O7418" s="587"/>
    </row>
    <row r="7419" spans="1:18">
      <c r="B7419" s="590" t="s">
        <v>1553</v>
      </c>
      <c r="C7419" s="590" t="s">
        <v>1914</v>
      </c>
      <c r="D7419" s="590" t="s">
        <v>2368</v>
      </c>
      <c r="E7419" s="590" t="s">
        <v>5</v>
      </c>
      <c r="F7419" s="591" t="s">
        <v>750</v>
      </c>
      <c r="G7419" s="590" t="s">
        <v>311</v>
      </c>
      <c r="H7419" s="589">
        <v>22</v>
      </c>
      <c r="I7419" s="592">
        <v>10398.5</v>
      </c>
      <c r="J7419" s="592">
        <v>228767</v>
      </c>
      <c r="K7419" s="590" t="s">
        <v>2206</v>
      </c>
      <c r="L7419" s="590" t="s">
        <v>6261</v>
      </c>
      <c r="M7419" s="591" t="s">
        <v>750</v>
      </c>
      <c r="O7419" s="554" t="str">
        <f t="shared" ref="O7419:O7423" si="690">+_xlfn.CONCAT(B7419,"-",E7419)</f>
        <v>B4/26/19-A</v>
      </c>
    </row>
    <row r="7420" spans="1:18" ht="14.5">
      <c r="B7420" s="590" t="s">
        <v>1553</v>
      </c>
      <c r="C7420" s="590" t="s">
        <v>1914</v>
      </c>
      <c r="D7420" s="590" t="s">
        <v>2368</v>
      </c>
      <c r="E7420" s="590" t="s">
        <v>6</v>
      </c>
      <c r="F7420" s="591" t="s">
        <v>751</v>
      </c>
      <c r="G7420" s="590" t="s">
        <v>311</v>
      </c>
      <c r="H7420" s="589">
        <v>8</v>
      </c>
      <c r="I7420" s="592">
        <v>16409.38</v>
      </c>
      <c r="J7420" s="592">
        <v>131275.04</v>
      </c>
      <c r="K7420" s="590" t="s">
        <v>2206</v>
      </c>
      <c r="L7420" s="590" t="s">
        <v>6262</v>
      </c>
      <c r="M7420" s="591" t="s">
        <v>751</v>
      </c>
      <c r="O7420" s="554" t="str">
        <f t="shared" si="690"/>
        <v>B4/26/19-B</v>
      </c>
      <c r="P7420" s="555"/>
      <c r="Q7420" s="555"/>
      <c r="R7420" s="555"/>
    </row>
    <row r="7421" spans="1:18" ht="14.5">
      <c r="B7421" s="590" t="s">
        <v>1553</v>
      </c>
      <c r="C7421" s="590" t="s">
        <v>1914</v>
      </c>
      <c r="D7421" s="590" t="s">
        <v>2368</v>
      </c>
      <c r="E7421" s="590" t="s">
        <v>7</v>
      </c>
      <c r="F7421" s="591" t="s">
        <v>752</v>
      </c>
      <c r="G7421" s="590" t="s">
        <v>311</v>
      </c>
      <c r="H7421" s="589">
        <v>24</v>
      </c>
      <c r="I7421" s="592">
        <v>4302.75</v>
      </c>
      <c r="J7421" s="592">
        <v>103266</v>
      </c>
      <c r="K7421" s="590" t="s">
        <v>2206</v>
      </c>
      <c r="L7421" s="590" t="s">
        <v>6263</v>
      </c>
      <c r="M7421" s="591" t="s">
        <v>752</v>
      </c>
      <c r="O7421" s="554" t="str">
        <f t="shared" si="690"/>
        <v>B4/26/19-C</v>
      </c>
      <c r="P7421" s="555"/>
      <c r="Q7421" s="555"/>
      <c r="R7421" s="555"/>
    </row>
    <row r="7422" spans="1:18">
      <c r="B7422" s="590" t="s">
        <v>1553</v>
      </c>
      <c r="C7422" s="590" t="s">
        <v>1914</v>
      </c>
      <c r="D7422" s="590" t="s">
        <v>2368</v>
      </c>
      <c r="E7422" s="590" t="s">
        <v>8</v>
      </c>
      <c r="F7422" s="591" t="s">
        <v>753</v>
      </c>
      <c r="G7422" s="590" t="s">
        <v>311</v>
      </c>
      <c r="H7422" s="589">
        <v>5</v>
      </c>
      <c r="I7422" s="592">
        <v>3737.25</v>
      </c>
      <c r="J7422" s="592">
        <v>18686.25</v>
      </c>
      <c r="K7422" s="590" t="s">
        <v>2206</v>
      </c>
      <c r="L7422" s="590" t="s">
        <v>6264</v>
      </c>
      <c r="M7422" s="591" t="s">
        <v>753</v>
      </c>
      <c r="O7422" s="554" t="str">
        <f t="shared" si="690"/>
        <v>B4/26/19-D</v>
      </c>
    </row>
    <row r="7423" spans="1:18">
      <c r="B7423" s="590" t="s">
        <v>1553</v>
      </c>
      <c r="C7423" s="590" t="s">
        <v>1914</v>
      </c>
      <c r="D7423" s="590" t="s">
        <v>2368</v>
      </c>
      <c r="E7423" s="590" t="s">
        <v>10</v>
      </c>
      <c r="F7423" s="591" t="s">
        <v>754</v>
      </c>
      <c r="G7423" s="590" t="s">
        <v>311</v>
      </c>
      <c r="H7423" s="589">
        <v>59</v>
      </c>
      <c r="I7423" s="592">
        <v>2109.75</v>
      </c>
      <c r="J7423" s="592">
        <v>124475.25</v>
      </c>
      <c r="K7423" s="590" t="s">
        <v>2206</v>
      </c>
      <c r="L7423" s="590" t="s">
        <v>6265</v>
      </c>
      <c r="M7423" s="591" t="s">
        <v>754</v>
      </c>
      <c r="O7423" s="554" t="str">
        <f t="shared" si="690"/>
        <v>B4/26/19-E</v>
      </c>
    </row>
    <row r="7425" spans="1:18" ht="14.5">
      <c r="A7425" s="587" t="s">
        <v>1633</v>
      </c>
      <c r="B7425" s="588" t="s">
        <v>1553</v>
      </c>
      <c r="C7425" s="588" t="s">
        <v>36</v>
      </c>
      <c r="D7425" s="588" t="s">
        <v>36</v>
      </c>
      <c r="E7425" s="588" t="s">
        <v>36</v>
      </c>
      <c r="F7425" s="587" t="s">
        <v>25</v>
      </c>
      <c r="G7425" s="588"/>
      <c r="H7425" s="587"/>
      <c r="I7425" s="587"/>
      <c r="J7425" s="587"/>
      <c r="K7425" s="588"/>
      <c r="L7425" s="588"/>
      <c r="M7425" s="587"/>
      <c r="N7425" s="587"/>
      <c r="O7425" s="587"/>
    </row>
    <row r="7426" spans="1:18" ht="14.5">
      <c r="A7426" s="587" t="s">
        <v>1633</v>
      </c>
      <c r="B7426" s="588" t="s">
        <v>1553</v>
      </c>
      <c r="C7426" s="588" t="s">
        <v>36</v>
      </c>
      <c r="D7426" s="588" t="s">
        <v>36</v>
      </c>
      <c r="E7426" s="588" t="s">
        <v>36</v>
      </c>
      <c r="F7426" s="587" t="s">
        <v>9</v>
      </c>
      <c r="G7426" s="588"/>
      <c r="H7426" s="587"/>
      <c r="I7426" s="587"/>
      <c r="J7426" s="587"/>
      <c r="K7426" s="588"/>
      <c r="L7426" s="588"/>
      <c r="M7426" s="587"/>
      <c r="N7426" s="587"/>
      <c r="O7426" s="587"/>
    </row>
    <row r="7428" spans="1:18" ht="14.5">
      <c r="P7428" s="555"/>
      <c r="Q7428" s="555"/>
      <c r="R7428" s="555"/>
    </row>
    <row r="7429" spans="1:18" ht="14.5">
      <c r="A7429" s="587">
        <v>2</v>
      </c>
      <c r="B7429" s="588" t="s">
        <v>1554</v>
      </c>
      <c r="C7429" s="588" t="s">
        <v>36</v>
      </c>
      <c r="D7429" s="588" t="s">
        <v>36</v>
      </c>
      <c r="E7429" s="588" t="s">
        <v>36</v>
      </c>
      <c r="F7429" s="587" t="s">
        <v>37</v>
      </c>
      <c r="G7429" s="588" t="s">
        <v>36</v>
      </c>
      <c r="H7429" s="587"/>
      <c r="I7429" s="587"/>
      <c r="J7429" s="583">
        <v>6276525.9500000002</v>
      </c>
      <c r="K7429" s="588"/>
      <c r="L7429" s="588"/>
      <c r="M7429" s="587"/>
      <c r="N7429" s="587"/>
      <c r="O7429" s="587"/>
      <c r="P7429" s="555"/>
      <c r="Q7429" s="555"/>
      <c r="R7429" s="555"/>
    </row>
    <row r="7430" spans="1:18" ht="29">
      <c r="A7430" s="587">
        <v>3</v>
      </c>
      <c r="B7430" s="588" t="s">
        <v>1554</v>
      </c>
      <c r="C7430" s="588" t="s">
        <v>36</v>
      </c>
      <c r="D7430" s="588" t="s">
        <v>36</v>
      </c>
      <c r="E7430" s="588" t="s">
        <v>36</v>
      </c>
      <c r="F7430" s="587" t="s">
        <v>997</v>
      </c>
      <c r="G7430" s="588" t="s">
        <v>36</v>
      </c>
      <c r="H7430" s="587"/>
      <c r="I7430" s="587"/>
      <c r="J7430" s="587">
        <v>0</v>
      </c>
      <c r="K7430" s="588"/>
      <c r="L7430" s="588"/>
      <c r="M7430" s="587"/>
      <c r="N7430" s="587"/>
      <c r="O7430" s="587"/>
    </row>
    <row r="7431" spans="1:18" ht="29">
      <c r="A7431" s="587">
        <v>4</v>
      </c>
      <c r="B7431" s="588" t="s">
        <v>1554</v>
      </c>
      <c r="C7431" s="588" t="s">
        <v>36</v>
      </c>
      <c r="D7431" s="588" t="s">
        <v>36</v>
      </c>
      <c r="E7431" s="588" t="s">
        <v>36</v>
      </c>
      <c r="F7431" s="587" t="s">
        <v>998</v>
      </c>
      <c r="G7431" s="588" t="s">
        <v>36</v>
      </c>
      <c r="H7431" s="587"/>
      <c r="I7431" s="587"/>
      <c r="J7431" s="587">
        <v>0</v>
      </c>
      <c r="K7431" s="588"/>
      <c r="L7431" s="588"/>
      <c r="M7431" s="587"/>
      <c r="N7431" s="587"/>
      <c r="O7431" s="587"/>
    </row>
    <row r="7432" spans="1:18" ht="14.5">
      <c r="A7432" s="587">
        <v>4</v>
      </c>
      <c r="B7432" s="588" t="s">
        <v>1554</v>
      </c>
      <c r="C7432" s="588" t="s">
        <v>36</v>
      </c>
      <c r="D7432" s="588" t="s">
        <v>36</v>
      </c>
      <c r="E7432" s="588" t="s">
        <v>36</v>
      </c>
      <c r="F7432" s="587" t="s">
        <v>999</v>
      </c>
      <c r="G7432" s="588" t="s">
        <v>36</v>
      </c>
      <c r="H7432" s="587"/>
      <c r="I7432" s="587"/>
      <c r="J7432" s="587">
        <v>0</v>
      </c>
      <c r="K7432" s="588"/>
      <c r="L7432" s="588"/>
      <c r="M7432" s="587"/>
      <c r="N7432" s="587"/>
      <c r="O7432" s="587"/>
      <c r="P7432" s="555"/>
      <c r="Q7432" s="555"/>
      <c r="R7432" s="555"/>
    </row>
    <row r="7433" spans="1:18" ht="29">
      <c r="A7433" s="587">
        <v>5</v>
      </c>
      <c r="B7433" s="588" t="s">
        <v>1554</v>
      </c>
      <c r="C7433" s="588" t="s">
        <v>36</v>
      </c>
      <c r="D7433" s="588" t="s">
        <v>36</v>
      </c>
      <c r="E7433" s="588" t="s">
        <v>36</v>
      </c>
      <c r="F7433" s="587" t="s">
        <v>1000</v>
      </c>
      <c r="G7433" s="588" t="s">
        <v>36</v>
      </c>
      <c r="H7433" s="587"/>
      <c r="I7433" s="587"/>
      <c r="J7433" s="587">
        <v>0</v>
      </c>
      <c r="K7433" s="588"/>
      <c r="L7433" s="588"/>
      <c r="M7433" s="587"/>
      <c r="N7433" s="587"/>
      <c r="O7433" s="587"/>
      <c r="P7433" s="555"/>
      <c r="Q7433" s="555"/>
      <c r="R7433" s="555"/>
    </row>
    <row r="7434" spans="1:18" ht="29">
      <c r="A7434" s="587">
        <v>5</v>
      </c>
      <c r="B7434" s="588" t="s">
        <v>1554</v>
      </c>
      <c r="C7434" s="588" t="s">
        <v>36</v>
      </c>
      <c r="D7434" s="588" t="s">
        <v>36</v>
      </c>
      <c r="E7434" s="588" t="s">
        <v>36</v>
      </c>
      <c r="F7434" s="587" t="s">
        <v>1001</v>
      </c>
      <c r="G7434" s="588" t="s">
        <v>36</v>
      </c>
      <c r="H7434" s="587"/>
      <c r="I7434" s="587"/>
      <c r="J7434" s="587">
        <v>0</v>
      </c>
      <c r="K7434" s="588"/>
      <c r="L7434" s="588"/>
      <c r="M7434" s="587"/>
      <c r="N7434" s="587"/>
      <c r="O7434" s="587"/>
      <c r="P7434" s="555"/>
      <c r="Q7434" s="555"/>
      <c r="R7434" s="555"/>
    </row>
    <row r="7435" spans="1:18" ht="14.5">
      <c r="A7435" s="587">
        <v>5</v>
      </c>
      <c r="B7435" s="588" t="s">
        <v>1554</v>
      </c>
      <c r="C7435" s="588" t="s">
        <v>36</v>
      </c>
      <c r="D7435" s="588" t="s">
        <v>36</v>
      </c>
      <c r="E7435" s="588" t="s">
        <v>36</v>
      </c>
      <c r="F7435" s="587" t="s">
        <v>1002</v>
      </c>
      <c r="G7435" s="588" t="s">
        <v>36</v>
      </c>
      <c r="H7435" s="587"/>
      <c r="I7435" s="587"/>
      <c r="J7435" s="587">
        <v>0</v>
      </c>
      <c r="K7435" s="588"/>
      <c r="L7435" s="588"/>
      <c r="M7435" s="587"/>
      <c r="N7435" s="587"/>
      <c r="O7435" s="587"/>
      <c r="P7435" s="555"/>
      <c r="Q7435" s="555"/>
      <c r="R7435" s="555"/>
    </row>
    <row r="7436" spans="1:18" ht="29">
      <c r="A7436" s="587">
        <v>5</v>
      </c>
      <c r="B7436" s="588" t="s">
        <v>1554</v>
      </c>
      <c r="C7436" s="588" t="s">
        <v>36</v>
      </c>
      <c r="D7436" s="588" t="s">
        <v>36</v>
      </c>
      <c r="E7436" s="588" t="s">
        <v>36</v>
      </c>
      <c r="F7436" s="587" t="s">
        <v>1003</v>
      </c>
      <c r="G7436" s="588" t="s">
        <v>36</v>
      </c>
      <c r="H7436" s="587"/>
      <c r="I7436" s="587"/>
      <c r="J7436" s="587">
        <v>0</v>
      </c>
      <c r="K7436" s="588"/>
      <c r="L7436" s="588"/>
      <c r="M7436" s="587"/>
      <c r="N7436" s="587"/>
      <c r="O7436" s="587"/>
      <c r="P7436" s="555"/>
      <c r="Q7436" s="555"/>
      <c r="R7436" s="555"/>
    </row>
    <row r="7437" spans="1:18" ht="29">
      <c r="A7437" s="587">
        <v>5</v>
      </c>
      <c r="B7437" s="588" t="s">
        <v>1554</v>
      </c>
      <c r="C7437" s="588" t="s">
        <v>36</v>
      </c>
      <c r="D7437" s="588" t="s">
        <v>36</v>
      </c>
      <c r="E7437" s="588" t="s">
        <v>36</v>
      </c>
      <c r="F7437" s="587" t="s">
        <v>1004</v>
      </c>
      <c r="G7437" s="588" t="s">
        <v>36</v>
      </c>
      <c r="H7437" s="587"/>
      <c r="I7437" s="587"/>
      <c r="J7437" s="587">
        <v>0</v>
      </c>
      <c r="K7437" s="588"/>
      <c r="L7437" s="588"/>
      <c r="M7437" s="587"/>
      <c r="N7437" s="587"/>
      <c r="O7437" s="587"/>
      <c r="P7437" s="555"/>
      <c r="Q7437" s="555"/>
      <c r="R7437" s="555"/>
    </row>
    <row r="7438" spans="1:18" ht="43.5">
      <c r="A7438" s="587">
        <v>5</v>
      </c>
      <c r="B7438" s="588" t="s">
        <v>1554</v>
      </c>
      <c r="C7438" s="588" t="s">
        <v>36</v>
      </c>
      <c r="D7438" s="588" t="s">
        <v>36</v>
      </c>
      <c r="E7438" s="588" t="s">
        <v>36</v>
      </c>
      <c r="F7438" s="587" t="s">
        <v>1005</v>
      </c>
      <c r="G7438" s="588" t="s">
        <v>36</v>
      </c>
      <c r="H7438" s="587"/>
      <c r="I7438" s="587"/>
      <c r="J7438" s="587">
        <v>0</v>
      </c>
      <c r="K7438" s="588"/>
      <c r="L7438" s="588"/>
      <c r="M7438" s="587"/>
      <c r="N7438" s="587"/>
      <c r="O7438" s="587"/>
      <c r="P7438" s="555"/>
      <c r="Q7438" s="555"/>
      <c r="R7438" s="555"/>
    </row>
    <row r="7439" spans="1:18" ht="29">
      <c r="A7439" s="587">
        <v>5</v>
      </c>
      <c r="B7439" s="588" t="s">
        <v>1554</v>
      </c>
      <c r="C7439" s="588" t="s">
        <v>36</v>
      </c>
      <c r="D7439" s="588" t="s">
        <v>36</v>
      </c>
      <c r="E7439" s="588" t="s">
        <v>36</v>
      </c>
      <c r="F7439" s="587" t="s">
        <v>1006</v>
      </c>
      <c r="G7439" s="588" t="s">
        <v>36</v>
      </c>
      <c r="H7439" s="587"/>
      <c r="I7439" s="587"/>
      <c r="J7439" s="587">
        <v>0</v>
      </c>
      <c r="K7439" s="588"/>
      <c r="L7439" s="588"/>
      <c r="M7439" s="587"/>
      <c r="N7439" s="587"/>
      <c r="O7439" s="587"/>
      <c r="P7439" s="555"/>
      <c r="Q7439" s="555"/>
      <c r="R7439" s="555"/>
    </row>
    <row r="7440" spans="1:18" ht="29">
      <c r="A7440" s="587">
        <v>5</v>
      </c>
      <c r="B7440" s="588" t="s">
        <v>1554</v>
      </c>
      <c r="C7440" s="588" t="s">
        <v>36</v>
      </c>
      <c r="D7440" s="588" t="s">
        <v>36</v>
      </c>
      <c r="E7440" s="588" t="s">
        <v>36</v>
      </c>
      <c r="F7440" s="587" t="s">
        <v>1007</v>
      </c>
      <c r="G7440" s="588" t="s">
        <v>36</v>
      </c>
      <c r="H7440" s="587"/>
      <c r="I7440" s="587"/>
      <c r="J7440" s="587">
        <v>0</v>
      </c>
      <c r="K7440" s="588"/>
      <c r="L7440" s="588"/>
      <c r="M7440" s="587"/>
      <c r="N7440" s="587"/>
      <c r="O7440" s="587"/>
      <c r="P7440" s="555"/>
      <c r="Q7440" s="555"/>
      <c r="R7440" s="555"/>
    </row>
    <row r="7441" spans="1:18" ht="14.5">
      <c r="P7441" s="555"/>
      <c r="Q7441" s="555"/>
      <c r="R7441" s="555"/>
    </row>
    <row r="7442" spans="1:18" ht="14.5">
      <c r="A7442" s="587">
        <v>4</v>
      </c>
      <c r="B7442" s="588" t="s">
        <v>1554</v>
      </c>
      <c r="C7442" s="588" t="s">
        <v>36</v>
      </c>
      <c r="D7442" s="588" t="s">
        <v>36</v>
      </c>
      <c r="E7442" s="588" t="s">
        <v>36</v>
      </c>
      <c r="F7442" s="587" t="s">
        <v>1008</v>
      </c>
      <c r="G7442" s="588" t="s">
        <v>36</v>
      </c>
      <c r="H7442" s="587"/>
      <c r="I7442" s="587"/>
      <c r="J7442" s="587">
        <v>0</v>
      </c>
      <c r="K7442" s="588"/>
      <c r="L7442" s="588"/>
      <c r="M7442" s="587"/>
      <c r="N7442" s="587"/>
      <c r="O7442" s="587"/>
      <c r="P7442" s="555"/>
      <c r="Q7442" s="555"/>
      <c r="R7442" s="555"/>
    </row>
    <row r="7443" spans="1:18" ht="29">
      <c r="A7443" s="587">
        <v>5</v>
      </c>
      <c r="B7443" s="588" t="s">
        <v>1554</v>
      </c>
      <c r="C7443" s="588" t="s">
        <v>36</v>
      </c>
      <c r="D7443" s="588" t="s">
        <v>36</v>
      </c>
      <c r="E7443" s="588" t="s">
        <v>36</v>
      </c>
      <c r="F7443" s="587" t="s">
        <v>1009</v>
      </c>
      <c r="G7443" s="588" t="s">
        <v>36</v>
      </c>
      <c r="H7443" s="587"/>
      <c r="I7443" s="587"/>
      <c r="J7443" s="587">
        <v>0</v>
      </c>
      <c r="K7443" s="588"/>
      <c r="L7443" s="588"/>
      <c r="M7443" s="587"/>
      <c r="N7443" s="587"/>
      <c r="O7443" s="587"/>
      <c r="P7443" s="555"/>
      <c r="Q7443" s="555"/>
      <c r="R7443" s="555"/>
    </row>
    <row r="7444" spans="1:18" ht="29">
      <c r="A7444" s="587">
        <v>5</v>
      </c>
      <c r="B7444" s="588" t="s">
        <v>1554</v>
      </c>
      <c r="C7444" s="588" t="s">
        <v>36</v>
      </c>
      <c r="D7444" s="588" t="s">
        <v>36</v>
      </c>
      <c r="E7444" s="588" t="s">
        <v>36</v>
      </c>
      <c r="F7444" s="587" t="s">
        <v>1010</v>
      </c>
      <c r="G7444" s="588" t="s">
        <v>36</v>
      </c>
      <c r="H7444" s="587"/>
      <c r="I7444" s="587"/>
      <c r="J7444" s="587">
        <v>0</v>
      </c>
      <c r="K7444" s="588"/>
      <c r="L7444" s="588"/>
      <c r="M7444" s="587"/>
      <c r="N7444" s="587"/>
      <c r="O7444" s="587"/>
    </row>
    <row r="7445" spans="1:18" ht="29">
      <c r="A7445" s="587">
        <v>5</v>
      </c>
      <c r="B7445" s="588" t="s">
        <v>1554</v>
      </c>
      <c r="C7445" s="588" t="s">
        <v>36</v>
      </c>
      <c r="D7445" s="588" t="s">
        <v>36</v>
      </c>
      <c r="E7445" s="588" t="s">
        <v>36</v>
      </c>
      <c r="F7445" s="587" t="s">
        <v>1011</v>
      </c>
      <c r="G7445" s="588" t="s">
        <v>36</v>
      </c>
      <c r="H7445" s="587"/>
      <c r="I7445" s="587"/>
      <c r="J7445" s="587">
        <v>0</v>
      </c>
      <c r="K7445" s="588"/>
      <c r="L7445" s="588"/>
      <c r="M7445" s="587"/>
      <c r="N7445" s="587"/>
      <c r="O7445" s="587"/>
      <c r="P7445" s="555"/>
      <c r="Q7445" s="555"/>
      <c r="R7445" s="555"/>
    </row>
    <row r="7446" spans="1:18" ht="29">
      <c r="A7446" s="587">
        <v>5</v>
      </c>
      <c r="B7446" s="588" t="s">
        <v>1554</v>
      </c>
      <c r="C7446" s="588" t="s">
        <v>36</v>
      </c>
      <c r="D7446" s="588" t="s">
        <v>36</v>
      </c>
      <c r="E7446" s="588" t="s">
        <v>36</v>
      </c>
      <c r="F7446" s="587" t="s">
        <v>1012</v>
      </c>
      <c r="G7446" s="588" t="s">
        <v>36</v>
      </c>
      <c r="H7446" s="587"/>
      <c r="I7446" s="587"/>
      <c r="J7446" s="587">
        <v>0</v>
      </c>
      <c r="K7446" s="588"/>
      <c r="L7446" s="588"/>
      <c r="M7446" s="587"/>
      <c r="N7446" s="587"/>
      <c r="O7446" s="587"/>
      <c r="P7446" s="555"/>
      <c r="Q7446" s="555"/>
      <c r="R7446" s="555"/>
    </row>
    <row r="7447" spans="1:18" ht="14.5">
      <c r="A7447" s="587">
        <v>5</v>
      </c>
      <c r="B7447" s="588" t="s">
        <v>1554</v>
      </c>
      <c r="C7447" s="588" t="s">
        <v>36</v>
      </c>
      <c r="D7447" s="588" t="s">
        <v>36</v>
      </c>
      <c r="E7447" s="588" t="s">
        <v>36</v>
      </c>
      <c r="F7447" s="587" t="s">
        <v>1013</v>
      </c>
      <c r="G7447" s="588" t="s">
        <v>36</v>
      </c>
      <c r="H7447" s="587"/>
      <c r="I7447" s="587"/>
      <c r="J7447" s="587">
        <v>0</v>
      </c>
      <c r="K7447" s="588"/>
      <c r="L7447" s="588"/>
      <c r="M7447" s="587"/>
      <c r="N7447" s="587"/>
      <c r="O7447" s="587"/>
      <c r="P7447" s="555"/>
      <c r="Q7447" s="555"/>
      <c r="R7447" s="555"/>
    </row>
    <row r="7448" spans="1:18" ht="14.5">
      <c r="P7448" s="555"/>
      <c r="Q7448" s="555"/>
      <c r="R7448" s="555"/>
    </row>
    <row r="7449" spans="1:18" ht="14.5">
      <c r="A7449" s="587">
        <v>4</v>
      </c>
      <c r="B7449" s="588" t="s">
        <v>1554</v>
      </c>
      <c r="C7449" s="588" t="s">
        <v>36</v>
      </c>
      <c r="D7449" s="588" t="s">
        <v>36</v>
      </c>
      <c r="E7449" s="588" t="s">
        <v>36</v>
      </c>
      <c r="F7449" s="587" t="s">
        <v>1014</v>
      </c>
      <c r="G7449" s="588" t="s">
        <v>36</v>
      </c>
      <c r="H7449" s="587"/>
      <c r="I7449" s="587"/>
      <c r="J7449" s="587">
        <v>0</v>
      </c>
      <c r="K7449" s="588"/>
      <c r="L7449" s="588"/>
      <c r="M7449" s="587"/>
      <c r="N7449" s="587"/>
      <c r="O7449" s="587"/>
      <c r="P7449" s="555"/>
      <c r="Q7449" s="555"/>
      <c r="R7449" s="555"/>
    </row>
    <row r="7450" spans="1:18" ht="29">
      <c r="A7450" s="587">
        <v>5</v>
      </c>
      <c r="B7450" s="588" t="s">
        <v>1554</v>
      </c>
      <c r="C7450" s="588" t="s">
        <v>36</v>
      </c>
      <c r="D7450" s="588" t="s">
        <v>36</v>
      </c>
      <c r="E7450" s="588" t="s">
        <v>36</v>
      </c>
      <c r="F7450" s="587" t="s">
        <v>1015</v>
      </c>
      <c r="G7450" s="588" t="s">
        <v>36</v>
      </c>
      <c r="H7450" s="587"/>
      <c r="I7450" s="587"/>
      <c r="J7450" s="587">
        <v>0</v>
      </c>
      <c r="K7450" s="588"/>
      <c r="L7450" s="588"/>
      <c r="M7450" s="587"/>
      <c r="N7450" s="587"/>
      <c r="O7450" s="587"/>
      <c r="P7450" s="555"/>
      <c r="Q7450" s="555"/>
      <c r="R7450" s="555"/>
    </row>
    <row r="7451" spans="1:18" ht="14.5">
      <c r="A7451" s="587">
        <v>5</v>
      </c>
      <c r="B7451" s="588" t="s">
        <v>1554</v>
      </c>
      <c r="C7451" s="588" t="s">
        <v>36</v>
      </c>
      <c r="D7451" s="588" t="s">
        <v>36</v>
      </c>
      <c r="E7451" s="588" t="s">
        <v>36</v>
      </c>
      <c r="F7451" s="587" t="s">
        <v>1016</v>
      </c>
      <c r="G7451" s="588" t="s">
        <v>36</v>
      </c>
      <c r="H7451" s="587"/>
      <c r="I7451" s="587"/>
      <c r="J7451" s="587">
        <v>0</v>
      </c>
      <c r="K7451" s="588"/>
      <c r="L7451" s="588"/>
      <c r="M7451" s="587"/>
      <c r="N7451" s="587"/>
      <c r="O7451" s="587"/>
    </row>
    <row r="7452" spans="1:18" ht="14.5">
      <c r="P7452" s="555"/>
      <c r="Q7452" s="555"/>
      <c r="R7452" s="555"/>
    </row>
    <row r="7453" spans="1:18" ht="29">
      <c r="A7453" s="587">
        <v>3</v>
      </c>
      <c r="B7453" s="588" t="s">
        <v>1554</v>
      </c>
      <c r="C7453" s="588" t="s">
        <v>36</v>
      </c>
      <c r="D7453" s="588" t="s">
        <v>36</v>
      </c>
      <c r="E7453" s="588" t="s">
        <v>36</v>
      </c>
      <c r="F7453" s="587" t="s">
        <v>1017</v>
      </c>
      <c r="G7453" s="588" t="s">
        <v>36</v>
      </c>
      <c r="H7453" s="587"/>
      <c r="I7453" s="587"/>
      <c r="J7453" s="583">
        <v>12500</v>
      </c>
      <c r="K7453" s="588"/>
      <c r="L7453" s="588"/>
      <c r="M7453" s="587"/>
      <c r="N7453" s="587"/>
      <c r="O7453" s="587"/>
      <c r="P7453" s="555"/>
      <c r="Q7453" s="555"/>
      <c r="R7453" s="555"/>
    </row>
    <row r="7454" spans="1:18" ht="14.5">
      <c r="A7454" s="587">
        <v>4</v>
      </c>
      <c r="B7454" s="588" t="s">
        <v>1554</v>
      </c>
      <c r="C7454" s="588" t="s">
        <v>36</v>
      </c>
      <c r="D7454" s="588" t="s">
        <v>36</v>
      </c>
      <c r="E7454" s="588" t="s">
        <v>36</v>
      </c>
      <c r="F7454" s="587" t="s">
        <v>1018</v>
      </c>
      <c r="G7454" s="588" t="s">
        <v>36</v>
      </c>
      <c r="H7454" s="587"/>
      <c r="I7454" s="587"/>
      <c r="J7454" s="583">
        <v>12500</v>
      </c>
      <c r="K7454" s="588"/>
      <c r="L7454" s="588"/>
      <c r="M7454" s="587"/>
      <c r="N7454" s="587"/>
      <c r="O7454" s="587"/>
      <c r="P7454" s="555"/>
      <c r="Q7454" s="555"/>
      <c r="R7454" s="555"/>
    </row>
    <row r="7455" spans="1:18" ht="25">
      <c r="B7455" s="590" t="s">
        <v>1554</v>
      </c>
      <c r="C7455" s="590" t="s">
        <v>1914</v>
      </c>
      <c r="D7455" s="590" t="s">
        <v>2375</v>
      </c>
      <c r="E7455" s="590" t="s">
        <v>5</v>
      </c>
      <c r="F7455" s="591" t="s">
        <v>1019</v>
      </c>
      <c r="G7455" s="590" t="s">
        <v>0</v>
      </c>
      <c r="H7455" s="589">
        <v>1</v>
      </c>
      <c r="I7455" s="592">
        <v>12500</v>
      </c>
      <c r="J7455" s="592">
        <v>12500</v>
      </c>
      <c r="K7455" s="590" t="s">
        <v>2376</v>
      </c>
      <c r="L7455" s="590" t="s">
        <v>6266</v>
      </c>
      <c r="M7455" s="591" t="s">
        <v>1019</v>
      </c>
      <c r="O7455" s="554" t="str">
        <f>+_xlfn.CONCAT(B7455,"-",E7455)</f>
        <v>B4/27/01-A</v>
      </c>
    </row>
    <row r="7456" spans="1:18" ht="14.5">
      <c r="P7456" s="555"/>
      <c r="Q7456" s="555"/>
      <c r="R7456" s="555"/>
    </row>
    <row r="7457" spans="1:18" ht="14.5">
      <c r="P7457" s="555"/>
      <c r="Q7457" s="555"/>
      <c r="R7457" s="555"/>
    </row>
    <row r="7458" spans="1:18" ht="29">
      <c r="A7458" s="587">
        <v>3</v>
      </c>
      <c r="B7458" s="588" t="s">
        <v>1555</v>
      </c>
      <c r="C7458" s="588" t="s">
        <v>36</v>
      </c>
      <c r="D7458" s="588" t="s">
        <v>36</v>
      </c>
      <c r="E7458" s="588" t="s">
        <v>36</v>
      </c>
      <c r="F7458" s="587" t="s">
        <v>1020</v>
      </c>
      <c r="G7458" s="588" t="s">
        <v>36</v>
      </c>
      <c r="H7458" s="587"/>
      <c r="I7458" s="587"/>
      <c r="J7458" s="587">
        <v>0</v>
      </c>
      <c r="K7458" s="588"/>
      <c r="L7458" s="588"/>
      <c r="M7458" s="587"/>
      <c r="N7458" s="587"/>
      <c r="O7458" s="587"/>
    </row>
    <row r="7459" spans="1:18" ht="29">
      <c r="A7459" s="587">
        <v>4</v>
      </c>
      <c r="B7459" s="588" t="s">
        <v>1555</v>
      </c>
      <c r="C7459" s="588" t="s">
        <v>36</v>
      </c>
      <c r="D7459" s="588" t="s">
        <v>36</v>
      </c>
      <c r="E7459" s="588" t="s">
        <v>36</v>
      </c>
      <c r="F7459" s="587" t="s">
        <v>998</v>
      </c>
      <c r="G7459" s="588" t="s">
        <v>36</v>
      </c>
      <c r="H7459" s="587"/>
      <c r="I7459" s="587"/>
      <c r="J7459" s="587">
        <v>0</v>
      </c>
      <c r="K7459" s="588"/>
      <c r="L7459" s="588"/>
      <c r="M7459" s="587"/>
      <c r="N7459" s="587"/>
      <c r="O7459" s="587"/>
    </row>
    <row r="7460" spans="1:18" ht="29">
      <c r="A7460" s="587">
        <v>5</v>
      </c>
      <c r="B7460" s="588" t="s">
        <v>1555</v>
      </c>
      <c r="C7460" s="588" t="s">
        <v>36</v>
      </c>
      <c r="D7460" s="588" t="s">
        <v>36</v>
      </c>
      <c r="E7460" s="588" t="s">
        <v>36</v>
      </c>
      <c r="F7460" s="587" t="s">
        <v>1021</v>
      </c>
      <c r="G7460" s="588" t="s">
        <v>36</v>
      </c>
      <c r="H7460" s="587"/>
      <c r="I7460" s="587"/>
      <c r="J7460" s="587">
        <v>0</v>
      </c>
      <c r="K7460" s="588"/>
      <c r="L7460" s="588"/>
      <c r="M7460" s="587"/>
      <c r="N7460" s="587"/>
      <c r="O7460" s="587"/>
    </row>
    <row r="7461" spans="1:18" ht="29">
      <c r="A7461" s="587">
        <v>5</v>
      </c>
      <c r="B7461" s="588" t="s">
        <v>1555</v>
      </c>
      <c r="C7461" s="588" t="s">
        <v>36</v>
      </c>
      <c r="D7461" s="588" t="s">
        <v>36</v>
      </c>
      <c r="E7461" s="588" t="s">
        <v>36</v>
      </c>
      <c r="F7461" s="587" t="s">
        <v>1022</v>
      </c>
      <c r="G7461" s="588" t="s">
        <v>36</v>
      </c>
      <c r="H7461" s="587"/>
      <c r="I7461" s="587"/>
      <c r="J7461" s="587">
        <v>0</v>
      </c>
      <c r="K7461" s="588"/>
      <c r="L7461" s="588"/>
      <c r="M7461" s="587"/>
      <c r="N7461" s="587"/>
      <c r="O7461" s="587"/>
      <c r="P7461" s="555"/>
      <c r="Q7461" s="555"/>
      <c r="R7461" s="555"/>
    </row>
    <row r="7462" spans="1:18" ht="29">
      <c r="A7462" s="587">
        <v>5</v>
      </c>
      <c r="B7462" s="588" t="s">
        <v>1555</v>
      </c>
      <c r="C7462" s="588" t="s">
        <v>36</v>
      </c>
      <c r="D7462" s="588" t="s">
        <v>36</v>
      </c>
      <c r="E7462" s="588" t="s">
        <v>36</v>
      </c>
      <c r="F7462" s="587" t="s">
        <v>1023</v>
      </c>
      <c r="G7462" s="588" t="s">
        <v>36</v>
      </c>
      <c r="H7462" s="587"/>
      <c r="I7462" s="587"/>
      <c r="J7462" s="587">
        <v>0</v>
      </c>
      <c r="K7462" s="588"/>
      <c r="L7462" s="588"/>
      <c r="M7462" s="587"/>
      <c r="N7462" s="587"/>
      <c r="O7462" s="587"/>
      <c r="P7462" s="555"/>
      <c r="Q7462" s="555"/>
      <c r="R7462" s="555"/>
    </row>
    <row r="7463" spans="1:18" ht="29">
      <c r="A7463" s="587">
        <v>5</v>
      </c>
      <c r="B7463" s="588" t="s">
        <v>1555</v>
      </c>
      <c r="C7463" s="588" t="s">
        <v>36</v>
      </c>
      <c r="D7463" s="588" t="s">
        <v>36</v>
      </c>
      <c r="E7463" s="588" t="s">
        <v>36</v>
      </c>
      <c r="F7463" s="587" t="s">
        <v>1024</v>
      </c>
      <c r="G7463" s="588" t="s">
        <v>36</v>
      </c>
      <c r="H7463" s="587"/>
      <c r="I7463" s="587"/>
      <c r="J7463" s="587">
        <v>0</v>
      </c>
      <c r="K7463" s="588"/>
      <c r="L7463" s="588"/>
      <c r="M7463" s="587"/>
      <c r="N7463" s="587"/>
      <c r="O7463" s="587"/>
      <c r="P7463" s="555"/>
      <c r="Q7463" s="555"/>
      <c r="R7463" s="555"/>
    </row>
    <row r="7464" spans="1:18" ht="14.5">
      <c r="P7464" s="555"/>
      <c r="Q7464" s="555"/>
      <c r="R7464" s="555"/>
    </row>
    <row r="7465" spans="1:18" ht="29">
      <c r="A7465" s="587">
        <v>3</v>
      </c>
      <c r="B7465" s="588" t="s">
        <v>1555</v>
      </c>
      <c r="C7465" s="588" t="s">
        <v>36</v>
      </c>
      <c r="D7465" s="588" t="s">
        <v>36</v>
      </c>
      <c r="E7465" s="588" t="s">
        <v>36</v>
      </c>
      <c r="F7465" s="587" t="s">
        <v>1025</v>
      </c>
      <c r="G7465" s="588" t="s">
        <v>36</v>
      </c>
      <c r="H7465" s="587"/>
      <c r="I7465" s="587"/>
      <c r="J7465" s="583">
        <v>330531.25</v>
      </c>
      <c r="K7465" s="588"/>
      <c r="L7465" s="588"/>
      <c r="M7465" s="587"/>
      <c r="N7465" s="587"/>
      <c r="O7465" s="587"/>
      <c r="P7465" s="555"/>
      <c r="Q7465" s="555"/>
      <c r="R7465" s="555"/>
    </row>
    <row r="7466" spans="1:18" ht="29">
      <c r="A7466" s="587">
        <v>4</v>
      </c>
      <c r="B7466" s="588" t="s">
        <v>1555</v>
      </c>
      <c r="C7466" s="588" t="s">
        <v>36</v>
      </c>
      <c r="D7466" s="588" t="s">
        <v>36</v>
      </c>
      <c r="E7466" s="588" t="s">
        <v>36</v>
      </c>
      <c r="F7466" s="587" t="s">
        <v>1026</v>
      </c>
      <c r="G7466" s="588" t="s">
        <v>36</v>
      </c>
      <c r="H7466" s="587"/>
      <c r="I7466" s="587"/>
      <c r="J7466" s="583">
        <v>129625</v>
      </c>
      <c r="K7466" s="588"/>
      <c r="L7466" s="588"/>
      <c r="M7466" s="587"/>
      <c r="N7466" s="587"/>
      <c r="O7466" s="587"/>
      <c r="P7466" s="555"/>
      <c r="Q7466" s="555"/>
      <c r="R7466" s="555"/>
    </row>
    <row r="7467" spans="1:18" ht="50">
      <c r="B7467" s="590" t="s">
        <v>1555</v>
      </c>
      <c r="C7467" s="590" t="s">
        <v>1914</v>
      </c>
      <c r="D7467" s="590" t="s">
        <v>2379</v>
      </c>
      <c r="E7467" s="590" t="s">
        <v>5</v>
      </c>
      <c r="F7467" s="591" t="s">
        <v>1027</v>
      </c>
      <c r="G7467" s="590" t="s">
        <v>311</v>
      </c>
      <c r="H7467" s="589">
        <v>6</v>
      </c>
      <c r="I7467" s="592">
        <v>12962.5</v>
      </c>
      <c r="J7467" s="592">
        <v>77775</v>
      </c>
      <c r="K7467" s="590" t="s">
        <v>2376</v>
      </c>
      <c r="L7467" s="590" t="s">
        <v>6267</v>
      </c>
      <c r="M7467" s="591" t="s">
        <v>1027</v>
      </c>
      <c r="O7467" s="554" t="str">
        <f t="shared" ref="O7467:O7468" si="691">+_xlfn.CONCAT(B7467,"-",E7467)</f>
        <v>B4/27/02-A</v>
      </c>
    </row>
    <row r="7468" spans="1:18" ht="37.5">
      <c r="B7468" s="590" t="s">
        <v>1555</v>
      </c>
      <c r="C7468" s="590" t="s">
        <v>1914</v>
      </c>
      <c r="D7468" s="590" t="s">
        <v>2379</v>
      </c>
      <c r="E7468" s="590" t="s">
        <v>6</v>
      </c>
      <c r="F7468" s="591" t="s">
        <v>1029</v>
      </c>
      <c r="G7468" s="590" t="s">
        <v>311</v>
      </c>
      <c r="H7468" s="589">
        <v>4</v>
      </c>
      <c r="I7468" s="592">
        <v>12962.5</v>
      </c>
      <c r="J7468" s="592">
        <v>51850</v>
      </c>
      <c r="K7468" s="590" t="s">
        <v>2376</v>
      </c>
      <c r="L7468" s="590" t="s">
        <v>6268</v>
      </c>
      <c r="M7468" s="591" t="s">
        <v>1029</v>
      </c>
      <c r="O7468" s="554" t="str">
        <f t="shared" si="691"/>
        <v>B4/27/02-B</v>
      </c>
      <c r="P7468" s="555"/>
      <c r="Q7468" s="555"/>
      <c r="R7468" s="555"/>
    </row>
    <row r="7469" spans="1:18" ht="14.5">
      <c r="P7469" s="555"/>
      <c r="Q7469" s="555"/>
      <c r="R7469" s="555"/>
    </row>
    <row r="7470" spans="1:18" ht="29">
      <c r="A7470" s="587">
        <v>4</v>
      </c>
      <c r="B7470" s="588" t="s">
        <v>1555</v>
      </c>
      <c r="C7470" s="588" t="s">
        <v>36</v>
      </c>
      <c r="D7470" s="588" t="s">
        <v>36</v>
      </c>
      <c r="E7470" s="588" t="s">
        <v>36</v>
      </c>
      <c r="F7470" s="587" t="s">
        <v>1031</v>
      </c>
      <c r="G7470" s="588" t="s">
        <v>36</v>
      </c>
      <c r="H7470" s="587"/>
      <c r="I7470" s="587"/>
      <c r="J7470" s="583">
        <v>118725</v>
      </c>
      <c r="K7470" s="588"/>
      <c r="L7470" s="588"/>
      <c r="M7470" s="587"/>
      <c r="N7470" s="587"/>
      <c r="O7470" s="587"/>
    </row>
    <row r="7471" spans="1:18" ht="37.5">
      <c r="B7471" s="590" t="s">
        <v>1555</v>
      </c>
      <c r="C7471" s="590" t="s">
        <v>1914</v>
      </c>
      <c r="D7471" s="590" t="s">
        <v>2379</v>
      </c>
      <c r="E7471" s="590" t="s">
        <v>7</v>
      </c>
      <c r="F7471" s="591" t="s">
        <v>1032</v>
      </c>
      <c r="G7471" s="590" t="s">
        <v>311</v>
      </c>
      <c r="H7471" s="589">
        <v>12</v>
      </c>
      <c r="I7471" s="592">
        <v>9893.75</v>
      </c>
      <c r="J7471" s="592">
        <v>118725</v>
      </c>
      <c r="K7471" s="590" t="s">
        <v>2376</v>
      </c>
      <c r="L7471" s="590" t="s">
        <v>6269</v>
      </c>
      <c r="M7471" s="591" t="s">
        <v>1032</v>
      </c>
      <c r="O7471" s="554" t="str">
        <f>+_xlfn.CONCAT(B7471,"-",E7471)</f>
        <v>B4/27/02-C</v>
      </c>
    </row>
    <row r="7473" spans="1:18" ht="29">
      <c r="A7473" s="587">
        <v>4</v>
      </c>
      <c r="B7473" s="588" t="s">
        <v>1555</v>
      </c>
      <c r="C7473" s="588" t="s">
        <v>36</v>
      </c>
      <c r="D7473" s="588" t="s">
        <v>36</v>
      </c>
      <c r="E7473" s="588" t="s">
        <v>36</v>
      </c>
      <c r="F7473" s="587" t="s">
        <v>1033</v>
      </c>
      <c r="G7473" s="588" t="s">
        <v>36</v>
      </c>
      <c r="H7473" s="587"/>
      <c r="I7473" s="587"/>
      <c r="J7473" s="583">
        <v>44681.25</v>
      </c>
      <c r="K7473" s="588"/>
      <c r="L7473" s="588"/>
      <c r="M7473" s="587"/>
      <c r="N7473" s="587"/>
      <c r="O7473" s="587"/>
      <c r="P7473" s="555"/>
      <c r="Q7473" s="555"/>
      <c r="R7473" s="555"/>
    </row>
    <row r="7474" spans="1:18" ht="37.5">
      <c r="B7474" s="590" t="s">
        <v>1555</v>
      </c>
      <c r="C7474" s="590" t="s">
        <v>1914</v>
      </c>
      <c r="D7474" s="590" t="s">
        <v>2379</v>
      </c>
      <c r="E7474" s="590" t="s">
        <v>8</v>
      </c>
      <c r="F7474" s="591" t="s">
        <v>1034</v>
      </c>
      <c r="G7474" s="590" t="s">
        <v>311</v>
      </c>
      <c r="H7474" s="589">
        <v>3</v>
      </c>
      <c r="I7474" s="592">
        <v>14893.75</v>
      </c>
      <c r="J7474" s="592">
        <v>44681.25</v>
      </c>
      <c r="K7474" s="590" t="s">
        <v>2376</v>
      </c>
      <c r="L7474" s="590" t="s">
        <v>6270</v>
      </c>
      <c r="M7474" s="591" t="s">
        <v>1034</v>
      </c>
      <c r="O7474" s="554" t="str">
        <f>+_xlfn.CONCAT(B7474,"-",E7474)</f>
        <v>B4/27/02-D</v>
      </c>
    </row>
    <row r="7476" spans="1:18" ht="14.5">
      <c r="P7476" s="555"/>
      <c r="Q7476" s="555"/>
      <c r="R7476" s="555"/>
    </row>
    <row r="7477" spans="1:18" ht="14.5">
      <c r="A7477" s="587">
        <v>4</v>
      </c>
      <c r="B7477" s="588" t="s">
        <v>1556</v>
      </c>
      <c r="C7477" s="588" t="s">
        <v>36</v>
      </c>
      <c r="D7477" s="588" t="s">
        <v>36</v>
      </c>
      <c r="E7477" s="588" t="s">
        <v>36</v>
      </c>
      <c r="F7477" s="587" t="s">
        <v>982</v>
      </c>
      <c r="G7477" s="588" t="s">
        <v>36</v>
      </c>
      <c r="H7477" s="587"/>
      <c r="I7477" s="587"/>
      <c r="J7477" s="583">
        <v>37500</v>
      </c>
      <c r="K7477" s="588"/>
      <c r="L7477" s="588"/>
      <c r="M7477" s="587"/>
      <c r="N7477" s="587"/>
      <c r="O7477" s="587"/>
    </row>
    <row r="7478" spans="1:18">
      <c r="B7478" s="590" t="s">
        <v>1556</v>
      </c>
      <c r="C7478" s="590" t="s">
        <v>1914</v>
      </c>
      <c r="D7478" s="590" t="s">
        <v>2379</v>
      </c>
      <c r="E7478" s="590" t="s">
        <v>5</v>
      </c>
      <c r="F7478" s="591" t="s">
        <v>983</v>
      </c>
      <c r="G7478" s="590" t="s">
        <v>0</v>
      </c>
      <c r="H7478" s="589">
        <v>1</v>
      </c>
      <c r="I7478" s="592">
        <v>18750</v>
      </c>
      <c r="J7478" s="592">
        <v>18750</v>
      </c>
      <c r="K7478" s="590" t="s">
        <v>2376</v>
      </c>
      <c r="L7478" s="590" t="s">
        <v>6271</v>
      </c>
      <c r="M7478" s="591" t="s">
        <v>983</v>
      </c>
      <c r="O7478" s="554" t="str">
        <f t="shared" ref="O7478:O7479" si="692">+_xlfn.CONCAT(B7478,"-",E7478)</f>
        <v>B4/27/03-A</v>
      </c>
    </row>
    <row r="7479" spans="1:18">
      <c r="B7479" s="590" t="s">
        <v>1556</v>
      </c>
      <c r="C7479" s="590" t="s">
        <v>1914</v>
      </c>
      <c r="D7479" s="590" t="s">
        <v>2379</v>
      </c>
      <c r="E7479" s="590" t="s">
        <v>6</v>
      </c>
      <c r="F7479" s="591" t="s">
        <v>984</v>
      </c>
      <c r="G7479" s="590" t="s">
        <v>0</v>
      </c>
      <c r="H7479" s="589">
        <v>1</v>
      </c>
      <c r="I7479" s="592">
        <v>18750</v>
      </c>
      <c r="J7479" s="592">
        <v>18750</v>
      </c>
      <c r="K7479" s="590" t="s">
        <v>2376</v>
      </c>
      <c r="L7479" s="590" t="s">
        <v>6272</v>
      </c>
      <c r="M7479" s="591" t="s">
        <v>984</v>
      </c>
      <c r="O7479" s="554" t="str">
        <f t="shared" si="692"/>
        <v>B4/27/03-B</v>
      </c>
    </row>
    <row r="7480" spans="1:18" ht="14.5">
      <c r="P7480" s="555"/>
      <c r="Q7480" s="555"/>
      <c r="R7480" s="555"/>
    </row>
    <row r="7481" spans="1:18" ht="29">
      <c r="A7481" s="587">
        <v>3</v>
      </c>
      <c r="B7481" s="588" t="s">
        <v>1556</v>
      </c>
      <c r="C7481" s="588" t="s">
        <v>36</v>
      </c>
      <c r="D7481" s="588" t="s">
        <v>36</v>
      </c>
      <c r="E7481" s="588" t="s">
        <v>36</v>
      </c>
      <c r="F7481" s="587" t="s">
        <v>1036</v>
      </c>
      <c r="G7481" s="588" t="s">
        <v>36</v>
      </c>
      <c r="H7481" s="587"/>
      <c r="I7481" s="587"/>
      <c r="J7481" s="583">
        <v>1409134.66</v>
      </c>
      <c r="K7481" s="588"/>
      <c r="L7481" s="588"/>
      <c r="M7481" s="587"/>
      <c r="N7481" s="587"/>
      <c r="O7481" s="587"/>
    </row>
    <row r="7482" spans="1:18" ht="58">
      <c r="A7482" s="587">
        <v>4</v>
      </c>
      <c r="B7482" s="588" t="s">
        <v>1556</v>
      </c>
      <c r="C7482" s="588" t="s">
        <v>36</v>
      </c>
      <c r="D7482" s="588" t="s">
        <v>36</v>
      </c>
      <c r="E7482" s="588" t="s">
        <v>36</v>
      </c>
      <c r="F7482" s="587" t="s">
        <v>1037</v>
      </c>
      <c r="G7482" s="588" t="s">
        <v>36</v>
      </c>
      <c r="H7482" s="587"/>
      <c r="I7482" s="587"/>
      <c r="J7482" s="583">
        <v>312500</v>
      </c>
      <c r="K7482" s="588"/>
      <c r="L7482" s="588"/>
      <c r="M7482" s="587"/>
      <c r="N7482" s="587"/>
      <c r="O7482" s="587"/>
    </row>
    <row r="7483" spans="1:18" ht="75">
      <c r="B7483" s="590" t="s">
        <v>1556</v>
      </c>
      <c r="C7483" s="590" t="s">
        <v>1914</v>
      </c>
      <c r="D7483" s="590" t="s">
        <v>2379</v>
      </c>
      <c r="E7483" s="590" t="s">
        <v>7</v>
      </c>
      <c r="F7483" s="591" t="s">
        <v>1038</v>
      </c>
      <c r="G7483" s="590" t="s">
        <v>0</v>
      </c>
      <c r="H7483" s="589">
        <v>1</v>
      </c>
      <c r="I7483" s="592">
        <v>312500</v>
      </c>
      <c r="J7483" s="592">
        <v>312500</v>
      </c>
      <c r="K7483" s="590" t="s">
        <v>2376</v>
      </c>
      <c r="L7483" s="590" t="s">
        <v>6273</v>
      </c>
      <c r="M7483" s="591" t="s">
        <v>1038</v>
      </c>
      <c r="O7483" s="554" t="str">
        <f>+_xlfn.CONCAT(B7483,"-",E7483)</f>
        <v>B4/27/03-C</v>
      </c>
    </row>
    <row r="7484" spans="1:18" ht="14.5">
      <c r="P7484" s="555"/>
      <c r="Q7484" s="555"/>
      <c r="R7484" s="555"/>
    </row>
    <row r="7485" spans="1:18" ht="29">
      <c r="A7485" s="587">
        <v>4</v>
      </c>
      <c r="B7485" s="588" t="s">
        <v>1556</v>
      </c>
      <c r="C7485" s="588" t="s">
        <v>36</v>
      </c>
      <c r="D7485" s="588" t="s">
        <v>36</v>
      </c>
      <c r="E7485" s="588" t="s">
        <v>36</v>
      </c>
      <c r="F7485" s="587" t="s">
        <v>1039</v>
      </c>
      <c r="G7485" s="588" t="s">
        <v>36</v>
      </c>
      <c r="H7485" s="587"/>
      <c r="I7485" s="587"/>
      <c r="J7485" s="583">
        <v>331250</v>
      </c>
      <c r="K7485" s="588"/>
      <c r="L7485" s="588"/>
      <c r="M7485" s="587"/>
      <c r="N7485" s="587"/>
      <c r="O7485" s="587"/>
      <c r="P7485" s="555"/>
      <c r="Q7485" s="555"/>
      <c r="R7485" s="555"/>
    </row>
    <row r="7486" spans="1:18" ht="25">
      <c r="B7486" s="590" t="s">
        <v>1556</v>
      </c>
      <c r="C7486" s="590" t="s">
        <v>1914</v>
      </c>
      <c r="D7486" s="590" t="s">
        <v>2379</v>
      </c>
      <c r="E7486" s="590" t="s">
        <v>8</v>
      </c>
      <c r="F7486" s="591" t="s">
        <v>1040</v>
      </c>
      <c r="G7486" s="590" t="s">
        <v>0</v>
      </c>
      <c r="H7486" s="589">
        <v>1</v>
      </c>
      <c r="I7486" s="592">
        <v>312500</v>
      </c>
      <c r="J7486" s="592">
        <v>312500</v>
      </c>
      <c r="K7486" s="590" t="s">
        <v>2376</v>
      </c>
      <c r="L7486" s="590" t="s">
        <v>6274</v>
      </c>
      <c r="M7486" s="591" t="s">
        <v>1040</v>
      </c>
      <c r="O7486" s="554" t="str">
        <f t="shared" ref="O7486:O7487" si="693">+_xlfn.CONCAT(B7486,"-",E7486)</f>
        <v>B4/27/03-D</v>
      </c>
    </row>
    <row r="7487" spans="1:18">
      <c r="B7487" s="590" t="s">
        <v>1556</v>
      </c>
      <c r="C7487" s="590" t="s">
        <v>1914</v>
      </c>
      <c r="D7487" s="590" t="s">
        <v>2379</v>
      </c>
      <c r="E7487" s="590" t="s">
        <v>10</v>
      </c>
      <c r="F7487" s="591" t="s">
        <v>1041</v>
      </c>
      <c r="G7487" s="590" t="s">
        <v>0</v>
      </c>
      <c r="H7487" s="589">
        <v>1</v>
      </c>
      <c r="I7487" s="592">
        <v>18750</v>
      </c>
      <c r="J7487" s="592">
        <v>18750</v>
      </c>
      <c r="K7487" s="590" t="s">
        <v>2376</v>
      </c>
      <c r="L7487" s="590" t="s">
        <v>6275</v>
      </c>
      <c r="M7487" s="591" t="s">
        <v>1041</v>
      </c>
      <c r="O7487" s="554" t="str">
        <f t="shared" si="693"/>
        <v>B4/27/03-E</v>
      </c>
    </row>
    <row r="7488" spans="1:18" ht="14.5">
      <c r="P7488" s="555"/>
      <c r="Q7488" s="555"/>
      <c r="R7488" s="555"/>
    </row>
    <row r="7489" spans="1:18" ht="14.5">
      <c r="A7489" s="587">
        <v>4</v>
      </c>
      <c r="B7489" s="588" t="s">
        <v>1556</v>
      </c>
      <c r="C7489" s="588" t="s">
        <v>36</v>
      </c>
      <c r="D7489" s="588" t="s">
        <v>36</v>
      </c>
      <c r="E7489" s="588" t="s">
        <v>36</v>
      </c>
      <c r="F7489" s="587" t="s">
        <v>982</v>
      </c>
      <c r="G7489" s="588" t="s">
        <v>36</v>
      </c>
      <c r="H7489" s="587"/>
      <c r="I7489" s="587"/>
      <c r="J7489" s="583">
        <v>54375</v>
      </c>
      <c r="K7489" s="588"/>
      <c r="L7489" s="588"/>
      <c r="M7489" s="587"/>
      <c r="N7489" s="587"/>
      <c r="O7489" s="587"/>
    </row>
    <row r="7490" spans="1:18">
      <c r="B7490" s="590" t="s">
        <v>1556</v>
      </c>
      <c r="C7490" s="590" t="s">
        <v>1914</v>
      </c>
      <c r="D7490" s="590" t="s">
        <v>2379</v>
      </c>
      <c r="E7490" s="590" t="s">
        <v>11</v>
      </c>
      <c r="F7490" s="591" t="s">
        <v>983</v>
      </c>
      <c r="G7490" s="590" t="s">
        <v>0</v>
      </c>
      <c r="H7490" s="589">
        <v>1</v>
      </c>
      <c r="I7490" s="592">
        <v>50000</v>
      </c>
      <c r="J7490" s="592">
        <v>50000</v>
      </c>
      <c r="K7490" s="590" t="s">
        <v>2376</v>
      </c>
      <c r="L7490" s="590" t="s">
        <v>6276</v>
      </c>
      <c r="M7490" s="591" t="s">
        <v>983</v>
      </c>
      <c r="O7490" s="554" t="str">
        <f t="shared" ref="O7490:O7491" si="694">+_xlfn.CONCAT(B7490,"-",E7490)</f>
        <v>B4/27/03-F</v>
      </c>
    </row>
    <row r="7491" spans="1:18">
      <c r="B7491" s="590" t="s">
        <v>1556</v>
      </c>
      <c r="C7491" s="590" t="s">
        <v>1914</v>
      </c>
      <c r="D7491" s="590" t="s">
        <v>2379</v>
      </c>
      <c r="E7491" s="590" t="s">
        <v>27</v>
      </c>
      <c r="F7491" s="591" t="s">
        <v>984</v>
      </c>
      <c r="G7491" s="590" t="s">
        <v>0</v>
      </c>
      <c r="H7491" s="589">
        <v>1</v>
      </c>
      <c r="I7491" s="592">
        <v>4375</v>
      </c>
      <c r="J7491" s="592">
        <v>4375</v>
      </c>
      <c r="K7491" s="590" t="s">
        <v>2376</v>
      </c>
      <c r="L7491" s="590" t="s">
        <v>6277</v>
      </c>
      <c r="M7491" s="591" t="s">
        <v>984</v>
      </c>
      <c r="O7491" s="554" t="str">
        <f t="shared" si="694"/>
        <v>B4/27/03-G</v>
      </c>
    </row>
    <row r="7492" spans="1:18" ht="14.5">
      <c r="P7492" s="555"/>
      <c r="Q7492" s="555"/>
      <c r="R7492" s="555"/>
    </row>
    <row r="7493" spans="1:18" ht="14.5">
      <c r="A7493" s="587">
        <v>4</v>
      </c>
      <c r="B7493" s="588" t="s">
        <v>1556</v>
      </c>
      <c r="C7493" s="588" t="s">
        <v>36</v>
      </c>
      <c r="D7493" s="588" t="s">
        <v>36</v>
      </c>
      <c r="E7493" s="588" t="s">
        <v>36</v>
      </c>
      <c r="F7493" s="587" t="s">
        <v>2394</v>
      </c>
      <c r="G7493" s="588" t="s">
        <v>36</v>
      </c>
      <c r="H7493" s="587"/>
      <c r="I7493" s="587"/>
      <c r="J7493" s="583">
        <v>686634.66</v>
      </c>
      <c r="K7493" s="588"/>
      <c r="L7493" s="588"/>
      <c r="M7493" s="587"/>
      <c r="N7493" s="587"/>
      <c r="O7493" s="587"/>
    </row>
    <row r="7494" spans="1:18">
      <c r="B7494" s="590" t="s">
        <v>1556</v>
      </c>
      <c r="C7494" s="590" t="s">
        <v>1914</v>
      </c>
      <c r="D7494" s="590" t="s">
        <v>2379</v>
      </c>
      <c r="E7494" s="590" t="s">
        <v>28</v>
      </c>
      <c r="F7494" s="591" t="s">
        <v>1043</v>
      </c>
      <c r="G7494" s="590" t="s">
        <v>311</v>
      </c>
      <c r="H7494" s="589">
        <v>4</v>
      </c>
      <c r="I7494" s="592">
        <v>1937.5</v>
      </c>
      <c r="J7494" s="592">
        <v>7750</v>
      </c>
      <c r="K7494" s="590" t="s">
        <v>2376</v>
      </c>
      <c r="L7494" s="590" t="s">
        <v>6278</v>
      </c>
      <c r="M7494" s="591" t="s">
        <v>1043</v>
      </c>
      <c r="O7494" s="554" t="str">
        <f t="shared" ref="O7494:O7495" si="695">+_xlfn.CONCAT(B7494,"-",E7494)</f>
        <v>B4/27/03-H</v>
      </c>
    </row>
    <row r="7495" spans="1:18">
      <c r="B7495" s="590" t="s">
        <v>1556</v>
      </c>
      <c r="C7495" s="590" t="s">
        <v>1914</v>
      </c>
      <c r="D7495" s="590" t="s">
        <v>2379</v>
      </c>
      <c r="E7495" s="590" t="s">
        <v>33</v>
      </c>
      <c r="F7495" s="591" t="s">
        <v>2396</v>
      </c>
      <c r="G7495" s="590" t="s">
        <v>311</v>
      </c>
      <c r="H7495" s="589">
        <v>19</v>
      </c>
      <c r="I7495" s="592">
        <v>3125</v>
      </c>
      <c r="J7495" s="592">
        <v>59375</v>
      </c>
      <c r="K7495" s="590" t="s">
        <v>2376</v>
      </c>
      <c r="L7495" s="590" t="s">
        <v>6279</v>
      </c>
      <c r="M7495" s="591" t="s">
        <v>2396</v>
      </c>
      <c r="O7495" s="554" t="str">
        <f t="shared" si="695"/>
        <v>B4/27/03-J</v>
      </c>
    </row>
    <row r="7496" spans="1:18" ht="14.5">
      <c r="P7496" s="555"/>
      <c r="Q7496" s="555"/>
      <c r="R7496" s="555"/>
    </row>
    <row r="7498" spans="1:18">
      <c r="B7498" s="590" t="s">
        <v>1557</v>
      </c>
      <c r="C7498" s="590" t="s">
        <v>1914</v>
      </c>
      <c r="D7498" s="590" t="s">
        <v>2379</v>
      </c>
      <c r="E7498" s="590" t="s">
        <v>5</v>
      </c>
      <c r="F7498" s="591" t="s">
        <v>1045</v>
      </c>
      <c r="G7498" s="590" t="s">
        <v>311</v>
      </c>
      <c r="H7498" s="589">
        <v>24</v>
      </c>
      <c r="I7498" s="592">
        <v>1000</v>
      </c>
      <c r="J7498" s="592">
        <v>24000</v>
      </c>
      <c r="K7498" s="590" t="s">
        <v>2376</v>
      </c>
      <c r="L7498" s="590" t="s">
        <v>6280</v>
      </c>
      <c r="M7498" s="591" t="s">
        <v>1045</v>
      </c>
      <c r="O7498" s="554" t="str">
        <f t="shared" ref="O7498:O7505" si="696">+_xlfn.CONCAT(B7498,"-",E7498)</f>
        <v>B4/27/04-A</v>
      </c>
    </row>
    <row r="7499" spans="1:18">
      <c r="B7499" s="590" t="s">
        <v>1557</v>
      </c>
      <c r="C7499" s="590" t="s">
        <v>1914</v>
      </c>
      <c r="D7499" s="590" t="s">
        <v>2379</v>
      </c>
      <c r="E7499" s="590" t="s">
        <v>6</v>
      </c>
      <c r="F7499" s="591" t="s">
        <v>1046</v>
      </c>
      <c r="G7499" s="590" t="s">
        <v>311</v>
      </c>
      <c r="H7499" s="589">
        <v>138</v>
      </c>
      <c r="I7499" s="592">
        <v>2000</v>
      </c>
      <c r="J7499" s="592">
        <v>276000</v>
      </c>
      <c r="K7499" s="590" t="s">
        <v>2376</v>
      </c>
      <c r="L7499" s="590" t="s">
        <v>6281</v>
      </c>
      <c r="M7499" s="591" t="s">
        <v>1046</v>
      </c>
      <c r="O7499" s="554" t="str">
        <f t="shared" si="696"/>
        <v>B4/27/04-B</v>
      </c>
    </row>
    <row r="7500" spans="1:18">
      <c r="B7500" s="590" t="s">
        <v>1557</v>
      </c>
      <c r="C7500" s="590" t="s">
        <v>1914</v>
      </c>
      <c r="D7500" s="590" t="s">
        <v>2379</v>
      </c>
      <c r="E7500" s="590" t="s">
        <v>7</v>
      </c>
      <c r="F7500" s="591" t="s">
        <v>1047</v>
      </c>
      <c r="G7500" s="590" t="s">
        <v>311</v>
      </c>
      <c r="H7500" s="589">
        <v>68</v>
      </c>
      <c r="I7500" s="592">
        <v>1800</v>
      </c>
      <c r="J7500" s="592">
        <v>122400</v>
      </c>
      <c r="K7500" s="590" t="s">
        <v>2376</v>
      </c>
      <c r="L7500" s="590" t="s">
        <v>6282</v>
      </c>
      <c r="M7500" s="591" t="s">
        <v>1047</v>
      </c>
      <c r="O7500" s="554" t="str">
        <f t="shared" si="696"/>
        <v>B4/27/04-C</v>
      </c>
    </row>
    <row r="7501" spans="1:18">
      <c r="B7501" s="590" t="s">
        <v>1557</v>
      </c>
      <c r="C7501" s="590" t="s">
        <v>1914</v>
      </c>
      <c r="D7501" s="590" t="s">
        <v>2379</v>
      </c>
      <c r="E7501" s="590" t="s">
        <v>8</v>
      </c>
      <c r="F7501" s="591" t="s">
        <v>1048</v>
      </c>
      <c r="G7501" s="590" t="s">
        <v>311</v>
      </c>
      <c r="H7501" s="589">
        <v>67</v>
      </c>
      <c r="I7501" s="592">
        <v>1195.3800000000001</v>
      </c>
      <c r="J7501" s="592">
        <v>80090.460000000006</v>
      </c>
      <c r="K7501" s="590" t="s">
        <v>2376</v>
      </c>
      <c r="L7501" s="590" t="s">
        <v>6283</v>
      </c>
      <c r="M7501" s="591" t="s">
        <v>1048</v>
      </c>
      <c r="O7501" s="554" t="str">
        <f t="shared" si="696"/>
        <v>B4/27/04-D</v>
      </c>
    </row>
    <row r="7502" spans="1:18">
      <c r="B7502" s="590" t="s">
        <v>1557</v>
      </c>
      <c r="C7502" s="590" t="s">
        <v>1914</v>
      </c>
      <c r="D7502" s="590" t="s">
        <v>2379</v>
      </c>
      <c r="E7502" s="590" t="s">
        <v>10</v>
      </c>
      <c r="F7502" s="591" t="s">
        <v>1049</v>
      </c>
      <c r="G7502" s="590" t="s">
        <v>311</v>
      </c>
      <c r="H7502" s="589">
        <v>4</v>
      </c>
      <c r="I7502" s="592">
        <v>1720.38</v>
      </c>
      <c r="J7502" s="592">
        <v>6881.52</v>
      </c>
      <c r="K7502" s="590" t="s">
        <v>2376</v>
      </c>
      <c r="L7502" s="590" t="s">
        <v>6284</v>
      </c>
      <c r="M7502" s="591" t="s">
        <v>1049</v>
      </c>
      <c r="O7502" s="554" t="str">
        <f t="shared" si="696"/>
        <v>B4/27/04-E</v>
      </c>
    </row>
    <row r="7503" spans="1:18" ht="25">
      <c r="B7503" s="590" t="s">
        <v>1557</v>
      </c>
      <c r="C7503" s="590" t="s">
        <v>1914</v>
      </c>
      <c r="D7503" s="590" t="s">
        <v>2379</v>
      </c>
      <c r="E7503" s="590" t="s">
        <v>11</v>
      </c>
      <c r="F7503" s="591" t="s">
        <v>1050</v>
      </c>
      <c r="G7503" s="590" t="s">
        <v>311</v>
      </c>
      <c r="H7503" s="589">
        <v>18</v>
      </c>
      <c r="I7503" s="592">
        <v>1267.1300000000001</v>
      </c>
      <c r="J7503" s="592">
        <v>22808.34</v>
      </c>
      <c r="K7503" s="590" t="s">
        <v>2376</v>
      </c>
      <c r="L7503" s="590" t="s">
        <v>6285</v>
      </c>
      <c r="M7503" s="591" t="s">
        <v>1050</v>
      </c>
      <c r="O7503" s="554" t="str">
        <f t="shared" si="696"/>
        <v>B4/27/04-F</v>
      </c>
    </row>
    <row r="7504" spans="1:18" ht="25">
      <c r="B7504" s="590" t="s">
        <v>1557</v>
      </c>
      <c r="C7504" s="590" t="s">
        <v>1914</v>
      </c>
      <c r="D7504" s="590" t="s">
        <v>2379</v>
      </c>
      <c r="E7504" s="590" t="s">
        <v>27</v>
      </c>
      <c r="F7504" s="591" t="s">
        <v>1051</v>
      </c>
      <c r="G7504" s="590" t="s">
        <v>311</v>
      </c>
      <c r="H7504" s="589">
        <v>18</v>
      </c>
      <c r="I7504" s="592">
        <v>1851.63</v>
      </c>
      <c r="J7504" s="592">
        <v>33329.339999999997</v>
      </c>
      <c r="K7504" s="590" t="s">
        <v>2376</v>
      </c>
      <c r="L7504" s="590" t="s">
        <v>6286</v>
      </c>
      <c r="M7504" s="591" t="s">
        <v>1051</v>
      </c>
      <c r="O7504" s="554" t="str">
        <f t="shared" si="696"/>
        <v>B4/27/04-G</v>
      </c>
    </row>
    <row r="7505" spans="1:18" ht="25">
      <c r="B7505" s="590" t="s">
        <v>1557</v>
      </c>
      <c r="C7505" s="590" t="s">
        <v>1914</v>
      </c>
      <c r="D7505" s="590" t="s">
        <v>2379</v>
      </c>
      <c r="E7505" s="590" t="s">
        <v>28</v>
      </c>
      <c r="F7505" s="591" t="s">
        <v>1052</v>
      </c>
      <c r="G7505" s="590" t="s">
        <v>311</v>
      </c>
      <c r="H7505" s="589">
        <v>30</v>
      </c>
      <c r="I7505" s="592">
        <v>1800</v>
      </c>
      <c r="J7505" s="592">
        <v>54000</v>
      </c>
      <c r="K7505" s="590" t="s">
        <v>2376</v>
      </c>
      <c r="L7505" s="590" t="s">
        <v>6287</v>
      </c>
      <c r="M7505" s="591" t="s">
        <v>1052</v>
      </c>
      <c r="O7505" s="554" t="str">
        <f t="shared" si="696"/>
        <v>B4/27/04-H</v>
      </c>
    </row>
    <row r="7507" spans="1:18" ht="14.5">
      <c r="A7507" s="587">
        <v>4</v>
      </c>
      <c r="B7507" s="588" t="s">
        <v>1557</v>
      </c>
      <c r="C7507" s="588" t="s">
        <v>36</v>
      </c>
      <c r="D7507" s="588" t="s">
        <v>36</v>
      </c>
      <c r="E7507" s="588" t="s">
        <v>36</v>
      </c>
      <c r="F7507" s="587" t="s">
        <v>982</v>
      </c>
      <c r="G7507" s="588" t="s">
        <v>36</v>
      </c>
      <c r="H7507" s="587"/>
      <c r="I7507" s="587"/>
      <c r="J7507" s="583">
        <v>24375</v>
      </c>
      <c r="K7507" s="588"/>
      <c r="L7507" s="588"/>
      <c r="M7507" s="587"/>
      <c r="N7507" s="587"/>
      <c r="O7507" s="587"/>
    </row>
    <row r="7508" spans="1:18">
      <c r="B7508" s="590" t="s">
        <v>1557</v>
      </c>
      <c r="C7508" s="590" t="s">
        <v>1914</v>
      </c>
      <c r="D7508" s="590" t="s">
        <v>2379</v>
      </c>
      <c r="E7508" s="590" t="s">
        <v>33</v>
      </c>
      <c r="F7508" s="591" t="s">
        <v>983</v>
      </c>
      <c r="G7508" s="590" t="s">
        <v>0</v>
      </c>
      <c r="H7508" s="589">
        <v>1</v>
      </c>
      <c r="I7508" s="592">
        <v>20000</v>
      </c>
      <c r="J7508" s="592">
        <v>20000</v>
      </c>
      <c r="K7508" s="590" t="s">
        <v>2376</v>
      </c>
      <c r="L7508" s="590" t="s">
        <v>6288</v>
      </c>
      <c r="M7508" s="591" t="s">
        <v>983</v>
      </c>
      <c r="O7508" s="554" t="str">
        <f t="shared" ref="O7508:O7509" si="697">+_xlfn.CONCAT(B7508,"-",E7508)</f>
        <v>B4/27/04-J</v>
      </c>
    </row>
    <row r="7509" spans="1:18">
      <c r="B7509" s="590" t="s">
        <v>1557</v>
      </c>
      <c r="C7509" s="590" t="s">
        <v>1914</v>
      </c>
      <c r="D7509" s="590" t="s">
        <v>2379</v>
      </c>
      <c r="E7509" s="590" t="s">
        <v>34</v>
      </c>
      <c r="F7509" s="591" t="s">
        <v>984</v>
      </c>
      <c r="G7509" s="590" t="s">
        <v>0</v>
      </c>
      <c r="H7509" s="589">
        <v>1</v>
      </c>
      <c r="I7509" s="592">
        <v>4375</v>
      </c>
      <c r="J7509" s="592">
        <v>4375</v>
      </c>
      <c r="K7509" s="590" t="s">
        <v>2376</v>
      </c>
      <c r="L7509" s="590" t="s">
        <v>6289</v>
      </c>
      <c r="M7509" s="591" t="s">
        <v>984</v>
      </c>
      <c r="O7509" s="554" t="str">
        <f t="shared" si="697"/>
        <v>B4/27/04-K</v>
      </c>
    </row>
    <row r="7510" spans="1:18" ht="14.5">
      <c r="P7510" s="555"/>
      <c r="Q7510" s="555"/>
      <c r="R7510" s="555"/>
    </row>
    <row r="7511" spans="1:18" ht="29">
      <c r="A7511" s="587">
        <v>3</v>
      </c>
      <c r="B7511" s="588" t="s">
        <v>1557</v>
      </c>
      <c r="C7511" s="588" t="s">
        <v>36</v>
      </c>
      <c r="D7511" s="588" t="s">
        <v>36</v>
      </c>
      <c r="E7511" s="588" t="s">
        <v>36</v>
      </c>
      <c r="F7511" s="587" t="s">
        <v>1053</v>
      </c>
      <c r="G7511" s="588" t="s">
        <v>36</v>
      </c>
      <c r="H7511" s="587"/>
      <c r="I7511" s="587"/>
      <c r="J7511" s="583">
        <v>712699.27</v>
      </c>
      <c r="K7511" s="588"/>
      <c r="L7511" s="588"/>
      <c r="M7511" s="587"/>
      <c r="N7511" s="587"/>
      <c r="O7511" s="587"/>
    </row>
    <row r="7512" spans="1:18" ht="29">
      <c r="A7512" s="587">
        <v>4</v>
      </c>
      <c r="B7512" s="588" t="s">
        <v>1557</v>
      </c>
      <c r="C7512" s="588" t="s">
        <v>36</v>
      </c>
      <c r="D7512" s="588" t="s">
        <v>36</v>
      </c>
      <c r="E7512" s="588" t="s">
        <v>36</v>
      </c>
      <c r="F7512" s="587" t="s">
        <v>1054</v>
      </c>
      <c r="G7512" s="588" t="s">
        <v>36</v>
      </c>
      <c r="H7512" s="587"/>
      <c r="I7512" s="587"/>
      <c r="J7512" s="583">
        <v>678324.27</v>
      </c>
      <c r="K7512" s="588"/>
      <c r="L7512" s="588"/>
      <c r="M7512" s="587"/>
      <c r="N7512" s="587"/>
      <c r="O7512" s="587"/>
    </row>
    <row r="7513" spans="1:18">
      <c r="B7513" s="590" t="s">
        <v>1557</v>
      </c>
      <c r="C7513" s="590" t="s">
        <v>1914</v>
      </c>
      <c r="D7513" s="590" t="s">
        <v>2411</v>
      </c>
      <c r="E7513" s="590" t="s">
        <v>39</v>
      </c>
      <c r="F7513" s="591" t="s">
        <v>1055</v>
      </c>
      <c r="G7513" s="590" t="s">
        <v>311</v>
      </c>
      <c r="H7513" s="589">
        <v>1</v>
      </c>
      <c r="I7513" s="592">
        <v>27500</v>
      </c>
      <c r="J7513" s="592">
        <v>27500</v>
      </c>
      <c r="K7513" s="590" t="s">
        <v>2376</v>
      </c>
      <c r="L7513" s="590" t="s">
        <v>6290</v>
      </c>
      <c r="M7513" s="591" t="s">
        <v>1055</v>
      </c>
      <c r="O7513" s="554" t="str">
        <f t="shared" ref="O7513:O7517" si="698">+_xlfn.CONCAT(B7513,"-",E7513)</f>
        <v>B4/27/04-L</v>
      </c>
    </row>
    <row r="7514" spans="1:18" ht="14.5">
      <c r="B7514" s="590" t="s">
        <v>1557</v>
      </c>
      <c r="C7514" s="590" t="s">
        <v>1914</v>
      </c>
      <c r="D7514" s="590" t="s">
        <v>2411</v>
      </c>
      <c r="E7514" s="590" t="s">
        <v>38</v>
      </c>
      <c r="F7514" s="591" t="s">
        <v>1056</v>
      </c>
      <c r="G7514" s="590" t="s">
        <v>311</v>
      </c>
      <c r="H7514" s="589">
        <v>10</v>
      </c>
      <c r="I7514" s="592">
        <v>33750</v>
      </c>
      <c r="J7514" s="592">
        <v>337500</v>
      </c>
      <c r="K7514" s="590" t="s">
        <v>2376</v>
      </c>
      <c r="L7514" s="590" t="s">
        <v>6291</v>
      </c>
      <c r="M7514" s="591" t="s">
        <v>1056</v>
      </c>
      <c r="O7514" s="554" t="str">
        <f t="shared" si="698"/>
        <v>B4/27/04-M</v>
      </c>
      <c r="P7514" s="555"/>
      <c r="Q7514" s="555"/>
      <c r="R7514" s="555"/>
    </row>
    <row r="7515" spans="1:18" ht="14.5">
      <c r="B7515" s="590" t="s">
        <v>1557</v>
      </c>
      <c r="C7515" s="590" t="s">
        <v>1914</v>
      </c>
      <c r="D7515" s="590" t="s">
        <v>2411</v>
      </c>
      <c r="E7515" s="590" t="s">
        <v>205</v>
      </c>
      <c r="F7515" s="591" t="s">
        <v>1057</v>
      </c>
      <c r="G7515" s="590" t="s">
        <v>311</v>
      </c>
      <c r="H7515" s="589">
        <v>9</v>
      </c>
      <c r="I7515" s="592">
        <v>3229.75</v>
      </c>
      <c r="J7515" s="592">
        <v>29067.75</v>
      </c>
      <c r="K7515" s="590" t="s">
        <v>2376</v>
      </c>
      <c r="L7515" s="590" t="s">
        <v>6292</v>
      </c>
      <c r="M7515" s="591" t="s">
        <v>1057</v>
      </c>
      <c r="O7515" s="554" t="str">
        <f t="shared" si="698"/>
        <v>B4/27/04-N</v>
      </c>
      <c r="P7515" s="555"/>
      <c r="Q7515" s="555"/>
      <c r="R7515" s="555"/>
    </row>
    <row r="7516" spans="1:18">
      <c r="B7516" s="590" t="s">
        <v>1557</v>
      </c>
      <c r="C7516" s="590" t="s">
        <v>1914</v>
      </c>
      <c r="D7516" s="590" t="s">
        <v>2411</v>
      </c>
      <c r="E7516" s="590" t="s">
        <v>414</v>
      </c>
      <c r="F7516" s="591" t="s">
        <v>1058</v>
      </c>
      <c r="G7516" s="590" t="s">
        <v>311</v>
      </c>
      <c r="H7516" s="589">
        <v>5</v>
      </c>
      <c r="I7516" s="592">
        <v>17500</v>
      </c>
      <c r="J7516" s="592">
        <v>87500</v>
      </c>
      <c r="K7516" s="590" t="s">
        <v>2376</v>
      </c>
      <c r="L7516" s="590" t="s">
        <v>6293</v>
      </c>
      <c r="M7516" s="591" t="s">
        <v>1058</v>
      </c>
      <c r="O7516" s="554" t="str">
        <f t="shared" si="698"/>
        <v>B4/27/04-P</v>
      </c>
    </row>
    <row r="7517" spans="1:18">
      <c r="B7517" s="590" t="s">
        <v>1557</v>
      </c>
      <c r="C7517" s="590" t="s">
        <v>1914</v>
      </c>
      <c r="D7517" s="590" t="s">
        <v>2411</v>
      </c>
      <c r="E7517" s="590" t="s">
        <v>416</v>
      </c>
      <c r="F7517" s="591" t="s">
        <v>1059</v>
      </c>
      <c r="G7517" s="590" t="s">
        <v>311</v>
      </c>
      <c r="H7517" s="589">
        <v>11</v>
      </c>
      <c r="I7517" s="592">
        <v>17500</v>
      </c>
      <c r="J7517" s="592">
        <v>192500</v>
      </c>
      <c r="K7517" s="590" t="s">
        <v>2376</v>
      </c>
      <c r="L7517" s="590" t="s">
        <v>6294</v>
      </c>
      <c r="M7517" s="591" t="s">
        <v>1059</v>
      </c>
      <c r="O7517" s="554" t="str">
        <f t="shared" si="698"/>
        <v>B4/27/04-Q</v>
      </c>
    </row>
    <row r="7520" spans="1:18">
      <c r="B7520" s="590" t="s">
        <v>1558</v>
      </c>
      <c r="C7520" s="590" t="s">
        <v>1914</v>
      </c>
      <c r="D7520" s="590" t="s">
        <v>2411</v>
      </c>
      <c r="E7520" s="590" t="s">
        <v>5</v>
      </c>
      <c r="F7520" s="591" t="s">
        <v>1060</v>
      </c>
      <c r="G7520" s="590" t="s">
        <v>311</v>
      </c>
      <c r="H7520" s="589">
        <v>2</v>
      </c>
      <c r="I7520" s="592">
        <v>1064.1300000000001</v>
      </c>
      <c r="J7520" s="592">
        <v>2128.2600000000002</v>
      </c>
      <c r="K7520" s="590" t="s">
        <v>2376</v>
      </c>
      <c r="L7520" s="590" t="s">
        <v>6295</v>
      </c>
      <c r="M7520" s="591" t="s">
        <v>1060</v>
      </c>
      <c r="O7520" s="554" t="str">
        <f t="shared" ref="O7520:O7521" si="699">+_xlfn.CONCAT(B7520,"-",E7520)</f>
        <v>B4/27/05-A</v>
      </c>
    </row>
    <row r="7521" spans="1:18">
      <c r="B7521" s="590" t="s">
        <v>1558</v>
      </c>
      <c r="C7521" s="590" t="s">
        <v>1914</v>
      </c>
      <c r="D7521" s="590" t="s">
        <v>2411</v>
      </c>
      <c r="E7521" s="590" t="s">
        <v>6</v>
      </c>
      <c r="F7521" s="591" t="s">
        <v>1061</v>
      </c>
      <c r="G7521" s="590" t="s">
        <v>311</v>
      </c>
      <c r="H7521" s="589">
        <v>2</v>
      </c>
      <c r="I7521" s="592">
        <v>1064.1300000000001</v>
      </c>
      <c r="J7521" s="592">
        <v>2128.2600000000002</v>
      </c>
      <c r="K7521" s="590" t="s">
        <v>2376</v>
      </c>
      <c r="L7521" s="590" t="s">
        <v>6296</v>
      </c>
      <c r="M7521" s="591" t="s">
        <v>1061</v>
      </c>
      <c r="O7521" s="554" t="str">
        <f t="shared" si="699"/>
        <v>B4/27/05-B</v>
      </c>
    </row>
    <row r="7523" spans="1:18" ht="14.5">
      <c r="A7523" s="587">
        <v>4</v>
      </c>
      <c r="B7523" s="588" t="s">
        <v>1558</v>
      </c>
      <c r="C7523" s="588" t="s">
        <v>36</v>
      </c>
      <c r="D7523" s="588" t="s">
        <v>36</v>
      </c>
      <c r="E7523" s="588" t="s">
        <v>36</v>
      </c>
      <c r="F7523" s="587" t="s">
        <v>1062</v>
      </c>
      <c r="G7523" s="588" t="s">
        <v>36</v>
      </c>
      <c r="H7523" s="587"/>
      <c r="I7523" s="587"/>
      <c r="J7523" s="583">
        <v>34375</v>
      </c>
      <c r="K7523" s="588"/>
      <c r="L7523" s="588"/>
      <c r="M7523" s="587"/>
      <c r="N7523" s="587"/>
      <c r="O7523" s="587"/>
    </row>
    <row r="7524" spans="1:18">
      <c r="B7524" s="590" t="s">
        <v>1558</v>
      </c>
      <c r="C7524" s="590" t="s">
        <v>1914</v>
      </c>
      <c r="D7524" s="590" t="s">
        <v>2411</v>
      </c>
      <c r="E7524" s="590" t="s">
        <v>7</v>
      </c>
      <c r="F7524" s="591" t="s">
        <v>983</v>
      </c>
      <c r="G7524" s="590" t="s">
        <v>0</v>
      </c>
      <c r="H7524" s="589">
        <v>1</v>
      </c>
      <c r="I7524" s="592">
        <v>30000</v>
      </c>
      <c r="J7524" s="592">
        <v>30000</v>
      </c>
      <c r="K7524" s="590" t="s">
        <v>2376</v>
      </c>
      <c r="L7524" s="590" t="s">
        <v>6297</v>
      </c>
      <c r="M7524" s="591" t="s">
        <v>983</v>
      </c>
      <c r="O7524" s="554" t="str">
        <f t="shared" ref="O7524:O7525" si="700">+_xlfn.CONCAT(B7524,"-",E7524)</f>
        <v>B4/27/05-C</v>
      </c>
    </row>
    <row r="7525" spans="1:18">
      <c r="B7525" s="590" t="s">
        <v>1558</v>
      </c>
      <c r="C7525" s="590" t="s">
        <v>1914</v>
      </c>
      <c r="D7525" s="590" t="s">
        <v>2411</v>
      </c>
      <c r="E7525" s="590" t="s">
        <v>8</v>
      </c>
      <c r="F7525" s="591" t="s">
        <v>984</v>
      </c>
      <c r="G7525" s="590" t="s">
        <v>0</v>
      </c>
      <c r="H7525" s="589">
        <v>1</v>
      </c>
      <c r="I7525" s="592">
        <v>4375</v>
      </c>
      <c r="J7525" s="592">
        <v>4375</v>
      </c>
      <c r="K7525" s="590" t="s">
        <v>2376</v>
      </c>
      <c r="L7525" s="590" t="s">
        <v>6298</v>
      </c>
      <c r="M7525" s="591" t="s">
        <v>984</v>
      </c>
      <c r="O7525" s="554" t="str">
        <f t="shared" si="700"/>
        <v>B4/27/05-D</v>
      </c>
    </row>
    <row r="7526" spans="1:18" ht="14.5">
      <c r="P7526" s="555"/>
      <c r="Q7526" s="555"/>
      <c r="R7526" s="555"/>
    </row>
    <row r="7527" spans="1:18" ht="14.5">
      <c r="A7527" s="587">
        <v>3</v>
      </c>
      <c r="B7527" s="588" t="s">
        <v>1558</v>
      </c>
      <c r="C7527" s="588" t="s">
        <v>36</v>
      </c>
      <c r="D7527" s="588" t="s">
        <v>36</v>
      </c>
      <c r="E7527" s="588" t="s">
        <v>36</v>
      </c>
      <c r="F7527" s="587" t="s">
        <v>1063</v>
      </c>
      <c r="G7527" s="588" t="s">
        <v>36</v>
      </c>
      <c r="H7527" s="587"/>
      <c r="I7527" s="587"/>
      <c r="J7527" s="583">
        <v>849258.9</v>
      </c>
      <c r="K7527" s="588"/>
      <c r="L7527" s="588"/>
      <c r="M7527" s="587"/>
      <c r="N7527" s="587"/>
      <c r="O7527" s="587"/>
    </row>
    <row r="7528" spans="1:18" ht="14.5">
      <c r="A7528" s="587">
        <v>4</v>
      </c>
      <c r="B7528" s="588" t="s">
        <v>1558</v>
      </c>
      <c r="C7528" s="588" t="s">
        <v>36</v>
      </c>
      <c r="D7528" s="588" t="s">
        <v>36</v>
      </c>
      <c r="E7528" s="588" t="s">
        <v>36</v>
      </c>
      <c r="F7528" s="587" t="s">
        <v>1064</v>
      </c>
      <c r="G7528" s="588" t="s">
        <v>36</v>
      </c>
      <c r="H7528" s="587"/>
      <c r="I7528" s="587"/>
      <c r="J7528" s="583">
        <v>835508.9</v>
      </c>
      <c r="K7528" s="588"/>
      <c r="L7528" s="588"/>
      <c r="M7528" s="587"/>
      <c r="N7528" s="587"/>
      <c r="O7528" s="587"/>
    </row>
    <row r="7529" spans="1:18" ht="25">
      <c r="B7529" s="590" t="s">
        <v>1558</v>
      </c>
      <c r="C7529" s="590" t="s">
        <v>1914</v>
      </c>
      <c r="D7529" s="590" t="s">
        <v>2411</v>
      </c>
      <c r="E7529" s="590" t="s">
        <v>10</v>
      </c>
      <c r="F7529" s="591" t="s">
        <v>1065</v>
      </c>
      <c r="G7529" s="590" t="s">
        <v>311</v>
      </c>
      <c r="H7529" s="589">
        <v>62</v>
      </c>
      <c r="I7529" s="592">
        <v>13475.95</v>
      </c>
      <c r="J7529" s="592">
        <v>835508.9</v>
      </c>
      <c r="K7529" s="590" t="s">
        <v>2376</v>
      </c>
      <c r="L7529" s="590" t="s">
        <v>6299</v>
      </c>
      <c r="M7529" s="591" t="s">
        <v>1065</v>
      </c>
      <c r="O7529" s="554" t="str">
        <f>+_xlfn.CONCAT(B7529,"-",E7529)</f>
        <v>B4/27/05-E</v>
      </c>
    </row>
    <row r="7530" spans="1:18" ht="14.5">
      <c r="P7530" s="555"/>
      <c r="Q7530" s="555"/>
      <c r="R7530" s="555"/>
    </row>
    <row r="7531" spans="1:18" ht="14.5">
      <c r="A7531" s="587">
        <v>4</v>
      </c>
      <c r="B7531" s="588" t="s">
        <v>1558</v>
      </c>
      <c r="C7531" s="588" t="s">
        <v>36</v>
      </c>
      <c r="D7531" s="588" t="s">
        <v>36</v>
      </c>
      <c r="E7531" s="588" t="s">
        <v>36</v>
      </c>
      <c r="F7531" s="587" t="s">
        <v>1066</v>
      </c>
      <c r="G7531" s="588" t="s">
        <v>36</v>
      </c>
      <c r="H7531" s="587"/>
      <c r="I7531" s="587"/>
      <c r="J7531" s="583">
        <v>13750</v>
      </c>
      <c r="K7531" s="588"/>
      <c r="L7531" s="588"/>
      <c r="M7531" s="587"/>
      <c r="N7531" s="587"/>
      <c r="O7531" s="587"/>
      <c r="P7531" s="555"/>
      <c r="Q7531" s="555"/>
      <c r="R7531" s="555"/>
    </row>
    <row r="7532" spans="1:18">
      <c r="B7532" s="590" t="s">
        <v>1558</v>
      </c>
      <c r="C7532" s="590" t="s">
        <v>1914</v>
      </c>
      <c r="D7532" s="590" t="s">
        <v>2411</v>
      </c>
      <c r="E7532" s="590" t="s">
        <v>11</v>
      </c>
      <c r="F7532" s="591" t="s">
        <v>983</v>
      </c>
      <c r="G7532" s="590" t="s">
        <v>0</v>
      </c>
      <c r="H7532" s="589">
        <v>1</v>
      </c>
      <c r="I7532" s="592">
        <v>9375</v>
      </c>
      <c r="J7532" s="592">
        <v>9375</v>
      </c>
      <c r="K7532" s="590" t="s">
        <v>2376</v>
      </c>
      <c r="L7532" s="590" t="s">
        <v>6300</v>
      </c>
      <c r="M7532" s="591" t="s">
        <v>983</v>
      </c>
      <c r="O7532" s="554" t="str">
        <f t="shared" ref="O7532:O7533" si="701">+_xlfn.CONCAT(B7532,"-",E7532)</f>
        <v>B4/27/05-F</v>
      </c>
    </row>
    <row r="7533" spans="1:18">
      <c r="B7533" s="590" t="s">
        <v>1558</v>
      </c>
      <c r="C7533" s="590" t="s">
        <v>1914</v>
      </c>
      <c r="D7533" s="590" t="s">
        <v>2411</v>
      </c>
      <c r="E7533" s="590" t="s">
        <v>27</v>
      </c>
      <c r="F7533" s="591" t="s">
        <v>984</v>
      </c>
      <c r="G7533" s="590" t="s">
        <v>0</v>
      </c>
      <c r="H7533" s="589">
        <v>1</v>
      </c>
      <c r="I7533" s="592">
        <v>4375</v>
      </c>
      <c r="J7533" s="592">
        <v>4375</v>
      </c>
      <c r="K7533" s="590" t="s">
        <v>2376</v>
      </c>
      <c r="L7533" s="590" t="s">
        <v>6301</v>
      </c>
      <c r="M7533" s="591" t="s">
        <v>984</v>
      </c>
      <c r="O7533" s="554" t="str">
        <f t="shared" si="701"/>
        <v>B4/27/05-G</v>
      </c>
    </row>
    <row r="7534" spans="1:18" ht="14.5">
      <c r="P7534" s="555"/>
      <c r="Q7534" s="555"/>
      <c r="R7534" s="555"/>
    </row>
    <row r="7535" spans="1:18" ht="14.5">
      <c r="A7535" s="587">
        <v>3</v>
      </c>
      <c r="B7535" s="588" t="s">
        <v>1558</v>
      </c>
      <c r="C7535" s="588" t="s">
        <v>36</v>
      </c>
      <c r="D7535" s="588" t="s">
        <v>36</v>
      </c>
      <c r="E7535" s="588" t="s">
        <v>36</v>
      </c>
      <c r="F7535" s="587" t="s">
        <v>1067</v>
      </c>
      <c r="G7535" s="588" t="s">
        <v>36</v>
      </c>
      <c r="H7535" s="587"/>
      <c r="I7535" s="587"/>
      <c r="J7535" s="583">
        <v>27475</v>
      </c>
      <c r="K7535" s="588"/>
      <c r="L7535" s="588"/>
      <c r="M7535" s="587"/>
      <c r="N7535" s="587"/>
      <c r="O7535" s="587"/>
    </row>
    <row r="7536" spans="1:18" ht="25">
      <c r="B7536" s="590" t="s">
        <v>1558</v>
      </c>
      <c r="C7536" s="590" t="s">
        <v>1914</v>
      </c>
      <c r="D7536" s="590" t="s">
        <v>2411</v>
      </c>
      <c r="E7536" s="590" t="s">
        <v>28</v>
      </c>
      <c r="F7536" s="591" t="s">
        <v>1068</v>
      </c>
      <c r="G7536" s="590" t="s">
        <v>311</v>
      </c>
      <c r="H7536" s="589">
        <v>2</v>
      </c>
      <c r="I7536" s="592">
        <v>6862.5</v>
      </c>
      <c r="J7536" s="592">
        <v>13725</v>
      </c>
      <c r="K7536" s="590" t="s">
        <v>2376</v>
      </c>
      <c r="L7536" s="590" t="s">
        <v>6302</v>
      </c>
      <c r="M7536" s="591" t="s">
        <v>1068</v>
      </c>
      <c r="O7536" s="554" t="str">
        <f t="shared" ref="O7536:O7538" si="702">+_xlfn.CONCAT(B7536,"-",E7536)</f>
        <v>B4/27/05-H</v>
      </c>
    </row>
    <row r="7537" spans="1:18">
      <c r="B7537" s="590" t="s">
        <v>1558</v>
      </c>
      <c r="C7537" s="590" t="s">
        <v>1914</v>
      </c>
      <c r="D7537" s="590" t="s">
        <v>2411</v>
      </c>
      <c r="E7537" s="590" t="s">
        <v>33</v>
      </c>
      <c r="F7537" s="591" t="s">
        <v>983</v>
      </c>
      <c r="G7537" s="590" t="s">
        <v>0</v>
      </c>
      <c r="H7537" s="589">
        <v>1</v>
      </c>
      <c r="I7537" s="592">
        <v>9375</v>
      </c>
      <c r="J7537" s="592">
        <v>9375</v>
      </c>
      <c r="K7537" s="590" t="s">
        <v>2376</v>
      </c>
      <c r="L7537" s="590" t="s">
        <v>6303</v>
      </c>
      <c r="M7537" s="591" t="s">
        <v>983</v>
      </c>
      <c r="O7537" s="554" t="str">
        <f t="shared" si="702"/>
        <v>B4/27/05-J</v>
      </c>
    </row>
    <row r="7538" spans="1:18" ht="14.5">
      <c r="B7538" s="590" t="s">
        <v>1558</v>
      </c>
      <c r="C7538" s="590" t="s">
        <v>1914</v>
      </c>
      <c r="D7538" s="590" t="s">
        <v>2411</v>
      </c>
      <c r="E7538" s="590" t="s">
        <v>34</v>
      </c>
      <c r="F7538" s="591" t="s">
        <v>984</v>
      </c>
      <c r="G7538" s="590" t="s">
        <v>0</v>
      </c>
      <c r="H7538" s="589">
        <v>1</v>
      </c>
      <c r="I7538" s="592">
        <v>4375</v>
      </c>
      <c r="J7538" s="592">
        <v>4375</v>
      </c>
      <c r="K7538" s="590" t="s">
        <v>2376</v>
      </c>
      <c r="L7538" s="590" t="s">
        <v>6304</v>
      </c>
      <c r="M7538" s="591" t="s">
        <v>984</v>
      </c>
      <c r="O7538" s="554" t="str">
        <f t="shared" si="702"/>
        <v>B4/27/05-K</v>
      </c>
      <c r="P7538" s="555"/>
      <c r="Q7538" s="555"/>
      <c r="R7538" s="555"/>
    </row>
    <row r="7540" spans="1:18" ht="29">
      <c r="A7540" s="587">
        <v>3</v>
      </c>
      <c r="B7540" s="588" t="s">
        <v>1558</v>
      </c>
      <c r="C7540" s="588" t="s">
        <v>36</v>
      </c>
      <c r="D7540" s="588" t="s">
        <v>36</v>
      </c>
      <c r="E7540" s="588" t="s">
        <v>36</v>
      </c>
      <c r="F7540" s="587" t="s">
        <v>1069</v>
      </c>
      <c r="G7540" s="588" t="s">
        <v>36</v>
      </c>
      <c r="H7540" s="587"/>
      <c r="I7540" s="587"/>
      <c r="J7540" s="583">
        <v>983364.16</v>
      </c>
      <c r="K7540" s="588"/>
      <c r="L7540" s="588"/>
      <c r="M7540" s="587"/>
      <c r="N7540" s="587"/>
      <c r="O7540" s="587"/>
    </row>
    <row r="7541" spans="1:18" ht="14.5">
      <c r="A7541" s="587">
        <v>4</v>
      </c>
      <c r="B7541" s="588" t="s">
        <v>1558</v>
      </c>
      <c r="C7541" s="588" t="s">
        <v>36</v>
      </c>
      <c r="D7541" s="588" t="s">
        <v>36</v>
      </c>
      <c r="E7541" s="588" t="s">
        <v>36</v>
      </c>
      <c r="F7541" s="587" t="s">
        <v>1070</v>
      </c>
      <c r="G7541" s="588" t="s">
        <v>36</v>
      </c>
      <c r="H7541" s="587"/>
      <c r="I7541" s="587"/>
      <c r="J7541" s="583">
        <v>983364.16</v>
      </c>
      <c r="K7541" s="588"/>
      <c r="L7541" s="588"/>
      <c r="M7541" s="587"/>
      <c r="N7541" s="587"/>
      <c r="O7541" s="587"/>
    </row>
    <row r="7542" spans="1:18" ht="14.5">
      <c r="A7542" s="587">
        <v>5</v>
      </c>
      <c r="B7542" s="588" t="s">
        <v>1558</v>
      </c>
      <c r="C7542" s="588" t="s">
        <v>36</v>
      </c>
      <c r="D7542" s="588" t="s">
        <v>36</v>
      </c>
      <c r="E7542" s="588" t="s">
        <v>36</v>
      </c>
      <c r="F7542" s="587" t="s">
        <v>1071</v>
      </c>
      <c r="G7542" s="588" t="s">
        <v>36</v>
      </c>
      <c r="H7542" s="587"/>
      <c r="I7542" s="587"/>
      <c r="J7542" s="583">
        <v>969614.16</v>
      </c>
      <c r="K7542" s="588"/>
      <c r="L7542" s="588"/>
      <c r="M7542" s="587"/>
      <c r="N7542" s="587"/>
      <c r="O7542" s="587"/>
    </row>
    <row r="7543" spans="1:18" ht="14.5">
      <c r="B7543" s="590" t="s">
        <v>1558</v>
      </c>
      <c r="C7543" s="590" t="s">
        <v>1914</v>
      </c>
      <c r="D7543" s="590" t="s">
        <v>2430</v>
      </c>
      <c r="E7543" s="590" t="s">
        <v>39</v>
      </c>
      <c r="F7543" s="591" t="s">
        <v>1072</v>
      </c>
      <c r="G7543" s="590" t="s">
        <v>311</v>
      </c>
      <c r="H7543" s="589">
        <v>24</v>
      </c>
      <c r="I7543" s="592">
        <v>6898.68</v>
      </c>
      <c r="J7543" s="592">
        <v>165568.32000000001</v>
      </c>
      <c r="K7543" s="590" t="s">
        <v>2376</v>
      </c>
      <c r="L7543" s="590" t="s">
        <v>6305</v>
      </c>
      <c r="M7543" s="591" t="s">
        <v>1072</v>
      </c>
      <c r="O7543" s="554" t="str">
        <f>+_xlfn.CONCAT(B7543,"-",E7543)</f>
        <v>B4/27/05-L</v>
      </c>
      <c r="P7543" s="555"/>
      <c r="Q7543" s="555"/>
      <c r="R7543" s="555"/>
    </row>
    <row r="7544" spans="1:18" ht="14.5">
      <c r="P7544" s="555"/>
      <c r="Q7544" s="555"/>
      <c r="R7544" s="555"/>
    </row>
    <row r="7545" spans="1:18" ht="14.5">
      <c r="P7545" s="555"/>
      <c r="Q7545" s="555"/>
      <c r="R7545" s="555"/>
    </row>
    <row r="7546" spans="1:18">
      <c r="B7546" s="590" t="s">
        <v>1559</v>
      </c>
      <c r="C7546" s="590" t="s">
        <v>1914</v>
      </c>
      <c r="D7546" s="590" t="s">
        <v>2430</v>
      </c>
      <c r="E7546" s="590" t="s">
        <v>5</v>
      </c>
      <c r="F7546" s="591" t="s">
        <v>1073</v>
      </c>
      <c r="G7546" s="590" t="s">
        <v>311</v>
      </c>
      <c r="H7546" s="589">
        <v>30</v>
      </c>
      <c r="I7546" s="592">
        <v>9612.15</v>
      </c>
      <c r="J7546" s="592">
        <v>288364.5</v>
      </c>
      <c r="K7546" s="590" t="s">
        <v>2376</v>
      </c>
      <c r="L7546" s="590" t="s">
        <v>6306</v>
      </c>
      <c r="M7546" s="591" t="s">
        <v>1073</v>
      </c>
      <c r="O7546" s="554" t="str">
        <f t="shared" ref="O7546:O7549" si="703">+_xlfn.CONCAT(B7546,"-",E7546)</f>
        <v>B4/27/06-A</v>
      </c>
    </row>
    <row r="7547" spans="1:18">
      <c r="B7547" s="590" t="s">
        <v>1559</v>
      </c>
      <c r="C7547" s="590" t="s">
        <v>1914</v>
      </c>
      <c r="D7547" s="590" t="s">
        <v>2430</v>
      </c>
      <c r="E7547" s="590" t="s">
        <v>6</v>
      </c>
      <c r="F7547" s="591" t="s">
        <v>1074</v>
      </c>
      <c r="G7547" s="590" t="s">
        <v>311</v>
      </c>
      <c r="H7547" s="589">
        <v>60</v>
      </c>
      <c r="I7547" s="592">
        <v>8439.68</v>
      </c>
      <c r="J7547" s="592">
        <v>506380.79999999999</v>
      </c>
      <c r="K7547" s="590" t="s">
        <v>2376</v>
      </c>
      <c r="L7547" s="590" t="s">
        <v>6307</v>
      </c>
      <c r="M7547" s="591" t="s">
        <v>1074</v>
      </c>
      <c r="O7547" s="554" t="str">
        <f t="shared" si="703"/>
        <v>B4/27/06-B</v>
      </c>
    </row>
    <row r="7548" spans="1:18">
      <c r="B7548" s="590" t="s">
        <v>1559</v>
      </c>
      <c r="C7548" s="590" t="s">
        <v>1914</v>
      </c>
      <c r="D7548" s="590" t="s">
        <v>2430</v>
      </c>
      <c r="E7548" s="590" t="s">
        <v>7</v>
      </c>
      <c r="F7548" s="591" t="s">
        <v>1075</v>
      </c>
      <c r="G7548" s="590" t="s">
        <v>311</v>
      </c>
      <c r="H7548" s="589">
        <v>5</v>
      </c>
      <c r="I7548" s="592">
        <v>1064.1300000000001</v>
      </c>
      <c r="J7548" s="592">
        <v>5320.65</v>
      </c>
      <c r="K7548" s="590" t="s">
        <v>2376</v>
      </c>
      <c r="L7548" s="590" t="s">
        <v>6308</v>
      </c>
      <c r="M7548" s="591" t="s">
        <v>1075</v>
      </c>
      <c r="O7548" s="554" t="str">
        <f t="shared" si="703"/>
        <v>B4/27/06-C</v>
      </c>
    </row>
    <row r="7549" spans="1:18">
      <c r="B7549" s="590" t="s">
        <v>1559</v>
      </c>
      <c r="C7549" s="590" t="s">
        <v>1914</v>
      </c>
      <c r="D7549" s="590" t="s">
        <v>2430</v>
      </c>
      <c r="E7549" s="590" t="s">
        <v>8</v>
      </c>
      <c r="F7549" s="591" t="s">
        <v>1076</v>
      </c>
      <c r="G7549" s="590" t="s">
        <v>311</v>
      </c>
      <c r="H7549" s="589">
        <v>3</v>
      </c>
      <c r="I7549" s="592">
        <v>1326.63</v>
      </c>
      <c r="J7549" s="592">
        <v>3979.89</v>
      </c>
      <c r="K7549" s="590" t="s">
        <v>2376</v>
      </c>
      <c r="L7549" s="590" t="s">
        <v>6309</v>
      </c>
      <c r="M7549" s="591" t="s">
        <v>1076</v>
      </c>
      <c r="O7549" s="554" t="str">
        <f t="shared" si="703"/>
        <v>B4/27/06-D</v>
      </c>
    </row>
    <row r="7551" spans="1:18" ht="14.5">
      <c r="A7551" s="587">
        <v>5</v>
      </c>
      <c r="B7551" s="588" t="s">
        <v>1559</v>
      </c>
      <c r="C7551" s="588" t="s">
        <v>36</v>
      </c>
      <c r="D7551" s="588" t="s">
        <v>36</v>
      </c>
      <c r="E7551" s="588" t="s">
        <v>36</v>
      </c>
      <c r="F7551" s="587" t="s">
        <v>1066</v>
      </c>
      <c r="G7551" s="588" t="s">
        <v>36</v>
      </c>
      <c r="H7551" s="587"/>
      <c r="I7551" s="587"/>
      <c r="J7551" s="583">
        <v>13750</v>
      </c>
      <c r="K7551" s="588"/>
      <c r="L7551" s="588"/>
      <c r="M7551" s="587"/>
      <c r="N7551" s="587"/>
      <c r="O7551" s="587"/>
    </row>
    <row r="7552" spans="1:18">
      <c r="B7552" s="590" t="s">
        <v>1559</v>
      </c>
      <c r="C7552" s="590" t="s">
        <v>1914</v>
      </c>
      <c r="D7552" s="590" t="s">
        <v>2430</v>
      </c>
      <c r="E7552" s="590" t="s">
        <v>10</v>
      </c>
      <c r="F7552" s="591" t="s">
        <v>983</v>
      </c>
      <c r="G7552" s="590" t="s">
        <v>0</v>
      </c>
      <c r="H7552" s="589">
        <v>1</v>
      </c>
      <c r="I7552" s="592">
        <v>9375</v>
      </c>
      <c r="J7552" s="592">
        <v>9375</v>
      </c>
      <c r="K7552" s="590" t="s">
        <v>2376</v>
      </c>
      <c r="L7552" s="590" t="s">
        <v>6310</v>
      </c>
      <c r="M7552" s="591" t="s">
        <v>983</v>
      </c>
      <c r="O7552" s="554" t="str">
        <f t="shared" ref="O7552:O7553" si="704">+_xlfn.CONCAT(B7552,"-",E7552)</f>
        <v>B4/27/06-E</v>
      </c>
    </row>
    <row r="7553" spans="1:18">
      <c r="B7553" s="590" t="s">
        <v>1559</v>
      </c>
      <c r="C7553" s="590" t="s">
        <v>1914</v>
      </c>
      <c r="D7553" s="590" t="s">
        <v>2430</v>
      </c>
      <c r="E7553" s="590" t="s">
        <v>11</v>
      </c>
      <c r="F7553" s="591" t="s">
        <v>984</v>
      </c>
      <c r="G7553" s="590" t="s">
        <v>0</v>
      </c>
      <c r="H7553" s="589">
        <v>1</v>
      </c>
      <c r="I7553" s="592">
        <v>4375</v>
      </c>
      <c r="J7553" s="592">
        <v>4375</v>
      </c>
      <c r="K7553" s="590" t="s">
        <v>2376</v>
      </c>
      <c r="L7553" s="590" t="s">
        <v>6311</v>
      </c>
      <c r="M7553" s="591" t="s">
        <v>984</v>
      </c>
      <c r="O7553" s="554" t="str">
        <f t="shared" si="704"/>
        <v>B4/27/06-F</v>
      </c>
    </row>
    <row r="7554" spans="1:18" ht="14.5">
      <c r="P7554" s="555"/>
      <c r="Q7554" s="555"/>
      <c r="R7554" s="555"/>
    </row>
    <row r="7555" spans="1:18" ht="29">
      <c r="A7555" s="587">
        <v>3</v>
      </c>
      <c r="B7555" s="588" t="s">
        <v>1559</v>
      </c>
      <c r="C7555" s="588" t="s">
        <v>36</v>
      </c>
      <c r="D7555" s="588" t="s">
        <v>36</v>
      </c>
      <c r="E7555" s="588" t="s">
        <v>36</v>
      </c>
      <c r="F7555" s="587" t="s">
        <v>1077</v>
      </c>
      <c r="G7555" s="588" t="s">
        <v>36</v>
      </c>
      <c r="H7555" s="587"/>
      <c r="I7555" s="587"/>
      <c r="J7555" s="583">
        <v>743760.1</v>
      </c>
      <c r="K7555" s="588"/>
      <c r="L7555" s="588"/>
      <c r="M7555" s="587"/>
      <c r="N7555" s="587"/>
      <c r="O7555" s="587"/>
    </row>
    <row r="7556" spans="1:18" ht="29">
      <c r="A7556" s="587">
        <v>4</v>
      </c>
      <c r="B7556" s="588" t="s">
        <v>1559</v>
      </c>
      <c r="C7556" s="588" t="s">
        <v>36</v>
      </c>
      <c r="D7556" s="588" t="s">
        <v>36</v>
      </c>
      <c r="E7556" s="588" t="s">
        <v>36</v>
      </c>
      <c r="F7556" s="587" t="s">
        <v>998</v>
      </c>
      <c r="G7556" s="588" t="s">
        <v>36</v>
      </c>
      <c r="H7556" s="587"/>
      <c r="I7556" s="587"/>
      <c r="J7556" s="587">
        <v>0</v>
      </c>
      <c r="K7556" s="588"/>
      <c r="L7556" s="588"/>
      <c r="M7556" s="587"/>
      <c r="N7556" s="587"/>
      <c r="O7556" s="587"/>
    </row>
    <row r="7557" spans="1:18" ht="58">
      <c r="A7557" s="587">
        <v>5</v>
      </c>
      <c r="B7557" s="588" t="s">
        <v>1559</v>
      </c>
      <c r="C7557" s="588" t="s">
        <v>36</v>
      </c>
      <c r="D7557" s="588" t="s">
        <v>36</v>
      </c>
      <c r="E7557" s="588" t="s">
        <v>36</v>
      </c>
      <c r="F7557" s="587" t="s">
        <v>4135</v>
      </c>
      <c r="G7557" s="588" t="s">
        <v>36</v>
      </c>
      <c r="H7557" s="587"/>
      <c r="I7557" s="587"/>
      <c r="J7557" s="587">
        <v>0</v>
      </c>
      <c r="K7557" s="588"/>
      <c r="L7557" s="588"/>
      <c r="M7557" s="587"/>
      <c r="N7557" s="587"/>
      <c r="O7557" s="587"/>
    </row>
    <row r="7558" spans="1:18" ht="43.5">
      <c r="A7558" s="587">
        <v>5</v>
      </c>
      <c r="B7558" s="588" t="s">
        <v>1559</v>
      </c>
      <c r="C7558" s="588" t="s">
        <v>36</v>
      </c>
      <c r="D7558" s="588" t="s">
        <v>36</v>
      </c>
      <c r="E7558" s="588" t="s">
        <v>36</v>
      </c>
      <c r="F7558" s="587" t="s">
        <v>1079</v>
      </c>
      <c r="G7558" s="588" t="s">
        <v>36</v>
      </c>
      <c r="H7558" s="587"/>
      <c r="I7558" s="587"/>
      <c r="J7558" s="587">
        <v>0</v>
      </c>
      <c r="K7558" s="588"/>
      <c r="L7558" s="588"/>
      <c r="M7558" s="587"/>
      <c r="N7558" s="587"/>
      <c r="O7558" s="587"/>
      <c r="P7558" s="555"/>
      <c r="Q7558" s="555"/>
      <c r="R7558" s="555"/>
    </row>
    <row r="7559" spans="1:18" ht="43.5">
      <c r="A7559" s="587">
        <v>5</v>
      </c>
      <c r="B7559" s="588" t="s">
        <v>1559</v>
      </c>
      <c r="C7559" s="588" t="s">
        <v>36</v>
      </c>
      <c r="D7559" s="588" t="s">
        <v>36</v>
      </c>
      <c r="E7559" s="588" t="s">
        <v>36</v>
      </c>
      <c r="F7559" s="587" t="s">
        <v>1080</v>
      </c>
      <c r="G7559" s="588" t="s">
        <v>36</v>
      </c>
      <c r="H7559" s="587"/>
      <c r="I7559" s="587"/>
      <c r="J7559" s="587">
        <v>0</v>
      </c>
      <c r="K7559" s="588"/>
      <c r="L7559" s="588"/>
      <c r="M7559" s="587"/>
      <c r="N7559" s="587"/>
      <c r="O7559" s="587"/>
      <c r="P7559" s="555"/>
      <c r="Q7559" s="555"/>
      <c r="R7559" s="555"/>
    </row>
    <row r="7560" spans="1:18" ht="14.5">
      <c r="A7560" s="587">
        <v>5</v>
      </c>
      <c r="B7560" s="588" t="s">
        <v>1559</v>
      </c>
      <c r="C7560" s="588" t="s">
        <v>36</v>
      </c>
      <c r="D7560" s="588" t="s">
        <v>36</v>
      </c>
      <c r="E7560" s="588" t="s">
        <v>36</v>
      </c>
      <c r="F7560" s="587" t="s">
        <v>1081</v>
      </c>
      <c r="G7560" s="588" t="s">
        <v>36</v>
      </c>
      <c r="H7560" s="587"/>
      <c r="I7560" s="587"/>
      <c r="J7560" s="587">
        <v>0</v>
      </c>
      <c r="K7560" s="588"/>
      <c r="L7560" s="588"/>
      <c r="M7560" s="587"/>
      <c r="N7560" s="587"/>
      <c r="O7560" s="587"/>
      <c r="P7560" s="555"/>
      <c r="Q7560" s="555"/>
      <c r="R7560" s="555"/>
    </row>
    <row r="7561" spans="1:18" ht="14.5">
      <c r="P7561" s="555"/>
      <c r="Q7561" s="555"/>
      <c r="R7561" s="555"/>
    </row>
    <row r="7562" spans="1:18" ht="43.5">
      <c r="A7562" s="587">
        <v>4</v>
      </c>
      <c r="B7562" s="588" t="s">
        <v>1559</v>
      </c>
      <c r="C7562" s="588" t="s">
        <v>36</v>
      </c>
      <c r="D7562" s="588" t="s">
        <v>36</v>
      </c>
      <c r="E7562" s="588" t="s">
        <v>36</v>
      </c>
      <c r="F7562" s="587" t="s">
        <v>1082</v>
      </c>
      <c r="G7562" s="588" t="s">
        <v>36</v>
      </c>
      <c r="H7562" s="587"/>
      <c r="I7562" s="587"/>
      <c r="J7562" s="583">
        <v>363876.94</v>
      </c>
      <c r="K7562" s="588"/>
      <c r="L7562" s="588"/>
      <c r="M7562" s="587"/>
      <c r="N7562" s="587"/>
      <c r="O7562" s="587"/>
      <c r="P7562" s="555"/>
      <c r="Q7562" s="555"/>
      <c r="R7562" s="555"/>
    </row>
    <row r="7563" spans="1:18" ht="14.5">
      <c r="A7563" s="587">
        <v>5</v>
      </c>
      <c r="B7563" s="588" t="s">
        <v>1559</v>
      </c>
      <c r="C7563" s="588" t="s">
        <v>36</v>
      </c>
      <c r="D7563" s="588" t="s">
        <v>36</v>
      </c>
      <c r="E7563" s="588" t="s">
        <v>36</v>
      </c>
      <c r="F7563" s="587" t="s">
        <v>1083</v>
      </c>
      <c r="G7563" s="588" t="s">
        <v>36</v>
      </c>
      <c r="H7563" s="587"/>
      <c r="I7563" s="587"/>
      <c r="J7563" s="583">
        <v>107415.97</v>
      </c>
      <c r="K7563" s="588"/>
      <c r="L7563" s="588"/>
      <c r="M7563" s="587"/>
      <c r="N7563" s="587"/>
      <c r="O7563" s="587"/>
      <c r="P7563" s="555"/>
      <c r="Q7563" s="555"/>
      <c r="R7563" s="555"/>
    </row>
    <row r="7564" spans="1:18">
      <c r="B7564" s="590" t="s">
        <v>1559</v>
      </c>
      <c r="C7564" s="590" t="s">
        <v>1914</v>
      </c>
      <c r="D7564" s="590" t="s">
        <v>4137</v>
      </c>
      <c r="E7564" s="590" t="s">
        <v>27</v>
      </c>
      <c r="F7564" s="591" t="s">
        <v>1084</v>
      </c>
      <c r="G7564" s="590" t="s">
        <v>0</v>
      </c>
      <c r="H7564" s="589">
        <v>1</v>
      </c>
      <c r="I7564" s="592">
        <v>5650</v>
      </c>
      <c r="J7564" s="592">
        <v>5650</v>
      </c>
      <c r="K7564" s="590" t="s">
        <v>2376</v>
      </c>
      <c r="L7564" s="590" t="s">
        <v>6312</v>
      </c>
      <c r="M7564" s="591" t="s">
        <v>1084</v>
      </c>
      <c r="O7564" s="554" t="str">
        <f t="shared" ref="O7564:O7565" si="705">+_xlfn.CONCAT(B7564,"-",E7564)</f>
        <v>B4/27/06-G</v>
      </c>
    </row>
    <row r="7565" spans="1:18" ht="14.5">
      <c r="B7565" s="590" t="s">
        <v>1559</v>
      </c>
      <c r="C7565" s="590" t="s">
        <v>1914</v>
      </c>
      <c r="D7565" s="590" t="s">
        <v>4137</v>
      </c>
      <c r="E7565" s="590" t="s">
        <v>28</v>
      </c>
      <c r="F7565" s="591" t="s">
        <v>1085</v>
      </c>
      <c r="G7565" s="590" t="s">
        <v>0</v>
      </c>
      <c r="H7565" s="589">
        <v>1</v>
      </c>
      <c r="I7565" s="592">
        <v>60215.93</v>
      </c>
      <c r="J7565" s="592">
        <v>60215.93</v>
      </c>
      <c r="K7565" s="590" t="s">
        <v>2376</v>
      </c>
      <c r="L7565" s="590" t="s">
        <v>6313</v>
      </c>
      <c r="M7565" s="591" t="s">
        <v>1085</v>
      </c>
      <c r="O7565" s="554" t="str">
        <f t="shared" si="705"/>
        <v>B4/27/06-H</v>
      </c>
      <c r="P7565" s="555"/>
      <c r="Q7565" s="555"/>
      <c r="R7565" s="555"/>
    </row>
    <row r="7566" spans="1:18" ht="14.5">
      <c r="P7566" s="555"/>
      <c r="Q7566" s="555"/>
      <c r="R7566" s="555"/>
    </row>
    <row r="7568" spans="1:18">
      <c r="B7568" s="590" t="s">
        <v>1560</v>
      </c>
      <c r="C7568" s="590" t="s">
        <v>1914</v>
      </c>
      <c r="D7568" s="590" t="s">
        <v>4137</v>
      </c>
      <c r="E7568" s="590" t="s">
        <v>5</v>
      </c>
      <c r="F7568" s="591" t="s">
        <v>1086</v>
      </c>
      <c r="G7568" s="590" t="s">
        <v>311</v>
      </c>
      <c r="H7568" s="589">
        <v>8</v>
      </c>
      <c r="I7568" s="592">
        <v>3309.38</v>
      </c>
      <c r="J7568" s="592">
        <v>26475.040000000001</v>
      </c>
      <c r="K7568" s="590" t="s">
        <v>2376</v>
      </c>
      <c r="L7568" s="590" t="s">
        <v>6314</v>
      </c>
      <c r="M7568" s="591" t="s">
        <v>1086</v>
      </c>
      <c r="O7568" s="554" t="str">
        <f t="shared" ref="O7568:O7570" si="706">+_xlfn.CONCAT(B7568,"-",E7568)</f>
        <v>B4/27/07-A</v>
      </c>
    </row>
    <row r="7569" spans="1:18" ht="25">
      <c r="B7569" s="590" t="s">
        <v>1560</v>
      </c>
      <c r="C7569" s="590" t="s">
        <v>1914</v>
      </c>
      <c r="D7569" s="590" t="s">
        <v>4137</v>
      </c>
      <c r="E7569" s="590" t="s">
        <v>6</v>
      </c>
      <c r="F7569" s="591" t="s">
        <v>4141</v>
      </c>
      <c r="G7569" s="590" t="s">
        <v>311</v>
      </c>
      <c r="H7569" s="589">
        <v>4</v>
      </c>
      <c r="I7569" s="592">
        <v>2512.5</v>
      </c>
      <c r="J7569" s="592">
        <v>10050</v>
      </c>
      <c r="K7569" s="590" t="s">
        <v>2376</v>
      </c>
      <c r="L7569" s="590" t="s">
        <v>6315</v>
      </c>
      <c r="M7569" s="591" t="s">
        <v>4141</v>
      </c>
      <c r="O7569" s="554" t="str">
        <f t="shared" si="706"/>
        <v>B4/27/07-B</v>
      </c>
    </row>
    <row r="7570" spans="1:18" ht="25">
      <c r="B7570" s="590" t="s">
        <v>1560</v>
      </c>
      <c r="C7570" s="590" t="s">
        <v>1914</v>
      </c>
      <c r="D7570" s="590" t="s">
        <v>4137</v>
      </c>
      <c r="E7570" s="590" t="s">
        <v>7</v>
      </c>
      <c r="F7570" s="591" t="s">
        <v>4143</v>
      </c>
      <c r="G7570" s="590" t="s">
        <v>311</v>
      </c>
      <c r="H7570" s="589">
        <v>2</v>
      </c>
      <c r="I7570" s="592">
        <v>2512.5</v>
      </c>
      <c r="J7570" s="592">
        <v>5025</v>
      </c>
      <c r="K7570" s="590" t="s">
        <v>2376</v>
      </c>
      <c r="L7570" s="590" t="s">
        <v>6316</v>
      </c>
      <c r="M7570" s="591" t="s">
        <v>4143</v>
      </c>
      <c r="O7570" s="554" t="str">
        <f t="shared" si="706"/>
        <v>B4/27/07-C</v>
      </c>
    </row>
    <row r="7572" spans="1:18" ht="14.5">
      <c r="A7572" s="587">
        <v>5</v>
      </c>
      <c r="B7572" s="588" t="s">
        <v>1560</v>
      </c>
      <c r="C7572" s="588" t="s">
        <v>36</v>
      </c>
      <c r="D7572" s="588" t="s">
        <v>36</v>
      </c>
      <c r="E7572" s="588" t="s">
        <v>36</v>
      </c>
      <c r="F7572" s="587" t="s">
        <v>1089</v>
      </c>
      <c r="G7572" s="588" t="s">
        <v>36</v>
      </c>
      <c r="H7572" s="587"/>
      <c r="I7572" s="587"/>
      <c r="J7572" s="583">
        <v>4387.5</v>
      </c>
      <c r="K7572" s="588"/>
      <c r="L7572" s="588"/>
      <c r="M7572" s="587"/>
      <c r="N7572" s="587"/>
      <c r="O7572" s="587"/>
    </row>
    <row r="7573" spans="1:18">
      <c r="B7573" s="590" t="s">
        <v>1560</v>
      </c>
      <c r="C7573" s="590" t="s">
        <v>1914</v>
      </c>
      <c r="D7573" s="590" t="s">
        <v>4137</v>
      </c>
      <c r="E7573" s="590" t="s">
        <v>8</v>
      </c>
      <c r="F7573" s="591" t="s">
        <v>1090</v>
      </c>
      <c r="G7573" s="590" t="s">
        <v>311</v>
      </c>
      <c r="H7573" s="589">
        <v>2</v>
      </c>
      <c r="I7573" s="592">
        <v>2193.75</v>
      </c>
      <c r="J7573" s="592">
        <v>4387.5</v>
      </c>
      <c r="K7573" s="590" t="s">
        <v>2376</v>
      </c>
      <c r="L7573" s="590" t="s">
        <v>6317</v>
      </c>
      <c r="M7573" s="591" t="s">
        <v>1090</v>
      </c>
      <c r="O7573" s="554" t="str">
        <f>+_xlfn.CONCAT(B7573,"-",E7573)</f>
        <v>B4/27/07-D</v>
      </c>
    </row>
    <row r="7575" spans="1:18" ht="14.5">
      <c r="A7575" s="587">
        <v>5</v>
      </c>
      <c r="B7575" s="588" t="s">
        <v>1560</v>
      </c>
      <c r="C7575" s="588" t="s">
        <v>36</v>
      </c>
      <c r="D7575" s="588" t="s">
        <v>36</v>
      </c>
      <c r="E7575" s="588" t="s">
        <v>36</v>
      </c>
      <c r="F7575" s="587" t="s">
        <v>1091</v>
      </c>
      <c r="G7575" s="588" t="s">
        <v>36</v>
      </c>
      <c r="H7575" s="587"/>
      <c r="I7575" s="587"/>
      <c r="J7575" s="583">
        <v>167910.95</v>
      </c>
      <c r="K7575" s="588"/>
      <c r="L7575" s="588"/>
      <c r="M7575" s="587"/>
      <c r="N7575" s="587"/>
      <c r="O7575" s="587"/>
      <c r="P7575" s="555"/>
      <c r="Q7575" s="555"/>
      <c r="R7575" s="555"/>
    </row>
    <row r="7576" spans="1:18">
      <c r="B7576" s="590" t="s">
        <v>1560</v>
      </c>
      <c r="C7576" s="590" t="s">
        <v>1914</v>
      </c>
      <c r="D7576" s="590" t="s">
        <v>4137</v>
      </c>
      <c r="E7576" s="590" t="s">
        <v>10</v>
      </c>
      <c r="F7576" s="591" t="s">
        <v>1092</v>
      </c>
      <c r="G7576" s="590" t="s">
        <v>0</v>
      </c>
      <c r="H7576" s="589">
        <v>1</v>
      </c>
      <c r="I7576" s="592">
        <v>4400</v>
      </c>
      <c r="J7576" s="592">
        <v>4400</v>
      </c>
      <c r="K7576" s="590" t="s">
        <v>2376</v>
      </c>
      <c r="L7576" s="590" t="s">
        <v>6318</v>
      </c>
      <c r="M7576" s="591" t="s">
        <v>1092</v>
      </c>
      <c r="O7576" s="554" t="str">
        <f t="shared" ref="O7576:O7583" si="707">+_xlfn.CONCAT(B7576,"-",E7576)</f>
        <v>B4/27/07-E</v>
      </c>
    </row>
    <row r="7577" spans="1:18">
      <c r="B7577" s="590" t="s">
        <v>1560</v>
      </c>
      <c r="C7577" s="590" t="s">
        <v>1914</v>
      </c>
      <c r="D7577" s="590" t="s">
        <v>4137</v>
      </c>
      <c r="E7577" s="590" t="s">
        <v>11</v>
      </c>
      <c r="F7577" s="591" t="s">
        <v>1093</v>
      </c>
      <c r="G7577" s="590" t="s">
        <v>0</v>
      </c>
      <c r="H7577" s="589">
        <v>1</v>
      </c>
      <c r="I7577" s="592">
        <v>20025</v>
      </c>
      <c r="J7577" s="592">
        <v>20025</v>
      </c>
      <c r="K7577" s="590" t="s">
        <v>2376</v>
      </c>
      <c r="L7577" s="590" t="s">
        <v>6319</v>
      </c>
      <c r="M7577" s="591" t="s">
        <v>1093</v>
      </c>
      <c r="O7577" s="554" t="str">
        <f t="shared" si="707"/>
        <v>B4/27/07-F</v>
      </c>
    </row>
    <row r="7578" spans="1:18" ht="14.5">
      <c r="B7578" s="590" t="s">
        <v>1560</v>
      </c>
      <c r="C7578" s="590" t="s">
        <v>1914</v>
      </c>
      <c r="D7578" s="590" t="s">
        <v>4137</v>
      </c>
      <c r="E7578" s="590" t="s">
        <v>27</v>
      </c>
      <c r="F7578" s="591" t="s">
        <v>1094</v>
      </c>
      <c r="G7578" s="590" t="s">
        <v>311</v>
      </c>
      <c r="H7578" s="589">
        <v>2</v>
      </c>
      <c r="I7578" s="592">
        <v>3284.38</v>
      </c>
      <c r="J7578" s="592">
        <v>6568.76</v>
      </c>
      <c r="K7578" s="590" t="s">
        <v>2376</v>
      </c>
      <c r="L7578" s="590" t="s">
        <v>6320</v>
      </c>
      <c r="M7578" s="591" t="s">
        <v>1094</v>
      </c>
      <c r="O7578" s="554" t="str">
        <f t="shared" si="707"/>
        <v>B4/27/07-G</v>
      </c>
      <c r="P7578" s="555"/>
      <c r="Q7578" s="555"/>
      <c r="R7578" s="555"/>
    </row>
    <row r="7579" spans="1:18">
      <c r="B7579" s="590" t="s">
        <v>1560</v>
      </c>
      <c r="C7579" s="590" t="s">
        <v>1914</v>
      </c>
      <c r="D7579" s="590" t="s">
        <v>4137</v>
      </c>
      <c r="E7579" s="590" t="s">
        <v>28</v>
      </c>
      <c r="F7579" s="591" t="s">
        <v>1095</v>
      </c>
      <c r="G7579" s="590" t="s">
        <v>0</v>
      </c>
      <c r="H7579" s="589">
        <v>1</v>
      </c>
      <c r="I7579" s="592">
        <v>26275</v>
      </c>
      <c r="J7579" s="592">
        <v>26275</v>
      </c>
      <c r="K7579" s="590" t="s">
        <v>2376</v>
      </c>
      <c r="L7579" s="590" t="s">
        <v>6321</v>
      </c>
      <c r="M7579" s="591" t="s">
        <v>1095</v>
      </c>
      <c r="O7579" s="554" t="str">
        <f t="shared" si="707"/>
        <v>B4/27/07-H</v>
      </c>
    </row>
    <row r="7580" spans="1:18">
      <c r="B7580" s="590" t="s">
        <v>1560</v>
      </c>
      <c r="C7580" s="590" t="s">
        <v>1914</v>
      </c>
      <c r="D7580" s="590" t="s">
        <v>4137</v>
      </c>
      <c r="E7580" s="590" t="s">
        <v>33</v>
      </c>
      <c r="F7580" s="591" t="s">
        <v>1096</v>
      </c>
      <c r="G7580" s="590" t="s">
        <v>0</v>
      </c>
      <c r="H7580" s="589">
        <v>1</v>
      </c>
      <c r="I7580" s="592">
        <v>45025</v>
      </c>
      <c r="J7580" s="592">
        <v>45025</v>
      </c>
      <c r="K7580" s="590" t="s">
        <v>2376</v>
      </c>
      <c r="L7580" s="590" t="s">
        <v>6322</v>
      </c>
      <c r="M7580" s="591" t="s">
        <v>1096</v>
      </c>
      <c r="O7580" s="554" t="str">
        <f t="shared" si="707"/>
        <v>B4/27/07-J</v>
      </c>
    </row>
    <row r="7581" spans="1:18">
      <c r="B7581" s="590" t="s">
        <v>1560</v>
      </c>
      <c r="C7581" s="590" t="s">
        <v>1914</v>
      </c>
      <c r="D7581" s="590" t="s">
        <v>4137</v>
      </c>
      <c r="E7581" s="590" t="s">
        <v>34</v>
      </c>
      <c r="F7581" s="591" t="s">
        <v>1097</v>
      </c>
      <c r="G7581" s="590" t="s">
        <v>0</v>
      </c>
      <c r="H7581" s="589">
        <v>1</v>
      </c>
      <c r="I7581" s="592">
        <v>45025</v>
      </c>
      <c r="J7581" s="592">
        <v>45025</v>
      </c>
      <c r="K7581" s="590" t="s">
        <v>2376</v>
      </c>
      <c r="L7581" s="590" t="s">
        <v>6323</v>
      </c>
      <c r="M7581" s="591" t="s">
        <v>1097</v>
      </c>
      <c r="O7581" s="554" t="str">
        <f t="shared" si="707"/>
        <v>B4/27/07-K</v>
      </c>
    </row>
    <row r="7582" spans="1:18">
      <c r="B7582" s="590" t="s">
        <v>1560</v>
      </c>
      <c r="C7582" s="590" t="s">
        <v>1914</v>
      </c>
      <c r="D7582" s="590" t="s">
        <v>4137</v>
      </c>
      <c r="E7582" s="590" t="s">
        <v>39</v>
      </c>
      <c r="F7582" s="591" t="s">
        <v>1098</v>
      </c>
      <c r="G7582" s="590" t="s">
        <v>0</v>
      </c>
      <c r="H7582" s="589">
        <v>1</v>
      </c>
      <c r="I7582" s="589">
        <v>517.19000000000005</v>
      </c>
      <c r="J7582" s="589">
        <v>517.19000000000005</v>
      </c>
      <c r="K7582" s="590" t="s">
        <v>2376</v>
      </c>
      <c r="L7582" s="590" t="s">
        <v>6324</v>
      </c>
      <c r="M7582" s="591" t="s">
        <v>1098</v>
      </c>
      <c r="O7582" s="554" t="str">
        <f t="shared" si="707"/>
        <v>B4/27/07-L</v>
      </c>
    </row>
    <row r="7583" spans="1:18">
      <c r="B7583" s="590" t="s">
        <v>1560</v>
      </c>
      <c r="C7583" s="590" t="s">
        <v>1914</v>
      </c>
      <c r="D7583" s="590" t="s">
        <v>4137</v>
      </c>
      <c r="E7583" s="590" t="s">
        <v>38</v>
      </c>
      <c r="F7583" s="591" t="s">
        <v>1099</v>
      </c>
      <c r="G7583" s="590" t="s">
        <v>311</v>
      </c>
      <c r="H7583" s="589">
        <v>2</v>
      </c>
      <c r="I7583" s="592">
        <v>10037.5</v>
      </c>
      <c r="J7583" s="592">
        <v>20075</v>
      </c>
      <c r="K7583" s="590" t="s">
        <v>2376</v>
      </c>
      <c r="L7583" s="590" t="s">
        <v>6325</v>
      </c>
      <c r="M7583" s="591" t="s">
        <v>1099</v>
      </c>
      <c r="O7583" s="554" t="str">
        <f t="shared" si="707"/>
        <v>B4/27/07-M</v>
      </c>
    </row>
    <row r="7585" spans="1:18" ht="14.5">
      <c r="A7585" s="587">
        <v>5</v>
      </c>
      <c r="B7585" s="588" t="s">
        <v>1560</v>
      </c>
      <c r="C7585" s="588" t="s">
        <v>36</v>
      </c>
      <c r="D7585" s="588" t="s">
        <v>36</v>
      </c>
      <c r="E7585" s="588" t="s">
        <v>36</v>
      </c>
      <c r="F7585" s="587" t="s">
        <v>1100</v>
      </c>
      <c r="G7585" s="588" t="s">
        <v>36</v>
      </c>
      <c r="H7585" s="587"/>
      <c r="I7585" s="587"/>
      <c r="J7585" s="583">
        <v>49412.5</v>
      </c>
      <c r="K7585" s="588"/>
      <c r="L7585" s="588"/>
      <c r="M7585" s="587"/>
      <c r="N7585" s="587"/>
      <c r="O7585" s="587"/>
    </row>
    <row r="7586" spans="1:18">
      <c r="B7586" s="590" t="s">
        <v>1560</v>
      </c>
      <c r="C7586" s="590" t="s">
        <v>1914</v>
      </c>
      <c r="D7586" s="590" t="s">
        <v>4137</v>
      </c>
      <c r="E7586" s="590" t="s">
        <v>205</v>
      </c>
      <c r="F7586" s="591" t="s">
        <v>1101</v>
      </c>
      <c r="G7586" s="590" t="s">
        <v>0</v>
      </c>
      <c r="H7586" s="589">
        <v>1</v>
      </c>
      <c r="I7586" s="592">
        <v>45025</v>
      </c>
      <c r="J7586" s="592">
        <v>45025</v>
      </c>
      <c r="K7586" s="590" t="s">
        <v>2376</v>
      </c>
      <c r="L7586" s="590" t="s">
        <v>6326</v>
      </c>
      <c r="M7586" s="591" t="s">
        <v>1101</v>
      </c>
      <c r="O7586" s="554" t="str">
        <f t="shared" ref="O7586:O7587" si="708">+_xlfn.CONCAT(B7586,"-",E7586)</f>
        <v>B4/27/07-N</v>
      </c>
    </row>
    <row r="7587" spans="1:18">
      <c r="B7587" s="590" t="s">
        <v>1560</v>
      </c>
      <c r="C7587" s="590" t="s">
        <v>1914</v>
      </c>
      <c r="D7587" s="590" t="s">
        <v>4137</v>
      </c>
      <c r="E7587" s="590" t="s">
        <v>414</v>
      </c>
      <c r="F7587" s="591" t="s">
        <v>1102</v>
      </c>
      <c r="G7587" s="590" t="s">
        <v>311</v>
      </c>
      <c r="H7587" s="589">
        <v>2</v>
      </c>
      <c r="I7587" s="592">
        <v>2193.75</v>
      </c>
      <c r="J7587" s="592">
        <v>4387.5</v>
      </c>
      <c r="K7587" s="590" t="s">
        <v>2376</v>
      </c>
      <c r="L7587" s="590" t="s">
        <v>6327</v>
      </c>
      <c r="M7587" s="591" t="s">
        <v>1102</v>
      </c>
      <c r="O7587" s="554" t="str">
        <f t="shared" si="708"/>
        <v>B4/27/07-P</v>
      </c>
    </row>
    <row r="7588" spans="1:18" ht="14.5">
      <c r="P7588" s="555"/>
      <c r="Q7588" s="555"/>
      <c r="R7588" s="555"/>
    </row>
    <row r="7590" spans="1:18" ht="14.5">
      <c r="A7590" s="587">
        <v>5</v>
      </c>
      <c r="B7590" s="588" t="s">
        <v>1561</v>
      </c>
      <c r="C7590" s="588" t="s">
        <v>36</v>
      </c>
      <c r="D7590" s="588" t="s">
        <v>36</v>
      </c>
      <c r="E7590" s="588" t="s">
        <v>36</v>
      </c>
      <c r="F7590" s="587" t="s">
        <v>1103</v>
      </c>
      <c r="G7590" s="588" t="s">
        <v>36</v>
      </c>
      <c r="H7590" s="587"/>
      <c r="I7590" s="587"/>
      <c r="J7590" s="583">
        <v>21000.02</v>
      </c>
      <c r="K7590" s="588"/>
      <c r="L7590" s="588"/>
      <c r="M7590" s="587"/>
      <c r="N7590" s="587"/>
      <c r="O7590" s="587"/>
    </row>
    <row r="7591" spans="1:18" ht="25">
      <c r="B7591" s="590" t="s">
        <v>1561</v>
      </c>
      <c r="C7591" s="590" t="s">
        <v>1914</v>
      </c>
      <c r="D7591" s="590" t="s">
        <v>4137</v>
      </c>
      <c r="E7591" s="590" t="s">
        <v>5</v>
      </c>
      <c r="F7591" s="591" t="s">
        <v>1104</v>
      </c>
      <c r="G7591" s="590" t="s">
        <v>311</v>
      </c>
      <c r="H7591" s="589">
        <v>4</v>
      </c>
      <c r="I7591" s="592">
        <v>1959.38</v>
      </c>
      <c r="J7591" s="592">
        <v>7837.52</v>
      </c>
      <c r="K7591" s="590" t="s">
        <v>2376</v>
      </c>
      <c r="L7591" s="590" t="s">
        <v>6328</v>
      </c>
      <c r="M7591" s="591" t="s">
        <v>1104</v>
      </c>
      <c r="O7591" s="554" t="str">
        <f t="shared" ref="O7591:O7592" si="709">+_xlfn.CONCAT(B7591,"-",E7591)</f>
        <v>B4/27/08-A</v>
      </c>
    </row>
    <row r="7592" spans="1:18">
      <c r="B7592" s="590" t="s">
        <v>1561</v>
      </c>
      <c r="C7592" s="590" t="s">
        <v>1914</v>
      </c>
      <c r="D7592" s="590" t="s">
        <v>4137</v>
      </c>
      <c r="E7592" s="590" t="s">
        <v>6</v>
      </c>
      <c r="F7592" s="591" t="s">
        <v>1105</v>
      </c>
      <c r="G7592" s="590" t="s">
        <v>311</v>
      </c>
      <c r="H7592" s="589">
        <v>2</v>
      </c>
      <c r="I7592" s="592">
        <v>6581.25</v>
      </c>
      <c r="J7592" s="592">
        <v>13162.5</v>
      </c>
      <c r="K7592" s="590" t="s">
        <v>2376</v>
      </c>
      <c r="L7592" s="590" t="s">
        <v>6329</v>
      </c>
      <c r="M7592" s="591" t="s">
        <v>1105</v>
      </c>
      <c r="O7592" s="554" t="str">
        <f t="shared" si="709"/>
        <v>B4/27/08-B</v>
      </c>
    </row>
    <row r="7593" spans="1:18" ht="14.5">
      <c r="P7593" s="555"/>
      <c r="Q7593" s="555"/>
      <c r="R7593" s="555"/>
    </row>
    <row r="7594" spans="1:18" ht="14.5">
      <c r="A7594" s="587">
        <v>5</v>
      </c>
      <c r="B7594" s="588" t="s">
        <v>1561</v>
      </c>
      <c r="C7594" s="588" t="s">
        <v>36</v>
      </c>
      <c r="D7594" s="588" t="s">
        <v>36</v>
      </c>
      <c r="E7594" s="588" t="s">
        <v>36</v>
      </c>
      <c r="F7594" s="587" t="s">
        <v>1106</v>
      </c>
      <c r="G7594" s="588" t="s">
        <v>36</v>
      </c>
      <c r="H7594" s="587"/>
      <c r="I7594" s="587"/>
      <c r="J7594" s="583">
        <v>13750</v>
      </c>
      <c r="K7594" s="588"/>
      <c r="L7594" s="588"/>
      <c r="M7594" s="587"/>
      <c r="N7594" s="587"/>
      <c r="O7594" s="587"/>
    </row>
    <row r="7595" spans="1:18">
      <c r="B7595" s="590" t="s">
        <v>1561</v>
      </c>
      <c r="C7595" s="590" t="s">
        <v>1914</v>
      </c>
      <c r="D7595" s="590" t="s">
        <v>4137</v>
      </c>
      <c r="E7595" s="590" t="s">
        <v>7</v>
      </c>
      <c r="F7595" s="591" t="s">
        <v>983</v>
      </c>
      <c r="G7595" s="590" t="s">
        <v>0</v>
      </c>
      <c r="H7595" s="589">
        <v>1</v>
      </c>
      <c r="I7595" s="592">
        <v>9375</v>
      </c>
      <c r="J7595" s="592">
        <v>9375</v>
      </c>
      <c r="K7595" s="590" t="s">
        <v>2376</v>
      </c>
      <c r="L7595" s="590" t="s">
        <v>6330</v>
      </c>
      <c r="M7595" s="591" t="s">
        <v>983</v>
      </c>
      <c r="O7595" s="554" t="str">
        <f t="shared" ref="O7595:O7596" si="710">+_xlfn.CONCAT(B7595,"-",E7595)</f>
        <v>B4/27/08-C</v>
      </c>
    </row>
    <row r="7596" spans="1:18">
      <c r="B7596" s="590" t="s">
        <v>1561</v>
      </c>
      <c r="C7596" s="590" t="s">
        <v>1914</v>
      </c>
      <c r="D7596" s="590" t="s">
        <v>4137</v>
      </c>
      <c r="E7596" s="590" t="s">
        <v>8</v>
      </c>
      <c r="F7596" s="591" t="s">
        <v>984</v>
      </c>
      <c r="G7596" s="590" t="s">
        <v>0</v>
      </c>
      <c r="H7596" s="589">
        <v>1</v>
      </c>
      <c r="I7596" s="592">
        <v>4375</v>
      </c>
      <c r="J7596" s="592">
        <v>4375</v>
      </c>
      <c r="K7596" s="590" t="s">
        <v>2376</v>
      </c>
      <c r="L7596" s="590" t="s">
        <v>6331</v>
      </c>
      <c r="M7596" s="591" t="s">
        <v>984</v>
      </c>
      <c r="O7596" s="554" t="str">
        <f t="shared" si="710"/>
        <v>B4/27/08-D</v>
      </c>
    </row>
    <row r="7597" spans="1:18" ht="14.5">
      <c r="P7597" s="555"/>
      <c r="Q7597" s="555"/>
      <c r="R7597" s="555"/>
    </row>
    <row r="7598" spans="1:18" ht="43.5">
      <c r="A7598" s="587">
        <v>4</v>
      </c>
      <c r="B7598" s="588" t="s">
        <v>1561</v>
      </c>
      <c r="C7598" s="588" t="s">
        <v>36</v>
      </c>
      <c r="D7598" s="588" t="s">
        <v>36</v>
      </c>
      <c r="E7598" s="588" t="s">
        <v>36</v>
      </c>
      <c r="F7598" s="587" t="s">
        <v>1107</v>
      </c>
      <c r="G7598" s="588" t="s">
        <v>36</v>
      </c>
      <c r="H7598" s="587"/>
      <c r="I7598" s="587"/>
      <c r="J7598" s="583">
        <v>379883.16</v>
      </c>
      <c r="K7598" s="588"/>
      <c r="L7598" s="588"/>
      <c r="M7598" s="587"/>
      <c r="N7598" s="587"/>
      <c r="O7598" s="587"/>
    </row>
    <row r="7599" spans="1:18" ht="14.5">
      <c r="A7599" s="587">
        <v>5</v>
      </c>
      <c r="B7599" s="588" t="s">
        <v>1561</v>
      </c>
      <c r="C7599" s="588" t="s">
        <v>36</v>
      </c>
      <c r="D7599" s="588" t="s">
        <v>36</v>
      </c>
      <c r="E7599" s="588" t="s">
        <v>36</v>
      </c>
      <c r="F7599" s="587" t="s">
        <v>1083</v>
      </c>
      <c r="G7599" s="588" t="s">
        <v>36</v>
      </c>
      <c r="H7599" s="587"/>
      <c r="I7599" s="587"/>
      <c r="J7599" s="583">
        <v>106678.45</v>
      </c>
      <c r="K7599" s="588"/>
      <c r="L7599" s="588"/>
      <c r="M7599" s="587"/>
      <c r="N7599" s="587"/>
      <c r="O7599" s="587"/>
    </row>
    <row r="7600" spans="1:18">
      <c r="B7600" s="590" t="s">
        <v>1561</v>
      </c>
      <c r="C7600" s="590" t="s">
        <v>1914</v>
      </c>
      <c r="D7600" s="590" t="s">
        <v>2437</v>
      </c>
      <c r="E7600" s="590" t="s">
        <v>10</v>
      </c>
      <c r="F7600" s="591" t="s">
        <v>1084</v>
      </c>
      <c r="G7600" s="590" t="s">
        <v>0</v>
      </c>
      <c r="H7600" s="589">
        <v>1</v>
      </c>
      <c r="I7600" s="592">
        <v>5650</v>
      </c>
      <c r="J7600" s="592">
        <v>5650</v>
      </c>
      <c r="K7600" s="590" t="s">
        <v>2376</v>
      </c>
      <c r="L7600" s="590" t="s">
        <v>6332</v>
      </c>
      <c r="M7600" s="591" t="s">
        <v>1084</v>
      </c>
      <c r="O7600" s="554" t="str">
        <f t="shared" ref="O7600:O7605" si="711">+_xlfn.CONCAT(B7600,"-",E7600)</f>
        <v>B4/27/08-E</v>
      </c>
    </row>
    <row r="7601" spans="1:18" ht="14.5">
      <c r="B7601" s="590" t="s">
        <v>1561</v>
      </c>
      <c r="C7601" s="590" t="s">
        <v>1914</v>
      </c>
      <c r="D7601" s="590" t="s">
        <v>2437</v>
      </c>
      <c r="E7601" s="590" t="s">
        <v>11</v>
      </c>
      <c r="F7601" s="591" t="s">
        <v>1085</v>
      </c>
      <c r="G7601" s="590" t="s">
        <v>0</v>
      </c>
      <c r="H7601" s="589">
        <v>1</v>
      </c>
      <c r="I7601" s="592">
        <v>60215.93</v>
      </c>
      <c r="J7601" s="592">
        <v>60215.93</v>
      </c>
      <c r="K7601" s="590" t="s">
        <v>2376</v>
      </c>
      <c r="L7601" s="590" t="s">
        <v>6333</v>
      </c>
      <c r="M7601" s="591" t="s">
        <v>1085</v>
      </c>
      <c r="O7601" s="554" t="str">
        <f t="shared" si="711"/>
        <v>B4/27/08-F</v>
      </c>
      <c r="P7601" s="555"/>
      <c r="Q7601" s="555"/>
      <c r="R7601" s="555"/>
    </row>
    <row r="7602" spans="1:18" ht="14.5">
      <c r="B7602" s="590" t="s">
        <v>1561</v>
      </c>
      <c r="C7602" s="590" t="s">
        <v>1914</v>
      </c>
      <c r="D7602" s="590" t="s">
        <v>2437</v>
      </c>
      <c r="E7602" s="590" t="s">
        <v>27</v>
      </c>
      <c r="F7602" s="591" t="s">
        <v>1086</v>
      </c>
      <c r="G7602" s="590" t="s">
        <v>311</v>
      </c>
      <c r="H7602" s="589">
        <v>4</v>
      </c>
      <c r="I7602" s="592">
        <v>3309.38</v>
      </c>
      <c r="J7602" s="592">
        <v>13237.52</v>
      </c>
      <c r="K7602" s="590" t="s">
        <v>2376</v>
      </c>
      <c r="L7602" s="590" t="s">
        <v>6334</v>
      </c>
      <c r="M7602" s="591" t="s">
        <v>1086</v>
      </c>
      <c r="O7602" s="554" t="str">
        <f t="shared" si="711"/>
        <v>B4/27/08-G</v>
      </c>
      <c r="P7602" s="555"/>
      <c r="Q7602" s="555"/>
      <c r="R7602" s="555"/>
    </row>
    <row r="7603" spans="1:18" ht="25">
      <c r="B7603" s="590" t="s">
        <v>1561</v>
      </c>
      <c r="C7603" s="590" t="s">
        <v>1914</v>
      </c>
      <c r="D7603" s="590" t="s">
        <v>2437</v>
      </c>
      <c r="E7603" s="590" t="s">
        <v>28</v>
      </c>
      <c r="F7603" s="591" t="s">
        <v>4141</v>
      </c>
      <c r="G7603" s="590" t="s">
        <v>311</v>
      </c>
      <c r="H7603" s="589">
        <v>2</v>
      </c>
      <c r="I7603" s="592">
        <v>2512.5</v>
      </c>
      <c r="J7603" s="592">
        <v>5025</v>
      </c>
      <c r="K7603" s="590" t="s">
        <v>2376</v>
      </c>
      <c r="L7603" s="590" t="s">
        <v>6335</v>
      </c>
      <c r="M7603" s="591" t="s">
        <v>4141</v>
      </c>
      <c r="O7603" s="554" t="str">
        <f t="shared" si="711"/>
        <v>B4/27/08-H</v>
      </c>
    </row>
    <row r="7604" spans="1:18" ht="25">
      <c r="B7604" s="590" t="s">
        <v>1561</v>
      </c>
      <c r="C7604" s="590" t="s">
        <v>1914</v>
      </c>
      <c r="D7604" s="590" t="s">
        <v>2437</v>
      </c>
      <c r="E7604" s="590" t="s">
        <v>33</v>
      </c>
      <c r="F7604" s="591" t="s">
        <v>4143</v>
      </c>
      <c r="G7604" s="590" t="s">
        <v>311</v>
      </c>
      <c r="H7604" s="589">
        <v>2</v>
      </c>
      <c r="I7604" s="592">
        <v>2512.5</v>
      </c>
      <c r="J7604" s="592">
        <v>5025</v>
      </c>
      <c r="K7604" s="590" t="s">
        <v>2376</v>
      </c>
      <c r="L7604" s="590" t="s">
        <v>6336</v>
      </c>
      <c r="M7604" s="591" t="s">
        <v>4143</v>
      </c>
      <c r="O7604" s="554" t="str">
        <f t="shared" si="711"/>
        <v>B4/27/08-J</v>
      </c>
    </row>
    <row r="7605" spans="1:18" ht="25">
      <c r="B7605" s="590" t="s">
        <v>1561</v>
      </c>
      <c r="C7605" s="590" t="s">
        <v>1914</v>
      </c>
      <c r="D7605" s="590" t="s">
        <v>2437</v>
      </c>
      <c r="E7605" s="590" t="s">
        <v>34</v>
      </c>
      <c r="F7605" s="591" t="s">
        <v>1108</v>
      </c>
      <c r="G7605" s="590" t="s">
        <v>311</v>
      </c>
      <c r="H7605" s="589">
        <v>2</v>
      </c>
      <c r="I7605" s="592">
        <v>8762.5</v>
      </c>
      <c r="J7605" s="592">
        <v>17525</v>
      </c>
      <c r="K7605" s="590" t="s">
        <v>2376</v>
      </c>
      <c r="L7605" s="590" t="s">
        <v>6337</v>
      </c>
      <c r="M7605" s="591" t="s">
        <v>1108</v>
      </c>
      <c r="O7605" s="554" t="str">
        <f t="shared" si="711"/>
        <v>B4/27/08-K</v>
      </c>
    </row>
    <row r="7607" spans="1:18" ht="14.5">
      <c r="A7607" s="587">
        <v>5</v>
      </c>
      <c r="B7607" s="588" t="s">
        <v>1561</v>
      </c>
      <c r="C7607" s="588" t="s">
        <v>36</v>
      </c>
      <c r="D7607" s="588" t="s">
        <v>36</v>
      </c>
      <c r="E7607" s="588" t="s">
        <v>36</v>
      </c>
      <c r="F7607" s="587" t="s">
        <v>1089</v>
      </c>
      <c r="G7607" s="588" t="s">
        <v>36</v>
      </c>
      <c r="H7607" s="587"/>
      <c r="I7607" s="587"/>
      <c r="J7607" s="583">
        <v>4387.5</v>
      </c>
      <c r="K7607" s="588"/>
      <c r="L7607" s="588"/>
      <c r="M7607" s="587"/>
      <c r="N7607" s="587"/>
      <c r="O7607" s="587"/>
    </row>
    <row r="7608" spans="1:18">
      <c r="B7608" s="590" t="s">
        <v>1561</v>
      </c>
      <c r="C7608" s="590" t="s">
        <v>1914</v>
      </c>
      <c r="D7608" s="590" t="s">
        <v>2437</v>
      </c>
      <c r="E7608" s="590" t="s">
        <v>39</v>
      </c>
      <c r="F7608" s="591" t="s">
        <v>1109</v>
      </c>
      <c r="G7608" s="590" t="s">
        <v>311</v>
      </c>
      <c r="H7608" s="589">
        <v>2</v>
      </c>
      <c r="I7608" s="592">
        <v>2193.75</v>
      </c>
      <c r="J7608" s="592">
        <v>4387.5</v>
      </c>
      <c r="K7608" s="590" t="s">
        <v>2376</v>
      </c>
      <c r="L7608" s="590" t="s">
        <v>6338</v>
      </c>
      <c r="M7608" s="591" t="s">
        <v>1109</v>
      </c>
      <c r="O7608" s="554" t="str">
        <f>+_xlfn.CONCAT(B7608,"-",E7608)</f>
        <v>B4/27/08-L</v>
      </c>
    </row>
    <row r="7610" spans="1:18" ht="14.5">
      <c r="P7610" s="555"/>
      <c r="Q7610" s="555"/>
      <c r="R7610" s="555"/>
    </row>
    <row r="7611" spans="1:18" ht="14.5">
      <c r="A7611" s="587">
        <v>5</v>
      </c>
      <c r="B7611" s="588" t="s">
        <v>1562</v>
      </c>
      <c r="C7611" s="588" t="s">
        <v>36</v>
      </c>
      <c r="D7611" s="588" t="s">
        <v>36</v>
      </c>
      <c r="E7611" s="588" t="s">
        <v>36</v>
      </c>
      <c r="F7611" s="587" t="s">
        <v>1091</v>
      </c>
      <c r="G7611" s="588" t="s">
        <v>36</v>
      </c>
      <c r="H7611" s="587"/>
      <c r="I7611" s="587"/>
      <c r="J7611" s="583">
        <v>188573.45</v>
      </c>
      <c r="K7611" s="588"/>
      <c r="L7611" s="588"/>
      <c r="M7611" s="587"/>
      <c r="N7611" s="587"/>
      <c r="O7611" s="587"/>
    </row>
    <row r="7612" spans="1:18">
      <c r="B7612" s="590" t="s">
        <v>1562</v>
      </c>
      <c r="C7612" s="590" t="s">
        <v>1914</v>
      </c>
      <c r="D7612" s="590" t="s">
        <v>2437</v>
      </c>
      <c r="E7612" s="590" t="s">
        <v>5</v>
      </c>
      <c r="F7612" s="591" t="s">
        <v>1092</v>
      </c>
      <c r="G7612" s="590" t="s">
        <v>0</v>
      </c>
      <c r="H7612" s="589">
        <v>1</v>
      </c>
      <c r="I7612" s="592">
        <v>4400</v>
      </c>
      <c r="J7612" s="592">
        <v>4400</v>
      </c>
      <c r="K7612" s="590" t="s">
        <v>2376</v>
      </c>
      <c r="L7612" s="590" t="s">
        <v>6339</v>
      </c>
      <c r="M7612" s="591" t="s">
        <v>1092</v>
      </c>
      <c r="O7612" s="554" t="str">
        <f t="shared" ref="O7612:O7620" si="712">+_xlfn.CONCAT(B7612,"-",E7612)</f>
        <v>B4/27/09-A</v>
      </c>
    </row>
    <row r="7613" spans="1:18">
      <c r="B7613" s="590" t="s">
        <v>1562</v>
      </c>
      <c r="C7613" s="590" t="s">
        <v>1914</v>
      </c>
      <c r="D7613" s="590" t="s">
        <v>2437</v>
      </c>
      <c r="E7613" s="590" t="s">
        <v>6</v>
      </c>
      <c r="F7613" s="591" t="s">
        <v>1093</v>
      </c>
      <c r="G7613" s="590" t="s">
        <v>0</v>
      </c>
      <c r="H7613" s="589">
        <v>1</v>
      </c>
      <c r="I7613" s="592">
        <v>20025</v>
      </c>
      <c r="J7613" s="592">
        <v>20025</v>
      </c>
      <c r="K7613" s="590" t="s">
        <v>2376</v>
      </c>
      <c r="L7613" s="590" t="s">
        <v>6340</v>
      </c>
      <c r="M7613" s="591" t="s">
        <v>1093</v>
      </c>
      <c r="O7613" s="554" t="str">
        <f t="shared" si="712"/>
        <v>B4/27/09-B</v>
      </c>
    </row>
    <row r="7614" spans="1:18" ht="14.5">
      <c r="B7614" s="590" t="s">
        <v>1562</v>
      </c>
      <c r="C7614" s="590" t="s">
        <v>1914</v>
      </c>
      <c r="D7614" s="590" t="s">
        <v>2437</v>
      </c>
      <c r="E7614" s="590" t="s">
        <v>7</v>
      </c>
      <c r="F7614" s="591" t="s">
        <v>1094</v>
      </c>
      <c r="G7614" s="590" t="s">
        <v>311</v>
      </c>
      <c r="H7614" s="589">
        <v>2</v>
      </c>
      <c r="I7614" s="592">
        <v>3284.38</v>
      </c>
      <c r="J7614" s="592">
        <v>6568.76</v>
      </c>
      <c r="K7614" s="590" t="s">
        <v>2376</v>
      </c>
      <c r="L7614" s="590" t="s">
        <v>6341</v>
      </c>
      <c r="M7614" s="591" t="s">
        <v>1094</v>
      </c>
      <c r="O7614" s="554" t="str">
        <f t="shared" si="712"/>
        <v>B4/27/09-C</v>
      </c>
      <c r="P7614" s="555"/>
      <c r="Q7614" s="555"/>
      <c r="R7614" s="555"/>
    </row>
    <row r="7615" spans="1:18">
      <c r="B7615" s="590" t="s">
        <v>1562</v>
      </c>
      <c r="C7615" s="590" t="s">
        <v>1914</v>
      </c>
      <c r="D7615" s="590" t="s">
        <v>2437</v>
      </c>
      <c r="E7615" s="590" t="s">
        <v>8</v>
      </c>
      <c r="F7615" s="591" t="s">
        <v>1110</v>
      </c>
      <c r="G7615" s="590" t="s">
        <v>311</v>
      </c>
      <c r="H7615" s="589">
        <v>2</v>
      </c>
      <c r="I7615" s="592">
        <v>10331.25</v>
      </c>
      <c r="J7615" s="592">
        <v>20662.5</v>
      </c>
      <c r="K7615" s="590" t="s">
        <v>2376</v>
      </c>
      <c r="L7615" s="590" t="s">
        <v>6342</v>
      </c>
      <c r="M7615" s="591" t="s">
        <v>1110</v>
      </c>
      <c r="O7615" s="554" t="str">
        <f t="shared" si="712"/>
        <v>B4/27/09-D</v>
      </c>
    </row>
    <row r="7616" spans="1:18">
      <c r="B7616" s="590" t="s">
        <v>1562</v>
      </c>
      <c r="C7616" s="590" t="s">
        <v>1914</v>
      </c>
      <c r="D7616" s="590" t="s">
        <v>2437</v>
      </c>
      <c r="E7616" s="590" t="s">
        <v>10</v>
      </c>
      <c r="F7616" s="591" t="s">
        <v>1095</v>
      </c>
      <c r="G7616" s="590" t="s">
        <v>0</v>
      </c>
      <c r="H7616" s="589">
        <v>1</v>
      </c>
      <c r="I7616" s="592">
        <v>26275</v>
      </c>
      <c r="J7616" s="592">
        <v>26275</v>
      </c>
      <c r="K7616" s="590" t="s">
        <v>2376</v>
      </c>
      <c r="L7616" s="590" t="s">
        <v>6343</v>
      </c>
      <c r="M7616" s="591" t="s">
        <v>1095</v>
      </c>
      <c r="O7616" s="554" t="str">
        <f t="shared" si="712"/>
        <v>B4/27/09-E</v>
      </c>
    </row>
    <row r="7617" spans="1:18">
      <c r="B7617" s="590" t="s">
        <v>1562</v>
      </c>
      <c r="C7617" s="590" t="s">
        <v>1914</v>
      </c>
      <c r="D7617" s="590" t="s">
        <v>2437</v>
      </c>
      <c r="E7617" s="590" t="s">
        <v>11</v>
      </c>
      <c r="F7617" s="591" t="s">
        <v>1096</v>
      </c>
      <c r="G7617" s="590" t="s">
        <v>0</v>
      </c>
      <c r="H7617" s="589">
        <v>1</v>
      </c>
      <c r="I7617" s="592">
        <v>45025</v>
      </c>
      <c r="J7617" s="592">
        <v>45025</v>
      </c>
      <c r="K7617" s="590" t="s">
        <v>2376</v>
      </c>
      <c r="L7617" s="590" t="s">
        <v>6344</v>
      </c>
      <c r="M7617" s="591" t="s">
        <v>1096</v>
      </c>
      <c r="O7617" s="554" t="str">
        <f t="shared" si="712"/>
        <v>B4/27/09-F</v>
      </c>
    </row>
    <row r="7618" spans="1:18">
      <c r="B7618" s="590" t="s">
        <v>1562</v>
      </c>
      <c r="C7618" s="590" t="s">
        <v>1914</v>
      </c>
      <c r="D7618" s="590" t="s">
        <v>2437</v>
      </c>
      <c r="E7618" s="590" t="s">
        <v>27</v>
      </c>
      <c r="F7618" s="591" t="s">
        <v>1097</v>
      </c>
      <c r="G7618" s="590" t="s">
        <v>0</v>
      </c>
      <c r="H7618" s="589">
        <v>1</v>
      </c>
      <c r="I7618" s="592">
        <v>45025</v>
      </c>
      <c r="J7618" s="592">
        <v>45025</v>
      </c>
      <c r="K7618" s="590" t="s">
        <v>2376</v>
      </c>
      <c r="L7618" s="590" t="s">
        <v>6345</v>
      </c>
      <c r="M7618" s="591" t="s">
        <v>1097</v>
      </c>
      <c r="O7618" s="554" t="str">
        <f t="shared" si="712"/>
        <v>B4/27/09-G</v>
      </c>
    </row>
    <row r="7619" spans="1:18">
      <c r="B7619" s="590" t="s">
        <v>1562</v>
      </c>
      <c r="C7619" s="590" t="s">
        <v>1914</v>
      </c>
      <c r="D7619" s="590" t="s">
        <v>2437</v>
      </c>
      <c r="E7619" s="590" t="s">
        <v>28</v>
      </c>
      <c r="F7619" s="591" t="s">
        <v>1098</v>
      </c>
      <c r="G7619" s="590" t="s">
        <v>0</v>
      </c>
      <c r="H7619" s="589">
        <v>1</v>
      </c>
      <c r="I7619" s="589">
        <v>517.19000000000005</v>
      </c>
      <c r="J7619" s="589">
        <v>517.19000000000005</v>
      </c>
      <c r="K7619" s="590" t="s">
        <v>2376</v>
      </c>
      <c r="L7619" s="590" t="s">
        <v>6346</v>
      </c>
      <c r="M7619" s="591" t="s">
        <v>1098</v>
      </c>
      <c r="O7619" s="554" t="str">
        <f t="shared" si="712"/>
        <v>B4/27/09-H</v>
      </c>
    </row>
    <row r="7620" spans="1:18">
      <c r="B7620" s="590" t="s">
        <v>1562</v>
      </c>
      <c r="C7620" s="590" t="s">
        <v>1914</v>
      </c>
      <c r="D7620" s="590" t="s">
        <v>2437</v>
      </c>
      <c r="E7620" s="590" t="s">
        <v>33</v>
      </c>
      <c r="F7620" s="591" t="s">
        <v>1099</v>
      </c>
      <c r="G7620" s="590" t="s">
        <v>311</v>
      </c>
      <c r="H7620" s="589">
        <v>2</v>
      </c>
      <c r="I7620" s="592">
        <v>10037.5</v>
      </c>
      <c r="J7620" s="592">
        <v>20075</v>
      </c>
      <c r="K7620" s="590" t="s">
        <v>2376</v>
      </c>
      <c r="L7620" s="590" t="s">
        <v>6347</v>
      </c>
      <c r="M7620" s="591" t="s">
        <v>1099</v>
      </c>
      <c r="O7620" s="554" t="str">
        <f t="shared" si="712"/>
        <v>B4/27/09-J</v>
      </c>
    </row>
    <row r="7622" spans="1:18" ht="14.5">
      <c r="A7622" s="587">
        <v>5</v>
      </c>
      <c r="B7622" s="588" t="s">
        <v>1562</v>
      </c>
      <c r="C7622" s="588" t="s">
        <v>36</v>
      </c>
      <c r="D7622" s="588" t="s">
        <v>36</v>
      </c>
      <c r="E7622" s="588" t="s">
        <v>36</v>
      </c>
      <c r="F7622" s="587" t="s">
        <v>1100</v>
      </c>
      <c r="G7622" s="588" t="s">
        <v>36</v>
      </c>
      <c r="H7622" s="587"/>
      <c r="I7622" s="587"/>
      <c r="J7622" s="583">
        <v>49412.5</v>
      </c>
      <c r="K7622" s="588"/>
      <c r="L7622" s="588"/>
      <c r="M7622" s="587"/>
      <c r="N7622" s="587"/>
      <c r="O7622" s="587"/>
    </row>
    <row r="7623" spans="1:18">
      <c r="B7623" s="590" t="s">
        <v>1562</v>
      </c>
      <c r="C7623" s="590" t="s">
        <v>1914</v>
      </c>
      <c r="D7623" s="590" t="s">
        <v>2437</v>
      </c>
      <c r="E7623" s="590" t="s">
        <v>34</v>
      </c>
      <c r="F7623" s="591" t="s">
        <v>1101</v>
      </c>
      <c r="G7623" s="590" t="s">
        <v>0</v>
      </c>
      <c r="H7623" s="589">
        <v>1</v>
      </c>
      <c r="I7623" s="592">
        <v>45025</v>
      </c>
      <c r="J7623" s="592">
        <v>45025</v>
      </c>
      <c r="K7623" s="590" t="s">
        <v>2376</v>
      </c>
      <c r="L7623" s="590" t="s">
        <v>6348</v>
      </c>
      <c r="M7623" s="591" t="s">
        <v>1101</v>
      </c>
      <c r="O7623" s="554" t="str">
        <f t="shared" ref="O7623:O7624" si="713">+_xlfn.CONCAT(B7623,"-",E7623)</f>
        <v>B4/27/09-K</v>
      </c>
    </row>
    <row r="7624" spans="1:18">
      <c r="B7624" s="590" t="s">
        <v>1562</v>
      </c>
      <c r="C7624" s="590" t="s">
        <v>1914</v>
      </c>
      <c r="D7624" s="590" t="s">
        <v>2437</v>
      </c>
      <c r="E7624" s="590" t="s">
        <v>39</v>
      </c>
      <c r="F7624" s="591" t="s">
        <v>1102</v>
      </c>
      <c r="G7624" s="590" t="s">
        <v>311</v>
      </c>
      <c r="H7624" s="589">
        <v>2</v>
      </c>
      <c r="I7624" s="592">
        <v>2193.75</v>
      </c>
      <c r="J7624" s="592">
        <v>4387.5</v>
      </c>
      <c r="K7624" s="590" t="s">
        <v>2376</v>
      </c>
      <c r="L7624" s="590" t="s">
        <v>6349</v>
      </c>
      <c r="M7624" s="591" t="s">
        <v>1102</v>
      </c>
      <c r="O7624" s="554" t="str">
        <f t="shared" si="713"/>
        <v>B4/27/09-L</v>
      </c>
    </row>
    <row r="7625" spans="1:18" ht="14.5">
      <c r="P7625" s="555"/>
      <c r="Q7625" s="555"/>
      <c r="R7625" s="555"/>
    </row>
    <row r="7626" spans="1:18" ht="14.5">
      <c r="A7626" s="587">
        <v>5</v>
      </c>
      <c r="B7626" s="588" t="s">
        <v>1562</v>
      </c>
      <c r="C7626" s="588" t="s">
        <v>36</v>
      </c>
      <c r="D7626" s="588" t="s">
        <v>36</v>
      </c>
      <c r="E7626" s="588" t="s">
        <v>36</v>
      </c>
      <c r="F7626" s="587" t="s">
        <v>1103</v>
      </c>
      <c r="G7626" s="588" t="s">
        <v>36</v>
      </c>
      <c r="H7626" s="587"/>
      <c r="I7626" s="587"/>
      <c r="J7626" s="583">
        <v>17081.259999999998</v>
      </c>
      <c r="K7626" s="588"/>
      <c r="L7626" s="588"/>
      <c r="M7626" s="587"/>
      <c r="N7626" s="587"/>
      <c r="O7626" s="587"/>
    </row>
    <row r="7627" spans="1:18" ht="25">
      <c r="B7627" s="590" t="s">
        <v>1562</v>
      </c>
      <c r="C7627" s="590" t="s">
        <v>1914</v>
      </c>
      <c r="D7627" s="590" t="s">
        <v>2437</v>
      </c>
      <c r="E7627" s="590" t="s">
        <v>38</v>
      </c>
      <c r="F7627" s="591" t="s">
        <v>1104</v>
      </c>
      <c r="G7627" s="590" t="s">
        <v>311</v>
      </c>
      <c r="H7627" s="589">
        <v>2</v>
      </c>
      <c r="I7627" s="592">
        <v>1959.38</v>
      </c>
      <c r="J7627" s="592">
        <v>3918.76</v>
      </c>
      <c r="K7627" s="590" t="s">
        <v>2376</v>
      </c>
      <c r="L7627" s="590" t="s">
        <v>6350</v>
      </c>
      <c r="M7627" s="591" t="s">
        <v>1104</v>
      </c>
      <c r="O7627" s="554" t="str">
        <f t="shared" ref="O7627:O7628" si="714">+_xlfn.CONCAT(B7627,"-",E7627)</f>
        <v>B4/27/09-M</v>
      </c>
    </row>
    <row r="7628" spans="1:18">
      <c r="B7628" s="590" t="s">
        <v>1562</v>
      </c>
      <c r="C7628" s="590" t="s">
        <v>1914</v>
      </c>
      <c r="D7628" s="590" t="s">
        <v>2437</v>
      </c>
      <c r="E7628" s="590" t="s">
        <v>205</v>
      </c>
      <c r="F7628" s="591" t="s">
        <v>1105</v>
      </c>
      <c r="G7628" s="590" t="s">
        <v>311</v>
      </c>
      <c r="H7628" s="589">
        <v>2</v>
      </c>
      <c r="I7628" s="592">
        <v>6581.25</v>
      </c>
      <c r="J7628" s="592">
        <v>13162.5</v>
      </c>
      <c r="K7628" s="590" t="s">
        <v>2376</v>
      </c>
      <c r="L7628" s="590" t="s">
        <v>6351</v>
      </c>
      <c r="M7628" s="591" t="s">
        <v>1105</v>
      </c>
      <c r="O7628" s="554" t="str">
        <f t="shared" si="714"/>
        <v>B4/27/09-N</v>
      </c>
    </row>
    <row r="7629" spans="1:18" ht="14.5">
      <c r="P7629" s="555"/>
      <c r="Q7629" s="555"/>
      <c r="R7629" s="555"/>
    </row>
    <row r="7630" spans="1:18" ht="14.5">
      <c r="A7630" s="587">
        <v>5</v>
      </c>
      <c r="B7630" s="588" t="s">
        <v>1562</v>
      </c>
      <c r="C7630" s="588" t="s">
        <v>36</v>
      </c>
      <c r="D7630" s="588" t="s">
        <v>36</v>
      </c>
      <c r="E7630" s="588" t="s">
        <v>36</v>
      </c>
      <c r="F7630" s="587" t="s">
        <v>1106</v>
      </c>
      <c r="G7630" s="588" t="s">
        <v>36</v>
      </c>
      <c r="H7630" s="587"/>
      <c r="I7630" s="587"/>
      <c r="J7630" s="583">
        <v>13750</v>
      </c>
      <c r="K7630" s="588"/>
      <c r="L7630" s="588"/>
      <c r="M7630" s="587"/>
      <c r="N7630" s="587"/>
      <c r="O7630" s="587"/>
    </row>
    <row r="7631" spans="1:18">
      <c r="B7631" s="590" t="s">
        <v>1562</v>
      </c>
      <c r="C7631" s="590" t="s">
        <v>1914</v>
      </c>
      <c r="D7631" s="590" t="s">
        <v>2437</v>
      </c>
      <c r="E7631" s="590" t="s">
        <v>414</v>
      </c>
      <c r="F7631" s="591" t="s">
        <v>983</v>
      </c>
      <c r="G7631" s="590" t="s">
        <v>0</v>
      </c>
      <c r="H7631" s="589">
        <v>1</v>
      </c>
      <c r="I7631" s="592">
        <v>9375</v>
      </c>
      <c r="J7631" s="592">
        <v>9375</v>
      </c>
      <c r="K7631" s="590" t="s">
        <v>2376</v>
      </c>
      <c r="L7631" s="590" t="s">
        <v>6352</v>
      </c>
      <c r="M7631" s="591" t="s">
        <v>983</v>
      </c>
      <c r="O7631" s="554" t="str">
        <f t="shared" ref="O7631:O7632" si="715">+_xlfn.CONCAT(B7631,"-",E7631)</f>
        <v>B4/27/09-P</v>
      </c>
    </row>
    <row r="7632" spans="1:18">
      <c r="B7632" s="590" t="s">
        <v>1562</v>
      </c>
      <c r="C7632" s="590" t="s">
        <v>1914</v>
      </c>
      <c r="D7632" s="590" t="s">
        <v>2437</v>
      </c>
      <c r="E7632" s="590" t="s">
        <v>416</v>
      </c>
      <c r="F7632" s="591" t="s">
        <v>984</v>
      </c>
      <c r="G7632" s="590" t="s">
        <v>0</v>
      </c>
      <c r="H7632" s="589">
        <v>1</v>
      </c>
      <c r="I7632" s="592">
        <v>4375</v>
      </c>
      <c r="J7632" s="592">
        <v>4375</v>
      </c>
      <c r="K7632" s="590" t="s">
        <v>2376</v>
      </c>
      <c r="L7632" s="590" t="s">
        <v>6353</v>
      </c>
      <c r="M7632" s="591" t="s">
        <v>984</v>
      </c>
      <c r="O7632" s="554" t="str">
        <f t="shared" si="715"/>
        <v>B4/27/09-Q</v>
      </c>
    </row>
    <row r="7633" spans="1:18" ht="14.5">
      <c r="P7633" s="555"/>
      <c r="Q7633" s="555"/>
      <c r="R7633" s="555"/>
    </row>
    <row r="7635" spans="1:18" ht="14.5">
      <c r="A7635" s="587">
        <v>3</v>
      </c>
      <c r="B7635" s="588" t="s">
        <v>1563</v>
      </c>
      <c r="C7635" s="588" t="s">
        <v>36</v>
      </c>
      <c r="D7635" s="588" t="s">
        <v>36</v>
      </c>
      <c r="E7635" s="588" t="s">
        <v>36</v>
      </c>
      <c r="F7635" s="587" t="s">
        <v>1111</v>
      </c>
      <c r="G7635" s="588" t="s">
        <v>36</v>
      </c>
      <c r="H7635" s="587"/>
      <c r="I7635" s="587"/>
      <c r="J7635" s="583">
        <v>410920</v>
      </c>
      <c r="K7635" s="588"/>
      <c r="L7635" s="588"/>
      <c r="M7635" s="587"/>
      <c r="N7635" s="587"/>
      <c r="O7635" s="587"/>
    </row>
    <row r="7636" spans="1:18" ht="14.5">
      <c r="A7636" s="587">
        <v>4</v>
      </c>
      <c r="B7636" s="588" t="s">
        <v>1563</v>
      </c>
      <c r="C7636" s="588" t="s">
        <v>36</v>
      </c>
      <c r="D7636" s="588" t="s">
        <v>36</v>
      </c>
      <c r="E7636" s="588" t="s">
        <v>36</v>
      </c>
      <c r="F7636" s="587" t="s">
        <v>1112</v>
      </c>
      <c r="G7636" s="588" t="s">
        <v>36</v>
      </c>
      <c r="H7636" s="587"/>
      <c r="I7636" s="587"/>
      <c r="J7636" s="583">
        <v>70020</v>
      </c>
      <c r="K7636" s="588"/>
      <c r="L7636" s="588"/>
      <c r="M7636" s="587"/>
      <c r="N7636" s="587"/>
      <c r="O7636" s="587"/>
    </row>
    <row r="7637" spans="1:18" ht="25">
      <c r="B7637" s="590" t="s">
        <v>1563</v>
      </c>
      <c r="C7637" s="590" t="s">
        <v>1914</v>
      </c>
      <c r="D7637" s="590" t="s">
        <v>2437</v>
      </c>
      <c r="E7637" s="590" t="s">
        <v>5</v>
      </c>
      <c r="F7637" s="591" t="s">
        <v>6354</v>
      </c>
      <c r="G7637" s="590" t="s">
        <v>311</v>
      </c>
      <c r="H7637" s="589">
        <v>1</v>
      </c>
      <c r="I7637" s="592">
        <v>70020</v>
      </c>
      <c r="J7637" s="592">
        <v>70020</v>
      </c>
      <c r="K7637" s="590" t="s">
        <v>2376</v>
      </c>
      <c r="L7637" s="590" t="s">
        <v>6355</v>
      </c>
      <c r="M7637" s="591" t="s">
        <v>6354</v>
      </c>
      <c r="O7637" s="554" t="str">
        <f>+_xlfn.CONCAT(B7637,"-",E7637)</f>
        <v>B4/27/10-A</v>
      </c>
    </row>
    <row r="7638" spans="1:18" ht="14.5">
      <c r="P7638" s="555"/>
      <c r="Q7638" s="555"/>
      <c r="R7638" s="555"/>
    </row>
    <row r="7639" spans="1:18" ht="14.5">
      <c r="A7639" s="587">
        <v>4</v>
      </c>
      <c r="B7639" s="588" t="s">
        <v>1563</v>
      </c>
      <c r="C7639" s="588" t="s">
        <v>36</v>
      </c>
      <c r="D7639" s="588" t="s">
        <v>36</v>
      </c>
      <c r="E7639" s="588" t="s">
        <v>36</v>
      </c>
      <c r="F7639" s="587" t="s">
        <v>1114</v>
      </c>
      <c r="G7639" s="588" t="s">
        <v>36</v>
      </c>
      <c r="H7639" s="587"/>
      <c r="I7639" s="587"/>
      <c r="J7639" s="583">
        <v>327150</v>
      </c>
      <c r="K7639" s="588"/>
      <c r="L7639" s="588"/>
      <c r="M7639" s="587"/>
      <c r="N7639" s="587"/>
      <c r="O7639" s="587"/>
      <c r="P7639" s="555"/>
      <c r="Q7639" s="555"/>
      <c r="R7639" s="555"/>
    </row>
    <row r="7640" spans="1:18" ht="25">
      <c r="B7640" s="590" t="s">
        <v>1563</v>
      </c>
      <c r="C7640" s="590" t="s">
        <v>1914</v>
      </c>
      <c r="D7640" s="590" t="s">
        <v>2437</v>
      </c>
      <c r="E7640" s="590" t="s">
        <v>6</v>
      </c>
      <c r="F7640" s="591" t="s">
        <v>1115</v>
      </c>
      <c r="G7640" s="590" t="s">
        <v>0</v>
      </c>
      <c r="H7640" s="589">
        <v>1</v>
      </c>
      <c r="I7640" s="592">
        <v>116700</v>
      </c>
      <c r="J7640" s="592">
        <v>116700</v>
      </c>
      <c r="K7640" s="590" t="s">
        <v>2376</v>
      </c>
      <c r="L7640" s="590" t="s">
        <v>6356</v>
      </c>
      <c r="M7640" s="591" t="s">
        <v>1115</v>
      </c>
      <c r="O7640" s="554" t="str">
        <f t="shared" ref="O7640:O7641" si="716">+_xlfn.CONCAT(B7640,"-",E7640)</f>
        <v>B4/27/10-B</v>
      </c>
    </row>
    <row r="7641" spans="1:18" ht="25">
      <c r="B7641" s="590" t="s">
        <v>1563</v>
      </c>
      <c r="C7641" s="590" t="s">
        <v>1914</v>
      </c>
      <c r="D7641" s="590" t="s">
        <v>2437</v>
      </c>
      <c r="E7641" s="590" t="s">
        <v>7</v>
      </c>
      <c r="F7641" s="591" t="s">
        <v>1116</v>
      </c>
      <c r="G7641" s="590" t="s">
        <v>0</v>
      </c>
      <c r="H7641" s="589">
        <v>1</v>
      </c>
      <c r="I7641" s="592">
        <v>210450</v>
      </c>
      <c r="J7641" s="592">
        <v>210450</v>
      </c>
      <c r="K7641" s="590" t="s">
        <v>2376</v>
      </c>
      <c r="L7641" s="590" t="s">
        <v>6357</v>
      </c>
      <c r="M7641" s="591" t="s">
        <v>1116</v>
      </c>
      <c r="O7641" s="554" t="str">
        <f t="shared" si="716"/>
        <v>B4/27/10-C</v>
      </c>
    </row>
    <row r="7642" spans="1:18" ht="14.5">
      <c r="P7642" s="555"/>
      <c r="Q7642" s="555"/>
      <c r="R7642" s="555"/>
    </row>
    <row r="7643" spans="1:18" ht="14.5">
      <c r="A7643" s="587">
        <v>4</v>
      </c>
      <c r="B7643" s="588" t="s">
        <v>1563</v>
      </c>
      <c r="C7643" s="588" t="s">
        <v>36</v>
      </c>
      <c r="D7643" s="588" t="s">
        <v>36</v>
      </c>
      <c r="E7643" s="588" t="s">
        <v>36</v>
      </c>
      <c r="F7643" s="587" t="s">
        <v>982</v>
      </c>
      <c r="G7643" s="588" t="s">
        <v>36</v>
      </c>
      <c r="H7643" s="587"/>
      <c r="I7643" s="587"/>
      <c r="J7643" s="583">
        <v>13750</v>
      </c>
      <c r="K7643" s="588"/>
      <c r="L7643" s="588"/>
      <c r="M7643" s="587"/>
      <c r="N7643" s="587"/>
      <c r="O7643" s="587"/>
    </row>
    <row r="7644" spans="1:18">
      <c r="B7644" s="590" t="s">
        <v>1563</v>
      </c>
      <c r="C7644" s="590" t="s">
        <v>1914</v>
      </c>
      <c r="D7644" s="590" t="s">
        <v>2437</v>
      </c>
      <c r="E7644" s="590" t="s">
        <v>8</v>
      </c>
      <c r="F7644" s="591" t="s">
        <v>983</v>
      </c>
      <c r="G7644" s="590" t="s">
        <v>0</v>
      </c>
      <c r="H7644" s="589">
        <v>1</v>
      </c>
      <c r="I7644" s="592">
        <v>9375</v>
      </c>
      <c r="J7644" s="592">
        <v>9375</v>
      </c>
      <c r="K7644" s="590" t="s">
        <v>2376</v>
      </c>
      <c r="L7644" s="590" t="s">
        <v>6358</v>
      </c>
      <c r="M7644" s="591" t="s">
        <v>983</v>
      </c>
      <c r="O7644" s="554" t="str">
        <f t="shared" ref="O7644:O7645" si="717">+_xlfn.CONCAT(B7644,"-",E7644)</f>
        <v>B4/27/10-D</v>
      </c>
    </row>
    <row r="7645" spans="1:18">
      <c r="B7645" s="590" t="s">
        <v>1563</v>
      </c>
      <c r="C7645" s="590" t="s">
        <v>1914</v>
      </c>
      <c r="D7645" s="590" t="s">
        <v>2437</v>
      </c>
      <c r="E7645" s="590" t="s">
        <v>10</v>
      </c>
      <c r="F7645" s="591" t="s">
        <v>984</v>
      </c>
      <c r="G7645" s="590" t="s">
        <v>0</v>
      </c>
      <c r="H7645" s="589">
        <v>1</v>
      </c>
      <c r="I7645" s="592">
        <v>4375</v>
      </c>
      <c r="J7645" s="592">
        <v>4375</v>
      </c>
      <c r="K7645" s="590" t="s">
        <v>2376</v>
      </c>
      <c r="L7645" s="590" t="s">
        <v>6359</v>
      </c>
      <c r="M7645" s="591" t="s">
        <v>984</v>
      </c>
      <c r="O7645" s="554" t="str">
        <f t="shared" si="717"/>
        <v>B4/27/10-E</v>
      </c>
    </row>
    <row r="7646" spans="1:18" ht="14.5">
      <c r="P7646" s="555"/>
      <c r="Q7646" s="555"/>
      <c r="R7646" s="555"/>
    </row>
    <row r="7647" spans="1:18" ht="14.5">
      <c r="A7647" s="587">
        <v>3</v>
      </c>
      <c r="B7647" s="588" t="s">
        <v>1563</v>
      </c>
      <c r="C7647" s="588" t="s">
        <v>36</v>
      </c>
      <c r="D7647" s="588" t="s">
        <v>36</v>
      </c>
      <c r="E7647" s="588" t="s">
        <v>36</v>
      </c>
      <c r="F7647" s="587" t="s">
        <v>1117</v>
      </c>
      <c r="G7647" s="588" t="s">
        <v>36</v>
      </c>
      <c r="H7647" s="587"/>
      <c r="I7647" s="587"/>
      <c r="J7647" s="583">
        <v>419349.63</v>
      </c>
      <c r="K7647" s="588"/>
      <c r="L7647" s="588"/>
      <c r="M7647" s="587"/>
      <c r="N7647" s="587"/>
      <c r="O7647" s="587"/>
    </row>
    <row r="7648" spans="1:18" ht="14.5">
      <c r="A7648" s="587">
        <v>4</v>
      </c>
      <c r="B7648" s="588" t="s">
        <v>1563</v>
      </c>
      <c r="C7648" s="588" t="s">
        <v>36</v>
      </c>
      <c r="D7648" s="588" t="s">
        <v>36</v>
      </c>
      <c r="E7648" s="588" t="s">
        <v>36</v>
      </c>
      <c r="F7648" s="587" t="s">
        <v>1118</v>
      </c>
      <c r="G7648" s="588" t="s">
        <v>36</v>
      </c>
      <c r="H7648" s="587"/>
      <c r="I7648" s="587"/>
      <c r="J7648" s="583">
        <v>405599.63</v>
      </c>
      <c r="K7648" s="588"/>
      <c r="L7648" s="588"/>
      <c r="M7648" s="587"/>
      <c r="N7648" s="587"/>
      <c r="O7648" s="587"/>
    </row>
    <row r="7649" spans="1:18" ht="25">
      <c r="B7649" s="590" t="s">
        <v>1563</v>
      </c>
      <c r="C7649" s="590" t="s">
        <v>1914</v>
      </c>
      <c r="D7649" s="590" t="s">
        <v>2444</v>
      </c>
      <c r="E7649" s="590" t="s">
        <v>11</v>
      </c>
      <c r="F7649" s="591" t="s">
        <v>1119</v>
      </c>
      <c r="G7649" s="590" t="s">
        <v>311</v>
      </c>
      <c r="H7649" s="589">
        <v>2</v>
      </c>
      <c r="J7649" s="589" t="s">
        <v>1777</v>
      </c>
      <c r="K7649" s="590" t="s">
        <v>2376</v>
      </c>
      <c r="L7649" s="590" t="s">
        <v>6360</v>
      </c>
      <c r="M7649" s="591" t="s">
        <v>1119</v>
      </c>
      <c r="O7649" s="554" t="str">
        <f t="shared" ref="O7649:O7653" si="718">+_xlfn.CONCAT(B7649,"-",E7649)</f>
        <v>B4/27/10-F</v>
      </c>
    </row>
    <row r="7650" spans="1:18" ht="14.5">
      <c r="B7650" s="590" t="s">
        <v>1563</v>
      </c>
      <c r="C7650" s="590" t="s">
        <v>1914</v>
      </c>
      <c r="D7650" s="590" t="s">
        <v>2444</v>
      </c>
      <c r="E7650" s="590" t="s">
        <v>27</v>
      </c>
      <c r="F7650" s="591" t="s">
        <v>1120</v>
      </c>
      <c r="G7650" s="590" t="s">
        <v>311</v>
      </c>
      <c r="H7650" s="589">
        <v>65</v>
      </c>
      <c r="I7650" s="592">
        <v>4239.6000000000004</v>
      </c>
      <c r="J7650" s="592">
        <v>275574</v>
      </c>
      <c r="K7650" s="590" t="s">
        <v>2376</v>
      </c>
      <c r="L7650" s="590" t="s">
        <v>6361</v>
      </c>
      <c r="M7650" s="591" t="s">
        <v>1120</v>
      </c>
      <c r="O7650" s="554" t="str">
        <f t="shared" si="718"/>
        <v>B4/27/10-G</v>
      </c>
      <c r="P7650" s="555"/>
      <c r="Q7650" s="555"/>
      <c r="R7650" s="555"/>
    </row>
    <row r="7651" spans="1:18" ht="14.5">
      <c r="B7651" s="590" t="s">
        <v>1563</v>
      </c>
      <c r="C7651" s="590" t="s">
        <v>1914</v>
      </c>
      <c r="D7651" s="590" t="s">
        <v>2444</v>
      </c>
      <c r="E7651" s="590" t="s">
        <v>28</v>
      </c>
      <c r="F7651" s="591" t="s">
        <v>1121</v>
      </c>
      <c r="G7651" s="590" t="s">
        <v>311</v>
      </c>
      <c r="H7651" s="589">
        <v>12</v>
      </c>
      <c r="I7651" s="592">
        <v>3409.38</v>
      </c>
      <c r="J7651" s="592">
        <v>40912.559999999998</v>
      </c>
      <c r="K7651" s="590" t="s">
        <v>2376</v>
      </c>
      <c r="L7651" s="590" t="s">
        <v>6362</v>
      </c>
      <c r="M7651" s="591" t="s">
        <v>1121</v>
      </c>
      <c r="O7651" s="554" t="str">
        <f t="shared" si="718"/>
        <v>B4/27/10-H</v>
      </c>
      <c r="P7651" s="555"/>
      <c r="Q7651" s="555"/>
      <c r="R7651" s="555"/>
    </row>
    <row r="7652" spans="1:18">
      <c r="B7652" s="590" t="s">
        <v>1563</v>
      </c>
      <c r="C7652" s="590" t="s">
        <v>1914</v>
      </c>
      <c r="D7652" s="590" t="s">
        <v>2444</v>
      </c>
      <c r="E7652" s="590" t="s">
        <v>33</v>
      </c>
      <c r="F7652" s="591" t="s">
        <v>1122</v>
      </c>
      <c r="G7652" s="590" t="s">
        <v>311</v>
      </c>
      <c r="H7652" s="589">
        <v>1</v>
      </c>
      <c r="I7652" s="592">
        <v>28897.14</v>
      </c>
      <c r="J7652" s="592">
        <v>28897.14</v>
      </c>
      <c r="K7652" s="590" t="s">
        <v>2376</v>
      </c>
      <c r="L7652" s="590" t="s">
        <v>6363</v>
      </c>
      <c r="M7652" s="591" t="s">
        <v>1122</v>
      </c>
      <c r="O7652" s="554" t="str">
        <f t="shared" si="718"/>
        <v>B4/27/10-J</v>
      </c>
    </row>
    <row r="7653" spans="1:18">
      <c r="B7653" s="590" t="s">
        <v>1563</v>
      </c>
      <c r="C7653" s="590" t="s">
        <v>1914</v>
      </c>
      <c r="D7653" s="590" t="s">
        <v>2444</v>
      </c>
      <c r="E7653" s="590" t="s">
        <v>34</v>
      </c>
      <c r="F7653" s="591" t="s">
        <v>1123</v>
      </c>
      <c r="G7653" s="590" t="s">
        <v>0</v>
      </c>
      <c r="H7653" s="589">
        <v>1</v>
      </c>
      <c r="I7653" s="592">
        <v>60215.93</v>
      </c>
      <c r="J7653" s="592">
        <v>60215.93</v>
      </c>
      <c r="K7653" s="590" t="s">
        <v>2376</v>
      </c>
      <c r="L7653" s="590" t="s">
        <v>6364</v>
      </c>
      <c r="M7653" s="591" t="s">
        <v>1123</v>
      </c>
      <c r="O7653" s="554" t="str">
        <f t="shared" si="718"/>
        <v>B4/27/10-K</v>
      </c>
    </row>
    <row r="7655" spans="1:18" ht="14.5">
      <c r="A7655" s="587">
        <v>4</v>
      </c>
      <c r="B7655" s="588" t="s">
        <v>1563</v>
      </c>
      <c r="C7655" s="588" t="s">
        <v>36</v>
      </c>
      <c r="D7655" s="588" t="s">
        <v>36</v>
      </c>
      <c r="E7655" s="588" t="s">
        <v>36</v>
      </c>
      <c r="F7655" s="587" t="s">
        <v>1124</v>
      </c>
      <c r="G7655" s="588" t="s">
        <v>36</v>
      </c>
      <c r="H7655" s="587"/>
      <c r="I7655" s="587"/>
      <c r="J7655" s="583">
        <v>13750</v>
      </c>
      <c r="K7655" s="588"/>
      <c r="L7655" s="588"/>
      <c r="M7655" s="587"/>
      <c r="N7655" s="587"/>
      <c r="O7655" s="587"/>
    </row>
    <row r="7656" spans="1:18">
      <c r="B7656" s="590" t="s">
        <v>1563</v>
      </c>
      <c r="C7656" s="590" t="s">
        <v>1914</v>
      </c>
      <c r="D7656" s="590" t="s">
        <v>2444</v>
      </c>
      <c r="E7656" s="590" t="s">
        <v>39</v>
      </c>
      <c r="F7656" s="591" t="s">
        <v>983</v>
      </c>
      <c r="G7656" s="590" t="s">
        <v>0</v>
      </c>
      <c r="H7656" s="589">
        <v>1</v>
      </c>
      <c r="I7656" s="592">
        <v>9375</v>
      </c>
      <c r="J7656" s="592">
        <v>9375</v>
      </c>
      <c r="K7656" s="590" t="s">
        <v>2376</v>
      </c>
      <c r="L7656" s="590" t="s">
        <v>6365</v>
      </c>
      <c r="M7656" s="591" t="s">
        <v>983</v>
      </c>
      <c r="O7656" s="554" t="str">
        <f t="shared" ref="O7656:O7657" si="719">+_xlfn.CONCAT(B7656,"-",E7656)</f>
        <v>B4/27/10-L</v>
      </c>
    </row>
    <row r="7657" spans="1:18">
      <c r="B7657" s="590" t="s">
        <v>1563</v>
      </c>
      <c r="C7657" s="590" t="s">
        <v>1914</v>
      </c>
      <c r="D7657" s="590" t="s">
        <v>2444</v>
      </c>
      <c r="E7657" s="590" t="s">
        <v>38</v>
      </c>
      <c r="F7657" s="591" t="s">
        <v>984</v>
      </c>
      <c r="G7657" s="590" t="s">
        <v>0</v>
      </c>
      <c r="H7657" s="589">
        <v>1</v>
      </c>
      <c r="I7657" s="592">
        <v>4375</v>
      </c>
      <c r="J7657" s="592">
        <v>4375</v>
      </c>
      <c r="K7657" s="590" t="s">
        <v>2376</v>
      </c>
      <c r="L7657" s="590" t="s">
        <v>6366</v>
      </c>
      <c r="M7657" s="591" t="s">
        <v>984</v>
      </c>
      <c r="O7657" s="554" t="str">
        <f t="shared" si="719"/>
        <v>B4/27/10-M</v>
      </c>
    </row>
    <row r="7658" spans="1:18" ht="14.5">
      <c r="P7658" s="555"/>
      <c r="Q7658" s="555"/>
      <c r="R7658" s="555"/>
    </row>
    <row r="7660" spans="1:18" ht="29">
      <c r="A7660" s="587">
        <v>3</v>
      </c>
      <c r="B7660" s="588" t="s">
        <v>1564</v>
      </c>
      <c r="C7660" s="588" t="s">
        <v>36</v>
      </c>
      <c r="D7660" s="588" t="s">
        <v>36</v>
      </c>
      <c r="E7660" s="588" t="s">
        <v>36</v>
      </c>
      <c r="F7660" s="587" t="s">
        <v>1125</v>
      </c>
      <c r="G7660" s="588" t="s">
        <v>36</v>
      </c>
      <c r="H7660" s="587"/>
      <c r="I7660" s="587"/>
      <c r="J7660" s="583">
        <v>66187.520000000004</v>
      </c>
      <c r="K7660" s="588"/>
      <c r="L7660" s="588"/>
      <c r="M7660" s="587"/>
      <c r="N7660" s="587"/>
      <c r="O7660" s="587"/>
    </row>
    <row r="7661" spans="1:18" ht="14.5">
      <c r="A7661" s="587">
        <v>4</v>
      </c>
      <c r="B7661" s="588" t="s">
        <v>1564</v>
      </c>
      <c r="C7661" s="588" t="s">
        <v>36</v>
      </c>
      <c r="D7661" s="588" t="s">
        <v>36</v>
      </c>
      <c r="E7661" s="588" t="s">
        <v>36</v>
      </c>
      <c r="F7661" s="587" t="s">
        <v>1118</v>
      </c>
      <c r="G7661" s="588" t="s">
        <v>36</v>
      </c>
      <c r="H7661" s="587"/>
      <c r="I7661" s="587"/>
      <c r="J7661" s="583">
        <v>48675.02</v>
      </c>
      <c r="K7661" s="588"/>
      <c r="L7661" s="588"/>
      <c r="M7661" s="587"/>
      <c r="N7661" s="587"/>
      <c r="O7661" s="587"/>
    </row>
    <row r="7662" spans="1:18">
      <c r="B7662" s="590" t="s">
        <v>1564</v>
      </c>
      <c r="C7662" s="590" t="s">
        <v>1914</v>
      </c>
      <c r="D7662" s="590" t="s">
        <v>2444</v>
      </c>
      <c r="E7662" s="590" t="s">
        <v>5</v>
      </c>
      <c r="F7662" s="591" t="s">
        <v>1126</v>
      </c>
      <c r="G7662" s="590" t="s">
        <v>311</v>
      </c>
      <c r="H7662" s="589">
        <v>2</v>
      </c>
      <c r="I7662" s="592">
        <v>1381.25</v>
      </c>
      <c r="J7662" s="592">
        <v>2762.5</v>
      </c>
      <c r="K7662" s="590" t="s">
        <v>2376</v>
      </c>
      <c r="L7662" s="590" t="s">
        <v>6367</v>
      </c>
      <c r="M7662" s="591" t="s">
        <v>1126</v>
      </c>
      <c r="O7662" s="554" t="str">
        <f t="shared" ref="O7662:O7666" si="720">+_xlfn.CONCAT(B7662,"-",E7662)</f>
        <v>B4/27/11-A</v>
      </c>
    </row>
    <row r="7663" spans="1:18" ht="14.5">
      <c r="B7663" s="590" t="s">
        <v>1564</v>
      </c>
      <c r="C7663" s="590" t="s">
        <v>1914</v>
      </c>
      <c r="D7663" s="590" t="s">
        <v>2444</v>
      </c>
      <c r="E7663" s="590" t="s">
        <v>6</v>
      </c>
      <c r="F7663" s="591" t="s">
        <v>1127</v>
      </c>
      <c r="G7663" s="590" t="s">
        <v>311</v>
      </c>
      <c r="H7663" s="589">
        <v>2</v>
      </c>
      <c r="I7663" s="592">
        <v>1540.63</v>
      </c>
      <c r="J7663" s="592">
        <v>3081.26</v>
      </c>
      <c r="K7663" s="590" t="s">
        <v>2376</v>
      </c>
      <c r="L7663" s="590" t="s">
        <v>6368</v>
      </c>
      <c r="M7663" s="591" t="s">
        <v>1127</v>
      </c>
      <c r="O7663" s="554" t="str">
        <f t="shared" si="720"/>
        <v>B4/27/11-B</v>
      </c>
      <c r="P7663" s="555"/>
      <c r="Q7663" s="555"/>
      <c r="R7663" s="555"/>
    </row>
    <row r="7664" spans="1:18" ht="14.5">
      <c r="B7664" s="590" t="s">
        <v>1564</v>
      </c>
      <c r="C7664" s="590" t="s">
        <v>1914</v>
      </c>
      <c r="D7664" s="590" t="s">
        <v>2444</v>
      </c>
      <c r="E7664" s="590" t="s">
        <v>7</v>
      </c>
      <c r="F7664" s="591" t="s">
        <v>1128</v>
      </c>
      <c r="G7664" s="590" t="s">
        <v>311</v>
      </c>
      <c r="H7664" s="589">
        <v>2</v>
      </c>
      <c r="I7664" s="592">
        <v>1721.88</v>
      </c>
      <c r="J7664" s="592">
        <v>3443.76</v>
      </c>
      <c r="K7664" s="590" t="s">
        <v>2376</v>
      </c>
      <c r="L7664" s="590" t="s">
        <v>6369</v>
      </c>
      <c r="M7664" s="591" t="s">
        <v>1128</v>
      </c>
      <c r="O7664" s="554" t="str">
        <f t="shared" si="720"/>
        <v>B4/27/11-C</v>
      </c>
      <c r="P7664" s="555"/>
      <c r="Q7664" s="555"/>
      <c r="R7664" s="555"/>
    </row>
    <row r="7665" spans="1:18">
      <c r="B7665" s="590" t="s">
        <v>1564</v>
      </c>
      <c r="C7665" s="590" t="s">
        <v>1914</v>
      </c>
      <c r="D7665" s="590" t="s">
        <v>2444</v>
      </c>
      <c r="E7665" s="590" t="s">
        <v>8</v>
      </c>
      <c r="F7665" s="591" t="s">
        <v>1129</v>
      </c>
      <c r="G7665" s="590" t="s">
        <v>311</v>
      </c>
      <c r="H7665" s="589">
        <v>2</v>
      </c>
      <c r="I7665" s="592">
        <v>2193.75</v>
      </c>
      <c r="J7665" s="592">
        <v>4387.5</v>
      </c>
      <c r="K7665" s="590" t="s">
        <v>2376</v>
      </c>
      <c r="L7665" s="590" t="s">
        <v>6370</v>
      </c>
      <c r="M7665" s="591" t="s">
        <v>1129</v>
      </c>
      <c r="O7665" s="554" t="str">
        <f t="shared" si="720"/>
        <v>B4/27/11-D</v>
      </c>
    </row>
    <row r="7666" spans="1:18">
      <c r="B7666" s="590" t="s">
        <v>1564</v>
      </c>
      <c r="C7666" s="590" t="s">
        <v>1914</v>
      </c>
      <c r="D7666" s="590" t="s">
        <v>2444</v>
      </c>
      <c r="E7666" s="590" t="s">
        <v>10</v>
      </c>
      <c r="F7666" s="591" t="s">
        <v>1130</v>
      </c>
      <c r="G7666" s="590" t="s">
        <v>311</v>
      </c>
      <c r="H7666" s="589">
        <v>2</v>
      </c>
      <c r="I7666" s="592">
        <v>17500</v>
      </c>
      <c r="J7666" s="592">
        <v>35000</v>
      </c>
      <c r="K7666" s="590" t="s">
        <v>2376</v>
      </c>
      <c r="L7666" s="590" t="s">
        <v>6371</v>
      </c>
      <c r="M7666" s="591" t="s">
        <v>1130</v>
      </c>
      <c r="O7666" s="554" t="str">
        <f t="shared" si="720"/>
        <v>B4/27/11-E</v>
      </c>
    </row>
    <row r="7668" spans="1:18" ht="14.5">
      <c r="A7668" s="587">
        <v>4</v>
      </c>
      <c r="B7668" s="588" t="s">
        <v>1564</v>
      </c>
      <c r="C7668" s="588" t="s">
        <v>36</v>
      </c>
      <c r="D7668" s="588" t="s">
        <v>36</v>
      </c>
      <c r="E7668" s="588" t="s">
        <v>36</v>
      </c>
      <c r="F7668" s="587" t="s">
        <v>1131</v>
      </c>
      <c r="G7668" s="588" t="s">
        <v>36</v>
      </c>
      <c r="H7668" s="587"/>
      <c r="I7668" s="587"/>
      <c r="J7668" s="583">
        <v>3762.5</v>
      </c>
      <c r="K7668" s="588"/>
      <c r="L7668" s="588"/>
      <c r="M7668" s="587"/>
      <c r="N7668" s="587"/>
      <c r="O7668" s="587"/>
    </row>
    <row r="7669" spans="1:18">
      <c r="B7669" s="590" t="s">
        <v>1564</v>
      </c>
      <c r="C7669" s="590" t="s">
        <v>1914</v>
      </c>
      <c r="D7669" s="590" t="s">
        <v>2444</v>
      </c>
      <c r="E7669" s="590" t="s">
        <v>11</v>
      </c>
      <c r="F7669" s="591" t="s">
        <v>1132</v>
      </c>
      <c r="G7669" s="590" t="s">
        <v>311</v>
      </c>
      <c r="H7669" s="589">
        <v>2</v>
      </c>
      <c r="I7669" s="592">
        <v>1881.25</v>
      </c>
      <c r="J7669" s="592">
        <v>3762.5</v>
      </c>
      <c r="K7669" s="590" t="s">
        <v>2376</v>
      </c>
      <c r="L7669" s="590" t="s">
        <v>6372</v>
      </c>
      <c r="M7669" s="591" t="s">
        <v>1132</v>
      </c>
      <c r="O7669" s="554" t="str">
        <f>+_xlfn.CONCAT(B7669,"-",E7669)</f>
        <v>B4/27/11-F</v>
      </c>
    </row>
    <row r="7671" spans="1:18" ht="14.5">
      <c r="A7671" s="587">
        <v>4</v>
      </c>
      <c r="B7671" s="588" t="s">
        <v>1564</v>
      </c>
      <c r="C7671" s="588" t="s">
        <v>36</v>
      </c>
      <c r="D7671" s="588" t="s">
        <v>36</v>
      </c>
      <c r="E7671" s="588" t="s">
        <v>36</v>
      </c>
      <c r="F7671" s="587" t="s">
        <v>1124</v>
      </c>
      <c r="G7671" s="588" t="s">
        <v>36</v>
      </c>
      <c r="H7671" s="587"/>
      <c r="I7671" s="587"/>
      <c r="J7671" s="583">
        <v>13750</v>
      </c>
      <c r="K7671" s="588"/>
      <c r="L7671" s="588"/>
      <c r="M7671" s="587"/>
      <c r="N7671" s="587"/>
      <c r="O7671" s="587"/>
      <c r="P7671" s="555"/>
      <c r="Q7671" s="555"/>
      <c r="R7671" s="555"/>
    </row>
    <row r="7672" spans="1:18">
      <c r="B7672" s="590" t="s">
        <v>1564</v>
      </c>
      <c r="C7672" s="590" t="s">
        <v>1914</v>
      </c>
      <c r="D7672" s="590" t="s">
        <v>2444</v>
      </c>
      <c r="E7672" s="590" t="s">
        <v>27</v>
      </c>
      <c r="F7672" s="591" t="s">
        <v>983</v>
      </c>
      <c r="G7672" s="590" t="s">
        <v>0</v>
      </c>
      <c r="H7672" s="589">
        <v>1</v>
      </c>
      <c r="I7672" s="592">
        <v>9375</v>
      </c>
      <c r="J7672" s="592">
        <v>9375</v>
      </c>
      <c r="K7672" s="590" t="s">
        <v>2376</v>
      </c>
      <c r="L7672" s="590" t="s">
        <v>6373</v>
      </c>
      <c r="M7672" s="591" t="s">
        <v>983</v>
      </c>
      <c r="O7672" s="554" t="str">
        <f t="shared" ref="O7672:O7673" si="721">+_xlfn.CONCAT(B7672,"-",E7672)</f>
        <v>B4/27/11-G</v>
      </c>
    </row>
    <row r="7673" spans="1:18">
      <c r="B7673" s="590" t="s">
        <v>1564</v>
      </c>
      <c r="C7673" s="590" t="s">
        <v>1914</v>
      </c>
      <c r="D7673" s="590" t="s">
        <v>2444</v>
      </c>
      <c r="E7673" s="590" t="s">
        <v>28</v>
      </c>
      <c r="F7673" s="591" t="s">
        <v>984</v>
      </c>
      <c r="G7673" s="590" t="s">
        <v>0</v>
      </c>
      <c r="H7673" s="589">
        <v>1</v>
      </c>
      <c r="I7673" s="592">
        <v>4375</v>
      </c>
      <c r="J7673" s="592">
        <v>4375</v>
      </c>
      <c r="K7673" s="590" t="s">
        <v>2376</v>
      </c>
      <c r="L7673" s="590" t="s">
        <v>6374</v>
      </c>
      <c r="M7673" s="591" t="s">
        <v>984</v>
      </c>
      <c r="O7673" s="554" t="str">
        <f t="shared" si="721"/>
        <v>B4/27/11-H</v>
      </c>
    </row>
    <row r="7674" spans="1:18" ht="14.5">
      <c r="P7674" s="555"/>
      <c r="Q7674" s="555"/>
      <c r="R7674" s="555"/>
    </row>
    <row r="7675" spans="1:18" ht="14.5">
      <c r="A7675" s="587">
        <v>3</v>
      </c>
      <c r="B7675" s="588" t="s">
        <v>1564</v>
      </c>
      <c r="C7675" s="588" t="s">
        <v>36</v>
      </c>
      <c r="D7675" s="588" t="s">
        <v>36</v>
      </c>
      <c r="E7675" s="588" t="s">
        <v>36</v>
      </c>
      <c r="F7675" s="587" t="s">
        <v>2461</v>
      </c>
      <c r="G7675" s="588" t="s">
        <v>36</v>
      </c>
      <c r="H7675" s="587"/>
      <c r="I7675" s="587"/>
      <c r="J7675" s="583">
        <v>311345.46000000002</v>
      </c>
      <c r="K7675" s="588"/>
      <c r="L7675" s="588"/>
      <c r="M7675" s="587"/>
      <c r="N7675" s="587"/>
      <c r="O7675" s="587"/>
    </row>
    <row r="7676" spans="1:18" ht="14.5">
      <c r="A7676" s="587">
        <v>4</v>
      </c>
      <c r="B7676" s="588" t="s">
        <v>1564</v>
      </c>
      <c r="C7676" s="588" t="s">
        <v>36</v>
      </c>
      <c r="D7676" s="588" t="s">
        <v>36</v>
      </c>
      <c r="E7676" s="588" t="s">
        <v>36</v>
      </c>
      <c r="F7676" s="587" t="s">
        <v>1118</v>
      </c>
      <c r="G7676" s="588" t="s">
        <v>36</v>
      </c>
      <c r="H7676" s="587"/>
      <c r="I7676" s="587"/>
      <c r="J7676" s="583">
        <v>297595.46000000002</v>
      </c>
      <c r="K7676" s="588"/>
      <c r="L7676" s="588"/>
      <c r="M7676" s="587"/>
      <c r="N7676" s="587"/>
      <c r="O7676" s="587"/>
    </row>
    <row r="7677" spans="1:18">
      <c r="B7677" s="590" t="s">
        <v>1564</v>
      </c>
      <c r="C7677" s="590" t="s">
        <v>1914</v>
      </c>
      <c r="D7677" s="590" t="s">
        <v>2444</v>
      </c>
      <c r="E7677" s="590" t="s">
        <v>33</v>
      </c>
      <c r="F7677" s="591" t="s">
        <v>1134</v>
      </c>
      <c r="G7677" s="590" t="s">
        <v>311</v>
      </c>
      <c r="H7677" s="589">
        <v>4</v>
      </c>
      <c r="I7677" s="592">
        <v>51107.09</v>
      </c>
      <c r="J7677" s="592">
        <v>204428.36</v>
      </c>
      <c r="K7677" s="590" t="s">
        <v>2376</v>
      </c>
      <c r="L7677" s="590" t="s">
        <v>6375</v>
      </c>
      <c r="M7677" s="591" t="s">
        <v>1134</v>
      </c>
      <c r="O7677" s="554" t="str">
        <f t="shared" ref="O7677:O7679" si="722">+_xlfn.CONCAT(B7677,"-",E7677)</f>
        <v>B4/27/11-J</v>
      </c>
    </row>
    <row r="7678" spans="1:18" ht="14.5">
      <c r="B7678" s="590" t="s">
        <v>1564</v>
      </c>
      <c r="C7678" s="590" t="s">
        <v>1914</v>
      </c>
      <c r="D7678" s="590" t="s">
        <v>2444</v>
      </c>
      <c r="E7678" s="590" t="s">
        <v>34</v>
      </c>
      <c r="F7678" s="591" t="s">
        <v>1135</v>
      </c>
      <c r="G7678" s="590" t="s">
        <v>311</v>
      </c>
      <c r="H7678" s="589">
        <v>5</v>
      </c>
      <c r="I7678" s="592">
        <v>9316.7099999999991</v>
      </c>
      <c r="J7678" s="592">
        <v>46583.55</v>
      </c>
      <c r="K7678" s="590" t="s">
        <v>2376</v>
      </c>
      <c r="L7678" s="590" t="s">
        <v>6376</v>
      </c>
      <c r="M7678" s="591" t="s">
        <v>1135</v>
      </c>
      <c r="O7678" s="554" t="str">
        <f t="shared" si="722"/>
        <v>B4/27/11-K</v>
      </c>
      <c r="P7678" s="555"/>
      <c r="Q7678" s="555"/>
      <c r="R7678" s="555"/>
    </row>
    <row r="7679" spans="1:18" ht="14.5">
      <c r="B7679" s="590" t="s">
        <v>1564</v>
      </c>
      <c r="C7679" s="590" t="s">
        <v>1914</v>
      </c>
      <c r="D7679" s="590" t="s">
        <v>2444</v>
      </c>
      <c r="E7679" s="590" t="s">
        <v>39</v>
      </c>
      <c r="F7679" s="591" t="s">
        <v>1136</v>
      </c>
      <c r="G7679" s="590" t="s">
        <v>311</v>
      </c>
      <c r="H7679" s="589">
        <v>5</v>
      </c>
      <c r="I7679" s="592">
        <v>9316.7099999999991</v>
      </c>
      <c r="J7679" s="592">
        <v>46583.55</v>
      </c>
      <c r="K7679" s="590" t="s">
        <v>2376</v>
      </c>
      <c r="L7679" s="590" t="s">
        <v>6377</v>
      </c>
      <c r="M7679" s="591" t="s">
        <v>1136</v>
      </c>
      <c r="O7679" s="554" t="str">
        <f t="shared" si="722"/>
        <v>B4/27/11-L</v>
      </c>
      <c r="P7679" s="555"/>
      <c r="Q7679" s="555"/>
      <c r="R7679" s="555"/>
    </row>
    <row r="7682" spans="1:18" ht="14.5">
      <c r="A7682" s="587">
        <v>4</v>
      </c>
      <c r="B7682" s="588" t="s">
        <v>1565</v>
      </c>
      <c r="C7682" s="588" t="s">
        <v>36</v>
      </c>
      <c r="D7682" s="588" t="s">
        <v>36</v>
      </c>
      <c r="E7682" s="588" t="s">
        <v>36</v>
      </c>
      <c r="F7682" s="587" t="s">
        <v>1124</v>
      </c>
      <c r="G7682" s="588" t="s">
        <v>36</v>
      </c>
      <c r="H7682" s="587"/>
      <c r="I7682" s="587"/>
      <c r="J7682" s="583">
        <v>13750</v>
      </c>
      <c r="K7682" s="588"/>
      <c r="L7682" s="588"/>
      <c r="M7682" s="587"/>
      <c r="N7682" s="587"/>
      <c r="O7682" s="587"/>
    </row>
    <row r="7683" spans="1:18">
      <c r="B7683" s="590" t="s">
        <v>1565</v>
      </c>
      <c r="C7683" s="590" t="s">
        <v>1914</v>
      </c>
      <c r="D7683" s="590" t="s">
        <v>2444</v>
      </c>
      <c r="E7683" s="590" t="s">
        <v>5</v>
      </c>
      <c r="F7683" s="591" t="s">
        <v>983</v>
      </c>
      <c r="G7683" s="590" t="s">
        <v>0</v>
      </c>
      <c r="H7683" s="589">
        <v>1</v>
      </c>
      <c r="I7683" s="592">
        <v>9375</v>
      </c>
      <c r="J7683" s="592">
        <v>9375</v>
      </c>
      <c r="K7683" s="590" t="s">
        <v>2376</v>
      </c>
      <c r="L7683" s="590" t="s">
        <v>6378</v>
      </c>
      <c r="M7683" s="591" t="s">
        <v>983</v>
      </c>
      <c r="O7683" s="554" t="str">
        <f t="shared" ref="O7683:O7684" si="723">+_xlfn.CONCAT(B7683,"-",E7683)</f>
        <v>B4/27/12-A</v>
      </c>
    </row>
    <row r="7684" spans="1:18">
      <c r="B7684" s="590" t="s">
        <v>1565</v>
      </c>
      <c r="C7684" s="590" t="s">
        <v>1914</v>
      </c>
      <c r="D7684" s="590" t="s">
        <v>2444</v>
      </c>
      <c r="E7684" s="590" t="s">
        <v>6</v>
      </c>
      <c r="F7684" s="591" t="s">
        <v>984</v>
      </c>
      <c r="G7684" s="590" t="s">
        <v>0</v>
      </c>
      <c r="H7684" s="589">
        <v>1</v>
      </c>
      <c r="I7684" s="592">
        <v>4375</v>
      </c>
      <c r="J7684" s="592">
        <v>4375</v>
      </c>
      <c r="K7684" s="590" t="s">
        <v>2376</v>
      </c>
      <c r="L7684" s="590" t="s">
        <v>6379</v>
      </c>
      <c r="M7684" s="591" t="s">
        <v>984</v>
      </c>
      <c r="O7684" s="554" t="str">
        <f t="shared" si="723"/>
        <v>B4/27/12-B</v>
      </c>
    </row>
    <row r="7685" spans="1:18" ht="14.5">
      <c r="P7685" s="555"/>
      <c r="Q7685" s="555"/>
      <c r="R7685" s="555"/>
    </row>
    <row r="7686" spans="1:18" ht="14.5">
      <c r="A7686" s="587" t="s">
        <v>1633</v>
      </c>
      <c r="B7686" s="588" t="s">
        <v>1565</v>
      </c>
      <c r="C7686" s="588" t="s">
        <v>36</v>
      </c>
      <c r="D7686" s="588" t="s">
        <v>36</v>
      </c>
      <c r="E7686" s="588" t="s">
        <v>36</v>
      </c>
      <c r="F7686" s="587" t="s">
        <v>37</v>
      </c>
      <c r="G7686" s="588"/>
      <c r="H7686" s="587"/>
      <c r="I7686" s="587"/>
      <c r="J7686" s="587"/>
      <c r="K7686" s="588"/>
      <c r="L7686" s="588"/>
      <c r="M7686" s="587"/>
      <c r="N7686" s="587"/>
      <c r="O7686" s="587"/>
    </row>
    <row r="7687" spans="1:18" ht="14.5">
      <c r="A7687" s="587" t="s">
        <v>1633</v>
      </c>
      <c r="B7687" s="588" t="s">
        <v>1565</v>
      </c>
      <c r="C7687" s="588" t="s">
        <v>36</v>
      </c>
      <c r="D7687" s="588" t="s">
        <v>36</v>
      </c>
      <c r="E7687" s="588" t="s">
        <v>36</v>
      </c>
      <c r="F7687" s="587" t="s">
        <v>9</v>
      </c>
      <c r="G7687" s="588"/>
      <c r="H7687" s="587"/>
      <c r="I7687" s="587"/>
      <c r="J7687" s="587"/>
      <c r="K7687" s="588"/>
      <c r="L7687" s="588"/>
      <c r="M7687" s="587"/>
      <c r="N7687" s="587"/>
      <c r="O7687" s="587"/>
    </row>
    <row r="7689" spans="1:18" ht="14.5">
      <c r="P7689" s="555"/>
      <c r="Q7689" s="555"/>
      <c r="R7689" s="555"/>
    </row>
    <row r="7690" spans="1:18" ht="14.5">
      <c r="A7690" s="587">
        <v>2</v>
      </c>
      <c r="B7690" s="588" t="s">
        <v>1566</v>
      </c>
      <c r="C7690" s="588" t="s">
        <v>36</v>
      </c>
      <c r="D7690" s="588" t="s">
        <v>36</v>
      </c>
      <c r="E7690" s="588" t="s">
        <v>36</v>
      </c>
      <c r="F7690" s="587" t="s">
        <v>40</v>
      </c>
      <c r="G7690" s="588" t="s">
        <v>36</v>
      </c>
      <c r="H7690" s="587"/>
      <c r="I7690" s="587"/>
      <c r="J7690" s="583">
        <v>6424476.6900000004</v>
      </c>
      <c r="K7690" s="588"/>
      <c r="L7690" s="588"/>
      <c r="M7690" s="587"/>
      <c r="N7690" s="587"/>
      <c r="O7690" s="587"/>
      <c r="P7690" s="555"/>
      <c r="Q7690" s="555"/>
      <c r="R7690" s="555"/>
    </row>
    <row r="7693" spans="1:18" ht="29">
      <c r="A7693" s="587">
        <v>3</v>
      </c>
      <c r="B7693" s="588" t="s">
        <v>1566</v>
      </c>
      <c r="C7693" s="588" t="s">
        <v>36</v>
      </c>
      <c r="D7693" s="588" t="s">
        <v>36</v>
      </c>
      <c r="E7693" s="588" t="s">
        <v>36</v>
      </c>
      <c r="F7693" s="587" t="s">
        <v>1137</v>
      </c>
      <c r="G7693" s="588" t="s">
        <v>36</v>
      </c>
      <c r="H7693" s="587"/>
      <c r="I7693" s="587"/>
      <c r="J7693" s="583">
        <v>942412.71</v>
      </c>
      <c r="K7693" s="588"/>
      <c r="L7693" s="588"/>
      <c r="M7693" s="587"/>
      <c r="N7693" s="587"/>
      <c r="O7693" s="587"/>
      <c r="P7693" s="555"/>
      <c r="Q7693" s="555"/>
      <c r="R7693" s="555"/>
    </row>
    <row r="7694" spans="1:18" ht="29">
      <c r="A7694" s="587">
        <v>4</v>
      </c>
      <c r="B7694" s="588" t="s">
        <v>1566</v>
      </c>
      <c r="C7694" s="588" t="s">
        <v>36</v>
      </c>
      <c r="D7694" s="588" t="s">
        <v>36</v>
      </c>
      <c r="E7694" s="588" t="s">
        <v>36</v>
      </c>
      <c r="F7694" s="587" t="s">
        <v>1138</v>
      </c>
      <c r="G7694" s="588" t="s">
        <v>36</v>
      </c>
      <c r="H7694" s="587"/>
      <c r="I7694" s="587"/>
      <c r="J7694" s="583">
        <v>76350</v>
      </c>
      <c r="K7694" s="588"/>
      <c r="L7694" s="588"/>
      <c r="M7694" s="587"/>
      <c r="N7694" s="587"/>
      <c r="O7694" s="587"/>
    </row>
    <row r="7695" spans="1:18" ht="25">
      <c r="B7695" s="590" t="s">
        <v>1566</v>
      </c>
      <c r="C7695" s="590" t="s">
        <v>1914</v>
      </c>
      <c r="D7695" s="590" t="s">
        <v>2469</v>
      </c>
      <c r="E7695" s="590" t="s">
        <v>5</v>
      </c>
      <c r="F7695" s="591" t="s">
        <v>1139</v>
      </c>
      <c r="G7695" s="590" t="s">
        <v>311</v>
      </c>
      <c r="H7695" s="589">
        <v>13</v>
      </c>
      <c r="I7695" s="592">
        <v>2193.75</v>
      </c>
      <c r="J7695" s="592">
        <v>28518.75</v>
      </c>
      <c r="K7695" s="590" t="s">
        <v>2470</v>
      </c>
      <c r="L7695" s="590" t="s">
        <v>6380</v>
      </c>
      <c r="M7695" s="591" t="s">
        <v>1139</v>
      </c>
      <c r="O7695" s="554" t="str">
        <f t="shared" ref="O7695:O7697" si="724">+_xlfn.CONCAT(B7695,"-",E7695)</f>
        <v>B4/28/01-A</v>
      </c>
    </row>
    <row r="7696" spans="1:18" ht="25">
      <c r="B7696" s="590" t="s">
        <v>1566</v>
      </c>
      <c r="C7696" s="590" t="s">
        <v>1914</v>
      </c>
      <c r="D7696" s="590" t="s">
        <v>2469</v>
      </c>
      <c r="E7696" s="590" t="s">
        <v>6</v>
      </c>
      <c r="F7696" s="591" t="s">
        <v>1140</v>
      </c>
      <c r="G7696" s="590" t="s">
        <v>311</v>
      </c>
      <c r="H7696" s="589">
        <v>21</v>
      </c>
      <c r="I7696" s="592">
        <v>2193.75</v>
      </c>
      <c r="J7696" s="592">
        <v>46068.75</v>
      </c>
      <c r="K7696" s="590" t="s">
        <v>2470</v>
      </c>
      <c r="L7696" s="590" t="s">
        <v>6381</v>
      </c>
      <c r="M7696" s="591" t="s">
        <v>1140</v>
      </c>
      <c r="O7696" s="554" t="str">
        <f t="shared" si="724"/>
        <v>B4/28/01-B</v>
      </c>
      <c r="P7696" s="555"/>
      <c r="Q7696" s="555"/>
      <c r="R7696" s="555"/>
    </row>
    <row r="7697" spans="1:18" ht="14.5">
      <c r="B7697" s="590" t="s">
        <v>1566</v>
      </c>
      <c r="C7697" s="590" t="s">
        <v>1914</v>
      </c>
      <c r="D7697" s="590" t="s">
        <v>2469</v>
      </c>
      <c r="E7697" s="590" t="s">
        <v>7</v>
      </c>
      <c r="F7697" s="591" t="s">
        <v>1141</v>
      </c>
      <c r="G7697" s="590" t="s">
        <v>311</v>
      </c>
      <c r="H7697" s="589">
        <v>2</v>
      </c>
      <c r="I7697" s="589">
        <v>881.25</v>
      </c>
      <c r="J7697" s="592">
        <v>1762.5</v>
      </c>
      <c r="K7697" s="590" t="s">
        <v>2470</v>
      </c>
      <c r="L7697" s="590" t="s">
        <v>6382</v>
      </c>
      <c r="M7697" s="591" t="s">
        <v>1141</v>
      </c>
      <c r="O7697" s="554" t="str">
        <f t="shared" si="724"/>
        <v>B4/28/01-C</v>
      </c>
      <c r="P7697" s="555"/>
      <c r="Q7697" s="555"/>
      <c r="R7697" s="555"/>
    </row>
    <row r="7699" spans="1:18" ht="14.5">
      <c r="A7699" s="587">
        <v>4</v>
      </c>
      <c r="B7699" s="588" t="s">
        <v>1566</v>
      </c>
      <c r="C7699" s="588" t="s">
        <v>36</v>
      </c>
      <c r="D7699" s="588" t="s">
        <v>36</v>
      </c>
      <c r="E7699" s="588" t="s">
        <v>36</v>
      </c>
      <c r="F7699" s="587" t="s">
        <v>1142</v>
      </c>
      <c r="G7699" s="588" t="s">
        <v>36</v>
      </c>
      <c r="H7699" s="587"/>
      <c r="I7699" s="587"/>
      <c r="J7699" s="583">
        <v>20006.25</v>
      </c>
      <c r="K7699" s="588"/>
      <c r="L7699" s="588"/>
      <c r="M7699" s="587"/>
      <c r="N7699" s="587"/>
      <c r="O7699" s="587"/>
    </row>
    <row r="7700" spans="1:18">
      <c r="B7700" s="590" t="s">
        <v>1566</v>
      </c>
      <c r="C7700" s="590" t="s">
        <v>1914</v>
      </c>
      <c r="D7700" s="590" t="s">
        <v>2469</v>
      </c>
      <c r="E7700" s="590" t="s">
        <v>8</v>
      </c>
      <c r="F7700" s="591" t="s">
        <v>1143</v>
      </c>
      <c r="G7700" s="590" t="s">
        <v>311</v>
      </c>
      <c r="H7700" s="589">
        <v>11</v>
      </c>
      <c r="I7700" s="592">
        <v>1818.75</v>
      </c>
      <c r="J7700" s="592">
        <v>20006.25</v>
      </c>
      <c r="K7700" s="590" t="s">
        <v>2470</v>
      </c>
      <c r="L7700" s="590" t="s">
        <v>6383</v>
      </c>
      <c r="M7700" s="591" t="s">
        <v>1143</v>
      </c>
      <c r="O7700" s="554" t="str">
        <f>+_xlfn.CONCAT(B7700,"-",E7700)</f>
        <v>B4/28/01-D</v>
      </c>
    </row>
    <row r="7702" spans="1:18" ht="14.5">
      <c r="A7702" s="587">
        <v>4</v>
      </c>
      <c r="B7702" s="588" t="s">
        <v>1566</v>
      </c>
      <c r="C7702" s="588" t="s">
        <v>36</v>
      </c>
      <c r="D7702" s="588" t="s">
        <v>36</v>
      </c>
      <c r="E7702" s="588" t="s">
        <v>36</v>
      </c>
      <c r="F7702" s="587" t="s">
        <v>1144</v>
      </c>
      <c r="G7702" s="588" t="s">
        <v>36</v>
      </c>
      <c r="H7702" s="587"/>
      <c r="I7702" s="587"/>
      <c r="J7702" s="583">
        <v>832306.46</v>
      </c>
      <c r="K7702" s="588"/>
      <c r="L7702" s="588"/>
      <c r="M7702" s="587"/>
      <c r="N7702" s="587"/>
      <c r="O7702" s="587"/>
      <c r="P7702" s="555"/>
      <c r="Q7702" s="555"/>
      <c r="R7702" s="555"/>
    </row>
    <row r="7703" spans="1:18">
      <c r="B7703" s="590" t="s">
        <v>1566</v>
      </c>
      <c r="C7703" s="590" t="s">
        <v>1914</v>
      </c>
      <c r="D7703" s="590" t="s">
        <v>2469</v>
      </c>
      <c r="E7703" s="590" t="s">
        <v>10</v>
      </c>
      <c r="F7703" s="591" t="s">
        <v>1145</v>
      </c>
      <c r="G7703" s="590" t="s">
        <v>311</v>
      </c>
      <c r="H7703" s="589">
        <v>34</v>
      </c>
      <c r="I7703" s="592">
        <v>1721.88</v>
      </c>
      <c r="J7703" s="592">
        <v>58543.92</v>
      </c>
      <c r="K7703" s="590" t="s">
        <v>2470</v>
      </c>
      <c r="L7703" s="590" t="s">
        <v>6384</v>
      </c>
      <c r="M7703" s="591" t="s">
        <v>1145</v>
      </c>
      <c r="O7703" s="554" t="str">
        <f t="shared" ref="O7703:O7707" si="725">+_xlfn.CONCAT(B7703,"-",E7703)</f>
        <v>B4/28/01-E</v>
      </c>
    </row>
    <row r="7704" spans="1:18">
      <c r="B7704" s="590" t="s">
        <v>1566</v>
      </c>
      <c r="C7704" s="590" t="s">
        <v>1914</v>
      </c>
      <c r="D7704" s="590" t="s">
        <v>2469</v>
      </c>
      <c r="E7704" s="590" t="s">
        <v>11</v>
      </c>
      <c r="F7704" s="591" t="s">
        <v>1146</v>
      </c>
      <c r="G7704" s="590" t="s">
        <v>311</v>
      </c>
      <c r="H7704" s="589">
        <v>8</v>
      </c>
      <c r="I7704" s="592">
        <v>1540.63</v>
      </c>
      <c r="J7704" s="592">
        <v>12325.04</v>
      </c>
      <c r="K7704" s="590" t="s">
        <v>2470</v>
      </c>
      <c r="L7704" s="590" t="s">
        <v>6385</v>
      </c>
      <c r="M7704" s="591" t="s">
        <v>1146</v>
      </c>
      <c r="O7704" s="554" t="str">
        <f t="shared" si="725"/>
        <v>B4/28/01-F</v>
      </c>
    </row>
    <row r="7705" spans="1:18" ht="14.5">
      <c r="B7705" s="590" t="s">
        <v>1566</v>
      </c>
      <c r="C7705" s="590" t="s">
        <v>1914</v>
      </c>
      <c r="D7705" s="590" t="s">
        <v>2469</v>
      </c>
      <c r="E7705" s="590" t="s">
        <v>27</v>
      </c>
      <c r="F7705" s="591" t="s">
        <v>1147</v>
      </c>
      <c r="G7705" s="590" t="s">
        <v>0</v>
      </c>
      <c r="H7705" s="589">
        <v>1</v>
      </c>
      <c r="I7705" s="592">
        <v>118150</v>
      </c>
      <c r="J7705" s="592">
        <v>118150</v>
      </c>
      <c r="K7705" s="590" t="s">
        <v>2470</v>
      </c>
      <c r="L7705" s="590" t="s">
        <v>6386</v>
      </c>
      <c r="M7705" s="591" t="s">
        <v>1147</v>
      </c>
      <c r="O7705" s="554" t="str">
        <f t="shared" si="725"/>
        <v>B4/28/01-G</v>
      </c>
      <c r="P7705" s="555"/>
      <c r="Q7705" s="555"/>
      <c r="R7705" s="555"/>
    </row>
    <row r="7706" spans="1:18">
      <c r="B7706" s="590" t="s">
        <v>1566</v>
      </c>
      <c r="C7706" s="590" t="s">
        <v>1914</v>
      </c>
      <c r="D7706" s="590" t="s">
        <v>2469</v>
      </c>
      <c r="E7706" s="590" t="s">
        <v>28</v>
      </c>
      <c r="F7706" s="591" t="s">
        <v>1148</v>
      </c>
      <c r="G7706" s="590" t="s">
        <v>311</v>
      </c>
      <c r="H7706" s="589">
        <v>34</v>
      </c>
      <c r="I7706" s="592">
        <v>16325</v>
      </c>
      <c r="J7706" s="592">
        <v>555050</v>
      </c>
      <c r="K7706" s="590" t="s">
        <v>2470</v>
      </c>
      <c r="L7706" s="590" t="s">
        <v>6387</v>
      </c>
      <c r="M7706" s="591" t="s">
        <v>1148</v>
      </c>
      <c r="O7706" s="554" t="str">
        <f t="shared" si="725"/>
        <v>B4/28/01-H</v>
      </c>
    </row>
    <row r="7707" spans="1:18">
      <c r="B7707" s="590" t="s">
        <v>1566</v>
      </c>
      <c r="C7707" s="590" t="s">
        <v>1914</v>
      </c>
      <c r="D7707" s="590" t="s">
        <v>2469</v>
      </c>
      <c r="E7707" s="590" t="s">
        <v>33</v>
      </c>
      <c r="F7707" s="591" t="s">
        <v>1149</v>
      </c>
      <c r="G7707" s="590" t="s">
        <v>311</v>
      </c>
      <c r="H7707" s="589">
        <v>78</v>
      </c>
      <c r="I7707" s="592">
        <v>1131.25</v>
      </c>
      <c r="J7707" s="592">
        <v>88237.5</v>
      </c>
      <c r="K7707" s="590" t="s">
        <v>2470</v>
      </c>
      <c r="L7707" s="590" t="s">
        <v>6388</v>
      </c>
      <c r="M7707" s="591" t="s">
        <v>1149</v>
      </c>
      <c r="O7707" s="554" t="str">
        <f t="shared" si="725"/>
        <v>B4/28/01-J</v>
      </c>
    </row>
    <row r="7709" spans="1:18" ht="14.5">
      <c r="A7709" s="587">
        <v>4</v>
      </c>
      <c r="B7709" s="588" t="s">
        <v>1566</v>
      </c>
      <c r="C7709" s="588" t="s">
        <v>36</v>
      </c>
      <c r="D7709" s="588" t="s">
        <v>36</v>
      </c>
      <c r="E7709" s="588" t="s">
        <v>36</v>
      </c>
      <c r="F7709" s="587" t="s">
        <v>982</v>
      </c>
      <c r="G7709" s="588" t="s">
        <v>36</v>
      </c>
      <c r="H7709" s="587"/>
      <c r="I7709" s="587"/>
      <c r="J7709" s="583">
        <v>13750</v>
      </c>
      <c r="K7709" s="588"/>
      <c r="L7709" s="588"/>
      <c r="M7709" s="587"/>
      <c r="N7709" s="587"/>
      <c r="O7709" s="587"/>
    </row>
    <row r="7710" spans="1:18">
      <c r="B7710" s="590" t="s">
        <v>1566</v>
      </c>
      <c r="C7710" s="590" t="s">
        <v>1914</v>
      </c>
      <c r="D7710" s="590" t="s">
        <v>2469</v>
      </c>
      <c r="E7710" s="590" t="s">
        <v>34</v>
      </c>
      <c r="F7710" s="591" t="s">
        <v>983</v>
      </c>
      <c r="G7710" s="590" t="s">
        <v>0</v>
      </c>
      <c r="H7710" s="589">
        <v>1</v>
      </c>
      <c r="I7710" s="592">
        <v>9375</v>
      </c>
      <c r="J7710" s="592">
        <v>9375</v>
      </c>
      <c r="K7710" s="590" t="s">
        <v>2470</v>
      </c>
      <c r="L7710" s="590" t="s">
        <v>6389</v>
      </c>
      <c r="M7710" s="591" t="s">
        <v>983</v>
      </c>
      <c r="O7710" s="554" t="str">
        <f t="shared" ref="O7710:O7711" si="726">+_xlfn.CONCAT(B7710,"-",E7710)</f>
        <v>B4/28/01-K</v>
      </c>
    </row>
    <row r="7711" spans="1:18">
      <c r="B7711" s="590" t="s">
        <v>1566</v>
      </c>
      <c r="C7711" s="590" t="s">
        <v>1914</v>
      </c>
      <c r="D7711" s="590" t="s">
        <v>2469</v>
      </c>
      <c r="E7711" s="590" t="s">
        <v>39</v>
      </c>
      <c r="F7711" s="591" t="s">
        <v>984</v>
      </c>
      <c r="G7711" s="590" t="s">
        <v>0</v>
      </c>
      <c r="H7711" s="589">
        <v>1</v>
      </c>
      <c r="I7711" s="592">
        <v>4375</v>
      </c>
      <c r="J7711" s="592">
        <v>4375</v>
      </c>
      <c r="K7711" s="590" t="s">
        <v>2470</v>
      </c>
      <c r="L7711" s="590" t="s">
        <v>6390</v>
      </c>
      <c r="M7711" s="591" t="s">
        <v>984</v>
      </c>
      <c r="O7711" s="554" t="str">
        <f t="shared" si="726"/>
        <v>B4/28/01-L</v>
      </c>
    </row>
    <row r="7712" spans="1:18" ht="14.5">
      <c r="P7712" s="555"/>
      <c r="Q7712" s="555"/>
      <c r="R7712" s="555"/>
    </row>
    <row r="7714" spans="1:18" ht="14.5">
      <c r="A7714" s="587">
        <v>3</v>
      </c>
      <c r="B7714" s="588" t="s">
        <v>1567</v>
      </c>
      <c r="C7714" s="588" t="s">
        <v>36</v>
      </c>
      <c r="D7714" s="588" t="s">
        <v>36</v>
      </c>
      <c r="E7714" s="588" t="s">
        <v>36</v>
      </c>
      <c r="F7714" s="587" t="s">
        <v>1150</v>
      </c>
      <c r="G7714" s="588" t="s">
        <v>36</v>
      </c>
      <c r="H7714" s="587"/>
      <c r="I7714" s="587"/>
      <c r="J7714" s="583">
        <v>2512869.09</v>
      </c>
      <c r="K7714" s="588"/>
      <c r="L7714" s="588"/>
      <c r="M7714" s="587"/>
      <c r="N7714" s="587"/>
      <c r="O7714" s="587"/>
    </row>
    <row r="7715" spans="1:18" ht="14.5">
      <c r="A7715" s="587">
        <v>4</v>
      </c>
      <c r="B7715" s="588" t="s">
        <v>1567</v>
      </c>
      <c r="C7715" s="588" t="s">
        <v>36</v>
      </c>
      <c r="D7715" s="588" t="s">
        <v>36</v>
      </c>
      <c r="E7715" s="588" t="s">
        <v>36</v>
      </c>
      <c r="F7715" s="587" t="s">
        <v>1151</v>
      </c>
      <c r="G7715" s="588" t="s">
        <v>36</v>
      </c>
      <c r="H7715" s="587"/>
      <c r="I7715" s="587"/>
      <c r="J7715" s="583">
        <v>2487869.09</v>
      </c>
      <c r="K7715" s="588"/>
      <c r="L7715" s="588"/>
      <c r="M7715" s="587"/>
      <c r="N7715" s="587"/>
      <c r="O7715" s="587"/>
    </row>
    <row r="7716" spans="1:18" ht="25">
      <c r="B7716" s="590" t="s">
        <v>1567</v>
      </c>
      <c r="C7716" s="590" t="s">
        <v>1914</v>
      </c>
      <c r="D7716" s="590" t="s">
        <v>2483</v>
      </c>
      <c r="E7716" s="590" t="s">
        <v>5</v>
      </c>
      <c r="F7716" s="591" t="s">
        <v>1152</v>
      </c>
      <c r="G7716" s="590" t="s">
        <v>311</v>
      </c>
      <c r="H7716" s="589">
        <v>28</v>
      </c>
      <c r="I7716" s="592">
        <v>9806.25</v>
      </c>
      <c r="J7716" s="592">
        <v>274575</v>
      </c>
      <c r="K7716" s="590" t="s">
        <v>2470</v>
      </c>
      <c r="L7716" s="590" t="s">
        <v>6391</v>
      </c>
      <c r="M7716" s="591" t="s">
        <v>1152</v>
      </c>
      <c r="O7716" s="554" t="str">
        <f t="shared" ref="O7716:O7721" si="727">+_xlfn.CONCAT(B7716,"-",E7716)</f>
        <v>B4/28/02-A</v>
      </c>
    </row>
    <row r="7717" spans="1:18" ht="25">
      <c r="B7717" s="590" t="s">
        <v>1567</v>
      </c>
      <c r="C7717" s="590" t="s">
        <v>1914</v>
      </c>
      <c r="D7717" s="590" t="s">
        <v>2483</v>
      </c>
      <c r="E7717" s="590" t="s">
        <v>6</v>
      </c>
      <c r="F7717" s="591" t="s">
        <v>1153</v>
      </c>
      <c r="G7717" s="590" t="s">
        <v>311</v>
      </c>
      <c r="H7717" s="589">
        <v>68</v>
      </c>
      <c r="I7717" s="592">
        <v>9806.25</v>
      </c>
      <c r="J7717" s="592">
        <v>666825</v>
      </c>
      <c r="K7717" s="590" t="s">
        <v>2470</v>
      </c>
      <c r="L7717" s="590" t="s">
        <v>6392</v>
      </c>
      <c r="M7717" s="591" t="s">
        <v>1153</v>
      </c>
      <c r="O7717" s="554" t="str">
        <f t="shared" si="727"/>
        <v>B4/28/02-B</v>
      </c>
      <c r="P7717" s="555"/>
      <c r="Q7717" s="555"/>
      <c r="R7717" s="555"/>
    </row>
    <row r="7718" spans="1:18" ht="25">
      <c r="B7718" s="590" t="s">
        <v>1567</v>
      </c>
      <c r="C7718" s="590" t="s">
        <v>1914</v>
      </c>
      <c r="D7718" s="590" t="s">
        <v>2483</v>
      </c>
      <c r="E7718" s="590" t="s">
        <v>7</v>
      </c>
      <c r="F7718" s="591" t="s">
        <v>1154</v>
      </c>
      <c r="G7718" s="590" t="s">
        <v>311</v>
      </c>
      <c r="H7718" s="589">
        <v>7</v>
      </c>
      <c r="I7718" s="592">
        <v>53096.29</v>
      </c>
      <c r="J7718" s="592">
        <v>371674.03</v>
      </c>
      <c r="K7718" s="590" t="s">
        <v>2470</v>
      </c>
      <c r="L7718" s="590" t="s">
        <v>6393</v>
      </c>
      <c r="M7718" s="591" t="s">
        <v>1154</v>
      </c>
      <c r="O7718" s="554" t="str">
        <f t="shared" si="727"/>
        <v>B4/28/02-C</v>
      </c>
      <c r="P7718" s="555"/>
      <c r="Q7718" s="555"/>
      <c r="R7718" s="555"/>
    </row>
    <row r="7719" spans="1:18">
      <c r="B7719" s="590" t="s">
        <v>1567</v>
      </c>
      <c r="C7719" s="590" t="s">
        <v>1914</v>
      </c>
      <c r="D7719" s="590" t="s">
        <v>2483</v>
      </c>
      <c r="E7719" s="590" t="s">
        <v>8</v>
      </c>
      <c r="F7719" s="591" t="s">
        <v>1155</v>
      </c>
      <c r="G7719" s="590" t="s">
        <v>0</v>
      </c>
      <c r="H7719" s="589">
        <v>1</v>
      </c>
      <c r="I7719" s="592">
        <v>171562.5</v>
      </c>
      <c r="J7719" s="592">
        <v>171562.5</v>
      </c>
      <c r="K7719" s="590" t="s">
        <v>2470</v>
      </c>
      <c r="L7719" s="590" t="s">
        <v>6394</v>
      </c>
      <c r="M7719" s="591" t="s">
        <v>1155</v>
      </c>
      <c r="O7719" s="554" t="str">
        <f t="shared" si="727"/>
        <v>B4/28/02-D</v>
      </c>
    </row>
    <row r="7720" spans="1:18">
      <c r="B7720" s="590" t="s">
        <v>1567</v>
      </c>
      <c r="C7720" s="590" t="s">
        <v>1914</v>
      </c>
      <c r="D7720" s="590" t="s">
        <v>2483</v>
      </c>
      <c r="E7720" s="590" t="s">
        <v>10</v>
      </c>
      <c r="F7720" s="591" t="s">
        <v>1156</v>
      </c>
      <c r="G7720" s="590" t="s">
        <v>311</v>
      </c>
      <c r="H7720" s="589">
        <v>4</v>
      </c>
      <c r="I7720" s="592">
        <v>4912.5</v>
      </c>
      <c r="J7720" s="592">
        <v>19650</v>
      </c>
      <c r="K7720" s="590" t="s">
        <v>2470</v>
      </c>
      <c r="L7720" s="590" t="s">
        <v>6395</v>
      </c>
      <c r="M7720" s="591" t="s">
        <v>1156</v>
      </c>
      <c r="O7720" s="554" t="str">
        <f t="shared" si="727"/>
        <v>B4/28/02-E</v>
      </c>
    </row>
    <row r="7721" spans="1:18">
      <c r="B7721" s="590" t="s">
        <v>1567</v>
      </c>
      <c r="C7721" s="590" t="s">
        <v>1914</v>
      </c>
      <c r="D7721" s="590" t="s">
        <v>2483</v>
      </c>
      <c r="E7721" s="590" t="s">
        <v>11</v>
      </c>
      <c r="F7721" s="591" t="s">
        <v>1157</v>
      </c>
      <c r="G7721" s="590" t="s">
        <v>311</v>
      </c>
      <c r="H7721" s="589">
        <v>29</v>
      </c>
      <c r="I7721" s="592">
        <v>33916.639999999999</v>
      </c>
      <c r="J7721" s="592">
        <v>983582.56</v>
      </c>
      <c r="K7721" s="590" t="s">
        <v>2470</v>
      </c>
      <c r="L7721" s="590" t="s">
        <v>6396</v>
      </c>
      <c r="M7721" s="591" t="s">
        <v>1157</v>
      </c>
      <c r="O7721" s="554" t="str">
        <f t="shared" si="727"/>
        <v>B4/28/02-F</v>
      </c>
    </row>
    <row r="7723" spans="1:18" ht="14.5">
      <c r="A7723" s="587">
        <v>4</v>
      </c>
      <c r="B7723" s="588" t="s">
        <v>1567</v>
      </c>
      <c r="C7723" s="588" t="s">
        <v>36</v>
      </c>
      <c r="D7723" s="588" t="s">
        <v>36</v>
      </c>
      <c r="E7723" s="588" t="s">
        <v>36</v>
      </c>
      <c r="F7723" s="587" t="s">
        <v>1066</v>
      </c>
      <c r="G7723" s="588" t="s">
        <v>36</v>
      </c>
      <c r="H7723" s="587"/>
      <c r="I7723" s="587"/>
      <c r="J7723" s="583">
        <v>25000</v>
      </c>
      <c r="K7723" s="588"/>
      <c r="L7723" s="588"/>
      <c r="M7723" s="587"/>
      <c r="N7723" s="587"/>
      <c r="O7723" s="587"/>
    </row>
    <row r="7724" spans="1:18">
      <c r="B7724" s="590" t="s">
        <v>1567</v>
      </c>
      <c r="C7724" s="590" t="s">
        <v>1914</v>
      </c>
      <c r="D7724" s="590" t="s">
        <v>2483</v>
      </c>
      <c r="E7724" s="590" t="s">
        <v>27</v>
      </c>
      <c r="F7724" s="591" t="s">
        <v>983</v>
      </c>
      <c r="G7724" s="590" t="s">
        <v>0</v>
      </c>
      <c r="H7724" s="589">
        <v>1</v>
      </c>
      <c r="I7724" s="592">
        <v>12500</v>
      </c>
      <c r="J7724" s="592">
        <v>12500</v>
      </c>
      <c r="K7724" s="590" t="s">
        <v>2470</v>
      </c>
      <c r="L7724" s="590" t="s">
        <v>6397</v>
      </c>
      <c r="M7724" s="591" t="s">
        <v>983</v>
      </c>
      <c r="O7724" s="554" t="str">
        <f t="shared" ref="O7724:O7725" si="728">+_xlfn.CONCAT(B7724,"-",E7724)</f>
        <v>B4/28/02-G</v>
      </c>
    </row>
    <row r="7725" spans="1:18">
      <c r="B7725" s="590" t="s">
        <v>1567</v>
      </c>
      <c r="C7725" s="590" t="s">
        <v>1914</v>
      </c>
      <c r="D7725" s="590" t="s">
        <v>2483</v>
      </c>
      <c r="E7725" s="590" t="s">
        <v>28</v>
      </c>
      <c r="F7725" s="591" t="s">
        <v>984</v>
      </c>
      <c r="G7725" s="590" t="s">
        <v>0</v>
      </c>
      <c r="H7725" s="589">
        <v>1</v>
      </c>
      <c r="I7725" s="592">
        <v>12500</v>
      </c>
      <c r="J7725" s="592">
        <v>12500</v>
      </c>
      <c r="K7725" s="590" t="s">
        <v>2470</v>
      </c>
      <c r="L7725" s="590" t="s">
        <v>6398</v>
      </c>
      <c r="M7725" s="591" t="s">
        <v>984</v>
      </c>
      <c r="O7725" s="554" t="str">
        <f t="shared" si="728"/>
        <v>B4/28/02-H</v>
      </c>
    </row>
    <row r="7726" spans="1:18" ht="14.5">
      <c r="P7726" s="555"/>
      <c r="Q7726" s="555"/>
      <c r="R7726" s="555"/>
    </row>
    <row r="7727" spans="1:18" ht="14.5">
      <c r="A7727" s="587">
        <v>3</v>
      </c>
      <c r="B7727" s="588" t="s">
        <v>1567</v>
      </c>
      <c r="C7727" s="588" t="s">
        <v>36</v>
      </c>
      <c r="D7727" s="588" t="s">
        <v>36</v>
      </c>
      <c r="E7727" s="588" t="s">
        <v>36</v>
      </c>
      <c r="F7727" s="587" t="s">
        <v>1158</v>
      </c>
      <c r="G7727" s="588" t="s">
        <v>36</v>
      </c>
      <c r="H7727" s="587"/>
      <c r="I7727" s="587"/>
      <c r="J7727" s="583">
        <v>723816.25</v>
      </c>
      <c r="K7727" s="588"/>
      <c r="L7727" s="588"/>
      <c r="M7727" s="587"/>
      <c r="N7727" s="587"/>
      <c r="O7727" s="587"/>
    </row>
    <row r="7728" spans="1:18" ht="25">
      <c r="B7728" s="590" t="s">
        <v>1567</v>
      </c>
      <c r="C7728" s="590" t="s">
        <v>1914</v>
      </c>
      <c r="D7728" s="590" t="s">
        <v>6399</v>
      </c>
      <c r="E7728" s="590" t="s">
        <v>33</v>
      </c>
      <c r="F7728" s="591" t="s">
        <v>1159</v>
      </c>
      <c r="G7728" s="590" t="s">
        <v>0</v>
      </c>
      <c r="H7728" s="589">
        <v>1</v>
      </c>
      <c r="I7728" s="592">
        <v>400635</v>
      </c>
      <c r="J7728" s="592">
        <v>400635</v>
      </c>
      <c r="K7728" s="590" t="s">
        <v>2470</v>
      </c>
      <c r="L7728" s="590" t="s">
        <v>6400</v>
      </c>
      <c r="M7728" s="591" t="s">
        <v>1159</v>
      </c>
      <c r="O7728" s="554" t="str">
        <f t="shared" ref="O7728:O7732" si="729">+_xlfn.CONCAT(B7728,"-",E7728)</f>
        <v>B4/28/02-J</v>
      </c>
    </row>
    <row r="7729" spans="1:18">
      <c r="B7729" s="590" t="s">
        <v>1567</v>
      </c>
      <c r="C7729" s="590" t="s">
        <v>1914</v>
      </c>
      <c r="D7729" s="590" t="s">
        <v>6399</v>
      </c>
      <c r="E7729" s="590" t="s">
        <v>34</v>
      </c>
      <c r="F7729" s="591" t="s">
        <v>1160</v>
      </c>
      <c r="G7729" s="590" t="s">
        <v>0</v>
      </c>
      <c r="H7729" s="589">
        <v>1</v>
      </c>
      <c r="I7729" s="592">
        <v>198787.5</v>
      </c>
      <c r="J7729" s="592">
        <v>198787.5</v>
      </c>
      <c r="K7729" s="590" t="s">
        <v>2470</v>
      </c>
      <c r="L7729" s="590" t="s">
        <v>6401</v>
      </c>
      <c r="M7729" s="591" t="s">
        <v>1160</v>
      </c>
      <c r="O7729" s="554" t="str">
        <f t="shared" si="729"/>
        <v>B4/28/02-K</v>
      </c>
    </row>
    <row r="7730" spans="1:18" ht="14.5">
      <c r="B7730" s="590" t="s">
        <v>1567</v>
      </c>
      <c r="C7730" s="590" t="s">
        <v>1914</v>
      </c>
      <c r="D7730" s="590" t="s">
        <v>6399</v>
      </c>
      <c r="E7730" s="590" t="s">
        <v>39</v>
      </c>
      <c r="F7730" s="591" t="s">
        <v>1161</v>
      </c>
      <c r="G7730" s="590" t="s">
        <v>0</v>
      </c>
      <c r="H7730" s="589">
        <v>1</v>
      </c>
      <c r="I7730" s="592">
        <v>99393.75</v>
      </c>
      <c r="J7730" s="592">
        <v>99393.75</v>
      </c>
      <c r="K7730" s="590" t="s">
        <v>2470</v>
      </c>
      <c r="L7730" s="590" t="s">
        <v>6402</v>
      </c>
      <c r="M7730" s="591" t="s">
        <v>1161</v>
      </c>
      <c r="O7730" s="554" t="str">
        <f t="shared" si="729"/>
        <v>B4/28/02-L</v>
      </c>
      <c r="P7730" s="555"/>
      <c r="Q7730" s="555"/>
      <c r="R7730" s="555"/>
    </row>
    <row r="7731" spans="1:18">
      <c r="B7731" s="590" t="s">
        <v>1567</v>
      </c>
      <c r="C7731" s="590" t="s">
        <v>1914</v>
      </c>
      <c r="D7731" s="590" t="s">
        <v>6399</v>
      </c>
      <c r="E7731" s="590" t="s">
        <v>38</v>
      </c>
      <c r="F7731" s="591" t="s">
        <v>983</v>
      </c>
      <c r="G7731" s="590" t="s">
        <v>0</v>
      </c>
      <c r="H7731" s="589">
        <v>1</v>
      </c>
      <c r="I7731" s="592">
        <v>12500</v>
      </c>
      <c r="J7731" s="592">
        <v>12500</v>
      </c>
      <c r="K7731" s="590" t="s">
        <v>2470</v>
      </c>
      <c r="L7731" s="590" t="s">
        <v>6403</v>
      </c>
      <c r="M7731" s="591" t="s">
        <v>983</v>
      </c>
      <c r="O7731" s="554" t="str">
        <f t="shared" si="729"/>
        <v>B4/28/02-M</v>
      </c>
    </row>
    <row r="7732" spans="1:18">
      <c r="B7732" s="590" t="s">
        <v>1567</v>
      </c>
      <c r="C7732" s="590" t="s">
        <v>1914</v>
      </c>
      <c r="D7732" s="590" t="s">
        <v>6399</v>
      </c>
      <c r="E7732" s="590" t="s">
        <v>205</v>
      </c>
      <c r="F7732" s="591" t="s">
        <v>984</v>
      </c>
      <c r="G7732" s="590" t="s">
        <v>0</v>
      </c>
      <c r="H7732" s="589">
        <v>1</v>
      </c>
      <c r="I7732" s="592">
        <v>12500</v>
      </c>
      <c r="J7732" s="592">
        <v>12500</v>
      </c>
      <c r="K7732" s="590" t="s">
        <v>2470</v>
      </c>
      <c r="L7732" s="590" t="s">
        <v>6404</v>
      </c>
      <c r="M7732" s="591" t="s">
        <v>984</v>
      </c>
      <c r="O7732" s="554" t="str">
        <f t="shared" si="729"/>
        <v>B4/28/02-N</v>
      </c>
    </row>
    <row r="7735" spans="1:18" ht="29">
      <c r="A7735" s="587">
        <v>3</v>
      </c>
      <c r="B7735" s="588" t="s">
        <v>1568</v>
      </c>
      <c r="C7735" s="588" t="s">
        <v>36</v>
      </c>
      <c r="D7735" s="588" t="s">
        <v>36</v>
      </c>
      <c r="E7735" s="588" t="s">
        <v>36</v>
      </c>
      <c r="F7735" s="587" t="s">
        <v>1162</v>
      </c>
      <c r="G7735" s="588" t="s">
        <v>36</v>
      </c>
      <c r="H7735" s="587"/>
      <c r="I7735" s="587"/>
      <c r="J7735" s="583">
        <v>2245378.64</v>
      </c>
      <c r="K7735" s="588"/>
      <c r="L7735" s="588"/>
      <c r="M7735" s="587"/>
      <c r="N7735" s="587"/>
      <c r="O7735" s="587"/>
    </row>
    <row r="7736" spans="1:18" ht="14.5">
      <c r="A7736" s="587">
        <v>4</v>
      </c>
      <c r="B7736" s="588" t="s">
        <v>1568</v>
      </c>
      <c r="C7736" s="588" t="s">
        <v>36</v>
      </c>
      <c r="D7736" s="588" t="s">
        <v>36</v>
      </c>
      <c r="E7736" s="588" t="s">
        <v>36</v>
      </c>
      <c r="F7736" s="587" t="s">
        <v>1163</v>
      </c>
      <c r="G7736" s="588" t="s">
        <v>36</v>
      </c>
      <c r="H7736" s="587"/>
      <c r="I7736" s="587"/>
      <c r="J7736" s="583">
        <v>52663.76</v>
      </c>
      <c r="K7736" s="588"/>
      <c r="L7736" s="588"/>
      <c r="M7736" s="587"/>
      <c r="N7736" s="587"/>
      <c r="O7736" s="587"/>
    </row>
    <row r="7737" spans="1:18">
      <c r="B7737" s="590" t="s">
        <v>1568</v>
      </c>
      <c r="C7737" s="590" t="s">
        <v>1914</v>
      </c>
      <c r="D7737" s="590" t="s">
        <v>2498</v>
      </c>
      <c r="E7737" s="590" t="s">
        <v>5</v>
      </c>
      <c r="F7737" s="591" t="s">
        <v>1164</v>
      </c>
      <c r="G7737" s="590" t="s">
        <v>311</v>
      </c>
      <c r="H7737" s="589">
        <v>1</v>
      </c>
      <c r="I7737" s="592">
        <v>26331.88</v>
      </c>
      <c r="J7737" s="592">
        <v>26331.88</v>
      </c>
      <c r="K7737" s="590" t="s">
        <v>2470</v>
      </c>
      <c r="L7737" s="590" t="s">
        <v>6405</v>
      </c>
      <c r="M7737" s="591" t="s">
        <v>1164</v>
      </c>
      <c r="O7737" s="554" t="str">
        <f t="shared" ref="O7737:O7738" si="730">+_xlfn.CONCAT(B7737,"-",E7737)</f>
        <v>B4/28/03-A</v>
      </c>
    </row>
    <row r="7738" spans="1:18" ht="14.5">
      <c r="B7738" s="590" t="s">
        <v>1568</v>
      </c>
      <c r="C7738" s="590" t="s">
        <v>1914</v>
      </c>
      <c r="D7738" s="590" t="s">
        <v>2498</v>
      </c>
      <c r="E7738" s="590" t="s">
        <v>6</v>
      </c>
      <c r="F7738" s="591" t="s">
        <v>1165</v>
      </c>
      <c r="G7738" s="590" t="s">
        <v>311</v>
      </c>
      <c r="H7738" s="589">
        <v>1</v>
      </c>
      <c r="I7738" s="592">
        <v>26331.88</v>
      </c>
      <c r="J7738" s="592">
        <v>26331.88</v>
      </c>
      <c r="K7738" s="590" t="s">
        <v>2470</v>
      </c>
      <c r="L7738" s="590" t="s">
        <v>6406</v>
      </c>
      <c r="M7738" s="591" t="s">
        <v>1165</v>
      </c>
      <c r="O7738" s="554" t="str">
        <f t="shared" si="730"/>
        <v>B4/28/03-B</v>
      </c>
      <c r="P7738" s="555"/>
      <c r="Q7738" s="555"/>
      <c r="R7738" s="555"/>
    </row>
    <row r="7739" spans="1:18" ht="14.5">
      <c r="P7739" s="555"/>
      <c r="Q7739" s="555"/>
      <c r="R7739" s="555"/>
    </row>
    <row r="7740" spans="1:18" ht="29">
      <c r="A7740" s="587">
        <v>4</v>
      </c>
      <c r="B7740" s="588" t="s">
        <v>1568</v>
      </c>
      <c r="C7740" s="588" t="s">
        <v>36</v>
      </c>
      <c r="D7740" s="588" t="s">
        <v>36</v>
      </c>
      <c r="E7740" s="588" t="s">
        <v>36</v>
      </c>
      <c r="F7740" s="587" t="s">
        <v>1166</v>
      </c>
      <c r="G7740" s="588" t="s">
        <v>36</v>
      </c>
      <c r="H7740" s="587"/>
      <c r="I7740" s="587"/>
      <c r="J7740" s="583">
        <v>1154562.1299999999</v>
      </c>
      <c r="K7740" s="588"/>
      <c r="L7740" s="588"/>
      <c r="M7740" s="587"/>
      <c r="N7740" s="587"/>
      <c r="O7740" s="587"/>
    </row>
    <row r="7741" spans="1:18">
      <c r="B7741" s="590" t="s">
        <v>1568</v>
      </c>
      <c r="C7741" s="590" t="s">
        <v>1914</v>
      </c>
      <c r="D7741" s="590" t="s">
        <v>2498</v>
      </c>
      <c r="E7741" s="590" t="s">
        <v>7</v>
      </c>
      <c r="F7741" s="591" t="s">
        <v>1167</v>
      </c>
      <c r="G7741" s="590" t="s">
        <v>311</v>
      </c>
      <c r="H7741" s="589">
        <v>42</v>
      </c>
      <c r="I7741" s="592">
        <v>2556.38</v>
      </c>
      <c r="J7741" s="592">
        <v>107367.96</v>
      </c>
      <c r="K7741" s="590" t="s">
        <v>2470</v>
      </c>
      <c r="L7741" s="590" t="s">
        <v>6407</v>
      </c>
      <c r="M7741" s="591" t="s">
        <v>1167</v>
      </c>
      <c r="O7741" s="554" t="str">
        <f t="shared" ref="O7741:O7749" si="731">+_xlfn.CONCAT(B7741,"-",E7741)</f>
        <v>B4/28/03-C</v>
      </c>
    </row>
    <row r="7742" spans="1:18">
      <c r="B7742" s="590" t="s">
        <v>1568</v>
      </c>
      <c r="C7742" s="590" t="s">
        <v>1914</v>
      </c>
      <c r="D7742" s="590" t="s">
        <v>2498</v>
      </c>
      <c r="E7742" s="590" t="s">
        <v>8</v>
      </c>
      <c r="F7742" s="591" t="s">
        <v>1168</v>
      </c>
      <c r="G7742" s="590" t="s">
        <v>311</v>
      </c>
      <c r="H7742" s="589">
        <v>232</v>
      </c>
      <c r="I7742" s="589">
        <v>471.88</v>
      </c>
      <c r="J7742" s="592">
        <v>109476.16</v>
      </c>
      <c r="K7742" s="590" t="s">
        <v>2470</v>
      </c>
      <c r="L7742" s="590" t="s">
        <v>6408</v>
      </c>
      <c r="M7742" s="591" t="s">
        <v>1168</v>
      </c>
      <c r="O7742" s="554" t="str">
        <f t="shared" si="731"/>
        <v>B4/28/03-D</v>
      </c>
    </row>
    <row r="7743" spans="1:18" ht="14.5">
      <c r="B7743" s="590" t="s">
        <v>1568</v>
      </c>
      <c r="C7743" s="590" t="s">
        <v>1914</v>
      </c>
      <c r="D7743" s="590" t="s">
        <v>2498</v>
      </c>
      <c r="E7743" s="590" t="s">
        <v>10</v>
      </c>
      <c r="F7743" s="591" t="s">
        <v>1169</v>
      </c>
      <c r="G7743" s="590" t="s">
        <v>0</v>
      </c>
      <c r="H7743" s="589">
        <v>1</v>
      </c>
      <c r="I7743" s="592">
        <v>114218.75</v>
      </c>
      <c r="J7743" s="592">
        <v>114218.75</v>
      </c>
      <c r="K7743" s="590" t="s">
        <v>2470</v>
      </c>
      <c r="L7743" s="590" t="s">
        <v>6409</v>
      </c>
      <c r="M7743" s="591" t="s">
        <v>1169</v>
      </c>
      <c r="O7743" s="554" t="str">
        <f t="shared" si="731"/>
        <v>B4/28/03-E</v>
      </c>
      <c r="P7743" s="555"/>
      <c r="Q7743" s="555"/>
      <c r="R7743" s="555"/>
    </row>
    <row r="7744" spans="1:18">
      <c r="B7744" s="590" t="s">
        <v>1568</v>
      </c>
      <c r="C7744" s="590" t="s">
        <v>1914</v>
      </c>
      <c r="D7744" s="590" t="s">
        <v>2498</v>
      </c>
      <c r="E7744" s="590" t="s">
        <v>11</v>
      </c>
      <c r="F7744" s="591" t="s">
        <v>1170</v>
      </c>
      <c r="G7744" s="590" t="s">
        <v>311</v>
      </c>
      <c r="H7744" s="589">
        <v>14</v>
      </c>
      <c r="I7744" s="589">
        <v>392.25</v>
      </c>
      <c r="J7744" s="592">
        <v>5491.5</v>
      </c>
      <c r="K7744" s="590" t="s">
        <v>2470</v>
      </c>
      <c r="L7744" s="590" t="s">
        <v>6410</v>
      </c>
      <c r="M7744" s="591" t="s">
        <v>1170</v>
      </c>
      <c r="O7744" s="554" t="str">
        <f t="shared" si="731"/>
        <v>B4/28/03-F</v>
      </c>
    </row>
    <row r="7745" spans="1:18">
      <c r="B7745" s="590" t="s">
        <v>1568</v>
      </c>
      <c r="C7745" s="590" t="s">
        <v>1914</v>
      </c>
      <c r="D7745" s="590" t="s">
        <v>2498</v>
      </c>
      <c r="E7745" s="590" t="s">
        <v>27</v>
      </c>
      <c r="F7745" s="591" t="s">
        <v>1171</v>
      </c>
      <c r="G7745" s="590" t="s">
        <v>0</v>
      </c>
      <c r="H7745" s="589">
        <v>1</v>
      </c>
      <c r="I7745" s="592">
        <v>188125</v>
      </c>
      <c r="J7745" s="592">
        <v>188125</v>
      </c>
      <c r="K7745" s="590" t="s">
        <v>2470</v>
      </c>
      <c r="L7745" s="590" t="s">
        <v>6411</v>
      </c>
      <c r="M7745" s="591" t="s">
        <v>1171</v>
      </c>
      <c r="O7745" s="554" t="str">
        <f t="shared" si="731"/>
        <v>B4/28/03-G</v>
      </c>
    </row>
    <row r="7746" spans="1:18">
      <c r="B7746" s="590" t="s">
        <v>1568</v>
      </c>
      <c r="C7746" s="590" t="s">
        <v>1914</v>
      </c>
      <c r="D7746" s="590" t="s">
        <v>2498</v>
      </c>
      <c r="E7746" s="590" t="s">
        <v>28</v>
      </c>
      <c r="F7746" s="591" t="s">
        <v>1172</v>
      </c>
      <c r="G7746" s="590" t="s">
        <v>311</v>
      </c>
      <c r="H7746" s="589">
        <v>27</v>
      </c>
      <c r="I7746" s="592">
        <v>7807.38</v>
      </c>
      <c r="J7746" s="592">
        <v>210799.26</v>
      </c>
      <c r="K7746" s="590" t="s">
        <v>2470</v>
      </c>
      <c r="L7746" s="590" t="s">
        <v>6412</v>
      </c>
      <c r="M7746" s="591" t="s">
        <v>1172</v>
      </c>
      <c r="O7746" s="554" t="str">
        <f t="shared" si="731"/>
        <v>B4/28/03-H</v>
      </c>
    </row>
    <row r="7747" spans="1:18" ht="25">
      <c r="B7747" s="590" t="s">
        <v>1568</v>
      </c>
      <c r="C7747" s="590" t="s">
        <v>1914</v>
      </c>
      <c r="D7747" s="590" t="s">
        <v>2498</v>
      </c>
      <c r="E7747" s="590" t="s">
        <v>33</v>
      </c>
      <c r="F7747" s="591" t="s">
        <v>1173</v>
      </c>
      <c r="G7747" s="590" t="s">
        <v>0</v>
      </c>
      <c r="H7747" s="589">
        <v>1</v>
      </c>
      <c r="I7747" s="592">
        <v>325312.5</v>
      </c>
      <c r="J7747" s="592">
        <v>325312.5</v>
      </c>
      <c r="K7747" s="590" t="s">
        <v>2470</v>
      </c>
      <c r="L7747" s="590" t="s">
        <v>6413</v>
      </c>
      <c r="M7747" s="591" t="s">
        <v>1173</v>
      </c>
      <c r="O7747" s="554" t="str">
        <f t="shared" si="731"/>
        <v>B4/28/03-J</v>
      </c>
    </row>
    <row r="7748" spans="1:18" ht="25">
      <c r="B7748" s="590" t="s">
        <v>1568</v>
      </c>
      <c r="C7748" s="590" t="s">
        <v>1914</v>
      </c>
      <c r="D7748" s="590" t="s">
        <v>2498</v>
      </c>
      <c r="E7748" s="590" t="s">
        <v>34</v>
      </c>
      <c r="F7748" s="591" t="s">
        <v>1174</v>
      </c>
      <c r="G7748" s="590" t="s">
        <v>311</v>
      </c>
      <c r="H7748" s="589">
        <v>6</v>
      </c>
      <c r="I7748" s="592">
        <v>7497.25</v>
      </c>
      <c r="J7748" s="592">
        <v>44983.5</v>
      </c>
      <c r="K7748" s="590" t="s">
        <v>2470</v>
      </c>
      <c r="L7748" s="590" t="s">
        <v>6414</v>
      </c>
      <c r="M7748" s="591" t="s">
        <v>1174</v>
      </c>
      <c r="O7748" s="554" t="str">
        <f t="shared" si="731"/>
        <v>B4/28/03-K</v>
      </c>
    </row>
    <row r="7749" spans="1:18" ht="25">
      <c r="B7749" s="590" t="s">
        <v>1568</v>
      </c>
      <c r="C7749" s="590" t="s">
        <v>1914</v>
      </c>
      <c r="D7749" s="590" t="s">
        <v>2498</v>
      </c>
      <c r="E7749" s="590" t="s">
        <v>39</v>
      </c>
      <c r="F7749" s="591" t="s">
        <v>1175</v>
      </c>
      <c r="G7749" s="590" t="s">
        <v>311</v>
      </c>
      <c r="H7749" s="589">
        <v>3</v>
      </c>
      <c r="I7749" s="592">
        <v>16262.5</v>
      </c>
      <c r="J7749" s="592">
        <v>48787.5</v>
      </c>
      <c r="K7749" s="590" t="s">
        <v>2470</v>
      </c>
      <c r="L7749" s="590" t="s">
        <v>6415</v>
      </c>
      <c r="M7749" s="591" t="s">
        <v>1175</v>
      </c>
      <c r="O7749" s="554" t="str">
        <f t="shared" si="731"/>
        <v>B4/28/03-L</v>
      </c>
    </row>
    <row r="7751" spans="1:18" ht="29">
      <c r="A7751" s="587">
        <v>4</v>
      </c>
      <c r="B7751" s="588" t="s">
        <v>1568</v>
      </c>
      <c r="C7751" s="588" t="s">
        <v>36</v>
      </c>
      <c r="D7751" s="588" t="s">
        <v>36</v>
      </c>
      <c r="E7751" s="588" t="s">
        <v>36</v>
      </c>
      <c r="F7751" s="587" t="s">
        <v>1176</v>
      </c>
      <c r="G7751" s="588" t="s">
        <v>36</v>
      </c>
      <c r="H7751" s="587"/>
      <c r="I7751" s="587"/>
      <c r="J7751" s="583">
        <v>469307.37</v>
      </c>
      <c r="K7751" s="588"/>
      <c r="L7751" s="588"/>
      <c r="M7751" s="587"/>
      <c r="N7751" s="587"/>
      <c r="O7751" s="587"/>
    </row>
    <row r="7752" spans="1:18">
      <c r="B7752" s="590" t="s">
        <v>1568</v>
      </c>
      <c r="C7752" s="590" t="s">
        <v>1914</v>
      </c>
      <c r="D7752" s="590" t="s">
        <v>2498</v>
      </c>
      <c r="E7752" s="590" t="s">
        <v>38</v>
      </c>
      <c r="F7752" s="591" t="s">
        <v>1177</v>
      </c>
      <c r="G7752" s="590" t="s">
        <v>311</v>
      </c>
      <c r="H7752" s="589">
        <v>12</v>
      </c>
      <c r="I7752" s="592">
        <v>6374.13</v>
      </c>
      <c r="J7752" s="592">
        <v>76489.56</v>
      </c>
      <c r="K7752" s="590" t="s">
        <v>2470</v>
      </c>
      <c r="L7752" s="590" t="s">
        <v>6416</v>
      </c>
      <c r="M7752" s="591" t="s">
        <v>1177</v>
      </c>
      <c r="O7752" s="554" t="str">
        <f t="shared" ref="O7752:O7753" si="732">+_xlfn.CONCAT(B7752,"-",E7752)</f>
        <v>B4/28/03-M</v>
      </c>
    </row>
    <row r="7753" spans="1:18">
      <c r="B7753" s="590" t="s">
        <v>1568</v>
      </c>
      <c r="C7753" s="590" t="s">
        <v>1914</v>
      </c>
      <c r="D7753" s="590" t="s">
        <v>2498</v>
      </c>
      <c r="E7753" s="590" t="s">
        <v>205</v>
      </c>
      <c r="F7753" s="591" t="s">
        <v>1178</v>
      </c>
      <c r="G7753" s="590" t="s">
        <v>311</v>
      </c>
      <c r="H7753" s="589">
        <v>187</v>
      </c>
      <c r="I7753" s="592">
        <v>2100.63</v>
      </c>
      <c r="J7753" s="592">
        <v>392817.81</v>
      </c>
      <c r="K7753" s="590" t="s">
        <v>2470</v>
      </c>
      <c r="L7753" s="590" t="s">
        <v>6417</v>
      </c>
      <c r="M7753" s="591" t="s">
        <v>1178</v>
      </c>
      <c r="O7753" s="554" t="str">
        <f t="shared" si="732"/>
        <v>B4/28/03-N</v>
      </c>
    </row>
    <row r="7754" spans="1:18" ht="14.5">
      <c r="P7754" s="555"/>
      <c r="Q7754" s="555"/>
      <c r="R7754" s="555"/>
    </row>
    <row r="7756" spans="1:18" ht="14.5">
      <c r="A7756" s="587">
        <v>4</v>
      </c>
      <c r="B7756" s="588" t="s">
        <v>1569</v>
      </c>
      <c r="C7756" s="588" t="s">
        <v>36</v>
      </c>
      <c r="D7756" s="588" t="s">
        <v>36</v>
      </c>
      <c r="E7756" s="588" t="s">
        <v>36</v>
      </c>
      <c r="F7756" s="587" t="s">
        <v>1179</v>
      </c>
      <c r="G7756" s="588" t="s">
        <v>36</v>
      </c>
      <c r="H7756" s="587"/>
      <c r="I7756" s="587"/>
      <c r="J7756" s="583">
        <v>531345.38</v>
      </c>
      <c r="K7756" s="588"/>
      <c r="L7756" s="588"/>
      <c r="M7756" s="587"/>
      <c r="N7756" s="587"/>
      <c r="O7756" s="587"/>
    </row>
    <row r="7757" spans="1:18">
      <c r="B7757" s="590" t="s">
        <v>1569</v>
      </c>
      <c r="C7757" s="590" t="s">
        <v>1914</v>
      </c>
      <c r="D7757" s="590" t="s">
        <v>2498</v>
      </c>
      <c r="E7757" s="590" t="s">
        <v>5</v>
      </c>
      <c r="F7757" s="591" t="s">
        <v>1180</v>
      </c>
      <c r="G7757" s="590" t="s">
        <v>0</v>
      </c>
      <c r="H7757" s="589">
        <v>1</v>
      </c>
      <c r="I7757" s="592">
        <v>135867.25</v>
      </c>
      <c r="J7757" s="592">
        <v>135867.25</v>
      </c>
      <c r="K7757" s="590" t="s">
        <v>2470</v>
      </c>
      <c r="L7757" s="590" t="s">
        <v>6418</v>
      </c>
      <c r="M7757" s="591" t="s">
        <v>1180</v>
      </c>
      <c r="O7757" s="554" t="str">
        <f t="shared" ref="O7757:O7760" si="733">+_xlfn.CONCAT(B7757,"-",E7757)</f>
        <v>B4/28/04-A</v>
      </c>
    </row>
    <row r="7758" spans="1:18">
      <c r="B7758" s="590" t="s">
        <v>1569</v>
      </c>
      <c r="C7758" s="590" t="s">
        <v>1914</v>
      </c>
      <c r="D7758" s="590" t="s">
        <v>2498</v>
      </c>
      <c r="E7758" s="590" t="s">
        <v>6</v>
      </c>
      <c r="F7758" s="591" t="s">
        <v>1181</v>
      </c>
      <c r="G7758" s="590" t="s">
        <v>0</v>
      </c>
      <c r="H7758" s="589">
        <v>1</v>
      </c>
      <c r="I7758" s="592">
        <v>90812.5</v>
      </c>
      <c r="J7758" s="592">
        <v>90812.5</v>
      </c>
      <c r="K7758" s="590" t="s">
        <v>2470</v>
      </c>
      <c r="L7758" s="590" t="s">
        <v>6419</v>
      </c>
      <c r="M7758" s="591" t="s">
        <v>1181</v>
      </c>
      <c r="O7758" s="554" t="str">
        <f t="shared" si="733"/>
        <v>B4/28/04-B</v>
      </c>
    </row>
    <row r="7759" spans="1:18" ht="14.5">
      <c r="B7759" s="590" t="s">
        <v>1569</v>
      </c>
      <c r="C7759" s="590" t="s">
        <v>1914</v>
      </c>
      <c r="D7759" s="590" t="s">
        <v>2498</v>
      </c>
      <c r="E7759" s="590" t="s">
        <v>7</v>
      </c>
      <c r="F7759" s="591" t="s">
        <v>1182</v>
      </c>
      <c r="G7759" s="590" t="s">
        <v>0</v>
      </c>
      <c r="H7759" s="589">
        <v>1</v>
      </c>
      <c r="I7759" s="592">
        <v>302971.88</v>
      </c>
      <c r="J7759" s="592">
        <v>302971.88</v>
      </c>
      <c r="K7759" s="590" t="s">
        <v>2470</v>
      </c>
      <c r="L7759" s="590" t="s">
        <v>6420</v>
      </c>
      <c r="M7759" s="591" t="s">
        <v>1182</v>
      </c>
      <c r="O7759" s="554" t="str">
        <f t="shared" si="733"/>
        <v>B4/28/04-C</v>
      </c>
      <c r="P7759" s="555"/>
      <c r="Q7759" s="555"/>
      <c r="R7759" s="555"/>
    </row>
    <row r="7760" spans="1:18">
      <c r="B7760" s="590" t="s">
        <v>1569</v>
      </c>
      <c r="C7760" s="590" t="s">
        <v>1914</v>
      </c>
      <c r="D7760" s="590" t="s">
        <v>2498</v>
      </c>
      <c r="E7760" s="590" t="s">
        <v>8</v>
      </c>
      <c r="F7760" s="591" t="s">
        <v>1183</v>
      </c>
      <c r="G7760" s="590" t="s">
        <v>0</v>
      </c>
      <c r="H7760" s="589">
        <v>1</v>
      </c>
      <c r="I7760" s="592">
        <v>1693.75</v>
      </c>
      <c r="J7760" s="592">
        <v>1693.75</v>
      </c>
      <c r="K7760" s="590" t="s">
        <v>2470</v>
      </c>
      <c r="L7760" s="590" t="s">
        <v>6421</v>
      </c>
      <c r="M7760" s="591" t="s">
        <v>1183</v>
      </c>
      <c r="O7760" s="554" t="str">
        <f t="shared" si="733"/>
        <v>B4/28/04-D</v>
      </c>
    </row>
    <row r="7762" spans="1:18" ht="14.5">
      <c r="A7762" s="587">
        <v>4</v>
      </c>
      <c r="B7762" s="588" t="s">
        <v>1569</v>
      </c>
      <c r="C7762" s="588" t="s">
        <v>36</v>
      </c>
      <c r="D7762" s="588" t="s">
        <v>36</v>
      </c>
      <c r="E7762" s="588" t="s">
        <v>36</v>
      </c>
      <c r="F7762" s="587" t="s">
        <v>1066</v>
      </c>
      <c r="G7762" s="588" t="s">
        <v>36</v>
      </c>
      <c r="H7762" s="587"/>
      <c r="I7762" s="587"/>
      <c r="J7762" s="583">
        <v>37500</v>
      </c>
      <c r="K7762" s="588"/>
      <c r="L7762" s="588"/>
      <c r="M7762" s="587"/>
      <c r="N7762" s="587"/>
      <c r="O7762" s="587"/>
    </row>
    <row r="7763" spans="1:18">
      <c r="B7763" s="590" t="s">
        <v>1569</v>
      </c>
      <c r="C7763" s="590" t="s">
        <v>1914</v>
      </c>
      <c r="D7763" s="590" t="s">
        <v>2498</v>
      </c>
      <c r="E7763" s="590" t="s">
        <v>10</v>
      </c>
      <c r="F7763" s="591" t="s">
        <v>983</v>
      </c>
      <c r="G7763" s="590" t="s">
        <v>0</v>
      </c>
      <c r="H7763" s="589">
        <v>1</v>
      </c>
      <c r="I7763" s="592">
        <v>18750</v>
      </c>
      <c r="J7763" s="592">
        <v>18750</v>
      </c>
      <c r="K7763" s="590" t="s">
        <v>2470</v>
      </c>
      <c r="L7763" s="590" t="s">
        <v>6422</v>
      </c>
      <c r="M7763" s="591" t="s">
        <v>983</v>
      </c>
      <c r="O7763" s="554" t="str">
        <f t="shared" ref="O7763:O7764" si="734">+_xlfn.CONCAT(B7763,"-",E7763)</f>
        <v>B4/28/04-E</v>
      </c>
    </row>
    <row r="7764" spans="1:18">
      <c r="B7764" s="590" t="s">
        <v>1569</v>
      </c>
      <c r="C7764" s="590" t="s">
        <v>1914</v>
      </c>
      <c r="D7764" s="590" t="s">
        <v>2498</v>
      </c>
      <c r="E7764" s="590" t="s">
        <v>11</v>
      </c>
      <c r="F7764" s="591" t="s">
        <v>984</v>
      </c>
      <c r="G7764" s="590" t="s">
        <v>0</v>
      </c>
      <c r="H7764" s="589">
        <v>1</v>
      </c>
      <c r="I7764" s="592">
        <v>18750</v>
      </c>
      <c r="J7764" s="592">
        <v>18750</v>
      </c>
      <c r="K7764" s="590" t="s">
        <v>2470</v>
      </c>
      <c r="L7764" s="590" t="s">
        <v>6423</v>
      </c>
      <c r="M7764" s="591" t="s">
        <v>984</v>
      </c>
      <c r="O7764" s="554" t="str">
        <f t="shared" si="734"/>
        <v>B4/28/04-F</v>
      </c>
    </row>
    <row r="7765" spans="1:18" ht="14.5">
      <c r="P7765" s="555"/>
      <c r="Q7765" s="555"/>
      <c r="R7765" s="555"/>
    </row>
    <row r="7766" spans="1:18" ht="14.5">
      <c r="A7766" s="587" t="s">
        <v>1633</v>
      </c>
      <c r="B7766" s="588" t="s">
        <v>1569</v>
      </c>
      <c r="C7766" s="588" t="s">
        <v>36</v>
      </c>
      <c r="D7766" s="588" t="s">
        <v>36</v>
      </c>
      <c r="E7766" s="588" t="s">
        <v>36</v>
      </c>
      <c r="F7766" s="587" t="s">
        <v>40</v>
      </c>
      <c r="G7766" s="588"/>
      <c r="H7766" s="587"/>
      <c r="I7766" s="587"/>
      <c r="J7766" s="587"/>
      <c r="K7766" s="588"/>
      <c r="L7766" s="588"/>
      <c r="M7766" s="587"/>
      <c r="N7766" s="587"/>
      <c r="O7766" s="587"/>
    </row>
    <row r="7767" spans="1:18" ht="14.5">
      <c r="A7767" s="587" t="s">
        <v>1633</v>
      </c>
      <c r="B7767" s="588" t="s">
        <v>1569</v>
      </c>
      <c r="C7767" s="588" t="s">
        <v>36</v>
      </c>
      <c r="D7767" s="588" t="s">
        <v>36</v>
      </c>
      <c r="E7767" s="588" t="s">
        <v>36</v>
      </c>
      <c r="F7767" s="587" t="s">
        <v>9</v>
      </c>
      <c r="G7767" s="588"/>
      <c r="H7767" s="587"/>
      <c r="I7767" s="587"/>
      <c r="J7767" s="587"/>
      <c r="K7767" s="588"/>
      <c r="L7767" s="588"/>
      <c r="M7767" s="587"/>
      <c r="N7767" s="587"/>
      <c r="O7767" s="587"/>
    </row>
    <row r="7769" spans="1:18" ht="14.5">
      <c r="P7769" s="555"/>
      <c r="Q7769" s="555"/>
      <c r="R7769" s="555"/>
    </row>
    <row r="7770" spans="1:18" ht="14.5">
      <c r="A7770" s="587">
        <v>2</v>
      </c>
      <c r="B7770" s="588" t="s">
        <v>1570</v>
      </c>
      <c r="C7770" s="588" t="s">
        <v>36</v>
      </c>
      <c r="D7770" s="588" t="s">
        <v>36</v>
      </c>
      <c r="E7770" s="588" t="s">
        <v>36</v>
      </c>
      <c r="F7770" s="587" t="s">
        <v>30</v>
      </c>
      <c r="G7770" s="588" t="s">
        <v>36</v>
      </c>
      <c r="H7770" s="587"/>
      <c r="I7770" s="587"/>
      <c r="J7770" s="583">
        <v>8639178.1400000006</v>
      </c>
      <c r="K7770" s="588"/>
      <c r="L7770" s="588"/>
      <c r="M7770" s="587"/>
      <c r="N7770" s="587"/>
      <c r="O7770" s="587"/>
      <c r="P7770" s="555"/>
      <c r="Q7770" s="555"/>
      <c r="R7770" s="555"/>
    </row>
    <row r="7771" spans="1:18" ht="14.5">
      <c r="A7771" s="587">
        <v>3</v>
      </c>
      <c r="B7771" s="588" t="s">
        <v>1570</v>
      </c>
      <c r="C7771" s="588" t="s">
        <v>36</v>
      </c>
      <c r="D7771" s="588" t="s">
        <v>36</v>
      </c>
      <c r="E7771" s="588" t="s">
        <v>36</v>
      </c>
      <c r="F7771" s="587" t="s">
        <v>31</v>
      </c>
      <c r="G7771" s="588" t="s">
        <v>36</v>
      </c>
      <c r="H7771" s="587"/>
      <c r="I7771" s="587"/>
      <c r="J7771" s="583">
        <v>101174.11</v>
      </c>
      <c r="K7771" s="588"/>
      <c r="L7771" s="588"/>
      <c r="M7771" s="587"/>
      <c r="N7771" s="587"/>
      <c r="O7771" s="587"/>
    </row>
    <row r="7772" spans="1:18" ht="14.5">
      <c r="A7772" s="587">
        <v>4</v>
      </c>
      <c r="B7772" s="588" t="s">
        <v>1570</v>
      </c>
      <c r="C7772" s="588" t="s">
        <v>36</v>
      </c>
      <c r="D7772" s="588" t="s">
        <v>36</v>
      </c>
      <c r="E7772" s="588" t="s">
        <v>36</v>
      </c>
      <c r="F7772" s="587" t="s">
        <v>229</v>
      </c>
      <c r="G7772" s="588" t="s">
        <v>36</v>
      </c>
      <c r="H7772" s="587"/>
      <c r="I7772" s="587"/>
      <c r="J7772" s="583">
        <v>101174.11</v>
      </c>
      <c r="K7772" s="588"/>
      <c r="L7772" s="588"/>
      <c r="M7772" s="587"/>
      <c r="N7772" s="587"/>
      <c r="O7772" s="587"/>
    </row>
    <row r="7773" spans="1:18" ht="14.5">
      <c r="B7773" s="590" t="s">
        <v>1570</v>
      </c>
      <c r="C7773" s="590" t="s">
        <v>36</v>
      </c>
      <c r="D7773" s="590" t="s">
        <v>2522</v>
      </c>
      <c r="E7773" s="590" t="s">
        <v>5</v>
      </c>
      <c r="F7773" s="591" t="s">
        <v>230</v>
      </c>
      <c r="G7773" s="590" t="s">
        <v>231</v>
      </c>
      <c r="H7773" s="589">
        <v>1</v>
      </c>
      <c r="I7773" s="592">
        <v>101174.11</v>
      </c>
      <c r="J7773" s="592">
        <v>101174.11</v>
      </c>
      <c r="K7773" s="590" t="s">
        <v>2523</v>
      </c>
      <c r="L7773" s="590" t="s">
        <v>6424</v>
      </c>
      <c r="M7773" s="591" t="s">
        <v>6425</v>
      </c>
      <c r="O7773" s="554" t="str">
        <f>+_xlfn.CONCAT(B7773,"-",E7773)</f>
        <v>B4/31/01-A</v>
      </c>
      <c r="P7773" s="555"/>
      <c r="Q7773" s="555"/>
      <c r="R7773" s="555"/>
    </row>
    <row r="7774" spans="1:18" ht="14.5">
      <c r="P7774" s="555"/>
      <c r="Q7774" s="555"/>
      <c r="R7774" s="555"/>
    </row>
    <row r="7775" spans="1:18" ht="14.5">
      <c r="A7775" s="587">
        <v>3</v>
      </c>
      <c r="B7775" s="588" t="s">
        <v>1570</v>
      </c>
      <c r="C7775" s="588" t="s">
        <v>36</v>
      </c>
      <c r="D7775" s="588" t="s">
        <v>36</v>
      </c>
      <c r="E7775" s="588" t="s">
        <v>36</v>
      </c>
      <c r="F7775" s="587" t="s">
        <v>32</v>
      </c>
      <c r="G7775" s="588" t="s">
        <v>36</v>
      </c>
      <c r="H7775" s="587"/>
      <c r="I7775" s="587"/>
      <c r="J7775" s="583">
        <v>3958576.8</v>
      </c>
      <c r="K7775" s="588"/>
      <c r="L7775" s="588"/>
      <c r="M7775" s="587"/>
      <c r="N7775" s="587"/>
      <c r="O7775" s="587"/>
      <c r="P7775" s="555"/>
      <c r="Q7775" s="555"/>
      <c r="R7775" s="555"/>
    </row>
    <row r="7776" spans="1:18" ht="14.5">
      <c r="A7776" s="587">
        <v>4</v>
      </c>
      <c r="B7776" s="588" t="s">
        <v>1570</v>
      </c>
      <c r="C7776" s="588" t="s">
        <v>36</v>
      </c>
      <c r="D7776" s="588" t="s">
        <v>36</v>
      </c>
      <c r="E7776" s="588" t="s">
        <v>36</v>
      </c>
      <c r="F7776" s="587" t="s">
        <v>232</v>
      </c>
      <c r="G7776" s="588" t="s">
        <v>36</v>
      </c>
      <c r="H7776" s="587"/>
      <c r="I7776" s="587"/>
      <c r="J7776" s="583">
        <v>1200397.2</v>
      </c>
      <c r="K7776" s="588"/>
      <c r="L7776" s="588"/>
      <c r="M7776" s="587"/>
      <c r="N7776" s="587"/>
      <c r="O7776" s="587"/>
    </row>
    <row r="7777" spans="1:18">
      <c r="B7777" s="590" t="s">
        <v>1570</v>
      </c>
      <c r="C7777" s="590" t="s">
        <v>36</v>
      </c>
      <c r="D7777" s="590" t="s">
        <v>2526</v>
      </c>
      <c r="E7777" s="590" t="s">
        <v>6</v>
      </c>
      <c r="F7777" s="591" t="s">
        <v>233</v>
      </c>
      <c r="G7777" s="590" t="s">
        <v>197</v>
      </c>
      <c r="H7777" s="593">
        <v>19560</v>
      </c>
      <c r="I7777" s="589">
        <v>61.37</v>
      </c>
      <c r="J7777" s="592">
        <v>1200397.2</v>
      </c>
      <c r="K7777" s="590" t="s">
        <v>2523</v>
      </c>
      <c r="L7777" s="590" t="s">
        <v>2527</v>
      </c>
      <c r="M7777" s="591" t="s">
        <v>2528</v>
      </c>
      <c r="O7777" s="554" t="str">
        <f>+_xlfn.CONCAT(B7777,"-",E7777)</f>
        <v>B4/31/01-B</v>
      </c>
    </row>
    <row r="7778" spans="1:18" ht="14.5">
      <c r="P7778" s="555"/>
      <c r="Q7778" s="555"/>
      <c r="R7778" s="555"/>
    </row>
    <row r="7779" spans="1:18" ht="14.5">
      <c r="A7779" s="587">
        <v>4</v>
      </c>
      <c r="B7779" s="588" t="s">
        <v>1570</v>
      </c>
      <c r="C7779" s="588" t="s">
        <v>36</v>
      </c>
      <c r="D7779" s="588" t="s">
        <v>36</v>
      </c>
      <c r="E7779" s="588" t="s">
        <v>36</v>
      </c>
      <c r="F7779" s="587" t="s">
        <v>234</v>
      </c>
      <c r="G7779" s="588" t="s">
        <v>36</v>
      </c>
      <c r="H7779" s="587"/>
      <c r="I7779" s="587"/>
      <c r="J7779" s="583">
        <v>2758179.6</v>
      </c>
      <c r="K7779" s="588"/>
      <c r="L7779" s="588"/>
      <c r="M7779" s="587"/>
      <c r="N7779" s="587"/>
      <c r="O7779" s="587"/>
      <c r="P7779" s="555"/>
      <c r="Q7779" s="555"/>
      <c r="R7779" s="555"/>
    </row>
    <row r="7780" spans="1:18">
      <c r="B7780" s="590" t="s">
        <v>1570</v>
      </c>
      <c r="C7780" s="590" t="s">
        <v>36</v>
      </c>
      <c r="D7780" s="590" t="s">
        <v>2529</v>
      </c>
      <c r="E7780" s="590" t="s">
        <v>7</v>
      </c>
      <c r="F7780" s="591" t="s">
        <v>235</v>
      </c>
      <c r="G7780" s="590" t="s">
        <v>197</v>
      </c>
      <c r="H7780" s="593">
        <v>47730</v>
      </c>
      <c r="I7780" s="589">
        <v>47.96</v>
      </c>
      <c r="J7780" s="592">
        <v>2289130.7999999998</v>
      </c>
      <c r="K7780" s="590" t="s">
        <v>2523</v>
      </c>
      <c r="L7780" s="590" t="s">
        <v>2530</v>
      </c>
      <c r="M7780" s="591" t="s">
        <v>2531</v>
      </c>
      <c r="O7780" s="554" t="str">
        <f t="shared" ref="O7780:O7781" si="735">+_xlfn.CONCAT(B7780,"-",E7780)</f>
        <v>B4/31/01-C</v>
      </c>
    </row>
    <row r="7781" spans="1:18">
      <c r="B7781" s="590" t="s">
        <v>1570</v>
      </c>
      <c r="C7781" s="590" t="s">
        <v>36</v>
      </c>
      <c r="D7781" s="590" t="s">
        <v>2529</v>
      </c>
      <c r="E7781" s="590" t="s">
        <v>8</v>
      </c>
      <c r="F7781" s="591" t="s">
        <v>236</v>
      </c>
      <c r="G7781" s="590" t="s">
        <v>197</v>
      </c>
      <c r="H7781" s="593">
        <v>9780</v>
      </c>
      <c r="I7781" s="589">
        <v>47.96</v>
      </c>
      <c r="J7781" s="592">
        <v>469048.8</v>
      </c>
      <c r="K7781" s="590" t="s">
        <v>2523</v>
      </c>
      <c r="L7781" s="590" t="s">
        <v>2530</v>
      </c>
      <c r="M7781" s="591" t="s">
        <v>2531</v>
      </c>
      <c r="O7781" s="554" t="str">
        <f t="shared" si="735"/>
        <v>B4/31/01-D</v>
      </c>
    </row>
    <row r="7782" spans="1:18" ht="14.5">
      <c r="P7782" s="555"/>
      <c r="Q7782" s="555"/>
      <c r="R7782" s="555"/>
    </row>
    <row r="7783" spans="1:18" ht="14.5">
      <c r="A7783" s="587">
        <v>3</v>
      </c>
      <c r="B7783" s="588" t="s">
        <v>1570</v>
      </c>
      <c r="C7783" s="588" t="s">
        <v>36</v>
      </c>
      <c r="D7783" s="588" t="s">
        <v>36</v>
      </c>
      <c r="E7783" s="588" t="s">
        <v>36</v>
      </c>
      <c r="F7783" s="587" t="s">
        <v>228</v>
      </c>
      <c r="G7783" s="588" t="s">
        <v>36</v>
      </c>
      <c r="H7783" s="587"/>
      <c r="I7783" s="587"/>
      <c r="J7783" s="587">
        <v>0</v>
      </c>
      <c r="K7783" s="588"/>
      <c r="L7783" s="588"/>
      <c r="M7783" s="587"/>
      <c r="N7783" s="587"/>
      <c r="O7783" s="587"/>
    </row>
    <row r="7784" spans="1:18" ht="14.5">
      <c r="A7784" s="587">
        <v>4</v>
      </c>
      <c r="B7784" s="588" t="s">
        <v>1570</v>
      </c>
      <c r="C7784" s="588" t="s">
        <v>36</v>
      </c>
      <c r="D7784" s="588" t="s">
        <v>36</v>
      </c>
      <c r="E7784" s="588" t="s">
        <v>36</v>
      </c>
      <c r="F7784" s="587" t="s">
        <v>31</v>
      </c>
      <c r="G7784" s="588" t="s">
        <v>36</v>
      </c>
      <c r="H7784" s="587"/>
      <c r="I7784" s="587"/>
      <c r="J7784" s="587">
        <v>0</v>
      </c>
      <c r="K7784" s="588"/>
      <c r="L7784" s="588"/>
      <c r="M7784" s="587"/>
      <c r="N7784" s="587"/>
      <c r="O7784" s="587"/>
    </row>
    <row r="7785" spans="1:18" ht="58">
      <c r="A7785" s="587">
        <v>5</v>
      </c>
      <c r="B7785" s="588" t="s">
        <v>1570</v>
      </c>
      <c r="C7785" s="588" t="s">
        <v>36</v>
      </c>
      <c r="D7785" s="588" t="s">
        <v>36</v>
      </c>
      <c r="E7785" s="588" t="s">
        <v>36</v>
      </c>
      <c r="F7785" s="587" t="s">
        <v>2532</v>
      </c>
      <c r="G7785" s="588" t="s">
        <v>36</v>
      </c>
      <c r="H7785" s="587"/>
      <c r="I7785" s="587"/>
      <c r="J7785" s="587">
        <v>0</v>
      </c>
      <c r="K7785" s="588"/>
      <c r="L7785" s="588"/>
      <c r="M7785" s="587"/>
      <c r="N7785" s="587"/>
      <c r="O7785" s="587"/>
    </row>
    <row r="7786" spans="1:18" ht="14.5">
      <c r="B7786" s="590" t="s">
        <v>1570</v>
      </c>
      <c r="C7786" s="590" t="s">
        <v>36</v>
      </c>
      <c r="D7786" s="590" t="s">
        <v>2522</v>
      </c>
      <c r="E7786" s="590" t="s">
        <v>10</v>
      </c>
      <c r="F7786" s="591" t="s">
        <v>154</v>
      </c>
      <c r="G7786" s="590" t="s">
        <v>168</v>
      </c>
      <c r="H7786" s="589">
        <v>0</v>
      </c>
      <c r="J7786" s="589" t="s">
        <v>1777</v>
      </c>
      <c r="K7786" s="590" t="s">
        <v>2523</v>
      </c>
      <c r="L7786" s="590" t="s">
        <v>2533</v>
      </c>
      <c r="M7786" s="591" t="s">
        <v>154</v>
      </c>
      <c r="O7786" s="554" t="str">
        <f>+_xlfn.CONCAT(B7786,"-",E7786)</f>
        <v>B4/31/01-E</v>
      </c>
      <c r="P7786" s="555"/>
      <c r="Q7786" s="555"/>
      <c r="R7786" s="555"/>
    </row>
    <row r="7787" spans="1:18" ht="14.5">
      <c r="P7787" s="555"/>
      <c r="Q7787" s="555"/>
      <c r="R7787" s="555"/>
    </row>
    <row r="7788" spans="1:18" ht="14.5">
      <c r="P7788" s="555"/>
      <c r="Q7788" s="555"/>
      <c r="R7788" s="555"/>
    </row>
    <row r="7789" spans="1:18" ht="14.5">
      <c r="A7789" s="587">
        <v>3</v>
      </c>
      <c r="B7789" s="588" t="s">
        <v>1571</v>
      </c>
      <c r="C7789" s="588" t="s">
        <v>36</v>
      </c>
      <c r="D7789" s="588" t="s">
        <v>36</v>
      </c>
      <c r="E7789" s="588" t="s">
        <v>36</v>
      </c>
      <c r="F7789" s="587" t="s">
        <v>32</v>
      </c>
      <c r="G7789" s="588" t="s">
        <v>36</v>
      </c>
      <c r="H7789" s="587"/>
      <c r="I7789" s="587"/>
      <c r="J7789" s="583">
        <v>4579427.2300000004</v>
      </c>
      <c r="K7789" s="588"/>
      <c r="L7789" s="588"/>
      <c r="M7789" s="587"/>
      <c r="N7789" s="587"/>
      <c r="O7789" s="587"/>
    </row>
    <row r="7790" spans="1:18" ht="43.5">
      <c r="A7790" s="587">
        <v>4</v>
      </c>
      <c r="B7790" s="588" t="s">
        <v>1571</v>
      </c>
      <c r="C7790" s="588" t="s">
        <v>36</v>
      </c>
      <c r="D7790" s="588" t="s">
        <v>36</v>
      </c>
      <c r="E7790" s="588" t="s">
        <v>36</v>
      </c>
      <c r="F7790" s="587" t="s">
        <v>2535</v>
      </c>
      <c r="G7790" s="588" t="s">
        <v>36</v>
      </c>
      <c r="H7790" s="587"/>
      <c r="I7790" s="587"/>
      <c r="J7790" s="583">
        <v>3640897.99</v>
      </c>
      <c r="K7790" s="588"/>
      <c r="L7790" s="588"/>
      <c r="M7790" s="587"/>
      <c r="N7790" s="587"/>
      <c r="O7790" s="587"/>
    </row>
    <row r="7791" spans="1:18">
      <c r="B7791" s="590" t="s">
        <v>1571</v>
      </c>
      <c r="C7791" s="590" t="s">
        <v>36</v>
      </c>
      <c r="D7791" s="590" t="s">
        <v>2526</v>
      </c>
      <c r="E7791" s="590" t="s">
        <v>5</v>
      </c>
      <c r="F7791" s="591" t="s">
        <v>157</v>
      </c>
      <c r="G7791" s="590" t="s">
        <v>474</v>
      </c>
      <c r="H7791" s="593">
        <v>59327</v>
      </c>
      <c r="I7791" s="589">
        <v>61.37</v>
      </c>
      <c r="J7791" s="592">
        <v>3640897.99</v>
      </c>
      <c r="K7791" s="590" t="s">
        <v>2523</v>
      </c>
      <c r="L7791" s="590" t="s">
        <v>2537</v>
      </c>
      <c r="M7791" s="591" t="s">
        <v>157</v>
      </c>
      <c r="O7791" s="554" t="str">
        <f>+_xlfn.CONCAT(B7791,"-",E7791)</f>
        <v>B4/31/02-A</v>
      </c>
    </row>
    <row r="7792" spans="1:18" ht="14.5">
      <c r="P7792" s="555"/>
      <c r="Q7792" s="555"/>
      <c r="R7792" s="555"/>
    </row>
    <row r="7793" spans="1:18" ht="43.5">
      <c r="A7793" s="587">
        <v>4</v>
      </c>
      <c r="B7793" s="588" t="s">
        <v>1571</v>
      </c>
      <c r="C7793" s="588" t="s">
        <v>36</v>
      </c>
      <c r="D7793" s="588" t="s">
        <v>36</v>
      </c>
      <c r="E7793" s="588" t="s">
        <v>36</v>
      </c>
      <c r="F7793" s="587" t="s">
        <v>159</v>
      </c>
      <c r="G7793" s="588" t="s">
        <v>36</v>
      </c>
      <c r="H7793" s="587"/>
      <c r="I7793" s="587"/>
      <c r="J7793" s="583">
        <v>938529.24</v>
      </c>
      <c r="K7793" s="588"/>
      <c r="L7793" s="588"/>
      <c r="M7793" s="587"/>
      <c r="N7793" s="587"/>
      <c r="O7793" s="587"/>
      <c r="P7793" s="555"/>
      <c r="Q7793" s="555"/>
      <c r="R7793" s="555"/>
    </row>
    <row r="7794" spans="1:18">
      <c r="B7794" s="590" t="s">
        <v>1571</v>
      </c>
      <c r="C7794" s="590" t="s">
        <v>36</v>
      </c>
      <c r="D7794" s="590" t="s">
        <v>2529</v>
      </c>
      <c r="E7794" s="590" t="s">
        <v>6</v>
      </c>
      <c r="F7794" s="591" t="s">
        <v>160</v>
      </c>
      <c r="G7794" s="590" t="s">
        <v>474</v>
      </c>
      <c r="H7794" s="593">
        <v>19569</v>
      </c>
      <c r="I7794" s="589">
        <v>47.96</v>
      </c>
      <c r="J7794" s="592">
        <v>938529.24</v>
      </c>
      <c r="K7794" s="590" t="s">
        <v>2523</v>
      </c>
      <c r="L7794" s="590" t="s">
        <v>2538</v>
      </c>
      <c r="M7794" s="591" t="s">
        <v>2539</v>
      </c>
      <c r="O7794" s="554" t="str">
        <f t="shared" ref="O7794:O7796" si="736">+_xlfn.CONCAT(B7794,"-",E7794)</f>
        <v>B4/31/02-B</v>
      </c>
    </row>
    <row r="7795" spans="1:18" ht="37.5">
      <c r="B7795" s="590" t="s">
        <v>1571</v>
      </c>
      <c r="C7795" s="590" t="s">
        <v>36</v>
      </c>
      <c r="D7795" s="590" t="s">
        <v>2529</v>
      </c>
      <c r="E7795" s="590" t="s">
        <v>7</v>
      </c>
      <c r="F7795" s="591" t="s">
        <v>2540</v>
      </c>
      <c r="G7795" s="590" t="s">
        <v>168</v>
      </c>
      <c r="H7795" s="589">
        <v>0</v>
      </c>
      <c r="I7795" s="589">
        <v>14.39</v>
      </c>
      <c r="J7795" s="589" t="s">
        <v>2536</v>
      </c>
      <c r="K7795" s="590" t="s">
        <v>2523</v>
      </c>
      <c r="L7795" s="590" t="s">
        <v>2541</v>
      </c>
      <c r="M7795" s="591" t="s">
        <v>2540</v>
      </c>
      <c r="O7795" s="554" t="str">
        <f t="shared" si="736"/>
        <v>B4/31/02-C</v>
      </c>
    </row>
    <row r="7796" spans="1:18" ht="14.5">
      <c r="B7796" s="590" t="s">
        <v>1571</v>
      </c>
      <c r="C7796" s="590" t="s">
        <v>36</v>
      </c>
      <c r="D7796" s="590" t="s">
        <v>2529</v>
      </c>
      <c r="E7796" s="590" t="s">
        <v>8</v>
      </c>
      <c r="F7796" s="591" t="s">
        <v>162</v>
      </c>
      <c r="G7796" s="590" t="s">
        <v>168</v>
      </c>
      <c r="H7796" s="589">
        <v>0</v>
      </c>
      <c r="I7796" s="589">
        <v>4.8600000000000003</v>
      </c>
      <c r="J7796" s="589" t="s">
        <v>2536</v>
      </c>
      <c r="K7796" s="590" t="s">
        <v>2523</v>
      </c>
      <c r="L7796" s="590" t="s">
        <v>2542</v>
      </c>
      <c r="M7796" s="591" t="s">
        <v>162</v>
      </c>
      <c r="O7796" s="554" t="str">
        <f t="shared" si="736"/>
        <v>B4/31/02-D</v>
      </c>
      <c r="P7796" s="555"/>
      <c r="Q7796" s="555"/>
      <c r="R7796" s="555"/>
    </row>
    <row r="7798" spans="1:18" ht="14.5">
      <c r="A7798" s="587" t="s">
        <v>1633</v>
      </c>
      <c r="B7798" s="588" t="s">
        <v>1571</v>
      </c>
      <c r="C7798" s="588" t="s">
        <v>36</v>
      </c>
      <c r="D7798" s="588" t="s">
        <v>36</v>
      </c>
      <c r="E7798" s="588" t="s">
        <v>36</v>
      </c>
      <c r="F7798" s="587" t="s">
        <v>30</v>
      </c>
      <c r="G7798" s="588"/>
      <c r="H7798" s="587"/>
      <c r="I7798" s="587"/>
      <c r="J7798" s="587"/>
      <c r="K7798" s="588"/>
      <c r="L7798" s="588"/>
      <c r="M7798" s="587"/>
      <c r="N7798" s="587"/>
      <c r="O7798" s="587"/>
    </row>
    <row r="7799" spans="1:18" ht="14.5">
      <c r="A7799" s="587" t="s">
        <v>1633</v>
      </c>
      <c r="B7799" s="588" t="s">
        <v>1571</v>
      </c>
      <c r="C7799" s="588" t="s">
        <v>36</v>
      </c>
      <c r="D7799" s="588" t="s">
        <v>36</v>
      </c>
      <c r="E7799" s="588" t="s">
        <v>36</v>
      </c>
      <c r="F7799" s="587" t="s">
        <v>9</v>
      </c>
      <c r="G7799" s="588"/>
      <c r="H7799" s="587"/>
      <c r="I7799" s="587"/>
      <c r="J7799" s="587"/>
      <c r="K7799" s="588"/>
      <c r="L7799" s="588"/>
      <c r="M7799" s="587"/>
      <c r="N7799" s="587"/>
      <c r="O7799" s="587"/>
    </row>
    <row r="7801" spans="1:18" ht="14.5">
      <c r="P7801" s="555"/>
      <c r="Q7801" s="555"/>
      <c r="R7801" s="555"/>
    </row>
    <row r="7802" spans="1:18" ht="14.5">
      <c r="A7802" s="587">
        <v>2</v>
      </c>
      <c r="B7802" s="588" t="s">
        <v>1572</v>
      </c>
      <c r="C7802" s="588" t="s">
        <v>36</v>
      </c>
      <c r="D7802" s="588" t="s">
        <v>36</v>
      </c>
      <c r="E7802" s="588" t="s">
        <v>36</v>
      </c>
      <c r="F7802" s="587" t="s">
        <v>29</v>
      </c>
      <c r="G7802" s="588" t="s">
        <v>36</v>
      </c>
      <c r="H7802" s="587"/>
      <c r="I7802" s="587"/>
      <c r="J7802" s="583">
        <v>12120124.439999999</v>
      </c>
      <c r="K7802" s="588"/>
      <c r="L7802" s="588"/>
      <c r="M7802" s="587"/>
      <c r="N7802" s="587"/>
      <c r="O7802" s="587"/>
      <c r="P7802" s="555"/>
      <c r="Q7802" s="555"/>
      <c r="R7802" s="555"/>
    </row>
    <row r="7803" spans="1:18" ht="14.5">
      <c r="A7803" s="587">
        <v>3</v>
      </c>
      <c r="B7803" s="588" t="s">
        <v>1572</v>
      </c>
      <c r="C7803" s="588" t="s">
        <v>36</v>
      </c>
      <c r="D7803" s="588" t="s">
        <v>36</v>
      </c>
      <c r="E7803" s="588" t="s">
        <v>36</v>
      </c>
      <c r="F7803" s="587" t="s">
        <v>163</v>
      </c>
      <c r="G7803" s="588" t="s">
        <v>36</v>
      </c>
      <c r="H7803" s="587"/>
      <c r="I7803" s="587"/>
      <c r="J7803" s="583">
        <v>10773746.189999999</v>
      </c>
      <c r="K7803" s="588"/>
      <c r="L7803" s="588"/>
      <c r="M7803" s="587"/>
      <c r="N7803" s="587"/>
      <c r="O7803" s="587"/>
    </row>
    <row r="7804" spans="1:18" ht="14.5">
      <c r="A7804" s="587">
        <v>4</v>
      </c>
      <c r="B7804" s="588" t="s">
        <v>1572</v>
      </c>
      <c r="C7804" s="588" t="s">
        <v>36</v>
      </c>
      <c r="D7804" s="588" t="s">
        <v>36</v>
      </c>
      <c r="E7804" s="588" t="s">
        <v>36</v>
      </c>
      <c r="F7804" s="587" t="s">
        <v>2544</v>
      </c>
      <c r="G7804" s="588" t="s">
        <v>36</v>
      </c>
      <c r="H7804" s="587"/>
      <c r="I7804" s="587"/>
      <c r="J7804" s="583">
        <v>7233240.2999999998</v>
      </c>
      <c r="K7804" s="588"/>
      <c r="L7804" s="588"/>
      <c r="M7804" s="587"/>
      <c r="N7804" s="587"/>
      <c r="O7804" s="587"/>
    </row>
    <row r="7805" spans="1:18" ht="14.5">
      <c r="A7805" s="587">
        <v>5</v>
      </c>
      <c r="B7805" s="588" t="s">
        <v>1572</v>
      </c>
      <c r="C7805" s="588" t="s">
        <v>36</v>
      </c>
      <c r="D7805" s="588" t="s">
        <v>36</v>
      </c>
      <c r="E7805" s="588" t="s">
        <v>36</v>
      </c>
      <c r="F7805" s="587" t="s">
        <v>165</v>
      </c>
      <c r="G7805" s="588" t="s">
        <v>36</v>
      </c>
      <c r="H7805" s="587"/>
      <c r="I7805" s="587"/>
      <c r="J7805" s="583">
        <v>5082187.5</v>
      </c>
      <c r="K7805" s="588"/>
      <c r="L7805" s="588"/>
      <c r="M7805" s="587"/>
      <c r="N7805" s="587"/>
      <c r="O7805" s="587"/>
      <c r="P7805" s="555"/>
      <c r="Q7805" s="555"/>
      <c r="R7805" s="555"/>
    </row>
    <row r="7806" spans="1:18" ht="25">
      <c r="B7806" s="590" t="s">
        <v>1572</v>
      </c>
      <c r="C7806" s="590" t="s">
        <v>36</v>
      </c>
      <c r="D7806" s="590" t="s">
        <v>2545</v>
      </c>
      <c r="E7806" s="590" t="s">
        <v>5</v>
      </c>
      <c r="F7806" s="591" t="s">
        <v>4235</v>
      </c>
      <c r="G7806" s="590" t="s">
        <v>168</v>
      </c>
      <c r="H7806" s="592">
        <v>27105</v>
      </c>
      <c r="I7806" s="589">
        <v>12.5</v>
      </c>
      <c r="J7806" s="592">
        <v>338812.5</v>
      </c>
      <c r="K7806" s="590" t="s">
        <v>2547</v>
      </c>
      <c r="L7806" s="590" t="s">
        <v>2548</v>
      </c>
      <c r="M7806" s="591" t="s">
        <v>2549</v>
      </c>
      <c r="N7806" s="591" t="s">
        <v>2550</v>
      </c>
      <c r="O7806" s="554" t="str">
        <f t="shared" ref="O7806:O7809" si="737">+_xlfn.CONCAT(B7806,"-",E7806)</f>
        <v>B4/32/01-A</v>
      </c>
      <c r="P7806" s="555"/>
      <c r="Q7806" s="555"/>
      <c r="R7806" s="555"/>
    </row>
    <row r="7807" spans="1:18" ht="25">
      <c r="B7807" s="590" t="s">
        <v>1572</v>
      </c>
      <c r="C7807" s="590" t="s">
        <v>36</v>
      </c>
      <c r="D7807" s="590" t="s">
        <v>2545</v>
      </c>
      <c r="E7807" s="590" t="s">
        <v>6</v>
      </c>
      <c r="F7807" s="591" t="s">
        <v>169</v>
      </c>
      <c r="G7807" s="590" t="s">
        <v>168</v>
      </c>
      <c r="H7807" s="592">
        <v>27105</v>
      </c>
      <c r="I7807" s="589">
        <v>12.5</v>
      </c>
      <c r="J7807" s="592">
        <v>338812.5</v>
      </c>
      <c r="K7807" s="590" t="s">
        <v>2547</v>
      </c>
      <c r="L7807" s="590" t="s">
        <v>2552</v>
      </c>
      <c r="M7807" s="591" t="s">
        <v>2553</v>
      </c>
      <c r="N7807" s="591" t="s">
        <v>2550</v>
      </c>
      <c r="O7807" s="554" t="str">
        <f t="shared" si="737"/>
        <v>B4/32/01-B</v>
      </c>
      <c r="P7807" s="555"/>
      <c r="Q7807" s="555"/>
      <c r="R7807" s="555"/>
    </row>
    <row r="7808" spans="1:18" ht="50">
      <c r="B7808" s="590" t="s">
        <v>1572</v>
      </c>
      <c r="C7808" s="590" t="s">
        <v>36</v>
      </c>
      <c r="D7808" s="590" t="s">
        <v>2545</v>
      </c>
      <c r="E7808" s="590" t="s">
        <v>7</v>
      </c>
      <c r="F7808" s="591" t="s">
        <v>170</v>
      </c>
      <c r="G7808" s="590" t="s">
        <v>168</v>
      </c>
      <c r="H7808" s="592">
        <v>27105</v>
      </c>
      <c r="I7808" s="589">
        <v>93.75</v>
      </c>
      <c r="J7808" s="592">
        <v>2541093.75</v>
      </c>
      <c r="K7808" s="590" t="s">
        <v>2547</v>
      </c>
      <c r="L7808" s="590" t="s">
        <v>2555</v>
      </c>
      <c r="M7808" s="591" t="s">
        <v>2554</v>
      </c>
      <c r="N7808" s="591" t="s">
        <v>2550</v>
      </c>
      <c r="O7808" s="554" t="str">
        <f t="shared" si="737"/>
        <v>B4/32/01-C</v>
      </c>
      <c r="P7808" s="555"/>
      <c r="Q7808" s="555"/>
      <c r="R7808" s="555"/>
    </row>
    <row r="7809" spans="1:18" ht="37.5">
      <c r="B7809" s="590" t="s">
        <v>1572</v>
      </c>
      <c r="C7809" s="590" t="s">
        <v>36</v>
      </c>
      <c r="D7809" s="590" t="s">
        <v>2545</v>
      </c>
      <c r="E7809" s="590" t="s">
        <v>8</v>
      </c>
      <c r="F7809" s="591" t="s">
        <v>4236</v>
      </c>
      <c r="G7809" s="590" t="s">
        <v>168</v>
      </c>
      <c r="H7809" s="592">
        <v>27105</v>
      </c>
      <c r="I7809" s="589">
        <v>68.75</v>
      </c>
      <c r="J7809" s="592">
        <v>1863468.75</v>
      </c>
      <c r="K7809" s="590" t="s">
        <v>2547</v>
      </c>
      <c r="L7809" s="590" t="s">
        <v>2557</v>
      </c>
      <c r="M7809" s="591" t="s">
        <v>2558</v>
      </c>
      <c r="N7809" s="591" t="s">
        <v>2550</v>
      </c>
      <c r="O7809" s="554" t="str">
        <f t="shared" si="737"/>
        <v>B4/32/01-D</v>
      </c>
    </row>
    <row r="7811" spans="1:18" ht="14.5">
      <c r="A7811" s="587">
        <v>5</v>
      </c>
      <c r="B7811" s="588" t="s">
        <v>1572</v>
      </c>
      <c r="C7811" s="588" t="s">
        <v>36</v>
      </c>
      <c r="D7811" s="588" t="s">
        <v>36</v>
      </c>
      <c r="E7811" s="588" t="s">
        <v>36</v>
      </c>
      <c r="F7811" s="587" t="s">
        <v>172</v>
      </c>
      <c r="G7811" s="588" t="s">
        <v>36</v>
      </c>
      <c r="H7811" s="587"/>
      <c r="I7811" s="587"/>
      <c r="J7811" s="583">
        <v>2151052.7999999998</v>
      </c>
      <c r="K7811" s="588"/>
      <c r="L7811" s="588"/>
      <c r="M7811" s="587"/>
      <c r="N7811" s="587"/>
      <c r="O7811" s="587"/>
    </row>
    <row r="7812" spans="1:18" ht="37.5">
      <c r="B7812" s="590" t="s">
        <v>1572</v>
      </c>
      <c r="C7812" s="590" t="s">
        <v>36</v>
      </c>
      <c r="D7812" s="590" t="s">
        <v>2559</v>
      </c>
      <c r="E7812" s="590" t="s">
        <v>10</v>
      </c>
      <c r="F7812" s="591" t="s">
        <v>4237</v>
      </c>
      <c r="G7812" s="590" t="s">
        <v>168</v>
      </c>
      <c r="H7812" s="592">
        <v>27105</v>
      </c>
      <c r="I7812" s="589">
        <v>24.83</v>
      </c>
      <c r="J7812" s="592">
        <v>673017.15</v>
      </c>
      <c r="K7812" s="590" t="s">
        <v>2547</v>
      </c>
      <c r="L7812" s="590" t="s">
        <v>2561</v>
      </c>
      <c r="M7812" s="591" t="s">
        <v>2560</v>
      </c>
      <c r="N7812" s="591" t="s">
        <v>2562</v>
      </c>
      <c r="O7812" s="554" t="str">
        <f t="shared" ref="O7812:O7814" si="738">+_xlfn.CONCAT(B7812,"-",E7812)</f>
        <v>B4/32/01-E</v>
      </c>
    </row>
    <row r="7813" spans="1:18" ht="50">
      <c r="B7813" s="590" t="s">
        <v>1572</v>
      </c>
      <c r="C7813" s="590" t="s">
        <v>36</v>
      </c>
      <c r="D7813" s="590" t="s">
        <v>2559</v>
      </c>
      <c r="E7813" s="590" t="s">
        <v>11</v>
      </c>
      <c r="F7813" s="591" t="s">
        <v>2540</v>
      </c>
      <c r="G7813" s="590" t="s">
        <v>168</v>
      </c>
      <c r="H7813" s="592">
        <v>27105</v>
      </c>
      <c r="I7813" s="589">
        <v>49.67</v>
      </c>
      <c r="J7813" s="592">
        <v>1346305.35</v>
      </c>
      <c r="K7813" s="590" t="s">
        <v>2547</v>
      </c>
      <c r="L7813" s="590" t="s">
        <v>2564</v>
      </c>
      <c r="M7813" s="591" t="s">
        <v>2565</v>
      </c>
      <c r="N7813" s="591" t="s">
        <v>2562</v>
      </c>
      <c r="O7813" s="554" t="str">
        <f t="shared" si="738"/>
        <v>B4/32/01-F</v>
      </c>
    </row>
    <row r="7814" spans="1:18" ht="25">
      <c r="B7814" s="590" t="s">
        <v>1572</v>
      </c>
      <c r="C7814" s="590" t="s">
        <v>36</v>
      </c>
      <c r="D7814" s="590" t="s">
        <v>2559</v>
      </c>
      <c r="E7814" s="590" t="s">
        <v>27</v>
      </c>
      <c r="F7814" s="591" t="s">
        <v>175</v>
      </c>
      <c r="G7814" s="590" t="s">
        <v>168</v>
      </c>
      <c r="H7814" s="592">
        <v>27105</v>
      </c>
      <c r="I7814" s="589">
        <v>4.8600000000000003</v>
      </c>
      <c r="J7814" s="592">
        <v>131730.29999999999</v>
      </c>
      <c r="K7814" s="590" t="s">
        <v>2547</v>
      </c>
      <c r="L7814" s="590" t="s">
        <v>2567</v>
      </c>
      <c r="M7814" s="591" t="s">
        <v>2568</v>
      </c>
      <c r="N7814" s="591" t="s">
        <v>2562</v>
      </c>
      <c r="O7814" s="554" t="str">
        <f t="shared" si="738"/>
        <v>B4/32/01-G</v>
      </c>
      <c r="P7814" s="555"/>
      <c r="Q7814" s="555"/>
      <c r="R7814" s="555"/>
    </row>
    <row r="7817" spans="1:18" ht="14.5">
      <c r="A7817" s="587">
        <v>4</v>
      </c>
      <c r="B7817" s="588" t="s">
        <v>1573</v>
      </c>
      <c r="C7817" s="588" t="s">
        <v>36</v>
      </c>
      <c r="D7817" s="588" t="s">
        <v>36</v>
      </c>
      <c r="E7817" s="588" t="s">
        <v>36</v>
      </c>
      <c r="F7817" s="587" t="s">
        <v>176</v>
      </c>
      <c r="G7817" s="588" t="s">
        <v>36</v>
      </c>
      <c r="H7817" s="587"/>
      <c r="I7817" s="587"/>
      <c r="J7817" s="583">
        <v>351003.25</v>
      </c>
      <c r="K7817" s="588"/>
      <c r="L7817" s="588"/>
      <c r="M7817" s="587"/>
      <c r="N7817" s="587"/>
      <c r="O7817" s="587"/>
    </row>
    <row r="7818" spans="1:18" ht="43.5">
      <c r="A7818" s="587">
        <v>5</v>
      </c>
      <c r="B7818" s="588" t="s">
        <v>1573</v>
      </c>
      <c r="C7818" s="588" t="s">
        <v>36</v>
      </c>
      <c r="D7818" s="588" t="s">
        <v>36</v>
      </c>
      <c r="E7818" s="588" t="s">
        <v>36</v>
      </c>
      <c r="F7818" s="587" t="s">
        <v>177</v>
      </c>
      <c r="G7818" s="588" t="s">
        <v>36</v>
      </c>
      <c r="H7818" s="587"/>
      <c r="I7818" s="587"/>
      <c r="J7818" s="583">
        <v>351003.25</v>
      </c>
      <c r="K7818" s="588"/>
      <c r="L7818" s="588"/>
      <c r="M7818" s="587"/>
      <c r="N7818" s="587"/>
      <c r="O7818" s="587"/>
    </row>
    <row r="7819" spans="1:18">
      <c r="B7819" s="590" t="s">
        <v>1573</v>
      </c>
      <c r="C7819" s="590" t="s">
        <v>36</v>
      </c>
      <c r="D7819" s="590" t="s">
        <v>2570</v>
      </c>
      <c r="E7819" s="590" t="s">
        <v>5</v>
      </c>
      <c r="F7819" s="591" t="s">
        <v>178</v>
      </c>
      <c r="G7819" s="590" t="s">
        <v>179</v>
      </c>
      <c r="H7819" s="593">
        <v>1725</v>
      </c>
      <c r="I7819" s="589">
        <v>185.47</v>
      </c>
      <c r="J7819" s="592">
        <v>319935.75</v>
      </c>
      <c r="K7819" s="590" t="s">
        <v>2547</v>
      </c>
      <c r="L7819" s="590" t="s">
        <v>2571</v>
      </c>
      <c r="M7819" s="591" t="s">
        <v>178</v>
      </c>
      <c r="O7819" s="554" t="str">
        <f t="shared" ref="O7819:O7820" si="739">+_xlfn.CONCAT(B7819,"-",E7819)</f>
        <v>B4/32/02-A</v>
      </c>
    </row>
    <row r="7820" spans="1:18" ht="14.5">
      <c r="B7820" s="590" t="s">
        <v>1573</v>
      </c>
      <c r="C7820" s="590" t="s">
        <v>36</v>
      </c>
      <c r="D7820" s="590" t="s">
        <v>2570</v>
      </c>
      <c r="E7820" s="590" t="s">
        <v>6</v>
      </c>
      <c r="F7820" s="591" t="s">
        <v>180</v>
      </c>
      <c r="G7820" s="590" t="s">
        <v>179</v>
      </c>
      <c r="H7820" s="589">
        <v>86</v>
      </c>
      <c r="I7820" s="589">
        <v>361.25</v>
      </c>
      <c r="J7820" s="592">
        <v>31067.5</v>
      </c>
      <c r="K7820" s="590" t="s">
        <v>2547</v>
      </c>
      <c r="L7820" s="590" t="s">
        <v>2572</v>
      </c>
      <c r="M7820" s="591" t="s">
        <v>180</v>
      </c>
      <c r="O7820" s="554" t="str">
        <f t="shared" si="739"/>
        <v>B4/32/02-B</v>
      </c>
      <c r="P7820" s="555"/>
      <c r="Q7820" s="555"/>
      <c r="R7820" s="555"/>
    </row>
    <row r="7821" spans="1:18" ht="14.5">
      <c r="P7821" s="555"/>
      <c r="Q7821" s="555"/>
      <c r="R7821" s="555"/>
    </row>
    <row r="7822" spans="1:18" ht="14.5">
      <c r="A7822" s="587">
        <v>4</v>
      </c>
      <c r="B7822" s="588" t="s">
        <v>1573</v>
      </c>
      <c r="C7822" s="588" t="s">
        <v>36</v>
      </c>
      <c r="D7822" s="588" t="s">
        <v>36</v>
      </c>
      <c r="E7822" s="588" t="s">
        <v>36</v>
      </c>
      <c r="F7822" s="587" t="s">
        <v>428</v>
      </c>
      <c r="G7822" s="588" t="s">
        <v>36</v>
      </c>
      <c r="H7822" s="587"/>
      <c r="I7822" s="587"/>
      <c r="J7822" s="583">
        <v>2406252.64</v>
      </c>
      <c r="K7822" s="588"/>
      <c r="L7822" s="588"/>
      <c r="M7822" s="587"/>
      <c r="N7822" s="587"/>
      <c r="O7822" s="587"/>
    </row>
    <row r="7823" spans="1:18" ht="14.5">
      <c r="A7823" s="587">
        <v>5</v>
      </c>
      <c r="B7823" s="588" t="s">
        <v>1573</v>
      </c>
      <c r="C7823" s="588" t="s">
        <v>36</v>
      </c>
      <c r="D7823" s="588" t="s">
        <v>36</v>
      </c>
      <c r="E7823" s="588" t="s">
        <v>36</v>
      </c>
      <c r="F7823" s="587" t="s">
        <v>429</v>
      </c>
      <c r="G7823" s="588" t="s">
        <v>36</v>
      </c>
      <c r="H7823" s="587"/>
      <c r="I7823" s="587"/>
      <c r="J7823" s="583">
        <v>2170091.44</v>
      </c>
      <c r="K7823" s="588"/>
      <c r="L7823" s="588"/>
      <c r="M7823" s="587"/>
      <c r="N7823" s="587"/>
      <c r="O7823" s="587"/>
    </row>
    <row r="7824" spans="1:18" ht="50">
      <c r="B7824" s="590" t="s">
        <v>1573</v>
      </c>
      <c r="C7824" s="590" t="s">
        <v>36</v>
      </c>
      <c r="D7824" s="590" t="s">
        <v>2573</v>
      </c>
      <c r="E7824" s="590" t="s">
        <v>7</v>
      </c>
      <c r="F7824" s="591" t="s">
        <v>2574</v>
      </c>
      <c r="G7824" s="590" t="s">
        <v>168</v>
      </c>
      <c r="H7824" s="593">
        <v>9995</v>
      </c>
      <c r="I7824" s="589">
        <v>216.08</v>
      </c>
      <c r="J7824" s="592">
        <v>2159719.6</v>
      </c>
      <c r="K7824" s="590" t="s">
        <v>2547</v>
      </c>
      <c r="L7824" s="590" t="s">
        <v>2575</v>
      </c>
      <c r="M7824" s="591" t="s">
        <v>2574</v>
      </c>
      <c r="O7824" s="554" t="str">
        <f t="shared" ref="O7824:O7825" si="740">+_xlfn.CONCAT(B7824,"-",E7824)</f>
        <v>B4/32/02-C</v>
      </c>
    </row>
    <row r="7825" spans="1:18" ht="50">
      <c r="B7825" s="590" t="s">
        <v>1573</v>
      </c>
      <c r="C7825" s="590" t="s">
        <v>36</v>
      </c>
      <c r="D7825" s="590" t="s">
        <v>2573</v>
      </c>
      <c r="E7825" s="590" t="s">
        <v>8</v>
      </c>
      <c r="F7825" s="591" t="s">
        <v>4239</v>
      </c>
      <c r="G7825" s="590" t="s">
        <v>168</v>
      </c>
      <c r="H7825" s="589">
        <v>48</v>
      </c>
      <c r="I7825" s="589">
        <v>216.08</v>
      </c>
      <c r="J7825" s="592">
        <v>10371.84</v>
      </c>
      <c r="K7825" s="590" t="s">
        <v>2547</v>
      </c>
      <c r="L7825" s="590" t="s">
        <v>6426</v>
      </c>
      <c r="M7825" s="591" t="s">
        <v>4239</v>
      </c>
      <c r="O7825" s="554" t="str">
        <f t="shared" si="740"/>
        <v>B4/32/02-D</v>
      </c>
      <c r="P7825" s="555"/>
      <c r="Q7825" s="555"/>
      <c r="R7825" s="555"/>
    </row>
    <row r="7826" spans="1:18" ht="14.5">
      <c r="P7826" s="555"/>
      <c r="Q7826" s="555"/>
      <c r="R7826" s="555"/>
    </row>
    <row r="7827" spans="1:18" ht="14.5">
      <c r="A7827" s="587">
        <v>5</v>
      </c>
      <c r="B7827" s="588" t="s">
        <v>1573</v>
      </c>
      <c r="C7827" s="588" t="s">
        <v>36</v>
      </c>
      <c r="D7827" s="588" t="s">
        <v>36</v>
      </c>
      <c r="E7827" s="588" t="s">
        <v>36</v>
      </c>
      <c r="F7827" s="587" t="s">
        <v>432</v>
      </c>
      <c r="G7827" s="588" t="s">
        <v>36</v>
      </c>
      <c r="H7827" s="587"/>
      <c r="I7827" s="587"/>
      <c r="J7827" s="583">
        <v>236161.2</v>
      </c>
      <c r="K7827" s="588"/>
      <c r="L7827" s="588"/>
      <c r="M7827" s="587"/>
      <c r="N7827" s="587"/>
      <c r="O7827" s="587"/>
    </row>
    <row r="7828" spans="1:18" ht="25">
      <c r="B7828" s="590" t="s">
        <v>1573</v>
      </c>
      <c r="C7828" s="590" t="s">
        <v>36</v>
      </c>
      <c r="D7828" s="590" t="s">
        <v>2570</v>
      </c>
      <c r="E7828" s="590" t="s">
        <v>10</v>
      </c>
      <c r="F7828" s="591" t="s">
        <v>433</v>
      </c>
      <c r="G7828" s="590" t="s">
        <v>434</v>
      </c>
      <c r="H7828" s="593">
        <v>1320</v>
      </c>
      <c r="I7828" s="589">
        <v>178.91</v>
      </c>
      <c r="J7828" s="592">
        <v>236161.2</v>
      </c>
      <c r="K7828" s="590" t="s">
        <v>2547</v>
      </c>
      <c r="L7828" s="590" t="s">
        <v>2576</v>
      </c>
      <c r="M7828" s="591" t="s">
        <v>2577</v>
      </c>
      <c r="O7828" s="554" t="str">
        <f>+_xlfn.CONCAT(B7828,"-",E7828)</f>
        <v>B4/32/02-E</v>
      </c>
    </row>
    <row r="7830" spans="1:18" ht="14.5">
      <c r="A7830" s="587">
        <v>4</v>
      </c>
      <c r="B7830" s="588" t="s">
        <v>1573</v>
      </c>
      <c r="C7830" s="588" t="s">
        <v>36</v>
      </c>
      <c r="D7830" s="588" t="s">
        <v>36</v>
      </c>
      <c r="E7830" s="588" t="s">
        <v>36</v>
      </c>
      <c r="F7830" s="587" t="s">
        <v>181</v>
      </c>
      <c r="G7830" s="588" t="s">
        <v>36</v>
      </c>
      <c r="H7830" s="587"/>
      <c r="I7830" s="587"/>
      <c r="J7830" s="583">
        <v>680125</v>
      </c>
      <c r="K7830" s="588"/>
      <c r="L7830" s="588"/>
      <c r="M7830" s="587"/>
      <c r="N7830" s="587"/>
      <c r="O7830" s="587"/>
      <c r="P7830" s="555"/>
      <c r="Q7830" s="555"/>
      <c r="R7830" s="555"/>
    </row>
    <row r="7831" spans="1:18" ht="25">
      <c r="B7831" s="590" t="s">
        <v>1573</v>
      </c>
      <c r="C7831" s="590" t="s">
        <v>36</v>
      </c>
      <c r="D7831" s="590" t="s">
        <v>2578</v>
      </c>
      <c r="E7831" s="590" t="s">
        <v>11</v>
      </c>
      <c r="F7831" s="591" t="s">
        <v>182</v>
      </c>
      <c r="G7831" s="590" t="s">
        <v>168</v>
      </c>
      <c r="H7831" s="589">
        <v>0</v>
      </c>
      <c r="I7831" s="589">
        <v>250</v>
      </c>
      <c r="J7831" s="589" t="s">
        <v>2536</v>
      </c>
      <c r="K7831" s="590" t="s">
        <v>2547</v>
      </c>
      <c r="L7831" s="590" t="s">
        <v>2579</v>
      </c>
      <c r="M7831" s="591" t="s">
        <v>182</v>
      </c>
      <c r="N7831" s="591" t="s">
        <v>2580</v>
      </c>
      <c r="O7831" s="554" t="str">
        <f t="shared" ref="O7831:O7833" si="741">+_xlfn.CONCAT(B7831,"-",E7831)</f>
        <v>B4/32/02-F</v>
      </c>
    </row>
    <row r="7832" spans="1:18" ht="25">
      <c r="B7832" s="590" t="s">
        <v>1573</v>
      </c>
      <c r="C7832" s="590" t="s">
        <v>36</v>
      </c>
      <c r="D7832" s="590" t="s">
        <v>2578</v>
      </c>
      <c r="E7832" s="590" t="s">
        <v>27</v>
      </c>
      <c r="F7832" s="591" t="s">
        <v>2581</v>
      </c>
      <c r="G7832" s="590" t="s">
        <v>168</v>
      </c>
      <c r="H7832" s="589">
        <v>0</v>
      </c>
      <c r="I7832" s="589">
        <v>250</v>
      </c>
      <c r="J7832" s="589" t="s">
        <v>2536</v>
      </c>
      <c r="K7832" s="590" t="s">
        <v>2547</v>
      </c>
      <c r="L7832" s="590" t="s">
        <v>2582</v>
      </c>
      <c r="M7832" s="591" t="s">
        <v>2583</v>
      </c>
      <c r="N7832" s="591" t="s">
        <v>2580</v>
      </c>
      <c r="O7832" s="554" t="str">
        <f t="shared" si="741"/>
        <v>B4/32/02-G</v>
      </c>
    </row>
    <row r="7833" spans="1:18" ht="25">
      <c r="B7833" s="590" t="s">
        <v>1573</v>
      </c>
      <c r="C7833" s="590" t="s">
        <v>36</v>
      </c>
      <c r="D7833" s="590" t="s">
        <v>2578</v>
      </c>
      <c r="E7833" s="590" t="s">
        <v>28</v>
      </c>
      <c r="F7833" s="591" t="s">
        <v>184</v>
      </c>
      <c r="G7833" s="590" t="s">
        <v>168</v>
      </c>
      <c r="H7833" s="589">
        <v>542.1</v>
      </c>
      <c r="I7833" s="589">
        <v>250</v>
      </c>
      <c r="J7833" s="592">
        <v>135525</v>
      </c>
      <c r="K7833" s="590" t="s">
        <v>2547</v>
      </c>
      <c r="L7833" s="590" t="s">
        <v>2582</v>
      </c>
      <c r="M7833" s="591" t="s">
        <v>2583</v>
      </c>
      <c r="N7833" s="591" t="s">
        <v>2584</v>
      </c>
      <c r="O7833" s="554" t="str">
        <f t="shared" si="741"/>
        <v>B4/32/02-H</v>
      </c>
      <c r="P7833" s="555"/>
      <c r="Q7833" s="555"/>
      <c r="R7833" s="555"/>
    </row>
    <row r="7836" spans="1:18" ht="25">
      <c r="B7836" s="590" t="s">
        <v>1574</v>
      </c>
      <c r="C7836" s="590" t="s">
        <v>36</v>
      </c>
      <c r="D7836" s="590" t="s">
        <v>2578</v>
      </c>
      <c r="E7836" s="590" t="s">
        <v>5</v>
      </c>
      <c r="F7836" s="591" t="s">
        <v>2585</v>
      </c>
      <c r="G7836" s="590" t="s">
        <v>168</v>
      </c>
      <c r="H7836" s="592">
        <v>1084.2</v>
      </c>
      <c r="I7836" s="589">
        <v>250</v>
      </c>
      <c r="J7836" s="592">
        <v>271050</v>
      </c>
      <c r="K7836" s="590" t="s">
        <v>2547</v>
      </c>
      <c r="L7836" s="590" t="s">
        <v>2582</v>
      </c>
      <c r="M7836" s="591" t="s">
        <v>2583</v>
      </c>
      <c r="N7836" s="591" t="s">
        <v>2584</v>
      </c>
      <c r="O7836" s="554" t="str">
        <f t="shared" ref="O7836:O7842" si="742">+_xlfn.CONCAT(B7836,"-",E7836)</f>
        <v>B4/32/03-A</v>
      </c>
    </row>
    <row r="7837" spans="1:18" ht="25">
      <c r="B7837" s="590" t="s">
        <v>1574</v>
      </c>
      <c r="C7837" s="590" t="s">
        <v>36</v>
      </c>
      <c r="D7837" s="590" t="s">
        <v>2578</v>
      </c>
      <c r="E7837" s="590" t="s">
        <v>6</v>
      </c>
      <c r="F7837" s="591" t="s">
        <v>2586</v>
      </c>
      <c r="G7837" s="590" t="s">
        <v>168</v>
      </c>
      <c r="H7837" s="592">
        <v>1084.2</v>
      </c>
      <c r="I7837" s="589">
        <v>250</v>
      </c>
      <c r="J7837" s="592">
        <v>271050</v>
      </c>
      <c r="K7837" s="590" t="s">
        <v>2547</v>
      </c>
      <c r="L7837" s="590" t="s">
        <v>2582</v>
      </c>
      <c r="M7837" s="591" t="s">
        <v>2583</v>
      </c>
      <c r="N7837" s="591" t="s">
        <v>2584</v>
      </c>
      <c r="O7837" s="554" t="str">
        <f t="shared" si="742"/>
        <v>B4/32/03-B</v>
      </c>
    </row>
    <row r="7838" spans="1:18">
      <c r="B7838" s="590" t="s">
        <v>1574</v>
      </c>
      <c r="C7838" s="590" t="s">
        <v>36</v>
      </c>
      <c r="D7838" s="590" t="s">
        <v>2578</v>
      </c>
      <c r="E7838" s="590" t="s">
        <v>7</v>
      </c>
      <c r="F7838" s="591" t="s">
        <v>187</v>
      </c>
      <c r="G7838" s="590" t="s">
        <v>168</v>
      </c>
      <c r="H7838" s="589">
        <v>0</v>
      </c>
      <c r="I7838" s="589">
        <v>250</v>
      </c>
      <c r="J7838" s="589" t="s">
        <v>2536</v>
      </c>
      <c r="K7838" s="590" t="s">
        <v>2547</v>
      </c>
      <c r="L7838" s="590" t="s">
        <v>2588</v>
      </c>
      <c r="M7838" s="591" t="s">
        <v>187</v>
      </c>
      <c r="N7838" s="591" t="s">
        <v>2580</v>
      </c>
      <c r="O7838" s="554" t="str">
        <f t="shared" si="742"/>
        <v>B4/32/03-C</v>
      </c>
    </row>
    <row r="7839" spans="1:18" ht="25">
      <c r="B7839" s="590" t="s">
        <v>1574</v>
      </c>
      <c r="C7839" s="590" t="s">
        <v>36</v>
      </c>
      <c r="D7839" s="590" t="s">
        <v>2578</v>
      </c>
      <c r="E7839" s="590" t="s">
        <v>8</v>
      </c>
      <c r="F7839" s="591" t="s">
        <v>188</v>
      </c>
      <c r="G7839" s="590" t="s">
        <v>168</v>
      </c>
      <c r="H7839" s="589">
        <v>0</v>
      </c>
      <c r="I7839" s="589">
        <v>250</v>
      </c>
      <c r="J7839" s="589" t="s">
        <v>2536</v>
      </c>
      <c r="K7839" s="590" t="s">
        <v>2547</v>
      </c>
      <c r="L7839" s="590" t="s">
        <v>2582</v>
      </c>
      <c r="M7839" s="591" t="s">
        <v>2583</v>
      </c>
      <c r="N7839" s="591" t="s">
        <v>2580</v>
      </c>
      <c r="O7839" s="554" t="str">
        <f t="shared" si="742"/>
        <v>B4/32/03-D</v>
      </c>
    </row>
    <row r="7840" spans="1:18" ht="25">
      <c r="B7840" s="590" t="s">
        <v>1574</v>
      </c>
      <c r="C7840" s="590" t="s">
        <v>36</v>
      </c>
      <c r="D7840" s="590" t="s">
        <v>2578</v>
      </c>
      <c r="E7840" s="590" t="s">
        <v>10</v>
      </c>
      <c r="F7840" s="591" t="s">
        <v>189</v>
      </c>
      <c r="G7840" s="590" t="s">
        <v>168</v>
      </c>
      <c r="H7840" s="589">
        <v>10</v>
      </c>
      <c r="I7840" s="589">
        <v>250</v>
      </c>
      <c r="J7840" s="592">
        <v>2500</v>
      </c>
      <c r="K7840" s="590" t="s">
        <v>2547</v>
      </c>
      <c r="L7840" s="590" t="s">
        <v>2589</v>
      </c>
      <c r="M7840" s="591" t="s">
        <v>189</v>
      </c>
      <c r="N7840" s="591" t="s">
        <v>2584</v>
      </c>
      <c r="O7840" s="554" t="str">
        <f t="shared" si="742"/>
        <v>B4/32/03-E</v>
      </c>
    </row>
    <row r="7841" spans="1:18">
      <c r="B7841" s="590" t="s">
        <v>1574</v>
      </c>
      <c r="C7841" s="590" t="s">
        <v>36</v>
      </c>
      <c r="D7841" s="590" t="s">
        <v>2578</v>
      </c>
      <c r="E7841" s="590" t="s">
        <v>11</v>
      </c>
      <c r="F7841" s="591" t="s">
        <v>190</v>
      </c>
      <c r="G7841" s="590" t="s">
        <v>168</v>
      </c>
      <c r="H7841" s="589">
        <v>0</v>
      </c>
      <c r="I7841" s="589">
        <v>250</v>
      </c>
      <c r="J7841" s="589" t="s">
        <v>2536</v>
      </c>
      <c r="K7841" s="590" t="s">
        <v>2547</v>
      </c>
      <c r="L7841" s="590" t="s">
        <v>2591</v>
      </c>
      <c r="M7841" s="591" t="s">
        <v>190</v>
      </c>
      <c r="N7841" s="591" t="s">
        <v>2580</v>
      </c>
      <c r="O7841" s="554" t="str">
        <f t="shared" si="742"/>
        <v>B4/32/03-F</v>
      </c>
    </row>
    <row r="7842" spans="1:18">
      <c r="B7842" s="590" t="s">
        <v>1574</v>
      </c>
      <c r="C7842" s="590" t="s">
        <v>36</v>
      </c>
      <c r="D7842" s="590" t="s">
        <v>2578</v>
      </c>
      <c r="E7842" s="590" t="s">
        <v>27</v>
      </c>
      <c r="F7842" s="591" t="s">
        <v>191</v>
      </c>
      <c r="G7842" s="590" t="s">
        <v>168</v>
      </c>
      <c r="H7842" s="589">
        <v>0</v>
      </c>
      <c r="I7842" s="589">
        <v>250</v>
      </c>
      <c r="J7842" s="589" t="s">
        <v>2536</v>
      </c>
      <c r="K7842" s="590" t="s">
        <v>2547</v>
      </c>
      <c r="L7842" s="590" t="s">
        <v>2592</v>
      </c>
      <c r="M7842" s="591" t="s">
        <v>191</v>
      </c>
      <c r="N7842" s="591" t="s">
        <v>2580</v>
      </c>
      <c r="O7842" s="554" t="str">
        <f t="shared" si="742"/>
        <v>B4/32/03-G</v>
      </c>
    </row>
    <row r="7844" spans="1:18" ht="14.5">
      <c r="A7844" s="587">
        <v>4</v>
      </c>
      <c r="B7844" s="588" t="s">
        <v>1574</v>
      </c>
      <c r="C7844" s="588" t="s">
        <v>36</v>
      </c>
      <c r="D7844" s="588" t="s">
        <v>36</v>
      </c>
      <c r="E7844" s="588" t="s">
        <v>36</v>
      </c>
      <c r="F7844" s="587" t="s">
        <v>192</v>
      </c>
      <c r="G7844" s="588" t="s">
        <v>36</v>
      </c>
      <c r="H7844" s="587"/>
      <c r="I7844" s="587"/>
      <c r="J7844" s="583">
        <v>75000</v>
      </c>
      <c r="K7844" s="588"/>
      <c r="L7844" s="588"/>
      <c r="M7844" s="587"/>
      <c r="N7844" s="587"/>
      <c r="O7844" s="587"/>
    </row>
    <row r="7845" spans="1:18" ht="37.5">
      <c r="B7845" s="590" t="s">
        <v>1574</v>
      </c>
      <c r="C7845" s="590" t="s">
        <v>36</v>
      </c>
      <c r="D7845" s="590" t="s">
        <v>2593</v>
      </c>
      <c r="E7845" s="590" t="s">
        <v>28</v>
      </c>
      <c r="F7845" s="591" t="s">
        <v>193</v>
      </c>
      <c r="G7845" s="590" t="s">
        <v>311</v>
      </c>
      <c r="H7845" s="589">
        <v>20</v>
      </c>
      <c r="I7845" s="592">
        <v>3750</v>
      </c>
      <c r="J7845" s="592">
        <v>75000</v>
      </c>
      <c r="K7845" s="590" t="s">
        <v>33</v>
      </c>
      <c r="L7845" s="590" t="s">
        <v>2595</v>
      </c>
      <c r="M7845" s="591" t="s">
        <v>193</v>
      </c>
      <c r="O7845" s="554" t="str">
        <f t="shared" ref="O7845:O7846" si="743">+_xlfn.CONCAT(B7845,"-",E7845)</f>
        <v>B4/32/03-H</v>
      </c>
    </row>
    <row r="7846" spans="1:18" ht="37.5">
      <c r="B7846" s="590" t="s">
        <v>1574</v>
      </c>
      <c r="C7846" s="590" t="s">
        <v>36</v>
      </c>
      <c r="D7846" s="590" t="s">
        <v>2593</v>
      </c>
      <c r="E7846" s="590" t="s">
        <v>33</v>
      </c>
      <c r="F7846" s="591" t="s">
        <v>194</v>
      </c>
      <c r="G7846" s="590" t="s">
        <v>311</v>
      </c>
      <c r="H7846" s="589">
        <v>0</v>
      </c>
      <c r="I7846" s="592">
        <v>12500</v>
      </c>
      <c r="J7846" s="589" t="s">
        <v>2536</v>
      </c>
      <c r="K7846" s="590" t="s">
        <v>33</v>
      </c>
      <c r="L7846" s="590" t="s">
        <v>2597</v>
      </c>
      <c r="M7846" s="591" t="s">
        <v>194</v>
      </c>
      <c r="O7846" s="554" t="str">
        <f t="shared" si="743"/>
        <v>B4/32/03-J</v>
      </c>
    </row>
    <row r="7847" spans="1:18" ht="14.5">
      <c r="P7847" s="555"/>
      <c r="Q7847" s="555"/>
      <c r="R7847" s="555"/>
    </row>
    <row r="7848" spans="1:18" ht="14.5">
      <c r="A7848" s="587">
        <v>4</v>
      </c>
      <c r="B7848" s="588" t="s">
        <v>1574</v>
      </c>
      <c r="C7848" s="588" t="s">
        <v>36</v>
      </c>
      <c r="D7848" s="588" t="s">
        <v>36</v>
      </c>
      <c r="E7848" s="588" t="s">
        <v>36</v>
      </c>
      <c r="F7848" s="587" t="s">
        <v>435</v>
      </c>
      <c r="G7848" s="588" t="s">
        <v>36</v>
      </c>
      <c r="H7848" s="587"/>
      <c r="I7848" s="587"/>
      <c r="J7848" s="583">
        <v>28125</v>
      </c>
      <c r="K7848" s="588"/>
      <c r="L7848" s="588"/>
      <c r="M7848" s="587"/>
      <c r="N7848" s="587"/>
      <c r="O7848" s="587"/>
    </row>
    <row r="7849" spans="1:18" ht="29">
      <c r="A7849" s="587">
        <v>5</v>
      </c>
      <c r="B7849" s="588" t="s">
        <v>1574</v>
      </c>
      <c r="C7849" s="588" t="s">
        <v>36</v>
      </c>
      <c r="D7849" s="588" t="s">
        <v>36</v>
      </c>
      <c r="E7849" s="588" t="s">
        <v>36</v>
      </c>
      <c r="F7849" s="587" t="s">
        <v>2598</v>
      </c>
      <c r="G7849" s="588" t="s">
        <v>36</v>
      </c>
      <c r="H7849" s="587"/>
      <c r="I7849" s="587"/>
      <c r="J7849" s="583">
        <v>28125</v>
      </c>
      <c r="K7849" s="588"/>
      <c r="L7849" s="588"/>
      <c r="M7849" s="587"/>
      <c r="N7849" s="587"/>
      <c r="O7849" s="587"/>
    </row>
    <row r="7850" spans="1:18">
      <c r="B7850" s="590" t="s">
        <v>1574</v>
      </c>
      <c r="C7850" s="590" t="s">
        <v>36</v>
      </c>
      <c r="D7850" s="590" t="s">
        <v>2599</v>
      </c>
      <c r="E7850" s="590" t="s">
        <v>34</v>
      </c>
      <c r="F7850" s="591" t="s">
        <v>437</v>
      </c>
      <c r="G7850" s="590" t="s">
        <v>434</v>
      </c>
      <c r="H7850" s="589">
        <v>30</v>
      </c>
      <c r="I7850" s="589">
        <v>750</v>
      </c>
      <c r="J7850" s="592">
        <v>22500</v>
      </c>
      <c r="K7850" s="590" t="s">
        <v>2547</v>
      </c>
      <c r="L7850" s="590" t="s">
        <v>2600</v>
      </c>
      <c r="M7850" s="591" t="s">
        <v>437</v>
      </c>
      <c r="O7850" s="554" t="str">
        <f t="shared" ref="O7850:O7851" si="744">+_xlfn.CONCAT(B7850,"-",E7850)</f>
        <v>B4/32/03-K</v>
      </c>
    </row>
    <row r="7851" spans="1:18" ht="14.5">
      <c r="B7851" s="590" t="s">
        <v>1574</v>
      </c>
      <c r="C7851" s="590" t="s">
        <v>36</v>
      </c>
      <c r="D7851" s="590" t="s">
        <v>36</v>
      </c>
      <c r="E7851" s="590" t="s">
        <v>39</v>
      </c>
      <c r="F7851" s="591" t="s">
        <v>438</v>
      </c>
      <c r="G7851" s="590" t="s">
        <v>311</v>
      </c>
      <c r="H7851" s="589">
        <v>1</v>
      </c>
      <c r="I7851" s="592">
        <v>5625</v>
      </c>
      <c r="J7851" s="592">
        <v>5625</v>
      </c>
      <c r="K7851" s="590" t="s">
        <v>2547</v>
      </c>
      <c r="L7851" s="590" t="s">
        <v>2602</v>
      </c>
      <c r="M7851" s="591" t="s">
        <v>2603</v>
      </c>
      <c r="O7851" s="554" t="str">
        <f t="shared" si="744"/>
        <v>B4/32/03-L</v>
      </c>
      <c r="P7851" s="555"/>
      <c r="Q7851" s="555"/>
      <c r="R7851" s="555"/>
    </row>
    <row r="7852" spans="1:18" ht="14.5">
      <c r="P7852" s="555"/>
      <c r="Q7852" s="555"/>
      <c r="R7852" s="555"/>
    </row>
    <row r="7854" spans="1:18" ht="14.5">
      <c r="A7854" s="587">
        <v>3</v>
      </c>
      <c r="B7854" s="588" t="s">
        <v>1575</v>
      </c>
      <c r="C7854" s="588" t="s">
        <v>36</v>
      </c>
      <c r="D7854" s="588" t="s">
        <v>36</v>
      </c>
      <c r="E7854" s="588" t="s">
        <v>36</v>
      </c>
      <c r="F7854" s="587" t="s">
        <v>439</v>
      </c>
      <c r="G7854" s="588" t="s">
        <v>36</v>
      </c>
      <c r="H7854" s="587"/>
      <c r="I7854" s="587"/>
      <c r="J7854" s="583">
        <v>399586.63</v>
      </c>
      <c r="K7854" s="588"/>
      <c r="L7854" s="588"/>
      <c r="M7854" s="587"/>
      <c r="N7854" s="587"/>
      <c r="O7854" s="587"/>
    </row>
    <row r="7855" spans="1:18" ht="14.5">
      <c r="A7855" s="587">
        <v>4</v>
      </c>
      <c r="B7855" s="588" t="s">
        <v>1575</v>
      </c>
      <c r="C7855" s="588" t="s">
        <v>36</v>
      </c>
      <c r="D7855" s="588" t="s">
        <v>36</v>
      </c>
      <c r="E7855" s="588" t="s">
        <v>36</v>
      </c>
      <c r="F7855" s="587" t="s">
        <v>440</v>
      </c>
      <c r="G7855" s="588" t="s">
        <v>36</v>
      </c>
      <c r="H7855" s="587"/>
      <c r="I7855" s="587"/>
      <c r="J7855" s="583">
        <v>399586.63</v>
      </c>
      <c r="K7855" s="588"/>
      <c r="L7855" s="588"/>
      <c r="M7855" s="587"/>
      <c r="N7855" s="587"/>
      <c r="O7855" s="587"/>
    </row>
    <row r="7856" spans="1:18">
      <c r="B7856" s="590" t="s">
        <v>1575</v>
      </c>
      <c r="C7856" s="590" t="s">
        <v>36</v>
      </c>
      <c r="D7856" s="590" t="s">
        <v>2604</v>
      </c>
      <c r="E7856" s="590" t="s">
        <v>5</v>
      </c>
      <c r="F7856" s="591" t="s">
        <v>441</v>
      </c>
      <c r="G7856" s="590" t="s">
        <v>311</v>
      </c>
      <c r="H7856" s="589">
        <v>0</v>
      </c>
      <c r="I7856" s="592">
        <v>3193.37</v>
      </c>
      <c r="J7856" s="589" t="s">
        <v>2536</v>
      </c>
      <c r="K7856" s="590" t="s">
        <v>2547</v>
      </c>
      <c r="L7856" s="590" t="s">
        <v>2605</v>
      </c>
      <c r="M7856" s="591" t="s">
        <v>441</v>
      </c>
      <c r="O7856" s="554" t="str">
        <f t="shared" ref="O7856:O7861" si="745">+_xlfn.CONCAT(B7856,"-",E7856)</f>
        <v>B4/32/04-A</v>
      </c>
    </row>
    <row r="7857" spans="1:18" ht="14.5">
      <c r="B7857" s="590" t="s">
        <v>1575</v>
      </c>
      <c r="C7857" s="590" t="s">
        <v>36</v>
      </c>
      <c r="D7857" s="590" t="s">
        <v>2604</v>
      </c>
      <c r="E7857" s="590" t="s">
        <v>6</v>
      </c>
      <c r="F7857" s="591" t="s">
        <v>443</v>
      </c>
      <c r="G7857" s="590" t="s">
        <v>311</v>
      </c>
      <c r="H7857" s="589">
        <v>3</v>
      </c>
      <c r="I7857" s="592">
        <v>4811.1899999999996</v>
      </c>
      <c r="J7857" s="592">
        <v>14433.57</v>
      </c>
      <c r="K7857" s="590" t="s">
        <v>2547</v>
      </c>
      <c r="L7857" s="590" t="s">
        <v>2606</v>
      </c>
      <c r="M7857" s="591" t="s">
        <v>443</v>
      </c>
      <c r="O7857" s="554" t="str">
        <f t="shared" si="745"/>
        <v>B4/32/04-B</v>
      </c>
      <c r="P7857" s="555"/>
      <c r="Q7857" s="555"/>
      <c r="R7857" s="555"/>
    </row>
    <row r="7858" spans="1:18" ht="14.5">
      <c r="B7858" s="590" t="s">
        <v>1575</v>
      </c>
      <c r="C7858" s="590" t="s">
        <v>36</v>
      </c>
      <c r="D7858" s="590" t="s">
        <v>2604</v>
      </c>
      <c r="E7858" s="590" t="s">
        <v>7</v>
      </c>
      <c r="F7858" s="591" t="s">
        <v>444</v>
      </c>
      <c r="G7858" s="590" t="s">
        <v>311</v>
      </c>
      <c r="H7858" s="589">
        <v>6</v>
      </c>
      <c r="I7858" s="592">
        <v>3522.81</v>
      </c>
      <c r="J7858" s="592">
        <v>21136.86</v>
      </c>
      <c r="K7858" s="590" t="s">
        <v>2547</v>
      </c>
      <c r="L7858" s="590" t="s">
        <v>2607</v>
      </c>
      <c r="M7858" s="591" t="s">
        <v>444</v>
      </c>
      <c r="O7858" s="554" t="str">
        <f t="shared" si="745"/>
        <v>B4/32/04-C</v>
      </c>
      <c r="P7858" s="555"/>
      <c r="Q7858" s="555"/>
      <c r="R7858" s="555"/>
    </row>
    <row r="7859" spans="1:18">
      <c r="B7859" s="590" t="s">
        <v>1575</v>
      </c>
      <c r="C7859" s="590" t="s">
        <v>36</v>
      </c>
      <c r="D7859" s="590" t="s">
        <v>2604</v>
      </c>
      <c r="E7859" s="590" t="s">
        <v>8</v>
      </c>
      <c r="F7859" s="591" t="s">
        <v>445</v>
      </c>
      <c r="G7859" s="590" t="s">
        <v>311</v>
      </c>
      <c r="H7859" s="589">
        <v>25</v>
      </c>
      <c r="I7859" s="592">
        <v>11238.79</v>
      </c>
      <c r="J7859" s="592">
        <v>280969.75</v>
      </c>
      <c r="K7859" s="590" t="s">
        <v>2547</v>
      </c>
      <c r="L7859" s="590" t="s">
        <v>2609</v>
      </c>
      <c r="M7859" s="591" t="s">
        <v>445</v>
      </c>
      <c r="O7859" s="554" t="str">
        <f t="shared" si="745"/>
        <v>B4/32/04-D</v>
      </c>
    </row>
    <row r="7860" spans="1:18">
      <c r="B7860" s="590" t="s">
        <v>1575</v>
      </c>
      <c r="C7860" s="590" t="s">
        <v>36</v>
      </c>
      <c r="D7860" s="590" t="s">
        <v>2604</v>
      </c>
      <c r="E7860" s="590" t="s">
        <v>10</v>
      </c>
      <c r="F7860" s="591" t="s">
        <v>446</v>
      </c>
      <c r="G7860" s="590" t="s">
        <v>311</v>
      </c>
      <c r="H7860" s="589">
        <v>20</v>
      </c>
      <c r="I7860" s="592">
        <v>2592.87</v>
      </c>
      <c r="J7860" s="592">
        <v>51857.4</v>
      </c>
      <c r="K7860" s="590" t="s">
        <v>2547</v>
      </c>
      <c r="L7860" s="590" t="s">
        <v>2610</v>
      </c>
      <c r="M7860" s="591" t="s">
        <v>446</v>
      </c>
      <c r="O7860" s="554" t="str">
        <f t="shared" si="745"/>
        <v>B4/32/04-E</v>
      </c>
    </row>
    <row r="7861" spans="1:18">
      <c r="B7861" s="590" t="s">
        <v>1575</v>
      </c>
      <c r="C7861" s="590" t="s">
        <v>36</v>
      </c>
      <c r="D7861" s="590" t="s">
        <v>2604</v>
      </c>
      <c r="E7861" s="590" t="s">
        <v>11</v>
      </c>
      <c r="F7861" s="591" t="s">
        <v>447</v>
      </c>
      <c r="G7861" s="590" t="s">
        <v>311</v>
      </c>
      <c r="H7861" s="589">
        <v>15</v>
      </c>
      <c r="I7861" s="592">
        <v>2079.27</v>
      </c>
      <c r="J7861" s="592">
        <v>31189.05</v>
      </c>
      <c r="K7861" s="590" t="s">
        <v>2547</v>
      </c>
      <c r="L7861" s="590" t="s">
        <v>2611</v>
      </c>
      <c r="M7861" s="591" t="s">
        <v>447</v>
      </c>
      <c r="O7861" s="554" t="str">
        <f t="shared" si="745"/>
        <v>B4/32/04-F</v>
      </c>
    </row>
    <row r="7863" spans="1:18" ht="14.5">
      <c r="A7863" s="587">
        <v>3</v>
      </c>
      <c r="B7863" s="588" t="s">
        <v>1575</v>
      </c>
      <c r="C7863" s="588" t="s">
        <v>36</v>
      </c>
      <c r="D7863" s="588" t="s">
        <v>36</v>
      </c>
      <c r="E7863" s="588" t="s">
        <v>36</v>
      </c>
      <c r="F7863" s="587" t="s">
        <v>471</v>
      </c>
      <c r="G7863" s="588" t="s">
        <v>36</v>
      </c>
      <c r="H7863" s="587"/>
      <c r="I7863" s="587"/>
      <c r="J7863" s="583">
        <v>407246.35</v>
      </c>
      <c r="K7863" s="588"/>
      <c r="L7863" s="588"/>
      <c r="M7863" s="587"/>
      <c r="N7863" s="587"/>
      <c r="O7863" s="587"/>
    </row>
    <row r="7864" spans="1:18" ht="101.5">
      <c r="A7864" s="587">
        <v>4</v>
      </c>
      <c r="B7864" s="588" t="s">
        <v>1575</v>
      </c>
      <c r="C7864" s="588" t="s">
        <v>36</v>
      </c>
      <c r="D7864" s="588" t="s">
        <v>36</v>
      </c>
      <c r="E7864" s="588" t="s">
        <v>36</v>
      </c>
      <c r="F7864" s="587" t="s">
        <v>472</v>
      </c>
      <c r="G7864" s="588" t="s">
        <v>36</v>
      </c>
      <c r="H7864" s="587"/>
      <c r="I7864" s="587"/>
      <c r="J7864" s="583">
        <v>407246.35</v>
      </c>
      <c r="K7864" s="588"/>
      <c r="L7864" s="588"/>
      <c r="M7864" s="587"/>
      <c r="N7864" s="587"/>
      <c r="O7864" s="587"/>
    </row>
    <row r="7865" spans="1:18">
      <c r="B7865" s="590" t="s">
        <v>1575</v>
      </c>
      <c r="C7865" s="590" t="s">
        <v>36</v>
      </c>
      <c r="D7865" s="590" t="s">
        <v>2612</v>
      </c>
      <c r="E7865" s="590" t="s">
        <v>27</v>
      </c>
      <c r="F7865" s="591" t="s">
        <v>473</v>
      </c>
      <c r="G7865" s="590" t="s">
        <v>474</v>
      </c>
      <c r="H7865" s="589">
        <v>142</v>
      </c>
      <c r="I7865" s="589">
        <v>514.85</v>
      </c>
      <c r="J7865" s="592">
        <v>73108.7</v>
      </c>
      <c r="K7865" s="590" t="s">
        <v>2547</v>
      </c>
      <c r="L7865" s="590" t="s">
        <v>2613</v>
      </c>
      <c r="M7865" s="591" t="s">
        <v>2614</v>
      </c>
      <c r="O7865" s="554" t="str">
        <f t="shared" ref="O7865:O7867" si="746">+_xlfn.CONCAT(B7865,"-",E7865)</f>
        <v>B4/32/04-G</v>
      </c>
    </row>
    <row r="7866" spans="1:18" ht="14.5">
      <c r="B7866" s="590" t="s">
        <v>1575</v>
      </c>
      <c r="C7866" s="590" t="s">
        <v>36</v>
      </c>
      <c r="D7866" s="590" t="s">
        <v>2612</v>
      </c>
      <c r="E7866" s="590" t="s">
        <v>28</v>
      </c>
      <c r="F7866" s="591" t="s">
        <v>475</v>
      </c>
      <c r="G7866" s="590" t="s">
        <v>474</v>
      </c>
      <c r="H7866" s="589">
        <v>360</v>
      </c>
      <c r="I7866" s="589">
        <v>514.85</v>
      </c>
      <c r="J7866" s="592">
        <v>185346</v>
      </c>
      <c r="K7866" s="590" t="s">
        <v>2547</v>
      </c>
      <c r="L7866" s="590" t="s">
        <v>2613</v>
      </c>
      <c r="M7866" s="591" t="s">
        <v>2614</v>
      </c>
      <c r="O7866" s="554" t="str">
        <f t="shared" si="746"/>
        <v>B4/32/04-H</v>
      </c>
      <c r="P7866" s="555"/>
      <c r="Q7866" s="555"/>
      <c r="R7866" s="555"/>
    </row>
    <row r="7867" spans="1:18" ht="14.5">
      <c r="B7867" s="590" t="s">
        <v>1575</v>
      </c>
      <c r="C7867" s="590" t="s">
        <v>36</v>
      </c>
      <c r="D7867" s="590" t="s">
        <v>2612</v>
      </c>
      <c r="E7867" s="590" t="s">
        <v>33</v>
      </c>
      <c r="F7867" s="591" t="s">
        <v>476</v>
      </c>
      <c r="G7867" s="590" t="s">
        <v>474</v>
      </c>
      <c r="H7867" s="589">
        <v>289</v>
      </c>
      <c r="I7867" s="589">
        <v>514.85</v>
      </c>
      <c r="J7867" s="592">
        <v>148791.65</v>
      </c>
      <c r="K7867" s="590" t="s">
        <v>2547</v>
      </c>
      <c r="L7867" s="590" t="s">
        <v>2613</v>
      </c>
      <c r="M7867" s="591" t="s">
        <v>2614</v>
      </c>
      <c r="O7867" s="554" t="str">
        <f t="shared" si="746"/>
        <v>B4/32/04-J</v>
      </c>
      <c r="P7867" s="555"/>
      <c r="Q7867" s="555"/>
      <c r="R7867" s="555"/>
    </row>
    <row r="7870" spans="1:18" ht="14.5">
      <c r="A7870" s="587">
        <v>3</v>
      </c>
      <c r="B7870" s="588" t="s">
        <v>1576</v>
      </c>
      <c r="C7870" s="588" t="s">
        <v>36</v>
      </c>
      <c r="D7870" s="588" t="s">
        <v>36</v>
      </c>
      <c r="E7870" s="588" t="s">
        <v>36</v>
      </c>
      <c r="F7870" s="587" t="s">
        <v>448</v>
      </c>
      <c r="G7870" s="588" t="s">
        <v>36</v>
      </c>
      <c r="H7870" s="587"/>
      <c r="I7870" s="587"/>
      <c r="J7870" s="583">
        <v>539545.27</v>
      </c>
      <c r="K7870" s="588"/>
      <c r="L7870" s="588"/>
      <c r="M7870" s="587"/>
      <c r="N7870" s="587"/>
      <c r="O7870" s="587"/>
    </row>
    <row r="7871" spans="1:18" ht="72.5">
      <c r="A7871" s="587">
        <v>4</v>
      </c>
      <c r="B7871" s="588" t="s">
        <v>1576</v>
      </c>
      <c r="C7871" s="588" t="s">
        <v>36</v>
      </c>
      <c r="D7871" s="588" t="s">
        <v>36</v>
      </c>
      <c r="E7871" s="588" t="s">
        <v>36</v>
      </c>
      <c r="F7871" s="587" t="s">
        <v>449</v>
      </c>
      <c r="G7871" s="588" t="s">
        <v>36</v>
      </c>
      <c r="H7871" s="587"/>
      <c r="I7871" s="587"/>
      <c r="J7871" s="583">
        <v>486746.29</v>
      </c>
      <c r="K7871" s="588"/>
      <c r="L7871" s="588"/>
      <c r="M7871" s="587"/>
      <c r="N7871" s="587"/>
      <c r="O7871" s="587"/>
    </row>
    <row r="7872" spans="1:18" ht="14.5">
      <c r="A7872" s="587">
        <v>5</v>
      </c>
      <c r="B7872" s="588" t="s">
        <v>1576</v>
      </c>
      <c r="C7872" s="588" t="s">
        <v>36</v>
      </c>
      <c r="D7872" s="588" t="s">
        <v>36</v>
      </c>
      <c r="E7872" s="588" t="s">
        <v>36</v>
      </c>
      <c r="F7872" s="587" t="s">
        <v>450</v>
      </c>
      <c r="G7872" s="588" t="s">
        <v>36</v>
      </c>
      <c r="H7872" s="587"/>
      <c r="I7872" s="587"/>
      <c r="J7872" s="583">
        <v>267485.09999999998</v>
      </c>
      <c r="K7872" s="588"/>
      <c r="L7872" s="588"/>
      <c r="M7872" s="587"/>
      <c r="N7872" s="587"/>
      <c r="O7872" s="587"/>
    </row>
    <row r="7873" spans="1:18" ht="14.5">
      <c r="B7873" s="590" t="s">
        <v>1576</v>
      </c>
      <c r="C7873" s="590" t="s">
        <v>36</v>
      </c>
      <c r="D7873" s="590" t="s">
        <v>2615</v>
      </c>
      <c r="E7873" s="590" t="s">
        <v>5</v>
      </c>
      <c r="F7873" s="591" t="s">
        <v>451</v>
      </c>
      <c r="G7873" s="590" t="s">
        <v>311</v>
      </c>
      <c r="H7873" s="589">
        <v>8</v>
      </c>
      <c r="I7873" s="592">
        <v>14828.31</v>
      </c>
      <c r="J7873" s="592">
        <v>118626.48</v>
      </c>
      <c r="K7873" s="590" t="s">
        <v>2547</v>
      </c>
      <c r="L7873" s="590" t="s">
        <v>2616</v>
      </c>
      <c r="M7873" s="591" t="s">
        <v>451</v>
      </c>
      <c r="O7873" s="554" t="str">
        <f t="shared" ref="O7873:O7875" si="747">+_xlfn.CONCAT(B7873,"-",E7873)</f>
        <v>B4/32/05-A</v>
      </c>
      <c r="P7873" s="555"/>
      <c r="Q7873" s="555"/>
      <c r="R7873" s="555"/>
    </row>
    <row r="7874" spans="1:18" ht="14.5">
      <c r="B7874" s="590" t="s">
        <v>1576</v>
      </c>
      <c r="C7874" s="590" t="s">
        <v>36</v>
      </c>
      <c r="D7874" s="590" t="s">
        <v>2615</v>
      </c>
      <c r="E7874" s="590" t="s">
        <v>6</v>
      </c>
      <c r="F7874" s="591" t="s">
        <v>452</v>
      </c>
      <c r="G7874" s="590" t="s">
        <v>311</v>
      </c>
      <c r="H7874" s="589">
        <v>21</v>
      </c>
      <c r="I7874" s="592">
        <v>2626.85</v>
      </c>
      <c r="J7874" s="592">
        <v>55163.85</v>
      </c>
      <c r="K7874" s="590" t="s">
        <v>2547</v>
      </c>
      <c r="L7874" s="590" t="s">
        <v>2617</v>
      </c>
      <c r="M7874" s="591" t="s">
        <v>452</v>
      </c>
      <c r="O7874" s="554" t="str">
        <f t="shared" si="747"/>
        <v>B4/32/05-B</v>
      </c>
      <c r="P7874" s="555"/>
      <c r="Q7874" s="555"/>
      <c r="R7874" s="555"/>
    </row>
    <row r="7875" spans="1:18" ht="14.5">
      <c r="B7875" s="590" t="s">
        <v>1576</v>
      </c>
      <c r="C7875" s="590" t="s">
        <v>36</v>
      </c>
      <c r="D7875" s="590" t="s">
        <v>2615</v>
      </c>
      <c r="E7875" s="590" t="s">
        <v>7</v>
      </c>
      <c r="F7875" s="591" t="s">
        <v>453</v>
      </c>
      <c r="G7875" s="590" t="s">
        <v>311</v>
      </c>
      <c r="H7875" s="589">
        <v>13</v>
      </c>
      <c r="I7875" s="592">
        <v>7207.29</v>
      </c>
      <c r="J7875" s="592">
        <v>93694.77</v>
      </c>
      <c r="K7875" s="590" t="s">
        <v>2547</v>
      </c>
      <c r="L7875" s="590" t="s">
        <v>2618</v>
      </c>
      <c r="M7875" s="591" t="s">
        <v>453</v>
      </c>
      <c r="O7875" s="554" t="str">
        <f t="shared" si="747"/>
        <v>B4/32/05-C</v>
      </c>
      <c r="P7875" s="555"/>
      <c r="Q7875" s="555"/>
      <c r="R7875" s="555"/>
    </row>
    <row r="7877" spans="1:18" ht="14.5">
      <c r="A7877" s="587">
        <v>5</v>
      </c>
      <c r="B7877" s="588" t="s">
        <v>1576</v>
      </c>
      <c r="C7877" s="588" t="s">
        <v>36</v>
      </c>
      <c r="D7877" s="588" t="s">
        <v>36</v>
      </c>
      <c r="E7877" s="588" t="s">
        <v>36</v>
      </c>
      <c r="F7877" s="587" t="s">
        <v>454</v>
      </c>
      <c r="G7877" s="588" t="s">
        <v>36</v>
      </c>
      <c r="H7877" s="587"/>
      <c r="I7877" s="587"/>
      <c r="J7877" s="583">
        <v>102142.95</v>
      </c>
      <c r="K7877" s="588"/>
      <c r="L7877" s="588"/>
      <c r="M7877" s="587"/>
      <c r="N7877" s="587"/>
      <c r="O7877" s="587"/>
    </row>
    <row r="7878" spans="1:18">
      <c r="B7878" s="590" t="s">
        <v>1576</v>
      </c>
      <c r="C7878" s="590" t="s">
        <v>36</v>
      </c>
      <c r="D7878" s="590" t="s">
        <v>2615</v>
      </c>
      <c r="E7878" s="590" t="s">
        <v>8</v>
      </c>
      <c r="F7878" s="591" t="s">
        <v>455</v>
      </c>
      <c r="G7878" s="590" t="s">
        <v>168</v>
      </c>
      <c r="H7878" s="589">
        <v>162</v>
      </c>
      <c r="I7878" s="589">
        <v>209.26</v>
      </c>
      <c r="J7878" s="592">
        <v>33900.120000000003</v>
      </c>
      <c r="K7878" s="590" t="s">
        <v>2547</v>
      </c>
      <c r="L7878" s="590" t="s">
        <v>2619</v>
      </c>
      <c r="M7878" s="591" t="s">
        <v>455</v>
      </c>
      <c r="O7878" s="554" t="str">
        <f t="shared" ref="O7878:O7880" si="748">+_xlfn.CONCAT(B7878,"-",E7878)</f>
        <v>B4/32/05-D</v>
      </c>
    </row>
    <row r="7879" spans="1:18">
      <c r="B7879" s="590" t="s">
        <v>1576</v>
      </c>
      <c r="C7879" s="590" t="s">
        <v>36</v>
      </c>
      <c r="D7879" s="590" t="s">
        <v>2615</v>
      </c>
      <c r="E7879" s="590" t="s">
        <v>10</v>
      </c>
      <c r="F7879" s="591" t="s">
        <v>456</v>
      </c>
      <c r="G7879" s="590" t="s">
        <v>168</v>
      </c>
      <c r="H7879" s="589">
        <v>132</v>
      </c>
      <c r="I7879" s="589">
        <v>209.26</v>
      </c>
      <c r="J7879" s="592">
        <v>27622.32</v>
      </c>
      <c r="K7879" s="590" t="s">
        <v>2547</v>
      </c>
      <c r="L7879" s="590" t="s">
        <v>2621</v>
      </c>
      <c r="M7879" s="591" t="s">
        <v>456</v>
      </c>
      <c r="O7879" s="554" t="str">
        <f t="shared" si="748"/>
        <v>B4/32/05-E</v>
      </c>
    </row>
    <row r="7880" spans="1:18" ht="14.5">
      <c r="B7880" s="590" t="s">
        <v>1576</v>
      </c>
      <c r="C7880" s="590" t="s">
        <v>36</v>
      </c>
      <c r="D7880" s="590" t="s">
        <v>2615</v>
      </c>
      <c r="E7880" s="590" t="s">
        <v>11</v>
      </c>
      <c r="F7880" s="591" t="s">
        <v>457</v>
      </c>
      <c r="G7880" s="590" t="s">
        <v>168</v>
      </c>
      <c r="H7880" s="589">
        <v>183</v>
      </c>
      <c r="I7880" s="589">
        <v>221.97</v>
      </c>
      <c r="J7880" s="592">
        <v>40620.51</v>
      </c>
      <c r="K7880" s="590" t="s">
        <v>2547</v>
      </c>
      <c r="L7880" s="590" t="s">
        <v>2625</v>
      </c>
      <c r="M7880" s="591" t="s">
        <v>457</v>
      </c>
      <c r="O7880" s="554" t="str">
        <f t="shared" si="748"/>
        <v>B4/32/05-F</v>
      </c>
      <c r="P7880" s="555"/>
      <c r="Q7880" s="555"/>
      <c r="R7880" s="555"/>
    </row>
    <row r="7882" spans="1:18" ht="14.5">
      <c r="A7882" s="587">
        <v>5</v>
      </c>
      <c r="B7882" s="588" t="s">
        <v>1576</v>
      </c>
      <c r="C7882" s="588" t="s">
        <v>36</v>
      </c>
      <c r="D7882" s="588" t="s">
        <v>36</v>
      </c>
      <c r="E7882" s="588" t="s">
        <v>36</v>
      </c>
      <c r="F7882" s="587" t="s">
        <v>458</v>
      </c>
      <c r="G7882" s="588" t="s">
        <v>36</v>
      </c>
      <c r="H7882" s="587"/>
      <c r="I7882" s="587"/>
      <c r="J7882" s="583">
        <v>117118.24</v>
      </c>
      <c r="K7882" s="588"/>
      <c r="L7882" s="588"/>
      <c r="M7882" s="587"/>
      <c r="N7882" s="587"/>
      <c r="O7882" s="587"/>
    </row>
    <row r="7883" spans="1:18">
      <c r="B7883" s="590" t="s">
        <v>1576</v>
      </c>
      <c r="C7883" s="590" t="s">
        <v>36</v>
      </c>
      <c r="D7883" s="590" t="s">
        <v>2615</v>
      </c>
      <c r="E7883" s="590" t="s">
        <v>27</v>
      </c>
      <c r="F7883" s="591" t="s">
        <v>459</v>
      </c>
      <c r="G7883" s="590" t="s">
        <v>168</v>
      </c>
      <c r="H7883" s="589">
        <v>77</v>
      </c>
      <c r="I7883" s="589">
        <v>276.69</v>
      </c>
      <c r="J7883" s="592">
        <v>21305.13</v>
      </c>
      <c r="K7883" s="590" t="s">
        <v>2547</v>
      </c>
      <c r="L7883" s="590" t="s">
        <v>2622</v>
      </c>
      <c r="M7883" s="591" t="s">
        <v>459</v>
      </c>
      <c r="O7883" s="554" t="str">
        <f t="shared" ref="O7883:O7885" si="749">+_xlfn.CONCAT(B7883,"-",E7883)</f>
        <v>B4/32/05-G</v>
      </c>
    </row>
    <row r="7884" spans="1:18">
      <c r="B7884" s="590" t="s">
        <v>1576</v>
      </c>
      <c r="C7884" s="590" t="s">
        <v>36</v>
      </c>
      <c r="D7884" s="590" t="s">
        <v>2615</v>
      </c>
      <c r="E7884" s="590" t="s">
        <v>28</v>
      </c>
      <c r="F7884" s="591" t="s">
        <v>460</v>
      </c>
      <c r="G7884" s="590" t="s">
        <v>168</v>
      </c>
      <c r="H7884" s="589">
        <v>503</v>
      </c>
      <c r="I7884" s="589">
        <v>101.69</v>
      </c>
      <c r="J7884" s="592">
        <v>51150.07</v>
      </c>
      <c r="K7884" s="590" t="s">
        <v>2547</v>
      </c>
      <c r="L7884" s="590" t="s">
        <v>5596</v>
      </c>
      <c r="M7884" s="591" t="s">
        <v>460</v>
      </c>
      <c r="O7884" s="554" t="str">
        <f t="shared" si="749"/>
        <v>B4/32/05-H</v>
      </c>
    </row>
    <row r="7885" spans="1:18" ht="14.5">
      <c r="B7885" s="590" t="s">
        <v>1576</v>
      </c>
      <c r="C7885" s="590" t="s">
        <v>36</v>
      </c>
      <c r="D7885" s="590" t="s">
        <v>2615</v>
      </c>
      <c r="E7885" s="590" t="s">
        <v>33</v>
      </c>
      <c r="F7885" s="591" t="s">
        <v>2623</v>
      </c>
      <c r="G7885" s="590" t="s">
        <v>168</v>
      </c>
      <c r="H7885" s="589">
        <v>384</v>
      </c>
      <c r="I7885" s="589">
        <v>116.31</v>
      </c>
      <c r="J7885" s="592">
        <v>44663.040000000001</v>
      </c>
      <c r="K7885" s="590" t="s">
        <v>2547</v>
      </c>
      <c r="L7885" s="590" t="s">
        <v>2624</v>
      </c>
      <c r="M7885" s="591" t="s">
        <v>2623</v>
      </c>
      <c r="O7885" s="554" t="str">
        <f t="shared" si="749"/>
        <v>B4/32/05-J</v>
      </c>
      <c r="P7885" s="555"/>
      <c r="Q7885" s="555"/>
      <c r="R7885" s="555"/>
    </row>
    <row r="7887" spans="1:18" ht="14.5">
      <c r="A7887" s="587">
        <v>4</v>
      </c>
      <c r="B7887" s="588" t="s">
        <v>1576</v>
      </c>
      <c r="C7887" s="588" t="s">
        <v>36</v>
      </c>
      <c r="D7887" s="588" t="s">
        <v>36</v>
      </c>
      <c r="E7887" s="588" t="s">
        <v>36</v>
      </c>
      <c r="F7887" s="587" t="s">
        <v>462</v>
      </c>
      <c r="G7887" s="588" t="s">
        <v>36</v>
      </c>
      <c r="H7887" s="587"/>
      <c r="I7887" s="587"/>
      <c r="J7887" s="583">
        <v>35865.81</v>
      </c>
      <c r="K7887" s="588"/>
      <c r="L7887" s="588"/>
      <c r="M7887" s="587"/>
      <c r="N7887" s="587"/>
      <c r="O7887" s="587"/>
    </row>
    <row r="7888" spans="1:18" ht="29">
      <c r="A7888" s="587">
        <v>5</v>
      </c>
      <c r="B7888" s="588" t="s">
        <v>1576</v>
      </c>
      <c r="C7888" s="588" t="s">
        <v>36</v>
      </c>
      <c r="D7888" s="588" t="s">
        <v>36</v>
      </c>
      <c r="E7888" s="588" t="s">
        <v>36</v>
      </c>
      <c r="F7888" s="587" t="s">
        <v>463</v>
      </c>
      <c r="G7888" s="588" t="s">
        <v>36</v>
      </c>
      <c r="H7888" s="587"/>
      <c r="I7888" s="587"/>
      <c r="J7888" s="583">
        <v>35865.81</v>
      </c>
      <c r="K7888" s="588"/>
      <c r="L7888" s="588"/>
      <c r="M7888" s="587"/>
      <c r="N7888" s="587"/>
      <c r="O7888" s="587"/>
    </row>
    <row r="7889" spans="1:18">
      <c r="B7889" s="590" t="s">
        <v>1576</v>
      </c>
      <c r="C7889" s="590" t="s">
        <v>36</v>
      </c>
      <c r="D7889" s="590" t="s">
        <v>2615</v>
      </c>
      <c r="E7889" s="590" t="s">
        <v>34</v>
      </c>
      <c r="F7889" s="591" t="s">
        <v>457</v>
      </c>
      <c r="G7889" s="590" t="s">
        <v>168</v>
      </c>
      <c r="H7889" s="589">
        <v>138</v>
      </c>
      <c r="I7889" s="589">
        <v>221.97</v>
      </c>
      <c r="J7889" s="592">
        <v>30631.86</v>
      </c>
      <c r="K7889" s="590" t="s">
        <v>2547</v>
      </c>
      <c r="L7889" s="590" t="s">
        <v>2625</v>
      </c>
      <c r="M7889" s="591" t="s">
        <v>457</v>
      </c>
      <c r="O7889" s="554" t="str">
        <f t="shared" ref="O7889:O7890" si="750">+_xlfn.CONCAT(B7889,"-",E7889)</f>
        <v>B4/32/05-K</v>
      </c>
    </row>
    <row r="7890" spans="1:18" ht="14.5">
      <c r="B7890" s="590" t="s">
        <v>1576</v>
      </c>
      <c r="C7890" s="590" t="s">
        <v>36</v>
      </c>
      <c r="D7890" s="590" t="s">
        <v>2615</v>
      </c>
      <c r="E7890" s="590" t="s">
        <v>39</v>
      </c>
      <c r="F7890" s="591" t="s">
        <v>465</v>
      </c>
      <c r="G7890" s="590" t="s">
        <v>168</v>
      </c>
      <c r="H7890" s="589">
        <v>45</v>
      </c>
      <c r="I7890" s="589">
        <v>116.31</v>
      </c>
      <c r="J7890" s="592">
        <v>5233.95</v>
      </c>
      <c r="K7890" s="590" t="s">
        <v>2547</v>
      </c>
      <c r="L7890" s="590" t="s">
        <v>2624</v>
      </c>
      <c r="M7890" s="591" t="s">
        <v>2623</v>
      </c>
      <c r="O7890" s="554" t="str">
        <f t="shared" si="750"/>
        <v>B4/32/05-L</v>
      </c>
      <c r="P7890" s="555"/>
      <c r="Q7890" s="555"/>
      <c r="R7890" s="555"/>
    </row>
    <row r="7891" spans="1:18" ht="14.5">
      <c r="P7891" s="555"/>
      <c r="Q7891" s="555"/>
      <c r="R7891" s="555"/>
    </row>
    <row r="7893" spans="1:18" ht="14.5">
      <c r="A7893" s="587">
        <v>4</v>
      </c>
      <c r="B7893" s="588" t="s">
        <v>1577</v>
      </c>
      <c r="C7893" s="588" t="s">
        <v>36</v>
      </c>
      <c r="D7893" s="588" t="s">
        <v>36</v>
      </c>
      <c r="E7893" s="588" t="s">
        <v>36</v>
      </c>
      <c r="F7893" s="587" t="s">
        <v>466</v>
      </c>
      <c r="G7893" s="588" t="s">
        <v>36</v>
      </c>
      <c r="H7893" s="587"/>
      <c r="I7893" s="587"/>
      <c r="J7893" s="583">
        <v>16933.169999999998</v>
      </c>
      <c r="K7893" s="588"/>
      <c r="L7893" s="588"/>
      <c r="M7893" s="587"/>
      <c r="N7893" s="587"/>
      <c r="O7893" s="587"/>
    </row>
    <row r="7894" spans="1:18" ht="29">
      <c r="A7894" s="587">
        <v>5</v>
      </c>
      <c r="B7894" s="588" t="s">
        <v>1577</v>
      </c>
      <c r="C7894" s="588" t="s">
        <v>36</v>
      </c>
      <c r="D7894" s="588" t="s">
        <v>36</v>
      </c>
      <c r="E7894" s="588" t="s">
        <v>36</v>
      </c>
      <c r="F7894" s="587" t="s">
        <v>467</v>
      </c>
      <c r="G7894" s="588" t="s">
        <v>36</v>
      </c>
      <c r="H7894" s="587"/>
      <c r="I7894" s="587"/>
      <c r="J7894" s="583">
        <v>16933.169999999998</v>
      </c>
      <c r="K7894" s="588"/>
      <c r="L7894" s="588"/>
      <c r="M7894" s="587"/>
      <c r="N7894" s="587"/>
      <c r="O7894" s="587"/>
    </row>
    <row r="7895" spans="1:18" ht="29">
      <c r="A7895" s="587">
        <v>6</v>
      </c>
      <c r="B7895" s="588" t="s">
        <v>1577</v>
      </c>
      <c r="C7895" s="588" t="s">
        <v>36</v>
      </c>
      <c r="D7895" s="588" t="s">
        <v>36</v>
      </c>
      <c r="E7895" s="588" t="s">
        <v>36</v>
      </c>
      <c r="F7895" s="587" t="s">
        <v>468</v>
      </c>
      <c r="G7895" s="588" t="s">
        <v>36</v>
      </c>
      <c r="H7895" s="587"/>
      <c r="I7895" s="587"/>
      <c r="J7895" s="583">
        <v>16933.169999999998</v>
      </c>
      <c r="K7895" s="588"/>
      <c r="L7895" s="588"/>
      <c r="M7895" s="587"/>
      <c r="N7895" s="587"/>
      <c r="O7895" s="587"/>
    </row>
    <row r="7896" spans="1:18" ht="14.5">
      <c r="B7896" s="590" t="s">
        <v>1577</v>
      </c>
      <c r="C7896" s="590" t="s">
        <v>36</v>
      </c>
      <c r="D7896" s="590" t="s">
        <v>4259</v>
      </c>
      <c r="E7896" s="590" t="s">
        <v>5</v>
      </c>
      <c r="F7896" s="591" t="s">
        <v>4260</v>
      </c>
      <c r="G7896" s="590" t="s">
        <v>168</v>
      </c>
      <c r="H7896" s="589">
        <v>183</v>
      </c>
      <c r="I7896" s="589">
        <v>59.19</v>
      </c>
      <c r="J7896" s="592">
        <v>10831.77</v>
      </c>
      <c r="K7896" s="590" t="s">
        <v>2547</v>
      </c>
      <c r="L7896" s="590" t="s">
        <v>4261</v>
      </c>
      <c r="M7896" s="591" t="s">
        <v>4260</v>
      </c>
      <c r="O7896" s="554" t="str">
        <f t="shared" ref="O7896:O7897" si="751">+_xlfn.CONCAT(B7896,"-",E7896)</f>
        <v>B4/32/06-A</v>
      </c>
      <c r="P7896" s="555"/>
      <c r="Q7896" s="555"/>
      <c r="R7896" s="555"/>
    </row>
    <row r="7897" spans="1:18" ht="14.5">
      <c r="B7897" s="590" t="s">
        <v>1577</v>
      </c>
      <c r="C7897" s="590" t="s">
        <v>36</v>
      </c>
      <c r="D7897" s="590" t="s">
        <v>2615</v>
      </c>
      <c r="E7897" s="590" t="s">
        <v>6</v>
      </c>
      <c r="F7897" s="591" t="s">
        <v>470</v>
      </c>
      <c r="G7897" s="590" t="s">
        <v>168</v>
      </c>
      <c r="H7897" s="589">
        <v>60</v>
      </c>
      <c r="I7897" s="589">
        <v>101.69</v>
      </c>
      <c r="J7897" s="592">
        <v>6101.4</v>
      </c>
      <c r="K7897" s="590" t="s">
        <v>2547</v>
      </c>
      <c r="L7897" s="590" t="s">
        <v>6427</v>
      </c>
      <c r="M7897" s="591" t="s">
        <v>470</v>
      </c>
      <c r="O7897" s="554" t="str">
        <f t="shared" si="751"/>
        <v>B4/32/06-B</v>
      </c>
      <c r="P7897" s="555"/>
      <c r="Q7897" s="555"/>
      <c r="R7897" s="555"/>
    </row>
    <row r="7898" spans="1:18" ht="14.5">
      <c r="P7898" s="555"/>
      <c r="Q7898" s="555"/>
      <c r="R7898" s="555"/>
    </row>
    <row r="7899" spans="1:18" ht="14.5">
      <c r="A7899" s="587" t="s">
        <v>1633</v>
      </c>
      <c r="B7899" s="588" t="s">
        <v>1577</v>
      </c>
      <c r="C7899" s="588" t="s">
        <v>36</v>
      </c>
      <c r="D7899" s="588" t="s">
        <v>36</v>
      </c>
      <c r="E7899" s="588" t="s">
        <v>36</v>
      </c>
      <c r="F7899" s="587" t="s">
        <v>29</v>
      </c>
      <c r="G7899" s="588"/>
      <c r="H7899" s="587"/>
      <c r="I7899" s="587"/>
      <c r="J7899" s="587"/>
      <c r="K7899" s="588"/>
      <c r="L7899" s="588"/>
      <c r="M7899" s="587"/>
      <c r="N7899" s="587"/>
      <c r="O7899" s="587"/>
    </row>
    <row r="7900" spans="1:18" ht="14.5">
      <c r="A7900" s="587" t="s">
        <v>1633</v>
      </c>
      <c r="B7900" s="588" t="s">
        <v>1577</v>
      </c>
      <c r="C7900" s="588" t="s">
        <v>36</v>
      </c>
      <c r="D7900" s="588" t="s">
        <v>36</v>
      </c>
      <c r="E7900" s="588" t="s">
        <v>36</v>
      </c>
      <c r="F7900" s="587" t="s">
        <v>9</v>
      </c>
      <c r="G7900" s="588"/>
      <c r="H7900" s="587"/>
      <c r="I7900" s="587"/>
      <c r="J7900" s="587"/>
      <c r="K7900" s="588"/>
      <c r="L7900" s="588"/>
      <c r="M7900" s="587"/>
      <c r="N7900" s="587"/>
      <c r="O7900" s="587"/>
    </row>
    <row r="7902" spans="1:18" ht="14.5">
      <c r="P7902" s="555"/>
      <c r="Q7902" s="555"/>
      <c r="R7902" s="555"/>
    </row>
    <row r="7903" spans="1:18" ht="14.5">
      <c r="A7903" s="587">
        <v>2</v>
      </c>
      <c r="B7903" s="588" t="s">
        <v>1578</v>
      </c>
      <c r="C7903" s="588" t="s">
        <v>36</v>
      </c>
      <c r="D7903" s="588" t="s">
        <v>36</v>
      </c>
      <c r="E7903" s="588" t="s">
        <v>36</v>
      </c>
      <c r="F7903" s="587" t="s">
        <v>24</v>
      </c>
      <c r="G7903" s="588" t="s">
        <v>36</v>
      </c>
      <c r="H7903" s="587"/>
      <c r="I7903" s="587"/>
      <c r="J7903" s="583">
        <v>5466384.1900000004</v>
      </c>
      <c r="K7903" s="588"/>
      <c r="L7903" s="588"/>
      <c r="M7903" s="587"/>
      <c r="N7903" s="587"/>
      <c r="O7903" s="587"/>
      <c r="P7903" s="555"/>
      <c r="Q7903" s="555"/>
      <c r="R7903" s="555"/>
    </row>
    <row r="7904" spans="1:18" ht="14.5">
      <c r="A7904" s="587">
        <v>3</v>
      </c>
      <c r="B7904" s="588" t="s">
        <v>1578</v>
      </c>
      <c r="C7904" s="588" t="s">
        <v>36</v>
      </c>
      <c r="D7904" s="588" t="s">
        <v>36</v>
      </c>
      <c r="E7904" s="588" t="s">
        <v>36</v>
      </c>
      <c r="F7904" s="587" t="s">
        <v>477</v>
      </c>
      <c r="G7904" s="588" t="s">
        <v>36</v>
      </c>
      <c r="H7904" s="587"/>
      <c r="I7904" s="587"/>
      <c r="J7904" s="583">
        <v>1042353.15</v>
      </c>
      <c r="K7904" s="588"/>
      <c r="L7904" s="588"/>
      <c r="M7904" s="587"/>
      <c r="N7904" s="587"/>
      <c r="O7904" s="587"/>
    </row>
    <row r="7905" spans="1:18" ht="145">
      <c r="A7905" s="587">
        <v>4</v>
      </c>
      <c r="B7905" s="588" t="s">
        <v>1578</v>
      </c>
      <c r="C7905" s="588" t="s">
        <v>36</v>
      </c>
      <c r="D7905" s="588" t="s">
        <v>36</v>
      </c>
      <c r="E7905" s="588" t="s">
        <v>36</v>
      </c>
      <c r="F7905" s="587" t="s">
        <v>2627</v>
      </c>
      <c r="G7905" s="588" t="s">
        <v>36</v>
      </c>
      <c r="H7905" s="587"/>
      <c r="I7905" s="587"/>
      <c r="J7905" s="583">
        <v>848992.5</v>
      </c>
      <c r="K7905" s="588"/>
      <c r="L7905" s="588"/>
      <c r="M7905" s="587"/>
      <c r="N7905" s="587"/>
      <c r="O7905" s="587"/>
    </row>
    <row r="7906" spans="1:18" ht="14.5">
      <c r="A7906" s="587">
        <v>5</v>
      </c>
      <c r="B7906" s="588" t="s">
        <v>1578</v>
      </c>
      <c r="C7906" s="588" t="s">
        <v>36</v>
      </c>
      <c r="D7906" s="588" t="s">
        <v>36</v>
      </c>
      <c r="E7906" s="588" t="s">
        <v>36</v>
      </c>
      <c r="F7906" s="587" t="s">
        <v>479</v>
      </c>
      <c r="G7906" s="588" t="s">
        <v>36</v>
      </c>
      <c r="H7906" s="587"/>
      <c r="I7906" s="587"/>
      <c r="J7906" s="587">
        <v>0</v>
      </c>
      <c r="K7906" s="588"/>
      <c r="L7906" s="588"/>
      <c r="M7906" s="587"/>
      <c r="N7906" s="587"/>
      <c r="O7906" s="587"/>
      <c r="P7906" s="555"/>
      <c r="Q7906" s="555"/>
      <c r="R7906" s="555"/>
    </row>
    <row r="7907" spans="1:18" ht="14.5">
      <c r="A7907" s="587">
        <v>5</v>
      </c>
      <c r="B7907" s="588" t="s">
        <v>1578</v>
      </c>
      <c r="C7907" s="588" t="s">
        <v>36</v>
      </c>
      <c r="D7907" s="588" t="s">
        <v>36</v>
      </c>
      <c r="E7907" s="588" t="s">
        <v>36</v>
      </c>
      <c r="F7907" s="587" t="s">
        <v>480</v>
      </c>
      <c r="G7907" s="588" t="s">
        <v>36</v>
      </c>
      <c r="H7907" s="587"/>
      <c r="I7907" s="587"/>
      <c r="J7907" s="583">
        <v>402615</v>
      </c>
      <c r="K7907" s="588"/>
      <c r="L7907" s="588"/>
      <c r="M7907" s="587"/>
      <c r="N7907" s="587"/>
      <c r="O7907" s="587"/>
      <c r="P7907" s="555"/>
      <c r="Q7907" s="555"/>
      <c r="R7907" s="555"/>
    </row>
    <row r="7908" spans="1:18" ht="14.5">
      <c r="B7908" s="590" t="s">
        <v>1578</v>
      </c>
      <c r="C7908" s="590" t="s">
        <v>1914</v>
      </c>
      <c r="D7908" s="590" t="s">
        <v>2630</v>
      </c>
      <c r="E7908" s="590" t="s">
        <v>5</v>
      </c>
      <c r="F7908" s="591" t="s">
        <v>481</v>
      </c>
      <c r="G7908" s="590" t="s">
        <v>179</v>
      </c>
      <c r="H7908" s="589">
        <v>460</v>
      </c>
      <c r="I7908" s="589">
        <v>875.25</v>
      </c>
      <c r="J7908" s="592">
        <v>402615</v>
      </c>
      <c r="K7908" s="590" t="s">
        <v>2631</v>
      </c>
      <c r="L7908" s="590" t="s">
        <v>6428</v>
      </c>
      <c r="M7908" s="591" t="s">
        <v>481</v>
      </c>
      <c r="O7908" s="554" t="str">
        <f>+_xlfn.CONCAT(B7908,"-",E7908)</f>
        <v>B4/33/01-A</v>
      </c>
      <c r="P7908" s="555"/>
      <c r="Q7908" s="555"/>
      <c r="R7908" s="555"/>
    </row>
    <row r="7909" spans="1:18" ht="14.5">
      <c r="P7909" s="555"/>
      <c r="Q7909" s="555"/>
      <c r="R7909" s="555"/>
    </row>
    <row r="7910" spans="1:18" ht="14.5">
      <c r="A7910" s="587">
        <v>5</v>
      </c>
      <c r="B7910" s="588" t="s">
        <v>1578</v>
      </c>
      <c r="C7910" s="588" t="s">
        <v>36</v>
      </c>
      <c r="D7910" s="588" t="s">
        <v>36</v>
      </c>
      <c r="E7910" s="588" t="s">
        <v>36</v>
      </c>
      <c r="F7910" s="587" t="s">
        <v>482</v>
      </c>
      <c r="G7910" s="588" t="s">
        <v>36</v>
      </c>
      <c r="H7910" s="587"/>
      <c r="I7910" s="587"/>
      <c r="J7910" s="583">
        <v>402615</v>
      </c>
      <c r="K7910" s="588"/>
      <c r="L7910" s="588"/>
      <c r="M7910" s="587"/>
      <c r="N7910" s="587"/>
      <c r="O7910" s="587"/>
      <c r="P7910" s="555"/>
      <c r="Q7910" s="555"/>
      <c r="R7910" s="555"/>
    </row>
    <row r="7911" spans="1:18">
      <c r="B7911" s="590" t="s">
        <v>1578</v>
      </c>
      <c r="C7911" s="590" t="s">
        <v>1914</v>
      </c>
      <c r="D7911" s="590" t="s">
        <v>2630</v>
      </c>
      <c r="E7911" s="590" t="s">
        <v>6</v>
      </c>
      <c r="F7911" s="591" t="s">
        <v>481</v>
      </c>
      <c r="G7911" s="590" t="s">
        <v>179</v>
      </c>
      <c r="H7911" s="589">
        <v>460</v>
      </c>
      <c r="I7911" s="589">
        <v>875.25</v>
      </c>
      <c r="J7911" s="592">
        <v>402615</v>
      </c>
      <c r="K7911" s="590" t="s">
        <v>2631</v>
      </c>
      <c r="L7911" s="590" t="s">
        <v>6429</v>
      </c>
      <c r="M7911" s="591" t="s">
        <v>481</v>
      </c>
      <c r="O7911" s="554" t="str">
        <f>+_xlfn.CONCAT(B7911,"-",E7911)</f>
        <v>B4/33/01-B</v>
      </c>
    </row>
    <row r="7913" spans="1:18" ht="14.5">
      <c r="A7913" s="587">
        <v>5</v>
      </c>
      <c r="B7913" s="588" t="s">
        <v>1578</v>
      </c>
      <c r="C7913" s="588" t="s">
        <v>36</v>
      </c>
      <c r="D7913" s="588" t="s">
        <v>36</v>
      </c>
      <c r="E7913" s="588" t="s">
        <v>36</v>
      </c>
      <c r="F7913" s="587" t="s">
        <v>483</v>
      </c>
      <c r="G7913" s="588" t="s">
        <v>36</v>
      </c>
      <c r="H7913" s="587"/>
      <c r="I7913" s="587"/>
      <c r="J7913" s="583">
        <v>43762.5</v>
      </c>
      <c r="K7913" s="588"/>
      <c r="L7913" s="588"/>
      <c r="M7913" s="587"/>
      <c r="N7913" s="587"/>
      <c r="O7913" s="587"/>
      <c r="P7913" s="555"/>
      <c r="Q7913" s="555"/>
      <c r="R7913" s="555"/>
    </row>
    <row r="7914" spans="1:18">
      <c r="B7914" s="590" t="s">
        <v>1578</v>
      </c>
      <c r="C7914" s="590" t="s">
        <v>1914</v>
      </c>
      <c r="D7914" s="590" t="s">
        <v>2630</v>
      </c>
      <c r="E7914" s="590" t="s">
        <v>7</v>
      </c>
      <c r="F7914" s="591" t="s">
        <v>481</v>
      </c>
      <c r="G7914" s="590" t="s">
        <v>179</v>
      </c>
      <c r="H7914" s="589">
        <v>50</v>
      </c>
      <c r="I7914" s="589">
        <v>875.25</v>
      </c>
      <c r="J7914" s="592">
        <v>43762.5</v>
      </c>
      <c r="K7914" s="590" t="s">
        <v>2631</v>
      </c>
      <c r="L7914" s="590" t="s">
        <v>6430</v>
      </c>
      <c r="M7914" s="591" t="s">
        <v>481</v>
      </c>
      <c r="O7914" s="554" t="str">
        <f>+_xlfn.CONCAT(B7914,"-",E7914)</f>
        <v>B4/33/01-C</v>
      </c>
    </row>
    <row r="7916" spans="1:18" ht="14.5">
      <c r="A7916" s="587">
        <v>4</v>
      </c>
      <c r="B7916" s="588" t="s">
        <v>1578</v>
      </c>
      <c r="C7916" s="588" t="s">
        <v>36</v>
      </c>
      <c r="D7916" s="588" t="s">
        <v>36</v>
      </c>
      <c r="E7916" s="588" t="s">
        <v>36</v>
      </c>
      <c r="F7916" s="587" t="s">
        <v>484</v>
      </c>
      <c r="G7916" s="588" t="s">
        <v>36</v>
      </c>
      <c r="H7916" s="587"/>
      <c r="I7916" s="587"/>
      <c r="J7916" s="583">
        <v>103340.65</v>
      </c>
      <c r="K7916" s="588"/>
      <c r="L7916" s="588"/>
      <c r="M7916" s="587"/>
      <c r="N7916" s="587"/>
      <c r="O7916" s="587"/>
      <c r="P7916" s="555"/>
      <c r="Q7916" s="555"/>
      <c r="R7916" s="555"/>
    </row>
    <row r="7917" spans="1:18" ht="87.5">
      <c r="B7917" s="590" t="s">
        <v>1578</v>
      </c>
      <c r="C7917" s="590" t="s">
        <v>1914</v>
      </c>
      <c r="D7917" s="590" t="s">
        <v>2630</v>
      </c>
      <c r="E7917" s="590" t="s">
        <v>8</v>
      </c>
      <c r="F7917" s="591" t="s">
        <v>485</v>
      </c>
      <c r="G7917" s="590" t="s">
        <v>311</v>
      </c>
      <c r="H7917" s="589">
        <v>5</v>
      </c>
      <c r="I7917" s="592">
        <v>20668.13</v>
      </c>
      <c r="J7917" s="592">
        <v>103340.65</v>
      </c>
      <c r="K7917" s="590" t="s">
        <v>2631</v>
      </c>
      <c r="L7917" s="590" t="s">
        <v>6431</v>
      </c>
      <c r="M7917" s="591" t="s">
        <v>485</v>
      </c>
      <c r="O7917" s="554" t="str">
        <f>+_xlfn.CONCAT(B7917,"-",E7917)</f>
        <v>B4/33/01-D</v>
      </c>
    </row>
    <row r="7919" spans="1:18" ht="14.5">
      <c r="P7919" s="555"/>
      <c r="Q7919" s="555"/>
      <c r="R7919" s="555"/>
    </row>
    <row r="7920" spans="1:18" ht="14.5">
      <c r="A7920" s="587">
        <v>4</v>
      </c>
      <c r="B7920" s="588" t="s">
        <v>1579</v>
      </c>
      <c r="C7920" s="588" t="s">
        <v>36</v>
      </c>
      <c r="D7920" s="588" t="s">
        <v>36</v>
      </c>
      <c r="E7920" s="588" t="s">
        <v>36</v>
      </c>
      <c r="F7920" s="587" t="s">
        <v>486</v>
      </c>
      <c r="G7920" s="588" t="s">
        <v>36</v>
      </c>
      <c r="H7920" s="587"/>
      <c r="I7920" s="587"/>
      <c r="J7920" s="583">
        <v>26152.5</v>
      </c>
      <c r="K7920" s="588"/>
      <c r="L7920" s="588"/>
      <c r="M7920" s="587"/>
      <c r="N7920" s="587"/>
      <c r="O7920" s="587"/>
    </row>
    <row r="7921" spans="1:18" ht="112.5">
      <c r="B7921" s="590" t="s">
        <v>1579</v>
      </c>
      <c r="C7921" s="590" t="s">
        <v>1914</v>
      </c>
      <c r="D7921" s="590" t="s">
        <v>2630</v>
      </c>
      <c r="E7921" s="590" t="s">
        <v>5</v>
      </c>
      <c r="F7921" s="591" t="s">
        <v>2636</v>
      </c>
      <c r="G7921" s="590" t="s">
        <v>311</v>
      </c>
      <c r="H7921" s="589">
        <v>1</v>
      </c>
      <c r="I7921" s="592">
        <v>26152.5</v>
      </c>
      <c r="J7921" s="592">
        <v>26152.5</v>
      </c>
      <c r="K7921" s="590" t="s">
        <v>2631</v>
      </c>
      <c r="L7921" s="590" t="s">
        <v>6432</v>
      </c>
      <c r="M7921" s="591" t="s">
        <v>2636</v>
      </c>
      <c r="O7921" s="554" t="str">
        <f>+_xlfn.CONCAT(B7921,"-",E7921)</f>
        <v>B4/33/02-A</v>
      </c>
    </row>
    <row r="7923" spans="1:18" ht="14.5">
      <c r="A7923" s="587">
        <v>4</v>
      </c>
      <c r="B7923" s="588" t="s">
        <v>1579</v>
      </c>
      <c r="C7923" s="588" t="s">
        <v>36</v>
      </c>
      <c r="D7923" s="588" t="s">
        <v>36</v>
      </c>
      <c r="E7923" s="588" t="s">
        <v>36</v>
      </c>
      <c r="F7923" s="587" t="s">
        <v>488</v>
      </c>
      <c r="G7923" s="588" t="s">
        <v>36</v>
      </c>
      <c r="H7923" s="587"/>
      <c r="I7923" s="587"/>
      <c r="J7923" s="583">
        <v>28652.5</v>
      </c>
      <c r="K7923" s="588"/>
      <c r="L7923" s="588"/>
      <c r="M7923" s="587"/>
      <c r="N7923" s="587"/>
      <c r="O7923" s="587"/>
      <c r="P7923" s="555"/>
      <c r="Q7923" s="555"/>
      <c r="R7923" s="555"/>
    </row>
    <row r="7924" spans="1:18" ht="112.5">
      <c r="B7924" s="590" t="s">
        <v>1579</v>
      </c>
      <c r="C7924" s="590" t="s">
        <v>1914</v>
      </c>
      <c r="D7924" s="590" t="s">
        <v>2630</v>
      </c>
      <c r="E7924" s="590" t="s">
        <v>6</v>
      </c>
      <c r="F7924" s="591" t="s">
        <v>2638</v>
      </c>
      <c r="G7924" s="590" t="s">
        <v>311</v>
      </c>
      <c r="H7924" s="589">
        <v>1</v>
      </c>
      <c r="I7924" s="592">
        <v>28652.5</v>
      </c>
      <c r="J7924" s="592">
        <v>28652.5</v>
      </c>
      <c r="K7924" s="590" t="s">
        <v>2631</v>
      </c>
      <c r="L7924" s="590" t="s">
        <v>6433</v>
      </c>
      <c r="M7924" s="591" t="s">
        <v>2638</v>
      </c>
      <c r="O7924" s="554" t="str">
        <f>+_xlfn.CONCAT(B7924,"-",E7924)</f>
        <v>B4/33/02-B</v>
      </c>
    </row>
    <row r="7926" spans="1:18" ht="14.5">
      <c r="P7926" s="555"/>
      <c r="Q7926" s="555"/>
      <c r="R7926" s="555"/>
    </row>
    <row r="7927" spans="1:18" ht="14.5">
      <c r="A7927" s="587">
        <v>4</v>
      </c>
      <c r="B7927" s="588" t="s">
        <v>1580</v>
      </c>
      <c r="C7927" s="588" t="s">
        <v>36</v>
      </c>
      <c r="D7927" s="588" t="s">
        <v>36</v>
      </c>
      <c r="E7927" s="588" t="s">
        <v>36</v>
      </c>
      <c r="F7927" s="587" t="s">
        <v>490</v>
      </c>
      <c r="G7927" s="588" t="s">
        <v>36</v>
      </c>
      <c r="H7927" s="587"/>
      <c r="I7927" s="587"/>
      <c r="J7927" s="583">
        <v>35215</v>
      </c>
      <c r="K7927" s="588"/>
      <c r="L7927" s="588"/>
      <c r="M7927" s="587"/>
      <c r="N7927" s="587"/>
      <c r="O7927" s="587"/>
    </row>
    <row r="7928" spans="1:18" ht="159.5">
      <c r="A7928" s="587">
        <v>5</v>
      </c>
      <c r="B7928" s="588" t="s">
        <v>1580</v>
      </c>
      <c r="C7928" s="588" t="s">
        <v>36</v>
      </c>
      <c r="D7928" s="588" t="s">
        <v>36</v>
      </c>
      <c r="E7928" s="588" t="s">
        <v>36</v>
      </c>
      <c r="F7928" s="587" t="s">
        <v>491</v>
      </c>
      <c r="G7928" s="588" t="s">
        <v>36</v>
      </c>
      <c r="H7928" s="587"/>
      <c r="I7928" s="587"/>
      <c r="J7928" s="583">
        <v>35215</v>
      </c>
      <c r="K7928" s="588"/>
      <c r="L7928" s="588"/>
      <c r="M7928" s="587"/>
      <c r="N7928" s="587"/>
      <c r="O7928" s="587"/>
    </row>
    <row r="7929" spans="1:18" ht="14.5">
      <c r="A7929" s="587">
        <v>6</v>
      </c>
      <c r="B7929" s="588" t="s">
        <v>1580</v>
      </c>
      <c r="C7929" s="588" t="s">
        <v>36</v>
      </c>
      <c r="D7929" s="588" t="s">
        <v>36</v>
      </c>
      <c r="E7929" s="588" t="s">
        <v>36</v>
      </c>
      <c r="F7929" s="587" t="s">
        <v>492</v>
      </c>
      <c r="G7929" s="588" t="s">
        <v>36</v>
      </c>
      <c r="H7929" s="587"/>
      <c r="I7929" s="587"/>
      <c r="J7929" s="587">
        <v>0</v>
      </c>
      <c r="K7929" s="588"/>
      <c r="L7929" s="588"/>
      <c r="M7929" s="587"/>
      <c r="N7929" s="587"/>
      <c r="O7929" s="587"/>
    </row>
    <row r="7930" spans="1:18" ht="14.5">
      <c r="A7930" s="587">
        <v>6</v>
      </c>
      <c r="B7930" s="588" t="s">
        <v>1580</v>
      </c>
      <c r="C7930" s="588" t="s">
        <v>36</v>
      </c>
      <c r="D7930" s="588" t="s">
        <v>36</v>
      </c>
      <c r="E7930" s="588" t="s">
        <v>36</v>
      </c>
      <c r="F7930" s="587" t="s">
        <v>479</v>
      </c>
      <c r="G7930" s="588" t="s">
        <v>36</v>
      </c>
      <c r="H7930" s="587"/>
      <c r="I7930" s="587"/>
      <c r="J7930" s="583">
        <v>35215</v>
      </c>
      <c r="K7930" s="588"/>
      <c r="L7930" s="588"/>
      <c r="M7930" s="587"/>
      <c r="N7930" s="587"/>
      <c r="O7930" s="587"/>
      <c r="P7930" s="555"/>
      <c r="Q7930" s="555"/>
      <c r="R7930" s="555"/>
    </row>
    <row r="7931" spans="1:18" ht="14.5">
      <c r="B7931" s="590" t="s">
        <v>1580</v>
      </c>
      <c r="C7931" s="590" t="s">
        <v>1914</v>
      </c>
      <c r="D7931" s="590" t="s">
        <v>2641</v>
      </c>
      <c r="E7931" s="590" t="s">
        <v>5</v>
      </c>
      <c r="F7931" s="591" t="s">
        <v>493</v>
      </c>
      <c r="G7931" s="590" t="s">
        <v>311</v>
      </c>
      <c r="H7931" s="589">
        <v>2</v>
      </c>
      <c r="I7931" s="592">
        <v>17607.5</v>
      </c>
      <c r="J7931" s="592">
        <v>35215</v>
      </c>
      <c r="K7931" s="590" t="s">
        <v>2631</v>
      </c>
      <c r="L7931" s="590" t="s">
        <v>6434</v>
      </c>
      <c r="M7931" s="591" t="s">
        <v>493</v>
      </c>
      <c r="O7931" s="554" t="str">
        <f>+_xlfn.CONCAT(B7931,"-",E7931)</f>
        <v>B4/33/03-A</v>
      </c>
      <c r="P7931" s="555"/>
      <c r="Q7931" s="555"/>
      <c r="R7931" s="555"/>
    </row>
    <row r="7932" spans="1:18" ht="14.5">
      <c r="P7932" s="555"/>
      <c r="Q7932" s="555"/>
      <c r="R7932" s="555"/>
    </row>
    <row r="7933" spans="1:18" ht="14.5">
      <c r="A7933" s="587" t="s">
        <v>1633</v>
      </c>
      <c r="B7933" s="588" t="s">
        <v>1580</v>
      </c>
      <c r="C7933" s="588" t="s">
        <v>36</v>
      </c>
      <c r="D7933" s="588" t="s">
        <v>36</v>
      </c>
      <c r="E7933" s="588" t="s">
        <v>36</v>
      </c>
      <c r="F7933" s="587" t="s">
        <v>494</v>
      </c>
      <c r="G7933" s="588"/>
      <c r="H7933" s="587"/>
      <c r="I7933" s="587"/>
      <c r="J7933" s="587"/>
      <c r="K7933" s="588"/>
      <c r="L7933" s="588"/>
      <c r="M7933" s="587"/>
      <c r="N7933" s="587"/>
      <c r="O7933" s="587"/>
      <c r="P7933" s="555"/>
      <c r="Q7933" s="555"/>
      <c r="R7933" s="555"/>
    </row>
    <row r="7935" spans="1:18" ht="14.5">
      <c r="A7935" s="587">
        <v>3</v>
      </c>
      <c r="B7935" s="588" t="s">
        <v>1580</v>
      </c>
      <c r="C7935" s="588" t="s">
        <v>36</v>
      </c>
      <c r="D7935" s="588" t="s">
        <v>36</v>
      </c>
      <c r="E7935" s="588" t="s">
        <v>36</v>
      </c>
      <c r="F7935" s="587" t="s">
        <v>495</v>
      </c>
      <c r="G7935" s="588" t="s">
        <v>36</v>
      </c>
      <c r="H7935" s="587"/>
      <c r="I7935" s="587"/>
      <c r="J7935" s="583">
        <v>809606.25</v>
      </c>
      <c r="K7935" s="588"/>
      <c r="L7935" s="588"/>
      <c r="M7935" s="587"/>
      <c r="N7935" s="587"/>
      <c r="O7935" s="587"/>
    </row>
    <row r="7936" spans="1:18" ht="14.5">
      <c r="A7936" s="587">
        <v>4</v>
      </c>
      <c r="B7936" s="588" t="s">
        <v>1580</v>
      </c>
      <c r="C7936" s="588" t="s">
        <v>36</v>
      </c>
      <c r="D7936" s="588" t="s">
        <v>36</v>
      </c>
      <c r="E7936" s="588" t="s">
        <v>36</v>
      </c>
      <c r="F7936" s="587" t="s">
        <v>496</v>
      </c>
      <c r="G7936" s="588" t="s">
        <v>36</v>
      </c>
      <c r="H7936" s="587"/>
      <c r="I7936" s="587"/>
      <c r="J7936" s="583">
        <v>809606.25</v>
      </c>
      <c r="K7936" s="588"/>
      <c r="L7936" s="588"/>
      <c r="M7936" s="587"/>
      <c r="N7936" s="587"/>
      <c r="O7936" s="587"/>
      <c r="P7936" s="555"/>
      <c r="Q7936" s="555"/>
      <c r="R7936" s="555"/>
    </row>
    <row r="7937" spans="1:18" ht="145">
      <c r="A7937" s="587">
        <v>5</v>
      </c>
      <c r="B7937" s="588" t="s">
        <v>1580</v>
      </c>
      <c r="C7937" s="588" t="s">
        <v>36</v>
      </c>
      <c r="D7937" s="588" t="s">
        <v>36</v>
      </c>
      <c r="E7937" s="588" t="s">
        <v>36</v>
      </c>
      <c r="F7937" s="587" t="s">
        <v>2646</v>
      </c>
      <c r="G7937" s="588" t="s">
        <v>36</v>
      </c>
      <c r="H7937" s="587"/>
      <c r="I7937" s="587"/>
      <c r="J7937" s="583">
        <v>809606.25</v>
      </c>
      <c r="K7937" s="588"/>
      <c r="L7937" s="588"/>
      <c r="M7937" s="587"/>
      <c r="N7937" s="587"/>
      <c r="O7937" s="587"/>
    </row>
    <row r="7938" spans="1:18" ht="14.5">
      <c r="A7938" s="587">
        <v>6</v>
      </c>
      <c r="B7938" s="588" t="s">
        <v>1580</v>
      </c>
      <c r="C7938" s="588" t="s">
        <v>36</v>
      </c>
      <c r="D7938" s="588" t="s">
        <v>36</v>
      </c>
      <c r="E7938" s="588" t="s">
        <v>36</v>
      </c>
      <c r="F7938" s="587" t="s">
        <v>479</v>
      </c>
      <c r="G7938" s="588" t="s">
        <v>36</v>
      </c>
      <c r="H7938" s="587"/>
      <c r="I7938" s="587"/>
      <c r="J7938" s="587">
        <v>0</v>
      </c>
      <c r="K7938" s="588"/>
      <c r="L7938" s="588"/>
      <c r="M7938" s="587"/>
      <c r="N7938" s="587"/>
      <c r="O7938" s="587"/>
      <c r="P7938" s="555"/>
      <c r="Q7938" s="555"/>
      <c r="R7938" s="555"/>
    </row>
    <row r="7939" spans="1:18" ht="14.5">
      <c r="A7939" s="587">
        <v>6</v>
      </c>
      <c r="B7939" s="588" t="s">
        <v>1580</v>
      </c>
      <c r="C7939" s="588" t="s">
        <v>36</v>
      </c>
      <c r="D7939" s="588" t="s">
        <v>36</v>
      </c>
      <c r="E7939" s="588" t="s">
        <v>36</v>
      </c>
      <c r="F7939" s="587" t="s">
        <v>498</v>
      </c>
      <c r="G7939" s="588" t="s">
        <v>36</v>
      </c>
      <c r="H7939" s="587"/>
      <c r="I7939" s="587"/>
      <c r="J7939" s="583">
        <v>809606.25</v>
      </c>
      <c r="K7939" s="588"/>
      <c r="L7939" s="588"/>
      <c r="M7939" s="587"/>
      <c r="N7939" s="587"/>
      <c r="O7939" s="587"/>
      <c r="P7939" s="555"/>
      <c r="Q7939" s="555"/>
      <c r="R7939" s="555"/>
    </row>
    <row r="7940" spans="1:18" ht="14.5">
      <c r="B7940" s="590" t="s">
        <v>1580</v>
      </c>
      <c r="C7940" s="590" t="s">
        <v>1914</v>
      </c>
      <c r="D7940" s="590" t="s">
        <v>2630</v>
      </c>
      <c r="E7940" s="590" t="s">
        <v>6</v>
      </c>
      <c r="F7940" s="591" t="s">
        <v>481</v>
      </c>
      <c r="G7940" s="590" t="s">
        <v>179</v>
      </c>
      <c r="H7940" s="589">
        <v>925</v>
      </c>
      <c r="I7940" s="589">
        <v>875.25</v>
      </c>
      <c r="J7940" s="592">
        <v>809606.25</v>
      </c>
      <c r="K7940" s="590" t="s">
        <v>2631</v>
      </c>
      <c r="L7940" s="590" t="s">
        <v>6435</v>
      </c>
      <c r="M7940" s="591" t="s">
        <v>481</v>
      </c>
      <c r="O7940" s="554" t="str">
        <f>+_xlfn.CONCAT(B7940,"-",E7940)</f>
        <v>B4/33/03-B</v>
      </c>
      <c r="P7940" s="555"/>
      <c r="Q7940" s="555"/>
      <c r="R7940" s="555"/>
    </row>
    <row r="7941" spans="1:18" ht="14.5">
      <c r="P7941" s="555"/>
      <c r="Q7941" s="555"/>
      <c r="R7941" s="555"/>
    </row>
    <row r="7942" spans="1:18" ht="14.5">
      <c r="P7942" s="555"/>
      <c r="Q7942" s="555"/>
      <c r="R7942" s="555"/>
    </row>
    <row r="7943" spans="1:18" ht="14.5">
      <c r="A7943" s="587">
        <v>3</v>
      </c>
      <c r="B7943" s="588" t="s">
        <v>1581</v>
      </c>
      <c r="C7943" s="588" t="s">
        <v>36</v>
      </c>
      <c r="D7943" s="588" t="s">
        <v>36</v>
      </c>
      <c r="E7943" s="588" t="s">
        <v>36</v>
      </c>
      <c r="F7943" s="587" t="s">
        <v>499</v>
      </c>
      <c r="G7943" s="588" t="s">
        <v>36</v>
      </c>
      <c r="H7943" s="587"/>
      <c r="I7943" s="587"/>
      <c r="J7943" s="583">
        <v>197907.52</v>
      </c>
      <c r="K7943" s="588"/>
      <c r="L7943" s="588"/>
      <c r="M7943" s="587"/>
      <c r="N7943" s="587"/>
      <c r="O7943" s="587"/>
    </row>
    <row r="7944" spans="1:18" ht="145">
      <c r="A7944" s="587">
        <v>4</v>
      </c>
      <c r="B7944" s="588" t="s">
        <v>1581</v>
      </c>
      <c r="C7944" s="588" t="s">
        <v>36</v>
      </c>
      <c r="D7944" s="588" t="s">
        <v>36</v>
      </c>
      <c r="E7944" s="588" t="s">
        <v>36</v>
      </c>
      <c r="F7944" s="587" t="s">
        <v>500</v>
      </c>
      <c r="G7944" s="588" t="s">
        <v>36</v>
      </c>
      <c r="H7944" s="587"/>
      <c r="I7944" s="587"/>
      <c r="J7944" s="583">
        <v>60430</v>
      </c>
      <c r="K7944" s="588"/>
      <c r="L7944" s="588"/>
      <c r="M7944" s="587"/>
      <c r="N7944" s="587"/>
      <c r="O7944" s="587"/>
    </row>
    <row r="7945" spans="1:18">
      <c r="B7945" s="590" t="s">
        <v>1581</v>
      </c>
      <c r="C7945" s="590" t="s">
        <v>1914</v>
      </c>
      <c r="D7945" s="590" t="s">
        <v>2630</v>
      </c>
      <c r="E7945" s="590" t="s">
        <v>5</v>
      </c>
      <c r="F7945" s="591" t="s">
        <v>1470</v>
      </c>
      <c r="G7945" s="590" t="s">
        <v>311</v>
      </c>
      <c r="H7945" s="589">
        <v>2</v>
      </c>
      <c r="I7945" s="592">
        <v>30215</v>
      </c>
      <c r="J7945" s="592">
        <v>60430</v>
      </c>
      <c r="K7945" s="590" t="s">
        <v>2631</v>
      </c>
      <c r="L7945" s="590" t="s">
        <v>6436</v>
      </c>
      <c r="M7945" s="591" t="s">
        <v>1470</v>
      </c>
      <c r="O7945" s="554" t="str">
        <f>+_xlfn.CONCAT(B7945,"-",E7945)</f>
        <v>B4/33/04-A</v>
      </c>
    </row>
    <row r="7946" spans="1:18" ht="14.5">
      <c r="P7946" s="555"/>
      <c r="Q7946" s="555"/>
      <c r="R7946" s="555"/>
    </row>
    <row r="7947" spans="1:18" ht="14.5">
      <c r="A7947" s="587">
        <v>4</v>
      </c>
      <c r="B7947" s="588" t="s">
        <v>1581</v>
      </c>
      <c r="C7947" s="588" t="s">
        <v>36</v>
      </c>
      <c r="D7947" s="588" t="s">
        <v>36</v>
      </c>
      <c r="E7947" s="588" t="s">
        <v>36</v>
      </c>
      <c r="F7947" s="587" t="s">
        <v>484</v>
      </c>
      <c r="G7947" s="588" t="s">
        <v>36</v>
      </c>
      <c r="H7947" s="587"/>
      <c r="I7947" s="587"/>
      <c r="J7947" s="583">
        <v>82672.52</v>
      </c>
      <c r="K7947" s="588"/>
      <c r="L7947" s="588"/>
      <c r="M7947" s="587"/>
      <c r="N7947" s="587"/>
      <c r="O7947" s="587"/>
      <c r="P7947" s="555"/>
      <c r="Q7947" s="555"/>
      <c r="R7947" s="555"/>
    </row>
    <row r="7948" spans="1:18" ht="87.5">
      <c r="B7948" s="590" t="s">
        <v>1581</v>
      </c>
      <c r="C7948" s="590" t="s">
        <v>1914</v>
      </c>
      <c r="D7948" s="590" t="s">
        <v>2630</v>
      </c>
      <c r="E7948" s="590" t="s">
        <v>6</v>
      </c>
      <c r="F7948" s="591" t="s">
        <v>485</v>
      </c>
      <c r="G7948" s="590" t="s">
        <v>311</v>
      </c>
      <c r="H7948" s="589">
        <v>4</v>
      </c>
      <c r="I7948" s="592">
        <v>20668.13</v>
      </c>
      <c r="J7948" s="592">
        <v>82672.52</v>
      </c>
      <c r="K7948" s="590" t="s">
        <v>2631</v>
      </c>
      <c r="L7948" s="590" t="s">
        <v>6437</v>
      </c>
      <c r="M7948" s="591" t="s">
        <v>485</v>
      </c>
      <c r="O7948" s="554" t="str">
        <f>+_xlfn.CONCAT(B7948,"-",E7948)</f>
        <v>B4/33/04-B</v>
      </c>
    </row>
    <row r="7950" spans="1:18" ht="14.5">
      <c r="A7950" s="587">
        <v>4</v>
      </c>
      <c r="B7950" s="588" t="s">
        <v>1581</v>
      </c>
      <c r="C7950" s="588" t="s">
        <v>36</v>
      </c>
      <c r="D7950" s="588" t="s">
        <v>36</v>
      </c>
      <c r="E7950" s="588" t="s">
        <v>36</v>
      </c>
      <c r="F7950" s="587" t="s">
        <v>486</v>
      </c>
      <c r="G7950" s="588" t="s">
        <v>36</v>
      </c>
      <c r="H7950" s="587"/>
      <c r="I7950" s="587"/>
      <c r="J7950" s="583">
        <v>26152.5</v>
      </c>
      <c r="K7950" s="588"/>
      <c r="L7950" s="588"/>
      <c r="M7950" s="587"/>
      <c r="N7950" s="587"/>
      <c r="O7950" s="587"/>
      <c r="P7950" s="555"/>
      <c r="Q7950" s="555"/>
      <c r="R7950" s="555"/>
    </row>
    <row r="7951" spans="1:18" ht="112.5">
      <c r="B7951" s="590" t="s">
        <v>1581</v>
      </c>
      <c r="C7951" s="590" t="s">
        <v>1914</v>
      </c>
      <c r="D7951" s="590" t="s">
        <v>2630</v>
      </c>
      <c r="E7951" s="590" t="s">
        <v>7</v>
      </c>
      <c r="F7951" s="591" t="s">
        <v>2652</v>
      </c>
      <c r="G7951" s="590" t="s">
        <v>311</v>
      </c>
      <c r="H7951" s="589">
        <v>1</v>
      </c>
      <c r="I7951" s="592">
        <v>26152.5</v>
      </c>
      <c r="J7951" s="592">
        <v>26152.5</v>
      </c>
      <c r="K7951" s="590" t="s">
        <v>2631</v>
      </c>
      <c r="L7951" s="590" t="s">
        <v>6438</v>
      </c>
      <c r="M7951" s="591" t="s">
        <v>2652</v>
      </c>
      <c r="O7951" s="554" t="str">
        <f>+_xlfn.CONCAT(B7951,"-",E7951)</f>
        <v>B4/33/04-C</v>
      </c>
    </row>
    <row r="7953" spans="1:18" ht="14.5">
      <c r="P7953" s="555"/>
      <c r="Q7953" s="555"/>
      <c r="R7953" s="555"/>
    </row>
    <row r="7954" spans="1:18" ht="14.5">
      <c r="A7954" s="587">
        <v>4</v>
      </c>
      <c r="B7954" s="588" t="s">
        <v>1582</v>
      </c>
      <c r="C7954" s="588" t="s">
        <v>36</v>
      </c>
      <c r="D7954" s="588" t="s">
        <v>36</v>
      </c>
      <c r="E7954" s="588" t="s">
        <v>36</v>
      </c>
      <c r="F7954" s="587" t="s">
        <v>488</v>
      </c>
      <c r="G7954" s="588" t="s">
        <v>36</v>
      </c>
      <c r="H7954" s="587"/>
      <c r="I7954" s="587"/>
      <c r="J7954" s="583">
        <v>28652.5</v>
      </c>
      <c r="K7954" s="588"/>
      <c r="L7954" s="588"/>
      <c r="M7954" s="587"/>
      <c r="N7954" s="587"/>
      <c r="O7954" s="587"/>
    </row>
    <row r="7955" spans="1:18" ht="112.5">
      <c r="B7955" s="590" t="s">
        <v>1582</v>
      </c>
      <c r="C7955" s="590" t="s">
        <v>1914</v>
      </c>
      <c r="D7955" s="590" t="s">
        <v>2630</v>
      </c>
      <c r="E7955" s="590" t="s">
        <v>5</v>
      </c>
      <c r="F7955" s="591" t="s">
        <v>2655</v>
      </c>
      <c r="G7955" s="590" t="s">
        <v>311</v>
      </c>
      <c r="H7955" s="589">
        <v>1</v>
      </c>
      <c r="I7955" s="592">
        <v>28652.5</v>
      </c>
      <c r="J7955" s="592">
        <v>28652.5</v>
      </c>
      <c r="K7955" s="590" t="s">
        <v>2631</v>
      </c>
      <c r="L7955" s="590" t="s">
        <v>6439</v>
      </c>
      <c r="M7955" s="591" t="s">
        <v>2655</v>
      </c>
      <c r="O7955" s="554" t="str">
        <f>+_xlfn.CONCAT(B7955,"-",E7955)</f>
        <v>B4/33/05-A</v>
      </c>
    </row>
    <row r="7957" spans="1:18" ht="14.5">
      <c r="A7957" s="587">
        <v>3</v>
      </c>
      <c r="B7957" s="588" t="s">
        <v>1582</v>
      </c>
      <c r="C7957" s="588" t="s">
        <v>36</v>
      </c>
      <c r="D7957" s="588" t="s">
        <v>36</v>
      </c>
      <c r="E7957" s="588" t="s">
        <v>36</v>
      </c>
      <c r="F7957" s="587" t="s">
        <v>503</v>
      </c>
      <c r="G7957" s="588" t="s">
        <v>36</v>
      </c>
      <c r="H7957" s="587"/>
      <c r="I7957" s="587"/>
      <c r="J7957" s="583">
        <v>2550157.5</v>
      </c>
      <c r="K7957" s="588"/>
      <c r="L7957" s="588"/>
      <c r="M7957" s="587"/>
      <c r="N7957" s="587"/>
      <c r="O7957" s="587"/>
      <c r="P7957" s="555"/>
      <c r="Q7957" s="555"/>
      <c r="R7957" s="555"/>
    </row>
    <row r="7958" spans="1:18" ht="14.5">
      <c r="A7958" s="587">
        <v>4</v>
      </c>
      <c r="B7958" s="588" t="s">
        <v>1582</v>
      </c>
      <c r="C7958" s="588" t="s">
        <v>36</v>
      </c>
      <c r="D7958" s="588" t="s">
        <v>36</v>
      </c>
      <c r="E7958" s="588" t="s">
        <v>36</v>
      </c>
      <c r="F7958" s="587" t="s">
        <v>504</v>
      </c>
      <c r="G7958" s="588" t="s">
        <v>36</v>
      </c>
      <c r="H7958" s="587"/>
      <c r="I7958" s="587"/>
      <c r="J7958" s="583">
        <v>1181587.5</v>
      </c>
      <c r="K7958" s="588"/>
      <c r="L7958" s="588"/>
      <c r="M7958" s="587"/>
      <c r="N7958" s="587"/>
      <c r="O7958" s="587"/>
    </row>
    <row r="7959" spans="1:18" ht="145">
      <c r="A7959" s="587">
        <v>5</v>
      </c>
      <c r="B7959" s="588" t="s">
        <v>1582</v>
      </c>
      <c r="C7959" s="588" t="s">
        <v>36</v>
      </c>
      <c r="D7959" s="588" t="s">
        <v>36</v>
      </c>
      <c r="E7959" s="588" t="s">
        <v>36</v>
      </c>
      <c r="F7959" s="587" t="s">
        <v>2658</v>
      </c>
      <c r="G7959" s="588" t="s">
        <v>36</v>
      </c>
      <c r="H7959" s="587"/>
      <c r="I7959" s="587"/>
      <c r="J7959" s="583">
        <v>1181587.5</v>
      </c>
      <c r="K7959" s="588"/>
      <c r="L7959" s="588"/>
      <c r="M7959" s="587"/>
      <c r="N7959" s="587"/>
      <c r="O7959" s="587"/>
    </row>
    <row r="7960" spans="1:18" ht="14.5">
      <c r="A7960" s="587">
        <v>6</v>
      </c>
      <c r="B7960" s="588" t="s">
        <v>1582</v>
      </c>
      <c r="C7960" s="588" t="s">
        <v>36</v>
      </c>
      <c r="D7960" s="588" t="s">
        <v>36</v>
      </c>
      <c r="E7960" s="588" t="s">
        <v>36</v>
      </c>
      <c r="F7960" s="587" t="s">
        <v>479</v>
      </c>
      <c r="G7960" s="588" t="s">
        <v>36</v>
      </c>
      <c r="H7960" s="587"/>
      <c r="I7960" s="587"/>
      <c r="J7960" s="587">
        <v>0</v>
      </c>
      <c r="K7960" s="588"/>
      <c r="L7960" s="588"/>
      <c r="M7960" s="587"/>
      <c r="N7960" s="587"/>
      <c r="O7960" s="587"/>
      <c r="P7960" s="555"/>
      <c r="Q7960" s="555"/>
      <c r="R7960" s="555"/>
    </row>
    <row r="7961" spans="1:18" ht="29">
      <c r="A7961" s="587">
        <v>6</v>
      </c>
      <c r="B7961" s="588" t="s">
        <v>1582</v>
      </c>
      <c r="C7961" s="588" t="s">
        <v>36</v>
      </c>
      <c r="D7961" s="588" t="s">
        <v>36</v>
      </c>
      <c r="E7961" s="588" t="s">
        <v>36</v>
      </c>
      <c r="F7961" s="587" t="s">
        <v>506</v>
      </c>
      <c r="G7961" s="588" t="s">
        <v>36</v>
      </c>
      <c r="H7961" s="587"/>
      <c r="I7961" s="587"/>
      <c r="J7961" s="587">
        <v>0</v>
      </c>
      <c r="K7961" s="588"/>
      <c r="L7961" s="588"/>
      <c r="M7961" s="587"/>
      <c r="N7961" s="587"/>
      <c r="O7961" s="587"/>
      <c r="P7961" s="555"/>
      <c r="Q7961" s="555"/>
      <c r="R7961" s="555"/>
    </row>
    <row r="7962" spans="1:18" ht="14.5">
      <c r="A7962" s="587">
        <v>6</v>
      </c>
      <c r="B7962" s="588" t="s">
        <v>1582</v>
      </c>
      <c r="C7962" s="588" t="s">
        <v>36</v>
      </c>
      <c r="D7962" s="588" t="s">
        <v>36</v>
      </c>
      <c r="E7962" s="588" t="s">
        <v>36</v>
      </c>
      <c r="F7962" s="587" t="s">
        <v>507</v>
      </c>
      <c r="G7962" s="588" t="s">
        <v>36</v>
      </c>
      <c r="H7962" s="587"/>
      <c r="I7962" s="587"/>
      <c r="J7962" s="583">
        <v>1181587.5</v>
      </c>
      <c r="K7962" s="588"/>
      <c r="L7962" s="588"/>
      <c r="M7962" s="587"/>
      <c r="N7962" s="587"/>
      <c r="O7962" s="587"/>
      <c r="P7962" s="555"/>
      <c r="Q7962" s="555"/>
      <c r="R7962" s="555"/>
    </row>
    <row r="7963" spans="1:18" ht="14.5">
      <c r="B7963" s="590" t="s">
        <v>1582</v>
      </c>
      <c r="C7963" s="590" t="s">
        <v>1914</v>
      </c>
      <c r="D7963" s="590" t="s">
        <v>2659</v>
      </c>
      <c r="E7963" s="590" t="s">
        <v>6</v>
      </c>
      <c r="F7963" s="591" t="s">
        <v>2660</v>
      </c>
      <c r="G7963" s="590" t="s">
        <v>179</v>
      </c>
      <c r="H7963" s="593">
        <v>1350</v>
      </c>
      <c r="I7963" s="589">
        <v>875.25</v>
      </c>
      <c r="J7963" s="592">
        <v>1181587.5</v>
      </c>
      <c r="K7963" s="590" t="s">
        <v>2631</v>
      </c>
      <c r="L7963" s="590" t="s">
        <v>6440</v>
      </c>
      <c r="M7963" s="591" t="s">
        <v>2660</v>
      </c>
      <c r="O7963" s="554" t="str">
        <f>+_xlfn.CONCAT(B7963,"-",E7963)</f>
        <v>B4/33/05-B</v>
      </c>
      <c r="P7963" s="555"/>
      <c r="Q7963" s="555"/>
      <c r="R7963" s="555"/>
    </row>
    <row r="7964" spans="1:18" ht="14.5">
      <c r="P7964" s="555"/>
      <c r="Q7964" s="555"/>
      <c r="R7964" s="555"/>
    </row>
    <row r="7965" spans="1:18" ht="14.5">
      <c r="P7965" s="555"/>
      <c r="Q7965" s="555"/>
      <c r="R7965" s="555"/>
    </row>
    <row r="7966" spans="1:18" ht="14.5">
      <c r="A7966" s="587">
        <v>4</v>
      </c>
      <c r="B7966" s="588" t="s">
        <v>1583</v>
      </c>
      <c r="C7966" s="588" t="s">
        <v>36</v>
      </c>
      <c r="D7966" s="588" t="s">
        <v>36</v>
      </c>
      <c r="E7966" s="588" t="s">
        <v>36</v>
      </c>
      <c r="F7966" s="587" t="s">
        <v>509</v>
      </c>
      <c r="G7966" s="588" t="s">
        <v>36</v>
      </c>
      <c r="H7966" s="587"/>
      <c r="I7966" s="587"/>
      <c r="J7966" s="583">
        <v>1368570</v>
      </c>
      <c r="K7966" s="588"/>
      <c r="L7966" s="588"/>
      <c r="M7966" s="587"/>
      <c r="N7966" s="587"/>
      <c r="O7966" s="587"/>
    </row>
    <row r="7967" spans="1:18" ht="203">
      <c r="A7967" s="587">
        <v>5</v>
      </c>
      <c r="B7967" s="588" t="s">
        <v>1583</v>
      </c>
      <c r="C7967" s="588" t="s">
        <v>36</v>
      </c>
      <c r="D7967" s="588" t="s">
        <v>36</v>
      </c>
      <c r="E7967" s="588" t="s">
        <v>36</v>
      </c>
      <c r="F7967" s="587" t="s">
        <v>510</v>
      </c>
      <c r="G7967" s="588" t="s">
        <v>36</v>
      </c>
      <c r="H7967" s="587"/>
      <c r="I7967" s="587"/>
      <c r="J7967" s="583">
        <v>1368570</v>
      </c>
      <c r="K7967" s="588"/>
      <c r="L7967" s="588"/>
      <c r="M7967" s="587"/>
      <c r="N7967" s="587"/>
      <c r="O7967" s="587"/>
    </row>
    <row r="7968" spans="1:18">
      <c r="B7968" s="590" t="s">
        <v>1583</v>
      </c>
      <c r="C7968" s="590" t="s">
        <v>1914</v>
      </c>
      <c r="D7968" s="590" t="s">
        <v>2663</v>
      </c>
      <c r="E7968" s="590" t="s">
        <v>5</v>
      </c>
      <c r="F7968" s="591" t="s">
        <v>511</v>
      </c>
      <c r="G7968" s="590" t="s">
        <v>311</v>
      </c>
      <c r="H7968" s="589">
        <v>49</v>
      </c>
      <c r="I7968" s="592">
        <v>27930</v>
      </c>
      <c r="J7968" s="592">
        <v>1368570</v>
      </c>
      <c r="K7968" s="590" t="s">
        <v>2631</v>
      </c>
      <c r="L7968" s="590" t="s">
        <v>6441</v>
      </c>
      <c r="M7968" s="591" t="s">
        <v>511</v>
      </c>
      <c r="O7968" s="554" t="str">
        <f>+_xlfn.CONCAT(B7968,"-",E7968)</f>
        <v>B4/33/06-A</v>
      </c>
    </row>
    <row r="7969" spans="1:18" ht="14.5">
      <c r="P7969" s="555"/>
      <c r="Q7969" s="555"/>
      <c r="R7969" s="555"/>
    </row>
    <row r="7970" spans="1:18" ht="14.5">
      <c r="A7970" s="587">
        <v>3</v>
      </c>
      <c r="B7970" s="588" t="s">
        <v>1583</v>
      </c>
      <c r="C7970" s="588" t="s">
        <v>36</v>
      </c>
      <c r="D7970" s="588" t="s">
        <v>36</v>
      </c>
      <c r="E7970" s="588" t="s">
        <v>36</v>
      </c>
      <c r="F7970" s="587" t="s">
        <v>512</v>
      </c>
      <c r="G7970" s="588" t="s">
        <v>36</v>
      </c>
      <c r="H7970" s="587"/>
      <c r="I7970" s="587"/>
      <c r="J7970" s="583">
        <v>812633.14</v>
      </c>
      <c r="K7970" s="588"/>
      <c r="L7970" s="588"/>
      <c r="M7970" s="587"/>
      <c r="N7970" s="587"/>
      <c r="O7970" s="587"/>
      <c r="P7970" s="555"/>
      <c r="Q7970" s="555"/>
      <c r="R7970" s="555"/>
    </row>
    <row r="7971" spans="1:18" ht="14.5">
      <c r="A7971" s="587">
        <v>4</v>
      </c>
      <c r="B7971" s="588" t="s">
        <v>1583</v>
      </c>
      <c r="C7971" s="588" t="s">
        <v>36</v>
      </c>
      <c r="D7971" s="588" t="s">
        <v>36</v>
      </c>
      <c r="E7971" s="588" t="s">
        <v>36</v>
      </c>
      <c r="F7971" s="587" t="s">
        <v>496</v>
      </c>
      <c r="G7971" s="588" t="s">
        <v>36</v>
      </c>
      <c r="H7971" s="587"/>
      <c r="I7971" s="587"/>
      <c r="J7971" s="583">
        <v>695823.75</v>
      </c>
      <c r="K7971" s="588"/>
      <c r="L7971" s="588"/>
      <c r="M7971" s="587"/>
      <c r="N7971" s="587"/>
      <c r="O7971" s="587"/>
    </row>
    <row r="7972" spans="1:18" ht="145">
      <c r="A7972" s="587">
        <v>5</v>
      </c>
      <c r="B7972" s="588" t="s">
        <v>1583</v>
      </c>
      <c r="C7972" s="588" t="s">
        <v>36</v>
      </c>
      <c r="D7972" s="588" t="s">
        <v>36</v>
      </c>
      <c r="E7972" s="588" t="s">
        <v>36</v>
      </c>
      <c r="F7972" s="587" t="s">
        <v>2627</v>
      </c>
      <c r="G7972" s="588" t="s">
        <v>36</v>
      </c>
      <c r="H7972" s="587"/>
      <c r="I7972" s="587"/>
      <c r="J7972" s="583">
        <v>695823.75</v>
      </c>
      <c r="K7972" s="588"/>
      <c r="L7972" s="588"/>
      <c r="M7972" s="587"/>
      <c r="N7972" s="587"/>
      <c r="O7972" s="587"/>
    </row>
    <row r="7973" spans="1:18" ht="14.5">
      <c r="A7973" s="587">
        <v>6</v>
      </c>
      <c r="B7973" s="588" t="s">
        <v>1583</v>
      </c>
      <c r="C7973" s="588" t="s">
        <v>36</v>
      </c>
      <c r="D7973" s="588" t="s">
        <v>36</v>
      </c>
      <c r="E7973" s="588" t="s">
        <v>36</v>
      </c>
      <c r="F7973" s="587" t="s">
        <v>479</v>
      </c>
      <c r="G7973" s="588" t="s">
        <v>36</v>
      </c>
      <c r="H7973" s="587"/>
      <c r="I7973" s="587"/>
      <c r="J7973" s="587">
        <v>0</v>
      </c>
      <c r="K7973" s="588"/>
      <c r="L7973" s="588"/>
      <c r="M7973" s="587"/>
      <c r="N7973" s="587"/>
      <c r="O7973" s="587"/>
      <c r="P7973" s="555"/>
      <c r="Q7973" s="555"/>
      <c r="R7973" s="555"/>
    </row>
    <row r="7974" spans="1:18" ht="14.5">
      <c r="A7974" s="587">
        <v>6</v>
      </c>
      <c r="B7974" s="588" t="s">
        <v>1583</v>
      </c>
      <c r="C7974" s="588" t="s">
        <v>36</v>
      </c>
      <c r="D7974" s="588" t="s">
        <v>36</v>
      </c>
      <c r="E7974" s="588" t="s">
        <v>36</v>
      </c>
      <c r="F7974" s="587" t="s">
        <v>513</v>
      </c>
      <c r="G7974" s="588" t="s">
        <v>36</v>
      </c>
      <c r="H7974" s="587"/>
      <c r="I7974" s="587"/>
      <c r="J7974" s="583">
        <v>577665</v>
      </c>
      <c r="K7974" s="588"/>
      <c r="L7974" s="588"/>
      <c r="M7974" s="587"/>
      <c r="N7974" s="587"/>
      <c r="O7974" s="587"/>
      <c r="P7974" s="555"/>
      <c r="Q7974" s="555"/>
      <c r="R7974" s="555"/>
    </row>
    <row r="7975" spans="1:18" ht="14.5">
      <c r="B7975" s="590" t="s">
        <v>1583</v>
      </c>
      <c r="C7975" s="590" t="s">
        <v>1914</v>
      </c>
      <c r="D7975" s="590" t="s">
        <v>2666</v>
      </c>
      <c r="E7975" s="590" t="s">
        <v>6</v>
      </c>
      <c r="F7975" s="591" t="s">
        <v>481</v>
      </c>
      <c r="G7975" s="590" t="s">
        <v>179</v>
      </c>
      <c r="H7975" s="589">
        <v>660</v>
      </c>
      <c r="I7975" s="589">
        <v>875.25</v>
      </c>
      <c r="J7975" s="592">
        <v>577665</v>
      </c>
      <c r="K7975" s="590" t="s">
        <v>2631</v>
      </c>
      <c r="L7975" s="590" t="s">
        <v>6442</v>
      </c>
      <c r="M7975" s="591" t="s">
        <v>481</v>
      </c>
      <c r="O7975" s="554" t="str">
        <f>+_xlfn.CONCAT(B7975,"-",E7975)</f>
        <v>B4/33/06-B</v>
      </c>
      <c r="P7975" s="555"/>
      <c r="Q7975" s="555"/>
      <c r="R7975" s="555"/>
    </row>
    <row r="7976" spans="1:18" ht="14.5">
      <c r="P7976" s="555"/>
      <c r="Q7976" s="555"/>
      <c r="R7976" s="555"/>
    </row>
    <row r="7977" spans="1:18" ht="14.5">
      <c r="A7977" s="587">
        <v>6</v>
      </c>
      <c r="B7977" s="588" t="s">
        <v>1583</v>
      </c>
      <c r="C7977" s="588" t="s">
        <v>36</v>
      </c>
      <c r="D7977" s="588" t="s">
        <v>36</v>
      </c>
      <c r="E7977" s="588" t="s">
        <v>36</v>
      </c>
      <c r="F7977" s="587" t="s">
        <v>514</v>
      </c>
      <c r="G7977" s="588" t="s">
        <v>36</v>
      </c>
      <c r="H7977" s="587"/>
      <c r="I7977" s="587"/>
      <c r="J7977" s="583">
        <v>118158.75</v>
      </c>
      <c r="K7977" s="588"/>
      <c r="L7977" s="588"/>
      <c r="M7977" s="587"/>
      <c r="N7977" s="587"/>
      <c r="O7977" s="587"/>
      <c r="P7977" s="555"/>
      <c r="Q7977" s="555"/>
      <c r="R7977" s="555"/>
    </row>
    <row r="7978" spans="1:18">
      <c r="B7978" s="590" t="s">
        <v>1583</v>
      </c>
      <c r="C7978" s="590" t="s">
        <v>1914</v>
      </c>
      <c r="D7978" s="590" t="s">
        <v>2666</v>
      </c>
      <c r="E7978" s="590" t="s">
        <v>7</v>
      </c>
      <c r="F7978" s="591" t="s">
        <v>481</v>
      </c>
      <c r="G7978" s="590" t="s">
        <v>179</v>
      </c>
      <c r="H7978" s="589">
        <v>135</v>
      </c>
      <c r="I7978" s="589">
        <v>875.25</v>
      </c>
      <c r="J7978" s="592">
        <v>118158.75</v>
      </c>
      <c r="K7978" s="590" t="s">
        <v>2631</v>
      </c>
      <c r="L7978" s="590" t="s">
        <v>6443</v>
      </c>
      <c r="M7978" s="591" t="s">
        <v>481</v>
      </c>
      <c r="O7978" s="554" t="str">
        <f>+_xlfn.CONCAT(B7978,"-",E7978)</f>
        <v>B4/33/06-C</v>
      </c>
    </row>
    <row r="7980" spans="1:18" ht="14.5">
      <c r="P7980" s="555"/>
      <c r="Q7980" s="555"/>
      <c r="R7980" s="555"/>
    </row>
    <row r="7981" spans="1:18" ht="14.5">
      <c r="A7981" s="587">
        <v>4</v>
      </c>
      <c r="B7981" s="588" t="s">
        <v>1584</v>
      </c>
      <c r="C7981" s="588" t="s">
        <v>36</v>
      </c>
      <c r="D7981" s="588" t="s">
        <v>36</v>
      </c>
      <c r="E7981" s="588" t="s">
        <v>36</v>
      </c>
      <c r="F7981" s="587" t="s">
        <v>484</v>
      </c>
      <c r="G7981" s="588" t="s">
        <v>36</v>
      </c>
      <c r="H7981" s="587"/>
      <c r="I7981" s="587"/>
      <c r="J7981" s="583">
        <v>62004.39</v>
      </c>
      <c r="K7981" s="588"/>
      <c r="L7981" s="588"/>
      <c r="M7981" s="587"/>
      <c r="N7981" s="587"/>
      <c r="O7981" s="587"/>
    </row>
    <row r="7982" spans="1:18" ht="87.5">
      <c r="B7982" s="590" t="s">
        <v>1584</v>
      </c>
      <c r="C7982" s="590" t="s">
        <v>1914</v>
      </c>
      <c r="D7982" s="590" t="s">
        <v>2666</v>
      </c>
      <c r="E7982" s="590" t="s">
        <v>5</v>
      </c>
      <c r="F7982" s="591" t="s">
        <v>485</v>
      </c>
      <c r="G7982" s="590" t="s">
        <v>311</v>
      </c>
      <c r="H7982" s="589">
        <v>3</v>
      </c>
      <c r="I7982" s="592">
        <v>20668.13</v>
      </c>
      <c r="J7982" s="592">
        <v>62004.39</v>
      </c>
      <c r="K7982" s="590" t="s">
        <v>2631</v>
      </c>
      <c r="L7982" s="590" t="s">
        <v>6444</v>
      </c>
      <c r="M7982" s="591" t="s">
        <v>485</v>
      </c>
      <c r="O7982" s="554" t="str">
        <f>+_xlfn.CONCAT(B7982,"-",E7982)</f>
        <v>B4/33/07-A</v>
      </c>
    </row>
    <row r="7984" spans="1:18" ht="14.5">
      <c r="A7984" s="587">
        <v>4</v>
      </c>
      <c r="B7984" s="588" t="s">
        <v>1584</v>
      </c>
      <c r="C7984" s="588" t="s">
        <v>36</v>
      </c>
      <c r="D7984" s="588" t="s">
        <v>36</v>
      </c>
      <c r="E7984" s="588" t="s">
        <v>36</v>
      </c>
      <c r="F7984" s="587" t="s">
        <v>486</v>
      </c>
      <c r="G7984" s="588" t="s">
        <v>36</v>
      </c>
      <c r="H7984" s="587"/>
      <c r="I7984" s="587"/>
      <c r="J7984" s="583">
        <v>26152.5</v>
      </c>
      <c r="K7984" s="588"/>
      <c r="L7984" s="588"/>
      <c r="M7984" s="587"/>
      <c r="N7984" s="587"/>
      <c r="O7984" s="587"/>
      <c r="P7984" s="555"/>
      <c r="Q7984" s="555"/>
      <c r="R7984" s="555"/>
    </row>
    <row r="7985" spans="1:18" ht="112.5">
      <c r="B7985" s="590" t="s">
        <v>1584</v>
      </c>
      <c r="C7985" s="590" t="s">
        <v>1914</v>
      </c>
      <c r="D7985" s="590" t="s">
        <v>2666</v>
      </c>
      <c r="E7985" s="590" t="s">
        <v>6</v>
      </c>
      <c r="F7985" s="591" t="s">
        <v>2672</v>
      </c>
      <c r="G7985" s="590" t="s">
        <v>311</v>
      </c>
      <c r="H7985" s="589">
        <v>1</v>
      </c>
      <c r="I7985" s="592">
        <v>26152.5</v>
      </c>
      <c r="J7985" s="592">
        <v>26152.5</v>
      </c>
      <c r="K7985" s="590" t="s">
        <v>2631</v>
      </c>
      <c r="L7985" s="590" t="s">
        <v>6445</v>
      </c>
      <c r="M7985" s="591" t="s">
        <v>2672</v>
      </c>
      <c r="O7985" s="554" t="str">
        <f>+_xlfn.CONCAT(B7985,"-",E7985)</f>
        <v>B4/33/07-B</v>
      </c>
    </row>
    <row r="7987" spans="1:18" ht="14.5">
      <c r="A7987" s="587">
        <v>4</v>
      </c>
      <c r="B7987" s="588" t="s">
        <v>1584</v>
      </c>
      <c r="C7987" s="588" t="s">
        <v>36</v>
      </c>
      <c r="D7987" s="588" t="s">
        <v>36</v>
      </c>
      <c r="E7987" s="588" t="s">
        <v>36</v>
      </c>
      <c r="F7987" s="587" t="s">
        <v>488</v>
      </c>
      <c r="G7987" s="588" t="s">
        <v>36</v>
      </c>
      <c r="H7987" s="587"/>
      <c r="I7987" s="587"/>
      <c r="J7987" s="583">
        <v>28652.5</v>
      </c>
      <c r="K7987" s="588"/>
      <c r="L7987" s="588"/>
      <c r="M7987" s="587"/>
      <c r="N7987" s="587"/>
      <c r="O7987" s="587"/>
      <c r="P7987" s="555"/>
      <c r="Q7987" s="555"/>
      <c r="R7987" s="555"/>
    </row>
    <row r="7988" spans="1:18" ht="112.5">
      <c r="B7988" s="590" t="s">
        <v>1584</v>
      </c>
      <c r="C7988" s="590" t="s">
        <v>1914</v>
      </c>
      <c r="D7988" s="590" t="s">
        <v>2666</v>
      </c>
      <c r="E7988" s="590" t="s">
        <v>7</v>
      </c>
      <c r="F7988" s="591" t="s">
        <v>2674</v>
      </c>
      <c r="G7988" s="590" t="s">
        <v>311</v>
      </c>
      <c r="H7988" s="589">
        <v>1</v>
      </c>
      <c r="I7988" s="592">
        <v>28652.5</v>
      </c>
      <c r="J7988" s="592">
        <v>28652.5</v>
      </c>
      <c r="K7988" s="590" t="s">
        <v>2631</v>
      </c>
      <c r="L7988" s="590" t="s">
        <v>6446</v>
      </c>
      <c r="M7988" s="591" t="s">
        <v>2674</v>
      </c>
      <c r="O7988" s="554" t="str">
        <f>+_xlfn.CONCAT(B7988,"-",E7988)</f>
        <v>B4/33/07-C</v>
      </c>
    </row>
    <row r="7990" spans="1:18" ht="14.5">
      <c r="P7990" s="555"/>
      <c r="Q7990" s="555"/>
      <c r="R7990" s="555"/>
    </row>
    <row r="7991" spans="1:18" ht="14.5">
      <c r="A7991" s="587">
        <v>3</v>
      </c>
      <c r="B7991" s="588" t="s">
        <v>1585</v>
      </c>
      <c r="C7991" s="588" t="s">
        <v>36</v>
      </c>
      <c r="D7991" s="588" t="s">
        <v>36</v>
      </c>
      <c r="E7991" s="588" t="s">
        <v>36</v>
      </c>
      <c r="F7991" s="587" t="s">
        <v>517</v>
      </c>
      <c r="G7991" s="588" t="s">
        <v>36</v>
      </c>
      <c r="H7991" s="587"/>
      <c r="I7991" s="587"/>
      <c r="J7991" s="583">
        <v>53726.63</v>
      </c>
      <c r="K7991" s="588"/>
      <c r="L7991" s="588"/>
      <c r="M7991" s="587"/>
      <c r="N7991" s="587"/>
      <c r="O7991" s="587"/>
    </row>
    <row r="7992" spans="1:18" ht="14.5">
      <c r="A7992" s="587">
        <v>4</v>
      </c>
      <c r="B7992" s="588" t="s">
        <v>1585</v>
      </c>
      <c r="C7992" s="588" t="s">
        <v>36</v>
      </c>
      <c r="D7992" s="588" t="s">
        <v>36</v>
      </c>
      <c r="E7992" s="588" t="s">
        <v>36</v>
      </c>
      <c r="F7992" s="587" t="s">
        <v>2677</v>
      </c>
      <c r="G7992" s="588" t="s">
        <v>36</v>
      </c>
      <c r="H7992" s="587"/>
      <c r="I7992" s="587"/>
      <c r="J7992" s="583">
        <v>53726.63</v>
      </c>
      <c r="K7992" s="588"/>
      <c r="L7992" s="588"/>
      <c r="M7992" s="587"/>
      <c r="N7992" s="587"/>
      <c r="O7992" s="587"/>
    </row>
    <row r="7993" spans="1:18" ht="319">
      <c r="A7993" s="587">
        <v>5</v>
      </c>
      <c r="B7993" s="588" t="s">
        <v>1585</v>
      </c>
      <c r="C7993" s="588" t="s">
        <v>36</v>
      </c>
      <c r="D7993" s="588" t="s">
        <v>36</v>
      </c>
      <c r="E7993" s="588" t="s">
        <v>36</v>
      </c>
      <c r="F7993" s="587" t="s">
        <v>2678</v>
      </c>
      <c r="G7993" s="588" t="s">
        <v>36</v>
      </c>
      <c r="H7993" s="587"/>
      <c r="I7993" s="587"/>
      <c r="J7993" s="583">
        <v>53726.63</v>
      </c>
      <c r="K7993" s="588"/>
      <c r="L7993" s="588"/>
      <c r="M7993" s="587"/>
      <c r="N7993" s="587"/>
      <c r="O7993" s="587"/>
    </row>
    <row r="7994" spans="1:18" ht="14.5">
      <c r="A7994" s="587">
        <v>6</v>
      </c>
      <c r="B7994" s="588" t="s">
        <v>1585</v>
      </c>
      <c r="C7994" s="588" t="s">
        <v>36</v>
      </c>
      <c r="D7994" s="588" t="s">
        <v>36</v>
      </c>
      <c r="E7994" s="588" t="s">
        <v>36</v>
      </c>
      <c r="F7994" s="587" t="s">
        <v>479</v>
      </c>
      <c r="G7994" s="588" t="s">
        <v>36</v>
      </c>
      <c r="H7994" s="587"/>
      <c r="I7994" s="587"/>
      <c r="J7994" s="583">
        <v>53726.63</v>
      </c>
      <c r="K7994" s="588"/>
      <c r="L7994" s="588"/>
      <c r="M7994" s="587"/>
      <c r="N7994" s="587"/>
      <c r="O7994" s="587"/>
      <c r="P7994" s="555"/>
      <c r="Q7994" s="555"/>
      <c r="R7994" s="555"/>
    </row>
    <row r="7995" spans="1:18" ht="25">
      <c r="B7995" s="590" t="s">
        <v>1585</v>
      </c>
      <c r="C7995" s="590" t="s">
        <v>1914</v>
      </c>
      <c r="D7995" s="590" t="s">
        <v>2679</v>
      </c>
      <c r="E7995" s="590" t="s">
        <v>5</v>
      </c>
      <c r="F7995" s="591" t="s">
        <v>520</v>
      </c>
      <c r="G7995" s="590" t="s">
        <v>311</v>
      </c>
      <c r="H7995" s="589">
        <v>1</v>
      </c>
      <c r="I7995" s="592">
        <v>53726.63</v>
      </c>
      <c r="J7995" s="592">
        <v>53726.63</v>
      </c>
      <c r="K7995" s="590" t="s">
        <v>2631</v>
      </c>
      <c r="L7995" s="590" t="s">
        <v>6447</v>
      </c>
      <c r="M7995" s="591" t="s">
        <v>520</v>
      </c>
      <c r="O7995" s="554" t="str">
        <f>+_xlfn.CONCAT(B7995,"-",E7995)</f>
        <v>B4/33/08-A</v>
      </c>
      <c r="P7995" s="555"/>
      <c r="Q7995" s="555"/>
      <c r="R7995" s="555"/>
    </row>
    <row r="7996" spans="1:18" ht="14.5">
      <c r="P7996" s="555"/>
      <c r="Q7996" s="555"/>
      <c r="R7996" s="555"/>
    </row>
    <row r="7997" spans="1:18" ht="14.5">
      <c r="A7997" s="587" t="s">
        <v>1633</v>
      </c>
      <c r="B7997" s="588" t="s">
        <v>1585</v>
      </c>
      <c r="C7997" s="588" t="s">
        <v>36</v>
      </c>
      <c r="D7997" s="588" t="s">
        <v>36</v>
      </c>
      <c r="E7997" s="588" t="s">
        <v>36</v>
      </c>
      <c r="F7997" s="587" t="s">
        <v>24</v>
      </c>
      <c r="G7997" s="588"/>
      <c r="H7997" s="587"/>
      <c r="I7997" s="587"/>
      <c r="J7997" s="587"/>
      <c r="K7997" s="588"/>
      <c r="L7997" s="588"/>
      <c r="M7997" s="587"/>
      <c r="N7997" s="587"/>
      <c r="O7997" s="587"/>
      <c r="P7997" s="555"/>
      <c r="Q7997" s="555"/>
      <c r="R7997" s="555"/>
    </row>
    <row r="7998" spans="1:18" ht="14.5">
      <c r="A7998" s="587" t="s">
        <v>1633</v>
      </c>
      <c r="B7998" s="588" t="s">
        <v>1585</v>
      </c>
      <c r="C7998" s="588" t="s">
        <v>36</v>
      </c>
      <c r="D7998" s="588" t="s">
        <v>36</v>
      </c>
      <c r="E7998" s="588" t="s">
        <v>36</v>
      </c>
      <c r="F7998" s="587" t="s">
        <v>9</v>
      </c>
      <c r="G7998" s="588"/>
      <c r="H7998" s="587"/>
      <c r="I7998" s="587"/>
      <c r="J7998" s="587"/>
      <c r="K7998" s="588"/>
      <c r="L7998" s="588"/>
      <c r="M7998" s="587"/>
      <c r="N7998" s="587"/>
      <c r="O7998" s="587"/>
    </row>
    <row r="8000" spans="1:18" ht="14.5">
      <c r="P8000" s="555"/>
      <c r="Q8000" s="555"/>
      <c r="R8000" s="555"/>
    </row>
    <row r="8001" spans="16:18" ht="14.5">
      <c r="P8001" s="555"/>
      <c r="Q8001" s="555"/>
      <c r="R8001" s="555"/>
    </row>
  </sheetData>
  <autoFilter ref="A1:O8001" xr:uid="{444D0277-F949-4852-B663-CDC4242AE93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980D3-DC18-954B-BABB-3DE64928CEA9}">
  <dimension ref="A1:J306"/>
  <sheetViews>
    <sheetView view="pageBreakPreview" topLeftCell="A278" zoomScaleNormal="120" zoomScaleSheetLayoutView="100" workbookViewId="0">
      <selection activeCell="F310" sqref="F310"/>
    </sheetView>
  </sheetViews>
  <sheetFormatPr defaultColWidth="9.1796875" defaultRowHeight="12.5"/>
  <cols>
    <col min="1" max="1" width="6.453125" style="199" customWidth="1"/>
    <col min="2" max="2" width="42.6328125" style="199" customWidth="1"/>
    <col min="3" max="3" width="9.453125" style="532" customWidth="1"/>
    <col min="4" max="4" width="7.453125" style="198" customWidth="1"/>
    <col min="5" max="5" width="8.453125" style="540" customWidth="1"/>
    <col min="6" max="6" width="12.453125" style="505" customWidth="1"/>
    <col min="7" max="7" width="15.453125" style="547" customWidth="1"/>
    <col min="8" max="8" width="16" style="507" bestFit="1" customWidth="1"/>
    <col min="9" max="9" width="17.1796875" style="198" bestFit="1" customWidth="1"/>
    <col min="10" max="10" width="14.453125" style="198" bestFit="1" customWidth="1"/>
    <col min="11" max="16384" width="9.1796875" style="198"/>
  </cols>
  <sheetData>
    <row r="1" spans="1:8" s="500" customFormat="1" ht="27.75" customHeight="1">
      <c r="A1" s="496" t="s">
        <v>1320</v>
      </c>
      <c r="B1" s="496" t="s">
        <v>1321</v>
      </c>
      <c r="C1" s="496" t="s">
        <v>1322</v>
      </c>
      <c r="D1" s="496" t="s">
        <v>1323</v>
      </c>
      <c r="E1" s="497" t="s">
        <v>1324</v>
      </c>
      <c r="F1" s="498" t="s">
        <v>1325</v>
      </c>
      <c r="G1" s="498" t="s">
        <v>1326</v>
      </c>
      <c r="H1" s="499"/>
    </row>
    <row r="2" spans="1:8" ht="12" customHeight="1">
      <c r="A2" s="501"/>
      <c r="B2" s="502"/>
      <c r="C2" s="503"/>
      <c r="D2" s="503"/>
      <c r="E2" s="504"/>
      <c r="G2" s="506"/>
    </row>
    <row r="3" spans="1:8" ht="15.75" customHeight="1">
      <c r="A3" s="501"/>
      <c r="B3" s="508" t="s">
        <v>1327</v>
      </c>
      <c r="C3" s="509"/>
      <c r="D3" s="503"/>
      <c r="E3" s="504"/>
      <c r="G3" s="506"/>
    </row>
    <row r="4" spans="1:8" ht="13">
      <c r="A4" s="501"/>
      <c r="B4" s="510"/>
      <c r="C4" s="509"/>
      <c r="D4" s="503"/>
      <c r="E4" s="504"/>
      <c r="G4" s="506"/>
    </row>
    <row r="5" spans="1:8" s="516" customFormat="1" ht="16.5" customHeight="1">
      <c r="A5" s="501"/>
      <c r="B5" s="511" t="s">
        <v>88</v>
      </c>
      <c r="C5" s="512"/>
      <c r="D5" s="512"/>
      <c r="E5" s="504"/>
      <c r="F5" s="513"/>
      <c r="G5" s="514"/>
      <c r="H5" s="515"/>
    </row>
    <row r="6" spans="1:8" s="516" customFormat="1" ht="10" customHeight="1">
      <c r="A6" s="501"/>
      <c r="B6" s="511"/>
      <c r="C6" s="512"/>
      <c r="D6" s="512"/>
      <c r="E6" s="504"/>
      <c r="F6" s="513"/>
      <c r="G6" s="514"/>
      <c r="H6" s="515"/>
    </row>
    <row r="7" spans="1:8" s="516" customFormat="1" ht="30" customHeight="1">
      <c r="A7" s="501" t="s">
        <v>5</v>
      </c>
      <c r="B7" s="502" t="s">
        <v>89</v>
      </c>
      <c r="C7" s="512"/>
      <c r="D7" s="517" t="s">
        <v>90</v>
      </c>
      <c r="E7" s="518"/>
      <c r="F7" s="519"/>
      <c r="G7" s="520" t="s">
        <v>90</v>
      </c>
      <c r="H7" s="515"/>
    </row>
    <row r="8" spans="1:8" s="516" customFormat="1" ht="10" customHeight="1">
      <c r="A8" s="501"/>
      <c r="B8" s="521"/>
      <c r="C8" s="512"/>
      <c r="D8" s="517"/>
      <c r="E8" s="518"/>
      <c r="F8" s="519"/>
      <c r="G8" s="520"/>
      <c r="H8" s="515"/>
    </row>
    <row r="9" spans="1:8" s="516" customFormat="1" ht="62.5">
      <c r="A9" s="501" t="s">
        <v>6</v>
      </c>
      <c r="B9" s="521" t="s">
        <v>91</v>
      </c>
      <c r="C9" s="512"/>
      <c r="D9" s="517" t="s">
        <v>90</v>
      </c>
      <c r="E9" s="518"/>
      <c r="F9" s="519"/>
      <c r="G9" s="520" t="s">
        <v>90</v>
      </c>
      <c r="H9" s="515"/>
    </row>
    <row r="10" spans="1:8" s="516" customFormat="1" ht="10" customHeight="1">
      <c r="A10" s="501"/>
      <c r="B10" s="521"/>
      <c r="C10" s="512"/>
      <c r="D10" s="517"/>
      <c r="E10" s="518"/>
      <c r="F10" s="519"/>
      <c r="G10" s="520"/>
      <c r="H10" s="515"/>
    </row>
    <row r="11" spans="1:8" s="516" customFormat="1" ht="75">
      <c r="A11" s="501" t="s">
        <v>7</v>
      </c>
      <c r="B11" s="521" t="s">
        <v>92</v>
      </c>
      <c r="C11" s="512"/>
      <c r="D11" s="517" t="s">
        <v>90</v>
      </c>
      <c r="E11" s="518"/>
      <c r="F11" s="519"/>
      <c r="G11" s="520" t="s">
        <v>90</v>
      </c>
      <c r="H11" s="515"/>
    </row>
    <row r="12" spans="1:8" s="516" customFormat="1" ht="10" customHeight="1">
      <c r="A12" s="501"/>
      <c r="B12" s="511"/>
      <c r="C12" s="512"/>
      <c r="D12" s="517"/>
      <c r="E12" s="518"/>
      <c r="F12" s="519"/>
      <c r="G12" s="520"/>
      <c r="H12" s="515"/>
    </row>
    <row r="13" spans="1:8" s="516" customFormat="1" ht="54.5" customHeight="1">
      <c r="A13" s="501" t="s">
        <v>8</v>
      </c>
      <c r="B13" s="502" t="s">
        <v>93</v>
      </c>
      <c r="C13" s="517"/>
      <c r="D13" s="522" t="s">
        <v>90</v>
      </c>
      <c r="E13" s="518"/>
      <c r="F13" s="519"/>
      <c r="G13" s="520" t="s">
        <v>90</v>
      </c>
      <c r="H13" s="515"/>
    </row>
    <row r="14" spans="1:8" s="516" customFormat="1" ht="10" customHeight="1">
      <c r="A14" s="501"/>
      <c r="B14" s="502"/>
      <c r="C14" s="512"/>
      <c r="D14" s="522"/>
      <c r="E14" s="518"/>
      <c r="F14" s="519"/>
      <c r="G14" s="520"/>
      <c r="H14" s="515"/>
    </row>
    <row r="15" spans="1:8" s="516" customFormat="1" ht="50">
      <c r="A15" s="501" t="s">
        <v>10</v>
      </c>
      <c r="B15" s="502" t="s">
        <v>94</v>
      </c>
      <c r="C15" s="512"/>
      <c r="D15" s="522" t="s">
        <v>90</v>
      </c>
      <c r="E15" s="518"/>
      <c r="F15" s="519"/>
      <c r="G15" s="520" t="s">
        <v>90</v>
      </c>
      <c r="H15" s="515"/>
    </row>
    <row r="16" spans="1:8" s="516" customFormat="1" ht="10" customHeight="1">
      <c r="A16" s="501"/>
      <c r="B16" s="502"/>
      <c r="C16" s="512"/>
      <c r="D16" s="522"/>
      <c r="E16" s="518"/>
      <c r="F16" s="519"/>
      <c r="G16" s="520"/>
      <c r="H16" s="515"/>
    </row>
    <row r="17" spans="1:10" s="516" customFormat="1" ht="137.5">
      <c r="A17" s="501" t="s">
        <v>11</v>
      </c>
      <c r="B17" s="502" t="s">
        <v>95</v>
      </c>
      <c r="C17" s="512"/>
      <c r="D17" s="522" t="s">
        <v>90</v>
      </c>
      <c r="E17" s="518"/>
      <c r="F17" s="519"/>
      <c r="G17" s="520" t="s">
        <v>90</v>
      </c>
      <c r="H17" s="515"/>
    </row>
    <row r="18" spans="1:10" s="516" customFormat="1" ht="10" customHeight="1">
      <c r="A18" s="501"/>
      <c r="B18" s="502"/>
      <c r="C18" s="512"/>
      <c r="D18" s="522"/>
      <c r="E18" s="518"/>
      <c r="F18" s="519"/>
      <c r="G18" s="520"/>
      <c r="H18" s="515"/>
    </row>
    <row r="19" spans="1:10" s="516" customFormat="1" ht="62.5">
      <c r="A19" s="501" t="s">
        <v>27</v>
      </c>
      <c r="B19" s="502" t="s">
        <v>96</v>
      </c>
      <c r="C19" s="512"/>
      <c r="D19" s="522" t="s">
        <v>90</v>
      </c>
      <c r="E19" s="518"/>
      <c r="F19" s="519"/>
      <c r="G19" s="520" t="s">
        <v>90</v>
      </c>
      <c r="H19" s="515"/>
    </row>
    <row r="20" spans="1:10" s="516" customFormat="1" ht="10" customHeight="1">
      <c r="A20" s="501"/>
      <c r="B20" s="502"/>
      <c r="C20" s="512"/>
      <c r="D20" s="522"/>
      <c r="E20" s="518"/>
      <c r="F20" s="519"/>
      <c r="G20" s="520"/>
      <c r="H20" s="515"/>
    </row>
    <row r="21" spans="1:10" s="516" customFormat="1" ht="87.5">
      <c r="A21" s="501" t="s">
        <v>28</v>
      </c>
      <c r="B21" s="502" t="s">
        <v>97</v>
      </c>
      <c r="C21" s="512"/>
      <c r="D21" s="522" t="s">
        <v>90</v>
      </c>
      <c r="E21" s="518"/>
      <c r="F21" s="519"/>
      <c r="G21" s="520" t="s">
        <v>90</v>
      </c>
      <c r="H21" s="515"/>
    </row>
    <row r="22" spans="1:10" s="516" customFormat="1" ht="10" customHeight="1">
      <c r="A22" s="501"/>
      <c r="B22" s="511"/>
      <c r="C22" s="512"/>
      <c r="D22" s="517"/>
      <c r="E22" s="518"/>
      <c r="F22" s="519"/>
      <c r="G22" s="520"/>
      <c r="H22" s="515"/>
    </row>
    <row r="23" spans="1:10" s="516" customFormat="1" ht="50">
      <c r="A23" s="501" t="s">
        <v>1328</v>
      </c>
      <c r="B23" s="502" t="s">
        <v>98</v>
      </c>
      <c r="C23" s="512"/>
      <c r="D23" s="522" t="s">
        <v>90</v>
      </c>
      <c r="E23" s="518"/>
      <c r="F23" s="523"/>
      <c r="G23" s="520" t="s">
        <v>90</v>
      </c>
    </row>
    <row r="24" spans="1:10" s="516" customFormat="1">
      <c r="A24" s="501"/>
      <c r="B24" s="502"/>
      <c r="C24" s="512"/>
      <c r="D24" s="522"/>
      <c r="E24" s="518"/>
      <c r="F24" s="523"/>
      <c r="G24" s="520"/>
    </row>
    <row r="25" spans="1:10" s="516" customFormat="1" ht="25">
      <c r="A25" s="501" t="s">
        <v>33</v>
      </c>
      <c r="B25" s="502" t="s">
        <v>1329</v>
      </c>
      <c r="C25" s="512"/>
      <c r="D25" s="522" t="s">
        <v>90</v>
      </c>
      <c r="E25" s="518"/>
      <c r="F25" s="523"/>
      <c r="G25" s="520" t="s">
        <v>90</v>
      </c>
    </row>
    <row r="26" spans="1:10" s="516" customFormat="1">
      <c r="A26" s="501"/>
      <c r="B26" s="502"/>
      <c r="C26" s="512"/>
      <c r="D26" s="522"/>
      <c r="E26" s="518"/>
      <c r="F26" s="523"/>
      <c r="G26" s="520"/>
    </row>
    <row r="27" spans="1:10" s="516" customFormat="1" ht="25">
      <c r="A27" s="501" t="s">
        <v>34</v>
      </c>
      <c r="B27" s="502" t="s">
        <v>1330</v>
      </c>
      <c r="C27" s="512"/>
      <c r="D27" s="522" t="s">
        <v>90</v>
      </c>
      <c r="E27" s="518"/>
      <c r="F27" s="523"/>
      <c r="G27" s="520" t="s">
        <v>90</v>
      </c>
    </row>
    <row r="28" spans="1:10" s="516" customFormat="1">
      <c r="A28" s="501"/>
      <c r="B28" s="502"/>
      <c r="C28" s="512"/>
      <c r="D28" s="522"/>
      <c r="E28" s="518"/>
      <c r="F28" s="523"/>
      <c r="G28" s="520"/>
    </row>
    <row r="29" spans="1:10" s="516" customFormat="1" ht="15" customHeight="1">
      <c r="A29" s="501"/>
      <c r="B29" s="502"/>
      <c r="C29" s="512"/>
      <c r="D29" s="522"/>
      <c r="E29" s="518"/>
      <c r="F29" s="523"/>
      <c r="G29" s="520"/>
    </row>
    <row r="30" spans="1:10" s="525" customFormat="1" ht="28.5" customHeight="1">
      <c r="A30" s="598" t="s">
        <v>1331</v>
      </c>
      <c r="B30" s="598"/>
      <c r="C30" s="598"/>
      <c r="D30" s="598"/>
      <c r="E30" s="598"/>
      <c r="F30" s="598"/>
      <c r="G30" s="524"/>
      <c r="H30" s="507"/>
      <c r="I30" s="516"/>
      <c r="J30" s="516"/>
    </row>
    <row r="31" spans="1:10" s="199" customFormat="1" ht="17.25" customHeight="1">
      <c r="A31" s="526"/>
      <c r="B31" s="526"/>
      <c r="C31" s="526"/>
      <c r="D31" s="526"/>
      <c r="E31" s="527"/>
      <c r="F31" s="528"/>
      <c r="G31" s="501"/>
      <c r="H31" s="516"/>
    </row>
    <row r="32" spans="1:10" s="500" customFormat="1" ht="27.75" customHeight="1">
      <c r="A32" s="496" t="s">
        <v>1320</v>
      </c>
      <c r="B32" s="496" t="s">
        <v>1321</v>
      </c>
      <c r="C32" s="496" t="s">
        <v>1322</v>
      </c>
      <c r="D32" s="496" t="s">
        <v>1323</v>
      </c>
      <c r="E32" s="497" t="s">
        <v>1324</v>
      </c>
      <c r="F32" s="498" t="s">
        <v>1325</v>
      </c>
      <c r="G32" s="498" t="s">
        <v>1326</v>
      </c>
      <c r="H32" s="499"/>
    </row>
    <row r="33" spans="1:7" s="516" customFormat="1" ht="9.75" customHeight="1">
      <c r="A33" s="501"/>
      <c r="B33" s="502"/>
      <c r="C33" s="512"/>
      <c r="D33" s="503"/>
      <c r="E33" s="504"/>
      <c r="F33" s="505"/>
      <c r="G33" s="506"/>
    </row>
    <row r="34" spans="1:7" s="516" customFormat="1" ht="13">
      <c r="A34" s="522"/>
      <c r="B34" s="511" t="s">
        <v>1332</v>
      </c>
      <c r="C34" s="512"/>
      <c r="D34" s="503"/>
      <c r="E34" s="504"/>
      <c r="F34" s="505"/>
      <c r="G34" s="506"/>
    </row>
    <row r="35" spans="1:7" s="516" customFormat="1">
      <c r="A35" s="522"/>
      <c r="B35" s="502"/>
      <c r="C35" s="512"/>
      <c r="D35" s="503"/>
      <c r="E35" s="504"/>
      <c r="F35" s="505"/>
      <c r="G35" s="506"/>
    </row>
    <row r="36" spans="1:7" s="516" customFormat="1" ht="13">
      <c r="A36" s="522"/>
      <c r="B36" s="511" t="s">
        <v>99</v>
      </c>
      <c r="C36" s="512"/>
      <c r="D36" s="512"/>
      <c r="E36" s="504"/>
      <c r="F36" s="505"/>
      <c r="G36" s="506"/>
    </row>
    <row r="37" spans="1:7" s="516" customFormat="1" ht="7" customHeight="1">
      <c r="A37" s="522"/>
      <c r="B37" s="511"/>
      <c r="C37" s="512"/>
      <c r="D37" s="512"/>
      <c r="E37" s="504"/>
      <c r="F37" s="505"/>
      <c r="G37" s="506"/>
    </row>
    <row r="38" spans="1:7" s="516" customFormat="1" ht="104.5" customHeight="1">
      <c r="A38" s="522" t="s">
        <v>5</v>
      </c>
      <c r="B38" s="521" t="s">
        <v>100</v>
      </c>
      <c r="C38" s="512"/>
      <c r="D38" s="517" t="s">
        <v>90</v>
      </c>
      <c r="E38" s="518"/>
      <c r="F38" s="523"/>
      <c r="G38" s="529" t="s">
        <v>90</v>
      </c>
    </row>
    <row r="39" spans="1:7" s="516" customFormat="1" ht="7" customHeight="1">
      <c r="A39" s="522"/>
      <c r="B39" s="511"/>
      <c r="C39" s="512"/>
      <c r="D39" s="517"/>
      <c r="E39" s="518"/>
      <c r="F39" s="523"/>
      <c r="G39" s="529"/>
    </row>
    <row r="40" spans="1:7" s="516" customFormat="1" ht="65" customHeight="1">
      <c r="A40" s="522" t="s">
        <v>6</v>
      </c>
      <c r="B40" s="502" t="s">
        <v>101</v>
      </c>
      <c r="C40" s="512"/>
      <c r="D40" s="522" t="s">
        <v>90</v>
      </c>
      <c r="E40" s="518"/>
      <c r="F40" s="523"/>
      <c r="G40" s="520" t="s">
        <v>90</v>
      </c>
    </row>
    <row r="41" spans="1:7" s="516" customFormat="1" ht="7" customHeight="1">
      <c r="A41" s="522"/>
      <c r="B41" s="502"/>
      <c r="C41" s="512"/>
      <c r="D41" s="522"/>
      <c r="E41" s="518"/>
      <c r="F41" s="523"/>
      <c r="G41" s="529"/>
    </row>
    <row r="42" spans="1:7" s="516" customFormat="1" ht="153.5" customHeight="1">
      <c r="A42" s="522" t="s">
        <v>7</v>
      </c>
      <c r="B42" s="502" t="s">
        <v>102</v>
      </c>
      <c r="C42" s="512"/>
      <c r="D42" s="522" t="s">
        <v>90</v>
      </c>
      <c r="E42" s="518"/>
      <c r="F42" s="523"/>
      <c r="G42" s="520" t="s">
        <v>90</v>
      </c>
    </row>
    <row r="43" spans="1:7" s="516" customFormat="1" ht="7" customHeight="1">
      <c r="A43" s="522"/>
      <c r="B43" s="502"/>
      <c r="C43" s="512"/>
      <c r="D43" s="522"/>
      <c r="E43" s="518"/>
      <c r="F43" s="523"/>
      <c r="G43" s="529"/>
    </row>
    <row r="44" spans="1:7" s="516" customFormat="1" ht="38.5" customHeight="1">
      <c r="A44" s="522" t="s">
        <v>8</v>
      </c>
      <c r="B44" s="502" t="s">
        <v>103</v>
      </c>
      <c r="C44" s="512"/>
      <c r="D44" s="522" t="s">
        <v>90</v>
      </c>
      <c r="E44" s="518"/>
      <c r="F44" s="523"/>
      <c r="G44" s="520" t="s">
        <v>90</v>
      </c>
    </row>
    <row r="45" spans="1:7" s="516" customFormat="1" ht="7" customHeight="1">
      <c r="A45" s="522"/>
      <c r="B45" s="502"/>
      <c r="C45" s="512"/>
      <c r="D45" s="522"/>
      <c r="E45" s="518"/>
      <c r="F45" s="523"/>
      <c r="G45" s="529"/>
    </row>
    <row r="46" spans="1:7" s="516" customFormat="1" ht="63.5" customHeight="1">
      <c r="A46" s="522" t="s">
        <v>10</v>
      </c>
      <c r="B46" s="502" t="s">
        <v>104</v>
      </c>
      <c r="C46" s="512"/>
      <c r="D46" s="522" t="s">
        <v>90</v>
      </c>
      <c r="E46" s="518"/>
      <c r="F46" s="523"/>
      <c r="G46" s="520" t="s">
        <v>90</v>
      </c>
    </row>
    <row r="47" spans="1:7" s="516" customFormat="1" ht="7" customHeight="1">
      <c r="A47" s="522"/>
      <c r="B47" s="502"/>
      <c r="C47" s="512"/>
      <c r="D47" s="522"/>
      <c r="E47" s="518"/>
      <c r="F47" s="523"/>
      <c r="G47" s="529"/>
    </row>
    <row r="48" spans="1:7" s="516" customFormat="1" ht="37.5">
      <c r="A48" s="522" t="s">
        <v>11</v>
      </c>
      <c r="B48" s="502" t="s">
        <v>105</v>
      </c>
      <c r="C48" s="512"/>
      <c r="D48" s="522" t="s">
        <v>90</v>
      </c>
      <c r="E48" s="518"/>
      <c r="F48" s="523"/>
      <c r="G48" s="520" t="s">
        <v>90</v>
      </c>
    </row>
    <row r="49" spans="1:10" s="516" customFormat="1" ht="15" customHeight="1">
      <c r="A49" s="522"/>
      <c r="B49" s="502" t="s">
        <v>1333</v>
      </c>
      <c r="C49" s="512"/>
      <c r="D49" s="503"/>
      <c r="E49" s="504"/>
      <c r="F49" s="505"/>
      <c r="G49" s="506"/>
    </row>
    <row r="50" spans="1:10" s="516" customFormat="1" ht="15" customHeight="1">
      <c r="A50" s="522"/>
      <c r="B50" s="502" t="s">
        <v>106</v>
      </c>
      <c r="C50" s="512"/>
      <c r="D50" s="503"/>
      <c r="E50" s="504"/>
      <c r="F50" s="505"/>
      <c r="G50" s="514"/>
    </row>
    <row r="51" spans="1:10" s="516" customFormat="1" ht="15" customHeight="1">
      <c r="A51" s="522"/>
      <c r="B51" s="502" t="s">
        <v>1334</v>
      </c>
      <c r="C51" s="512"/>
      <c r="D51" s="503"/>
      <c r="E51" s="504"/>
      <c r="F51" s="505"/>
      <c r="G51" s="506"/>
    </row>
    <row r="52" spans="1:10" s="516" customFormat="1" ht="15" customHeight="1">
      <c r="A52" s="522"/>
      <c r="B52" s="502" t="s">
        <v>1335</v>
      </c>
      <c r="C52" s="512"/>
      <c r="D52" s="503"/>
      <c r="E52" s="504"/>
      <c r="F52" s="505"/>
      <c r="G52" s="514"/>
    </row>
    <row r="53" spans="1:10" s="516" customFormat="1" ht="15" customHeight="1">
      <c r="A53" s="522"/>
      <c r="B53" s="502" t="s">
        <v>1336</v>
      </c>
      <c r="C53" s="512"/>
      <c r="D53" s="503"/>
      <c r="E53" s="504"/>
      <c r="F53" s="505"/>
      <c r="G53" s="506"/>
    </row>
    <row r="54" spans="1:10" s="516" customFormat="1" ht="15" customHeight="1">
      <c r="A54" s="522"/>
      <c r="B54" s="502" t="s">
        <v>1337</v>
      </c>
      <c r="C54" s="512"/>
      <c r="D54" s="503"/>
      <c r="E54" s="504"/>
      <c r="F54" s="505"/>
      <c r="G54" s="514"/>
    </row>
    <row r="55" spans="1:10" s="516" customFormat="1" ht="15" customHeight="1">
      <c r="A55" s="522"/>
      <c r="B55" s="502" t="s">
        <v>1338</v>
      </c>
      <c r="C55" s="512"/>
      <c r="D55" s="503"/>
      <c r="E55" s="504"/>
      <c r="F55" s="505"/>
      <c r="G55" s="506"/>
    </row>
    <row r="56" spans="1:10" s="516" customFormat="1" ht="15" customHeight="1">
      <c r="A56" s="522"/>
      <c r="B56" s="502" t="s">
        <v>107</v>
      </c>
      <c r="C56" s="512"/>
      <c r="D56" s="503"/>
      <c r="E56" s="504"/>
      <c r="F56" s="505"/>
      <c r="G56" s="514"/>
    </row>
    <row r="57" spans="1:10" s="516" customFormat="1" ht="15" customHeight="1">
      <c r="A57" s="522"/>
      <c r="B57" s="502" t="s">
        <v>1339</v>
      </c>
      <c r="C57" s="512"/>
      <c r="D57" s="503"/>
      <c r="E57" s="504"/>
      <c r="F57" s="505"/>
      <c r="G57" s="506"/>
    </row>
    <row r="58" spans="1:10" s="516" customFormat="1" ht="15" customHeight="1">
      <c r="A58" s="522"/>
      <c r="B58" s="502" t="s">
        <v>1340</v>
      </c>
      <c r="C58" s="512"/>
      <c r="D58" s="503"/>
      <c r="E58" s="504"/>
      <c r="F58" s="505"/>
      <c r="G58" s="514"/>
    </row>
    <row r="59" spans="1:10" s="516" customFormat="1" ht="15" customHeight="1">
      <c r="A59" s="522"/>
      <c r="B59" s="502" t="s">
        <v>1341</v>
      </c>
      <c r="C59" s="512"/>
      <c r="D59" s="503"/>
      <c r="E59" s="504"/>
      <c r="F59" s="505"/>
      <c r="G59" s="506"/>
    </row>
    <row r="60" spans="1:10" s="516" customFormat="1" ht="15" customHeight="1">
      <c r="A60" s="522"/>
      <c r="B60" s="502" t="s">
        <v>1342</v>
      </c>
      <c r="C60" s="512"/>
      <c r="D60" s="503"/>
      <c r="E60" s="504"/>
      <c r="F60" s="505"/>
      <c r="G60" s="514"/>
    </row>
    <row r="61" spans="1:10" s="516" customFormat="1" ht="15" customHeight="1">
      <c r="A61" s="522"/>
      <c r="B61" s="502" t="s">
        <v>1343</v>
      </c>
      <c r="C61" s="512"/>
      <c r="D61" s="503"/>
      <c r="E61" s="504"/>
      <c r="F61" s="505"/>
      <c r="G61" s="506"/>
    </row>
    <row r="62" spans="1:10" s="525" customFormat="1" ht="28.5" customHeight="1">
      <c r="A62" s="598" t="s">
        <v>1331</v>
      </c>
      <c r="B62" s="598"/>
      <c r="C62" s="598"/>
      <c r="D62" s="598"/>
      <c r="E62" s="598"/>
      <c r="F62" s="598"/>
      <c r="G62" s="524"/>
      <c r="H62" s="507"/>
      <c r="I62" s="516"/>
      <c r="J62" s="516"/>
    </row>
    <row r="63" spans="1:10" s="199" customFormat="1" ht="17.25" customHeight="1">
      <c r="A63" s="526"/>
      <c r="B63" s="526"/>
      <c r="C63" s="526"/>
      <c r="D63" s="526"/>
      <c r="E63" s="527"/>
      <c r="F63" s="528"/>
      <c r="G63" s="501"/>
      <c r="H63" s="516"/>
    </row>
    <row r="64" spans="1:10" s="500" customFormat="1" ht="27.75" customHeight="1">
      <c r="A64" s="496" t="s">
        <v>1320</v>
      </c>
      <c r="B64" s="496" t="s">
        <v>1321</v>
      </c>
      <c r="C64" s="496" t="s">
        <v>1322</v>
      </c>
      <c r="D64" s="496" t="s">
        <v>1323</v>
      </c>
      <c r="E64" s="497" t="s">
        <v>1324</v>
      </c>
      <c r="F64" s="498" t="s">
        <v>1325</v>
      </c>
      <c r="G64" s="498" t="s">
        <v>1326</v>
      </c>
      <c r="H64" s="499"/>
    </row>
    <row r="65" spans="1:7" s="516" customFormat="1" ht="9.75" customHeight="1">
      <c r="A65" s="522"/>
      <c r="B65" s="502"/>
      <c r="C65" s="512"/>
      <c r="D65" s="503"/>
      <c r="E65" s="504"/>
      <c r="F65" s="505"/>
      <c r="G65" s="506"/>
    </row>
    <row r="66" spans="1:7" s="516" customFormat="1" ht="13">
      <c r="A66" s="522"/>
      <c r="B66" s="511" t="s">
        <v>1332</v>
      </c>
      <c r="C66" s="512"/>
      <c r="D66" s="503"/>
      <c r="E66" s="504"/>
      <c r="F66" s="505"/>
      <c r="G66" s="506"/>
    </row>
    <row r="67" spans="1:7" s="516" customFormat="1" ht="15" customHeight="1">
      <c r="A67" s="522"/>
      <c r="B67" s="502"/>
      <c r="C67" s="512"/>
      <c r="D67" s="503"/>
      <c r="E67" s="504"/>
      <c r="F67" s="505"/>
      <c r="G67" s="506"/>
    </row>
    <row r="68" spans="1:7" s="516" customFormat="1" ht="26">
      <c r="A68" s="522"/>
      <c r="B68" s="511" t="s">
        <v>108</v>
      </c>
      <c r="C68" s="512"/>
      <c r="D68" s="512"/>
      <c r="E68" s="504"/>
      <c r="F68" s="505"/>
      <c r="G68" s="506"/>
    </row>
    <row r="69" spans="1:7" s="516" customFormat="1">
      <c r="A69" s="522" t="s">
        <v>5</v>
      </c>
      <c r="B69" s="521" t="s">
        <v>109</v>
      </c>
      <c r="C69" s="512" t="s">
        <v>1344</v>
      </c>
      <c r="D69" s="512" t="s">
        <v>0</v>
      </c>
      <c r="E69" s="504">
        <v>1</v>
      </c>
      <c r="F69" s="505"/>
      <c r="G69" s="514">
        <v>19070862.888258524</v>
      </c>
    </row>
    <row r="70" spans="1:7" s="516" customFormat="1" ht="15" customHeight="1">
      <c r="A70" s="522" t="s">
        <v>6</v>
      </c>
      <c r="B70" s="502" t="s">
        <v>110</v>
      </c>
      <c r="C70" s="512" t="s">
        <v>1345</v>
      </c>
      <c r="D70" s="503" t="s">
        <v>0</v>
      </c>
      <c r="E70" s="504">
        <v>1</v>
      </c>
      <c r="F70" s="505"/>
      <c r="G70" s="514">
        <f>E70*F70</f>
        <v>0</v>
      </c>
    </row>
    <row r="71" spans="1:7" s="516" customFormat="1" ht="80" customHeight="1">
      <c r="A71" s="522" t="s">
        <v>7</v>
      </c>
      <c r="B71" s="502" t="s">
        <v>111</v>
      </c>
      <c r="C71" s="517" t="s">
        <v>1346</v>
      </c>
      <c r="D71" s="522" t="s">
        <v>0</v>
      </c>
      <c r="E71" s="518">
        <v>1</v>
      </c>
      <c r="F71" s="505"/>
      <c r="G71" s="514">
        <f>E71*F71</f>
        <v>0</v>
      </c>
    </row>
    <row r="72" spans="1:7" s="516" customFormat="1" ht="15" customHeight="1">
      <c r="A72" s="522"/>
      <c r="B72" s="502"/>
      <c r="C72" s="512"/>
      <c r="D72" s="503"/>
      <c r="E72" s="504"/>
      <c r="F72" s="505"/>
      <c r="G72" s="514"/>
    </row>
    <row r="73" spans="1:7" s="516" customFormat="1" ht="37.5">
      <c r="A73" s="522"/>
      <c r="B73" s="502" t="s">
        <v>112</v>
      </c>
      <c r="C73" s="512"/>
      <c r="D73" s="503"/>
      <c r="E73" s="504"/>
      <c r="F73" s="505"/>
      <c r="G73" s="506"/>
    </row>
    <row r="74" spans="1:7" s="516" customFormat="1" ht="15" customHeight="1">
      <c r="A74" s="522" t="s">
        <v>8</v>
      </c>
      <c r="B74" s="502" t="s">
        <v>113</v>
      </c>
      <c r="C74" s="517" t="s">
        <v>1347</v>
      </c>
      <c r="D74" s="522" t="s">
        <v>0</v>
      </c>
      <c r="E74" s="518">
        <v>1</v>
      </c>
      <c r="F74" s="523"/>
      <c r="G74" s="514">
        <f>E74*F74</f>
        <v>0</v>
      </c>
    </row>
    <row r="75" spans="1:7" s="516" customFormat="1" ht="15" customHeight="1">
      <c r="A75" s="522"/>
      <c r="B75" s="502"/>
      <c r="C75" s="517"/>
      <c r="D75" s="522"/>
      <c r="E75" s="518"/>
      <c r="F75" s="523"/>
      <c r="G75" s="506"/>
    </row>
    <row r="76" spans="1:7" s="516" customFormat="1" ht="15" customHeight="1">
      <c r="A76" s="522"/>
      <c r="B76" s="511" t="s">
        <v>114</v>
      </c>
      <c r="C76" s="517"/>
      <c r="D76" s="522"/>
      <c r="E76" s="518"/>
      <c r="F76" s="523"/>
      <c r="G76" s="506"/>
    </row>
    <row r="77" spans="1:7" s="516" customFormat="1" ht="15" customHeight="1">
      <c r="A77" s="522" t="s">
        <v>10</v>
      </c>
      <c r="B77" s="502" t="s">
        <v>115</v>
      </c>
      <c r="C77" s="517" t="s">
        <v>1348</v>
      </c>
      <c r="D77" s="522" t="s">
        <v>0</v>
      </c>
      <c r="E77" s="518">
        <v>1</v>
      </c>
      <c r="F77" s="523"/>
      <c r="G77" s="514">
        <f>E77*F77</f>
        <v>0</v>
      </c>
    </row>
    <row r="78" spans="1:7" s="516" customFormat="1" ht="25">
      <c r="A78" s="522" t="s">
        <v>11</v>
      </c>
      <c r="B78" s="502" t="s">
        <v>116</v>
      </c>
      <c r="C78" s="517" t="s">
        <v>1349</v>
      </c>
      <c r="D78" s="522" t="s">
        <v>1350</v>
      </c>
      <c r="E78" s="518">
        <v>10</v>
      </c>
      <c r="F78" s="523"/>
      <c r="G78" s="514">
        <f>E78*F78</f>
        <v>0</v>
      </c>
    </row>
    <row r="79" spans="1:7" s="516" customFormat="1" ht="15" customHeight="1">
      <c r="A79" s="522" t="s">
        <v>27</v>
      </c>
      <c r="B79" s="502" t="s">
        <v>117</v>
      </c>
      <c r="C79" s="517" t="s">
        <v>1351</v>
      </c>
      <c r="D79" s="522" t="s">
        <v>0</v>
      </c>
      <c r="E79" s="518">
        <v>1</v>
      </c>
      <c r="F79" s="523"/>
      <c r="G79" s="514">
        <f>E79*F79</f>
        <v>0</v>
      </c>
    </row>
    <row r="80" spans="1:7" s="516" customFormat="1" ht="15" customHeight="1">
      <c r="A80" s="522"/>
      <c r="B80" s="511"/>
      <c r="C80" s="517"/>
      <c r="D80" s="517"/>
      <c r="E80" s="518"/>
      <c r="F80" s="523"/>
      <c r="G80" s="506"/>
    </row>
    <row r="81" spans="1:7" s="516" customFormat="1" ht="15" customHeight="1">
      <c r="A81" s="522"/>
      <c r="B81" s="511" t="s">
        <v>118</v>
      </c>
      <c r="C81" s="517"/>
      <c r="D81" s="517"/>
      <c r="E81" s="518"/>
      <c r="F81" s="523"/>
      <c r="G81" s="506"/>
    </row>
    <row r="82" spans="1:7" s="516" customFormat="1" ht="15" customHeight="1">
      <c r="A82" s="522" t="s">
        <v>28</v>
      </c>
      <c r="B82" s="521" t="s">
        <v>115</v>
      </c>
      <c r="C82" s="517" t="s">
        <v>1352</v>
      </c>
      <c r="D82" s="517" t="s">
        <v>0</v>
      </c>
      <c r="E82" s="518">
        <v>1</v>
      </c>
      <c r="F82" s="523"/>
      <c r="G82" s="514">
        <f>E82*F82</f>
        <v>0</v>
      </c>
    </row>
    <row r="83" spans="1:7" s="516" customFormat="1" ht="25">
      <c r="A83" s="522" t="s">
        <v>33</v>
      </c>
      <c r="B83" s="521" t="s">
        <v>116</v>
      </c>
      <c r="C83" s="517" t="s">
        <v>1353</v>
      </c>
      <c r="D83" s="517" t="s">
        <v>1354</v>
      </c>
      <c r="E83" s="518">
        <v>10</v>
      </c>
      <c r="F83" s="523"/>
      <c r="G83" s="514">
        <f>E83*F83</f>
        <v>0</v>
      </c>
    </row>
    <row r="84" spans="1:7" s="516" customFormat="1" ht="15" customHeight="1">
      <c r="A84" s="522" t="s">
        <v>34</v>
      </c>
      <c r="B84" s="502" t="s">
        <v>117</v>
      </c>
      <c r="C84" s="517" t="s">
        <v>1355</v>
      </c>
      <c r="D84" s="522" t="s">
        <v>0</v>
      </c>
      <c r="E84" s="518">
        <v>1</v>
      </c>
      <c r="F84" s="523"/>
      <c r="G84" s="514">
        <f>E84*F84</f>
        <v>0</v>
      </c>
    </row>
    <row r="85" spans="1:7" s="516" customFormat="1" ht="15" customHeight="1">
      <c r="A85" s="522"/>
      <c r="B85" s="502"/>
      <c r="C85" s="517"/>
      <c r="D85" s="522"/>
      <c r="E85" s="518"/>
      <c r="F85" s="523"/>
      <c r="G85" s="506"/>
    </row>
    <row r="86" spans="1:7" s="516" customFormat="1" ht="15" customHeight="1">
      <c r="A86" s="522"/>
      <c r="B86" s="511" t="s">
        <v>119</v>
      </c>
      <c r="C86" s="517"/>
      <c r="D86" s="522"/>
      <c r="E86" s="518"/>
      <c r="F86" s="523"/>
      <c r="G86" s="514"/>
    </row>
    <row r="87" spans="1:7" s="516" customFormat="1" ht="15" customHeight="1">
      <c r="A87" s="522" t="s">
        <v>39</v>
      </c>
      <c r="B87" s="502" t="s">
        <v>115</v>
      </c>
      <c r="C87" s="517" t="s">
        <v>1356</v>
      </c>
      <c r="D87" s="522" t="s">
        <v>0</v>
      </c>
      <c r="E87" s="518">
        <v>1</v>
      </c>
      <c r="F87" s="523"/>
      <c r="G87" s="514">
        <f>E87*F87</f>
        <v>0</v>
      </c>
    </row>
    <row r="88" spans="1:7" s="516" customFormat="1" ht="25">
      <c r="A88" s="522" t="s">
        <v>38</v>
      </c>
      <c r="B88" s="502" t="s">
        <v>116</v>
      </c>
      <c r="C88" s="517" t="s">
        <v>1357</v>
      </c>
      <c r="D88" s="522" t="s">
        <v>1354</v>
      </c>
      <c r="E88" s="518">
        <v>10</v>
      </c>
      <c r="F88" s="523"/>
      <c r="G88" s="514">
        <f>E88*F88</f>
        <v>0</v>
      </c>
    </row>
    <row r="89" spans="1:7" s="516" customFormat="1" ht="15" customHeight="1">
      <c r="A89" s="522" t="s">
        <v>205</v>
      </c>
      <c r="B89" s="502" t="s">
        <v>117</v>
      </c>
      <c r="C89" s="517" t="s">
        <v>1358</v>
      </c>
      <c r="D89" s="522" t="s">
        <v>0</v>
      </c>
      <c r="E89" s="518">
        <v>1</v>
      </c>
      <c r="F89" s="523"/>
      <c r="G89" s="514">
        <f>E89*F89</f>
        <v>0</v>
      </c>
    </row>
    <row r="90" spans="1:7" s="516" customFormat="1" ht="15" customHeight="1">
      <c r="A90" s="522"/>
      <c r="B90" s="502"/>
      <c r="C90" s="517"/>
      <c r="D90" s="522"/>
      <c r="E90" s="518"/>
      <c r="F90" s="523"/>
      <c r="G90" s="506"/>
    </row>
    <row r="91" spans="1:7" s="516" customFormat="1" ht="15" customHeight="1">
      <c r="A91" s="522"/>
      <c r="B91" s="511" t="s">
        <v>120</v>
      </c>
      <c r="C91" s="517"/>
      <c r="D91" s="522"/>
      <c r="E91" s="518"/>
      <c r="F91" s="523"/>
      <c r="G91" s="506"/>
    </row>
    <row r="92" spans="1:7" s="516" customFormat="1" ht="15" customHeight="1">
      <c r="A92" s="522" t="s">
        <v>414</v>
      </c>
      <c r="B92" s="502" t="s">
        <v>115</v>
      </c>
      <c r="C92" s="517" t="s">
        <v>1359</v>
      </c>
      <c r="D92" s="522" t="s">
        <v>0</v>
      </c>
      <c r="E92" s="518">
        <v>1</v>
      </c>
      <c r="F92" s="523"/>
      <c r="G92" s="514">
        <f>E92*F92</f>
        <v>0</v>
      </c>
    </row>
    <row r="93" spans="1:7" s="516" customFormat="1" ht="25">
      <c r="A93" s="522" t="s">
        <v>416</v>
      </c>
      <c r="B93" s="502" t="s">
        <v>116</v>
      </c>
      <c r="C93" s="517" t="s">
        <v>1360</v>
      </c>
      <c r="D93" s="522" t="s">
        <v>1354</v>
      </c>
      <c r="E93" s="518">
        <v>10</v>
      </c>
      <c r="F93" s="523"/>
      <c r="G93" s="514">
        <f>E93*F93</f>
        <v>0</v>
      </c>
    </row>
    <row r="94" spans="1:7" s="516" customFormat="1" ht="15" customHeight="1">
      <c r="A94" s="522" t="s">
        <v>419</v>
      </c>
      <c r="B94" s="502" t="s">
        <v>117</v>
      </c>
      <c r="C94" s="517" t="s">
        <v>1361</v>
      </c>
      <c r="D94" s="522" t="s">
        <v>0</v>
      </c>
      <c r="E94" s="518">
        <v>1</v>
      </c>
      <c r="F94" s="523"/>
      <c r="G94" s="514">
        <f>E94*F94</f>
        <v>0</v>
      </c>
    </row>
    <row r="95" spans="1:7" s="516" customFormat="1" ht="15" customHeight="1">
      <c r="A95" s="522"/>
      <c r="B95" s="502"/>
      <c r="C95" s="517"/>
      <c r="D95" s="522"/>
      <c r="E95" s="518"/>
      <c r="F95" s="523"/>
      <c r="G95" s="506"/>
    </row>
    <row r="96" spans="1:7" s="516" customFormat="1" ht="15" customHeight="1">
      <c r="A96" s="522"/>
      <c r="B96" s="511" t="s">
        <v>121</v>
      </c>
      <c r="C96" s="517"/>
      <c r="D96" s="522"/>
      <c r="E96" s="518"/>
      <c r="F96" s="523"/>
      <c r="G96" s="506"/>
    </row>
    <row r="97" spans="1:10" s="516" customFormat="1" ht="15" customHeight="1">
      <c r="A97" s="522" t="s">
        <v>422</v>
      </c>
      <c r="B97" s="502" t="s">
        <v>115</v>
      </c>
      <c r="C97" s="517" t="s">
        <v>1356</v>
      </c>
      <c r="D97" s="522" t="s">
        <v>0</v>
      </c>
      <c r="E97" s="518">
        <v>1</v>
      </c>
      <c r="F97" s="523"/>
      <c r="G97" s="514">
        <f>E97*F97</f>
        <v>0</v>
      </c>
    </row>
    <row r="98" spans="1:10" s="516" customFormat="1" ht="25">
      <c r="A98" s="522" t="s">
        <v>216</v>
      </c>
      <c r="B98" s="502" t="s">
        <v>116</v>
      </c>
      <c r="C98" s="517" t="s">
        <v>1357</v>
      </c>
      <c r="D98" s="522" t="s">
        <v>1354</v>
      </c>
      <c r="E98" s="518">
        <v>10</v>
      </c>
      <c r="F98" s="523"/>
      <c r="G98" s="514">
        <f>E98*F98</f>
        <v>0</v>
      </c>
    </row>
    <row r="99" spans="1:10" s="516" customFormat="1" ht="15" customHeight="1">
      <c r="A99" s="522" t="s">
        <v>1362</v>
      </c>
      <c r="B99" s="502" t="s">
        <v>117</v>
      </c>
      <c r="C99" s="517" t="s">
        <v>1358</v>
      </c>
      <c r="D99" s="522" t="s">
        <v>0</v>
      </c>
      <c r="E99" s="518">
        <v>1</v>
      </c>
      <c r="F99" s="523"/>
      <c r="G99" s="514">
        <f>E99*F99</f>
        <v>0</v>
      </c>
    </row>
    <row r="100" spans="1:10" s="516" customFormat="1" ht="15" customHeight="1">
      <c r="A100" s="522"/>
      <c r="B100" s="502"/>
      <c r="C100" s="517"/>
      <c r="D100" s="522"/>
      <c r="E100" s="518"/>
      <c r="F100" s="523"/>
      <c r="G100" s="506"/>
    </row>
    <row r="101" spans="1:10" s="516" customFormat="1" ht="15" customHeight="1">
      <c r="A101" s="522"/>
      <c r="B101" s="502" t="s">
        <v>122</v>
      </c>
      <c r="C101" s="517"/>
      <c r="D101" s="522"/>
      <c r="E101" s="518"/>
      <c r="F101" s="523"/>
      <c r="G101" s="506"/>
    </row>
    <row r="102" spans="1:10" s="516" customFormat="1" ht="15" customHeight="1">
      <c r="A102" s="522" t="s">
        <v>1363</v>
      </c>
      <c r="B102" s="502" t="s">
        <v>115</v>
      </c>
      <c r="C102" s="517" t="s">
        <v>1364</v>
      </c>
      <c r="D102" s="522" t="s">
        <v>0</v>
      </c>
      <c r="E102" s="518">
        <v>1</v>
      </c>
      <c r="F102" s="523"/>
      <c r="G102" s="514">
        <f>E102*F102</f>
        <v>0</v>
      </c>
    </row>
    <row r="103" spans="1:10" s="516" customFormat="1" ht="25">
      <c r="A103" s="522" t="s">
        <v>1365</v>
      </c>
      <c r="B103" s="502" t="s">
        <v>116</v>
      </c>
      <c r="C103" s="517" t="s">
        <v>1366</v>
      </c>
      <c r="D103" s="522" t="s">
        <v>1354</v>
      </c>
      <c r="E103" s="518">
        <v>10</v>
      </c>
      <c r="F103" s="523"/>
      <c r="G103" s="514">
        <f>E103*F103</f>
        <v>0</v>
      </c>
    </row>
    <row r="104" spans="1:10" s="516" customFormat="1" ht="15" customHeight="1">
      <c r="A104" s="522" t="s">
        <v>1367</v>
      </c>
      <c r="B104" s="502" t="s">
        <v>117</v>
      </c>
      <c r="C104" s="517" t="s">
        <v>1368</v>
      </c>
      <c r="D104" s="522" t="s">
        <v>0</v>
      </c>
      <c r="E104" s="518">
        <v>1</v>
      </c>
      <c r="F104" s="523"/>
      <c r="G104" s="514">
        <f>E104*F104</f>
        <v>0</v>
      </c>
    </row>
    <row r="105" spans="1:10" s="516" customFormat="1" ht="10" customHeight="1">
      <c r="A105" s="522"/>
      <c r="B105" s="502"/>
      <c r="C105" s="512"/>
      <c r="D105" s="503"/>
      <c r="E105" s="504"/>
      <c r="F105" s="505"/>
      <c r="G105" s="506"/>
    </row>
    <row r="106" spans="1:10" s="525" customFormat="1" ht="28.5" customHeight="1">
      <c r="A106" s="598" t="s">
        <v>1331</v>
      </c>
      <c r="B106" s="598"/>
      <c r="C106" s="598"/>
      <c r="D106" s="598"/>
      <c r="E106" s="598"/>
      <c r="F106" s="598"/>
      <c r="G106" s="524">
        <f>SUM(G65:G105)</f>
        <v>19070862.888258524</v>
      </c>
      <c r="H106" s="507"/>
      <c r="I106" s="516"/>
      <c r="J106" s="516"/>
    </row>
    <row r="107" spans="1:10" s="199" customFormat="1" ht="17.25" customHeight="1">
      <c r="A107" s="526"/>
      <c r="B107" s="526"/>
      <c r="C107" s="526"/>
      <c r="D107" s="526"/>
      <c r="E107" s="527"/>
      <c r="F107" s="528"/>
      <c r="G107" s="501"/>
      <c r="H107" s="516"/>
    </row>
    <row r="108" spans="1:10" s="500" customFormat="1" ht="27.75" customHeight="1">
      <c r="A108" s="496" t="s">
        <v>1320</v>
      </c>
      <c r="B108" s="496" t="s">
        <v>1321</v>
      </c>
      <c r="C108" s="496" t="s">
        <v>1322</v>
      </c>
      <c r="D108" s="496" t="s">
        <v>1323</v>
      </c>
      <c r="E108" s="497" t="s">
        <v>1324</v>
      </c>
      <c r="F108" s="498" t="s">
        <v>1325</v>
      </c>
      <c r="G108" s="498" t="s">
        <v>1326</v>
      </c>
      <c r="H108" s="499"/>
    </row>
    <row r="109" spans="1:10" s="516" customFormat="1" ht="9.75" customHeight="1">
      <c r="A109" s="522"/>
      <c r="B109" s="502"/>
      <c r="C109" s="512"/>
      <c r="D109" s="503"/>
      <c r="E109" s="504"/>
      <c r="F109" s="505"/>
      <c r="G109" s="506"/>
    </row>
    <row r="110" spans="1:10" s="516" customFormat="1" ht="18.5" customHeight="1">
      <c r="A110" s="522"/>
      <c r="B110" s="511" t="s">
        <v>1332</v>
      </c>
      <c r="C110" s="512"/>
      <c r="D110" s="503"/>
      <c r="E110" s="504"/>
      <c r="F110" s="505"/>
      <c r="G110" s="506"/>
    </row>
    <row r="111" spans="1:10" s="516" customFormat="1" ht="7" customHeight="1">
      <c r="A111" s="522"/>
      <c r="B111" s="502"/>
      <c r="C111" s="512"/>
      <c r="D111" s="503"/>
      <c r="E111" s="504"/>
      <c r="F111" s="505"/>
      <c r="G111" s="506"/>
    </row>
    <row r="112" spans="1:10" s="516" customFormat="1" ht="39">
      <c r="A112" s="522"/>
      <c r="B112" s="511" t="s">
        <v>123</v>
      </c>
      <c r="C112" s="512"/>
      <c r="D112" s="512"/>
      <c r="E112" s="504"/>
      <c r="F112" s="505"/>
      <c r="G112" s="506"/>
    </row>
    <row r="113" spans="1:7" s="516" customFormat="1" ht="15" customHeight="1">
      <c r="A113" s="522" t="s">
        <v>5</v>
      </c>
      <c r="B113" s="521" t="s">
        <v>115</v>
      </c>
      <c r="C113" s="517" t="s">
        <v>1369</v>
      </c>
      <c r="D113" s="517" t="s">
        <v>0</v>
      </c>
      <c r="E113" s="518">
        <v>1</v>
      </c>
      <c r="F113" s="523"/>
      <c r="G113" s="506"/>
    </row>
    <row r="114" spans="1:7" s="516" customFormat="1" ht="25">
      <c r="A114" s="522" t="s">
        <v>6</v>
      </c>
      <c r="B114" s="502" t="s">
        <v>116</v>
      </c>
      <c r="C114" s="517" t="s">
        <v>1369</v>
      </c>
      <c r="D114" s="522" t="s">
        <v>1354</v>
      </c>
      <c r="E114" s="518">
        <v>10</v>
      </c>
      <c r="F114" s="523"/>
      <c r="G114" s="514">
        <f>E114*F114</f>
        <v>0</v>
      </c>
    </row>
    <row r="115" spans="1:7" s="516" customFormat="1" ht="15" customHeight="1">
      <c r="A115" s="522" t="s">
        <v>7</v>
      </c>
      <c r="B115" s="502" t="s">
        <v>117</v>
      </c>
      <c r="C115" s="517" t="s">
        <v>1369</v>
      </c>
      <c r="D115" s="522" t="s">
        <v>0</v>
      </c>
      <c r="E115" s="518">
        <v>1</v>
      </c>
      <c r="F115" s="523"/>
      <c r="G115" s="506"/>
    </row>
    <row r="116" spans="1:7" s="516" customFormat="1" ht="7" customHeight="1">
      <c r="A116" s="522"/>
      <c r="B116" s="502"/>
      <c r="C116" s="517"/>
      <c r="D116" s="522"/>
      <c r="E116" s="518"/>
      <c r="F116" s="523"/>
      <c r="G116" s="514">
        <f>E116*F116</f>
        <v>0</v>
      </c>
    </row>
    <row r="117" spans="1:7" s="516" customFormat="1" ht="15" customHeight="1">
      <c r="A117" s="522"/>
      <c r="B117" s="530" t="s">
        <v>124</v>
      </c>
      <c r="C117" s="517"/>
      <c r="D117" s="522"/>
      <c r="E117" s="518"/>
      <c r="F117" s="523"/>
      <c r="G117" s="506"/>
    </row>
    <row r="118" spans="1:7" s="516" customFormat="1" ht="15" customHeight="1">
      <c r="A118" s="522" t="s">
        <v>8</v>
      </c>
      <c r="B118" s="502" t="s">
        <v>115</v>
      </c>
      <c r="C118" s="517" t="s">
        <v>1370</v>
      </c>
      <c r="D118" s="522" t="s">
        <v>0</v>
      </c>
      <c r="E118" s="518">
        <v>1</v>
      </c>
      <c r="F118" s="523"/>
      <c r="G118" s="514">
        <f>E118*F118</f>
        <v>0</v>
      </c>
    </row>
    <row r="119" spans="1:7" s="516" customFormat="1" ht="25">
      <c r="A119" s="522" t="s">
        <v>10</v>
      </c>
      <c r="B119" s="502" t="s">
        <v>116</v>
      </c>
      <c r="C119" s="517" t="s">
        <v>1371</v>
      </c>
      <c r="D119" s="522" t="s">
        <v>1354</v>
      </c>
      <c r="E119" s="518">
        <v>10</v>
      </c>
      <c r="F119" s="523"/>
      <c r="G119" s="514">
        <f>E119*F119</f>
        <v>0</v>
      </c>
    </row>
    <row r="120" spans="1:7" s="516" customFormat="1" ht="15" customHeight="1">
      <c r="A120" s="522" t="s">
        <v>11</v>
      </c>
      <c r="B120" s="502" t="s">
        <v>117</v>
      </c>
      <c r="C120" s="517" t="s">
        <v>1372</v>
      </c>
      <c r="D120" s="522" t="s">
        <v>0</v>
      </c>
      <c r="E120" s="518">
        <v>1</v>
      </c>
      <c r="F120" s="523"/>
      <c r="G120" s="514">
        <f>E120*F120</f>
        <v>0</v>
      </c>
    </row>
    <row r="121" spans="1:7" s="516" customFormat="1" ht="7" customHeight="1">
      <c r="A121" s="522"/>
      <c r="B121" s="502"/>
      <c r="C121" s="517"/>
      <c r="D121" s="522"/>
      <c r="E121" s="518"/>
      <c r="F121" s="523"/>
      <c r="G121" s="506"/>
    </row>
    <row r="122" spans="1:7" s="516" customFormat="1" ht="26">
      <c r="A122" s="522"/>
      <c r="B122" s="530" t="s">
        <v>125</v>
      </c>
      <c r="C122" s="517"/>
      <c r="D122" s="522"/>
      <c r="E122" s="518"/>
      <c r="F122" s="523"/>
      <c r="G122" s="514"/>
    </row>
    <row r="123" spans="1:7" s="516" customFormat="1" ht="15" customHeight="1">
      <c r="A123" s="522" t="s">
        <v>27</v>
      </c>
      <c r="B123" s="502" t="s">
        <v>115</v>
      </c>
      <c r="C123" s="517" t="s">
        <v>1373</v>
      </c>
      <c r="D123" s="522" t="s">
        <v>0</v>
      </c>
      <c r="E123" s="518">
        <v>1</v>
      </c>
      <c r="F123" s="523"/>
      <c r="G123" s="514">
        <f>E123*F123</f>
        <v>0</v>
      </c>
    </row>
    <row r="124" spans="1:7" s="516" customFormat="1" ht="25">
      <c r="A124" s="522" t="s">
        <v>28</v>
      </c>
      <c r="B124" s="502" t="s">
        <v>116</v>
      </c>
      <c r="C124" s="517" t="s">
        <v>1374</v>
      </c>
      <c r="D124" s="522" t="s">
        <v>1354</v>
      </c>
      <c r="E124" s="518">
        <v>10</v>
      </c>
      <c r="F124" s="523"/>
      <c r="G124" s="514">
        <f>E124*F124</f>
        <v>0</v>
      </c>
    </row>
    <row r="125" spans="1:7" s="516" customFormat="1" ht="15" customHeight="1">
      <c r="A125" s="522" t="s">
        <v>33</v>
      </c>
      <c r="B125" s="502" t="s">
        <v>117</v>
      </c>
      <c r="C125" s="517" t="s">
        <v>1375</v>
      </c>
      <c r="D125" s="522" t="s">
        <v>0</v>
      </c>
      <c r="E125" s="518">
        <v>1</v>
      </c>
      <c r="F125" s="523"/>
      <c r="G125" s="514">
        <f>E125*F125</f>
        <v>0</v>
      </c>
    </row>
    <row r="126" spans="1:7" s="516" customFormat="1" ht="7" customHeight="1">
      <c r="A126" s="522"/>
      <c r="B126" s="502"/>
      <c r="C126" s="517"/>
      <c r="D126" s="522"/>
      <c r="E126" s="518"/>
      <c r="F126" s="523"/>
      <c r="G126" s="514"/>
    </row>
    <row r="127" spans="1:7" s="516" customFormat="1" ht="15" customHeight="1">
      <c r="A127" s="522"/>
      <c r="B127" s="530" t="s">
        <v>126</v>
      </c>
      <c r="C127" s="517"/>
      <c r="D127" s="522"/>
      <c r="E127" s="518"/>
      <c r="F127" s="523"/>
      <c r="G127" s="506"/>
    </row>
    <row r="128" spans="1:7" s="516" customFormat="1" ht="15" customHeight="1">
      <c r="A128" s="522" t="s">
        <v>34</v>
      </c>
      <c r="B128" s="521" t="s">
        <v>115</v>
      </c>
      <c r="C128" s="517" t="s">
        <v>1356</v>
      </c>
      <c r="D128" s="517" t="s">
        <v>0</v>
      </c>
      <c r="E128" s="518">
        <v>1</v>
      </c>
      <c r="F128" s="523"/>
      <c r="G128" s="514">
        <f t="shared" ref="G128:G130" si="0">E128*F128</f>
        <v>0</v>
      </c>
    </row>
    <row r="129" spans="1:7" s="516" customFormat="1" ht="25">
      <c r="A129" s="522" t="s">
        <v>39</v>
      </c>
      <c r="B129" s="502" t="s">
        <v>116</v>
      </c>
      <c r="C129" s="517" t="s">
        <v>1357</v>
      </c>
      <c r="D129" s="522" t="s">
        <v>1354</v>
      </c>
      <c r="E129" s="518">
        <v>10</v>
      </c>
      <c r="F129" s="523"/>
      <c r="G129" s="514">
        <f t="shared" si="0"/>
        <v>0</v>
      </c>
    </row>
    <row r="130" spans="1:7" s="516" customFormat="1" ht="15" customHeight="1">
      <c r="A130" s="522" t="s">
        <v>38</v>
      </c>
      <c r="B130" s="502" t="s">
        <v>117</v>
      </c>
      <c r="C130" s="517" t="s">
        <v>1358</v>
      </c>
      <c r="D130" s="522" t="s">
        <v>0</v>
      </c>
      <c r="E130" s="518">
        <v>1</v>
      </c>
      <c r="F130" s="523"/>
      <c r="G130" s="514">
        <f t="shared" si="0"/>
        <v>0</v>
      </c>
    </row>
    <row r="131" spans="1:7" s="516" customFormat="1" ht="7" customHeight="1">
      <c r="A131" s="522"/>
      <c r="B131" s="502"/>
      <c r="C131" s="517"/>
      <c r="D131" s="522"/>
      <c r="E131" s="518"/>
      <c r="F131" s="523"/>
      <c r="G131" s="506"/>
    </row>
    <row r="132" spans="1:7" s="516" customFormat="1" ht="15" customHeight="1">
      <c r="A132" s="522"/>
      <c r="B132" s="530" t="s">
        <v>127</v>
      </c>
      <c r="C132" s="517"/>
      <c r="D132" s="522"/>
      <c r="E132" s="518"/>
      <c r="F132" s="523"/>
      <c r="G132" s="514"/>
    </row>
    <row r="133" spans="1:7" s="516" customFormat="1" ht="25">
      <c r="A133" s="522" t="s">
        <v>205</v>
      </c>
      <c r="B133" s="502" t="s">
        <v>128</v>
      </c>
      <c r="C133" s="517" t="s">
        <v>1376</v>
      </c>
      <c r="D133" s="522" t="s">
        <v>0</v>
      </c>
      <c r="E133" s="518">
        <v>1</v>
      </c>
      <c r="F133" s="523"/>
      <c r="G133" s="514">
        <f t="shared" ref="G133:G136" si="1">E133*F133</f>
        <v>0</v>
      </c>
    </row>
    <row r="134" spans="1:7" s="516" customFormat="1">
      <c r="A134" s="522" t="s">
        <v>414</v>
      </c>
      <c r="B134" s="502" t="s">
        <v>129</v>
      </c>
      <c r="C134" s="517" t="s">
        <v>1377</v>
      </c>
      <c r="D134" s="522" t="s">
        <v>0</v>
      </c>
      <c r="E134" s="518">
        <v>1</v>
      </c>
      <c r="F134" s="523"/>
      <c r="G134" s="514">
        <f t="shared" si="1"/>
        <v>0</v>
      </c>
    </row>
    <row r="135" spans="1:7" s="516" customFormat="1">
      <c r="A135" s="522" t="s">
        <v>416</v>
      </c>
      <c r="B135" s="502" t="s">
        <v>130</v>
      </c>
      <c r="C135" s="517" t="s">
        <v>1378</v>
      </c>
      <c r="D135" s="522" t="s">
        <v>1354</v>
      </c>
      <c r="E135" s="518">
        <v>10</v>
      </c>
      <c r="F135" s="523"/>
      <c r="G135" s="514">
        <f t="shared" si="1"/>
        <v>0</v>
      </c>
    </row>
    <row r="136" spans="1:7" s="516" customFormat="1" ht="30" customHeight="1">
      <c r="A136" s="522" t="s">
        <v>419</v>
      </c>
      <c r="B136" s="502" t="s">
        <v>131</v>
      </c>
      <c r="C136" s="517" t="s">
        <v>1379</v>
      </c>
      <c r="D136" s="522" t="s">
        <v>0</v>
      </c>
      <c r="E136" s="518">
        <v>1</v>
      </c>
      <c r="F136" s="523"/>
      <c r="G136" s="514">
        <f t="shared" si="1"/>
        <v>0</v>
      </c>
    </row>
    <row r="137" spans="1:7" s="516" customFormat="1" ht="7" customHeight="1">
      <c r="A137" s="522"/>
      <c r="B137" s="502"/>
      <c r="C137" s="517"/>
      <c r="D137" s="522"/>
      <c r="E137" s="518"/>
      <c r="F137" s="523"/>
      <c r="G137" s="514"/>
    </row>
    <row r="138" spans="1:7" s="516" customFormat="1" ht="26">
      <c r="A138" s="522"/>
      <c r="B138" s="530" t="s">
        <v>132</v>
      </c>
      <c r="C138" s="517"/>
      <c r="D138" s="522"/>
      <c r="E138" s="518"/>
      <c r="F138" s="523"/>
      <c r="G138" s="506"/>
    </row>
    <row r="139" spans="1:7" s="516" customFormat="1" ht="118.5" customHeight="1">
      <c r="A139" s="522" t="s">
        <v>422</v>
      </c>
      <c r="B139" s="502" t="s">
        <v>133</v>
      </c>
      <c r="C139" s="517" t="s">
        <v>1380</v>
      </c>
      <c r="D139" s="522" t="s">
        <v>0</v>
      </c>
      <c r="E139" s="518">
        <v>1</v>
      </c>
      <c r="F139" s="523"/>
      <c r="G139" s="514">
        <f t="shared" ref="G139:G142" si="2">E139*F139</f>
        <v>0</v>
      </c>
    </row>
    <row r="140" spans="1:7" s="516" customFormat="1" ht="15" customHeight="1">
      <c r="A140" s="522" t="s">
        <v>216</v>
      </c>
      <c r="B140" s="502" t="s">
        <v>115</v>
      </c>
      <c r="C140" s="517" t="s">
        <v>1381</v>
      </c>
      <c r="D140" s="522" t="s">
        <v>0</v>
      </c>
      <c r="E140" s="518">
        <v>1</v>
      </c>
      <c r="F140" s="523"/>
      <c r="G140" s="514">
        <f t="shared" si="2"/>
        <v>0</v>
      </c>
    </row>
    <row r="141" spans="1:7" s="516" customFormat="1" ht="25">
      <c r="A141" s="522" t="s">
        <v>1362</v>
      </c>
      <c r="B141" s="502" t="s">
        <v>116</v>
      </c>
      <c r="C141" s="517" t="s">
        <v>1382</v>
      </c>
      <c r="D141" s="522" t="s">
        <v>1354</v>
      </c>
      <c r="E141" s="518">
        <v>10</v>
      </c>
      <c r="F141" s="523"/>
      <c r="G141" s="514">
        <f t="shared" si="2"/>
        <v>0</v>
      </c>
    </row>
    <row r="142" spans="1:7" s="516" customFormat="1" ht="15" customHeight="1">
      <c r="A142" s="522" t="s">
        <v>1363</v>
      </c>
      <c r="B142" s="502" t="s">
        <v>117</v>
      </c>
      <c r="C142" s="517" t="s">
        <v>1383</v>
      </c>
      <c r="D142" s="522" t="s">
        <v>0</v>
      </c>
      <c r="E142" s="518">
        <v>1</v>
      </c>
      <c r="F142" s="523"/>
      <c r="G142" s="514">
        <f t="shared" si="2"/>
        <v>0</v>
      </c>
    </row>
    <row r="143" spans="1:7" s="516" customFormat="1" ht="7" customHeight="1">
      <c r="A143" s="522"/>
      <c r="B143" s="502"/>
      <c r="C143" s="517"/>
      <c r="D143" s="522"/>
      <c r="E143" s="518"/>
      <c r="F143" s="523"/>
      <c r="G143" s="506"/>
    </row>
    <row r="144" spans="1:7" s="516" customFormat="1" ht="15" customHeight="1">
      <c r="A144" s="522"/>
      <c r="B144" s="530" t="s">
        <v>134</v>
      </c>
      <c r="C144" s="517"/>
      <c r="D144" s="522"/>
      <c r="E144" s="518"/>
      <c r="F144" s="523"/>
      <c r="G144" s="506"/>
    </row>
    <row r="145" spans="1:10" s="516" customFormat="1" ht="15" customHeight="1">
      <c r="A145" s="522" t="s">
        <v>1365</v>
      </c>
      <c r="B145" s="502" t="s">
        <v>115</v>
      </c>
      <c r="C145" s="517" t="s">
        <v>1384</v>
      </c>
      <c r="D145" s="522" t="s">
        <v>0</v>
      </c>
      <c r="E145" s="518">
        <v>1</v>
      </c>
      <c r="F145" s="523"/>
      <c r="G145" s="514">
        <f t="shared" ref="G145:G147" si="3">E145*F145</f>
        <v>0</v>
      </c>
    </row>
    <row r="146" spans="1:10" s="516" customFormat="1" ht="25">
      <c r="A146" s="522" t="s">
        <v>1367</v>
      </c>
      <c r="B146" s="502" t="s">
        <v>116</v>
      </c>
      <c r="C146" s="517" t="s">
        <v>1385</v>
      </c>
      <c r="D146" s="522" t="s">
        <v>1354</v>
      </c>
      <c r="E146" s="518">
        <v>10</v>
      </c>
      <c r="F146" s="523"/>
      <c r="G146" s="514">
        <f t="shared" si="3"/>
        <v>0</v>
      </c>
    </row>
    <row r="147" spans="1:10" s="516" customFormat="1" ht="15" customHeight="1">
      <c r="A147" s="522" t="s">
        <v>1386</v>
      </c>
      <c r="B147" s="502" t="s">
        <v>117</v>
      </c>
      <c r="C147" s="517" t="s">
        <v>1387</v>
      </c>
      <c r="D147" s="522" t="s">
        <v>0</v>
      </c>
      <c r="E147" s="518">
        <v>1</v>
      </c>
      <c r="F147" s="523"/>
      <c r="G147" s="514">
        <f t="shared" si="3"/>
        <v>0</v>
      </c>
    </row>
    <row r="148" spans="1:10" s="516" customFormat="1" ht="5" customHeight="1">
      <c r="A148" s="501"/>
      <c r="B148" s="531"/>
      <c r="C148" s="532"/>
      <c r="D148" s="533"/>
      <c r="E148" s="534"/>
      <c r="F148" s="505"/>
      <c r="G148" s="535"/>
    </row>
    <row r="149" spans="1:10" s="525" customFormat="1" ht="28.5" customHeight="1">
      <c r="A149" s="598" t="s">
        <v>1331</v>
      </c>
      <c r="B149" s="598"/>
      <c r="C149" s="598"/>
      <c r="D149" s="598"/>
      <c r="E149" s="598"/>
      <c r="F149" s="598"/>
      <c r="G149" s="524">
        <f>SUM(G109:G148)</f>
        <v>0</v>
      </c>
      <c r="H149" s="507"/>
      <c r="I149" s="516"/>
      <c r="J149" s="516"/>
    </row>
    <row r="150" spans="1:10" s="199" customFormat="1" ht="17.25" customHeight="1">
      <c r="A150" s="526"/>
      <c r="B150" s="526"/>
      <c r="C150" s="526"/>
      <c r="D150" s="526"/>
      <c r="E150" s="527"/>
      <c r="F150" s="528"/>
      <c r="G150" s="501"/>
      <c r="H150" s="516"/>
    </row>
    <row r="151" spans="1:10" s="500" customFormat="1" ht="27.75" customHeight="1">
      <c r="A151" s="496" t="s">
        <v>1320</v>
      </c>
      <c r="B151" s="496" t="s">
        <v>1321</v>
      </c>
      <c r="C151" s="496" t="s">
        <v>1322</v>
      </c>
      <c r="D151" s="496" t="s">
        <v>1323</v>
      </c>
      <c r="E151" s="497" t="s">
        <v>1324</v>
      </c>
      <c r="F151" s="498" t="s">
        <v>1325</v>
      </c>
      <c r="G151" s="498" t="s">
        <v>1326</v>
      </c>
      <c r="H151" s="499"/>
    </row>
    <row r="152" spans="1:10" s="516" customFormat="1" ht="9.75" customHeight="1">
      <c r="A152" s="522"/>
      <c r="B152" s="502"/>
      <c r="C152" s="512"/>
      <c r="D152" s="503"/>
      <c r="E152" s="504"/>
      <c r="F152" s="505"/>
      <c r="G152" s="506"/>
    </row>
    <row r="153" spans="1:10" s="516" customFormat="1" ht="19.5" customHeight="1">
      <c r="A153" s="522"/>
      <c r="B153" s="511" t="s">
        <v>1332</v>
      </c>
      <c r="C153" s="512"/>
      <c r="D153" s="503"/>
      <c r="E153" s="504"/>
      <c r="F153" s="505"/>
      <c r="G153" s="506"/>
    </row>
    <row r="154" spans="1:10" s="516" customFormat="1">
      <c r="A154" s="522"/>
      <c r="B154" s="502"/>
      <c r="C154" s="512"/>
      <c r="D154" s="503"/>
      <c r="E154" s="504"/>
      <c r="F154" s="505"/>
      <c r="G154" s="506"/>
    </row>
    <row r="155" spans="1:10" s="516" customFormat="1" ht="26">
      <c r="A155" s="522"/>
      <c r="B155" s="530" t="s">
        <v>135</v>
      </c>
      <c r="C155" s="517"/>
      <c r="D155" s="522"/>
      <c r="E155" s="518"/>
      <c r="F155" s="523"/>
      <c r="G155" s="506"/>
    </row>
    <row r="156" spans="1:10" s="516" customFormat="1" ht="30" customHeight="1">
      <c r="A156" s="522" t="s">
        <v>5</v>
      </c>
      <c r="B156" s="502" t="s">
        <v>1388</v>
      </c>
      <c r="C156" s="517" t="s">
        <v>1389</v>
      </c>
      <c r="D156" s="522" t="s">
        <v>136</v>
      </c>
      <c r="E156" s="518">
        <v>1</v>
      </c>
      <c r="F156" s="523"/>
      <c r="G156" s="514">
        <f t="shared" ref="G156:G159" si="4">E156*F156</f>
        <v>0</v>
      </c>
    </row>
    <row r="157" spans="1:10" s="516" customFormat="1">
      <c r="A157" s="522" t="s">
        <v>6</v>
      </c>
      <c r="B157" s="502" t="s">
        <v>137</v>
      </c>
      <c r="C157" s="517" t="s">
        <v>1390</v>
      </c>
      <c r="D157" s="522" t="s">
        <v>1354</v>
      </c>
      <c r="E157" s="518">
        <v>10</v>
      </c>
      <c r="F157" s="523"/>
      <c r="G157" s="514">
        <f t="shared" si="4"/>
        <v>0</v>
      </c>
    </row>
    <row r="158" spans="1:10" s="516" customFormat="1">
      <c r="A158" s="522" t="s">
        <v>7</v>
      </c>
      <c r="B158" s="502" t="s">
        <v>138</v>
      </c>
      <c r="C158" s="517" t="s">
        <v>1391</v>
      </c>
      <c r="D158" s="522" t="s">
        <v>136</v>
      </c>
      <c r="E158" s="518">
        <v>1</v>
      </c>
      <c r="F158" s="523"/>
      <c r="G158" s="514">
        <f t="shared" si="4"/>
        <v>0</v>
      </c>
    </row>
    <row r="159" spans="1:10" s="516" customFormat="1">
      <c r="A159" s="522"/>
      <c r="B159" s="502"/>
      <c r="C159" s="512"/>
      <c r="D159" s="503"/>
      <c r="E159" s="504"/>
      <c r="F159" s="523"/>
      <c r="G159" s="514">
        <f t="shared" si="4"/>
        <v>0</v>
      </c>
    </row>
    <row r="160" spans="1:10" s="516" customFormat="1" ht="39">
      <c r="A160" s="522"/>
      <c r="B160" s="530" t="s">
        <v>139</v>
      </c>
      <c r="C160" s="512"/>
      <c r="D160" s="503"/>
      <c r="E160" s="504"/>
      <c r="F160" s="523"/>
      <c r="G160" s="506"/>
    </row>
    <row r="161" spans="1:7" s="516" customFormat="1">
      <c r="A161" s="522" t="s">
        <v>8</v>
      </c>
      <c r="B161" s="502" t="s">
        <v>115</v>
      </c>
      <c r="C161" s="512" t="s">
        <v>1380</v>
      </c>
      <c r="D161" s="503" t="s">
        <v>0</v>
      </c>
      <c r="E161" s="504">
        <v>1</v>
      </c>
      <c r="F161" s="523"/>
      <c r="G161" s="514">
        <f>E161*F161</f>
        <v>0</v>
      </c>
    </row>
    <row r="162" spans="1:7" s="516" customFormat="1" ht="25">
      <c r="A162" s="522" t="s">
        <v>10</v>
      </c>
      <c r="B162" s="502" t="s">
        <v>116</v>
      </c>
      <c r="C162" s="512" t="s">
        <v>1381</v>
      </c>
      <c r="D162" s="503" t="s">
        <v>1354</v>
      </c>
      <c r="E162" s="504">
        <v>10</v>
      </c>
      <c r="F162" s="523"/>
      <c r="G162" s="514">
        <f>E162*F162</f>
        <v>0</v>
      </c>
    </row>
    <row r="163" spans="1:7" s="516" customFormat="1">
      <c r="A163" s="522" t="s">
        <v>11</v>
      </c>
      <c r="B163" s="502" t="s">
        <v>117</v>
      </c>
      <c r="C163" s="512" t="s">
        <v>1382</v>
      </c>
      <c r="D163" s="503" t="s">
        <v>0</v>
      </c>
      <c r="E163" s="504">
        <v>1</v>
      </c>
      <c r="F163" s="523"/>
      <c r="G163" s="514">
        <f>E163*F163</f>
        <v>0</v>
      </c>
    </row>
    <row r="164" spans="1:7" s="516" customFormat="1">
      <c r="A164" s="522"/>
      <c r="B164" s="502"/>
      <c r="C164" s="512"/>
      <c r="D164" s="503"/>
      <c r="E164" s="504"/>
      <c r="F164" s="523"/>
      <c r="G164" s="506"/>
    </row>
    <row r="165" spans="1:7" s="516" customFormat="1" ht="52.5" customHeight="1">
      <c r="A165" s="522"/>
      <c r="B165" s="530" t="s">
        <v>140</v>
      </c>
      <c r="C165" s="512"/>
      <c r="D165" s="503"/>
      <c r="E165" s="504"/>
      <c r="F165" s="523"/>
      <c r="G165" s="514"/>
    </row>
    <row r="166" spans="1:7" s="516" customFormat="1">
      <c r="A166" s="522"/>
      <c r="B166" s="502"/>
      <c r="C166" s="512"/>
      <c r="D166" s="503"/>
      <c r="E166" s="504"/>
      <c r="F166" s="523"/>
      <c r="G166" s="506"/>
    </row>
    <row r="167" spans="1:7" s="516" customFormat="1" ht="37.5">
      <c r="A167" s="522" t="s">
        <v>27</v>
      </c>
      <c r="B167" s="502" t="s">
        <v>141</v>
      </c>
      <c r="C167" s="517" t="s">
        <v>1392</v>
      </c>
      <c r="D167" s="522" t="s">
        <v>0</v>
      </c>
      <c r="E167" s="518">
        <v>1</v>
      </c>
      <c r="F167" s="523"/>
      <c r="G167" s="536">
        <f>E167*F167</f>
        <v>0</v>
      </c>
    </row>
    <row r="168" spans="1:7" s="516" customFormat="1">
      <c r="A168" s="522"/>
      <c r="B168" s="502"/>
      <c r="C168" s="517"/>
      <c r="D168" s="522"/>
      <c r="E168" s="518"/>
      <c r="F168" s="523"/>
      <c r="G168" s="506"/>
    </row>
    <row r="169" spans="1:7" s="516" customFormat="1" ht="50">
      <c r="A169" s="522" t="s">
        <v>28</v>
      </c>
      <c r="B169" s="502" t="s">
        <v>142</v>
      </c>
      <c r="C169" s="517" t="s">
        <v>1393</v>
      </c>
      <c r="D169" s="522" t="s">
        <v>0</v>
      </c>
      <c r="E169" s="518">
        <v>1</v>
      </c>
      <c r="F169" s="523"/>
      <c r="G169" s="536">
        <f>E169*F169</f>
        <v>0</v>
      </c>
    </row>
    <row r="170" spans="1:7" s="516" customFormat="1">
      <c r="A170" s="522"/>
      <c r="B170" s="502"/>
      <c r="C170" s="512"/>
      <c r="D170" s="503"/>
      <c r="E170" s="504"/>
      <c r="F170" s="523"/>
      <c r="G170" s="506"/>
    </row>
    <row r="171" spans="1:7" s="516" customFormat="1" ht="13">
      <c r="A171" s="522"/>
      <c r="B171" s="530" t="s">
        <v>143</v>
      </c>
      <c r="C171" s="512"/>
      <c r="D171" s="503"/>
      <c r="E171" s="504"/>
      <c r="F171" s="523"/>
      <c r="G171" s="514"/>
    </row>
    <row r="172" spans="1:7" s="516" customFormat="1" ht="37.5">
      <c r="A172" s="522" t="s">
        <v>33</v>
      </c>
      <c r="B172" s="502" t="s">
        <v>144</v>
      </c>
      <c r="C172" s="517" t="s">
        <v>1394</v>
      </c>
      <c r="D172" s="522" t="s">
        <v>0</v>
      </c>
      <c r="E172" s="518">
        <v>1</v>
      </c>
      <c r="F172" s="523"/>
      <c r="G172" s="536">
        <f t="shared" ref="G172:G176" si="5">E172*F172</f>
        <v>0</v>
      </c>
    </row>
    <row r="173" spans="1:7" s="516" customFormat="1">
      <c r="A173" s="522" t="s">
        <v>34</v>
      </c>
      <c r="B173" s="502" t="s">
        <v>145</v>
      </c>
      <c r="C173" s="517" t="s">
        <v>1395</v>
      </c>
      <c r="D173" s="522" t="s">
        <v>0</v>
      </c>
      <c r="E173" s="518">
        <v>1</v>
      </c>
      <c r="F173" s="523"/>
      <c r="G173" s="536">
        <f t="shared" si="5"/>
        <v>0</v>
      </c>
    </row>
    <row r="174" spans="1:7" s="516" customFormat="1">
      <c r="A174" s="522" t="s">
        <v>39</v>
      </c>
      <c r="B174" s="502" t="s">
        <v>146</v>
      </c>
      <c r="C174" s="517" t="s">
        <v>1396</v>
      </c>
      <c r="D174" s="522" t="s">
        <v>0</v>
      </c>
      <c r="E174" s="518">
        <v>1</v>
      </c>
      <c r="F174" s="523"/>
      <c r="G174" s="536">
        <f t="shared" si="5"/>
        <v>0</v>
      </c>
    </row>
    <row r="175" spans="1:7" s="516" customFormat="1">
      <c r="A175" s="522" t="s">
        <v>38</v>
      </c>
      <c r="B175" s="502" t="s">
        <v>147</v>
      </c>
      <c r="C175" s="517" t="s">
        <v>1397</v>
      </c>
      <c r="D175" s="522" t="s">
        <v>0</v>
      </c>
      <c r="E175" s="518">
        <v>1</v>
      </c>
      <c r="F175" s="523"/>
      <c r="G175" s="536">
        <f t="shared" si="5"/>
        <v>0</v>
      </c>
    </row>
    <row r="176" spans="1:7" s="516" customFormat="1">
      <c r="A176" s="522" t="s">
        <v>205</v>
      </c>
      <c r="B176" s="502" t="s">
        <v>148</v>
      </c>
      <c r="C176" s="517" t="s">
        <v>1398</v>
      </c>
      <c r="D176" s="522" t="s">
        <v>0</v>
      </c>
      <c r="E176" s="518">
        <v>1</v>
      </c>
      <c r="F176" s="523"/>
      <c r="G176" s="536">
        <f t="shared" si="5"/>
        <v>0</v>
      </c>
    </row>
    <row r="177" spans="1:10" s="516" customFormat="1">
      <c r="A177" s="522"/>
      <c r="B177" s="502"/>
      <c r="C177" s="512"/>
      <c r="D177" s="503"/>
      <c r="E177" s="504"/>
      <c r="F177" s="523"/>
      <c r="G177" s="514"/>
    </row>
    <row r="178" spans="1:10" s="516" customFormat="1" ht="13">
      <c r="A178" s="522"/>
      <c r="B178" s="530" t="s">
        <v>149</v>
      </c>
      <c r="C178" s="512"/>
      <c r="D178" s="503"/>
      <c r="E178" s="504"/>
      <c r="F178" s="523"/>
      <c r="G178" s="514"/>
    </row>
    <row r="179" spans="1:10" s="516" customFormat="1" ht="13">
      <c r="A179" s="522"/>
      <c r="B179" s="530"/>
      <c r="C179" s="512"/>
      <c r="D179" s="503"/>
      <c r="E179" s="504"/>
      <c r="F179" s="523"/>
      <c r="G179" s="514"/>
    </row>
    <row r="180" spans="1:10" s="516" customFormat="1" ht="13">
      <c r="A180" s="522"/>
      <c r="B180" s="530" t="s">
        <v>150</v>
      </c>
      <c r="C180" s="512"/>
      <c r="D180" s="503"/>
      <c r="E180" s="504"/>
      <c r="F180" s="523"/>
      <c r="G180" s="506"/>
    </row>
    <row r="181" spans="1:10" s="516" customFormat="1" ht="42" customHeight="1">
      <c r="A181" s="522" t="s">
        <v>5</v>
      </c>
      <c r="B181" s="502" t="s">
        <v>1399</v>
      </c>
      <c r="C181" s="517" t="s">
        <v>1400</v>
      </c>
      <c r="D181" s="522" t="s">
        <v>1354</v>
      </c>
      <c r="E181" s="518">
        <v>10</v>
      </c>
      <c r="F181" s="523"/>
      <c r="G181" s="536">
        <v>8693362.4241299611</v>
      </c>
    </row>
    <row r="182" spans="1:10" s="516" customFormat="1">
      <c r="A182" s="522"/>
      <c r="B182" s="502"/>
      <c r="C182" s="512"/>
      <c r="D182" s="503"/>
      <c r="E182" s="504"/>
      <c r="F182" s="523"/>
      <c r="G182" s="536"/>
    </row>
    <row r="183" spans="1:10" s="516" customFormat="1" ht="13">
      <c r="A183" s="522"/>
      <c r="B183" s="530" t="s">
        <v>1401</v>
      </c>
      <c r="C183" s="512"/>
      <c r="D183" s="503"/>
      <c r="E183" s="504"/>
      <c r="F183" s="523"/>
      <c r="G183" s="536"/>
    </row>
    <row r="184" spans="1:10" s="516" customFormat="1" ht="25">
      <c r="A184" s="522" t="s">
        <v>5</v>
      </c>
      <c r="B184" s="521" t="s">
        <v>1402</v>
      </c>
      <c r="C184" s="517" t="s">
        <v>1403</v>
      </c>
      <c r="D184" s="522" t="s">
        <v>1354</v>
      </c>
      <c r="E184" s="518">
        <v>10</v>
      </c>
      <c r="F184" s="523"/>
      <c r="G184" s="536">
        <f t="shared" ref="G184" si="6">E184*F184</f>
        <v>0</v>
      </c>
    </row>
    <row r="185" spans="1:10" s="516" customFormat="1">
      <c r="A185" s="522"/>
      <c r="B185" s="502"/>
      <c r="C185" s="512"/>
      <c r="D185" s="503"/>
      <c r="E185" s="504"/>
      <c r="F185" s="523"/>
      <c r="G185" s="536"/>
    </row>
    <row r="186" spans="1:10" s="516" customFormat="1">
      <c r="A186" s="522"/>
      <c r="B186" s="502"/>
      <c r="C186" s="512"/>
      <c r="D186" s="503"/>
      <c r="E186" s="504"/>
      <c r="F186" s="523"/>
      <c r="G186" s="536"/>
    </row>
    <row r="187" spans="1:10" s="516" customFormat="1">
      <c r="A187" s="522"/>
      <c r="B187" s="502"/>
      <c r="C187" s="512"/>
      <c r="D187" s="503"/>
      <c r="E187" s="504"/>
      <c r="F187" s="523"/>
      <c r="G187" s="536"/>
    </row>
    <row r="188" spans="1:10" s="516" customFormat="1">
      <c r="A188" s="522"/>
      <c r="B188" s="502"/>
      <c r="C188" s="512"/>
      <c r="D188" s="503"/>
      <c r="E188" s="504"/>
      <c r="F188" s="505"/>
      <c r="G188" s="506"/>
    </row>
    <row r="189" spans="1:10">
      <c r="A189" s="522"/>
      <c r="B189" s="502"/>
      <c r="C189" s="503"/>
      <c r="D189" s="503"/>
      <c r="E189" s="504"/>
      <c r="G189" s="506"/>
      <c r="I189" s="516"/>
      <c r="J189" s="516"/>
    </row>
    <row r="190" spans="1:10" s="525" customFormat="1" ht="23.25" customHeight="1">
      <c r="A190" s="598"/>
      <c r="B190" s="598"/>
      <c r="C190" s="598"/>
      <c r="D190" s="598"/>
      <c r="E190" s="598"/>
      <c r="F190" s="598"/>
      <c r="G190" s="524">
        <f>SUM(G152:G189)</f>
        <v>8693362.4241299611</v>
      </c>
      <c r="H190" s="507"/>
      <c r="I190" s="516"/>
      <c r="J190" s="516"/>
    </row>
    <row r="191" spans="1:10" s="199" customFormat="1" ht="17.25" customHeight="1">
      <c r="A191" s="526"/>
      <c r="B191" s="526"/>
      <c r="C191" s="526"/>
      <c r="D191" s="526"/>
      <c r="E191" s="527"/>
      <c r="F191" s="528"/>
      <c r="G191" s="501"/>
      <c r="H191" s="516"/>
    </row>
    <row r="192" spans="1:10" s="500" customFormat="1" ht="27.75" customHeight="1">
      <c r="A192" s="496" t="s">
        <v>1320</v>
      </c>
      <c r="B192" s="496" t="s">
        <v>1321</v>
      </c>
      <c r="C192" s="496" t="s">
        <v>1322</v>
      </c>
      <c r="D192" s="496" t="s">
        <v>1323</v>
      </c>
      <c r="E192" s="497" t="s">
        <v>1324</v>
      </c>
      <c r="F192" s="498" t="s">
        <v>1325</v>
      </c>
      <c r="G192" s="498" t="s">
        <v>1326</v>
      </c>
      <c r="H192" s="499"/>
    </row>
    <row r="193" spans="1:7" s="516" customFormat="1">
      <c r="A193" s="522"/>
      <c r="B193" s="502"/>
      <c r="C193" s="512"/>
      <c r="D193" s="503"/>
      <c r="E193" s="504"/>
      <c r="F193" s="505"/>
      <c r="G193" s="506"/>
    </row>
    <row r="194" spans="1:7" s="516" customFormat="1" ht="13">
      <c r="A194" s="522"/>
      <c r="B194" s="511" t="str">
        <f>$B$153</f>
        <v>BILL NO. 1 - GENERAL ITEMS (Cont'd…)</v>
      </c>
      <c r="C194" s="512"/>
      <c r="D194" s="503"/>
      <c r="E194" s="504"/>
      <c r="F194" s="505"/>
      <c r="G194" s="506"/>
    </row>
    <row r="195" spans="1:7" s="516" customFormat="1" ht="13">
      <c r="A195" s="522"/>
      <c r="B195" s="511"/>
      <c r="C195" s="512"/>
      <c r="D195" s="503"/>
      <c r="E195" s="504"/>
      <c r="F195" s="505"/>
      <c r="G195" s="506"/>
    </row>
    <row r="196" spans="1:7" s="516" customFormat="1" ht="13">
      <c r="A196" s="522"/>
      <c r="B196" s="511" t="s">
        <v>151</v>
      </c>
      <c r="C196" s="512"/>
      <c r="D196" s="512"/>
      <c r="E196" s="504"/>
      <c r="F196" s="505"/>
      <c r="G196" s="506"/>
    </row>
    <row r="197" spans="1:7" s="516" customFormat="1" ht="25">
      <c r="A197" s="522"/>
      <c r="B197" s="502" t="s">
        <v>1404</v>
      </c>
      <c r="C197" s="512"/>
      <c r="D197" s="503"/>
      <c r="E197" s="504"/>
      <c r="F197" s="505"/>
      <c r="G197" s="506"/>
    </row>
    <row r="198" spans="1:7" s="516" customFormat="1">
      <c r="A198" s="522"/>
      <c r="B198" s="502" t="s">
        <v>1405</v>
      </c>
      <c r="C198" s="512"/>
      <c r="D198" s="503"/>
      <c r="E198" s="504"/>
      <c r="F198" s="505"/>
      <c r="G198" s="506"/>
    </row>
    <row r="199" spans="1:7" s="516" customFormat="1">
      <c r="A199" s="522"/>
      <c r="B199" s="521" t="s">
        <v>1406</v>
      </c>
      <c r="C199" s="512"/>
      <c r="D199" s="512"/>
      <c r="E199" s="504"/>
      <c r="F199" s="505"/>
      <c r="G199" s="514"/>
    </row>
    <row r="200" spans="1:7" s="516" customFormat="1" ht="25">
      <c r="A200" s="501"/>
      <c r="B200" s="531" t="s">
        <v>1407</v>
      </c>
      <c r="C200" s="532"/>
      <c r="D200" s="533"/>
      <c r="E200" s="534"/>
      <c r="F200" s="505"/>
      <c r="G200" s="514"/>
    </row>
    <row r="201" spans="1:7" s="516" customFormat="1" ht="25">
      <c r="A201" s="501"/>
      <c r="B201" s="531" t="s">
        <v>1408</v>
      </c>
      <c r="C201" s="532"/>
      <c r="D201" s="533"/>
      <c r="E201" s="534"/>
      <c r="F201" s="505"/>
      <c r="G201" s="514"/>
    </row>
    <row r="202" spans="1:7" s="516" customFormat="1" ht="25">
      <c r="A202" s="501"/>
      <c r="B202" s="531" t="s">
        <v>1409</v>
      </c>
      <c r="C202" s="532"/>
      <c r="D202" s="533"/>
      <c r="E202" s="534"/>
      <c r="F202" s="505"/>
      <c r="G202" s="514"/>
    </row>
    <row r="203" spans="1:7" s="516" customFormat="1" ht="25">
      <c r="A203" s="501"/>
      <c r="B203" s="531" t="s">
        <v>1410</v>
      </c>
      <c r="C203" s="532"/>
      <c r="D203" s="533"/>
      <c r="E203" s="534"/>
      <c r="F203" s="505"/>
      <c r="G203" s="514"/>
    </row>
    <row r="204" spans="1:7" s="516" customFormat="1">
      <c r="A204" s="501" t="s">
        <v>5</v>
      </c>
      <c r="B204" s="537" t="s">
        <v>1411</v>
      </c>
      <c r="C204" s="532"/>
      <c r="D204" s="533"/>
      <c r="E204" s="534"/>
      <c r="F204" s="505"/>
      <c r="G204" s="514"/>
    </row>
    <row r="205" spans="1:7" s="516" customFormat="1">
      <c r="A205" s="501"/>
      <c r="B205" s="531"/>
      <c r="C205" s="532"/>
      <c r="D205" s="533"/>
      <c r="E205" s="534"/>
      <c r="F205" s="505"/>
      <c r="G205" s="514"/>
    </row>
    <row r="206" spans="1:7" s="516" customFormat="1">
      <c r="A206" s="501" t="s">
        <v>6</v>
      </c>
      <c r="B206" s="537" t="s">
        <v>1411</v>
      </c>
      <c r="C206" s="532"/>
      <c r="D206" s="533"/>
      <c r="E206" s="534"/>
      <c r="F206" s="505"/>
      <c r="G206" s="514"/>
    </row>
    <row r="207" spans="1:7" s="516" customFormat="1">
      <c r="A207" s="501"/>
      <c r="B207" s="531"/>
      <c r="C207" s="532"/>
      <c r="D207" s="533"/>
      <c r="E207" s="534"/>
      <c r="F207" s="505"/>
      <c r="G207" s="514"/>
    </row>
    <row r="208" spans="1:7" s="516" customFormat="1">
      <c r="A208" s="501" t="s">
        <v>7</v>
      </c>
      <c r="B208" s="537" t="s">
        <v>1411</v>
      </c>
      <c r="C208" s="532"/>
      <c r="D208" s="533"/>
      <c r="E208" s="534"/>
      <c r="F208" s="505"/>
      <c r="G208" s="514"/>
    </row>
    <row r="209" spans="1:7" s="516" customFormat="1">
      <c r="A209" s="501"/>
      <c r="B209" s="531"/>
      <c r="C209" s="532"/>
      <c r="D209" s="533"/>
      <c r="E209" s="534"/>
      <c r="F209" s="505"/>
      <c r="G209" s="514"/>
    </row>
    <row r="210" spans="1:7" s="516" customFormat="1">
      <c r="A210" s="501"/>
      <c r="B210" s="531"/>
      <c r="C210" s="532"/>
      <c r="D210" s="533"/>
      <c r="E210" s="534"/>
      <c r="F210" s="505"/>
      <c r="G210" s="514"/>
    </row>
    <row r="211" spans="1:7" s="516" customFormat="1">
      <c r="A211" s="501"/>
      <c r="B211" s="531"/>
      <c r="C211" s="532"/>
      <c r="D211" s="533"/>
      <c r="E211" s="534"/>
      <c r="F211" s="505"/>
      <c r="G211" s="514"/>
    </row>
    <row r="212" spans="1:7" s="516" customFormat="1">
      <c r="A212" s="501"/>
      <c r="B212" s="531"/>
      <c r="C212" s="532"/>
      <c r="D212" s="533"/>
      <c r="E212" s="534"/>
      <c r="F212" s="505"/>
      <c r="G212" s="514"/>
    </row>
    <row r="213" spans="1:7" s="516" customFormat="1">
      <c r="A213" s="501"/>
      <c r="B213" s="531"/>
      <c r="C213" s="532"/>
      <c r="D213" s="533"/>
      <c r="E213" s="534"/>
      <c r="F213" s="505"/>
      <c r="G213" s="514"/>
    </row>
    <row r="214" spans="1:7" s="516" customFormat="1">
      <c r="A214" s="501"/>
      <c r="B214" s="531"/>
      <c r="C214" s="532"/>
      <c r="D214" s="533"/>
      <c r="E214" s="534"/>
      <c r="F214" s="505"/>
      <c r="G214" s="514"/>
    </row>
    <row r="215" spans="1:7" s="516" customFormat="1">
      <c r="A215" s="501"/>
      <c r="B215" s="531"/>
      <c r="C215" s="532"/>
      <c r="D215" s="533"/>
      <c r="E215" s="534"/>
      <c r="F215" s="505"/>
      <c r="G215" s="514"/>
    </row>
    <row r="216" spans="1:7" s="516" customFormat="1">
      <c r="A216" s="501"/>
      <c r="B216" s="531"/>
      <c r="C216" s="532"/>
      <c r="D216" s="533"/>
      <c r="E216" s="534"/>
      <c r="F216" s="505"/>
      <c r="G216" s="514"/>
    </row>
    <row r="217" spans="1:7" s="516" customFormat="1">
      <c r="A217" s="501"/>
      <c r="B217" s="531"/>
      <c r="C217" s="532"/>
      <c r="D217" s="533"/>
      <c r="E217" s="534"/>
      <c r="F217" s="505"/>
      <c r="G217" s="514"/>
    </row>
    <row r="218" spans="1:7" s="516" customFormat="1">
      <c r="A218" s="501"/>
      <c r="B218" s="531"/>
      <c r="C218" s="532"/>
      <c r="D218" s="533"/>
      <c r="E218" s="534"/>
      <c r="F218" s="505"/>
      <c r="G218" s="514"/>
    </row>
    <row r="219" spans="1:7" s="516" customFormat="1">
      <c r="A219" s="501"/>
      <c r="B219" s="531"/>
      <c r="C219" s="532"/>
      <c r="D219" s="533"/>
      <c r="E219" s="534"/>
      <c r="F219" s="505"/>
      <c r="G219" s="514"/>
    </row>
    <row r="220" spans="1:7" s="516" customFormat="1">
      <c r="A220" s="501"/>
      <c r="B220" s="531"/>
      <c r="C220" s="532"/>
      <c r="D220" s="533"/>
      <c r="E220" s="534"/>
      <c r="F220" s="505"/>
      <c r="G220" s="514"/>
    </row>
    <row r="221" spans="1:7" s="516" customFormat="1">
      <c r="A221" s="501"/>
      <c r="B221" s="531"/>
      <c r="C221" s="532"/>
      <c r="D221" s="533"/>
      <c r="E221" s="534"/>
      <c r="F221" s="505"/>
      <c r="G221" s="514"/>
    </row>
    <row r="222" spans="1:7" s="516" customFormat="1">
      <c r="A222" s="501"/>
      <c r="B222" s="531"/>
      <c r="C222" s="532"/>
      <c r="D222" s="533"/>
      <c r="E222" s="534"/>
      <c r="F222" s="505"/>
      <c r="G222" s="514"/>
    </row>
    <row r="223" spans="1:7" s="516" customFormat="1">
      <c r="A223" s="501"/>
      <c r="B223" s="531"/>
      <c r="C223" s="532"/>
      <c r="D223" s="533"/>
      <c r="E223" s="534"/>
      <c r="F223" s="505"/>
      <c r="G223" s="514"/>
    </row>
    <row r="224" spans="1:7" s="516" customFormat="1">
      <c r="A224" s="501"/>
      <c r="B224" s="531"/>
      <c r="C224" s="532"/>
      <c r="D224" s="533"/>
      <c r="E224" s="534"/>
      <c r="F224" s="505"/>
      <c r="G224" s="514"/>
    </row>
    <row r="225" spans="1:7" s="516" customFormat="1">
      <c r="A225" s="501"/>
      <c r="B225" s="531"/>
      <c r="C225" s="532"/>
      <c r="D225" s="533"/>
      <c r="E225" s="534"/>
      <c r="F225" s="505"/>
      <c r="G225" s="514"/>
    </row>
    <row r="226" spans="1:7" s="516" customFormat="1">
      <c r="A226" s="501"/>
      <c r="B226" s="531"/>
      <c r="C226" s="532"/>
      <c r="D226" s="533"/>
      <c r="E226" s="534"/>
      <c r="F226" s="505"/>
      <c r="G226" s="514"/>
    </row>
    <row r="227" spans="1:7" s="516" customFormat="1">
      <c r="A227" s="501"/>
      <c r="B227" s="531"/>
      <c r="C227" s="532"/>
      <c r="D227" s="533"/>
      <c r="E227" s="534"/>
      <c r="F227" s="505"/>
      <c r="G227" s="514"/>
    </row>
    <row r="228" spans="1:7" s="516" customFormat="1">
      <c r="A228" s="501"/>
      <c r="B228" s="531"/>
      <c r="C228" s="532"/>
      <c r="D228" s="533"/>
      <c r="E228" s="534"/>
      <c r="F228" s="505"/>
      <c r="G228" s="514"/>
    </row>
    <row r="229" spans="1:7" s="516" customFormat="1">
      <c r="A229" s="501"/>
      <c r="B229" s="531"/>
      <c r="C229" s="532"/>
      <c r="D229" s="533"/>
      <c r="E229" s="534"/>
      <c r="F229" s="505"/>
      <c r="G229" s="514"/>
    </row>
    <row r="230" spans="1:7" s="516" customFormat="1">
      <c r="A230" s="501"/>
      <c r="B230" s="531"/>
      <c r="C230" s="532"/>
      <c r="D230" s="533"/>
      <c r="E230" s="534"/>
      <c r="F230" s="505"/>
      <c r="G230" s="514"/>
    </row>
    <row r="231" spans="1:7" s="516" customFormat="1">
      <c r="A231" s="501"/>
      <c r="B231" s="531"/>
      <c r="C231" s="532"/>
      <c r="D231" s="533"/>
      <c r="E231" s="534"/>
      <c r="F231" s="505"/>
      <c r="G231" s="514"/>
    </row>
    <row r="232" spans="1:7" s="516" customFormat="1">
      <c r="A232" s="501"/>
      <c r="B232" s="531"/>
      <c r="C232" s="532"/>
      <c r="D232" s="533"/>
      <c r="E232" s="534"/>
      <c r="F232" s="505"/>
      <c r="G232" s="514"/>
    </row>
    <row r="233" spans="1:7" s="516" customFormat="1" ht="0.75" customHeight="1">
      <c r="A233" s="501"/>
      <c r="B233" s="531"/>
      <c r="C233" s="532"/>
      <c r="D233" s="533"/>
      <c r="E233" s="534"/>
      <c r="F233" s="505"/>
      <c r="G233" s="514"/>
    </row>
    <row r="234" spans="1:7" s="516" customFormat="1">
      <c r="A234" s="501"/>
      <c r="B234" s="531"/>
      <c r="C234" s="532"/>
      <c r="D234" s="533"/>
      <c r="E234" s="534"/>
      <c r="F234" s="505"/>
      <c r="G234" s="514"/>
    </row>
    <row r="235" spans="1:7" s="516" customFormat="1">
      <c r="A235" s="501"/>
      <c r="B235" s="531"/>
      <c r="C235" s="532"/>
      <c r="D235" s="533"/>
      <c r="E235" s="534"/>
      <c r="F235" s="505"/>
      <c r="G235" s="514"/>
    </row>
    <row r="236" spans="1:7" s="516" customFormat="1">
      <c r="A236" s="501"/>
      <c r="B236" s="531"/>
      <c r="C236" s="532"/>
      <c r="D236" s="533"/>
      <c r="E236" s="534"/>
      <c r="F236" s="505"/>
      <c r="G236" s="514"/>
    </row>
    <row r="237" spans="1:7" s="516" customFormat="1">
      <c r="A237" s="501"/>
      <c r="B237" s="531"/>
      <c r="C237" s="532"/>
      <c r="D237" s="533"/>
      <c r="E237" s="534"/>
      <c r="F237" s="505"/>
      <c r="G237" s="514"/>
    </row>
    <row r="238" spans="1:7" s="516" customFormat="1">
      <c r="A238" s="501"/>
      <c r="B238" s="531"/>
      <c r="C238" s="532"/>
      <c r="D238" s="533"/>
      <c r="E238" s="534"/>
      <c r="F238" s="505"/>
      <c r="G238" s="514"/>
    </row>
    <row r="239" spans="1:7" s="516" customFormat="1">
      <c r="A239" s="501"/>
      <c r="B239" s="531"/>
      <c r="C239" s="532"/>
      <c r="D239" s="533"/>
      <c r="E239" s="534"/>
      <c r="F239" s="505"/>
      <c r="G239" s="514"/>
    </row>
    <row r="240" spans="1:7" s="516" customFormat="1">
      <c r="A240" s="501"/>
      <c r="B240" s="531"/>
      <c r="C240" s="532"/>
      <c r="D240" s="533"/>
      <c r="E240" s="534"/>
      <c r="F240" s="505"/>
      <c r="G240" s="514"/>
    </row>
    <row r="241" spans="1:10" s="516" customFormat="1">
      <c r="A241" s="501"/>
      <c r="B241" s="531"/>
      <c r="C241" s="532"/>
      <c r="D241" s="533"/>
      <c r="E241" s="534"/>
      <c r="F241" s="505"/>
      <c r="G241" s="514"/>
    </row>
    <row r="242" spans="1:10" s="516" customFormat="1">
      <c r="A242" s="501"/>
      <c r="B242" s="531"/>
      <c r="C242" s="532"/>
      <c r="D242" s="533"/>
      <c r="E242" s="534"/>
      <c r="F242" s="505"/>
      <c r="G242" s="506"/>
    </row>
    <row r="243" spans="1:10" s="516" customFormat="1">
      <c r="A243" s="501"/>
      <c r="B243" s="531"/>
      <c r="C243" s="532"/>
      <c r="D243" s="533"/>
      <c r="E243" s="534"/>
      <c r="F243" s="505"/>
      <c r="G243" s="506"/>
    </row>
    <row r="244" spans="1:10" s="516" customFormat="1" ht="13">
      <c r="A244" s="501"/>
      <c r="B244" s="538"/>
      <c r="C244" s="532"/>
      <c r="D244" s="533"/>
      <c r="E244" s="534"/>
      <c r="F244" s="505"/>
      <c r="G244" s="506"/>
    </row>
    <row r="245" spans="1:10" s="516" customFormat="1" ht="13">
      <c r="A245" s="501"/>
      <c r="B245" s="538"/>
      <c r="C245" s="532"/>
      <c r="D245" s="533"/>
      <c r="E245" s="534"/>
      <c r="F245" s="505"/>
      <c r="G245" s="506"/>
    </row>
    <row r="246" spans="1:10" s="516" customFormat="1">
      <c r="A246" s="501"/>
      <c r="B246" s="531"/>
      <c r="C246" s="532"/>
      <c r="D246" s="533"/>
      <c r="E246" s="534"/>
      <c r="F246" s="505"/>
      <c r="G246" s="506"/>
    </row>
    <row r="247" spans="1:10" s="516" customFormat="1">
      <c r="A247" s="501"/>
      <c r="B247" s="531"/>
      <c r="C247" s="532"/>
      <c r="D247" s="533"/>
      <c r="E247" s="534"/>
      <c r="F247" s="505"/>
      <c r="G247" s="506"/>
    </row>
    <row r="248" spans="1:10" s="525" customFormat="1" ht="28.5" customHeight="1">
      <c r="A248" s="598" t="s">
        <v>1331</v>
      </c>
      <c r="B248" s="598"/>
      <c r="C248" s="598"/>
      <c r="D248" s="598"/>
      <c r="E248" s="598"/>
      <c r="F248" s="598"/>
      <c r="G248" s="524">
        <f>SUM(G193:G247)</f>
        <v>0</v>
      </c>
      <c r="H248" s="507"/>
      <c r="I248" s="516"/>
      <c r="J248" s="516"/>
    </row>
    <row r="249" spans="1:10" s="199" customFormat="1" ht="17.25" customHeight="1">
      <c r="A249" s="526"/>
      <c r="B249" s="526"/>
      <c r="C249" s="539"/>
      <c r="D249" s="539"/>
      <c r="E249" s="540"/>
      <c r="F249" s="541"/>
      <c r="G249" s="533"/>
      <c r="H249" s="516"/>
    </row>
    <row r="250" spans="1:10" s="500" customFormat="1" ht="27.75" customHeight="1">
      <c r="A250" s="496" t="s">
        <v>1320</v>
      </c>
      <c r="B250" s="597" t="s">
        <v>1321</v>
      </c>
      <c r="C250" s="597"/>
      <c r="D250" s="597"/>
      <c r="E250" s="597"/>
      <c r="F250" s="597"/>
      <c r="G250" s="498" t="s">
        <v>1326</v>
      </c>
      <c r="H250" s="499"/>
    </row>
    <row r="251" spans="1:10">
      <c r="A251" s="522"/>
      <c r="B251" s="522"/>
      <c r="C251" s="503"/>
      <c r="D251" s="503"/>
      <c r="E251" s="504"/>
      <c r="F251" s="542"/>
      <c r="G251" s="542"/>
      <c r="I251" s="516"/>
      <c r="J251" s="516"/>
    </row>
    <row r="252" spans="1:10" ht="13">
      <c r="A252" s="522"/>
      <c r="B252" s="530" t="s">
        <v>1327</v>
      </c>
      <c r="C252" s="543"/>
      <c r="D252" s="503"/>
      <c r="E252" s="504"/>
      <c r="F252" s="535"/>
      <c r="G252" s="506"/>
      <c r="I252" s="516"/>
      <c r="J252" s="516"/>
    </row>
    <row r="253" spans="1:10" ht="13">
      <c r="A253" s="522"/>
      <c r="B253" s="530"/>
      <c r="C253" s="543"/>
      <c r="D253" s="503"/>
      <c r="E253" s="504"/>
      <c r="F253" s="535"/>
      <c r="G253" s="506"/>
      <c r="I253" s="516"/>
      <c r="J253" s="516"/>
    </row>
    <row r="254" spans="1:10" s="199" customFormat="1" ht="13">
      <c r="A254" s="522"/>
      <c r="B254" s="530" t="s">
        <v>1412</v>
      </c>
      <c r="C254" s="543"/>
      <c r="D254" s="503"/>
      <c r="E254" s="504"/>
      <c r="F254" s="535"/>
      <c r="G254" s="506"/>
      <c r="H254" s="516"/>
      <c r="I254" s="516"/>
      <c r="J254" s="516"/>
    </row>
    <row r="255" spans="1:10" s="199" customFormat="1" ht="13">
      <c r="A255" s="522"/>
      <c r="B255" s="530"/>
      <c r="C255" s="543"/>
      <c r="D255" s="503"/>
      <c r="E255" s="504"/>
      <c r="F255" s="535"/>
      <c r="G255" s="506"/>
      <c r="H255" s="516"/>
      <c r="I255" s="516"/>
      <c r="J255" s="516"/>
    </row>
    <row r="256" spans="1:10" s="199" customFormat="1">
      <c r="A256" s="522"/>
      <c r="B256" s="544" t="s">
        <v>1413</v>
      </c>
      <c r="C256" s="512"/>
      <c r="D256" s="503"/>
      <c r="E256" s="504"/>
      <c r="F256" s="535"/>
      <c r="G256" s="506">
        <f>G30</f>
        <v>0</v>
      </c>
      <c r="H256" s="516"/>
      <c r="I256" s="516"/>
      <c r="J256" s="516"/>
    </row>
    <row r="257" spans="1:10" s="199" customFormat="1">
      <c r="A257" s="522"/>
      <c r="B257" s="545"/>
      <c r="C257" s="503"/>
      <c r="D257" s="503"/>
      <c r="E257" s="504"/>
      <c r="F257" s="535"/>
      <c r="G257" s="506"/>
      <c r="H257" s="516"/>
      <c r="I257" s="516"/>
      <c r="J257" s="516"/>
    </row>
    <row r="258" spans="1:10" s="199" customFormat="1">
      <c r="A258" s="522"/>
      <c r="B258" s="544" t="s">
        <v>1414</v>
      </c>
      <c r="C258" s="512"/>
      <c r="D258" s="503"/>
      <c r="E258" s="504"/>
      <c r="F258" s="535"/>
      <c r="G258" s="506">
        <f>G62</f>
        <v>0</v>
      </c>
      <c r="H258" s="516"/>
      <c r="I258" s="516"/>
      <c r="J258" s="516"/>
    </row>
    <row r="259" spans="1:10" s="199" customFormat="1">
      <c r="A259" s="522"/>
      <c r="B259" s="545"/>
      <c r="C259" s="512"/>
      <c r="D259" s="503"/>
      <c r="E259" s="504"/>
      <c r="F259" s="535"/>
      <c r="G259" s="506"/>
      <c r="H259" s="516"/>
      <c r="I259" s="516"/>
      <c r="J259" s="516"/>
    </row>
    <row r="260" spans="1:10" s="199" customFormat="1">
      <c r="A260" s="522"/>
      <c r="B260" s="544" t="s">
        <v>1415</v>
      </c>
      <c r="C260" s="512"/>
      <c r="D260" s="503"/>
      <c r="E260" s="504"/>
      <c r="F260" s="535"/>
      <c r="G260" s="506">
        <f>G106</f>
        <v>19070862.888258524</v>
      </c>
      <c r="H260" s="516"/>
      <c r="I260" s="516"/>
      <c r="J260" s="516"/>
    </row>
    <row r="261" spans="1:10" s="199" customFormat="1">
      <c r="A261" s="522"/>
      <c r="B261" s="545"/>
      <c r="C261" s="512"/>
      <c r="D261" s="503"/>
      <c r="E261" s="504"/>
      <c r="F261" s="535"/>
      <c r="G261" s="506"/>
      <c r="H261" s="516"/>
      <c r="I261" s="516"/>
      <c r="J261" s="516"/>
    </row>
    <row r="262" spans="1:10" s="199" customFormat="1">
      <c r="A262" s="522"/>
      <c r="B262" s="544" t="s">
        <v>1416</v>
      </c>
      <c r="C262" s="512"/>
      <c r="D262" s="503"/>
      <c r="E262" s="504"/>
      <c r="F262" s="535"/>
      <c r="G262" s="506">
        <f>G149</f>
        <v>0</v>
      </c>
      <c r="H262" s="516"/>
      <c r="I262" s="516"/>
      <c r="J262" s="516"/>
    </row>
    <row r="263" spans="1:10" s="199" customFormat="1">
      <c r="A263" s="522"/>
      <c r="B263" s="545"/>
      <c r="C263" s="512"/>
      <c r="D263" s="503"/>
      <c r="E263" s="504"/>
      <c r="F263" s="535"/>
      <c r="G263" s="506"/>
      <c r="H263" s="516"/>
      <c r="I263" s="516"/>
      <c r="J263" s="516"/>
    </row>
    <row r="264" spans="1:10" s="199" customFormat="1">
      <c r="A264" s="522"/>
      <c r="B264" s="544" t="s">
        <v>1417</v>
      </c>
      <c r="C264" s="512"/>
      <c r="D264" s="503"/>
      <c r="E264" s="504"/>
      <c r="F264" s="535"/>
      <c r="G264" s="506">
        <f>G190</f>
        <v>8693362.4241299611</v>
      </c>
      <c r="H264" s="516"/>
      <c r="I264" s="516"/>
      <c r="J264" s="516"/>
    </row>
    <row r="265" spans="1:10" s="199" customFormat="1">
      <c r="A265" s="522"/>
      <c r="B265" s="545"/>
      <c r="C265" s="512"/>
      <c r="D265" s="503"/>
      <c r="E265" s="504"/>
      <c r="F265" s="535"/>
      <c r="G265" s="506"/>
      <c r="H265" s="516"/>
      <c r="I265" s="516"/>
      <c r="J265" s="516"/>
    </row>
    <row r="266" spans="1:10" s="199" customFormat="1">
      <c r="A266" s="522"/>
      <c r="B266" s="544" t="s">
        <v>1418</v>
      </c>
      <c r="C266" s="512"/>
      <c r="D266" s="503"/>
      <c r="E266" s="504"/>
      <c r="F266" s="535"/>
      <c r="G266" s="506">
        <f>G248</f>
        <v>0</v>
      </c>
      <c r="H266" s="516"/>
      <c r="I266" s="516"/>
      <c r="J266" s="516"/>
    </row>
    <row r="267" spans="1:10" s="199" customFormat="1">
      <c r="A267" s="522"/>
      <c r="B267" s="545"/>
      <c r="C267" s="512"/>
      <c r="D267" s="503"/>
      <c r="E267" s="504"/>
      <c r="F267" s="535"/>
      <c r="G267" s="506"/>
      <c r="H267" s="516"/>
      <c r="I267" s="516"/>
      <c r="J267" s="516"/>
    </row>
    <row r="268" spans="1:10" s="199" customFormat="1">
      <c r="A268" s="522"/>
      <c r="B268" s="544"/>
      <c r="C268" s="512"/>
      <c r="D268" s="503"/>
      <c r="E268" s="504"/>
      <c r="F268" s="535"/>
      <c r="G268" s="506"/>
      <c r="H268" s="516"/>
      <c r="I268" s="516"/>
      <c r="J268" s="516"/>
    </row>
    <row r="269" spans="1:10" s="199" customFormat="1">
      <c r="A269" s="522"/>
      <c r="B269" s="545"/>
      <c r="C269" s="512"/>
      <c r="D269" s="503"/>
      <c r="E269" s="504"/>
      <c r="F269" s="535"/>
      <c r="G269" s="506"/>
      <c r="H269" s="516"/>
      <c r="I269" s="516"/>
      <c r="J269" s="516"/>
    </row>
    <row r="270" spans="1:10" s="199" customFormat="1">
      <c r="A270" s="522"/>
      <c r="B270" s="544"/>
      <c r="C270" s="512"/>
      <c r="D270" s="503"/>
      <c r="E270" s="504"/>
      <c r="F270" s="535"/>
      <c r="G270" s="506"/>
      <c r="H270" s="516"/>
      <c r="I270" s="516"/>
      <c r="J270" s="516"/>
    </row>
    <row r="271" spans="1:10" s="199" customFormat="1">
      <c r="A271" s="522"/>
      <c r="B271" s="545"/>
      <c r="C271" s="512"/>
      <c r="D271" s="503"/>
      <c r="E271" s="504"/>
      <c r="F271" s="535"/>
      <c r="G271" s="506"/>
      <c r="H271" s="516"/>
      <c r="I271" s="516"/>
      <c r="J271" s="516"/>
    </row>
    <row r="272" spans="1:10" s="199" customFormat="1">
      <c r="A272" s="522"/>
      <c r="B272" s="544"/>
      <c r="C272" s="512"/>
      <c r="D272" s="503"/>
      <c r="E272" s="504"/>
      <c r="F272" s="535"/>
      <c r="G272" s="506"/>
      <c r="H272" s="516"/>
      <c r="I272" s="516"/>
      <c r="J272" s="516"/>
    </row>
    <row r="273" spans="1:10" s="199" customFormat="1">
      <c r="A273" s="522"/>
      <c r="B273" s="545"/>
      <c r="C273" s="512"/>
      <c r="D273" s="503"/>
      <c r="E273" s="504"/>
      <c r="F273" s="535"/>
      <c r="G273" s="506"/>
      <c r="H273" s="516"/>
      <c r="I273" s="516"/>
      <c r="J273" s="516"/>
    </row>
    <row r="274" spans="1:10" s="199" customFormat="1">
      <c r="A274" s="522"/>
      <c r="B274" s="544"/>
      <c r="C274" s="512"/>
      <c r="D274" s="503"/>
      <c r="E274" s="504"/>
      <c r="F274" s="535"/>
      <c r="G274" s="506"/>
      <c r="H274" s="516"/>
      <c r="I274" s="516"/>
      <c r="J274" s="516"/>
    </row>
    <row r="275" spans="1:10" s="199" customFormat="1">
      <c r="A275" s="522"/>
      <c r="B275" s="545"/>
      <c r="C275" s="512"/>
      <c r="D275" s="503"/>
      <c r="E275" s="504"/>
      <c r="F275" s="535"/>
      <c r="G275" s="506"/>
      <c r="H275" s="516"/>
      <c r="I275" s="516"/>
      <c r="J275" s="516"/>
    </row>
    <row r="276" spans="1:10" s="199" customFormat="1">
      <c r="A276" s="522"/>
      <c r="B276" s="544"/>
      <c r="C276" s="512"/>
      <c r="D276" s="503"/>
      <c r="E276" s="504"/>
      <c r="F276" s="535"/>
      <c r="G276" s="506"/>
      <c r="H276" s="516"/>
      <c r="I276" s="516"/>
      <c r="J276" s="516"/>
    </row>
    <row r="277" spans="1:10" s="199" customFormat="1">
      <c r="A277" s="522"/>
      <c r="B277" s="545"/>
      <c r="C277" s="512"/>
      <c r="D277" s="503"/>
      <c r="E277" s="504"/>
      <c r="F277" s="535"/>
      <c r="G277" s="506"/>
      <c r="H277" s="516"/>
      <c r="I277" s="516"/>
      <c r="J277" s="516"/>
    </row>
    <row r="278" spans="1:10" s="199" customFormat="1">
      <c r="A278" s="522"/>
      <c r="B278" s="544"/>
      <c r="C278" s="512"/>
      <c r="D278" s="503"/>
      <c r="E278" s="504"/>
      <c r="F278" s="535"/>
      <c r="G278" s="506"/>
      <c r="H278" s="516"/>
      <c r="I278" s="516"/>
      <c r="J278" s="516"/>
    </row>
    <row r="279" spans="1:10" s="199" customFormat="1">
      <c r="A279" s="522"/>
      <c r="B279" s="545"/>
      <c r="C279" s="512"/>
      <c r="D279" s="503"/>
      <c r="E279" s="504"/>
      <c r="F279" s="535"/>
      <c r="G279" s="506"/>
      <c r="H279" s="516"/>
      <c r="I279" s="516"/>
      <c r="J279" s="516"/>
    </row>
    <row r="280" spans="1:10" s="199" customFormat="1">
      <c r="A280" s="522"/>
      <c r="B280" s="544"/>
      <c r="C280" s="512"/>
      <c r="D280" s="503"/>
      <c r="E280" s="504"/>
      <c r="F280" s="535"/>
      <c r="G280" s="506"/>
      <c r="H280" s="516"/>
      <c r="I280" s="516"/>
      <c r="J280" s="516"/>
    </row>
    <row r="281" spans="1:10" s="199" customFormat="1" ht="15" customHeight="1">
      <c r="A281" s="522"/>
      <c r="B281" s="545"/>
      <c r="C281" s="512"/>
      <c r="D281" s="503"/>
      <c r="E281" s="504"/>
      <c r="F281" s="535"/>
      <c r="G281" s="506"/>
      <c r="H281" s="516"/>
      <c r="I281" s="516"/>
      <c r="J281" s="516"/>
    </row>
    <row r="282" spans="1:10" s="199" customFormat="1" ht="15" customHeight="1">
      <c r="A282" s="522"/>
      <c r="B282" s="544"/>
      <c r="C282" s="512"/>
      <c r="D282" s="503"/>
      <c r="E282" s="504"/>
      <c r="F282" s="535"/>
      <c r="G282" s="506"/>
      <c r="H282" s="516"/>
      <c r="I282" s="516"/>
      <c r="J282" s="516"/>
    </row>
    <row r="283" spans="1:10" s="199" customFormat="1" ht="15" customHeight="1">
      <c r="A283" s="522"/>
      <c r="B283" s="545"/>
      <c r="C283" s="512"/>
      <c r="D283" s="503"/>
      <c r="E283" s="504"/>
      <c r="F283" s="535"/>
      <c r="G283" s="506"/>
      <c r="H283" s="516"/>
    </row>
    <row r="284" spans="1:10" s="199" customFormat="1" ht="15" customHeight="1">
      <c r="A284" s="522"/>
      <c r="B284" s="544"/>
      <c r="C284" s="512"/>
      <c r="D284" s="503"/>
      <c r="E284" s="504"/>
      <c r="F284" s="535"/>
      <c r="G284" s="506"/>
      <c r="H284" s="516"/>
    </row>
    <row r="285" spans="1:10" s="199" customFormat="1" ht="15" customHeight="1">
      <c r="A285" s="501"/>
      <c r="B285" s="546"/>
      <c r="C285" s="532"/>
      <c r="D285" s="533"/>
      <c r="E285" s="534"/>
      <c r="F285" s="505"/>
      <c r="G285" s="547"/>
      <c r="H285" s="516"/>
    </row>
    <row r="286" spans="1:10" s="199" customFormat="1" ht="15" customHeight="1">
      <c r="A286" s="501"/>
      <c r="B286" s="548"/>
      <c r="C286" s="532"/>
      <c r="D286" s="533"/>
      <c r="E286" s="534"/>
      <c r="F286" s="505"/>
      <c r="G286" s="547"/>
      <c r="H286" s="516"/>
    </row>
    <row r="287" spans="1:10" s="199" customFormat="1" ht="15" customHeight="1">
      <c r="A287" s="501"/>
      <c r="B287" s="549"/>
      <c r="C287" s="532"/>
      <c r="D287" s="532"/>
      <c r="E287" s="534"/>
      <c r="F287" s="505"/>
      <c r="G287" s="547"/>
      <c r="H287" s="516"/>
    </row>
    <row r="288" spans="1:10" s="199" customFormat="1" ht="15" customHeight="1">
      <c r="A288" s="501"/>
      <c r="B288" s="549"/>
      <c r="C288" s="532"/>
      <c r="D288" s="533"/>
      <c r="E288" s="534"/>
      <c r="F288" s="505"/>
      <c r="G288" s="547"/>
      <c r="H288" s="516"/>
    </row>
    <row r="289" spans="1:8" s="199" customFormat="1" ht="15" customHeight="1">
      <c r="A289" s="501"/>
      <c r="B289" s="549"/>
      <c r="C289" s="532"/>
      <c r="D289" s="532"/>
      <c r="E289" s="534"/>
      <c r="F289" s="505"/>
      <c r="G289" s="547"/>
      <c r="H289" s="516"/>
    </row>
    <row r="290" spans="1:8" ht="15" customHeight="1">
      <c r="A290" s="501"/>
      <c r="B290" s="549"/>
      <c r="D290" s="533"/>
      <c r="E290" s="534"/>
    </row>
    <row r="291" spans="1:8" ht="15" customHeight="1">
      <c r="A291" s="501"/>
      <c r="B291" s="549"/>
      <c r="D291" s="533"/>
      <c r="E291" s="534"/>
    </row>
    <row r="292" spans="1:8" ht="15" customHeight="1">
      <c r="A292" s="501"/>
      <c r="B292" s="549"/>
      <c r="D292" s="533"/>
      <c r="E292" s="534"/>
    </row>
    <row r="293" spans="1:8" ht="15" customHeight="1">
      <c r="A293" s="501"/>
      <c r="B293" s="549"/>
      <c r="D293" s="533"/>
      <c r="E293" s="534"/>
    </row>
    <row r="294" spans="1:8" ht="15" customHeight="1">
      <c r="A294" s="501"/>
      <c r="B294" s="549"/>
      <c r="D294" s="533"/>
      <c r="E294" s="534"/>
    </row>
    <row r="295" spans="1:8" ht="15" customHeight="1">
      <c r="A295" s="501"/>
      <c r="B295" s="549"/>
      <c r="D295" s="533"/>
      <c r="E295" s="534"/>
    </row>
    <row r="296" spans="1:8" ht="15" customHeight="1">
      <c r="A296" s="501"/>
      <c r="B296" s="549"/>
      <c r="D296" s="533"/>
      <c r="E296" s="534"/>
    </row>
    <row r="297" spans="1:8" ht="15" customHeight="1">
      <c r="A297" s="501"/>
      <c r="B297" s="549"/>
      <c r="D297" s="533"/>
      <c r="E297" s="534"/>
    </row>
    <row r="298" spans="1:8" ht="15" customHeight="1">
      <c r="A298" s="501"/>
      <c r="B298" s="549"/>
      <c r="D298" s="533"/>
      <c r="E298" s="534"/>
    </row>
    <row r="299" spans="1:8" ht="15" customHeight="1">
      <c r="A299" s="501"/>
      <c r="B299" s="549"/>
      <c r="D299" s="533"/>
      <c r="E299" s="534"/>
    </row>
    <row r="300" spans="1:8" ht="15" customHeight="1">
      <c r="A300" s="501"/>
      <c r="B300" s="549"/>
      <c r="D300" s="533"/>
      <c r="E300" s="534"/>
    </row>
    <row r="301" spans="1:8" ht="15" customHeight="1">
      <c r="A301" s="501"/>
      <c r="B301" s="549"/>
      <c r="D301" s="533"/>
      <c r="E301" s="534"/>
    </row>
    <row r="302" spans="1:8" ht="15" customHeight="1">
      <c r="A302" s="501"/>
      <c r="B302" s="550"/>
      <c r="D302" s="533"/>
      <c r="E302" s="534"/>
    </row>
    <row r="303" spans="1:8" ht="15" customHeight="1">
      <c r="A303" s="501"/>
      <c r="B303" s="549"/>
      <c r="D303" s="533"/>
      <c r="E303" s="534"/>
    </row>
    <row r="304" spans="1:8" ht="15" customHeight="1">
      <c r="A304" s="501"/>
      <c r="B304" s="531"/>
      <c r="C304" s="533"/>
      <c r="D304" s="533"/>
      <c r="E304" s="534"/>
    </row>
    <row r="305" spans="1:8" s="525" customFormat="1" ht="28.5" customHeight="1">
      <c r="A305" s="598" t="s">
        <v>1419</v>
      </c>
      <c r="B305" s="598"/>
      <c r="C305" s="598"/>
      <c r="D305" s="598"/>
      <c r="E305" s="598"/>
      <c r="F305" s="598"/>
      <c r="G305" s="524">
        <f>SUM(G251:G304)</f>
        <v>27764225.312388487</v>
      </c>
      <c r="H305" s="551"/>
    </row>
    <row r="306" spans="1:8" s="199" customFormat="1">
      <c r="C306" s="532"/>
      <c r="D306" s="198"/>
      <c r="E306" s="540"/>
      <c r="F306" s="505"/>
      <c r="G306" s="547"/>
      <c r="H306" s="507"/>
    </row>
  </sheetData>
  <protectedRanges>
    <protectedRange sqref="E304" name="Range1_1_2"/>
    <protectedRange sqref="E189" name="Range1_1_1_2"/>
  </protectedRanges>
  <mergeCells count="8">
    <mergeCell ref="B250:F250"/>
    <mergeCell ref="A305:F305"/>
    <mergeCell ref="A30:F30"/>
    <mergeCell ref="A62:F62"/>
    <mergeCell ref="A106:F106"/>
    <mergeCell ref="A149:F149"/>
    <mergeCell ref="A190:F190"/>
    <mergeCell ref="A248:F248"/>
  </mergeCells>
  <printOptions horizontalCentered="1"/>
  <pageMargins left="0.5" right="0.2" top="0.5" bottom="0.5" header="0.3" footer="0.3"/>
  <pageSetup paperSize="9" scale="86" orientation="portrait" useFirstPageNumber="1" r:id="rId1"/>
  <headerFooter>
    <oddFooter>&amp;Cd/1/&amp;P</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J87"/>
  <sheetViews>
    <sheetView showZeros="0" view="pageBreakPreview" zoomScaleNormal="100" zoomScaleSheetLayoutView="100" workbookViewId="0">
      <selection activeCell="I10" sqref="I10"/>
    </sheetView>
  </sheetViews>
  <sheetFormatPr defaultColWidth="9.1796875" defaultRowHeight="15.5"/>
  <cols>
    <col min="1" max="1" width="6.6328125" style="200" customWidth="1"/>
    <col min="2" max="2" width="40.6328125" style="7" customWidth="1"/>
    <col min="3" max="3" width="10.6328125" style="29" customWidth="1"/>
    <col min="4" max="4" width="10.6328125" style="32" customWidth="1"/>
    <col min="5" max="6" width="12.6328125" style="31" customWidth="1"/>
    <col min="7" max="7" width="9.1796875" style="4"/>
    <col min="8" max="9" width="9.26953125" style="4" customWidth="1"/>
    <col min="10" max="16384" width="9.1796875" style="4"/>
  </cols>
  <sheetData>
    <row r="1" spans="1:10">
      <c r="A1" s="210" t="s">
        <v>0</v>
      </c>
      <c r="B1" s="183" t="s">
        <v>35</v>
      </c>
      <c r="C1" s="17" t="s">
        <v>3</v>
      </c>
      <c r="D1" s="18" t="s">
        <v>1</v>
      </c>
      <c r="E1" s="19" t="s">
        <v>2</v>
      </c>
      <c r="F1" s="19" t="s">
        <v>4</v>
      </c>
      <c r="H1" s="552" t="s">
        <v>1471</v>
      </c>
      <c r="I1" s="552" t="s">
        <v>1472</v>
      </c>
    </row>
    <row r="2" spans="1:10">
      <c r="A2" s="211"/>
      <c r="B2" s="8"/>
      <c r="C2" s="20"/>
      <c r="D2" s="21"/>
      <c r="E2" s="22"/>
      <c r="F2" s="22" t="s">
        <v>12</v>
      </c>
    </row>
    <row r="3" spans="1:10">
      <c r="A3" s="212"/>
      <c r="B3" s="1"/>
      <c r="C3" s="23"/>
      <c r="D3" s="24"/>
      <c r="E3" s="25"/>
      <c r="F3" s="25"/>
    </row>
    <row r="4" spans="1:10" s="12" customFormat="1" ht="15">
      <c r="A4" s="213"/>
      <c r="B4" s="47" t="s">
        <v>18</v>
      </c>
      <c r="C4" s="26"/>
      <c r="D4" s="27"/>
      <c r="E4" s="28"/>
      <c r="F4" s="28"/>
      <c r="H4" s="12" t="s">
        <v>1473</v>
      </c>
    </row>
    <row r="5" spans="1:10">
      <c r="A5" s="214"/>
      <c r="B5" s="9"/>
      <c r="D5" s="30"/>
      <c r="H5" s="12" t="s">
        <v>1473</v>
      </c>
    </row>
    <row r="6" spans="1:10">
      <c r="A6" s="214"/>
      <c r="B6" s="35" t="s">
        <v>237</v>
      </c>
      <c r="C6" s="95"/>
      <c r="D6" s="95"/>
      <c r="E6" s="94"/>
      <c r="F6" s="94"/>
      <c r="H6" s="12" t="s">
        <v>1473</v>
      </c>
    </row>
    <row r="7" spans="1:10">
      <c r="A7" s="214"/>
      <c r="B7" s="35"/>
      <c r="C7" s="95"/>
      <c r="D7" s="95"/>
      <c r="E7" s="94"/>
      <c r="F7" s="94"/>
      <c r="H7" s="12" t="s">
        <v>1473</v>
      </c>
    </row>
    <row r="8" spans="1:10" ht="46.5">
      <c r="B8" s="35" t="s">
        <v>195</v>
      </c>
      <c r="C8" s="95"/>
      <c r="D8" s="95"/>
      <c r="E8" s="95"/>
      <c r="F8" s="95"/>
      <c r="H8" s="12" t="s">
        <v>1473</v>
      </c>
    </row>
    <row r="9" spans="1:10">
      <c r="C9" s="95"/>
      <c r="D9" s="95"/>
      <c r="E9" s="95"/>
      <c r="F9" s="95"/>
      <c r="H9" s="12" t="s">
        <v>1473</v>
      </c>
    </row>
    <row r="10" spans="1:10">
      <c r="A10" s="200" t="s">
        <v>5</v>
      </c>
      <c r="B10" s="36" t="s">
        <v>196</v>
      </c>
      <c r="C10" s="95">
        <v>429</v>
      </c>
      <c r="D10" s="95" t="s">
        <v>197</v>
      </c>
      <c r="E10" s="95">
        <f>+_xlfn.XLOOKUP(I10,ccs!O:O,ccs!I:I,0,0,1)</f>
        <v>582.61</v>
      </c>
      <c r="F10" s="149">
        <f>ROUND(ROUND(E10,2)*ROUND(C10,2),2)</f>
        <v>249939.69</v>
      </c>
      <c r="G10" s="150"/>
      <c r="H10" s="12" t="s">
        <v>1473</v>
      </c>
      <c r="I10" t="str">
        <f>+_xlfn.CONCAT(H10,"-",A10)</f>
        <v>B4/03/01-A</v>
      </c>
      <c r="J10" s="150"/>
    </row>
    <row r="11" spans="1:10">
      <c r="B11" s="36"/>
      <c r="C11" s="95"/>
      <c r="D11" s="95"/>
      <c r="E11" s="95"/>
      <c r="F11" s="95"/>
      <c r="H11" s="12" t="s">
        <v>1473</v>
      </c>
    </row>
    <row r="12" spans="1:10">
      <c r="A12" s="200" t="s">
        <v>6</v>
      </c>
      <c r="B12" s="36" t="s">
        <v>198</v>
      </c>
      <c r="C12" s="95">
        <v>235</v>
      </c>
      <c r="D12" s="95" t="s">
        <v>197</v>
      </c>
      <c r="E12" s="95">
        <f>+_xlfn.XLOOKUP(I12,ccs!O:O,ccs!I:I,0,0,1)</f>
        <v>582.61</v>
      </c>
      <c r="F12" s="149">
        <f>ROUND(ROUND(E12,2)*ROUND(C12,2),2)</f>
        <v>136913.35</v>
      </c>
      <c r="H12" s="12" t="s">
        <v>1473</v>
      </c>
      <c r="I12" t="str">
        <f>+_xlfn.CONCAT(H12,"-",A12)</f>
        <v>B4/03/01-B</v>
      </c>
    </row>
    <row r="13" spans="1:10">
      <c r="C13" s="95"/>
      <c r="D13" s="95"/>
      <c r="E13" s="95"/>
      <c r="F13" s="95"/>
      <c r="H13" s="12" t="s">
        <v>1473</v>
      </c>
    </row>
    <row r="14" spans="1:10">
      <c r="A14" s="200" t="s">
        <v>7</v>
      </c>
      <c r="B14" s="36" t="s">
        <v>199</v>
      </c>
      <c r="C14" s="95">
        <v>4</v>
      </c>
      <c r="D14" s="95" t="s">
        <v>197</v>
      </c>
      <c r="E14" s="95">
        <f>+_xlfn.XLOOKUP(I14,ccs!O:O,ccs!I:I,0,0,1)</f>
        <v>582.61</v>
      </c>
      <c r="F14" s="149">
        <f>ROUND(ROUND(E14,2)*ROUND(C14,2),2)</f>
        <v>2330.44</v>
      </c>
      <c r="H14" s="12" t="s">
        <v>1473</v>
      </c>
      <c r="I14" t="str">
        <f>+_xlfn.CONCAT(H14,"-",A14)</f>
        <v>B4/03/01-C</v>
      </c>
    </row>
    <row r="15" spans="1:10">
      <c r="C15" s="95"/>
      <c r="D15" s="95"/>
      <c r="E15" s="95"/>
      <c r="F15" s="95"/>
      <c r="H15" s="12" t="s">
        <v>1473</v>
      </c>
    </row>
    <row r="16" spans="1:10">
      <c r="A16" s="200" t="s">
        <v>8</v>
      </c>
      <c r="B16" s="36" t="s">
        <v>200</v>
      </c>
      <c r="C16" s="95">
        <v>45</v>
      </c>
      <c r="D16" s="95" t="s">
        <v>197</v>
      </c>
      <c r="E16" s="95">
        <f>+_xlfn.XLOOKUP(I16,ccs!O:O,ccs!I:I,0,0,1)</f>
        <v>582.61</v>
      </c>
      <c r="F16" s="149">
        <f>ROUND(ROUND(E16,2)*ROUND(C16,2),2)</f>
        <v>26217.45</v>
      </c>
      <c r="H16" s="12" t="s">
        <v>1473</v>
      </c>
      <c r="I16" t="str">
        <f>+_xlfn.CONCAT(H16,"-",A16)</f>
        <v>B4/03/01-D</v>
      </c>
    </row>
    <row r="17" spans="1:9">
      <c r="C17" s="95"/>
      <c r="D17" s="95"/>
      <c r="E17" s="95"/>
      <c r="F17" s="95"/>
      <c r="H17" s="12" t="s">
        <v>1473</v>
      </c>
    </row>
    <row r="18" spans="1:9">
      <c r="A18" s="200" t="s">
        <v>10</v>
      </c>
      <c r="B18" s="36" t="s">
        <v>201</v>
      </c>
      <c r="C18" s="95">
        <v>1561</v>
      </c>
      <c r="D18" s="95" t="s">
        <v>197</v>
      </c>
      <c r="E18" s="95">
        <f>+_xlfn.XLOOKUP(I18,ccs!O:O,ccs!I:I,0,0,1)</f>
        <v>582.61</v>
      </c>
      <c r="F18" s="149">
        <f>ROUND(ROUND(E18,2)*ROUND(C18,2),2)</f>
        <v>909454.21</v>
      </c>
      <c r="H18" s="12" t="s">
        <v>1473</v>
      </c>
      <c r="I18" t="str">
        <f>+_xlfn.CONCAT(H18,"-",A18)</f>
        <v>B4/03/01-E</v>
      </c>
    </row>
    <row r="19" spans="1:9">
      <c r="C19" s="95"/>
      <c r="D19" s="95"/>
      <c r="E19" s="95"/>
      <c r="F19" s="95"/>
      <c r="H19" s="12" t="s">
        <v>1473</v>
      </c>
    </row>
    <row r="20" spans="1:9" ht="46.5">
      <c r="B20" s="35" t="s">
        <v>202</v>
      </c>
      <c r="C20" s="95"/>
      <c r="D20" s="95"/>
      <c r="E20" s="95"/>
      <c r="F20" s="95"/>
      <c r="H20" s="12" t="s">
        <v>1473</v>
      </c>
    </row>
    <row r="21" spans="1:9">
      <c r="C21" s="95"/>
      <c r="D21" s="95"/>
      <c r="E21" s="95"/>
      <c r="F21" s="95"/>
      <c r="H21" s="12" t="s">
        <v>1473</v>
      </c>
    </row>
    <row r="22" spans="1:9">
      <c r="A22" s="200" t="s">
        <v>11</v>
      </c>
      <c r="B22" s="36" t="s">
        <v>196</v>
      </c>
      <c r="C22" s="95">
        <v>2123</v>
      </c>
      <c r="D22" s="95" t="s">
        <v>197</v>
      </c>
      <c r="E22" s="95">
        <f>+_xlfn.XLOOKUP(I22,ccs!O:O,ccs!I:I,0,0,1)</f>
        <v>840.67</v>
      </c>
      <c r="F22" s="149">
        <f>ROUND(ROUND(E22,2)*ROUND(C22,2),2)</f>
        <v>1784742.41</v>
      </c>
      <c r="H22" s="12" t="s">
        <v>1473</v>
      </c>
      <c r="I22" t="str">
        <f>+_xlfn.CONCAT(H22,"-",A22)</f>
        <v>B4/03/01-F</v>
      </c>
    </row>
    <row r="23" spans="1:9">
      <c r="B23" s="36"/>
      <c r="C23" s="95"/>
      <c r="D23" s="95"/>
      <c r="E23" s="95"/>
      <c r="F23" s="95"/>
      <c r="H23" s="12" t="s">
        <v>1473</v>
      </c>
    </row>
    <row r="24" spans="1:9">
      <c r="A24" s="200" t="s">
        <v>27</v>
      </c>
      <c r="B24" s="36" t="s">
        <v>198</v>
      </c>
      <c r="C24" s="95">
        <v>895</v>
      </c>
      <c r="D24" s="95" t="s">
        <v>197</v>
      </c>
      <c r="E24" s="95">
        <f>+_xlfn.XLOOKUP(I24,ccs!O:O,ccs!I:I,0,0,1)</f>
        <v>840.67</v>
      </c>
      <c r="F24" s="149">
        <f>ROUND(ROUND(E24,2)*ROUND(C24,2),2)</f>
        <v>752399.65</v>
      </c>
      <c r="H24" s="12" t="s">
        <v>1473</v>
      </c>
      <c r="I24" t="str">
        <f>+_xlfn.CONCAT(H24,"-",A24)</f>
        <v>B4/03/01-G</v>
      </c>
    </row>
    <row r="25" spans="1:9">
      <c r="C25" s="95"/>
      <c r="D25" s="95"/>
      <c r="E25" s="95"/>
      <c r="F25" s="95"/>
      <c r="H25" s="12" t="s">
        <v>1473</v>
      </c>
    </row>
    <row r="26" spans="1:9">
      <c r="A26" s="200" t="s">
        <v>28</v>
      </c>
      <c r="B26" s="36" t="s">
        <v>199</v>
      </c>
      <c r="C26" s="95">
        <v>13</v>
      </c>
      <c r="D26" s="95" t="s">
        <v>197</v>
      </c>
      <c r="E26" s="95">
        <f>+_xlfn.XLOOKUP(I26,ccs!O:O,ccs!I:I,0,0,1)</f>
        <v>776.53</v>
      </c>
      <c r="F26" s="149">
        <f>ROUND(ROUND(E26,2)*ROUND(C26,2),2)</f>
        <v>10094.89</v>
      </c>
      <c r="H26" s="12" t="s">
        <v>1473</v>
      </c>
      <c r="I26" t="str">
        <f>+_xlfn.CONCAT(H26,"-",A26)</f>
        <v>B4/03/01-H</v>
      </c>
    </row>
    <row r="27" spans="1:9">
      <c r="C27" s="95"/>
      <c r="D27" s="95"/>
      <c r="E27" s="95"/>
      <c r="F27" s="95"/>
      <c r="H27" s="12" t="s">
        <v>1473</v>
      </c>
    </row>
    <row r="28" spans="1:9">
      <c r="A28" s="200" t="s">
        <v>33</v>
      </c>
      <c r="B28" s="36" t="s">
        <v>203</v>
      </c>
      <c r="C28" s="95">
        <v>60</v>
      </c>
      <c r="D28" s="95" t="s">
        <v>197</v>
      </c>
      <c r="E28" s="95">
        <f>+_xlfn.XLOOKUP(I28,ccs!O:O,ccs!I:I,0,0,1)</f>
        <v>1080.94</v>
      </c>
      <c r="F28" s="149">
        <f>ROUND(ROUND(E28,2)*ROUND(C28,2),2)</f>
        <v>64856.4</v>
      </c>
      <c r="H28" s="12" t="s">
        <v>1473</v>
      </c>
      <c r="I28" t="str">
        <f>+_xlfn.CONCAT(H28,"-",A28)</f>
        <v>B4/03/01-J</v>
      </c>
    </row>
    <row r="29" spans="1:9">
      <c r="C29" s="95"/>
      <c r="D29" s="95"/>
      <c r="E29" s="95"/>
      <c r="F29" s="95"/>
      <c r="H29" s="12" t="s">
        <v>1473</v>
      </c>
    </row>
    <row r="30" spans="1:9">
      <c r="A30" s="200" t="s">
        <v>34</v>
      </c>
      <c r="B30" s="36" t="s">
        <v>200</v>
      </c>
      <c r="C30" s="95">
        <v>371</v>
      </c>
      <c r="D30" s="95" t="s">
        <v>197</v>
      </c>
      <c r="E30" s="95">
        <f>+_xlfn.XLOOKUP(I30,ccs!O:O,ccs!I:I,0,0,1)</f>
        <v>1725.2</v>
      </c>
      <c r="F30" s="149">
        <f>ROUND(ROUND(E30,2)*ROUND(C30,2),2)</f>
        <v>640049.19999999995</v>
      </c>
      <c r="H30" s="12" t="s">
        <v>1473</v>
      </c>
      <c r="I30" t="str">
        <f>+_xlfn.CONCAT(H30,"-",A30)</f>
        <v>B4/03/01-K</v>
      </c>
    </row>
    <row r="31" spans="1:9">
      <c r="C31" s="95"/>
      <c r="D31" s="95"/>
      <c r="E31" s="95"/>
      <c r="F31" s="95"/>
      <c r="H31" s="12" t="s">
        <v>1473</v>
      </c>
    </row>
    <row r="32" spans="1:9">
      <c r="A32" s="200" t="s">
        <v>39</v>
      </c>
      <c r="B32" s="36" t="s">
        <v>201</v>
      </c>
      <c r="C32" s="95">
        <v>5825</v>
      </c>
      <c r="D32" s="95" t="s">
        <v>197</v>
      </c>
      <c r="E32" s="95">
        <f>+_xlfn.XLOOKUP(I32,ccs!O:O,ccs!I:I,0,0,1)</f>
        <v>920.81</v>
      </c>
      <c r="F32" s="149">
        <f>ROUND(ROUND(E32,2)*ROUND(C32,2),2)</f>
        <v>5363718.25</v>
      </c>
      <c r="H32" s="12" t="s">
        <v>1473</v>
      </c>
      <c r="I32" t="str">
        <f>+_xlfn.CONCAT(H32,"-",A32)</f>
        <v>B4/03/01-L</v>
      </c>
    </row>
    <row r="33" spans="1:9">
      <c r="C33" s="95"/>
      <c r="D33" s="95"/>
      <c r="E33" s="95"/>
      <c r="F33" s="95"/>
      <c r="H33" s="12" t="s">
        <v>1473</v>
      </c>
    </row>
    <row r="34" spans="1:9">
      <c r="A34" s="200" t="s">
        <v>38</v>
      </c>
      <c r="B34" s="36" t="s">
        <v>204</v>
      </c>
      <c r="C34" s="95">
        <v>186</v>
      </c>
      <c r="D34" s="95" t="s">
        <v>197</v>
      </c>
      <c r="E34" s="95">
        <f>+_xlfn.XLOOKUP(I34,ccs!O:O,ccs!I:I,0,0,1)</f>
        <v>1221.56</v>
      </c>
      <c r="F34" s="149">
        <f>ROUND(ROUND(E34,2)*ROUND(C34,2),2)</f>
        <v>227210.16</v>
      </c>
      <c r="H34" s="12" t="s">
        <v>1473</v>
      </c>
      <c r="I34" t="str">
        <f>+_xlfn.CONCAT(H34,"-",A34)</f>
        <v>B4/03/01-M</v>
      </c>
    </row>
    <row r="35" spans="1:9">
      <c r="C35" s="95"/>
      <c r="D35" s="95"/>
      <c r="E35" s="95"/>
      <c r="F35" s="95"/>
      <c r="H35" s="12" t="s">
        <v>1473</v>
      </c>
    </row>
    <row r="36" spans="1:9" ht="31">
      <c r="A36" s="200" t="s">
        <v>205</v>
      </c>
      <c r="B36" s="36" t="s">
        <v>206</v>
      </c>
      <c r="C36" s="95">
        <v>42</v>
      </c>
      <c r="D36" s="95" t="s">
        <v>197</v>
      </c>
      <c r="E36" s="95">
        <f>+_xlfn.XLOOKUP(I36,ccs!O:O,ccs!I:I,0,0,1)</f>
        <v>1221.56</v>
      </c>
      <c r="F36" s="149">
        <f>ROUND(ROUND(E36,2)*ROUND(C36,2),2)</f>
        <v>51305.52</v>
      </c>
      <c r="H36" s="12" t="s">
        <v>1473</v>
      </c>
      <c r="I36" t="str">
        <f>+_xlfn.CONCAT(H36,"-",A36)</f>
        <v>B4/03/01-N</v>
      </c>
    </row>
    <row r="37" spans="1:9">
      <c r="B37" s="36"/>
      <c r="C37" s="95"/>
      <c r="D37" s="95"/>
      <c r="E37" s="95"/>
      <c r="F37" s="95"/>
      <c r="H37" s="12" t="s">
        <v>1473</v>
      </c>
    </row>
    <row r="38" spans="1:9" ht="46.5">
      <c r="B38" s="35" t="s">
        <v>202</v>
      </c>
      <c r="C38" s="95"/>
      <c r="D38" s="95"/>
      <c r="E38" s="95"/>
      <c r="F38" s="95"/>
      <c r="H38" s="12" t="s">
        <v>1474</v>
      </c>
    </row>
    <row r="39" spans="1:9">
      <c r="B39" s="35"/>
      <c r="C39" s="95"/>
      <c r="D39" s="95"/>
      <c r="E39" s="95"/>
      <c r="F39" s="95"/>
      <c r="H39" s="12" t="s">
        <v>1474</v>
      </c>
    </row>
    <row r="40" spans="1:9">
      <c r="A40" s="200" t="s">
        <v>5</v>
      </c>
      <c r="B40" s="7" t="s">
        <v>207</v>
      </c>
      <c r="C40" s="95">
        <v>77</v>
      </c>
      <c r="D40" s="95" t="s">
        <v>197</v>
      </c>
      <c r="E40" s="95">
        <f>+_xlfn.XLOOKUP(I40,ccs!O:O,ccs!I:I,0,0,1)</f>
        <v>1587.82</v>
      </c>
      <c r="F40" s="149">
        <f>ROUND(ROUND(E40,2)*ROUND(C40,2),2)</f>
        <v>122262.14</v>
      </c>
      <c r="H40" s="12" t="s">
        <v>1474</v>
      </c>
      <c r="I40" t="str">
        <f>+_xlfn.CONCAT(H40,"-",A40)</f>
        <v>B4/03/02-A</v>
      </c>
    </row>
    <row r="41" spans="1:9">
      <c r="C41" s="95"/>
      <c r="D41" s="95"/>
      <c r="E41" s="95"/>
      <c r="F41" s="95"/>
      <c r="H41" s="12" t="s">
        <v>1474</v>
      </c>
    </row>
    <row r="42" spans="1:9">
      <c r="A42" s="200" t="s">
        <v>6</v>
      </c>
      <c r="B42" s="7" t="s">
        <v>208</v>
      </c>
      <c r="C42" s="95">
        <v>495</v>
      </c>
      <c r="D42" s="95" t="s">
        <v>197</v>
      </c>
      <c r="E42" s="95">
        <f>+_xlfn.XLOOKUP(I42,ccs!O:O,ccs!I:I,0,0,1)</f>
        <v>1080.94</v>
      </c>
      <c r="F42" s="149">
        <f>ROUND(ROUND(E42,2)*ROUND(C42,2),2)</f>
        <v>535065.30000000005</v>
      </c>
      <c r="H42" s="12" t="s">
        <v>1474</v>
      </c>
      <c r="I42" t="str">
        <f>+_xlfn.CONCAT(H42,"-",A42)</f>
        <v>B4/03/02-B</v>
      </c>
    </row>
    <row r="43" spans="1:9">
      <c r="C43" s="95"/>
      <c r="D43" s="95"/>
      <c r="E43" s="95"/>
      <c r="F43" s="95"/>
      <c r="H43" s="12" t="s">
        <v>1474</v>
      </c>
    </row>
    <row r="44" spans="1:9">
      <c r="A44" s="200" t="s">
        <v>7</v>
      </c>
      <c r="B44" s="7" t="s">
        <v>209</v>
      </c>
      <c r="C44" s="95">
        <v>595</v>
      </c>
      <c r="D44" s="95" t="s">
        <v>197</v>
      </c>
      <c r="E44" s="95">
        <f>+_xlfn.XLOOKUP(I44,ccs!O:O,ccs!I:I,0,0,1)</f>
        <v>1587.82</v>
      </c>
      <c r="F44" s="149">
        <f>ROUND(ROUND(E44,2)*ROUND(C44,2),2)</f>
        <v>944752.9</v>
      </c>
      <c r="H44" s="12" t="s">
        <v>1474</v>
      </c>
      <c r="I44" t="str">
        <f>+_xlfn.CONCAT(H44,"-",A44)</f>
        <v>B4/03/02-C</v>
      </c>
    </row>
    <row r="45" spans="1:9">
      <c r="C45" s="95"/>
      <c r="D45" s="95"/>
      <c r="E45" s="95"/>
      <c r="F45" s="95"/>
      <c r="H45" s="12" t="s">
        <v>1474</v>
      </c>
    </row>
    <row r="46" spans="1:9">
      <c r="A46" s="200" t="s">
        <v>8</v>
      </c>
      <c r="B46" s="36" t="s">
        <v>210</v>
      </c>
      <c r="C46" s="95">
        <v>27</v>
      </c>
      <c r="D46" s="95" t="s">
        <v>197</v>
      </c>
      <c r="E46" s="95">
        <f>+_xlfn.XLOOKUP(I46,ccs!O:O,ccs!I:I,0,0,1)</f>
        <v>2152.06</v>
      </c>
      <c r="F46" s="149">
        <f>ROUND(ROUND(E46,2)*ROUND(C46,2),2)</f>
        <v>58105.62</v>
      </c>
      <c r="H46" s="12" t="s">
        <v>1474</v>
      </c>
      <c r="I46" t="str">
        <f>+_xlfn.CONCAT(H46,"-",A46)</f>
        <v>B4/03/02-D</v>
      </c>
    </row>
    <row r="47" spans="1:9">
      <c r="C47" s="95"/>
      <c r="D47" s="95"/>
      <c r="E47" s="95"/>
      <c r="F47" s="95"/>
      <c r="H47" s="12" t="s">
        <v>1474</v>
      </c>
    </row>
    <row r="48" spans="1:9">
      <c r="A48" s="200" t="s">
        <v>10</v>
      </c>
      <c r="B48" s="36" t="s">
        <v>211</v>
      </c>
      <c r="C48" s="95">
        <v>60</v>
      </c>
      <c r="D48" s="95" t="s">
        <v>197</v>
      </c>
      <c r="E48" s="95">
        <f>+_xlfn.XLOOKUP(I48,ccs!O:O,ccs!I:I,0,0,1)</f>
        <v>1080.94</v>
      </c>
      <c r="F48" s="149">
        <f>ROUND(ROUND(E48,2)*ROUND(C48,2),2)</f>
        <v>64856.4</v>
      </c>
      <c r="H48" s="12" t="s">
        <v>1474</v>
      </c>
      <c r="I48" t="str">
        <f>+_xlfn.CONCAT(H48,"-",A48)</f>
        <v>B4/03/02-E</v>
      </c>
    </row>
    <row r="49" spans="1:9">
      <c r="B49" s="36"/>
      <c r="C49" s="95"/>
      <c r="D49" s="95"/>
      <c r="E49" s="95"/>
      <c r="F49" s="95"/>
      <c r="H49" s="12" t="s">
        <v>1474</v>
      </c>
    </row>
    <row r="50" spans="1:9" ht="31">
      <c r="A50" s="200" t="s">
        <v>11</v>
      </c>
      <c r="B50" s="36" t="s">
        <v>212</v>
      </c>
      <c r="C50" s="95">
        <v>120</v>
      </c>
      <c r="D50" s="95" t="s">
        <v>197</v>
      </c>
      <c r="E50" s="95">
        <f>+_xlfn.XLOOKUP(I50,ccs!O:O,ccs!I:I,0,0,1)</f>
        <v>2120.7399999999998</v>
      </c>
      <c r="F50" s="149">
        <f>ROUND(ROUND(E50,2)*ROUND(C50,2),2)</f>
        <v>254488.8</v>
      </c>
      <c r="H50" s="12" t="s">
        <v>1474</v>
      </c>
      <c r="I50" t="str">
        <f>+_xlfn.CONCAT(H50,"-",A50)</f>
        <v>B4/03/02-F</v>
      </c>
    </row>
    <row r="51" spans="1:9">
      <c r="B51" s="36"/>
      <c r="C51" s="95"/>
      <c r="D51" s="95"/>
      <c r="E51" s="95"/>
      <c r="F51" s="95"/>
      <c r="H51" s="12" t="s">
        <v>1474</v>
      </c>
    </row>
    <row r="52" spans="1:9">
      <c r="A52" s="200" t="s">
        <v>27</v>
      </c>
      <c r="B52" s="36" t="s">
        <v>213</v>
      </c>
      <c r="C52" s="95">
        <v>47</v>
      </c>
      <c r="D52" s="95" t="s">
        <v>197</v>
      </c>
      <c r="E52" s="95">
        <f>+_xlfn.XLOOKUP(I52,ccs!O:O,ccs!I:I,0,0,1)</f>
        <v>1587.82</v>
      </c>
      <c r="F52" s="149">
        <f>ROUND(ROUND(E52,2)*ROUND(C52,2),2)</f>
        <v>74627.539999999994</v>
      </c>
      <c r="H52" s="12" t="s">
        <v>1474</v>
      </c>
      <c r="I52" t="str">
        <f>+_xlfn.CONCAT(H52,"-",A52)</f>
        <v>B4/03/02-G</v>
      </c>
    </row>
    <row r="53" spans="1:9">
      <c r="C53" s="95"/>
      <c r="D53" s="95"/>
      <c r="E53" s="95"/>
      <c r="F53" s="95"/>
      <c r="H53" s="12" t="s">
        <v>1474</v>
      </c>
    </row>
    <row r="54" spans="1:9">
      <c r="B54" s="35" t="s">
        <v>214</v>
      </c>
      <c r="C54" s="95"/>
      <c r="D54" s="95"/>
      <c r="E54" s="95"/>
      <c r="F54" s="95"/>
      <c r="H54" s="12" t="s">
        <v>1474</v>
      </c>
    </row>
    <row r="55" spans="1:9">
      <c r="C55" s="95"/>
      <c r="D55" s="95"/>
      <c r="E55" s="95"/>
      <c r="F55" s="95"/>
      <c r="H55" s="12" t="s">
        <v>1474</v>
      </c>
    </row>
    <row r="56" spans="1:9" ht="31">
      <c r="A56" s="200" t="s">
        <v>28</v>
      </c>
      <c r="B56" s="36" t="s">
        <v>215</v>
      </c>
      <c r="C56" s="95">
        <v>1513</v>
      </c>
      <c r="D56" s="95" t="s">
        <v>216</v>
      </c>
      <c r="E56" s="95">
        <f>+_xlfn.XLOOKUP(I56,ccs!O:O,ccs!I:I,0,0,1)</f>
        <v>5432.68</v>
      </c>
      <c r="F56" s="149">
        <f>ROUND(ROUND(E56,2)*ROUND(C56,2),2)</f>
        <v>8219644.8399999999</v>
      </c>
      <c r="H56" s="12" t="s">
        <v>1474</v>
      </c>
      <c r="I56" t="str">
        <f>+_xlfn.CONCAT(H56,"-",A56)</f>
        <v>B4/03/02-H</v>
      </c>
    </row>
    <row r="57" spans="1:9">
      <c r="B57" s="35"/>
      <c r="C57" s="95"/>
      <c r="D57" s="95"/>
      <c r="E57" s="95"/>
      <c r="F57" s="95"/>
      <c r="H57" s="12" t="s">
        <v>1474</v>
      </c>
    </row>
    <row r="58" spans="1:9">
      <c r="B58" s="35" t="s">
        <v>246</v>
      </c>
      <c r="H58" s="12" t="s">
        <v>1475</v>
      </c>
    </row>
    <row r="59" spans="1:9">
      <c r="B59" s="36"/>
      <c r="H59" s="12" t="s">
        <v>1475</v>
      </c>
    </row>
    <row r="60" spans="1:9" ht="31">
      <c r="B60" s="35" t="s">
        <v>247</v>
      </c>
      <c r="H60" s="12" t="s">
        <v>1475</v>
      </c>
    </row>
    <row r="61" spans="1:9">
      <c r="B61" s="36"/>
      <c r="H61" s="12" t="s">
        <v>1475</v>
      </c>
    </row>
    <row r="62" spans="1:9">
      <c r="A62" s="200" t="s">
        <v>5</v>
      </c>
      <c r="B62" s="36" t="s">
        <v>248</v>
      </c>
      <c r="C62" s="37">
        <f>202+446</f>
        <v>648</v>
      </c>
      <c r="D62" s="32" t="s">
        <v>249</v>
      </c>
      <c r="E62" s="95">
        <f>+_xlfn.XLOOKUP(I62,ccs!O:O,ccs!I:I,0,0,1)</f>
        <v>66.31</v>
      </c>
      <c r="F62" s="149">
        <f>ROUND(ROUND(E62,2)*ROUND(C62,2),2)</f>
        <v>42968.88</v>
      </c>
      <c r="H62" s="12" t="s">
        <v>1475</v>
      </c>
      <c r="I62" t="str">
        <f>+_xlfn.CONCAT(H62,"-",A62)</f>
        <v>B4/03/03-A</v>
      </c>
    </row>
    <row r="63" spans="1:9">
      <c r="B63" s="36"/>
      <c r="H63" s="12" t="s">
        <v>1475</v>
      </c>
    </row>
    <row r="64" spans="1:9">
      <c r="A64" s="200" t="s">
        <v>6</v>
      </c>
      <c r="B64" s="14" t="s">
        <v>250</v>
      </c>
      <c r="C64" s="29">
        <f>121+135</f>
        <v>256</v>
      </c>
      <c r="D64" s="48" t="s">
        <v>179</v>
      </c>
      <c r="E64" s="95">
        <f>+_xlfn.XLOOKUP(I64,ccs!O:O,ccs!I:I,0,0,1)</f>
        <v>10.42</v>
      </c>
      <c r="F64" s="149">
        <f>ROUND(ROUND(E64,2)*ROUND(C64,2),2)</f>
        <v>2667.52</v>
      </c>
      <c r="H64" s="12" t="s">
        <v>1475</v>
      </c>
      <c r="I64" t="str">
        <f>+_xlfn.CONCAT(H64,"-",A64)</f>
        <v>B4/03/03-B</v>
      </c>
    </row>
    <row r="65" spans="1:9">
      <c r="B65" s="36"/>
      <c r="H65" s="12" t="s">
        <v>1475</v>
      </c>
    </row>
    <row r="66" spans="1:9" ht="31">
      <c r="B66" s="16" t="s">
        <v>251</v>
      </c>
      <c r="F66" s="31">
        <f>ROUND(ROUND(C66,2)*ROUND(E66,2),2)</f>
        <v>0</v>
      </c>
      <c r="H66" s="12" t="s">
        <v>1475</v>
      </c>
    </row>
    <row r="67" spans="1:9">
      <c r="B67" s="14"/>
      <c r="H67" s="12" t="s">
        <v>1475</v>
      </c>
    </row>
    <row r="68" spans="1:9">
      <c r="A68" s="200" t="s">
        <v>7</v>
      </c>
      <c r="B68" s="14" t="s">
        <v>252</v>
      </c>
      <c r="C68" s="29">
        <f>455+1705</f>
        <v>2160</v>
      </c>
      <c r="D68" s="32" t="s">
        <v>249</v>
      </c>
      <c r="E68" s="95">
        <f>+_xlfn.XLOOKUP(I68,ccs!O:O,ccs!I:I,0,0,1)</f>
        <v>111.89</v>
      </c>
      <c r="F68" s="149">
        <f>ROUND(ROUND(E68,2)*ROUND(C68,2),2)</f>
        <v>241682.4</v>
      </c>
      <c r="H68" s="12" t="s">
        <v>1475</v>
      </c>
      <c r="I68" t="str">
        <f>+_xlfn.CONCAT(H68,"-",A68)</f>
        <v>B4/03/03-C</v>
      </c>
    </row>
    <row r="69" spans="1:9">
      <c r="B69" s="36"/>
      <c r="H69" s="12" t="s">
        <v>1475</v>
      </c>
    </row>
    <row r="70" spans="1:9">
      <c r="B70" s="36"/>
      <c r="H70" s="12" t="s">
        <v>1475</v>
      </c>
    </row>
    <row r="71" spans="1:9">
      <c r="A71" s="214"/>
      <c r="B71" s="35"/>
      <c r="C71" s="95"/>
      <c r="D71" s="95"/>
      <c r="E71" s="94"/>
      <c r="F71" s="94"/>
      <c r="H71" s="12" t="s">
        <v>1475</v>
      </c>
    </row>
    <row r="72" spans="1:9">
      <c r="B72" s="35"/>
      <c r="C72" s="95"/>
      <c r="D72" s="95"/>
      <c r="E72" s="94"/>
      <c r="F72" s="94"/>
      <c r="H72" s="12" t="s">
        <v>1475</v>
      </c>
    </row>
    <row r="73" spans="1:9">
      <c r="C73" s="95"/>
      <c r="D73" s="95"/>
      <c r="E73" s="94"/>
      <c r="F73" s="94"/>
      <c r="H73" s="12" t="s">
        <v>1475</v>
      </c>
    </row>
    <row r="74" spans="1:9">
      <c r="B74" s="36"/>
      <c r="C74" s="95"/>
      <c r="D74" s="95"/>
      <c r="E74" s="94"/>
      <c r="F74" s="94"/>
      <c r="H74" s="12" t="s">
        <v>1475</v>
      </c>
    </row>
    <row r="75" spans="1:9">
      <c r="C75" s="95"/>
      <c r="D75" s="95"/>
      <c r="E75" s="94"/>
      <c r="F75" s="94"/>
      <c r="H75" s="12" t="s">
        <v>1475</v>
      </c>
    </row>
    <row r="76" spans="1:9">
      <c r="H76" s="12" t="s">
        <v>1475</v>
      </c>
    </row>
    <row r="77" spans="1:9">
      <c r="B77" s="36"/>
      <c r="F77" s="31">
        <f>ROUND(ROUND(C77,2)*ROUND(E77,2),2)</f>
        <v>0</v>
      </c>
      <c r="H77" s="12" t="s">
        <v>1475</v>
      </c>
    </row>
    <row r="78" spans="1:9">
      <c r="H78" s="12" t="s">
        <v>1475</v>
      </c>
    </row>
    <row r="79" spans="1:9">
      <c r="B79" s="36"/>
      <c r="F79" s="31">
        <f>ROUND(ROUND(C79,2)*ROUND(E79,2),2)</f>
        <v>0</v>
      </c>
      <c r="H79" s="12" t="s">
        <v>1475</v>
      </c>
    </row>
    <row r="80" spans="1:9">
      <c r="H80" s="12" t="s">
        <v>1475</v>
      </c>
    </row>
    <row r="81" spans="2:8">
      <c r="B81" s="36"/>
      <c r="F81" s="31">
        <f>ROUND(ROUND(C81,2)*ROUND(E81,2),2)</f>
        <v>0</v>
      </c>
      <c r="H81" s="12" t="s">
        <v>1475</v>
      </c>
    </row>
    <row r="82" spans="2:8">
      <c r="H82" s="12" t="s">
        <v>1475</v>
      </c>
    </row>
    <row r="83" spans="2:8">
      <c r="H83" s="12" t="s">
        <v>1475</v>
      </c>
    </row>
    <row r="84" spans="2:8">
      <c r="B84" s="6" t="s">
        <v>18</v>
      </c>
      <c r="F84" s="33"/>
      <c r="H84" s="12" t="s">
        <v>1475</v>
      </c>
    </row>
    <row r="85" spans="2:8">
      <c r="B85" s="7" t="s">
        <v>9</v>
      </c>
      <c r="E85" s="31" t="s">
        <v>12</v>
      </c>
      <c r="F85" s="31">
        <f>SUM(F3:F84)</f>
        <v>20780353.959999997</v>
      </c>
      <c r="H85" s="12" t="s">
        <v>1475</v>
      </c>
    </row>
    <row r="86" spans="2:8" ht="16" thickBot="1">
      <c r="F86" s="34"/>
      <c r="H86" s="12" t="s">
        <v>1475</v>
      </c>
    </row>
    <row r="87" spans="2:8" ht="16" thickTop="1"/>
  </sheetData>
  <sheetProtection selectLockedCells="1" selectUnlockedCells="1"/>
  <autoFilter ref="A1:I87" xr:uid="{00000000-0001-0000-0000-000000000000}"/>
  <phoneticPr fontId="41" type="noConversion"/>
  <pageMargins left="0.5" right="0.5" top="1" bottom="1" header="0.5" footer="0.5"/>
  <pageSetup paperSize="9" orientation="portrait" r:id="rId1"/>
  <headerFooter>
    <oddHeader>&amp;R&amp;"Times New Roman"&amp;10Shared Facility Hub (SFH) Assets Project
Package 1 - Distribution Centre (DC)</oddHeader>
    <oddFooter>&amp;L&amp;"Times New Roman,Regular"CONCRETE
&amp;8 1RI12073-073D06-DAH-BOQ-PM-0001-01&amp;R&amp;"Times New Roman,Regular"03 - Page &amp;P of &amp;N</oddFooter>
  </headerFooter>
  <rowBreaks count="2" manualBreakCount="2">
    <brk id="37" max="16383" man="1"/>
    <brk id="57"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26880-50BB-4434-A072-B34C0EA20FF9}">
  <sheetPr>
    <tabColor rgb="FFFFFF00"/>
  </sheetPr>
  <dimension ref="A1:I28"/>
  <sheetViews>
    <sheetView showZeros="0" view="pageBreakPreview" zoomScaleNormal="100" zoomScaleSheetLayoutView="100" workbookViewId="0">
      <selection activeCell="E17" sqref="E17"/>
    </sheetView>
  </sheetViews>
  <sheetFormatPr defaultColWidth="9.1796875" defaultRowHeight="15.5"/>
  <cols>
    <col min="1" max="1" width="6.6328125" style="7" customWidth="1"/>
    <col min="2" max="2" width="40.6328125" style="7" customWidth="1"/>
    <col min="3" max="3" width="10.6328125" style="29" customWidth="1"/>
    <col min="4" max="4" width="9.1796875" style="32" customWidth="1"/>
    <col min="5" max="5" width="12.6328125" style="31" customWidth="1"/>
    <col min="6" max="6" width="13.81640625" style="31" customWidth="1"/>
    <col min="7" max="7" width="9.1796875" style="4"/>
    <col min="8" max="9" width="9.26953125" style="4" customWidth="1"/>
    <col min="10" max="16384" width="9.1796875" style="4"/>
  </cols>
  <sheetData>
    <row r="1" spans="1:9">
      <c r="A1" s="3" t="s">
        <v>0</v>
      </c>
      <c r="B1" s="183" t="s">
        <v>35</v>
      </c>
      <c r="C1" s="17" t="s">
        <v>3</v>
      </c>
      <c r="D1" s="18" t="s">
        <v>1</v>
      </c>
      <c r="E1" s="19" t="s">
        <v>2</v>
      </c>
      <c r="F1" s="19" t="s">
        <v>4</v>
      </c>
      <c r="H1" s="552" t="s">
        <v>1471</v>
      </c>
      <c r="I1" s="552" t="s">
        <v>1472</v>
      </c>
    </row>
    <row r="2" spans="1:9">
      <c r="A2" s="5"/>
      <c r="B2" s="8"/>
      <c r="C2" s="20"/>
      <c r="D2" s="21"/>
      <c r="E2" s="22"/>
      <c r="F2" s="22" t="s">
        <v>12</v>
      </c>
    </row>
    <row r="3" spans="1:9">
      <c r="A3" s="6"/>
      <c r="B3" s="1"/>
      <c r="C3" s="23"/>
      <c r="D3" s="24"/>
      <c r="E3" s="25"/>
      <c r="F3" s="25"/>
    </row>
    <row r="4" spans="1:9" s="12" customFormat="1">
      <c r="A4" s="184"/>
      <c r="B4" s="54" t="s">
        <v>22</v>
      </c>
      <c r="C4" s="55"/>
      <c r="D4" s="44"/>
      <c r="E4" s="28"/>
      <c r="F4" s="28"/>
      <c r="H4" s="12" t="s">
        <v>1476</v>
      </c>
    </row>
    <row r="5" spans="1:9">
      <c r="A5" s="184"/>
      <c r="B5" s="54"/>
      <c r="C5" s="55"/>
      <c r="D5" s="44"/>
      <c r="H5" s="12" t="s">
        <v>1476</v>
      </c>
    </row>
    <row r="6" spans="1:9">
      <c r="A6" s="201"/>
      <c r="B6" s="42" t="s">
        <v>253</v>
      </c>
      <c r="C6" s="56"/>
      <c r="D6" s="56"/>
      <c r="H6" s="12" t="s">
        <v>1476</v>
      </c>
    </row>
    <row r="7" spans="1:9">
      <c r="A7" s="202"/>
      <c r="B7" s="45"/>
      <c r="C7" s="44"/>
      <c r="D7" s="44"/>
      <c r="H7" s="12" t="s">
        <v>1476</v>
      </c>
    </row>
    <row r="8" spans="1:9" ht="144" customHeight="1">
      <c r="A8" s="201"/>
      <c r="B8" s="42" t="s">
        <v>254</v>
      </c>
      <c r="C8" s="56"/>
      <c r="D8" s="56"/>
      <c r="H8" s="12" t="s">
        <v>1476</v>
      </c>
    </row>
    <row r="9" spans="1:9">
      <c r="A9" s="201"/>
      <c r="B9" s="45"/>
      <c r="C9" s="56"/>
      <c r="D9" s="56"/>
      <c r="H9" s="12" t="s">
        <v>1476</v>
      </c>
    </row>
    <row r="10" spans="1:9">
      <c r="A10" s="201" t="s">
        <v>5</v>
      </c>
      <c r="B10" s="45" t="s">
        <v>255</v>
      </c>
      <c r="C10" s="57">
        <v>34</v>
      </c>
      <c r="D10" s="32" t="s">
        <v>249</v>
      </c>
      <c r="E10" s="95">
        <f>+_xlfn.XLOOKUP(I10,ccs!O:O,ccs!I:I,0,0,1)</f>
        <v>170.8</v>
      </c>
      <c r="F10" s="149">
        <f>ROUND(ROUND(E10,2)*ROUND(C10,2),2)</f>
        <v>5807.2</v>
      </c>
      <c r="G10" s="150"/>
      <c r="H10" s="12" t="s">
        <v>1476</v>
      </c>
      <c r="I10" t="str">
        <f>+_xlfn.CONCAT(H10,"-",A10)</f>
        <v>B4/04/01-A</v>
      </c>
    </row>
    <row r="11" spans="1:9">
      <c r="A11" s="202"/>
      <c r="B11" s="45"/>
      <c r="C11" s="44"/>
      <c r="D11" s="44"/>
      <c r="H11" s="12" t="s">
        <v>1476</v>
      </c>
    </row>
    <row r="12" spans="1:9">
      <c r="A12" s="202" t="s">
        <v>6</v>
      </c>
      <c r="B12" s="45" t="s">
        <v>256</v>
      </c>
      <c r="C12" s="44">
        <v>10670</v>
      </c>
      <c r="D12" s="32" t="s">
        <v>249</v>
      </c>
      <c r="E12" s="95">
        <f>+_xlfn.XLOOKUP(I12,ccs!O:O,ccs!I:I,0,0,1)</f>
        <v>193.45</v>
      </c>
      <c r="F12" s="149">
        <f>ROUND(ROUND(E12,2)*ROUND(C12,2),2)</f>
        <v>2064111.5</v>
      </c>
      <c r="H12" s="12" t="s">
        <v>1476</v>
      </c>
      <c r="I12" t="str">
        <f>+_xlfn.CONCAT(H12,"-",A12)</f>
        <v>B4/04/01-B</v>
      </c>
    </row>
    <row r="13" spans="1:9">
      <c r="A13" s="202"/>
      <c r="B13" s="45"/>
      <c r="C13" s="44"/>
      <c r="D13" s="44"/>
      <c r="H13" s="12" t="s">
        <v>1476</v>
      </c>
    </row>
    <row r="14" spans="1:9">
      <c r="A14" s="202" t="s">
        <v>7</v>
      </c>
      <c r="B14" s="45" t="s">
        <v>257</v>
      </c>
      <c r="C14" s="44">
        <v>5742</v>
      </c>
      <c r="D14" s="32" t="s">
        <v>249</v>
      </c>
      <c r="E14" s="95">
        <f>+_xlfn.XLOOKUP(I14,ccs!O:O,ccs!I:I,0,0,1)</f>
        <v>213.89</v>
      </c>
      <c r="F14" s="149">
        <f>ROUND(ROUND(E14,2)*ROUND(C14,2),2)</f>
        <v>1228156.3799999999</v>
      </c>
      <c r="H14" s="12" t="s">
        <v>1476</v>
      </c>
      <c r="I14" t="str">
        <f>+_xlfn.CONCAT(H14,"-",A14)</f>
        <v>B4/04/01-C</v>
      </c>
    </row>
    <row r="15" spans="1:9">
      <c r="A15" s="202"/>
      <c r="B15" s="45"/>
      <c r="C15" s="44"/>
      <c r="D15" s="44"/>
      <c r="H15" s="12" t="s">
        <v>1476</v>
      </c>
    </row>
    <row r="16" spans="1:9">
      <c r="A16" s="201"/>
      <c r="B16" s="42"/>
      <c r="C16" s="56"/>
      <c r="D16" s="56"/>
      <c r="H16" s="12" t="s">
        <v>1476</v>
      </c>
    </row>
    <row r="17" spans="1:8">
      <c r="A17" s="201"/>
      <c r="B17" s="45"/>
      <c r="C17" s="56"/>
      <c r="D17" s="56"/>
      <c r="H17" s="12" t="s">
        <v>1476</v>
      </c>
    </row>
    <row r="18" spans="1:8">
      <c r="A18" s="202"/>
      <c r="B18" s="45"/>
      <c r="C18" s="44"/>
      <c r="H18" s="12" t="s">
        <v>1476</v>
      </c>
    </row>
    <row r="19" spans="1:8">
      <c r="A19" s="202"/>
      <c r="B19" s="45"/>
      <c r="C19" s="44"/>
      <c r="D19" s="44"/>
      <c r="H19" s="12" t="s">
        <v>1476</v>
      </c>
    </row>
    <row r="20" spans="1:8">
      <c r="A20" s="202"/>
      <c r="B20" s="45"/>
      <c r="C20" s="44"/>
      <c r="H20" s="12" t="s">
        <v>1476</v>
      </c>
    </row>
    <row r="21" spans="1:8">
      <c r="A21" s="184"/>
      <c r="B21" s="45"/>
      <c r="C21" s="44"/>
      <c r="D21" s="44"/>
      <c r="H21" s="12" t="s">
        <v>1476</v>
      </c>
    </row>
    <row r="22" spans="1:8">
      <c r="A22" s="185"/>
      <c r="B22" s="45"/>
      <c r="C22" s="57"/>
      <c r="D22" s="48"/>
      <c r="H22" s="12" t="s">
        <v>1476</v>
      </c>
    </row>
    <row r="23" spans="1:8">
      <c r="B23" s="36"/>
      <c r="H23" s="12" t="s">
        <v>1476</v>
      </c>
    </row>
    <row r="24" spans="1:8">
      <c r="H24" s="12" t="s">
        <v>1476</v>
      </c>
    </row>
    <row r="25" spans="1:8">
      <c r="B25" s="6" t="s">
        <v>22</v>
      </c>
      <c r="F25" s="33"/>
      <c r="H25" s="12" t="s">
        <v>1476</v>
      </c>
    </row>
    <row r="26" spans="1:8">
      <c r="B26" s="7" t="s">
        <v>9</v>
      </c>
      <c r="E26" s="31" t="s">
        <v>12</v>
      </c>
      <c r="F26" s="31">
        <f>SUM(F3:F25)</f>
        <v>3298075.08</v>
      </c>
      <c r="H26" s="12" t="s">
        <v>1476</v>
      </c>
    </row>
    <row r="27" spans="1:8" ht="16" thickBot="1">
      <c r="F27" s="34"/>
      <c r="H27" s="12" t="s">
        <v>1476</v>
      </c>
    </row>
    <row r="28" spans="1:8" ht="16" thickTop="1"/>
  </sheetData>
  <sheetProtection selectLockedCells="1" selectUnlockedCells="1"/>
  <pageMargins left="0.5" right="0.5" top="1" bottom="1" header="0.5" footer="0.5"/>
  <pageSetup paperSize="9" orientation="portrait" r:id="rId1"/>
  <headerFooter>
    <oddHeader>&amp;R&amp;"Times New Roman"&amp;10Shared Facility Hub (SFH) Assets Project
Package 1 - Distribution Centre (DC)</oddHeader>
    <oddFooter>&amp;L&amp;"Times New Roman,Regular"MASONRY
&amp;8 1RI12073-073D06-DAH-BOQ-PM-0001-01&amp;R&amp;"Times New Roman,Regular"04 - 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141AC-CFA2-47AE-9C2D-EA4BFFEABF1A}">
  <sheetPr>
    <tabColor rgb="FFFFFF00"/>
  </sheetPr>
  <dimension ref="A1:K71"/>
  <sheetViews>
    <sheetView showZeros="0" view="pageBreakPreview" topLeftCell="A46" zoomScaleNormal="100" zoomScaleSheetLayoutView="100" workbookViewId="0">
      <selection activeCell="K12" sqref="K12"/>
    </sheetView>
  </sheetViews>
  <sheetFormatPr defaultColWidth="9.1796875" defaultRowHeight="15.5"/>
  <cols>
    <col min="1" max="1" width="6.6328125" style="7" customWidth="1"/>
    <col min="2" max="2" width="40.6328125" style="7" customWidth="1"/>
    <col min="3" max="3" width="10.6328125" style="29" customWidth="1"/>
    <col min="4" max="4" width="10.6328125" style="32" customWidth="1"/>
    <col min="5" max="6" width="12.6328125" style="31" customWidth="1"/>
    <col min="7" max="7" width="9.1796875" style="4"/>
    <col min="8" max="9" width="9.26953125" style="4" customWidth="1"/>
    <col min="10" max="16384" width="9.1796875" style="4"/>
  </cols>
  <sheetData>
    <row r="1" spans="1:11">
      <c r="A1" s="3" t="s">
        <v>0</v>
      </c>
      <c r="B1" s="183" t="s">
        <v>35</v>
      </c>
      <c r="C1" s="17" t="s">
        <v>3</v>
      </c>
      <c r="D1" s="18" t="s">
        <v>1</v>
      </c>
      <c r="E1" s="19" t="s">
        <v>2</v>
      </c>
      <c r="F1" s="19" t="s">
        <v>4</v>
      </c>
      <c r="H1" s="552" t="s">
        <v>1471</v>
      </c>
      <c r="I1" s="552" t="s">
        <v>1472</v>
      </c>
      <c r="K1" s="4" t="s">
        <v>1595</v>
      </c>
    </row>
    <row r="2" spans="1:11">
      <c r="A2" s="5"/>
      <c r="B2" s="8"/>
      <c r="C2" s="20"/>
      <c r="D2" s="21"/>
      <c r="E2" s="22"/>
      <c r="F2" s="22" t="s">
        <v>12</v>
      </c>
    </row>
    <row r="3" spans="1:11">
      <c r="A3" s="6"/>
      <c r="B3" s="1"/>
      <c r="C3" s="23"/>
      <c r="D3" s="24"/>
      <c r="E3" s="25"/>
      <c r="F3" s="25"/>
    </row>
    <row r="4" spans="1:11" s="12" customFormat="1" ht="15">
      <c r="A4" s="10"/>
      <c r="B4" s="11" t="s">
        <v>15</v>
      </c>
      <c r="C4" s="26"/>
      <c r="D4" s="27"/>
      <c r="E4" s="28"/>
      <c r="F4" s="28"/>
      <c r="H4" s="12" t="s">
        <v>1477</v>
      </c>
    </row>
    <row r="5" spans="1:11">
      <c r="A5" s="2"/>
      <c r="B5" s="9"/>
      <c r="D5" s="30"/>
      <c r="H5" s="12" t="s">
        <v>1477</v>
      </c>
    </row>
    <row r="6" spans="1:11" s="150" customFormat="1" ht="31">
      <c r="A6" s="235"/>
      <c r="B6" s="50" t="s">
        <v>241</v>
      </c>
      <c r="C6" s="75"/>
      <c r="D6" s="75"/>
      <c r="E6" s="149"/>
      <c r="F6" s="149"/>
      <c r="H6" s="12" t="s">
        <v>1477</v>
      </c>
    </row>
    <row r="7" spans="1:11" s="150" customFormat="1">
      <c r="A7" s="235"/>
      <c r="B7" s="50"/>
      <c r="C7" s="75"/>
      <c r="D7" s="75"/>
      <c r="E7" s="149"/>
      <c r="F7" s="149"/>
      <c r="H7" s="12" t="s">
        <v>1477</v>
      </c>
    </row>
    <row r="8" spans="1:11" s="150" customFormat="1" ht="62">
      <c r="A8" s="205"/>
      <c r="B8" s="35" t="s">
        <v>1315</v>
      </c>
      <c r="C8" s="75"/>
      <c r="D8" s="75"/>
      <c r="E8" s="149"/>
      <c r="F8" s="149"/>
      <c r="H8" s="12" t="s">
        <v>1477</v>
      </c>
    </row>
    <row r="9" spans="1:11" s="150" customFormat="1">
      <c r="A9" s="205"/>
      <c r="B9" s="68"/>
      <c r="C9" s="75"/>
      <c r="D9" s="75"/>
      <c r="E9" s="149"/>
      <c r="F9" s="149"/>
      <c r="H9" s="12" t="s">
        <v>1477</v>
      </c>
    </row>
    <row r="10" spans="1:11" s="150" customFormat="1">
      <c r="A10" s="205" t="s">
        <v>5</v>
      </c>
      <c r="B10" s="111" t="s">
        <v>1316</v>
      </c>
      <c r="C10" s="492">
        <v>3700</v>
      </c>
      <c r="D10" s="51" t="s">
        <v>242</v>
      </c>
      <c r="E10" s="95">
        <f>+_xlfn.XLOOKUP(I10,ccs!O:O,ccs!I:I,0,0,1)</f>
        <v>20705</v>
      </c>
      <c r="F10" s="149">
        <f>ROUND(ROUND(E10,2)*ROUND(C10,2),2)</f>
        <v>76608500</v>
      </c>
      <c r="H10" s="12" t="s">
        <v>1477</v>
      </c>
      <c r="I10" t="str">
        <f>+_xlfn.CONCAT(H10,"-",A10)</f>
        <v>B4/05/01-A</v>
      </c>
      <c r="K10" s="150">
        <f>+_xlfn.XLOOKUP(I10,ccs!O:O,ccs!N:N,0,0,1)</f>
        <v>0</v>
      </c>
    </row>
    <row r="11" spans="1:11" s="150" customFormat="1">
      <c r="A11" s="205"/>
      <c r="B11" s="68"/>
      <c r="C11" s="75"/>
      <c r="D11" s="75"/>
      <c r="E11" s="149"/>
      <c r="F11" s="149"/>
      <c r="H11" s="12" t="s">
        <v>1477</v>
      </c>
      <c r="K11" s="150">
        <f>+_xlfn.XLOOKUP(I11,ccs!O:O,ccs!N:N,0,0,1)</f>
        <v>0</v>
      </c>
    </row>
    <row r="12" spans="1:11" s="150" customFormat="1" ht="354.5" customHeight="1">
      <c r="A12" s="205"/>
      <c r="B12" s="494" t="s">
        <v>1317</v>
      </c>
      <c r="C12" s="75"/>
      <c r="D12" s="75"/>
      <c r="E12" s="149"/>
      <c r="F12" s="149"/>
      <c r="H12" s="12" t="s">
        <v>1477</v>
      </c>
      <c r="K12" s="150">
        <f>+_xlfn.XLOOKUP(I12,ccs!O:O,ccs!N:N,0,0,1)</f>
        <v>0</v>
      </c>
    </row>
    <row r="13" spans="1:11" s="150" customFormat="1" ht="13.5" customHeight="1">
      <c r="A13" s="205"/>
      <c r="B13" s="4"/>
      <c r="C13" s="75"/>
      <c r="D13" s="75"/>
      <c r="E13" s="149"/>
      <c r="F13" s="149"/>
      <c r="H13" s="12" t="s">
        <v>1477</v>
      </c>
      <c r="K13" s="150">
        <f>+_xlfn.XLOOKUP(I13,ccs!O:O,ccs!N:N,0,0,1)</f>
        <v>0</v>
      </c>
    </row>
    <row r="14" spans="1:11" s="150" customFormat="1" ht="16">
      <c r="A14" s="205" t="s">
        <v>6</v>
      </c>
      <c r="B14" s="4" t="s">
        <v>1318</v>
      </c>
      <c r="C14" s="76">
        <v>180</v>
      </c>
      <c r="D14" s="75" t="s">
        <v>245</v>
      </c>
      <c r="E14" s="95">
        <f>+_xlfn.XLOOKUP(I14,ccs!O:O,ccs!I:I,0,0,1)</f>
        <v>750</v>
      </c>
      <c r="F14" s="149">
        <f>ROUND(ROUND(E14,2)*ROUND(C14,2),2)</f>
        <v>135000</v>
      </c>
      <c r="H14" s="12" t="s">
        <v>1477</v>
      </c>
      <c r="I14" t="str">
        <f>+_xlfn.CONCAT(H14,"-",A14)</f>
        <v>B4/05/01-B</v>
      </c>
      <c r="K14" s="150">
        <f>+_xlfn.XLOOKUP(I14,ccs!O:O,ccs!N:N,0,0,1)</f>
        <v>0</v>
      </c>
    </row>
    <row r="15" spans="1:11" s="150" customFormat="1" ht="46.5">
      <c r="A15" s="205"/>
      <c r="B15" s="77" t="s">
        <v>1319</v>
      </c>
      <c r="C15" s="75"/>
      <c r="D15" s="75"/>
      <c r="E15" s="149"/>
      <c r="F15" s="149"/>
      <c r="H15" s="12" t="s">
        <v>1477</v>
      </c>
      <c r="K15" s="150">
        <f>+_xlfn.XLOOKUP(I15,ccs!O:O,ccs!N:N,0,0,1)</f>
        <v>0</v>
      </c>
    </row>
    <row r="16" spans="1:11" s="150" customFormat="1">
      <c r="A16" s="205"/>
      <c r="B16" s="50" t="s">
        <v>243</v>
      </c>
      <c r="C16" s="75"/>
      <c r="D16" s="75"/>
      <c r="E16" s="149"/>
      <c r="F16" s="149"/>
      <c r="H16" s="12" t="s">
        <v>1478</v>
      </c>
      <c r="K16" s="150">
        <f>+_xlfn.XLOOKUP(I16,ccs!O:O,ccs!N:N,0,0,1)</f>
        <v>0</v>
      </c>
    </row>
    <row r="17" spans="1:11" s="150" customFormat="1">
      <c r="A17" s="205"/>
      <c r="B17" s="50"/>
      <c r="C17" s="75"/>
      <c r="D17" s="75"/>
      <c r="E17" s="149"/>
      <c r="F17" s="149"/>
      <c r="H17" s="12" t="s">
        <v>1478</v>
      </c>
      <c r="K17" s="150">
        <f>+_xlfn.XLOOKUP(I17,ccs!O:O,ccs!N:N,0,0,1)</f>
        <v>0</v>
      </c>
    </row>
    <row r="18" spans="1:11" s="150" customFormat="1" ht="62">
      <c r="A18" s="205"/>
      <c r="B18" s="495" t="s">
        <v>1315</v>
      </c>
      <c r="C18" s="75"/>
      <c r="D18" s="75"/>
      <c r="E18" s="149"/>
      <c r="F18" s="149"/>
      <c r="H18" s="12" t="s">
        <v>1478</v>
      </c>
      <c r="K18" s="150">
        <f>+_xlfn.XLOOKUP(I18,ccs!O:O,ccs!N:N,0,0,1)</f>
        <v>0</v>
      </c>
    </row>
    <row r="19" spans="1:11" s="150" customFormat="1">
      <c r="A19" s="205"/>
      <c r="B19" s="495"/>
      <c r="C19" s="75"/>
      <c r="D19" s="75"/>
      <c r="E19" s="149"/>
      <c r="F19" s="149"/>
      <c r="H19" s="12" t="s">
        <v>1478</v>
      </c>
      <c r="K19" s="150">
        <f>+_xlfn.XLOOKUP(I19,ccs!O:O,ccs!N:N,0,0,1)</f>
        <v>0</v>
      </c>
    </row>
    <row r="20" spans="1:11" ht="46.5">
      <c r="A20" s="200" t="s">
        <v>5</v>
      </c>
      <c r="B20" s="52" t="s">
        <v>244</v>
      </c>
      <c r="C20" s="75">
        <v>8000</v>
      </c>
      <c r="D20" s="75" t="s">
        <v>245</v>
      </c>
      <c r="E20" s="95">
        <f>+_xlfn.XLOOKUP(I20,ccs!O:O,ccs!I:I,0,0,1)</f>
        <v>246.07</v>
      </c>
      <c r="F20" s="149">
        <f>ROUND(ROUND(E20,2)*ROUND(C20,2),2)</f>
        <v>1968560</v>
      </c>
      <c r="H20" s="12" t="s">
        <v>1478</v>
      </c>
      <c r="I20" t="str">
        <f>+_xlfn.CONCAT(H20,"-",A20)</f>
        <v>B4/05/02-A</v>
      </c>
      <c r="K20" s="150">
        <f>+_xlfn.XLOOKUP(I20,ccs!O:O,ccs!N:N,0,0,1)</f>
        <v>0</v>
      </c>
    </row>
    <row r="21" spans="1:11">
      <c r="A21" s="200"/>
      <c r="B21" s="36"/>
      <c r="H21" s="12" t="s">
        <v>1478</v>
      </c>
      <c r="K21" s="150">
        <f>+_xlfn.XLOOKUP(I21,ccs!O:O,ccs!N:N,0,0,1)</f>
        <v>0</v>
      </c>
    </row>
    <row r="22" spans="1:11" ht="62">
      <c r="A22" s="200"/>
      <c r="B22" s="35" t="s">
        <v>258</v>
      </c>
      <c r="C22" s="43"/>
      <c r="D22" s="48"/>
      <c r="H22" s="12" t="s">
        <v>1478</v>
      </c>
      <c r="K22" s="150">
        <f>+_xlfn.XLOOKUP(I22,ccs!O:O,ccs!N:N,0,0,1)</f>
        <v>0</v>
      </c>
    </row>
    <row r="23" spans="1:11">
      <c r="A23" s="200"/>
      <c r="B23" s="49"/>
      <c r="C23" s="43"/>
      <c r="D23" s="48"/>
      <c r="H23" s="12" t="s">
        <v>1478</v>
      </c>
      <c r="K23" s="150">
        <f>+_xlfn.XLOOKUP(I23,ccs!O:O,ccs!N:N,0,0,1)</f>
        <v>0</v>
      </c>
    </row>
    <row r="24" spans="1:11">
      <c r="A24" s="200" t="s">
        <v>6</v>
      </c>
      <c r="B24" s="36" t="s">
        <v>259</v>
      </c>
      <c r="C24" s="29">
        <v>1</v>
      </c>
      <c r="D24" s="44" t="s">
        <v>0</v>
      </c>
      <c r="E24" s="95">
        <f>+_xlfn.XLOOKUP(I24,ccs!O:O,ccs!I:I,0,0,1)</f>
        <v>14535</v>
      </c>
      <c r="F24" s="149">
        <f>ROUND(ROUND(E24,2)*ROUND(C24,2),2)</f>
        <v>14535</v>
      </c>
      <c r="H24" s="12" t="s">
        <v>1478</v>
      </c>
      <c r="I24" t="str">
        <f>+_xlfn.CONCAT(H24,"-",A24)</f>
        <v>B4/05/02-B</v>
      </c>
      <c r="K24" s="150" t="str">
        <f>+_xlfn.XLOOKUP(I24,ccs!O:O,ccs!N:N,0,0,1)</f>
        <v>we assumed provisional quantities 10.2LM</v>
      </c>
    </row>
    <row r="25" spans="1:11">
      <c r="A25" s="200"/>
      <c r="B25" s="36"/>
      <c r="H25" s="12" t="s">
        <v>1478</v>
      </c>
      <c r="K25" s="150">
        <f>+_xlfn.XLOOKUP(I25,ccs!O:O,ccs!N:N,0,0,1)</f>
        <v>0</v>
      </c>
    </row>
    <row r="26" spans="1:11" ht="93">
      <c r="A26" s="200"/>
      <c r="B26" s="16" t="s">
        <v>260</v>
      </c>
      <c r="D26" s="44"/>
      <c r="H26" s="12" t="s">
        <v>1478</v>
      </c>
      <c r="K26" s="150">
        <f>+_xlfn.XLOOKUP(I26,ccs!O:O,ccs!N:N,0,0,1)</f>
        <v>0</v>
      </c>
    </row>
    <row r="27" spans="1:11">
      <c r="A27" s="200"/>
      <c r="B27" s="36"/>
      <c r="D27" s="44"/>
      <c r="H27" s="12" t="s">
        <v>1478</v>
      </c>
      <c r="K27" s="150">
        <f>+_xlfn.XLOOKUP(I27,ccs!O:O,ccs!N:N,0,0,1)</f>
        <v>0</v>
      </c>
    </row>
    <row r="28" spans="1:11">
      <c r="A28" s="200" t="s">
        <v>7</v>
      </c>
      <c r="B28" s="36" t="s">
        <v>261</v>
      </c>
      <c r="C28" s="29">
        <v>1</v>
      </c>
      <c r="D28" s="44" t="s">
        <v>0</v>
      </c>
      <c r="E28" s="95">
        <f>+_xlfn.XLOOKUP(I28,ccs!O:O,ccs!I:I,0,0,1)</f>
        <v>3066</v>
      </c>
      <c r="F28" s="149">
        <f>ROUND(ROUND(E28,2)*ROUND(C28,2),2)</f>
        <v>3066</v>
      </c>
      <c r="H28" s="12" t="s">
        <v>1478</v>
      </c>
      <c r="I28" t="str">
        <f>+_xlfn.CONCAT(H28,"-",A28)</f>
        <v>B4/05/02-C</v>
      </c>
      <c r="K28" s="150" t="str">
        <f>+_xlfn.XLOOKUP(I28,ccs!O:O,ccs!N:N,0,0,1)</f>
        <v>we assumed provisional quantities 2.55m2</v>
      </c>
    </row>
    <row r="29" spans="1:11">
      <c r="A29" s="200"/>
      <c r="B29" s="36"/>
      <c r="D29" s="44"/>
      <c r="H29" s="12" t="s">
        <v>1478</v>
      </c>
      <c r="K29" s="150">
        <f>+_xlfn.XLOOKUP(I29,ccs!O:O,ccs!N:N,0,0,1)</f>
        <v>0</v>
      </c>
    </row>
    <row r="30" spans="1:11" ht="62">
      <c r="A30" s="200"/>
      <c r="B30" s="16" t="s">
        <v>262</v>
      </c>
      <c r="D30" s="44"/>
      <c r="H30" s="12" t="s">
        <v>1479</v>
      </c>
      <c r="K30" s="150">
        <f>+_xlfn.XLOOKUP(I30,ccs!O:O,ccs!N:N,0,0,1)</f>
        <v>0</v>
      </c>
    </row>
    <row r="31" spans="1:11">
      <c r="A31" s="200"/>
      <c r="B31" s="36"/>
      <c r="D31" s="44"/>
      <c r="H31" s="12" t="s">
        <v>1479</v>
      </c>
      <c r="K31" s="150">
        <f>+_xlfn.XLOOKUP(I31,ccs!O:O,ccs!N:N,0,0,1)</f>
        <v>0</v>
      </c>
    </row>
    <row r="32" spans="1:11">
      <c r="A32" s="200" t="s">
        <v>5</v>
      </c>
      <c r="B32" s="36" t="s">
        <v>263</v>
      </c>
      <c r="C32" s="29">
        <v>1</v>
      </c>
      <c r="D32" s="44" t="s">
        <v>0</v>
      </c>
      <c r="E32" s="95">
        <f>+_xlfn.XLOOKUP(I32,ccs!O:O,ccs!I:I,0,0,1)</f>
        <v>13500</v>
      </c>
      <c r="F32" s="149">
        <f>ROUND(ROUND(E32,2)*ROUND(C32,2),2)</f>
        <v>13500</v>
      </c>
      <c r="H32" s="12" t="s">
        <v>1479</v>
      </c>
      <c r="I32" t="str">
        <f>+_xlfn.CONCAT(H32,"-",A32)</f>
        <v>B4/05/03-A</v>
      </c>
      <c r="K32" s="150" t="str">
        <f>+_xlfn.XLOOKUP(I32,ccs!O:O,ccs!N:N,0,0,1)</f>
        <v>We assumed Provisional quantity 10nos</v>
      </c>
    </row>
    <row r="33" spans="1:11">
      <c r="A33" s="200"/>
      <c r="B33" s="36"/>
      <c r="D33" s="44"/>
      <c r="H33" s="12" t="s">
        <v>1479</v>
      </c>
      <c r="K33" s="150">
        <f>+_xlfn.XLOOKUP(I33,ccs!O:O,ccs!N:N,0,0,1)</f>
        <v>0</v>
      </c>
    </row>
    <row r="34" spans="1:11" ht="77.5">
      <c r="A34" s="200"/>
      <c r="B34" s="16" t="s">
        <v>264</v>
      </c>
      <c r="D34" s="44"/>
      <c r="H34" s="12" t="s">
        <v>1479</v>
      </c>
      <c r="K34" s="150">
        <f>+_xlfn.XLOOKUP(I34,ccs!O:O,ccs!N:N,0,0,1)</f>
        <v>0</v>
      </c>
    </row>
    <row r="35" spans="1:11">
      <c r="A35" s="200"/>
      <c r="B35" s="36"/>
      <c r="D35" s="44"/>
      <c r="H35" s="12" t="s">
        <v>1479</v>
      </c>
      <c r="K35" s="150">
        <f>+_xlfn.XLOOKUP(I35,ccs!O:O,ccs!N:N,0,0,1)</f>
        <v>0</v>
      </c>
    </row>
    <row r="36" spans="1:11">
      <c r="A36" s="200" t="s">
        <v>6</v>
      </c>
      <c r="B36" s="36" t="s">
        <v>265</v>
      </c>
      <c r="C36" s="29">
        <v>1</v>
      </c>
      <c r="D36" s="44" t="s">
        <v>0</v>
      </c>
      <c r="E36" s="95">
        <f>+_xlfn.XLOOKUP(I36,ccs!O:O,ccs!I:I,0,0,1)</f>
        <v>15000</v>
      </c>
      <c r="F36" s="149">
        <f>ROUND(ROUND(E36,2)*ROUND(C36,2),2)</f>
        <v>15000</v>
      </c>
      <c r="H36" s="12" t="s">
        <v>1479</v>
      </c>
      <c r="I36" t="str">
        <f>+_xlfn.CONCAT(H36,"-",A36)</f>
        <v>B4/05/03-B</v>
      </c>
      <c r="K36" s="150" t="str">
        <f>+_xlfn.XLOOKUP(I36,ccs!O:O,ccs!N:N,0,0,1)</f>
        <v>We assumed Provisional quantity 10nos</v>
      </c>
    </row>
    <row r="37" spans="1:11">
      <c r="A37" s="200"/>
      <c r="B37" s="36"/>
      <c r="D37" s="44"/>
      <c r="H37" s="12" t="s">
        <v>1479</v>
      </c>
      <c r="K37" s="150">
        <f>+_xlfn.XLOOKUP(I37,ccs!O:O,ccs!N:N,0,0,1)</f>
        <v>0</v>
      </c>
    </row>
    <row r="38" spans="1:11" ht="62">
      <c r="A38" s="200"/>
      <c r="B38" s="16" t="s">
        <v>266</v>
      </c>
      <c r="D38" s="44"/>
      <c r="H38" s="12" t="s">
        <v>1479</v>
      </c>
      <c r="K38" s="150">
        <f>+_xlfn.XLOOKUP(I38,ccs!O:O,ccs!N:N,0,0,1)</f>
        <v>0</v>
      </c>
    </row>
    <row r="39" spans="1:11">
      <c r="A39" s="200"/>
      <c r="B39" s="36"/>
      <c r="D39" s="44"/>
      <c r="H39" s="12" t="s">
        <v>1479</v>
      </c>
      <c r="K39" s="150">
        <f>+_xlfn.XLOOKUP(I39,ccs!O:O,ccs!N:N,0,0,1)</f>
        <v>0</v>
      </c>
    </row>
    <row r="40" spans="1:11">
      <c r="A40" s="200" t="s">
        <v>7</v>
      </c>
      <c r="B40" s="36" t="s">
        <v>267</v>
      </c>
      <c r="C40" s="29">
        <v>1</v>
      </c>
      <c r="D40" s="44" t="s">
        <v>0</v>
      </c>
      <c r="E40" s="95">
        <f>+_xlfn.XLOOKUP(I40,ccs!O:O,ccs!I:I,0,0,1)</f>
        <v>6075</v>
      </c>
      <c r="F40" s="149">
        <f>ROUND(ROUND(E40,2)*ROUND(C40,2),2)</f>
        <v>6075</v>
      </c>
      <c r="H40" s="12" t="s">
        <v>1479</v>
      </c>
      <c r="I40" t="str">
        <f>+_xlfn.CONCAT(H40,"-",A40)</f>
        <v>B4/05/03-C</v>
      </c>
      <c r="K40" s="150" t="str">
        <f>+_xlfn.XLOOKUP(I40,ccs!O:O,ccs!N:N,0,0,1)</f>
        <v>we assumed provisional quantities 2.43m2</v>
      </c>
    </row>
    <row r="41" spans="1:11">
      <c r="A41" s="200"/>
      <c r="B41" s="36"/>
      <c r="D41" s="44"/>
      <c r="H41" s="12" t="s">
        <v>1479</v>
      </c>
      <c r="K41" s="150">
        <f>+_xlfn.XLOOKUP(I41,ccs!O:O,ccs!N:N,0,0,1)</f>
        <v>0</v>
      </c>
    </row>
    <row r="42" spans="1:11">
      <c r="A42" s="200"/>
      <c r="B42" s="35" t="s">
        <v>268</v>
      </c>
      <c r="D42" s="44"/>
      <c r="H42" s="12" t="s">
        <v>1479</v>
      </c>
      <c r="K42" s="150">
        <f>+_xlfn.XLOOKUP(I42,ccs!O:O,ccs!N:N,0,0,1)</f>
        <v>0</v>
      </c>
    </row>
    <row r="43" spans="1:11">
      <c r="A43" s="200"/>
      <c r="B43" s="36"/>
      <c r="D43" s="44"/>
      <c r="H43" s="12" t="s">
        <v>1479</v>
      </c>
      <c r="K43" s="150">
        <f>+_xlfn.XLOOKUP(I43,ccs!O:O,ccs!N:N,0,0,1)</f>
        <v>0</v>
      </c>
    </row>
    <row r="44" spans="1:11" ht="77.5">
      <c r="A44" s="200"/>
      <c r="B44" s="16" t="s">
        <v>269</v>
      </c>
      <c r="D44" s="44"/>
      <c r="H44" s="12" t="s">
        <v>1479</v>
      </c>
      <c r="K44" s="150">
        <f>+_xlfn.XLOOKUP(I44,ccs!O:O,ccs!N:N,0,0,1)</f>
        <v>0</v>
      </c>
    </row>
    <row r="45" spans="1:11">
      <c r="A45" s="200"/>
      <c r="B45" s="36"/>
      <c r="D45" s="44"/>
      <c r="H45" s="12" t="s">
        <v>1479</v>
      </c>
      <c r="K45" s="150">
        <f>+_xlfn.XLOOKUP(I45,ccs!O:O,ccs!N:N,0,0,1)</f>
        <v>0</v>
      </c>
    </row>
    <row r="46" spans="1:11">
      <c r="A46" s="200" t="s">
        <v>8</v>
      </c>
      <c r="B46" s="36" t="s">
        <v>270</v>
      </c>
      <c r="C46" s="29">
        <v>1</v>
      </c>
      <c r="D46" s="44" t="s">
        <v>0</v>
      </c>
      <c r="E46" s="95">
        <f>+_xlfn.XLOOKUP(I46,ccs!O:O,ccs!I:I,0,0,1)</f>
        <v>21600</v>
      </c>
      <c r="F46" s="149">
        <f>ROUND(ROUND(E46,2)*ROUND(C46,2),2)</f>
        <v>21600</v>
      </c>
      <c r="H46" s="12" t="s">
        <v>1479</v>
      </c>
      <c r="I46" t="str">
        <f>+_xlfn.CONCAT(H46,"-",A46)</f>
        <v>B4/05/03-D</v>
      </c>
      <c r="K46" s="150" t="str">
        <f>+_xlfn.XLOOKUP(I46,ccs!O:O,ccs!N:N,0,0,1)</f>
        <v>we assumed provisional quantities 18m2</v>
      </c>
    </row>
    <row r="47" spans="1:11">
      <c r="A47" s="200"/>
      <c r="B47" s="36"/>
      <c r="D47" s="44"/>
      <c r="H47" s="12" t="s">
        <v>1479</v>
      </c>
      <c r="K47" s="150">
        <f>+_xlfn.XLOOKUP(I47,ccs!O:O,ccs!N:N,0,0,1)</f>
        <v>0</v>
      </c>
    </row>
    <row r="48" spans="1:11">
      <c r="A48" s="200"/>
      <c r="B48" s="35" t="s">
        <v>271</v>
      </c>
      <c r="H48" s="12" t="s">
        <v>1480</v>
      </c>
      <c r="K48" s="150">
        <f>+_xlfn.XLOOKUP(I48,ccs!O:O,ccs!N:N,0,0,1)</f>
        <v>0</v>
      </c>
    </row>
    <row r="49" spans="1:11">
      <c r="A49" s="200"/>
      <c r="B49" s="36"/>
      <c r="H49" s="12" t="s">
        <v>1480</v>
      </c>
      <c r="K49" s="150">
        <f>+_xlfn.XLOOKUP(I49,ccs!O:O,ccs!N:N,0,0,1)</f>
        <v>0</v>
      </c>
    </row>
    <row r="50" spans="1:11" ht="93">
      <c r="A50" s="200"/>
      <c r="B50" s="35" t="s">
        <v>272</v>
      </c>
      <c r="H50" s="12" t="s">
        <v>1480</v>
      </c>
      <c r="K50" s="150">
        <f>+_xlfn.XLOOKUP(I50,ccs!O:O,ccs!N:N,0,0,1)</f>
        <v>0</v>
      </c>
    </row>
    <row r="51" spans="1:11">
      <c r="A51" s="200"/>
      <c r="B51" s="36"/>
      <c r="H51" s="12" t="s">
        <v>1480</v>
      </c>
      <c r="K51" s="150">
        <f>+_xlfn.XLOOKUP(I51,ccs!O:O,ccs!N:N,0,0,1)</f>
        <v>0</v>
      </c>
    </row>
    <row r="52" spans="1:11">
      <c r="A52" s="200" t="s">
        <v>5</v>
      </c>
      <c r="B52" s="36" t="s">
        <v>273</v>
      </c>
      <c r="C52" s="29">
        <v>1</v>
      </c>
      <c r="D52" s="44" t="s">
        <v>0</v>
      </c>
      <c r="E52" s="95">
        <f>+_xlfn.XLOOKUP(I52,ccs!O:O,ccs!I:I,0,0,1)</f>
        <v>139481</v>
      </c>
      <c r="F52" s="149">
        <f>ROUND(ROUND(E52,2)*ROUND(C52,2),2)</f>
        <v>139481</v>
      </c>
      <c r="H52" s="12" t="s">
        <v>1480</v>
      </c>
      <c r="I52" t="str">
        <f>+_xlfn.CONCAT(H52,"-",A52)</f>
        <v>B4/05/04-A</v>
      </c>
      <c r="K52" s="150" t="str">
        <f>+_xlfn.XLOOKUP(I52,ccs!O:O,ccs!N:N,0,0,1)</f>
        <v>we assumed provisional quantities 101LM</v>
      </c>
    </row>
    <row r="53" spans="1:11">
      <c r="A53" s="200"/>
      <c r="B53" s="36"/>
      <c r="H53" s="12" t="s">
        <v>1480</v>
      </c>
      <c r="K53" s="150">
        <f>+_xlfn.XLOOKUP(I53,ccs!O:O,ccs!N:N,0,0,1)</f>
        <v>0</v>
      </c>
    </row>
    <row r="54" spans="1:11" ht="62">
      <c r="A54" s="200"/>
      <c r="B54" s="35" t="s">
        <v>274</v>
      </c>
      <c r="H54" s="12" t="s">
        <v>1480</v>
      </c>
      <c r="K54" s="150">
        <f>+_xlfn.XLOOKUP(I54,ccs!O:O,ccs!N:N,0,0,1)</f>
        <v>0</v>
      </c>
    </row>
    <row r="55" spans="1:11">
      <c r="A55" s="200"/>
      <c r="B55" s="36"/>
      <c r="H55" s="12" t="s">
        <v>1480</v>
      </c>
      <c r="K55" s="150">
        <f>+_xlfn.XLOOKUP(I55,ccs!O:O,ccs!N:N,0,0,1)</f>
        <v>0</v>
      </c>
    </row>
    <row r="56" spans="1:11">
      <c r="A56" s="200" t="s">
        <v>6</v>
      </c>
      <c r="B56" s="36" t="s">
        <v>275</v>
      </c>
      <c r="C56" s="29">
        <v>1</v>
      </c>
      <c r="D56" s="44" t="s">
        <v>0</v>
      </c>
      <c r="E56" s="95">
        <f>+_xlfn.XLOOKUP(I56,ccs!O:O,ccs!I:I,0,0,1)</f>
        <v>28000</v>
      </c>
      <c r="F56" s="149">
        <f>ROUND(ROUND(E56,2)*ROUND(C56,2),2)</f>
        <v>28000</v>
      </c>
      <c r="H56" s="12" t="s">
        <v>1480</v>
      </c>
      <c r="I56" t="str">
        <f>+_xlfn.CONCAT(H56,"-",A56)</f>
        <v>B4/05/04-B</v>
      </c>
      <c r="K56" s="150" t="str">
        <f>+_xlfn.XLOOKUP(I56,ccs!O:O,ccs!N:N,0,0,1)</f>
        <v>we assumed provisional quantities 56LM</v>
      </c>
    </row>
    <row r="57" spans="1:11">
      <c r="A57" s="200"/>
      <c r="B57" s="36"/>
      <c r="H57" s="12" t="s">
        <v>1480</v>
      </c>
      <c r="K57" s="150">
        <f>+_xlfn.XLOOKUP(I57,ccs!O:O,ccs!N:N,0,0,1)</f>
        <v>0</v>
      </c>
    </row>
    <row r="58" spans="1:11">
      <c r="A58" s="200"/>
      <c r="B58" s="36"/>
      <c r="H58" s="12" t="s">
        <v>1480</v>
      </c>
      <c r="K58" s="150">
        <f>+_xlfn.XLOOKUP(I58,ccs!O:O,ccs!N:N,0,0,1)</f>
        <v>0</v>
      </c>
    </row>
    <row r="59" spans="1:11">
      <c r="A59" s="2"/>
      <c r="B59" s="35"/>
      <c r="C59" s="95"/>
      <c r="D59" s="95"/>
      <c r="E59" s="94"/>
      <c r="F59" s="94"/>
      <c r="H59" s="12" t="s">
        <v>1480</v>
      </c>
      <c r="K59" s="150">
        <f>+_xlfn.XLOOKUP(I59,ccs!O:O,ccs!N:N,0,0,1)</f>
        <v>0</v>
      </c>
    </row>
    <row r="60" spans="1:11">
      <c r="A60" s="2"/>
      <c r="B60" s="35"/>
      <c r="C60" s="95"/>
      <c r="D60" s="95"/>
      <c r="E60" s="94"/>
      <c r="F60" s="94"/>
      <c r="H60" s="12" t="s">
        <v>1480</v>
      </c>
      <c r="K60" s="150">
        <f>+_xlfn.XLOOKUP(I60,ccs!O:O,ccs!N:N,0,0,1)</f>
        <v>0</v>
      </c>
    </row>
    <row r="61" spans="1:11">
      <c r="A61" s="2"/>
      <c r="B61" s="35"/>
      <c r="C61" s="95"/>
      <c r="D61" s="95"/>
      <c r="E61" s="94"/>
      <c r="F61" s="94"/>
      <c r="H61" s="12" t="s">
        <v>1480</v>
      </c>
    </row>
    <row r="62" spans="1:11">
      <c r="A62" s="2"/>
      <c r="B62" s="35"/>
      <c r="C62" s="95"/>
      <c r="D62" s="95"/>
      <c r="E62" s="94"/>
      <c r="F62" s="94"/>
      <c r="H62" s="12" t="s">
        <v>1480</v>
      </c>
    </row>
    <row r="63" spans="1:11">
      <c r="A63" s="214"/>
      <c r="B63" s="36"/>
      <c r="C63" s="32"/>
      <c r="H63" s="12" t="s">
        <v>1480</v>
      </c>
    </row>
    <row r="64" spans="1:11">
      <c r="A64" s="2"/>
      <c r="B64" s="9"/>
      <c r="D64" s="30"/>
      <c r="H64" s="12" t="s">
        <v>1480</v>
      </c>
    </row>
    <row r="65" spans="2:8">
      <c r="H65" s="12" t="s">
        <v>1480</v>
      </c>
    </row>
    <row r="66" spans="2:8">
      <c r="H66" s="12" t="s">
        <v>1480</v>
      </c>
    </row>
    <row r="67" spans="2:8">
      <c r="H67" s="12" t="s">
        <v>1480</v>
      </c>
    </row>
    <row r="68" spans="2:8">
      <c r="B68" s="6" t="s">
        <v>15</v>
      </c>
      <c r="F68" s="33"/>
      <c r="H68" s="12" t="s">
        <v>1480</v>
      </c>
    </row>
    <row r="69" spans="2:8">
      <c r="B69" s="7" t="s">
        <v>9</v>
      </c>
      <c r="E69" s="31" t="s">
        <v>12</v>
      </c>
      <c r="F69" s="31">
        <f>SUM(F3:F68)</f>
        <v>78953317</v>
      </c>
      <c r="H69" s="12" t="s">
        <v>1480</v>
      </c>
    </row>
    <row r="70" spans="2:8" ht="16" thickBot="1">
      <c r="F70" s="34"/>
      <c r="H70" s="12" t="s">
        <v>1480</v>
      </c>
    </row>
    <row r="71" spans="2:8" ht="16" thickTop="1"/>
  </sheetData>
  <sheetProtection selectLockedCells="1" selectUnlockedCells="1"/>
  <autoFilter ref="A1:I71" xr:uid="{FB2141AC-CFA2-47AE-9C2D-EA4BFFEABF1A}"/>
  <pageMargins left="0.5" right="0.5" top="1" bottom="1" header="0.5" footer="0.5"/>
  <pageSetup paperSize="9" orientation="portrait" r:id="rId1"/>
  <headerFooter>
    <oddHeader>&amp;R&amp;"Times New Roman"&amp;10Shared Facility Hub (SFH) Assets Project
Package 1 - Distribution Centre (DC)</oddHeader>
    <oddFooter>&amp;L&amp;"Times New Roman,Regular"METALS
&amp;8 1RI12073-073D06-DAH-BOQ-PM-0001-01&amp;R&amp;"Times New Roman,Regular"05 - Page &amp;P of &amp;N</oddFooter>
  </headerFooter>
  <rowBreaks count="3" manualBreakCount="3">
    <brk id="15" max="5" man="1"/>
    <brk id="29" max="16383" man="1"/>
    <brk id="47"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3A1BB-0327-421D-8CF1-FCD46FD308FF}">
  <sheetPr>
    <tabColor rgb="FFFFFF00"/>
  </sheetPr>
  <dimension ref="A1:I36"/>
  <sheetViews>
    <sheetView showZeros="0" view="pageBreakPreview" topLeftCell="A8" zoomScaleNormal="100" zoomScaleSheetLayoutView="100" zoomScalePageLayoutView="90" workbookViewId="0">
      <selection activeCell="I10" sqref="I10"/>
    </sheetView>
  </sheetViews>
  <sheetFormatPr defaultColWidth="9.1796875" defaultRowHeight="15.5"/>
  <cols>
    <col min="1" max="1" width="6.6328125" style="7" customWidth="1"/>
    <col min="2" max="2" width="40.6328125" style="7" customWidth="1"/>
    <col min="3" max="3" width="10.6328125" style="29" customWidth="1"/>
    <col min="4" max="4" width="10.6328125" style="32" customWidth="1"/>
    <col min="5" max="6" width="12.6328125" style="31" customWidth="1"/>
    <col min="7" max="7" width="9.1796875" style="4"/>
    <col min="8" max="9" width="9.26953125" style="4" customWidth="1"/>
    <col min="10" max="16384" width="9.1796875" style="4"/>
  </cols>
  <sheetData>
    <row r="1" spans="1:9">
      <c r="A1" s="3" t="s">
        <v>0</v>
      </c>
      <c r="B1" s="183" t="s">
        <v>35</v>
      </c>
      <c r="C1" s="17" t="s">
        <v>3</v>
      </c>
      <c r="D1" s="18" t="s">
        <v>1</v>
      </c>
      <c r="E1" s="19" t="s">
        <v>2</v>
      </c>
      <c r="F1" s="19" t="s">
        <v>4</v>
      </c>
      <c r="H1" s="552" t="s">
        <v>1471</v>
      </c>
      <c r="I1" s="552" t="s">
        <v>1472</v>
      </c>
    </row>
    <row r="2" spans="1:9">
      <c r="A2" s="5"/>
      <c r="B2" s="8"/>
      <c r="C2" s="20"/>
      <c r="D2" s="21"/>
      <c r="E2" s="22"/>
      <c r="F2" s="22" t="s">
        <v>12</v>
      </c>
    </row>
    <row r="3" spans="1:9">
      <c r="A3" s="6"/>
      <c r="B3" s="1"/>
      <c r="C3" s="23"/>
      <c r="D3" s="24"/>
      <c r="E3" s="25"/>
      <c r="F3" s="25"/>
    </row>
    <row r="4" spans="1:9" s="12" customFormat="1" ht="15">
      <c r="A4" s="10"/>
      <c r="B4" s="66" t="s">
        <v>19</v>
      </c>
      <c r="C4" s="26"/>
      <c r="D4" s="27"/>
      <c r="E4" s="28"/>
      <c r="F4" s="28"/>
      <c r="H4" s="12" t="s">
        <v>1481</v>
      </c>
    </row>
    <row r="5" spans="1:9">
      <c r="A5" s="2"/>
      <c r="B5" s="9"/>
      <c r="D5" s="30"/>
      <c r="H5" s="12" t="s">
        <v>1481</v>
      </c>
    </row>
    <row r="6" spans="1:9" ht="31">
      <c r="A6" s="214"/>
      <c r="B6" s="58" t="s">
        <v>276</v>
      </c>
      <c r="D6" s="30"/>
      <c r="H6" s="12" t="s">
        <v>1481</v>
      </c>
    </row>
    <row r="7" spans="1:9">
      <c r="A7" s="214"/>
      <c r="B7" s="9"/>
      <c r="D7" s="30"/>
      <c r="H7" s="12" t="s">
        <v>1481</v>
      </c>
    </row>
    <row r="8" spans="1:9" ht="93">
      <c r="A8" s="214"/>
      <c r="B8" s="106" t="s">
        <v>277</v>
      </c>
      <c r="D8" s="30"/>
      <c r="H8" s="12" t="s">
        <v>1481</v>
      </c>
    </row>
    <row r="9" spans="1:9">
      <c r="A9" s="214"/>
      <c r="B9" s="9"/>
      <c r="D9" s="30"/>
      <c r="H9" s="12" t="s">
        <v>1481</v>
      </c>
    </row>
    <row r="10" spans="1:9">
      <c r="A10" s="214" t="s">
        <v>5</v>
      </c>
      <c r="B10" s="9" t="s">
        <v>278</v>
      </c>
      <c r="C10" s="29">
        <v>1</v>
      </c>
      <c r="D10" s="44" t="s">
        <v>0</v>
      </c>
      <c r="E10" s="95">
        <f>+_xlfn.XLOOKUP(I10,ccs!O:O,ccs!I:I,0,0,1)</f>
        <v>11421</v>
      </c>
      <c r="F10" s="149">
        <f>ROUND(ROUND(E10,2)*ROUND(C10,2),2)</f>
        <v>11421</v>
      </c>
      <c r="H10" s="12" t="s">
        <v>1481</v>
      </c>
      <c r="I10" t="str">
        <f>+_xlfn.CONCAT(H10,"-",A10)</f>
        <v>B4/06/01-A</v>
      </c>
    </row>
    <row r="11" spans="1:9">
      <c r="A11" s="214"/>
      <c r="B11" s="9"/>
      <c r="D11" s="30"/>
      <c r="H11" s="12" t="s">
        <v>1481</v>
      </c>
    </row>
    <row r="12" spans="1:9" ht="31">
      <c r="A12" s="200"/>
      <c r="B12" s="58" t="s">
        <v>279</v>
      </c>
      <c r="D12" s="4"/>
      <c r="H12" s="12" t="s">
        <v>1481</v>
      </c>
    </row>
    <row r="13" spans="1:9">
      <c r="A13" s="200"/>
      <c r="B13" s="59"/>
      <c r="D13" s="4"/>
      <c r="H13" s="12" t="s">
        <v>1481</v>
      </c>
    </row>
    <row r="14" spans="1:9" ht="93">
      <c r="A14" s="200"/>
      <c r="B14" s="58" t="s">
        <v>280</v>
      </c>
      <c r="H14" s="12" t="s">
        <v>1481</v>
      </c>
    </row>
    <row r="15" spans="1:9">
      <c r="A15" s="200"/>
      <c r="B15" s="14"/>
      <c r="H15" s="12" t="s">
        <v>1481</v>
      </c>
    </row>
    <row r="16" spans="1:9">
      <c r="A16" s="200" t="s">
        <v>6</v>
      </c>
      <c r="B16" s="14" t="s">
        <v>281</v>
      </c>
      <c r="C16" s="29">
        <v>85</v>
      </c>
      <c r="D16" s="32" t="s">
        <v>249</v>
      </c>
      <c r="E16" s="95">
        <f>+_xlfn.XLOOKUP(I16,ccs!O:O,ccs!I:I,0,0,1)</f>
        <v>1143.9000000000001</v>
      </c>
      <c r="F16" s="149">
        <f>ROUND(ROUND(E16,2)*ROUND(C16,2),2)</f>
        <v>97231.5</v>
      </c>
      <c r="H16" s="12" t="s">
        <v>1481</v>
      </c>
      <c r="I16" t="str">
        <f>+_xlfn.CONCAT(H16,"-",A16)</f>
        <v>B4/06/01-B</v>
      </c>
    </row>
    <row r="17" spans="1:9">
      <c r="A17" s="200"/>
      <c r="B17" s="14"/>
      <c r="H17" s="12" t="s">
        <v>1481</v>
      </c>
    </row>
    <row r="18" spans="1:9" ht="31">
      <c r="A18" s="200"/>
      <c r="B18" s="15" t="s">
        <v>282</v>
      </c>
      <c r="H18" s="12" t="s">
        <v>1482</v>
      </c>
    </row>
    <row r="19" spans="1:9">
      <c r="A19" s="200"/>
      <c r="B19" s="14"/>
      <c r="H19" s="12" t="s">
        <v>1482</v>
      </c>
    </row>
    <row r="20" spans="1:9" ht="129" customHeight="1">
      <c r="A20" s="200"/>
      <c r="B20" s="15" t="s">
        <v>283</v>
      </c>
      <c r="H20" s="12" t="s">
        <v>1482</v>
      </c>
    </row>
    <row r="21" spans="1:9">
      <c r="A21" s="200"/>
      <c r="B21" s="14"/>
      <c r="H21" s="12" t="s">
        <v>1482</v>
      </c>
    </row>
    <row r="22" spans="1:9">
      <c r="A22" s="200" t="s">
        <v>5</v>
      </c>
      <c r="B22" s="14" t="s">
        <v>284</v>
      </c>
      <c r="C22" s="29">
        <v>1</v>
      </c>
      <c r="D22" s="44" t="s">
        <v>0</v>
      </c>
      <c r="E22" s="95">
        <f>+_xlfn.XLOOKUP(I22,ccs!O:O,ccs!I:I,0,0,1)</f>
        <v>8000</v>
      </c>
      <c r="F22" s="149">
        <f>ROUND(ROUND(E22,2)*ROUND(C22,2),2)</f>
        <v>8000</v>
      </c>
      <c r="H22" s="12" t="s">
        <v>1482</v>
      </c>
      <c r="I22" t="str">
        <f>+_xlfn.CONCAT(H22,"-",A22)</f>
        <v>B4/06/02-A</v>
      </c>
    </row>
    <row r="23" spans="1:9">
      <c r="A23" s="200"/>
      <c r="B23" s="14"/>
      <c r="H23" s="12" t="s">
        <v>1482</v>
      </c>
    </row>
    <row r="24" spans="1:9">
      <c r="A24" s="200"/>
      <c r="B24" s="59"/>
      <c r="D24" s="4"/>
      <c r="H24" s="12" t="s">
        <v>1482</v>
      </c>
    </row>
    <row r="25" spans="1:9">
      <c r="A25" s="200"/>
      <c r="B25" s="58"/>
      <c r="D25" s="4"/>
      <c r="H25" s="12" t="s">
        <v>1482</v>
      </c>
    </row>
    <row r="26" spans="1:9">
      <c r="A26" s="200"/>
      <c r="B26" s="59"/>
      <c r="H26" s="12" t="s">
        <v>1482</v>
      </c>
    </row>
    <row r="27" spans="1:9">
      <c r="A27" s="200"/>
      <c r="B27" s="36"/>
      <c r="H27" s="12" t="s">
        <v>1482</v>
      </c>
    </row>
    <row r="28" spans="1:9">
      <c r="B28" s="36"/>
      <c r="D28" s="48"/>
      <c r="H28" s="12" t="s">
        <v>1482</v>
      </c>
    </row>
    <row r="29" spans="1:9">
      <c r="B29" s="36"/>
      <c r="D29" s="48"/>
      <c r="H29" s="12" t="s">
        <v>1482</v>
      </c>
    </row>
    <row r="30" spans="1:9">
      <c r="B30" s="36"/>
      <c r="D30" s="48"/>
      <c r="H30" s="12" t="s">
        <v>1482</v>
      </c>
    </row>
    <row r="31" spans="1:9">
      <c r="B31" s="36"/>
      <c r="D31" s="48"/>
      <c r="H31" s="12" t="s">
        <v>1482</v>
      </c>
    </row>
    <row r="32" spans="1:9">
      <c r="H32" s="12" t="s">
        <v>1482</v>
      </c>
    </row>
    <row r="33" spans="2:8">
      <c r="B33" s="6" t="s">
        <v>19</v>
      </c>
      <c r="F33" s="33"/>
      <c r="H33" s="12" t="s">
        <v>1482</v>
      </c>
    </row>
    <row r="34" spans="2:8">
      <c r="B34" s="7" t="s">
        <v>9</v>
      </c>
      <c r="E34" s="31" t="s">
        <v>12</v>
      </c>
      <c r="F34" s="31">
        <f>SUM(F3:F33)</f>
        <v>116652.5</v>
      </c>
      <c r="H34" s="12" t="s">
        <v>1482</v>
      </c>
    </row>
    <row r="35" spans="2:8" ht="16" thickBot="1">
      <c r="F35" s="34"/>
      <c r="H35" s="12" t="s">
        <v>1482</v>
      </c>
    </row>
    <row r="36" spans="2:8" ht="16" thickTop="1"/>
  </sheetData>
  <sheetProtection selectLockedCells="1" selectUnlockedCells="1"/>
  <pageMargins left="0.5" right="0.5" top="1" bottom="1" header="0.5" footer="0.5"/>
  <pageSetup paperSize="9" orientation="portrait" r:id="rId1"/>
  <headerFooter>
    <oddHeader>&amp;R&amp;"Times New Roman"&amp;10Shared Facility Hub (SFH) Assets Project
Package 1 - Distribution Centre (DC)</oddHeader>
    <oddFooter>&amp;L&amp;"Times New Roman,Regular"WOOD AND PLASTICS
&amp;8 1RI12073-073D06-DAH-BOQ-PM-0001-01&amp;R&amp;"Times New Roman,Regular"06 - Page &amp;P of &amp;N</oddFooter>
  </headerFooter>
  <rowBreaks count="1" manualBreakCount="1">
    <brk id="17"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B4688-4F01-4E2E-9AC1-BEC3CDB8583B}">
  <sheetPr>
    <tabColor rgb="FFFFFF00"/>
  </sheetPr>
  <dimension ref="A1:I96"/>
  <sheetViews>
    <sheetView showZeros="0" view="pageBreakPreview" zoomScaleNormal="100" zoomScaleSheetLayoutView="100" workbookViewId="0">
      <selection activeCell="I9" sqref="I9"/>
    </sheetView>
  </sheetViews>
  <sheetFormatPr defaultColWidth="9.1796875" defaultRowHeight="15.5"/>
  <cols>
    <col min="1" max="1" width="6.6328125" style="200" customWidth="1"/>
    <col min="2" max="2" width="40.6328125" style="7" customWidth="1"/>
    <col min="3" max="3" width="10.6328125" style="29" customWidth="1"/>
    <col min="4" max="4" width="10.6328125" style="32" customWidth="1"/>
    <col min="5" max="5" width="12.6328125" style="31" customWidth="1"/>
    <col min="6" max="6" width="13" style="31" customWidth="1"/>
    <col min="7" max="7" width="9.1796875" style="4"/>
    <col min="8" max="9" width="9.26953125" style="4" customWidth="1"/>
    <col min="10" max="16384" width="9.1796875" style="4"/>
  </cols>
  <sheetData>
    <row r="1" spans="1:9">
      <c r="A1" s="210" t="s">
        <v>0</v>
      </c>
      <c r="B1" s="183" t="s">
        <v>35</v>
      </c>
      <c r="C1" s="17" t="s">
        <v>3</v>
      </c>
      <c r="D1" s="18" t="s">
        <v>1</v>
      </c>
      <c r="E1" s="19" t="s">
        <v>2</v>
      </c>
      <c r="F1" s="19" t="s">
        <v>4</v>
      </c>
      <c r="H1" s="552" t="s">
        <v>1471</v>
      </c>
      <c r="I1" s="552" t="s">
        <v>1472</v>
      </c>
    </row>
    <row r="2" spans="1:9">
      <c r="A2" s="211"/>
      <c r="B2" s="8"/>
      <c r="C2" s="20"/>
      <c r="D2" s="21"/>
      <c r="E2" s="22"/>
      <c r="F2" s="22" t="s">
        <v>12</v>
      </c>
    </row>
    <row r="3" spans="1:9">
      <c r="A3" s="212"/>
      <c r="B3" s="1"/>
      <c r="C3" s="23"/>
      <c r="D3" s="24"/>
      <c r="E3" s="25"/>
      <c r="F3" s="25"/>
    </row>
    <row r="4" spans="1:9" s="12" customFormat="1" ht="30">
      <c r="A4" s="213"/>
      <c r="B4" s="11" t="s">
        <v>23</v>
      </c>
      <c r="C4" s="26"/>
      <c r="D4" s="27"/>
      <c r="E4" s="28"/>
      <c r="F4" s="28"/>
      <c r="H4" s="12" t="s">
        <v>1483</v>
      </c>
    </row>
    <row r="5" spans="1:9">
      <c r="A5" s="214"/>
      <c r="B5" s="9"/>
      <c r="D5" s="30"/>
      <c r="H5" s="12" t="s">
        <v>1483</v>
      </c>
    </row>
    <row r="6" spans="1:9" s="12" customFormat="1" ht="31">
      <c r="A6" s="214"/>
      <c r="B6" s="35" t="s">
        <v>238</v>
      </c>
      <c r="C6" s="95"/>
      <c r="D6" s="95"/>
      <c r="E6" s="91"/>
      <c r="F6" s="91"/>
      <c r="H6" s="12" t="s">
        <v>1483</v>
      </c>
    </row>
    <row r="7" spans="1:9" s="12" customFormat="1">
      <c r="A7" s="214"/>
      <c r="B7" s="35"/>
      <c r="C7" s="95"/>
      <c r="D7" s="95"/>
      <c r="E7" s="91"/>
      <c r="F7" s="91"/>
      <c r="H7" s="12" t="s">
        <v>1483</v>
      </c>
    </row>
    <row r="8" spans="1:9" s="12" customFormat="1" ht="77.5">
      <c r="A8" s="214"/>
      <c r="B8" s="35" t="s">
        <v>217</v>
      </c>
      <c r="C8" s="95"/>
      <c r="D8" s="95"/>
      <c r="E8" s="91"/>
      <c r="F8" s="91"/>
      <c r="H8" s="12" t="s">
        <v>1483</v>
      </c>
    </row>
    <row r="9" spans="1:9" s="12" customFormat="1">
      <c r="A9" s="214" t="s">
        <v>5</v>
      </c>
      <c r="B9" s="36" t="s">
        <v>218</v>
      </c>
      <c r="C9" s="93">
        <v>2963</v>
      </c>
      <c r="D9" s="95" t="s">
        <v>219</v>
      </c>
      <c r="E9" s="95">
        <f>+_xlfn.XLOOKUP(I9,ccs!O:O,ccs!I:I,0,0,1)</f>
        <v>28</v>
      </c>
      <c r="F9" s="149">
        <f>ROUND(ROUND(E9,2)*ROUND(C9,2),2)</f>
        <v>82964</v>
      </c>
      <c r="H9" s="12" t="s">
        <v>1483</v>
      </c>
      <c r="I9" t="str">
        <f>+_xlfn.CONCAT(H9,"-",A9)</f>
        <v>B4/07/01-A</v>
      </c>
    </row>
    <row r="10" spans="1:9" s="12" customFormat="1">
      <c r="A10" s="214"/>
      <c r="B10" s="36"/>
      <c r="C10" s="93"/>
      <c r="D10" s="95"/>
      <c r="E10" s="91"/>
      <c r="F10" s="91"/>
      <c r="H10" s="12" t="s">
        <v>1483</v>
      </c>
    </row>
    <row r="11" spans="1:9" s="12" customFormat="1">
      <c r="A11" s="214" t="s">
        <v>6</v>
      </c>
      <c r="B11" s="36" t="s">
        <v>220</v>
      </c>
      <c r="C11" s="93">
        <v>728</v>
      </c>
      <c r="D11" s="95" t="s">
        <v>219</v>
      </c>
      <c r="E11" s="95">
        <f>+_xlfn.XLOOKUP(I11,ccs!O:O,ccs!I:I,0,0,1)</f>
        <v>28</v>
      </c>
      <c r="F11" s="149">
        <f>ROUND(ROUND(E11,2)*ROUND(C11,2),2)</f>
        <v>20384</v>
      </c>
      <c r="H11" s="12" t="s">
        <v>1483</v>
      </c>
      <c r="I11" t="str">
        <f>+_xlfn.CONCAT(H11,"-",A11)</f>
        <v>B4/07/01-B</v>
      </c>
    </row>
    <row r="12" spans="1:9" s="12" customFormat="1">
      <c r="A12" s="214"/>
      <c r="B12" s="36"/>
      <c r="C12" s="93"/>
      <c r="D12" s="95"/>
      <c r="E12" s="91"/>
      <c r="F12" s="91"/>
      <c r="H12" s="12" t="s">
        <v>1483</v>
      </c>
    </row>
    <row r="13" spans="1:9" s="12" customFormat="1">
      <c r="A13" s="214" t="s">
        <v>7</v>
      </c>
      <c r="B13" s="36" t="s">
        <v>221</v>
      </c>
      <c r="C13" s="93">
        <v>300</v>
      </c>
      <c r="D13" s="95" t="s">
        <v>219</v>
      </c>
      <c r="E13" s="95">
        <f>+_xlfn.XLOOKUP(I13,ccs!O:O,ccs!I:I,0,0,1)</f>
        <v>28</v>
      </c>
      <c r="F13" s="149">
        <f>ROUND(ROUND(E13,2)*ROUND(C13,2),2)</f>
        <v>8400</v>
      </c>
      <c r="H13" s="12" t="s">
        <v>1483</v>
      </c>
      <c r="I13" t="str">
        <f>+_xlfn.CONCAT(H13,"-",A13)</f>
        <v>B4/07/01-C</v>
      </c>
    </row>
    <row r="14" spans="1:9">
      <c r="A14" s="214"/>
      <c r="B14" s="9"/>
      <c r="C14" s="92"/>
      <c r="D14" s="93"/>
      <c r="E14" s="94"/>
      <c r="F14" s="94"/>
      <c r="H14" s="12" t="s">
        <v>1483</v>
      </c>
    </row>
    <row r="15" spans="1:9" ht="31">
      <c r="B15" s="35" t="s">
        <v>239</v>
      </c>
      <c r="C15" s="95"/>
      <c r="D15" s="95"/>
      <c r="E15" s="95"/>
      <c r="F15" s="95"/>
      <c r="H15" s="12" t="s">
        <v>1483</v>
      </c>
    </row>
    <row r="16" spans="1:9">
      <c r="C16" s="95"/>
      <c r="D16" s="95"/>
      <c r="E16" s="95"/>
      <c r="F16" s="95"/>
      <c r="H16" s="12" t="s">
        <v>1483</v>
      </c>
    </row>
    <row r="17" spans="1:9" ht="62">
      <c r="B17" s="35" t="s">
        <v>222</v>
      </c>
      <c r="C17" s="95"/>
      <c r="D17" s="95"/>
      <c r="E17" s="95"/>
      <c r="F17" s="95"/>
      <c r="H17" s="12" t="s">
        <v>1483</v>
      </c>
    </row>
    <row r="18" spans="1:9">
      <c r="C18" s="95"/>
      <c r="D18" s="95"/>
      <c r="E18" s="95"/>
      <c r="F18" s="95"/>
      <c r="H18" s="12" t="s">
        <v>1483</v>
      </c>
    </row>
    <row r="19" spans="1:9">
      <c r="A19" s="200" t="s">
        <v>8</v>
      </c>
      <c r="B19" s="36" t="s">
        <v>223</v>
      </c>
      <c r="C19" s="95">
        <v>14798</v>
      </c>
      <c r="D19" s="95" t="s">
        <v>219</v>
      </c>
      <c r="E19" s="95">
        <f>+_xlfn.XLOOKUP(I19,ccs!O:O,ccs!I:I,0,0,1)</f>
        <v>99.78</v>
      </c>
      <c r="F19" s="149">
        <f>ROUND(ROUND(E19,2)*ROUND(C19,2),2)</f>
        <v>1476544.44</v>
      </c>
      <c r="H19" s="12" t="s">
        <v>1483</v>
      </c>
      <c r="I19" t="str">
        <f>+_xlfn.CONCAT(H19,"-",A19)</f>
        <v>B4/07/01-D</v>
      </c>
    </row>
    <row r="20" spans="1:9">
      <c r="C20" s="95"/>
      <c r="D20" s="95"/>
      <c r="E20" s="95"/>
      <c r="F20" s="95"/>
      <c r="H20" s="12" t="s">
        <v>1483</v>
      </c>
    </row>
    <row r="21" spans="1:9">
      <c r="A21" s="200" t="s">
        <v>10</v>
      </c>
      <c r="B21" s="36" t="s">
        <v>224</v>
      </c>
      <c r="C21" s="95">
        <v>2668</v>
      </c>
      <c r="D21" s="95" t="s">
        <v>219</v>
      </c>
      <c r="E21" s="95">
        <f>+_xlfn.XLOOKUP(I21,ccs!O:O,ccs!I:I,0,0,1)</f>
        <v>101.25</v>
      </c>
      <c r="F21" s="149">
        <f>ROUND(ROUND(E21,2)*ROUND(C21,2),2)</f>
        <v>270135</v>
      </c>
      <c r="H21" s="12" t="s">
        <v>1483</v>
      </c>
      <c r="I21" t="str">
        <f>+_xlfn.CONCAT(H21,"-",A21)</f>
        <v>B4/07/01-E</v>
      </c>
    </row>
    <row r="22" spans="1:9">
      <c r="C22" s="95"/>
      <c r="D22" s="95"/>
      <c r="E22" s="95"/>
      <c r="F22" s="95"/>
      <c r="H22" s="12" t="s">
        <v>1483</v>
      </c>
    </row>
    <row r="23" spans="1:9">
      <c r="A23" s="200" t="s">
        <v>11</v>
      </c>
      <c r="B23" s="36" t="s">
        <v>225</v>
      </c>
      <c r="C23" s="95">
        <v>4332</v>
      </c>
      <c r="D23" s="95" t="s">
        <v>219</v>
      </c>
      <c r="E23" s="95">
        <f>+_xlfn.XLOOKUP(I23,ccs!O:O,ccs!I:I,0,0,1)</f>
        <v>101.25</v>
      </c>
      <c r="F23" s="149">
        <f>ROUND(ROUND(E23,2)*ROUND(C23,2),2)</f>
        <v>438615</v>
      </c>
      <c r="H23" s="12" t="s">
        <v>1483</v>
      </c>
      <c r="I23" t="str">
        <f>+_xlfn.CONCAT(H23,"-",A23)</f>
        <v>B4/07/01-F</v>
      </c>
    </row>
    <row r="24" spans="1:9">
      <c r="B24" s="35"/>
      <c r="C24" s="95"/>
      <c r="D24" s="95"/>
      <c r="E24" s="95"/>
      <c r="F24" s="95"/>
      <c r="H24" s="12" t="s">
        <v>1483</v>
      </c>
    </row>
    <row r="25" spans="1:9" ht="31">
      <c r="B25" s="35" t="s">
        <v>285</v>
      </c>
      <c r="H25" s="12" t="s">
        <v>1484</v>
      </c>
    </row>
    <row r="26" spans="1:9">
      <c r="B26" s="36"/>
      <c r="H26" s="12" t="s">
        <v>1484</v>
      </c>
    </row>
    <row r="27" spans="1:9" ht="93">
      <c r="B27" s="35" t="s">
        <v>286</v>
      </c>
      <c r="H27" s="12" t="s">
        <v>1484</v>
      </c>
    </row>
    <row r="28" spans="1:9">
      <c r="B28" s="36"/>
      <c r="H28" s="12" t="s">
        <v>1484</v>
      </c>
    </row>
    <row r="29" spans="1:9">
      <c r="A29" s="200" t="s">
        <v>5</v>
      </c>
      <c r="B29" s="36" t="s">
        <v>287</v>
      </c>
      <c r="C29" s="29">
        <v>46</v>
      </c>
      <c r="D29" s="32" t="s">
        <v>249</v>
      </c>
      <c r="E29" s="95">
        <f>+_xlfn.XLOOKUP(I29,ccs!O:O,ccs!I:I,0,0,1)</f>
        <v>61.86</v>
      </c>
      <c r="F29" s="149">
        <f>ROUND(ROUND(E29,2)*ROUND(C29,2),2)</f>
        <v>2845.56</v>
      </c>
      <c r="H29" s="12" t="s">
        <v>1484</v>
      </c>
      <c r="I29" t="str">
        <f>+_xlfn.CONCAT(H29,"-",A29)</f>
        <v>B4/07/02-A</v>
      </c>
    </row>
    <row r="30" spans="1:9">
      <c r="A30" s="214"/>
      <c r="B30" s="9"/>
      <c r="D30" s="30"/>
      <c r="H30" s="12" t="s">
        <v>1484</v>
      </c>
    </row>
    <row r="31" spans="1:9" ht="31">
      <c r="B31" s="35" t="s">
        <v>240</v>
      </c>
      <c r="C31" s="95"/>
      <c r="D31" s="95"/>
      <c r="E31" s="95"/>
      <c r="F31" s="95"/>
      <c r="H31" s="12" t="s">
        <v>1484</v>
      </c>
    </row>
    <row r="32" spans="1:9">
      <c r="C32" s="95"/>
      <c r="D32" s="95"/>
      <c r="E32" s="95"/>
      <c r="F32" s="95"/>
      <c r="H32" s="12" t="s">
        <v>1484</v>
      </c>
    </row>
    <row r="33" spans="1:9" ht="46.5">
      <c r="B33" s="35" t="s">
        <v>226</v>
      </c>
      <c r="C33" s="95"/>
      <c r="D33" s="95"/>
      <c r="E33" s="95"/>
      <c r="F33" s="95"/>
      <c r="H33" s="12" t="s">
        <v>1484</v>
      </c>
    </row>
    <row r="34" spans="1:9">
      <c r="C34" s="95"/>
      <c r="D34" s="95"/>
      <c r="E34" s="95"/>
      <c r="F34" s="95"/>
      <c r="H34" s="12" t="s">
        <v>1484</v>
      </c>
    </row>
    <row r="35" spans="1:9" ht="31">
      <c r="A35" s="200" t="s">
        <v>6</v>
      </c>
      <c r="B35" s="36" t="s">
        <v>227</v>
      </c>
      <c r="C35" s="95">
        <v>267</v>
      </c>
      <c r="D35" s="95" t="s">
        <v>219</v>
      </c>
      <c r="E35" s="95">
        <f>+_xlfn.XLOOKUP(I35,ccs!O:O,ccs!I:I,0,0,1)</f>
        <v>62.69</v>
      </c>
      <c r="F35" s="149">
        <f>ROUND(ROUND(E35,2)*ROUND(C35,2),2)</f>
        <v>16738.23</v>
      </c>
      <c r="H35" s="12" t="s">
        <v>1484</v>
      </c>
      <c r="I35" t="str">
        <f>+_xlfn.CONCAT(H35,"-",A35)</f>
        <v>B4/07/02-B</v>
      </c>
    </row>
    <row r="36" spans="1:9">
      <c r="B36" s="36"/>
      <c r="C36" s="95"/>
      <c r="D36" s="95"/>
      <c r="E36" s="93"/>
      <c r="F36" s="93"/>
      <c r="H36" s="12" t="s">
        <v>1484</v>
      </c>
    </row>
    <row r="37" spans="1:9">
      <c r="B37" s="35" t="s">
        <v>288</v>
      </c>
      <c r="H37" s="12" t="s">
        <v>1484</v>
      </c>
    </row>
    <row r="38" spans="1:9">
      <c r="B38" s="36"/>
      <c r="H38" s="12" t="s">
        <v>1484</v>
      </c>
    </row>
    <row r="39" spans="1:9" ht="62">
      <c r="B39" s="35" t="s">
        <v>289</v>
      </c>
      <c r="C39" s="37"/>
      <c r="D39" s="37"/>
      <c r="H39" s="12" t="s">
        <v>1484</v>
      </c>
    </row>
    <row r="40" spans="1:9">
      <c r="B40" s="36"/>
      <c r="C40" s="37"/>
      <c r="D40" s="37"/>
      <c r="H40" s="12" t="s">
        <v>1484</v>
      </c>
    </row>
    <row r="41" spans="1:9">
      <c r="A41" s="200" t="s">
        <v>7</v>
      </c>
      <c r="B41" s="36" t="s">
        <v>290</v>
      </c>
      <c r="C41" s="37">
        <f>202+446</f>
        <v>648</v>
      </c>
      <c r="D41" s="32" t="s">
        <v>249</v>
      </c>
      <c r="E41" s="95">
        <f>+_xlfn.XLOOKUP(I41,ccs!O:O,ccs!I:I,0,0,1)</f>
        <v>208.34</v>
      </c>
      <c r="F41" s="149">
        <f>ROUND(ROUND(E41,2)*ROUND(C41,2),2)</f>
        <v>135004.32</v>
      </c>
      <c r="H41" s="12" t="s">
        <v>1484</v>
      </c>
      <c r="I41" t="str">
        <f>+_xlfn.CONCAT(H41,"-",A41)</f>
        <v>B4/07/02-C</v>
      </c>
    </row>
    <row r="42" spans="1:9">
      <c r="B42" s="36"/>
      <c r="H42" s="12" t="s">
        <v>1484</v>
      </c>
    </row>
    <row r="43" spans="1:9" ht="31">
      <c r="B43" s="35" t="s">
        <v>291</v>
      </c>
      <c r="H43" s="12" t="s">
        <v>1485</v>
      </c>
    </row>
    <row r="44" spans="1:9">
      <c r="B44" s="36"/>
      <c r="H44" s="12" t="s">
        <v>1485</v>
      </c>
    </row>
    <row r="45" spans="1:9" ht="124">
      <c r="B45" s="35" t="s">
        <v>292</v>
      </c>
      <c r="H45" s="12" t="s">
        <v>1485</v>
      </c>
      <c r="I45" s="343"/>
    </row>
    <row r="46" spans="1:9">
      <c r="B46" s="36"/>
      <c r="H46" s="12" t="s">
        <v>1485</v>
      </c>
    </row>
    <row r="47" spans="1:9">
      <c r="A47" s="200" t="s">
        <v>5</v>
      </c>
      <c r="B47" s="36" t="s">
        <v>293</v>
      </c>
      <c r="C47" s="29">
        <f>1935+27680</f>
        <v>29615</v>
      </c>
      <c r="D47" s="32" t="s">
        <v>249</v>
      </c>
      <c r="E47" s="95">
        <f>+_xlfn.XLOOKUP(I47,ccs!O:O,ccs!I:I,0,0,1)</f>
        <v>840.25</v>
      </c>
      <c r="F47" s="149">
        <f>ROUND(ROUND(E47,2)*ROUND(C47,2),2)</f>
        <v>24884003.75</v>
      </c>
      <c r="H47" s="12" t="s">
        <v>1485</v>
      </c>
      <c r="I47" t="str">
        <f>+_xlfn.CONCAT(H47,"-",A47)</f>
        <v>B4/07/03-A</v>
      </c>
    </row>
    <row r="48" spans="1:9">
      <c r="B48" s="36"/>
      <c r="H48" s="12" t="s">
        <v>1485</v>
      </c>
    </row>
    <row r="49" spans="1:9">
      <c r="A49" s="200" t="s">
        <v>6</v>
      </c>
      <c r="B49" s="36" t="s">
        <v>294</v>
      </c>
      <c r="C49" s="29">
        <v>930</v>
      </c>
      <c r="D49" s="32" t="s">
        <v>249</v>
      </c>
      <c r="E49" s="95">
        <f>+_xlfn.XLOOKUP(I49,ccs!O:O,ccs!I:I,0,0,1)</f>
        <v>840.25</v>
      </c>
      <c r="F49" s="149">
        <f>ROUND(ROUND(E49,2)*ROUND(C49,2),2)</f>
        <v>781432.5</v>
      </c>
      <c r="H49" s="12" t="s">
        <v>1485</v>
      </c>
      <c r="I49" t="str">
        <f>+_xlfn.CONCAT(H49,"-",A49)</f>
        <v>B4/07/03-B</v>
      </c>
    </row>
    <row r="50" spans="1:9">
      <c r="B50" s="36"/>
      <c r="H50" s="12" t="s">
        <v>1485</v>
      </c>
    </row>
    <row r="51" spans="1:9" ht="31">
      <c r="B51" s="35" t="s">
        <v>295</v>
      </c>
      <c r="H51" s="12" t="s">
        <v>1485</v>
      </c>
    </row>
    <row r="52" spans="1:9">
      <c r="B52" s="36"/>
      <c r="H52" s="12" t="s">
        <v>1485</v>
      </c>
    </row>
    <row r="53" spans="1:9" ht="124">
      <c r="B53" s="35" t="s">
        <v>296</v>
      </c>
      <c r="H53" s="12" t="s">
        <v>1485</v>
      </c>
    </row>
    <row r="54" spans="1:9">
      <c r="B54" s="36"/>
      <c r="H54" s="12" t="s">
        <v>1485</v>
      </c>
    </row>
    <row r="55" spans="1:9">
      <c r="A55" s="200" t="s">
        <v>7</v>
      </c>
      <c r="B55" s="36" t="s">
        <v>209</v>
      </c>
      <c r="C55" s="29">
        <f>2151+7715</f>
        <v>9866</v>
      </c>
      <c r="D55" s="32" t="s">
        <v>249</v>
      </c>
      <c r="E55" s="95">
        <f>+_xlfn.XLOOKUP(I55,ccs!O:O,ccs!I:I,0,0,1)</f>
        <v>573.25</v>
      </c>
      <c r="F55" s="149">
        <f>ROUND(ROUND(E55,2)*ROUND(C55,2),2)</f>
        <v>5655684.5</v>
      </c>
      <c r="H55" s="12" t="s">
        <v>1485</v>
      </c>
      <c r="I55" t="str">
        <f>+_xlfn.CONCAT(H55,"-",A55)</f>
        <v>B4/07/03-C</v>
      </c>
    </row>
    <row r="56" spans="1:9">
      <c r="B56" s="36"/>
      <c r="H56" s="12" t="s">
        <v>1485</v>
      </c>
    </row>
    <row r="57" spans="1:9">
      <c r="A57" s="200" t="s">
        <v>8</v>
      </c>
      <c r="B57" s="36" t="s">
        <v>297</v>
      </c>
      <c r="C57" s="29">
        <v>4863</v>
      </c>
      <c r="D57" s="32" t="s">
        <v>249</v>
      </c>
      <c r="E57" s="95">
        <f>+_xlfn.XLOOKUP(I57,ccs!O:O,ccs!I:I,0,0,1)</f>
        <v>458.6</v>
      </c>
      <c r="F57" s="149">
        <f>ROUND(ROUND(E57,2)*ROUND(C57,2),2)</f>
        <v>2230171.7999999998</v>
      </c>
      <c r="H57" s="12" t="s">
        <v>1485</v>
      </c>
      <c r="I57" t="str">
        <f>+_xlfn.CONCAT(H57,"-",A57)</f>
        <v>B4/07/03-D</v>
      </c>
    </row>
    <row r="58" spans="1:9">
      <c r="B58" s="36"/>
      <c r="H58" s="12" t="s">
        <v>1485</v>
      </c>
    </row>
    <row r="59" spans="1:9" ht="31">
      <c r="A59" s="203"/>
      <c r="B59" s="35" t="s">
        <v>298</v>
      </c>
      <c r="C59" s="37"/>
      <c r="D59" s="37"/>
      <c r="F59" s="31">
        <f>ROUND(ROUND(C59,2)*ROUND(E59,2),2)</f>
        <v>0</v>
      </c>
      <c r="H59" s="12" t="s">
        <v>1485</v>
      </c>
    </row>
    <row r="60" spans="1:9">
      <c r="A60" s="203"/>
      <c r="B60" s="38"/>
      <c r="C60" s="37"/>
      <c r="D60" s="37"/>
      <c r="H60" s="12" t="s">
        <v>1485</v>
      </c>
    </row>
    <row r="61" spans="1:9" ht="62">
      <c r="A61" s="203"/>
      <c r="B61" s="38" t="s">
        <v>299</v>
      </c>
      <c r="C61" s="37"/>
      <c r="D61" s="37"/>
      <c r="F61" s="31">
        <f>ROUND(ROUND(C61,2)*ROUND(E61,2),2)</f>
        <v>0</v>
      </c>
      <c r="H61" s="12" t="s">
        <v>1485</v>
      </c>
    </row>
    <row r="62" spans="1:9">
      <c r="A62" s="203"/>
      <c r="B62" s="38"/>
      <c r="C62" s="37"/>
      <c r="D62" s="37"/>
      <c r="H62" s="12" t="s">
        <v>1485</v>
      </c>
    </row>
    <row r="63" spans="1:9">
      <c r="A63" s="203" t="s">
        <v>10</v>
      </c>
      <c r="B63" s="39" t="s">
        <v>300</v>
      </c>
      <c r="C63" s="37">
        <f>202+446</f>
        <v>648</v>
      </c>
      <c r="D63" s="32" t="s">
        <v>249</v>
      </c>
      <c r="E63" s="95">
        <f>+_xlfn.XLOOKUP(I63,ccs!O:O,ccs!I:I,0,0,1)</f>
        <v>143.94</v>
      </c>
      <c r="F63" s="149">
        <f>ROUND(ROUND(E63,2)*ROUND(C63,2),2)</f>
        <v>93273.12</v>
      </c>
      <c r="H63" s="12" t="s">
        <v>1485</v>
      </c>
      <c r="I63" t="str">
        <f>+_xlfn.CONCAT(H63,"-",A63)</f>
        <v>B4/07/03-E</v>
      </c>
    </row>
    <row r="64" spans="1:9">
      <c r="A64" s="203"/>
      <c r="B64" s="38"/>
      <c r="C64" s="37"/>
      <c r="D64" s="37"/>
      <c r="H64" s="12" t="s">
        <v>1485</v>
      </c>
    </row>
    <row r="65" spans="1:9">
      <c r="A65" s="203" t="s">
        <v>5</v>
      </c>
      <c r="B65" s="39" t="s">
        <v>211</v>
      </c>
      <c r="C65" s="37">
        <f>54+61</f>
        <v>115</v>
      </c>
      <c r="D65" s="32" t="s">
        <v>249</v>
      </c>
      <c r="E65" s="95">
        <f>+_xlfn.XLOOKUP(I65,ccs!O:O,ccs!I:I,0,0,1)</f>
        <v>143.94</v>
      </c>
      <c r="F65" s="149">
        <f>ROUND(ROUND(E65,2)*ROUND(C65,2),2)</f>
        <v>16553.099999999999</v>
      </c>
      <c r="H65" s="12" t="s">
        <v>1486</v>
      </c>
      <c r="I65" t="str">
        <f>+_xlfn.CONCAT(H65,"-",A65)</f>
        <v>B4/07/04-A</v>
      </c>
    </row>
    <row r="66" spans="1:9">
      <c r="A66" s="203"/>
      <c r="B66" s="38"/>
      <c r="C66" s="37"/>
      <c r="D66" s="37"/>
      <c r="H66" s="12" t="s">
        <v>1486</v>
      </c>
    </row>
    <row r="67" spans="1:9" ht="31">
      <c r="A67" s="203"/>
      <c r="B67" s="38" t="s">
        <v>301</v>
      </c>
      <c r="C67" s="37"/>
      <c r="D67" s="37"/>
      <c r="H67" s="12" t="s">
        <v>1486</v>
      </c>
    </row>
    <row r="68" spans="1:9">
      <c r="A68" s="203"/>
      <c r="B68" s="38"/>
      <c r="C68" s="37"/>
      <c r="D68" s="37"/>
      <c r="H68" s="12" t="s">
        <v>1486</v>
      </c>
    </row>
    <row r="69" spans="1:9">
      <c r="A69" s="203" t="s">
        <v>6</v>
      </c>
      <c r="B69" s="39" t="s">
        <v>300</v>
      </c>
      <c r="C69" s="37">
        <f>202+446</f>
        <v>648</v>
      </c>
      <c r="D69" s="32" t="s">
        <v>249</v>
      </c>
      <c r="E69" s="95">
        <f>+_xlfn.XLOOKUP(I69,ccs!O:O,ccs!I:I,0,0,1)</f>
        <v>16.84</v>
      </c>
      <c r="F69" s="149">
        <f>ROUND(ROUND(E69,2)*ROUND(C69,2),2)</f>
        <v>10912.32</v>
      </c>
      <c r="H69" s="12" t="s">
        <v>1486</v>
      </c>
      <c r="I69" t="str">
        <f>+_xlfn.CONCAT(H69,"-",A69)</f>
        <v>B4/07/04-B</v>
      </c>
    </row>
    <row r="70" spans="1:9">
      <c r="A70" s="203"/>
      <c r="B70" s="38"/>
      <c r="C70" s="37"/>
      <c r="D70" s="37"/>
      <c r="H70" s="12" t="s">
        <v>1486</v>
      </c>
    </row>
    <row r="71" spans="1:9" ht="62">
      <c r="A71" s="203"/>
      <c r="B71" s="38" t="s">
        <v>302</v>
      </c>
      <c r="C71" s="37"/>
      <c r="D71" s="37"/>
      <c r="H71" s="12" t="s">
        <v>1486</v>
      </c>
    </row>
    <row r="72" spans="1:9">
      <c r="A72" s="203"/>
      <c r="B72" s="38"/>
      <c r="C72" s="37"/>
      <c r="D72" s="37"/>
      <c r="H72" s="12" t="s">
        <v>1486</v>
      </c>
    </row>
    <row r="73" spans="1:9">
      <c r="A73" s="203" t="s">
        <v>7</v>
      </c>
      <c r="B73" s="39" t="s">
        <v>303</v>
      </c>
      <c r="C73" s="37">
        <f>202+446</f>
        <v>648</v>
      </c>
      <c r="D73" s="32" t="s">
        <v>249</v>
      </c>
      <c r="E73" s="95">
        <f>+_xlfn.XLOOKUP(I73,ccs!O:O,ccs!I:I,0,0,1)</f>
        <v>135.57</v>
      </c>
      <c r="F73" s="149">
        <f>ROUND(ROUND(E73,2)*ROUND(C73,2),2)</f>
        <v>87849.36</v>
      </c>
      <c r="H73" s="12" t="s">
        <v>1486</v>
      </c>
      <c r="I73" t="str">
        <f>+_xlfn.CONCAT(H73,"-",A73)</f>
        <v>B4/07/04-C</v>
      </c>
    </row>
    <row r="74" spans="1:9">
      <c r="A74" s="203"/>
      <c r="B74" s="38"/>
      <c r="C74" s="37"/>
      <c r="D74" s="37"/>
      <c r="H74" s="12" t="s">
        <v>1486</v>
      </c>
    </row>
    <row r="75" spans="1:9" ht="31">
      <c r="A75" s="203"/>
      <c r="B75" s="16" t="s">
        <v>304</v>
      </c>
      <c r="C75" s="37"/>
      <c r="D75" s="37"/>
      <c r="H75" s="12" t="s">
        <v>1486</v>
      </c>
    </row>
    <row r="76" spans="1:9">
      <c r="A76" s="203"/>
      <c r="B76" s="38"/>
      <c r="C76" s="37"/>
      <c r="D76" s="37"/>
      <c r="H76" s="12" t="s">
        <v>1486</v>
      </c>
    </row>
    <row r="77" spans="1:9">
      <c r="A77" s="203" t="s">
        <v>8</v>
      </c>
      <c r="B77" s="39" t="s">
        <v>300</v>
      </c>
      <c r="C77" s="37">
        <v>20</v>
      </c>
      <c r="D77" s="32" t="s">
        <v>249</v>
      </c>
      <c r="E77" s="95">
        <f>+_xlfn.XLOOKUP(I77,ccs!O:O,ccs!I:I,0,0,1)</f>
        <v>54</v>
      </c>
      <c r="F77" s="149">
        <f>ROUND(ROUND(E77,2)*ROUND(C77,2),2)</f>
        <v>1080</v>
      </c>
      <c r="H77" s="12" t="s">
        <v>1486</v>
      </c>
      <c r="I77" t="str">
        <f>+_xlfn.CONCAT(H77,"-",A77)</f>
        <v>B4/07/04-D</v>
      </c>
    </row>
    <row r="78" spans="1:9">
      <c r="A78" s="203"/>
      <c r="B78" s="38"/>
      <c r="C78" s="37"/>
      <c r="D78" s="37"/>
      <c r="H78" s="12" t="s">
        <v>1486</v>
      </c>
    </row>
    <row r="79" spans="1:9" ht="31">
      <c r="A79" s="203"/>
      <c r="B79" s="35" t="s">
        <v>305</v>
      </c>
      <c r="C79" s="37"/>
      <c r="D79" s="37"/>
      <c r="H79" s="12" t="s">
        <v>1486</v>
      </c>
    </row>
    <row r="80" spans="1:9">
      <c r="A80" s="203"/>
      <c r="B80" s="38"/>
      <c r="C80" s="37"/>
      <c r="D80" s="37"/>
      <c r="H80" s="12" t="s">
        <v>1486</v>
      </c>
    </row>
    <row r="81" spans="1:9" ht="31">
      <c r="A81" s="203"/>
      <c r="B81" s="38" t="s">
        <v>306</v>
      </c>
      <c r="C81" s="37"/>
      <c r="D81" s="37"/>
      <c r="H81" s="12" t="s">
        <v>1486</v>
      </c>
    </row>
    <row r="82" spans="1:9">
      <c r="A82" s="203"/>
      <c r="B82" s="38"/>
      <c r="C82" s="37"/>
      <c r="D82" s="37"/>
      <c r="H82" s="12" t="s">
        <v>1486</v>
      </c>
    </row>
    <row r="83" spans="1:9" ht="31">
      <c r="A83" s="203" t="s">
        <v>10</v>
      </c>
      <c r="B83" s="39" t="s">
        <v>307</v>
      </c>
      <c r="C83" s="37">
        <f>121+135</f>
        <v>256</v>
      </c>
      <c r="D83" s="37" t="s">
        <v>179</v>
      </c>
      <c r="E83" s="95">
        <f>+_xlfn.XLOOKUP(I83,ccs!O:O,ccs!I:I,0,0,1)</f>
        <v>27.5</v>
      </c>
      <c r="F83" s="149">
        <f>ROUND(ROUND(E83,2)*ROUND(C83,2),2)</f>
        <v>7040</v>
      </c>
      <c r="H83" s="12" t="s">
        <v>1486</v>
      </c>
      <c r="I83" t="str">
        <f>+_xlfn.CONCAT(H83,"-",A83)</f>
        <v>B4/07/04-E</v>
      </c>
    </row>
    <row r="84" spans="1:9">
      <c r="B84" s="36"/>
      <c r="C84" s="95"/>
      <c r="D84" s="95"/>
      <c r="E84" s="93"/>
      <c r="F84" s="93"/>
      <c r="H84" s="12" t="s">
        <v>1486</v>
      </c>
    </row>
    <row r="85" spans="1:9">
      <c r="B85" s="36"/>
      <c r="C85" s="95"/>
      <c r="D85" s="95"/>
      <c r="E85" s="93"/>
      <c r="F85" s="93"/>
      <c r="H85" s="12" t="s">
        <v>1486</v>
      </c>
    </row>
    <row r="86" spans="1:9">
      <c r="B86" s="36"/>
      <c r="C86" s="95"/>
      <c r="D86" s="95"/>
      <c r="E86" s="93"/>
      <c r="F86" s="93"/>
      <c r="H86" s="12" t="s">
        <v>1486</v>
      </c>
    </row>
    <row r="87" spans="1:9">
      <c r="B87" s="36"/>
      <c r="C87" s="95"/>
      <c r="D87" s="95"/>
      <c r="E87" s="93"/>
      <c r="F87" s="93"/>
      <c r="H87" s="12" t="s">
        <v>1486</v>
      </c>
    </row>
    <row r="88" spans="1:9">
      <c r="B88" s="36"/>
      <c r="C88" s="95"/>
      <c r="D88" s="95"/>
      <c r="E88" s="93"/>
      <c r="F88" s="93"/>
      <c r="H88" s="12" t="s">
        <v>1486</v>
      </c>
    </row>
    <row r="89" spans="1:9">
      <c r="A89" s="203"/>
      <c r="B89" s="38"/>
      <c r="C89" s="37"/>
      <c r="D89" s="37"/>
      <c r="H89" s="12" t="s">
        <v>1486</v>
      </c>
    </row>
    <row r="90" spans="1:9">
      <c r="A90" s="203"/>
      <c r="B90" s="39"/>
      <c r="C90" s="37"/>
      <c r="D90" s="37"/>
      <c r="H90" s="12" t="s">
        <v>1486</v>
      </c>
    </row>
    <row r="91" spans="1:9">
      <c r="A91" s="203"/>
      <c r="B91" s="39"/>
      <c r="C91" s="37"/>
      <c r="D91" s="37"/>
      <c r="H91" s="12" t="s">
        <v>1486</v>
      </c>
    </row>
    <row r="92" spans="1:9">
      <c r="B92" s="6" t="s">
        <v>13</v>
      </c>
      <c r="F92" s="33"/>
      <c r="H92" s="12" t="s">
        <v>1486</v>
      </c>
    </row>
    <row r="93" spans="1:9">
      <c r="B93" s="7" t="s">
        <v>9</v>
      </c>
      <c r="E93" s="31" t="s">
        <v>12</v>
      </c>
      <c r="F93" s="31">
        <f>SUM(F3:F92)</f>
        <v>36219630.999999993</v>
      </c>
      <c r="H93" s="12" t="s">
        <v>1486</v>
      </c>
    </row>
    <row r="94" spans="1:9" ht="16" thickBot="1">
      <c r="F94" s="34"/>
      <c r="H94" s="12" t="s">
        <v>1486</v>
      </c>
    </row>
    <row r="95" spans="1:9" ht="16" thickTop="1"/>
    <row r="96" spans="1:9">
      <c r="I96" t="str">
        <f>+_xlfn.CONCAT(H96,"-",A96)</f>
        <v>-</v>
      </c>
    </row>
  </sheetData>
  <sheetProtection selectLockedCells="1" selectUnlockedCells="1"/>
  <autoFilter ref="A1:I95" xr:uid="{010B4688-4F01-4E2E-9AC1-BEC3CDB8583B}"/>
  <pageMargins left="0.5" right="0.5" top="1" bottom="1" header="0.5" footer="0.5"/>
  <pageSetup paperSize="9" orientation="portrait" r:id="rId1"/>
  <headerFooter>
    <oddHeader>&amp;R&amp;"Times New Roman"&amp;10Shared Facility Hub (SFH) Assets Project
Package 1 - Distribution Centre (DC)</oddHeader>
    <oddFooter>&amp;L&amp;"Times New Roman,Regular"THERMAL AND MOISTURE PROTECTION
&amp;8 1RI12073-073D06-DAH-BOQ-PM-0001-01&amp;R&amp;"Times New Roman,Regular"07 - Page &amp;P of &amp;N</oddFooter>
  </headerFooter>
  <rowBreaks count="3" manualBreakCount="3">
    <brk id="24" max="16383" man="1"/>
    <brk id="42" max="16383" man="1"/>
    <brk id="64"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B63EC-D202-4FB6-8287-8901C94CE373}">
  <sheetPr>
    <tabColor rgb="FFFFFF00"/>
  </sheetPr>
  <dimension ref="A1:K77"/>
  <sheetViews>
    <sheetView showZeros="0" view="pageBreakPreview" topLeftCell="A22" zoomScaleNormal="100" zoomScaleSheetLayoutView="100" workbookViewId="0">
      <selection activeCell="F28" sqref="F28"/>
    </sheetView>
  </sheetViews>
  <sheetFormatPr defaultColWidth="9.1796875" defaultRowHeight="15.5"/>
  <cols>
    <col min="1" max="1" width="6.6328125" style="7" customWidth="1"/>
    <col min="2" max="2" width="40.6328125" style="7" customWidth="1"/>
    <col min="3" max="3" width="10.6328125" style="29" customWidth="1"/>
    <col min="4" max="4" width="10.6328125" style="32" customWidth="1"/>
    <col min="5" max="6" width="12.6328125" style="31" customWidth="1"/>
    <col min="7" max="7" width="9.1796875" style="4"/>
    <col min="8" max="9" width="9.26953125" style="4" customWidth="1"/>
    <col min="10" max="16384" width="9.1796875" style="4"/>
  </cols>
  <sheetData>
    <row r="1" spans="1:11">
      <c r="A1" s="3" t="s">
        <v>0</v>
      </c>
      <c r="B1" s="183" t="s">
        <v>35</v>
      </c>
      <c r="C1" s="17" t="s">
        <v>3</v>
      </c>
      <c r="D1" s="18" t="s">
        <v>1</v>
      </c>
      <c r="E1" s="19" t="s">
        <v>2</v>
      </c>
      <c r="F1" s="19" t="s">
        <v>4</v>
      </c>
      <c r="H1" s="552" t="s">
        <v>1471</v>
      </c>
      <c r="I1" s="552" t="s">
        <v>1472</v>
      </c>
      <c r="K1" s="4" t="s">
        <v>1595</v>
      </c>
    </row>
    <row r="2" spans="1:11">
      <c r="A2" s="5"/>
      <c r="B2" s="8"/>
      <c r="C2" s="20"/>
      <c r="D2" s="21"/>
      <c r="E2" s="22"/>
      <c r="F2" s="22" t="s">
        <v>12</v>
      </c>
    </row>
    <row r="3" spans="1:11">
      <c r="A3" s="6"/>
      <c r="B3" s="1"/>
      <c r="C3" s="23"/>
      <c r="D3" s="24"/>
      <c r="E3" s="25"/>
      <c r="F3" s="25"/>
    </row>
    <row r="4" spans="1:11" s="12" customFormat="1" ht="15">
      <c r="A4" s="10"/>
      <c r="B4" s="47" t="s">
        <v>16</v>
      </c>
      <c r="C4" s="26"/>
      <c r="D4" s="27"/>
      <c r="E4" s="28"/>
      <c r="F4" s="28"/>
      <c r="H4" s="12" t="s">
        <v>1487</v>
      </c>
    </row>
    <row r="5" spans="1:11">
      <c r="A5" s="2"/>
      <c r="B5" s="9"/>
      <c r="D5" s="30"/>
      <c r="H5" s="12" t="s">
        <v>1487</v>
      </c>
    </row>
    <row r="6" spans="1:11" ht="31">
      <c r="A6" s="200"/>
      <c r="B6" s="16" t="s">
        <v>308</v>
      </c>
      <c r="H6" s="12" t="s">
        <v>1487</v>
      </c>
    </row>
    <row r="7" spans="1:11">
      <c r="A7" s="200"/>
      <c r="B7" s="58"/>
      <c r="H7" s="12" t="s">
        <v>1487</v>
      </c>
    </row>
    <row r="8" spans="1:11" ht="124">
      <c r="A8" s="200"/>
      <c r="B8" s="16" t="s">
        <v>309</v>
      </c>
      <c r="H8" s="12" t="s">
        <v>1487</v>
      </c>
    </row>
    <row r="9" spans="1:11">
      <c r="A9" s="200"/>
      <c r="B9" s="59"/>
      <c r="H9" s="12" t="s">
        <v>1487</v>
      </c>
      <c r="K9" s="150">
        <f>+_xlfn.XLOOKUP(I9,ccs!O:O,ccs!N:N,0,0,1)</f>
        <v>0</v>
      </c>
    </row>
    <row r="10" spans="1:11">
      <c r="A10" s="200" t="s">
        <v>5</v>
      </c>
      <c r="B10" s="59" t="s">
        <v>310</v>
      </c>
      <c r="C10" s="29">
        <v>11</v>
      </c>
      <c r="D10" s="32" t="s">
        <v>311</v>
      </c>
      <c r="E10" s="95">
        <f>+_xlfn.XLOOKUP(I10,ccs!O:O,ccs!I:I,0,0,1)</f>
        <v>4216.8</v>
      </c>
      <c r="F10" s="149">
        <f>ROUND(ROUND(E10,2)*ROUND(C10,2),2)</f>
        <v>46384.800000000003</v>
      </c>
      <c r="H10" s="12" t="s">
        <v>1487</v>
      </c>
      <c r="I10" t="str">
        <f>+_xlfn.CONCAT(H10,"-",A10)</f>
        <v>B4/08/01-A</v>
      </c>
      <c r="K10" s="150">
        <f>+_xlfn.XLOOKUP(I10,ccs!O:O,ccs!N:N,0,0,1)</f>
        <v>0</v>
      </c>
    </row>
    <row r="11" spans="1:11">
      <c r="A11" s="200"/>
      <c r="H11" s="12" t="s">
        <v>1487</v>
      </c>
      <c r="K11" s="150">
        <f>+_xlfn.XLOOKUP(I11,ccs!O:O,ccs!N:N,0,0,1)</f>
        <v>0</v>
      </c>
    </row>
    <row r="12" spans="1:11">
      <c r="A12" s="200" t="s">
        <v>6</v>
      </c>
      <c r="B12" s="59" t="s">
        <v>312</v>
      </c>
      <c r="C12" s="29">
        <v>10</v>
      </c>
      <c r="D12" s="32" t="s">
        <v>311</v>
      </c>
      <c r="E12" s="95">
        <f>+_xlfn.XLOOKUP(I12,ccs!O:O,ccs!I:I,0,0,1)</f>
        <v>4743.8999999999996</v>
      </c>
      <c r="F12" s="149">
        <f>ROUND(ROUND(E12,2)*ROUND(C12,2),2)</f>
        <v>47439</v>
      </c>
      <c r="H12" s="12" t="s">
        <v>1487</v>
      </c>
      <c r="I12" t="str">
        <f>+_xlfn.CONCAT(H12,"-",A12)</f>
        <v>B4/08/01-B</v>
      </c>
      <c r="K12" s="150">
        <f>+_xlfn.XLOOKUP(I12,ccs!O:O,ccs!N:N,0,0,1)</f>
        <v>0</v>
      </c>
    </row>
    <row r="13" spans="1:11">
      <c r="A13" s="200"/>
      <c r="B13" s="58"/>
      <c r="H13" s="12" t="s">
        <v>1487</v>
      </c>
      <c r="K13" s="150">
        <f>+_xlfn.XLOOKUP(I13,ccs!O:O,ccs!N:N,0,0,1)</f>
        <v>0</v>
      </c>
    </row>
    <row r="14" spans="1:11">
      <c r="A14" s="200" t="s">
        <v>7</v>
      </c>
      <c r="B14" s="59" t="s">
        <v>313</v>
      </c>
      <c r="C14" s="29">
        <v>7</v>
      </c>
      <c r="D14" s="32" t="s">
        <v>311</v>
      </c>
      <c r="E14" s="95">
        <f>+_xlfn.XLOOKUP(I14,ccs!O:O,ccs!I:I,0,0,1)</f>
        <v>5271</v>
      </c>
      <c r="F14" s="149">
        <f>ROUND(ROUND(E14,2)*ROUND(C14,2),2)</f>
        <v>36897</v>
      </c>
      <c r="H14" s="12" t="s">
        <v>1487</v>
      </c>
      <c r="I14" t="str">
        <f>+_xlfn.CONCAT(H14,"-",A14)</f>
        <v>B4/08/01-C</v>
      </c>
      <c r="K14" s="150">
        <f>+_xlfn.XLOOKUP(I14,ccs!O:O,ccs!N:N,0,0,1)</f>
        <v>0</v>
      </c>
    </row>
    <row r="15" spans="1:11">
      <c r="A15" s="200"/>
      <c r="B15" s="59"/>
      <c r="H15" s="12" t="s">
        <v>1487</v>
      </c>
      <c r="K15" s="150">
        <f>+_xlfn.XLOOKUP(I15,ccs!O:O,ccs!N:N,0,0,1)</f>
        <v>0</v>
      </c>
    </row>
    <row r="16" spans="1:11">
      <c r="A16" s="200" t="s">
        <v>8</v>
      </c>
      <c r="B16" s="59" t="s">
        <v>314</v>
      </c>
      <c r="C16" s="29">
        <v>7</v>
      </c>
      <c r="D16" s="32" t="s">
        <v>311</v>
      </c>
      <c r="E16" s="95">
        <f>+_xlfn.XLOOKUP(I16,ccs!O:O,ccs!I:I,0,0,1)</f>
        <v>5798.1</v>
      </c>
      <c r="F16" s="149">
        <f>ROUND(ROUND(E16,2)*ROUND(C16,2),2)</f>
        <v>40586.699999999997</v>
      </c>
      <c r="H16" s="12" t="s">
        <v>1487</v>
      </c>
      <c r="I16" t="str">
        <f>+_xlfn.CONCAT(H16,"-",A16)</f>
        <v>B4/08/01-D</v>
      </c>
      <c r="K16" s="150">
        <f>+_xlfn.XLOOKUP(I16,ccs!O:O,ccs!N:N,0,0,1)</f>
        <v>0</v>
      </c>
    </row>
    <row r="17" spans="1:11">
      <c r="A17" s="200"/>
      <c r="B17" s="59"/>
      <c r="H17" s="12" t="s">
        <v>1487</v>
      </c>
      <c r="K17" s="150">
        <f>+_xlfn.XLOOKUP(I17,ccs!O:O,ccs!N:N,0,0,1)</f>
        <v>0</v>
      </c>
    </row>
    <row r="18" spans="1:11">
      <c r="A18" s="200" t="s">
        <v>10</v>
      </c>
      <c r="B18" s="59" t="s">
        <v>315</v>
      </c>
      <c r="C18" s="29">
        <f>17+14+7</f>
        <v>38</v>
      </c>
      <c r="D18" s="32" t="s">
        <v>311</v>
      </c>
      <c r="E18" s="95">
        <f>+_xlfn.XLOOKUP(I18,ccs!O:O,ccs!I:I,0,0,1)</f>
        <v>10206</v>
      </c>
      <c r="F18" s="149">
        <f>ROUND(ROUND(E18,2)*ROUND(C18,2),2)</f>
        <v>387828</v>
      </c>
      <c r="H18" s="12" t="s">
        <v>1487</v>
      </c>
      <c r="I18" t="str">
        <f>+_xlfn.CONCAT(H18,"-",A18)</f>
        <v>B4/08/01-E</v>
      </c>
      <c r="K18" s="150">
        <f>+_xlfn.XLOOKUP(I18,ccs!O:O,ccs!N:N,0,0,1)</f>
        <v>0</v>
      </c>
    </row>
    <row r="19" spans="1:11">
      <c r="A19" s="200"/>
      <c r="B19" s="59"/>
      <c r="H19" s="12" t="s">
        <v>1487</v>
      </c>
      <c r="K19" s="150">
        <f>+_xlfn.XLOOKUP(I19,ccs!O:O,ccs!N:N,0,0,1)</f>
        <v>0</v>
      </c>
    </row>
    <row r="20" spans="1:11">
      <c r="A20" s="200" t="s">
        <v>11</v>
      </c>
      <c r="B20" s="59" t="s">
        <v>316</v>
      </c>
      <c r="C20" s="29">
        <v>15</v>
      </c>
      <c r="D20" s="32" t="s">
        <v>311</v>
      </c>
      <c r="E20" s="95">
        <f>+_xlfn.XLOOKUP(I20,ccs!O:O,ccs!I:I,0,0,1)</f>
        <v>11596.2</v>
      </c>
      <c r="F20" s="149">
        <f>ROUND(ROUND(E20,2)*ROUND(C20,2),2)</f>
        <v>173943</v>
      </c>
      <c r="H20" s="12" t="s">
        <v>1487</v>
      </c>
      <c r="I20" t="str">
        <f>+_xlfn.CONCAT(H20,"-",A20)</f>
        <v>B4/08/01-F</v>
      </c>
      <c r="K20" s="150">
        <f>+_xlfn.XLOOKUP(I20,ccs!O:O,ccs!N:N,0,0,1)</f>
        <v>0</v>
      </c>
    </row>
    <row r="21" spans="1:11">
      <c r="A21" s="200"/>
      <c r="B21" s="59"/>
      <c r="H21" s="12" t="s">
        <v>1487</v>
      </c>
      <c r="K21" s="150">
        <f>+_xlfn.XLOOKUP(I21,ccs!O:O,ccs!N:N,0,0,1)</f>
        <v>0</v>
      </c>
    </row>
    <row r="22" spans="1:11" ht="124">
      <c r="A22" s="200"/>
      <c r="B22" s="35" t="s">
        <v>317</v>
      </c>
      <c r="H22" s="12" t="s">
        <v>1487</v>
      </c>
      <c r="K22" s="150">
        <f>+_xlfn.XLOOKUP(I22,ccs!O:O,ccs!N:N,0,0,1)</f>
        <v>0</v>
      </c>
    </row>
    <row r="23" spans="1:11">
      <c r="A23" s="200"/>
      <c r="B23" s="36"/>
      <c r="H23" s="12" t="s">
        <v>1487</v>
      </c>
      <c r="K23" s="150">
        <f>+_xlfn.XLOOKUP(I23,ccs!O:O,ccs!N:N,0,0,1)</f>
        <v>0</v>
      </c>
    </row>
    <row r="24" spans="1:11">
      <c r="A24" s="200" t="s">
        <v>27</v>
      </c>
      <c r="B24" s="36" t="s">
        <v>318</v>
      </c>
      <c r="C24" s="29">
        <v>1</v>
      </c>
      <c r="D24" s="32" t="s">
        <v>0</v>
      </c>
      <c r="E24" s="95">
        <f>+_xlfn.XLOOKUP(I24,ccs!O:O,ccs!I:I,0,0,1)</f>
        <v>10000</v>
      </c>
      <c r="F24" s="149">
        <f>ROUND(ROUND(E24,2)*ROUND(C24,2),2)</f>
        <v>10000</v>
      </c>
      <c r="H24" s="12" t="s">
        <v>1487</v>
      </c>
      <c r="I24" t="str">
        <f>+_xlfn.CONCAT(H24,"-",A24)</f>
        <v>B4/08/01-G</v>
      </c>
      <c r="K24" s="150" t="str">
        <f>+_xlfn.XLOOKUP(I24,ccs!O:O,ccs!N:N,0,0,1)</f>
        <v>we assumed provisional quantities 10nos</v>
      </c>
    </row>
    <row r="25" spans="1:11">
      <c r="A25" s="200"/>
      <c r="B25" s="36"/>
      <c r="H25" s="12" t="s">
        <v>1487</v>
      </c>
      <c r="K25" s="150">
        <f>+_xlfn.XLOOKUP(I25,ccs!O:O,ccs!N:N,0,0,1)</f>
        <v>0</v>
      </c>
    </row>
    <row r="26" spans="1:11" ht="77.5">
      <c r="A26" s="200"/>
      <c r="B26" s="35" t="s">
        <v>319</v>
      </c>
      <c r="H26" s="12" t="s">
        <v>1488</v>
      </c>
      <c r="K26" s="150">
        <f>+_xlfn.XLOOKUP(I26,ccs!O:O,ccs!N:N,0,0,1)</f>
        <v>0</v>
      </c>
    </row>
    <row r="27" spans="1:11">
      <c r="A27" s="200"/>
      <c r="B27" s="36"/>
      <c r="H27" s="12" t="s">
        <v>1488</v>
      </c>
      <c r="K27" s="150">
        <f>+_xlfn.XLOOKUP(I27,ccs!O:O,ccs!N:N,0,0,1)</f>
        <v>0</v>
      </c>
    </row>
    <row r="28" spans="1:11">
      <c r="A28" s="200" t="s">
        <v>5</v>
      </c>
      <c r="B28" s="36" t="s">
        <v>320</v>
      </c>
      <c r="C28" s="29">
        <v>1</v>
      </c>
      <c r="D28" s="32" t="s">
        <v>0</v>
      </c>
      <c r="E28" s="95">
        <f>+_xlfn.XLOOKUP(I28,ccs!O:O,ccs!I:I,0,0,1)</f>
        <v>0</v>
      </c>
      <c r="F28" s="149" t="s">
        <v>6448</v>
      </c>
      <c r="H28" s="12" t="s">
        <v>1488</v>
      </c>
      <c r="I28" t="str">
        <f>+_xlfn.CONCAT(H28,"-",A28)</f>
        <v>B4/08/02-A</v>
      </c>
      <c r="K28" s="150">
        <f>+_xlfn.XLOOKUP(I28,ccs!O:O,ccs!N:N,0,0,1)</f>
        <v>0</v>
      </c>
    </row>
    <row r="29" spans="1:11">
      <c r="A29" s="200"/>
      <c r="B29" s="36"/>
      <c r="H29" s="12" t="s">
        <v>1488</v>
      </c>
      <c r="K29" s="150">
        <f>+_xlfn.XLOOKUP(I29,ccs!O:O,ccs!N:N,0,0,1)</f>
        <v>0</v>
      </c>
    </row>
    <row r="30" spans="1:11">
      <c r="A30" s="200"/>
      <c r="B30" s="15" t="s">
        <v>321</v>
      </c>
      <c r="H30" s="12" t="s">
        <v>1488</v>
      </c>
      <c r="K30" s="150">
        <f>+_xlfn.XLOOKUP(I30,ccs!O:O,ccs!N:N,0,0,1)</f>
        <v>0</v>
      </c>
    </row>
    <row r="31" spans="1:11">
      <c r="A31" s="200"/>
      <c r="B31" s="36"/>
      <c r="H31" s="12" t="s">
        <v>1488</v>
      </c>
      <c r="K31" s="150">
        <f>+_xlfn.XLOOKUP(I31,ccs!O:O,ccs!N:N,0,0,1)</f>
        <v>0</v>
      </c>
    </row>
    <row r="32" spans="1:11" ht="170.5">
      <c r="A32" s="200"/>
      <c r="B32" s="15" t="s">
        <v>322</v>
      </c>
      <c r="H32" s="12" t="s">
        <v>1488</v>
      </c>
      <c r="K32" s="150">
        <f>+_xlfn.XLOOKUP(I32,ccs!O:O,ccs!N:N,0,0,1)</f>
        <v>0</v>
      </c>
    </row>
    <row r="33" spans="1:11">
      <c r="A33" s="200"/>
      <c r="B33" s="36"/>
      <c r="H33" s="12" t="s">
        <v>1488</v>
      </c>
      <c r="K33" s="150">
        <f>+_xlfn.XLOOKUP(I33,ccs!O:O,ccs!N:N,0,0,1)</f>
        <v>0</v>
      </c>
    </row>
    <row r="34" spans="1:11">
      <c r="A34" s="200" t="s">
        <v>6</v>
      </c>
      <c r="B34" s="59" t="s">
        <v>310</v>
      </c>
      <c r="C34" s="29">
        <v>13</v>
      </c>
      <c r="D34" s="32" t="s">
        <v>311</v>
      </c>
      <c r="E34" s="95">
        <f>+_xlfn.XLOOKUP(I34,ccs!O:O,ccs!I:I,0,0,1)</f>
        <v>4312</v>
      </c>
      <c r="F34" s="149">
        <f>ROUND(ROUND(E34,2)*ROUND(C34,2),2)</f>
        <v>56056</v>
      </c>
      <c r="H34" s="12" t="s">
        <v>1488</v>
      </c>
      <c r="I34" t="str">
        <f>+_xlfn.CONCAT(H34,"-",A34)</f>
        <v>B4/08/02-B</v>
      </c>
      <c r="K34" s="150">
        <f>+_xlfn.XLOOKUP(I34,ccs!O:O,ccs!N:N,0,0,1)</f>
        <v>0</v>
      </c>
    </row>
    <row r="35" spans="1:11">
      <c r="A35" s="200"/>
      <c r="B35" s="36"/>
      <c r="H35" s="12" t="s">
        <v>1488</v>
      </c>
      <c r="K35" s="150">
        <f>+_xlfn.XLOOKUP(I35,ccs!O:O,ccs!N:N,0,0,1)</f>
        <v>0</v>
      </c>
    </row>
    <row r="36" spans="1:11">
      <c r="A36" s="200" t="s">
        <v>7</v>
      </c>
      <c r="B36" s="59" t="s">
        <v>323</v>
      </c>
      <c r="C36" s="29">
        <v>3</v>
      </c>
      <c r="D36" s="32" t="s">
        <v>311</v>
      </c>
      <c r="E36" s="95">
        <f>+_xlfn.XLOOKUP(I36,ccs!O:O,ccs!I:I,0,0,1)</f>
        <v>4851</v>
      </c>
      <c r="F36" s="149">
        <f>ROUND(ROUND(E36,2)*ROUND(C36,2),2)</f>
        <v>14553</v>
      </c>
      <c r="H36" s="12" t="s">
        <v>1488</v>
      </c>
      <c r="I36" t="str">
        <f>+_xlfn.CONCAT(H36,"-",A36)</f>
        <v>B4/08/02-C</v>
      </c>
      <c r="K36" s="150">
        <f>+_xlfn.XLOOKUP(I36,ccs!O:O,ccs!N:N,0,0,1)</f>
        <v>0</v>
      </c>
    </row>
    <row r="37" spans="1:11">
      <c r="A37" s="200"/>
      <c r="B37" s="36"/>
      <c r="H37" s="12" t="s">
        <v>1488</v>
      </c>
      <c r="K37" s="150">
        <f>+_xlfn.XLOOKUP(I37,ccs!O:O,ccs!N:N,0,0,1)</f>
        <v>0</v>
      </c>
    </row>
    <row r="38" spans="1:11">
      <c r="A38" s="200" t="s">
        <v>8</v>
      </c>
      <c r="B38" s="59" t="s">
        <v>312</v>
      </c>
      <c r="C38" s="29">
        <v>7</v>
      </c>
      <c r="D38" s="32" t="s">
        <v>311</v>
      </c>
      <c r="E38" s="95">
        <f>+_xlfn.XLOOKUP(I38,ccs!O:O,ccs!I:I,0,0,1)</f>
        <v>4851</v>
      </c>
      <c r="F38" s="149">
        <f>ROUND(ROUND(E38,2)*ROUND(C38,2),2)</f>
        <v>33957</v>
      </c>
      <c r="H38" s="12" t="s">
        <v>1488</v>
      </c>
      <c r="I38" t="str">
        <f>+_xlfn.CONCAT(H38,"-",A38)</f>
        <v>B4/08/02-D</v>
      </c>
      <c r="K38" s="150">
        <f>+_xlfn.XLOOKUP(I38,ccs!O:O,ccs!N:N,0,0,1)</f>
        <v>0</v>
      </c>
    </row>
    <row r="39" spans="1:11">
      <c r="A39" s="200"/>
      <c r="B39" s="36"/>
      <c r="H39" s="12" t="s">
        <v>1488</v>
      </c>
      <c r="K39" s="150">
        <f>+_xlfn.XLOOKUP(I39,ccs!O:O,ccs!N:N,0,0,1)</f>
        <v>0</v>
      </c>
    </row>
    <row r="40" spans="1:11">
      <c r="A40" s="200" t="s">
        <v>10</v>
      </c>
      <c r="B40" s="59" t="s">
        <v>313</v>
      </c>
      <c r="C40" s="29">
        <v>11</v>
      </c>
      <c r="D40" s="32" t="s">
        <v>311</v>
      </c>
      <c r="E40" s="95">
        <f>+_xlfn.XLOOKUP(I40,ccs!O:O,ccs!I:I,0,0,1)</f>
        <v>5390</v>
      </c>
      <c r="F40" s="149">
        <f>ROUND(ROUND(E40,2)*ROUND(C40,2),2)</f>
        <v>59290</v>
      </c>
      <c r="H40" s="12" t="s">
        <v>1488</v>
      </c>
      <c r="I40" t="str">
        <f>+_xlfn.CONCAT(H40,"-",A40)</f>
        <v>B4/08/02-E</v>
      </c>
      <c r="K40" s="150">
        <f>+_xlfn.XLOOKUP(I40,ccs!O:O,ccs!N:N,0,0,1)</f>
        <v>0</v>
      </c>
    </row>
    <row r="41" spans="1:11">
      <c r="A41" s="200"/>
      <c r="B41" s="36"/>
      <c r="H41" s="12" t="s">
        <v>1488</v>
      </c>
      <c r="K41" s="150">
        <f>+_xlfn.XLOOKUP(I41,ccs!O:O,ccs!N:N,0,0,1)</f>
        <v>0</v>
      </c>
    </row>
    <row r="42" spans="1:11">
      <c r="A42" s="200" t="s">
        <v>11</v>
      </c>
      <c r="B42" s="59" t="s">
        <v>314</v>
      </c>
      <c r="C42" s="29">
        <f>4+2+1</f>
        <v>7</v>
      </c>
      <c r="D42" s="32" t="s">
        <v>311</v>
      </c>
      <c r="E42" s="95">
        <f>+_xlfn.XLOOKUP(I42,ccs!O:O,ccs!I:I,0,0,1)</f>
        <v>5955.95</v>
      </c>
      <c r="F42" s="149">
        <f>ROUND(ROUND(E42,2)*ROUND(C42,2),2)</f>
        <v>41691.65</v>
      </c>
      <c r="H42" s="12" t="s">
        <v>1488</v>
      </c>
      <c r="I42" t="str">
        <f>+_xlfn.CONCAT(H42,"-",A42)</f>
        <v>B4/08/02-F</v>
      </c>
      <c r="K42" s="150">
        <f>+_xlfn.XLOOKUP(I42,ccs!O:O,ccs!N:N,0,0,1)</f>
        <v>0</v>
      </c>
    </row>
    <row r="43" spans="1:11">
      <c r="A43" s="200"/>
      <c r="B43" s="36"/>
      <c r="H43" s="12" t="s">
        <v>1488</v>
      </c>
      <c r="K43" s="150">
        <f>+_xlfn.XLOOKUP(I43,ccs!O:O,ccs!N:N,0,0,1)</f>
        <v>0</v>
      </c>
    </row>
    <row r="44" spans="1:11">
      <c r="A44" s="200"/>
      <c r="B44" s="344" t="s">
        <v>324</v>
      </c>
      <c r="H44" s="12" t="s">
        <v>1489</v>
      </c>
      <c r="K44" s="150">
        <f>+_xlfn.XLOOKUP(I44,ccs!O:O,ccs!N:N,0,0,1)</f>
        <v>0</v>
      </c>
    </row>
    <row r="45" spans="1:11">
      <c r="A45" s="200"/>
      <c r="B45" s="59"/>
      <c r="H45" s="12" t="s">
        <v>1489</v>
      </c>
      <c r="K45" s="150">
        <f>+_xlfn.XLOOKUP(I45,ccs!O:O,ccs!N:N,0,0,1)</f>
        <v>0</v>
      </c>
    </row>
    <row r="46" spans="1:11" ht="93">
      <c r="A46" s="200"/>
      <c r="B46" s="58" t="s">
        <v>325</v>
      </c>
      <c r="H46" s="12" t="s">
        <v>1489</v>
      </c>
      <c r="K46" s="150">
        <f>+_xlfn.XLOOKUP(I46,ccs!O:O,ccs!N:N,0,0,1)</f>
        <v>0</v>
      </c>
    </row>
    <row r="47" spans="1:11">
      <c r="A47" s="200"/>
      <c r="B47" s="58"/>
      <c r="H47" s="12" t="s">
        <v>1489</v>
      </c>
      <c r="K47" s="150">
        <f>+_xlfn.XLOOKUP(I47,ccs!O:O,ccs!N:N,0,0,1)</f>
        <v>0</v>
      </c>
    </row>
    <row r="48" spans="1:11">
      <c r="A48" s="200" t="s">
        <v>5</v>
      </c>
      <c r="B48" s="59" t="s">
        <v>326</v>
      </c>
      <c r="C48" s="29">
        <v>2</v>
      </c>
      <c r="D48" s="32" t="s">
        <v>311</v>
      </c>
      <c r="E48" s="95">
        <f>+_xlfn.XLOOKUP(I48,ccs!O:O,ccs!I:I,0,0,1)</f>
        <v>20250</v>
      </c>
      <c r="F48" s="149">
        <f>ROUND(ROUND(E48,2)*ROUND(C48,2),2)</f>
        <v>40500</v>
      </c>
      <c r="H48" s="12" t="s">
        <v>1489</v>
      </c>
      <c r="I48" t="str">
        <f>+_xlfn.CONCAT(H48,"-",A48)</f>
        <v>B4/08/03-A</v>
      </c>
      <c r="K48" s="150">
        <f>+_xlfn.XLOOKUP(I48,ccs!O:O,ccs!N:N,0,0,1)</f>
        <v>0</v>
      </c>
    </row>
    <row r="49" spans="1:11">
      <c r="A49" s="200"/>
      <c r="B49" s="58"/>
      <c r="H49" s="12" t="s">
        <v>1489</v>
      </c>
      <c r="K49" s="150">
        <f>+_xlfn.XLOOKUP(I49,ccs!O:O,ccs!N:N,0,0,1)</f>
        <v>0</v>
      </c>
    </row>
    <row r="50" spans="1:11">
      <c r="A50" s="200" t="s">
        <v>6</v>
      </c>
      <c r="B50" s="59" t="s">
        <v>327</v>
      </c>
      <c r="C50" s="29">
        <v>6</v>
      </c>
      <c r="D50" s="32" t="s">
        <v>311</v>
      </c>
      <c r="E50" s="95">
        <f>+_xlfn.XLOOKUP(I50,ccs!O:O,ccs!I:I,0,0,1)</f>
        <v>22275</v>
      </c>
      <c r="F50" s="149">
        <f>ROUND(ROUND(E50,2)*ROUND(C50,2),2)</f>
        <v>133650</v>
      </c>
      <c r="H50" s="12" t="s">
        <v>1489</v>
      </c>
      <c r="I50" t="str">
        <f>+_xlfn.CONCAT(H50,"-",A50)</f>
        <v>B4/08/03-B</v>
      </c>
      <c r="K50" s="150">
        <f>+_xlfn.XLOOKUP(I50,ccs!O:O,ccs!N:N,0,0,1)</f>
        <v>0</v>
      </c>
    </row>
    <row r="51" spans="1:11">
      <c r="A51" s="200"/>
      <c r="B51" s="58"/>
      <c r="H51" s="12" t="s">
        <v>1489</v>
      </c>
      <c r="K51" s="150">
        <f>+_xlfn.XLOOKUP(I51,ccs!O:O,ccs!N:N,0,0,1)</f>
        <v>0</v>
      </c>
    </row>
    <row r="52" spans="1:11">
      <c r="A52" s="200" t="s">
        <v>7</v>
      </c>
      <c r="B52" s="59" t="s">
        <v>328</v>
      </c>
      <c r="C52" s="29">
        <v>6</v>
      </c>
      <c r="D52" s="32" t="s">
        <v>311</v>
      </c>
      <c r="E52" s="95">
        <f>+_xlfn.XLOOKUP(I52,ccs!O:O,ccs!I:I,0,0,1)</f>
        <v>24300</v>
      </c>
      <c r="F52" s="149">
        <f>ROUND(ROUND(E52,2)*ROUND(C52,2),2)</f>
        <v>145800</v>
      </c>
      <c r="H52" s="12" t="s">
        <v>1489</v>
      </c>
      <c r="I52" t="str">
        <f>+_xlfn.CONCAT(H52,"-",A52)</f>
        <v>B4/08/03-C</v>
      </c>
      <c r="K52" s="150">
        <f>+_xlfn.XLOOKUP(I52,ccs!O:O,ccs!N:N,0,0,1)</f>
        <v>0</v>
      </c>
    </row>
    <row r="53" spans="1:11">
      <c r="A53" s="200"/>
      <c r="B53" s="58"/>
      <c r="H53" s="12" t="s">
        <v>1489</v>
      </c>
      <c r="K53" s="150">
        <f>+_xlfn.XLOOKUP(I53,ccs!O:O,ccs!N:N,0,0,1)</f>
        <v>0</v>
      </c>
    </row>
    <row r="54" spans="1:11">
      <c r="A54" s="200" t="s">
        <v>8</v>
      </c>
      <c r="B54" s="59" t="s">
        <v>329</v>
      </c>
      <c r="C54" s="29">
        <v>7</v>
      </c>
      <c r="D54" s="32" t="s">
        <v>311</v>
      </c>
      <c r="E54" s="95">
        <f>+_xlfn.XLOOKUP(I54,ccs!O:O,ccs!I:I,0,0,1)</f>
        <v>42525</v>
      </c>
      <c r="F54" s="149">
        <f>ROUND(ROUND(E54,2)*ROUND(C54,2),2)</f>
        <v>297675</v>
      </c>
      <c r="H54" s="12" t="s">
        <v>1489</v>
      </c>
      <c r="I54" t="str">
        <f>+_xlfn.CONCAT(H54,"-",A54)</f>
        <v>B4/08/03-D</v>
      </c>
      <c r="K54" s="150">
        <f>+_xlfn.XLOOKUP(I54,ccs!O:O,ccs!N:N,0,0,1)</f>
        <v>0</v>
      </c>
    </row>
    <row r="55" spans="1:11">
      <c r="A55" s="200"/>
      <c r="B55" s="58"/>
      <c r="H55" s="12" t="s">
        <v>1489</v>
      </c>
      <c r="K55" s="150">
        <f>+_xlfn.XLOOKUP(I55,ccs!O:O,ccs!N:N,0,0,1)</f>
        <v>0</v>
      </c>
    </row>
    <row r="56" spans="1:11">
      <c r="A56" s="200" t="s">
        <v>10</v>
      </c>
      <c r="B56" s="59" t="s">
        <v>330</v>
      </c>
      <c r="C56" s="29">
        <v>68</v>
      </c>
      <c r="D56" s="32" t="s">
        <v>311</v>
      </c>
      <c r="E56" s="95">
        <f>+_xlfn.XLOOKUP(I56,ccs!O:O,ccs!I:I,0,0,1)</f>
        <v>34020</v>
      </c>
      <c r="F56" s="149">
        <f>ROUND(ROUND(E56,2)*ROUND(C56,2),2)</f>
        <v>2313360</v>
      </c>
      <c r="H56" s="12" t="s">
        <v>1489</v>
      </c>
      <c r="I56" t="str">
        <f>+_xlfn.CONCAT(H56,"-",A56)</f>
        <v>B4/08/03-E</v>
      </c>
      <c r="K56" s="150">
        <f>+_xlfn.XLOOKUP(I56,ccs!O:O,ccs!N:N,0,0,1)</f>
        <v>0</v>
      </c>
    </row>
    <row r="57" spans="1:11">
      <c r="A57" s="200"/>
      <c r="B57" s="59"/>
      <c r="H57" s="12" t="s">
        <v>1489</v>
      </c>
      <c r="K57" s="150">
        <f>+_xlfn.XLOOKUP(I57,ccs!O:O,ccs!N:N,0,0,1)</f>
        <v>0</v>
      </c>
    </row>
    <row r="58" spans="1:11">
      <c r="A58" s="200" t="s">
        <v>11</v>
      </c>
      <c r="B58" s="59" t="s">
        <v>331</v>
      </c>
      <c r="C58" s="29">
        <f>4+6</f>
        <v>10</v>
      </c>
      <c r="D58" s="32" t="s">
        <v>311</v>
      </c>
      <c r="E58" s="95">
        <f>+_xlfn.XLOOKUP(I58,ccs!O:O,ccs!I:I,0,0,1)</f>
        <v>33763.5</v>
      </c>
      <c r="F58" s="149">
        <f>ROUND(ROUND(E58,2)*ROUND(C58,2),2)</f>
        <v>337635</v>
      </c>
      <c r="H58" s="12" t="s">
        <v>1489</v>
      </c>
      <c r="I58" t="str">
        <f>+_xlfn.CONCAT(H58,"-",A58)</f>
        <v>B4/08/03-F</v>
      </c>
      <c r="K58" s="150">
        <f>+_xlfn.XLOOKUP(I58,ccs!O:O,ccs!N:N,0,0,1)</f>
        <v>0</v>
      </c>
    </row>
    <row r="59" spans="1:11">
      <c r="A59" s="200"/>
      <c r="B59" s="59"/>
      <c r="H59" s="12" t="s">
        <v>1489</v>
      </c>
      <c r="K59" s="150">
        <f>+_xlfn.XLOOKUP(I59,ccs!O:O,ccs!N:N,0,0,1)</f>
        <v>0</v>
      </c>
    </row>
    <row r="60" spans="1:11">
      <c r="A60" s="200" t="s">
        <v>27</v>
      </c>
      <c r="B60" s="59" t="s">
        <v>332</v>
      </c>
      <c r="C60" s="345">
        <v>2</v>
      </c>
      <c r="D60" s="32" t="s">
        <v>311</v>
      </c>
      <c r="E60" s="95">
        <f>+_xlfn.XLOOKUP(I60,ccs!O:O,ccs!I:I,0,0,1)</f>
        <v>61438.5</v>
      </c>
      <c r="F60" s="149">
        <f>ROUND(ROUND(E60,2)*ROUND(C60,2),2)</f>
        <v>122877</v>
      </c>
      <c r="H60" s="12" t="s">
        <v>1489</v>
      </c>
      <c r="I60" t="str">
        <f>+_xlfn.CONCAT(H60,"-",A60)</f>
        <v>B4/08/03-G</v>
      </c>
      <c r="K60" s="150">
        <f>+_xlfn.XLOOKUP(I60,ccs!O:O,ccs!N:N,0,0,1)</f>
        <v>0</v>
      </c>
    </row>
    <row r="61" spans="1:11">
      <c r="A61" s="200"/>
      <c r="B61" s="59"/>
      <c r="H61" s="12" t="s">
        <v>1489</v>
      </c>
      <c r="K61" s="150">
        <f>+_xlfn.XLOOKUP(I61,ccs!O:O,ccs!N:N,0,0,1)</f>
        <v>0</v>
      </c>
    </row>
    <row r="62" spans="1:11">
      <c r="A62" s="200"/>
      <c r="B62" s="16" t="s">
        <v>333</v>
      </c>
      <c r="H62" s="12" t="s">
        <v>1489</v>
      </c>
      <c r="K62" s="150">
        <f>+_xlfn.XLOOKUP(I62,ccs!O:O,ccs!N:N,0,0,1)</f>
        <v>0</v>
      </c>
    </row>
    <row r="63" spans="1:11">
      <c r="A63" s="200"/>
      <c r="B63" s="14"/>
      <c r="H63" s="12" t="s">
        <v>1489</v>
      </c>
      <c r="K63" s="150">
        <f>+_xlfn.XLOOKUP(I63,ccs!O:O,ccs!N:N,0,0,1)</f>
        <v>0</v>
      </c>
    </row>
    <row r="64" spans="1:11" ht="77.5">
      <c r="A64" s="200"/>
      <c r="B64" s="16" t="s">
        <v>334</v>
      </c>
      <c r="H64" s="12" t="s">
        <v>1489</v>
      </c>
      <c r="K64" s="150">
        <f>+_xlfn.XLOOKUP(I64,ccs!O:O,ccs!N:N,0,0,1)</f>
        <v>0</v>
      </c>
    </row>
    <row r="65" spans="1:11">
      <c r="A65" s="200"/>
      <c r="B65" s="35"/>
      <c r="H65" s="12" t="s">
        <v>1489</v>
      </c>
      <c r="K65" s="150">
        <f>+_xlfn.XLOOKUP(I65,ccs!O:O,ccs!N:N,0,0,1)</f>
        <v>0</v>
      </c>
    </row>
    <row r="66" spans="1:11">
      <c r="A66" s="200" t="s">
        <v>28</v>
      </c>
      <c r="B66" s="36" t="s">
        <v>335</v>
      </c>
      <c r="C66" s="29">
        <v>3</v>
      </c>
      <c r="D66" s="32" t="s">
        <v>249</v>
      </c>
      <c r="E66" s="95">
        <f>+_xlfn.XLOOKUP(I66,ccs!O:O,ccs!I:I,0,0,1)</f>
        <v>1400</v>
      </c>
      <c r="F66" s="149">
        <f>ROUND(ROUND(E66,2)*ROUND(C66,2),2)</f>
        <v>4200</v>
      </c>
      <c r="H66" s="12" t="s">
        <v>1489</v>
      </c>
      <c r="I66" t="str">
        <f>+_xlfn.CONCAT(H66,"-",A66)</f>
        <v>B4/08/03-H</v>
      </c>
      <c r="K66" s="150">
        <f>+_xlfn.XLOOKUP(I66,ccs!O:O,ccs!N:N,0,0,1)</f>
        <v>0</v>
      </c>
    </row>
    <row r="67" spans="1:11">
      <c r="A67" s="200"/>
      <c r="B67" s="36"/>
      <c r="H67" s="12" t="s">
        <v>1489</v>
      </c>
      <c r="K67" s="150">
        <f>+_xlfn.XLOOKUP(I67,ccs!O:O,ccs!N:N,0,0,1)</f>
        <v>0</v>
      </c>
    </row>
    <row r="68" spans="1:11">
      <c r="A68" s="200" t="s">
        <v>33</v>
      </c>
      <c r="B68" s="36" t="s">
        <v>336</v>
      </c>
      <c r="C68" s="29">
        <v>14</v>
      </c>
      <c r="D68" s="32" t="s">
        <v>249</v>
      </c>
      <c r="E68" s="95">
        <f>+_xlfn.XLOOKUP(I68,ccs!O:O,ccs!I:I,0,0,1)</f>
        <v>1400</v>
      </c>
      <c r="F68" s="149">
        <f>ROUND(ROUND(E68,2)*ROUND(C68,2),2)</f>
        <v>19600</v>
      </c>
      <c r="H68" s="12" t="s">
        <v>1489</v>
      </c>
      <c r="I68" t="str">
        <f>+_xlfn.CONCAT(H68,"-",A68)</f>
        <v>B4/08/03-J</v>
      </c>
      <c r="K68" s="150">
        <f>+_xlfn.XLOOKUP(I68,ccs!O:O,ccs!N:N,0,0,1)</f>
        <v>0</v>
      </c>
    </row>
    <row r="69" spans="1:11">
      <c r="A69" s="200"/>
      <c r="B69" s="36"/>
      <c r="H69" s="12" t="s">
        <v>1489</v>
      </c>
      <c r="K69" s="150">
        <f>+_xlfn.XLOOKUP(I69,ccs!O:O,ccs!N:N,0,0,1)</f>
        <v>0</v>
      </c>
    </row>
    <row r="70" spans="1:11">
      <c r="A70" s="200" t="s">
        <v>34</v>
      </c>
      <c r="B70" s="36" t="s">
        <v>337</v>
      </c>
      <c r="C70" s="29">
        <v>6</v>
      </c>
      <c r="D70" s="32" t="s">
        <v>249</v>
      </c>
      <c r="E70" s="95">
        <f>+_xlfn.XLOOKUP(I70,ccs!O:O,ccs!I:I,0,0,1)</f>
        <v>1400</v>
      </c>
      <c r="F70" s="149">
        <f>ROUND(ROUND(E70,2)*ROUND(C70,2),2)</f>
        <v>8400</v>
      </c>
      <c r="H70" s="12" t="s">
        <v>1489</v>
      </c>
      <c r="I70" t="str">
        <f>+_xlfn.CONCAT(H70,"-",A70)</f>
        <v>B4/08/03-K</v>
      </c>
      <c r="K70" s="150">
        <f>+_xlfn.XLOOKUP(I70,ccs!O:O,ccs!N:N,0,0,1)</f>
        <v>0</v>
      </c>
    </row>
    <row r="71" spans="1:11">
      <c r="A71" s="200"/>
      <c r="B71" s="36"/>
      <c r="H71" s="12" t="s">
        <v>1489</v>
      </c>
      <c r="K71" s="150">
        <f>+_xlfn.XLOOKUP(I71,ccs!O:O,ccs!N:N,0,0,1)</f>
        <v>0</v>
      </c>
    </row>
    <row r="72" spans="1:11">
      <c r="A72" s="200"/>
      <c r="B72" s="59"/>
      <c r="H72" s="12" t="s">
        <v>1489</v>
      </c>
      <c r="K72" s="150">
        <f>+_xlfn.XLOOKUP(I72,ccs!O:O,ccs!N:N,0,0,1)</f>
        <v>0</v>
      </c>
    </row>
    <row r="73" spans="1:11">
      <c r="H73" s="12" t="s">
        <v>1489</v>
      </c>
      <c r="K73" s="150">
        <f>+_xlfn.XLOOKUP(I73,ccs!O:O,ccs!N:N,0,0,1)</f>
        <v>0</v>
      </c>
    </row>
    <row r="74" spans="1:11">
      <c r="B74" s="6" t="s">
        <v>16</v>
      </c>
      <c r="F74" s="33"/>
      <c r="H74" s="12" t="s">
        <v>1489</v>
      </c>
    </row>
    <row r="75" spans="1:11">
      <c r="B75" s="7" t="s">
        <v>9</v>
      </c>
      <c r="E75" s="31" t="s">
        <v>12</v>
      </c>
      <c r="F75" s="31">
        <f>SUM(F3:F74)</f>
        <v>4372323.1500000004</v>
      </c>
      <c r="H75" s="12" t="s">
        <v>1489</v>
      </c>
    </row>
    <row r="76" spans="1:11" ht="16" thickBot="1">
      <c r="F76" s="34"/>
      <c r="H76" s="12" t="s">
        <v>1489</v>
      </c>
    </row>
    <row r="77" spans="1:11" ht="16" thickTop="1"/>
  </sheetData>
  <sheetProtection selectLockedCells="1" selectUnlockedCells="1"/>
  <autoFilter ref="A1:I77" xr:uid="{FA1B63EC-D202-4FB6-8287-8901C94CE373}"/>
  <pageMargins left="0.5" right="0.5" top="1" bottom="1" header="0.5" footer="0.5"/>
  <pageSetup paperSize="9" orientation="portrait" r:id="rId1"/>
  <headerFooter>
    <oddHeader>&amp;R&amp;"Times New Roman"&amp;10Shared Facility Hub (SFH) Assets Project
Package 1 - Distribution Centre (DC)</oddHeader>
    <oddFooter>&amp;L&amp;"Times New Roman,Regular"OPENINGS
&amp;8 1RI12073-073D06-DAH-BOQ-PM-0001-01&amp;R&amp;"Times New Roman,Regular"08 - Page &amp;P of &amp;N</oddFooter>
  </headerFooter>
  <rowBreaks count="2" manualBreakCount="2">
    <brk id="25" max="5" man="1"/>
    <brk id="43"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48133-80A7-4D88-A87E-B23BB9556D33}">
  <sheetPr>
    <tabColor rgb="FFFFFF00"/>
  </sheetPr>
  <dimension ref="A1:I81"/>
  <sheetViews>
    <sheetView showZeros="0" view="pageBreakPreview" zoomScaleNormal="100" zoomScaleSheetLayoutView="100" workbookViewId="0">
      <selection activeCell="I10" sqref="I10"/>
    </sheetView>
  </sheetViews>
  <sheetFormatPr defaultColWidth="9.1796875" defaultRowHeight="15.5"/>
  <cols>
    <col min="1" max="1" width="6.6328125" style="7" customWidth="1"/>
    <col min="2" max="2" width="40.6328125" style="7" customWidth="1"/>
    <col min="3" max="3" width="10.6328125" style="29" customWidth="1"/>
    <col min="4" max="4" width="10.6328125" style="32" customWidth="1"/>
    <col min="5" max="6" width="12.6328125" style="31" customWidth="1"/>
    <col min="7" max="7" width="9.1796875" style="4"/>
    <col min="8" max="9" width="9.26953125" style="4" customWidth="1"/>
    <col min="10" max="16384" width="9.1796875" style="4"/>
  </cols>
  <sheetData>
    <row r="1" spans="1:9">
      <c r="A1" s="3" t="s">
        <v>0</v>
      </c>
      <c r="B1" s="183" t="s">
        <v>35</v>
      </c>
      <c r="C1" s="17" t="s">
        <v>3</v>
      </c>
      <c r="D1" s="18" t="s">
        <v>1</v>
      </c>
      <c r="E1" s="19" t="s">
        <v>2</v>
      </c>
      <c r="F1" s="19" t="s">
        <v>4</v>
      </c>
      <c r="H1" s="552" t="s">
        <v>1471</v>
      </c>
      <c r="I1" s="552" t="s">
        <v>1472</v>
      </c>
    </row>
    <row r="2" spans="1:9">
      <c r="A2" s="5"/>
      <c r="B2" s="8"/>
      <c r="C2" s="20"/>
      <c r="D2" s="21"/>
      <c r="E2" s="22"/>
      <c r="F2" s="22" t="s">
        <v>12</v>
      </c>
    </row>
    <row r="3" spans="1:9">
      <c r="A3" s="6"/>
      <c r="B3" s="1"/>
      <c r="C3" s="23"/>
      <c r="D3" s="24"/>
      <c r="E3" s="25"/>
      <c r="F3" s="25"/>
    </row>
    <row r="4" spans="1:9" s="12" customFormat="1" ht="15">
      <c r="A4" s="10"/>
      <c r="B4" s="40" t="s">
        <v>14</v>
      </c>
      <c r="C4" s="26"/>
      <c r="D4" s="27"/>
      <c r="E4" s="28"/>
      <c r="F4" s="28"/>
      <c r="H4" s="12" t="s">
        <v>1490</v>
      </c>
    </row>
    <row r="5" spans="1:9">
      <c r="A5" s="2"/>
      <c r="B5" s="9"/>
      <c r="D5" s="30"/>
      <c r="H5" s="12" t="s">
        <v>1490</v>
      </c>
    </row>
    <row r="6" spans="1:9" ht="31">
      <c r="A6" s="200"/>
      <c r="B6" s="35" t="s">
        <v>338</v>
      </c>
      <c r="H6" s="12" t="s">
        <v>1490</v>
      </c>
    </row>
    <row r="7" spans="1:9">
      <c r="A7" s="200"/>
      <c r="B7" s="36"/>
      <c r="H7" s="12" t="s">
        <v>1490</v>
      </c>
    </row>
    <row r="8" spans="1:9">
      <c r="A8" s="200"/>
      <c r="B8" s="35" t="s">
        <v>339</v>
      </c>
      <c r="H8" s="12" t="s">
        <v>1490</v>
      </c>
    </row>
    <row r="9" spans="1:9">
      <c r="A9" s="200"/>
      <c r="B9" s="36"/>
      <c r="H9" s="12" t="s">
        <v>1490</v>
      </c>
    </row>
    <row r="10" spans="1:9">
      <c r="A10" s="200" t="s">
        <v>5</v>
      </c>
      <c r="B10" s="36" t="s">
        <v>340</v>
      </c>
      <c r="C10" s="29">
        <f>174+776+2867</f>
        <v>3817</v>
      </c>
      <c r="D10" s="32" t="s">
        <v>249</v>
      </c>
      <c r="E10" s="95">
        <f>+_xlfn.XLOOKUP(I10,ccs!O:O,ccs!I:I,0,0,1)</f>
        <v>89.49</v>
      </c>
      <c r="F10" s="149">
        <f>ROUND(ROUND(E10,2)*ROUND(C10,2),2)</f>
        <v>341583.33</v>
      </c>
      <c r="H10" s="12" t="s">
        <v>1490</v>
      </c>
      <c r="I10" t="str">
        <f>+_xlfn.CONCAT(H10,"-",A10)</f>
        <v>B4/09/01-A</v>
      </c>
    </row>
    <row r="11" spans="1:9">
      <c r="A11" s="200"/>
      <c r="B11" s="36"/>
      <c r="H11" s="12" t="s">
        <v>1490</v>
      </c>
    </row>
    <row r="12" spans="1:9">
      <c r="A12" s="200" t="s">
        <v>6</v>
      </c>
      <c r="B12" s="36" t="s">
        <v>341</v>
      </c>
      <c r="C12" s="29">
        <f>674+422</f>
        <v>1096</v>
      </c>
      <c r="D12" s="32" t="s">
        <v>249</v>
      </c>
      <c r="E12" s="95">
        <f>+_xlfn.XLOOKUP(I12,ccs!O:O,ccs!I:I,0,0,1)</f>
        <v>104.88</v>
      </c>
      <c r="F12" s="149">
        <f>ROUND(ROUND(E12,2)*ROUND(C12,2),2)</f>
        <v>114948.48</v>
      </c>
      <c r="H12" s="12" t="s">
        <v>1490</v>
      </c>
      <c r="I12" t="str">
        <f>+_xlfn.CONCAT(H12,"-",A12)</f>
        <v>B4/09/01-B</v>
      </c>
    </row>
    <row r="13" spans="1:9">
      <c r="A13" s="200"/>
      <c r="B13" s="36"/>
      <c r="H13" s="12" t="s">
        <v>1490</v>
      </c>
    </row>
    <row r="14" spans="1:9">
      <c r="A14" s="200"/>
      <c r="B14" s="50" t="s">
        <v>342</v>
      </c>
      <c r="C14" s="67"/>
      <c r="D14" s="44"/>
      <c r="H14" s="12" t="s">
        <v>1490</v>
      </c>
    </row>
    <row r="15" spans="1:9">
      <c r="A15" s="200"/>
      <c r="B15" s="52"/>
      <c r="C15" s="67"/>
      <c r="D15" s="44"/>
      <c r="H15" s="12" t="s">
        <v>1490</v>
      </c>
    </row>
    <row r="16" spans="1:9" ht="93">
      <c r="A16" s="200"/>
      <c r="B16" s="50" t="s">
        <v>343</v>
      </c>
      <c r="C16" s="67"/>
      <c r="D16" s="44"/>
      <c r="H16" s="12" t="s">
        <v>1490</v>
      </c>
    </row>
    <row r="17" spans="1:9">
      <c r="A17" s="200"/>
      <c r="B17" s="45"/>
      <c r="C17" s="67"/>
      <c r="D17" s="44"/>
      <c r="H17" s="12" t="s">
        <v>1490</v>
      </c>
    </row>
    <row r="18" spans="1:9">
      <c r="A18" s="200" t="s">
        <v>7</v>
      </c>
      <c r="B18" s="52" t="s">
        <v>344</v>
      </c>
      <c r="C18" s="69">
        <f>29</f>
        <v>29</v>
      </c>
      <c r="D18" s="32" t="s">
        <v>249</v>
      </c>
      <c r="E18" s="95">
        <f>+_xlfn.XLOOKUP(I18,ccs!O:O,ccs!I:I,0,0,1)</f>
        <v>135.06</v>
      </c>
      <c r="F18" s="149">
        <f>ROUND(ROUND(E18,2)*ROUND(C18,2),2)</f>
        <v>3916.74</v>
      </c>
      <c r="H18" s="12" t="s">
        <v>1490</v>
      </c>
      <c r="I18" t="str">
        <f>+_xlfn.CONCAT(H18,"-",A18)</f>
        <v>B4/09/01-C</v>
      </c>
    </row>
    <row r="19" spans="1:9">
      <c r="A19" s="200"/>
      <c r="B19" s="45"/>
      <c r="C19" s="67"/>
      <c r="D19" s="48"/>
      <c r="H19" s="12" t="s">
        <v>1490</v>
      </c>
    </row>
    <row r="20" spans="1:9">
      <c r="A20" s="200" t="s">
        <v>8</v>
      </c>
      <c r="B20" s="52" t="s">
        <v>345</v>
      </c>
      <c r="C20" s="69">
        <f>37+5</f>
        <v>42</v>
      </c>
      <c r="D20" s="32" t="s">
        <v>249</v>
      </c>
      <c r="E20" s="95">
        <f>+_xlfn.XLOOKUP(I20,ccs!O:O,ccs!I:I,0,0,1)</f>
        <v>143.22</v>
      </c>
      <c r="F20" s="149">
        <f>ROUND(ROUND(E20,2)*ROUND(C20,2),2)</f>
        <v>6015.24</v>
      </c>
      <c r="H20" s="12" t="s">
        <v>1490</v>
      </c>
      <c r="I20" t="str">
        <f>+_xlfn.CONCAT(H20,"-",A20)</f>
        <v>B4/09/01-D</v>
      </c>
    </row>
    <row r="21" spans="1:9">
      <c r="A21" s="200"/>
      <c r="B21" s="45"/>
      <c r="C21" s="67"/>
      <c r="D21" s="48"/>
      <c r="H21" s="12" t="s">
        <v>1490</v>
      </c>
    </row>
    <row r="22" spans="1:9">
      <c r="A22" s="200"/>
      <c r="B22" s="15" t="s">
        <v>346</v>
      </c>
      <c r="H22" s="12" t="s">
        <v>1490</v>
      </c>
    </row>
    <row r="23" spans="1:9">
      <c r="A23" s="200"/>
      <c r="B23" s="36"/>
      <c r="H23" s="12" t="s">
        <v>1490</v>
      </c>
    </row>
    <row r="24" spans="1:9" ht="46.5">
      <c r="A24" s="200"/>
      <c r="B24" s="15" t="s">
        <v>347</v>
      </c>
      <c r="H24" s="12" t="s">
        <v>1490</v>
      </c>
    </row>
    <row r="25" spans="1:9">
      <c r="A25" s="200"/>
      <c r="B25" s="13"/>
      <c r="H25" s="12" t="s">
        <v>1490</v>
      </c>
    </row>
    <row r="26" spans="1:9">
      <c r="A26" s="200" t="s">
        <v>10</v>
      </c>
      <c r="B26" s="13" t="s">
        <v>348</v>
      </c>
      <c r="C26" s="29">
        <f>29</f>
        <v>29</v>
      </c>
      <c r="D26" s="32" t="s">
        <v>249</v>
      </c>
      <c r="E26" s="95">
        <f>+_xlfn.XLOOKUP(I26,ccs!O:O,ccs!I:I,0,0,1)</f>
        <v>352.34</v>
      </c>
      <c r="F26" s="149">
        <f>ROUND(ROUND(E26,2)*ROUND(C26,2),2)</f>
        <v>10217.86</v>
      </c>
      <c r="H26" s="12" t="s">
        <v>1490</v>
      </c>
      <c r="I26" t="str">
        <f>+_xlfn.CONCAT(H26,"-",A26)</f>
        <v>B4/09/01-E</v>
      </c>
    </row>
    <row r="27" spans="1:9">
      <c r="A27" s="200"/>
      <c r="B27" s="13"/>
      <c r="H27" s="12" t="s">
        <v>1490</v>
      </c>
    </row>
    <row r="28" spans="1:9">
      <c r="A28" s="200" t="s">
        <v>11</v>
      </c>
      <c r="B28" s="13" t="s">
        <v>349</v>
      </c>
      <c r="C28" s="29">
        <f>37+5</f>
        <v>42</v>
      </c>
      <c r="D28" s="32" t="s">
        <v>249</v>
      </c>
      <c r="E28" s="95">
        <f>+_xlfn.XLOOKUP(I28,ccs!O:O,ccs!I:I,0,0,1)</f>
        <v>283.58999999999997</v>
      </c>
      <c r="F28" s="149">
        <f>ROUND(ROUND(E28,2)*ROUND(C28,2),2)</f>
        <v>11910.78</v>
      </c>
      <c r="H28" s="12" t="s">
        <v>1490</v>
      </c>
      <c r="I28" t="str">
        <f>+_xlfn.CONCAT(H28,"-",A28)</f>
        <v>B4/09/01-F</v>
      </c>
    </row>
    <row r="29" spans="1:9">
      <c r="A29" s="200"/>
      <c r="B29" s="13"/>
      <c r="H29" s="12" t="s">
        <v>1490</v>
      </c>
    </row>
    <row r="30" spans="1:9" ht="31">
      <c r="A30" s="200" t="s">
        <v>27</v>
      </c>
      <c r="B30" s="13" t="s">
        <v>350</v>
      </c>
      <c r="C30" s="29">
        <f>16</f>
        <v>16</v>
      </c>
      <c r="D30" s="32" t="s">
        <v>249</v>
      </c>
      <c r="E30" s="95">
        <f>+_xlfn.XLOOKUP(I30,ccs!O:O,ccs!I:I,0,0,1)</f>
        <v>352.34</v>
      </c>
      <c r="F30" s="149">
        <f>ROUND(ROUND(E30,2)*ROUND(C30,2),2)</f>
        <v>5637.44</v>
      </c>
      <c r="H30" s="12" t="s">
        <v>1490</v>
      </c>
      <c r="I30" t="str">
        <f>+_xlfn.CONCAT(H30,"-",A30)</f>
        <v>B4/09/01-G</v>
      </c>
    </row>
    <row r="31" spans="1:9">
      <c r="A31" s="200"/>
      <c r="B31" s="13"/>
      <c r="H31" s="12" t="s">
        <v>1490</v>
      </c>
    </row>
    <row r="32" spans="1:9">
      <c r="A32" s="200" t="s">
        <v>28</v>
      </c>
      <c r="B32" s="13" t="s">
        <v>351</v>
      </c>
      <c r="C32" s="29">
        <f>39</f>
        <v>39</v>
      </c>
      <c r="D32" s="32" t="s">
        <v>179</v>
      </c>
      <c r="E32" s="95">
        <f>+_xlfn.XLOOKUP(I32,ccs!O:O,ccs!I:I,0,0,1)</f>
        <v>90.16</v>
      </c>
      <c r="F32" s="149">
        <f>ROUND(ROUND(E32,2)*ROUND(C32,2),2)</f>
        <v>3516.24</v>
      </c>
      <c r="H32" s="12" t="s">
        <v>1490</v>
      </c>
      <c r="I32" t="str">
        <f>+_xlfn.CONCAT(H32,"-",A32)</f>
        <v>B4/09/01-H</v>
      </c>
    </row>
    <row r="33" spans="1:9">
      <c r="A33" s="200"/>
      <c r="B33" s="13"/>
      <c r="H33" s="12" t="s">
        <v>1490</v>
      </c>
    </row>
    <row r="34" spans="1:9" ht="15" customHeight="1">
      <c r="A34" s="200" t="s">
        <v>33</v>
      </c>
      <c r="B34" s="13" t="s">
        <v>352</v>
      </c>
      <c r="C34" s="29">
        <f>26+13</f>
        <v>39</v>
      </c>
      <c r="D34" s="32" t="s">
        <v>179</v>
      </c>
      <c r="E34" s="95">
        <f>+_xlfn.XLOOKUP(I34,ccs!O:O,ccs!I:I,0,0,1)</f>
        <v>87.7</v>
      </c>
      <c r="F34" s="149">
        <f>ROUND(ROUND(E34,2)*ROUND(C34,2),2)</f>
        <v>3420.3</v>
      </c>
      <c r="H34" s="12" t="s">
        <v>1490</v>
      </c>
      <c r="I34" t="str">
        <f>+_xlfn.CONCAT(H34,"-",A34)</f>
        <v>B4/09/01-J</v>
      </c>
    </row>
    <row r="35" spans="1:9" ht="11.5" customHeight="1">
      <c r="A35" s="200"/>
      <c r="B35" s="36"/>
      <c r="H35" s="12" t="s">
        <v>1490</v>
      </c>
    </row>
    <row r="36" spans="1:9">
      <c r="A36" s="200" t="s">
        <v>34</v>
      </c>
      <c r="B36" s="13" t="s">
        <v>353</v>
      </c>
      <c r="C36" s="29">
        <f>17</f>
        <v>17</v>
      </c>
      <c r="D36" s="32" t="s">
        <v>179</v>
      </c>
      <c r="E36" s="95">
        <f>+_xlfn.XLOOKUP(I36,ccs!O:O,ccs!I:I,0,0,1)</f>
        <v>120.16</v>
      </c>
      <c r="F36" s="149">
        <f>ROUND(ROUND(E36,2)*ROUND(C36,2),2)</f>
        <v>2042.72</v>
      </c>
      <c r="H36" s="12" t="s">
        <v>1490</v>
      </c>
      <c r="I36" t="str">
        <f>+_xlfn.CONCAT(H36,"-",A36)</f>
        <v>B4/09/01-K</v>
      </c>
    </row>
    <row r="37" spans="1:9">
      <c r="A37" s="200"/>
      <c r="B37" s="36"/>
      <c r="H37" s="12" t="s">
        <v>1490</v>
      </c>
    </row>
    <row r="38" spans="1:9" ht="31">
      <c r="A38" s="200"/>
      <c r="B38" s="15" t="s">
        <v>354</v>
      </c>
      <c r="H38" s="12" t="s">
        <v>1491</v>
      </c>
    </row>
    <row r="39" spans="1:9">
      <c r="A39" s="200"/>
      <c r="B39" s="13"/>
      <c r="H39" s="12" t="s">
        <v>1491</v>
      </c>
    </row>
    <row r="40" spans="1:9" ht="108.5">
      <c r="A40" s="200"/>
      <c r="B40" s="15" t="s">
        <v>355</v>
      </c>
      <c r="H40" s="12" t="s">
        <v>1491</v>
      </c>
    </row>
    <row r="41" spans="1:9">
      <c r="A41" s="200"/>
      <c r="B41" s="15"/>
      <c r="H41" s="12" t="s">
        <v>1491</v>
      </c>
    </row>
    <row r="42" spans="1:9">
      <c r="A42" s="200" t="s">
        <v>5</v>
      </c>
      <c r="B42" s="13" t="s">
        <v>356</v>
      </c>
      <c r="C42" s="29">
        <f>16</f>
        <v>16</v>
      </c>
      <c r="D42" s="32" t="s">
        <v>249</v>
      </c>
      <c r="E42" s="95">
        <f>+_xlfn.XLOOKUP(I42,ccs!O:O,ccs!I:I,0,0,1)</f>
        <v>195</v>
      </c>
      <c r="F42" s="149">
        <f>ROUND(ROUND(E42,2)*ROUND(C42,2),2)</f>
        <v>3120</v>
      </c>
      <c r="H42" s="12" t="s">
        <v>1491</v>
      </c>
      <c r="I42" t="str">
        <f>+_xlfn.CONCAT(H42,"-",A42)</f>
        <v>B4/09/02-A</v>
      </c>
    </row>
    <row r="43" spans="1:9">
      <c r="A43" s="200"/>
      <c r="B43" s="15"/>
      <c r="H43" s="12" t="s">
        <v>1491</v>
      </c>
    </row>
    <row r="44" spans="1:9">
      <c r="A44" s="200"/>
      <c r="B44" s="35" t="s">
        <v>357</v>
      </c>
      <c r="H44" s="12" t="s">
        <v>1491</v>
      </c>
    </row>
    <row r="45" spans="1:9">
      <c r="A45" s="200"/>
      <c r="B45" s="36"/>
      <c r="H45" s="12" t="s">
        <v>1491</v>
      </c>
    </row>
    <row r="46" spans="1:9" ht="62">
      <c r="A46" s="200"/>
      <c r="B46" s="35" t="s">
        <v>358</v>
      </c>
      <c r="H46" s="12" t="s">
        <v>1491</v>
      </c>
    </row>
    <row r="47" spans="1:9">
      <c r="A47" s="200"/>
      <c r="B47" s="36"/>
      <c r="H47" s="12" t="s">
        <v>1491</v>
      </c>
    </row>
    <row r="48" spans="1:9">
      <c r="A48" s="200" t="s">
        <v>6</v>
      </c>
      <c r="B48" s="36" t="s">
        <v>209</v>
      </c>
      <c r="C48" s="29">
        <f>674+422</f>
        <v>1096</v>
      </c>
      <c r="D48" s="32" t="s">
        <v>249</v>
      </c>
      <c r="E48" s="95">
        <f>+_xlfn.XLOOKUP(I48,ccs!O:O,ccs!I:I,0,0,1)</f>
        <v>73</v>
      </c>
      <c r="F48" s="149">
        <f>ROUND(ROUND(E48,2)*ROUND(C48,2),2)</f>
        <v>80008</v>
      </c>
      <c r="H48" s="12" t="s">
        <v>1491</v>
      </c>
      <c r="I48" t="str">
        <f>+_xlfn.CONCAT(H48,"-",A48)</f>
        <v>B4/09/02-B</v>
      </c>
    </row>
    <row r="49" spans="1:9">
      <c r="A49" s="200"/>
      <c r="B49" s="36"/>
      <c r="H49" s="12" t="s">
        <v>1491</v>
      </c>
    </row>
    <row r="50" spans="1:9">
      <c r="A50" s="41"/>
      <c r="B50" s="42" t="s">
        <v>359</v>
      </c>
      <c r="C50" s="43"/>
      <c r="D50" s="44"/>
      <c r="H50" s="12" t="s">
        <v>1491</v>
      </c>
    </row>
    <row r="51" spans="1:9">
      <c r="A51" s="41"/>
      <c r="B51" s="45"/>
      <c r="C51" s="43"/>
      <c r="D51" s="44"/>
      <c r="H51" s="12" t="s">
        <v>1491</v>
      </c>
    </row>
    <row r="52" spans="1:9" ht="62">
      <c r="A52" s="41"/>
      <c r="B52" s="42" t="s">
        <v>360</v>
      </c>
      <c r="C52" s="43"/>
      <c r="D52" s="44"/>
      <c r="H52" s="12" t="s">
        <v>1491</v>
      </c>
    </row>
    <row r="53" spans="1:9">
      <c r="A53" s="41"/>
      <c r="B53" s="45"/>
      <c r="C53" s="43"/>
      <c r="D53" s="44"/>
      <c r="H53" s="12" t="s">
        <v>1491</v>
      </c>
    </row>
    <row r="54" spans="1:9">
      <c r="A54" s="41" t="s">
        <v>7</v>
      </c>
      <c r="B54" s="45" t="s">
        <v>361</v>
      </c>
      <c r="C54" s="46">
        <f>196</f>
        <v>196</v>
      </c>
      <c r="D54" s="32" t="s">
        <v>249</v>
      </c>
      <c r="E54" s="95">
        <f>+_xlfn.XLOOKUP(I54,ccs!O:O,ccs!I:I,0,0,1)</f>
        <v>49</v>
      </c>
      <c r="F54" s="149">
        <f>ROUND(ROUND(E54,2)*ROUND(C54,2),2)</f>
        <v>9604</v>
      </c>
      <c r="H54" s="12" t="s">
        <v>1491</v>
      </c>
      <c r="I54" t="str">
        <f>+_xlfn.CONCAT(H54,"-",A54)</f>
        <v>B4/09/02-C</v>
      </c>
    </row>
    <row r="55" spans="1:9">
      <c r="A55" s="200"/>
      <c r="B55" s="36"/>
      <c r="H55" s="12" t="s">
        <v>1491</v>
      </c>
    </row>
    <row r="56" spans="1:9">
      <c r="A56" s="200" t="s">
        <v>8</v>
      </c>
      <c r="B56" s="45" t="s">
        <v>362</v>
      </c>
      <c r="C56" s="46">
        <f>174+45</f>
        <v>219</v>
      </c>
      <c r="D56" s="32" t="s">
        <v>249</v>
      </c>
      <c r="E56" s="95">
        <f>+_xlfn.XLOOKUP(I56,ccs!O:O,ccs!I:I,0,0,1)</f>
        <v>250</v>
      </c>
      <c r="F56" s="149">
        <f>ROUND(ROUND(E56,2)*ROUND(C56,2),2)</f>
        <v>54750</v>
      </c>
      <c r="H56" s="12" t="s">
        <v>1491</v>
      </c>
      <c r="I56" t="str">
        <f>+_xlfn.CONCAT(H56,"-",A56)</f>
        <v>B4/09/02-D</v>
      </c>
    </row>
    <row r="57" spans="1:9">
      <c r="A57" s="200"/>
      <c r="B57" s="36"/>
      <c r="H57" s="12" t="s">
        <v>1491</v>
      </c>
    </row>
    <row r="58" spans="1:9">
      <c r="A58" s="200" t="s">
        <v>10</v>
      </c>
      <c r="B58" s="45" t="s">
        <v>209</v>
      </c>
      <c r="C58" s="46">
        <f>776+2626</f>
        <v>3402</v>
      </c>
      <c r="D58" s="32" t="s">
        <v>249</v>
      </c>
      <c r="E58" s="95">
        <f>+_xlfn.XLOOKUP(I58,ccs!O:O,ccs!I:I,0,0,1)</f>
        <v>49</v>
      </c>
      <c r="F58" s="149">
        <f>ROUND(ROUND(E58,2)*ROUND(C58,2),2)</f>
        <v>166698</v>
      </c>
      <c r="H58" s="12" t="s">
        <v>1491</v>
      </c>
      <c r="I58" t="str">
        <f>+_xlfn.CONCAT(H58,"-",A58)</f>
        <v>B4/09/02-E</v>
      </c>
    </row>
    <row r="59" spans="1:9">
      <c r="A59" s="200"/>
      <c r="B59" s="45"/>
      <c r="C59" s="46"/>
      <c r="H59" s="12" t="s">
        <v>1491</v>
      </c>
    </row>
    <row r="60" spans="1:9">
      <c r="A60" s="200" t="s">
        <v>11</v>
      </c>
      <c r="B60" s="45" t="s">
        <v>363</v>
      </c>
      <c r="C60" s="46">
        <f>37+455+29+5+1705</f>
        <v>2231</v>
      </c>
      <c r="D60" s="32" t="s">
        <v>249</v>
      </c>
      <c r="E60" s="95">
        <f>+_xlfn.XLOOKUP(I60,ccs!O:O,ccs!I:I,0,0,1)</f>
        <v>49</v>
      </c>
      <c r="F60" s="149">
        <f>ROUND(ROUND(E60,2)*ROUND(C60,2),2)</f>
        <v>109319</v>
      </c>
      <c r="H60" s="12" t="s">
        <v>1491</v>
      </c>
      <c r="I60" t="str">
        <f>+_xlfn.CONCAT(H60,"-",A60)</f>
        <v>B4/09/02-F</v>
      </c>
    </row>
    <row r="61" spans="1:9">
      <c r="A61" s="200"/>
      <c r="B61" s="36"/>
      <c r="H61" s="12" t="s">
        <v>1491</v>
      </c>
    </row>
    <row r="62" spans="1:9" ht="31">
      <c r="A62" s="200"/>
      <c r="B62" s="42" t="s">
        <v>364</v>
      </c>
      <c r="H62" s="12" t="s">
        <v>1492</v>
      </c>
    </row>
    <row r="63" spans="1:9">
      <c r="A63" s="200"/>
      <c r="B63" s="45"/>
      <c r="H63" s="12" t="s">
        <v>1492</v>
      </c>
    </row>
    <row r="64" spans="1:9" ht="62">
      <c r="A64" s="200"/>
      <c r="B64" s="42" t="s">
        <v>365</v>
      </c>
      <c r="H64" s="12" t="s">
        <v>1492</v>
      </c>
    </row>
    <row r="65" spans="1:9">
      <c r="A65" s="200"/>
      <c r="B65" s="45"/>
      <c r="H65" s="12" t="s">
        <v>1492</v>
      </c>
    </row>
    <row r="66" spans="1:9">
      <c r="A66" s="200" t="s">
        <v>5</v>
      </c>
      <c r="B66" s="45" t="s">
        <v>366</v>
      </c>
      <c r="C66" s="29">
        <f>455+1705</f>
        <v>2160</v>
      </c>
      <c r="D66" s="32" t="s">
        <v>249</v>
      </c>
      <c r="E66" s="95">
        <f>+_xlfn.XLOOKUP(I66,ccs!O:O,ccs!I:I,0,0,1)</f>
        <v>92</v>
      </c>
      <c r="F66" s="149">
        <f>ROUND(ROUND(E66,2)*ROUND(C66,2),2)</f>
        <v>198720</v>
      </c>
      <c r="H66" s="12" t="s">
        <v>1492</v>
      </c>
      <c r="I66" t="str">
        <f>+_xlfn.CONCAT(H66,"-",A66)</f>
        <v>B4/09/03-A</v>
      </c>
    </row>
    <row r="67" spans="1:9">
      <c r="A67" s="200"/>
      <c r="B67" s="45"/>
      <c r="H67" s="12" t="s">
        <v>1492</v>
      </c>
    </row>
    <row r="68" spans="1:9" ht="31">
      <c r="A68" s="200"/>
      <c r="B68" s="15" t="s">
        <v>367</v>
      </c>
      <c r="H68" s="12" t="s">
        <v>1492</v>
      </c>
    </row>
    <row r="69" spans="1:9">
      <c r="A69" s="200"/>
      <c r="B69" s="36"/>
      <c r="H69" s="12" t="s">
        <v>1492</v>
      </c>
    </row>
    <row r="70" spans="1:9">
      <c r="A70" s="200" t="s">
        <v>6</v>
      </c>
      <c r="B70" s="13" t="s">
        <v>368</v>
      </c>
      <c r="C70" s="29">
        <v>743</v>
      </c>
      <c r="D70" s="32" t="s">
        <v>249</v>
      </c>
      <c r="E70" s="95">
        <f>+_xlfn.XLOOKUP(I70,ccs!O:O,ccs!I:I,0,0,1)</f>
        <v>92</v>
      </c>
      <c r="F70" s="149">
        <f>ROUND(ROUND(E70,2)*ROUND(C70,2),2)</f>
        <v>68356</v>
      </c>
      <c r="H70" s="12" t="s">
        <v>1492</v>
      </c>
      <c r="I70" t="str">
        <f>+_xlfn.CONCAT(H70,"-",A70)</f>
        <v>B4/09/03-B</v>
      </c>
    </row>
    <row r="71" spans="1:9">
      <c r="A71" s="200"/>
      <c r="B71" s="13"/>
      <c r="H71" s="12" t="s">
        <v>1492</v>
      </c>
    </row>
    <row r="72" spans="1:9">
      <c r="A72" s="200"/>
      <c r="B72" s="15"/>
      <c r="H72" s="12" t="s">
        <v>1492</v>
      </c>
    </row>
    <row r="73" spans="1:9">
      <c r="A73" s="200"/>
      <c r="B73" s="15"/>
      <c r="H73" s="12" t="s">
        <v>1492</v>
      </c>
    </row>
    <row r="74" spans="1:9">
      <c r="A74" s="200"/>
      <c r="B74" s="13"/>
      <c r="H74" s="12" t="s">
        <v>1492</v>
      </c>
    </row>
    <row r="75" spans="1:9">
      <c r="A75" s="200"/>
      <c r="B75" s="15"/>
      <c r="H75" s="12" t="s">
        <v>1492</v>
      </c>
    </row>
    <row r="76" spans="1:9">
      <c r="H76" s="12" t="s">
        <v>1492</v>
      </c>
    </row>
    <row r="77" spans="1:9">
      <c r="H77" s="12" t="s">
        <v>1492</v>
      </c>
    </row>
    <row r="78" spans="1:9">
      <c r="B78" s="6" t="s">
        <v>14</v>
      </c>
      <c r="F78" s="33"/>
      <c r="H78" s="12" t="s">
        <v>1492</v>
      </c>
    </row>
    <row r="79" spans="1:9">
      <c r="B79" s="7" t="s">
        <v>9</v>
      </c>
      <c r="E79" s="31" t="s">
        <v>12</v>
      </c>
      <c r="F79" s="31">
        <f>SUM(F3:F78)</f>
        <v>1193784.1299999999</v>
      </c>
      <c r="H79" s="12" t="s">
        <v>1492</v>
      </c>
    </row>
    <row r="80" spans="1:9" ht="16" thickBot="1">
      <c r="F80" s="34"/>
      <c r="H80" s="12" t="s">
        <v>1492</v>
      </c>
    </row>
    <row r="81" ht="16" thickTop="1"/>
  </sheetData>
  <sheetProtection selectLockedCells="1" selectUnlockedCells="1"/>
  <autoFilter ref="A1:I81" xr:uid="{CAD48133-80A7-4D88-A87E-B23BB9556D33}"/>
  <phoneticPr fontId="16" type="noConversion"/>
  <conditionalFormatting sqref="A50:A54">
    <cfRule type="cellIs" dxfId="22" priority="1" stopIfTrue="1" operator="equal">
      <formula>13</formula>
    </cfRule>
    <cfRule type="expression" dxfId="21" priority="2">
      <formula>ISBLANK($D50)</formula>
    </cfRule>
    <cfRule type="expression" dxfId="20" priority="3">
      <formula>#REF!="CARRIED TO COLLECTION"</formula>
    </cfRule>
    <cfRule type="expression" dxfId="19" priority="4">
      <formula>$B50="CARRIED TO COLLECTION"</formula>
    </cfRule>
  </conditionalFormatting>
  <pageMargins left="0.5" right="0.5" top="1" bottom="1" header="0.5" footer="0.5"/>
  <pageSetup paperSize="9" orientation="portrait" r:id="rId1"/>
  <headerFooter>
    <oddHeader>&amp;R&amp;"Times New Roman"&amp;10Shared Facility Hub (SFH) Assets Project
Package 1 - Distribution Centre (DC)</oddHeader>
    <oddFooter>&amp;L&amp;"Times New Roman,Regular"FINISHES
&amp;8  1RI12073-073D06-DAH-BOQ-PM-0001-01&amp;R&amp;"Times New Roman,Regular"09 - Page &amp;P of &amp;N</oddFooter>
  </headerFooter>
  <rowBreaks count="2" manualBreakCount="2">
    <brk id="37" max="16383" man="1"/>
    <brk id="6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4E0E2-7DE0-4584-BBDA-23E167D1FE75}">
  <sheetPr>
    <tabColor rgb="FFFFFF00"/>
  </sheetPr>
  <dimension ref="A1:K59"/>
  <sheetViews>
    <sheetView showZeros="0" view="pageBreakPreview" zoomScaleNormal="100" zoomScaleSheetLayoutView="100" workbookViewId="0">
      <selection activeCell="K8" sqref="K8:K52"/>
    </sheetView>
  </sheetViews>
  <sheetFormatPr defaultColWidth="9.1796875" defaultRowHeight="15.5"/>
  <cols>
    <col min="1" max="1" width="6.6328125" style="7" customWidth="1"/>
    <col min="2" max="2" width="40.6328125" style="7" customWidth="1"/>
    <col min="3" max="3" width="10.6328125" style="29" customWidth="1"/>
    <col min="4" max="4" width="10.6328125" style="32" customWidth="1"/>
    <col min="5" max="6" width="12.6328125" style="31" customWidth="1"/>
    <col min="7" max="7" width="9.1796875" style="4"/>
    <col min="8" max="9" width="9.26953125" style="4" customWidth="1"/>
    <col min="10" max="10" width="9.1796875" style="4"/>
    <col min="11" max="11" width="19.36328125" style="4" customWidth="1"/>
    <col min="12" max="16384" width="9.1796875" style="4"/>
  </cols>
  <sheetData>
    <row r="1" spans="1:11">
      <c r="A1" s="3" t="s">
        <v>0</v>
      </c>
      <c r="B1" s="183" t="s">
        <v>35</v>
      </c>
      <c r="C1" s="17" t="s">
        <v>3</v>
      </c>
      <c r="D1" s="18" t="s">
        <v>1</v>
      </c>
      <c r="E1" s="19" t="s">
        <v>2</v>
      </c>
      <c r="F1" s="19" t="s">
        <v>4</v>
      </c>
      <c r="H1" s="552" t="s">
        <v>1471</v>
      </c>
      <c r="I1" s="552" t="s">
        <v>1472</v>
      </c>
      <c r="K1" s="4" t="s">
        <v>1595</v>
      </c>
    </row>
    <row r="2" spans="1:11">
      <c r="A2" s="5"/>
      <c r="B2" s="8"/>
      <c r="C2" s="20"/>
      <c r="D2" s="21"/>
      <c r="E2" s="22"/>
      <c r="F2" s="22" t="s">
        <v>12</v>
      </c>
    </row>
    <row r="3" spans="1:11">
      <c r="A3" s="6"/>
      <c r="B3" s="1"/>
      <c r="C3" s="23"/>
      <c r="D3" s="24"/>
      <c r="E3" s="25"/>
      <c r="F3" s="25"/>
    </row>
    <row r="4" spans="1:11" s="12" customFormat="1" ht="15">
      <c r="A4" s="10"/>
      <c r="B4" s="11" t="s">
        <v>17</v>
      </c>
      <c r="C4" s="60"/>
      <c r="D4" s="61"/>
      <c r="E4" s="28"/>
      <c r="F4" s="28"/>
      <c r="H4" s="12" t="s">
        <v>1493</v>
      </c>
    </row>
    <row r="5" spans="1:11">
      <c r="A5" s="10"/>
      <c r="B5" s="11"/>
      <c r="C5" s="60"/>
      <c r="D5" s="61"/>
      <c r="H5" s="12" t="s">
        <v>1493</v>
      </c>
    </row>
    <row r="6" spans="1:11">
      <c r="A6" s="41"/>
      <c r="B6" s="35" t="s">
        <v>369</v>
      </c>
      <c r="C6" s="62"/>
      <c r="H6" s="12" t="s">
        <v>1493</v>
      </c>
    </row>
    <row r="7" spans="1:11">
      <c r="A7" s="41"/>
      <c r="B7" s="36"/>
      <c r="C7" s="62"/>
      <c r="H7" s="12" t="s">
        <v>1493</v>
      </c>
    </row>
    <row r="8" spans="1:11" ht="94.5" customHeight="1">
      <c r="A8" s="41"/>
      <c r="B8" s="63" t="s">
        <v>370</v>
      </c>
      <c r="C8" s="62"/>
      <c r="H8" s="12" t="s">
        <v>1493</v>
      </c>
      <c r="K8" s="150">
        <f>+_xlfn.XLOOKUP(I8,ccs!O:O,ccs!N:N,0,0,1)</f>
        <v>0</v>
      </c>
    </row>
    <row r="9" spans="1:11">
      <c r="A9" s="41"/>
      <c r="B9" s="36"/>
      <c r="C9" s="62"/>
      <c r="H9" s="12" t="s">
        <v>1493</v>
      </c>
      <c r="K9" s="150">
        <f>+_xlfn.XLOOKUP(I9,ccs!O:O,ccs!N:N,0,0,1)</f>
        <v>0</v>
      </c>
    </row>
    <row r="10" spans="1:11">
      <c r="A10" s="41" t="s">
        <v>5</v>
      </c>
      <c r="B10" s="36" t="s">
        <v>371</v>
      </c>
      <c r="C10" s="29">
        <v>7</v>
      </c>
      <c r="D10" s="65" t="s">
        <v>311</v>
      </c>
      <c r="E10" s="95">
        <f>+_xlfn.XLOOKUP(I10,ccs!O:O,ccs!I:I,0,0,1)</f>
        <v>7500</v>
      </c>
      <c r="F10" s="149">
        <f>ROUND(ROUND(E10,2)*ROUND(C10,2),2)</f>
        <v>52500</v>
      </c>
      <c r="H10" s="12" t="s">
        <v>1493</v>
      </c>
      <c r="I10" t="str">
        <f>+_xlfn.CONCAT(H10,"-",A10)</f>
        <v>B4/10/01-A</v>
      </c>
      <c r="K10" s="150" t="str">
        <f>+_xlfn.XLOOKUP(I10,ccs!O:O,ccs!N:N,0,0,1)</f>
        <v>Signage Quantity is not appropriate</v>
      </c>
    </row>
    <row r="11" spans="1:11">
      <c r="A11" s="41"/>
      <c r="B11" s="36"/>
      <c r="D11" s="65"/>
      <c r="H11" s="12" t="s">
        <v>1493</v>
      </c>
      <c r="K11" s="150">
        <f>+_xlfn.XLOOKUP(I11,ccs!O:O,ccs!N:N,0,0,1)</f>
        <v>0</v>
      </c>
    </row>
    <row r="12" spans="1:11">
      <c r="A12" s="41" t="s">
        <v>6</v>
      </c>
      <c r="B12" s="36" t="s">
        <v>372</v>
      </c>
      <c r="C12" s="29">
        <v>4</v>
      </c>
      <c r="D12" s="65" t="s">
        <v>311</v>
      </c>
      <c r="E12" s="95">
        <f>+_xlfn.XLOOKUP(I12,ccs!O:O,ccs!I:I,0,0,1)</f>
        <v>2500</v>
      </c>
      <c r="F12" s="149">
        <f>ROUND(ROUND(E12,2)*ROUND(C12,2),2)</f>
        <v>10000</v>
      </c>
      <c r="H12" s="12" t="s">
        <v>1493</v>
      </c>
      <c r="I12" t="str">
        <f>+_xlfn.CONCAT(H12,"-",A12)</f>
        <v>B4/10/01-B</v>
      </c>
      <c r="K12" s="150" t="str">
        <f>+_xlfn.XLOOKUP(I12,ccs!O:O,ccs!N:N,0,0,1)</f>
        <v>Signage Quantity is not appropriate</v>
      </c>
    </row>
    <row r="13" spans="1:11">
      <c r="A13" s="41"/>
      <c r="B13" s="36"/>
      <c r="D13" s="65"/>
      <c r="H13" s="12" t="s">
        <v>1493</v>
      </c>
      <c r="K13" s="150">
        <f>+_xlfn.XLOOKUP(I13,ccs!O:O,ccs!N:N,0,0,1)</f>
        <v>0</v>
      </c>
    </row>
    <row r="14" spans="1:11">
      <c r="A14" s="41" t="s">
        <v>7</v>
      </c>
      <c r="B14" s="36" t="s">
        <v>373</v>
      </c>
      <c r="C14" s="29">
        <v>1</v>
      </c>
      <c r="D14" s="65" t="s">
        <v>311</v>
      </c>
      <c r="E14" s="95">
        <f>+_xlfn.XLOOKUP(I14,ccs!O:O,ccs!I:I,0,0,1)</f>
        <v>2500</v>
      </c>
      <c r="F14" s="149">
        <f>ROUND(ROUND(E14,2)*ROUND(C14,2),2)</f>
        <v>2500</v>
      </c>
      <c r="H14" s="12" t="s">
        <v>1493</v>
      </c>
      <c r="I14" t="str">
        <f>+_xlfn.CONCAT(H14,"-",A14)</f>
        <v>B4/10/01-C</v>
      </c>
      <c r="K14" s="150" t="str">
        <f>+_xlfn.XLOOKUP(I14,ccs!O:O,ccs!N:N,0,0,1)</f>
        <v>Signage Quantity is not appropriate</v>
      </c>
    </row>
    <row r="15" spans="1:11">
      <c r="A15" s="41"/>
      <c r="B15" s="36"/>
      <c r="D15" s="65"/>
      <c r="H15" s="12" t="s">
        <v>1493</v>
      </c>
      <c r="K15" s="150">
        <f>+_xlfn.XLOOKUP(I15,ccs!O:O,ccs!N:N,0,0,1)</f>
        <v>0</v>
      </c>
    </row>
    <row r="16" spans="1:11">
      <c r="A16" s="41" t="s">
        <v>8</v>
      </c>
      <c r="B16" s="36" t="s">
        <v>374</v>
      </c>
      <c r="C16" s="29">
        <v>7</v>
      </c>
      <c r="D16" s="65" t="s">
        <v>311</v>
      </c>
      <c r="E16" s="95">
        <f>+_xlfn.XLOOKUP(I16,ccs!O:O,ccs!I:I,0,0,1)</f>
        <v>2500</v>
      </c>
      <c r="F16" s="149">
        <f>ROUND(ROUND(E16,2)*ROUND(C16,2),2)</f>
        <v>17500</v>
      </c>
      <c r="H16" s="12" t="s">
        <v>1493</v>
      </c>
      <c r="I16" t="str">
        <f>+_xlfn.CONCAT(H16,"-",A16)</f>
        <v>B4/10/01-D</v>
      </c>
      <c r="K16" s="150" t="str">
        <f>+_xlfn.XLOOKUP(I16,ccs!O:O,ccs!N:N,0,0,1)</f>
        <v>Signage Quantity is not appropriate</v>
      </c>
    </row>
    <row r="17" spans="1:11">
      <c r="A17" s="41"/>
      <c r="B17" s="36"/>
      <c r="D17" s="65"/>
      <c r="H17" s="12" t="s">
        <v>1493</v>
      </c>
      <c r="K17" s="150">
        <f>+_xlfn.XLOOKUP(I17,ccs!O:O,ccs!N:N,0,0,1)</f>
        <v>0</v>
      </c>
    </row>
    <row r="18" spans="1:11">
      <c r="A18" s="41" t="s">
        <v>10</v>
      </c>
      <c r="B18" s="36" t="s">
        <v>375</v>
      </c>
      <c r="C18" s="29">
        <v>1</v>
      </c>
      <c r="D18" s="65" t="s">
        <v>311</v>
      </c>
      <c r="E18" s="95">
        <f>+_xlfn.XLOOKUP(I18,ccs!O:O,ccs!I:I,0,0,1)</f>
        <v>2500</v>
      </c>
      <c r="F18" s="149">
        <f>ROUND(ROUND(E18,2)*ROUND(C18,2),2)</f>
        <v>2500</v>
      </c>
      <c r="H18" s="12" t="s">
        <v>1493</v>
      </c>
      <c r="I18" t="str">
        <f>+_xlfn.CONCAT(H18,"-",A18)</f>
        <v>B4/10/01-E</v>
      </c>
      <c r="K18" s="150" t="str">
        <f>+_xlfn.XLOOKUP(I18,ccs!O:O,ccs!N:N,0,0,1)</f>
        <v>Signage Quantity is not appropriate</v>
      </c>
    </row>
    <row r="19" spans="1:11">
      <c r="A19" s="41"/>
      <c r="B19" s="36"/>
      <c r="D19" s="65"/>
      <c r="H19" s="12" t="s">
        <v>1493</v>
      </c>
      <c r="K19" s="150">
        <f>+_xlfn.XLOOKUP(I19,ccs!O:O,ccs!N:N,0,0,1)</f>
        <v>0</v>
      </c>
    </row>
    <row r="20" spans="1:11">
      <c r="A20" s="41"/>
      <c r="B20" s="6" t="s">
        <v>376</v>
      </c>
      <c r="C20" s="95"/>
      <c r="D20" s="95"/>
      <c r="H20" s="12" t="s">
        <v>1493</v>
      </c>
      <c r="K20" s="150">
        <f>+_xlfn.XLOOKUP(I20,ccs!O:O,ccs!N:N,0,0,1)</f>
        <v>0</v>
      </c>
    </row>
    <row r="21" spans="1:11">
      <c r="A21" s="41"/>
      <c r="C21" s="95"/>
      <c r="D21" s="95"/>
      <c r="H21" s="12" t="s">
        <v>1493</v>
      </c>
      <c r="K21" s="150">
        <f>+_xlfn.XLOOKUP(I21,ccs!O:O,ccs!N:N,0,0,1)</f>
        <v>0</v>
      </c>
    </row>
    <row r="22" spans="1:11" ht="62">
      <c r="A22" s="41"/>
      <c r="B22" s="35" t="s">
        <v>377</v>
      </c>
      <c r="C22" s="95"/>
      <c r="D22" s="95"/>
      <c r="H22" s="12" t="s">
        <v>1493</v>
      </c>
      <c r="K22" s="150">
        <f>+_xlfn.XLOOKUP(I22,ccs!O:O,ccs!N:N,0,0,1)</f>
        <v>0</v>
      </c>
    </row>
    <row r="23" spans="1:11">
      <c r="A23" s="41"/>
      <c r="C23" s="95"/>
      <c r="D23" s="95"/>
      <c r="H23" s="12" t="s">
        <v>1493</v>
      </c>
      <c r="K23" s="150">
        <f>+_xlfn.XLOOKUP(I23,ccs!O:O,ccs!N:N,0,0,1)</f>
        <v>0</v>
      </c>
    </row>
    <row r="24" spans="1:11">
      <c r="A24" s="41" t="s">
        <v>11</v>
      </c>
      <c r="B24" s="36" t="s">
        <v>378</v>
      </c>
      <c r="C24" s="95">
        <v>113</v>
      </c>
      <c r="D24" s="32" t="s">
        <v>249</v>
      </c>
      <c r="E24" s="95">
        <f>+_xlfn.XLOOKUP(I24,ccs!O:O,ccs!I:I,0,0,1)</f>
        <v>1506.25</v>
      </c>
      <c r="F24" s="149">
        <f>ROUND(ROUND(E24,2)*ROUND(C24,2),2)</f>
        <v>170206.25</v>
      </c>
      <c r="H24" s="12" t="s">
        <v>1493</v>
      </c>
      <c r="I24" t="str">
        <f>+_xlfn.CONCAT(H24,"-",A24)</f>
        <v>B4/10/01-F</v>
      </c>
      <c r="K24" s="150">
        <f>+_xlfn.XLOOKUP(I24,ccs!O:O,ccs!N:N,0,0,1)</f>
        <v>0</v>
      </c>
    </row>
    <row r="25" spans="1:11">
      <c r="A25" s="41"/>
      <c r="B25" s="36"/>
      <c r="C25" s="62"/>
      <c r="H25" s="12" t="s">
        <v>1493</v>
      </c>
      <c r="K25" s="150">
        <f>+_xlfn.XLOOKUP(I25,ccs!O:O,ccs!N:N,0,0,1)</f>
        <v>0</v>
      </c>
    </row>
    <row r="26" spans="1:11" ht="31">
      <c r="A26" s="200"/>
      <c r="B26" s="35" t="s">
        <v>379</v>
      </c>
      <c r="H26" s="12" t="s">
        <v>1493</v>
      </c>
      <c r="K26" s="150">
        <f>+_xlfn.XLOOKUP(I26,ccs!O:O,ccs!N:N,0,0,1)</f>
        <v>0</v>
      </c>
    </row>
    <row r="27" spans="1:11">
      <c r="A27" s="200"/>
      <c r="B27" s="36"/>
      <c r="H27" s="12" t="s">
        <v>1493</v>
      </c>
      <c r="K27" s="150">
        <f>+_xlfn.XLOOKUP(I27,ccs!O:O,ccs!N:N,0,0,1)</f>
        <v>0</v>
      </c>
    </row>
    <row r="28" spans="1:11" ht="46.5">
      <c r="A28" s="200"/>
      <c r="B28" s="35" t="s">
        <v>380</v>
      </c>
      <c r="H28" s="12" t="s">
        <v>1493</v>
      </c>
      <c r="K28" s="150">
        <f>+_xlfn.XLOOKUP(I28,ccs!O:O,ccs!N:N,0,0,1)</f>
        <v>0</v>
      </c>
    </row>
    <row r="29" spans="1:11">
      <c r="A29" s="200"/>
      <c r="B29" s="36"/>
      <c r="H29" s="12" t="s">
        <v>1493</v>
      </c>
      <c r="K29" s="150">
        <f>+_xlfn.XLOOKUP(I29,ccs!O:O,ccs!N:N,0,0,1)</f>
        <v>0</v>
      </c>
    </row>
    <row r="30" spans="1:11">
      <c r="A30" s="200" t="s">
        <v>27</v>
      </c>
      <c r="B30" s="70" t="s">
        <v>381</v>
      </c>
      <c r="C30" s="207">
        <v>1</v>
      </c>
      <c r="D30" s="71" t="s">
        <v>231</v>
      </c>
      <c r="E30" s="95">
        <f>+_xlfn.XLOOKUP(I30,ccs!O:O,ccs!I:I,0,0,1)</f>
        <v>24000</v>
      </c>
      <c r="F30" s="149">
        <f>ROUND(ROUND(E30,2)*ROUND(C30,2),2)</f>
        <v>24000</v>
      </c>
      <c r="H30" s="12" t="s">
        <v>1493</v>
      </c>
      <c r="I30" t="str">
        <f>+_xlfn.CONCAT(H30,"-",A30)</f>
        <v>B4/10/01-G</v>
      </c>
      <c r="K30" s="150" t="str">
        <f>+_xlfn.XLOOKUP(I30,ccs!O:O,ccs!N:N,0,0,1)</f>
        <v>We consider Provisional rate</v>
      </c>
    </row>
    <row r="31" spans="1:11">
      <c r="A31" s="200"/>
      <c r="B31" s="36"/>
      <c r="H31" s="12" t="s">
        <v>1493</v>
      </c>
      <c r="K31" s="150">
        <f>+_xlfn.XLOOKUP(I31,ccs!O:O,ccs!N:N,0,0,1)</f>
        <v>0</v>
      </c>
    </row>
    <row r="32" spans="1:11">
      <c r="A32" s="41"/>
      <c r="B32" s="35" t="s">
        <v>1184</v>
      </c>
      <c r="C32" s="62"/>
      <c r="H32" s="12" t="s">
        <v>1494</v>
      </c>
      <c r="K32" s="150">
        <f>+_xlfn.XLOOKUP(I32,ccs!O:O,ccs!N:N,0,0,1)</f>
        <v>0</v>
      </c>
    </row>
    <row r="33" spans="1:11">
      <c r="A33" s="41"/>
      <c r="B33" s="36"/>
      <c r="D33" s="65"/>
      <c r="H33" s="12" t="s">
        <v>1494</v>
      </c>
      <c r="K33" s="150">
        <f>+_xlfn.XLOOKUP(I33,ccs!O:O,ccs!N:N,0,0,1)</f>
        <v>0</v>
      </c>
    </row>
    <row r="34" spans="1:11" ht="46.5">
      <c r="A34" s="41"/>
      <c r="B34" s="465" t="s">
        <v>1185</v>
      </c>
      <c r="C34" s="466"/>
      <c r="D34" s="467"/>
      <c r="H34" s="12" t="s">
        <v>1494</v>
      </c>
      <c r="K34" s="150">
        <f>+_xlfn.XLOOKUP(I34,ccs!O:O,ccs!N:N,0,0,1)</f>
        <v>0</v>
      </c>
    </row>
    <row r="35" spans="1:11">
      <c r="A35" s="41"/>
      <c r="B35" s="468"/>
      <c r="C35" s="466"/>
      <c r="D35" s="467"/>
      <c r="H35" s="12" t="s">
        <v>1494</v>
      </c>
      <c r="K35" s="150">
        <f>+_xlfn.XLOOKUP(I35,ccs!O:O,ccs!N:N,0,0,1)</f>
        <v>0</v>
      </c>
    </row>
    <row r="36" spans="1:11">
      <c r="A36" s="41" t="s">
        <v>5</v>
      </c>
      <c r="B36" s="468" t="s">
        <v>1186</v>
      </c>
      <c r="C36" s="466">
        <f>59+6</f>
        <v>65</v>
      </c>
      <c r="D36" s="467" t="s">
        <v>311</v>
      </c>
      <c r="E36" s="95">
        <f>+_xlfn.XLOOKUP(I36,ccs!O:O,ccs!I:I,0,0,1)</f>
        <v>750</v>
      </c>
      <c r="F36" s="149">
        <f>ROUND(ROUND(E36,2)*ROUND(C36,2),2)</f>
        <v>48750</v>
      </c>
      <c r="H36" s="12" t="s">
        <v>1494</v>
      </c>
      <c r="I36" t="str">
        <f>+_xlfn.CONCAT(H36,"-",A36)</f>
        <v>B4/10/02-A</v>
      </c>
      <c r="K36" s="150">
        <f>+_xlfn.XLOOKUP(I36,ccs!O:O,ccs!N:N,0,0,1)</f>
        <v>0</v>
      </c>
    </row>
    <row r="37" spans="1:11">
      <c r="A37" s="41"/>
      <c r="B37" s="468"/>
      <c r="C37" s="466"/>
      <c r="D37" s="467"/>
      <c r="H37" s="12" t="s">
        <v>1494</v>
      </c>
      <c r="K37" s="150">
        <f>+_xlfn.XLOOKUP(I37,ccs!O:O,ccs!N:N,0,0,1)</f>
        <v>0</v>
      </c>
    </row>
    <row r="38" spans="1:11">
      <c r="A38" s="41" t="s">
        <v>6</v>
      </c>
      <c r="B38" s="468" t="s">
        <v>1187</v>
      </c>
      <c r="C38" s="466">
        <f>7+4</f>
        <v>11</v>
      </c>
      <c r="D38" s="467" t="s">
        <v>311</v>
      </c>
      <c r="E38" s="95">
        <f>+_xlfn.XLOOKUP(I38,ccs!O:O,ccs!I:I,0,0,1)</f>
        <v>875</v>
      </c>
      <c r="F38" s="149">
        <f>ROUND(ROUND(E38,2)*ROUND(C38,2),2)</f>
        <v>9625</v>
      </c>
      <c r="H38" s="12" t="s">
        <v>1494</v>
      </c>
      <c r="I38" t="str">
        <f>+_xlfn.CONCAT(H38,"-",A38)</f>
        <v>B4/10/02-B</v>
      </c>
      <c r="K38" s="150">
        <f>+_xlfn.XLOOKUP(I38,ccs!O:O,ccs!N:N,0,0,1)</f>
        <v>0</v>
      </c>
    </row>
    <row r="39" spans="1:11">
      <c r="A39" s="41"/>
      <c r="B39" s="468"/>
      <c r="C39" s="466"/>
      <c r="D39" s="467"/>
      <c r="H39" s="12" t="s">
        <v>1494</v>
      </c>
      <c r="K39" s="150">
        <f>+_xlfn.XLOOKUP(I39,ccs!O:O,ccs!N:N,0,0,1)</f>
        <v>0</v>
      </c>
    </row>
    <row r="40" spans="1:11">
      <c r="A40" s="41" t="s">
        <v>7</v>
      </c>
      <c r="B40" s="468" t="s">
        <v>1188</v>
      </c>
      <c r="C40" s="466">
        <f>1</f>
        <v>1</v>
      </c>
      <c r="D40" s="467" t="s">
        <v>311</v>
      </c>
      <c r="E40" s="95">
        <f>+_xlfn.XLOOKUP(I40,ccs!O:O,ccs!I:I,0,0,1)</f>
        <v>1875</v>
      </c>
      <c r="F40" s="149">
        <f>ROUND(ROUND(E40,2)*ROUND(C40,2),2)</f>
        <v>1875</v>
      </c>
      <c r="H40" s="12" t="s">
        <v>1494</v>
      </c>
      <c r="I40" t="str">
        <f>+_xlfn.CONCAT(H40,"-",A40)</f>
        <v>B4/10/02-C</v>
      </c>
      <c r="K40" s="150">
        <f>+_xlfn.XLOOKUP(I40,ccs!O:O,ccs!N:N,0,0,1)</f>
        <v>0</v>
      </c>
    </row>
    <row r="41" spans="1:11">
      <c r="A41" s="200"/>
      <c r="B41" s="468"/>
      <c r="C41" s="466"/>
      <c r="D41" s="467"/>
      <c r="H41" s="12" t="s">
        <v>1494</v>
      </c>
      <c r="K41" s="150">
        <f>+_xlfn.XLOOKUP(I41,ccs!O:O,ccs!N:N,0,0,1)</f>
        <v>0</v>
      </c>
    </row>
    <row r="42" spans="1:11">
      <c r="A42" s="200" t="s">
        <v>8</v>
      </c>
      <c r="B42" s="468" t="s">
        <v>1189</v>
      </c>
      <c r="C42" s="466">
        <v>1</v>
      </c>
      <c r="D42" s="467" t="s">
        <v>311</v>
      </c>
      <c r="E42" s="95">
        <f>+_xlfn.XLOOKUP(I42,ccs!O:O,ccs!I:I,0,0,1)</f>
        <v>1875</v>
      </c>
      <c r="F42" s="149">
        <f>ROUND(ROUND(E42,2)*ROUND(C42,2),2)</f>
        <v>1875</v>
      </c>
      <c r="H42" s="12" t="s">
        <v>1494</v>
      </c>
      <c r="I42" t="str">
        <f>+_xlfn.CONCAT(H42,"-",A42)</f>
        <v>B4/10/02-D</v>
      </c>
      <c r="K42" s="150">
        <f>+_xlfn.XLOOKUP(I42,ccs!O:O,ccs!N:N,0,0,1)</f>
        <v>0</v>
      </c>
    </row>
    <row r="43" spans="1:11">
      <c r="A43" s="200"/>
      <c r="B43" s="468"/>
      <c r="C43" s="466"/>
      <c r="D43" s="467"/>
      <c r="H43" s="12" t="s">
        <v>1494</v>
      </c>
      <c r="K43" s="150">
        <f>+_xlfn.XLOOKUP(I43,ccs!O:O,ccs!N:N,0,0,1)</f>
        <v>0</v>
      </c>
    </row>
    <row r="44" spans="1:11">
      <c r="A44" s="200"/>
      <c r="B44" s="465" t="s">
        <v>1190</v>
      </c>
      <c r="C44" s="466"/>
      <c r="D44" s="467"/>
      <c r="H44" s="12" t="s">
        <v>1494</v>
      </c>
      <c r="K44" s="150">
        <f>+_xlfn.XLOOKUP(I44,ccs!O:O,ccs!N:N,0,0,1)</f>
        <v>0</v>
      </c>
    </row>
    <row r="45" spans="1:11">
      <c r="A45" s="200"/>
      <c r="B45" s="465"/>
      <c r="C45" s="466"/>
      <c r="D45" s="467"/>
      <c r="E45" s="94"/>
      <c r="F45" s="94"/>
      <c r="H45" s="12" t="s">
        <v>1494</v>
      </c>
      <c r="K45" s="150">
        <f>+_xlfn.XLOOKUP(I45,ccs!O:O,ccs!N:N,0,0,1)</f>
        <v>0</v>
      </c>
    </row>
    <row r="46" spans="1:11">
      <c r="A46" s="200" t="s">
        <v>10</v>
      </c>
      <c r="B46" s="468" t="s">
        <v>1191</v>
      </c>
      <c r="C46" s="466">
        <v>2</v>
      </c>
      <c r="D46" s="467" t="s">
        <v>311</v>
      </c>
      <c r="E46" s="95">
        <f>+_xlfn.XLOOKUP(I46,ccs!O:O,ccs!I:I,0,0,1)</f>
        <v>250</v>
      </c>
      <c r="F46" s="149">
        <f>ROUND(ROUND(E46,2)*ROUND(C46,2),2)</f>
        <v>500</v>
      </c>
      <c r="H46" s="12" t="s">
        <v>1494</v>
      </c>
      <c r="I46" t="str">
        <f>+_xlfn.CONCAT(H46,"-",A46)</f>
        <v>B4/10/02-E</v>
      </c>
      <c r="K46" s="150">
        <f>+_xlfn.XLOOKUP(I46,ccs!O:O,ccs!N:N,0,0,1)</f>
        <v>0</v>
      </c>
    </row>
    <row r="47" spans="1:11">
      <c r="A47" s="200"/>
      <c r="B47" s="70"/>
      <c r="C47" s="206"/>
      <c r="D47" s="206"/>
      <c r="E47" s="94"/>
      <c r="F47" s="94"/>
      <c r="H47" s="12" t="s">
        <v>1494</v>
      </c>
      <c r="K47" s="150">
        <f>+_xlfn.XLOOKUP(I47,ccs!O:O,ccs!N:N,0,0,1)</f>
        <v>0</v>
      </c>
    </row>
    <row r="48" spans="1:11">
      <c r="A48" s="200"/>
      <c r="B48" s="70"/>
      <c r="C48" s="206"/>
      <c r="D48" s="206"/>
      <c r="E48" s="94"/>
      <c r="F48" s="94"/>
      <c r="H48" s="12" t="s">
        <v>1494</v>
      </c>
      <c r="K48" s="150">
        <f>+_xlfn.XLOOKUP(I48,ccs!O:O,ccs!N:N,0,0,1)</f>
        <v>0</v>
      </c>
    </row>
    <row r="49" spans="1:11">
      <c r="A49" s="200"/>
      <c r="B49" s="70"/>
      <c r="C49" s="206"/>
      <c r="D49" s="206"/>
      <c r="E49" s="94"/>
      <c r="F49" s="94"/>
      <c r="H49" s="12" t="s">
        <v>1494</v>
      </c>
      <c r="K49" s="150">
        <f>+_xlfn.XLOOKUP(I49,ccs!O:O,ccs!N:N,0,0,1)</f>
        <v>0</v>
      </c>
    </row>
    <row r="50" spans="1:11">
      <c r="A50" s="200"/>
      <c r="C50" s="95"/>
      <c r="D50" s="95"/>
      <c r="E50" s="94"/>
      <c r="F50" s="94"/>
      <c r="H50" s="12" t="s">
        <v>1494</v>
      </c>
      <c r="K50" s="150">
        <f>+_xlfn.XLOOKUP(I50,ccs!O:O,ccs!N:N,0,0,1)</f>
        <v>0</v>
      </c>
    </row>
    <row r="51" spans="1:11">
      <c r="A51" s="200"/>
      <c r="B51" s="36"/>
      <c r="C51" s="217"/>
      <c r="E51" s="216"/>
      <c r="H51" s="12" t="s">
        <v>1494</v>
      </c>
      <c r="K51" s="150">
        <f>+_xlfn.XLOOKUP(I51,ccs!O:O,ccs!N:N,0,0,1)</f>
        <v>0</v>
      </c>
    </row>
    <row r="52" spans="1:11">
      <c r="A52" s="200"/>
      <c r="C52" s="95"/>
      <c r="D52" s="95"/>
      <c r="E52" s="94"/>
      <c r="F52" s="94"/>
      <c r="H52" s="12" t="s">
        <v>1494</v>
      </c>
      <c r="K52" s="150">
        <f>+_xlfn.XLOOKUP(I52,ccs!O:O,ccs!N:N,0,0,1)</f>
        <v>0</v>
      </c>
    </row>
    <row r="53" spans="1:11">
      <c r="A53" s="200"/>
      <c r="B53" s="36"/>
      <c r="C53" s="217"/>
      <c r="E53" s="216"/>
      <c r="H53" s="12" t="s">
        <v>1494</v>
      </c>
    </row>
    <row r="54" spans="1:11">
      <c r="H54" s="12" t="s">
        <v>1494</v>
      </c>
    </row>
    <row r="55" spans="1:11">
      <c r="H55" s="12" t="s">
        <v>1494</v>
      </c>
    </row>
    <row r="56" spans="1:11">
      <c r="B56" s="6" t="s">
        <v>17</v>
      </c>
      <c r="F56" s="33"/>
      <c r="H56" s="12" t="s">
        <v>1494</v>
      </c>
    </row>
    <row r="57" spans="1:11">
      <c r="B57" s="7" t="s">
        <v>9</v>
      </c>
      <c r="E57" s="31" t="s">
        <v>12</v>
      </c>
      <c r="F57" s="31">
        <f>SUM(F3:F56)</f>
        <v>341831.25</v>
      </c>
      <c r="H57" s="12" t="s">
        <v>1494</v>
      </c>
    </row>
    <row r="58" spans="1:11" ht="16" thickBot="1">
      <c r="F58" s="34"/>
      <c r="H58" s="12" t="s">
        <v>1494</v>
      </c>
    </row>
    <row r="59" spans="1:11" ht="16" thickTop="1"/>
  </sheetData>
  <sheetProtection selectLockedCells="1" selectUnlockedCells="1"/>
  <autoFilter ref="A1:I59" xr:uid="{3204E0E2-7DE0-4584-BBDA-23E167D1FE75}"/>
  <phoneticPr fontId="16" type="noConversion"/>
  <conditionalFormatting sqref="A6:A25">
    <cfRule type="cellIs" dxfId="18" priority="1" stopIfTrue="1" operator="equal">
      <formula>13</formula>
    </cfRule>
    <cfRule type="expression" dxfId="17" priority="2">
      <formula>ISBLANK($D6)</formula>
    </cfRule>
    <cfRule type="expression" dxfId="16" priority="3">
      <formula>#REF!="CARRIED TO COLLECTION"</formula>
    </cfRule>
    <cfRule type="expression" dxfId="15" priority="4">
      <formula>$B6="CARRIED TO COLLECTION"</formula>
    </cfRule>
  </conditionalFormatting>
  <conditionalFormatting sqref="A32:A40">
    <cfRule type="cellIs" dxfId="14" priority="5" stopIfTrue="1" operator="equal">
      <formula>13</formula>
    </cfRule>
    <cfRule type="expression" dxfId="13" priority="6">
      <formula>ISBLANK($D32)</formula>
    </cfRule>
    <cfRule type="expression" dxfId="12" priority="7">
      <formula>#REF!="CARRIED TO COLLECTION"</formula>
    </cfRule>
    <cfRule type="expression" dxfId="11" priority="8">
      <formula>$B32="CARRIED TO COLLECTION"</formula>
    </cfRule>
  </conditionalFormatting>
  <pageMargins left="0.5" right="0.5" top="1" bottom="1" header="0.5" footer="0.5"/>
  <pageSetup paperSize="9" orientation="portrait" r:id="rId1"/>
  <headerFooter>
    <oddHeader>&amp;R&amp;"Times New Roman"&amp;10Shared Facility Hub (SFH) Assets Project
Package 1 - Distribution Centre (DC)</oddHeader>
    <oddFooter>&amp;L&amp;"Times New Roman,Regular"SPECIALTIES
&amp;8 1RI12073-073D06-DAH-BOQ-PM-0001-01&amp;R&amp;"Times New Roman,Regular"10 - Page &amp;P of &amp;N</oddFooter>
  </headerFooter>
  <rowBreaks count="1" manualBreakCount="1">
    <brk id="3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6307A-9CC4-45FF-B161-783A5D955FFE}">
  <sheetPr>
    <tabColor rgb="FFFFFF00"/>
  </sheetPr>
  <dimension ref="A1:K56"/>
  <sheetViews>
    <sheetView showZeros="0" view="pageBreakPreview" topLeftCell="A41" zoomScaleNormal="100" zoomScaleSheetLayoutView="100" workbookViewId="0">
      <selection activeCell="L48" sqref="L48"/>
    </sheetView>
  </sheetViews>
  <sheetFormatPr defaultColWidth="9.1796875" defaultRowHeight="15.5"/>
  <cols>
    <col min="1" max="1" width="6.6328125" style="7" customWidth="1"/>
    <col min="2" max="2" width="40.6328125" style="7" customWidth="1"/>
    <col min="3" max="3" width="10.6328125" style="29" customWidth="1"/>
    <col min="4" max="4" width="10.6328125" style="32" customWidth="1"/>
    <col min="5" max="6" width="12.6328125" style="31" customWidth="1"/>
    <col min="7" max="7" width="9.1796875" style="4"/>
    <col min="8" max="9" width="9.26953125" style="4" customWidth="1"/>
    <col min="10" max="16384" width="9.1796875" style="4"/>
  </cols>
  <sheetData>
    <row r="1" spans="1:11">
      <c r="A1" s="3" t="s">
        <v>0</v>
      </c>
      <c r="B1" s="183" t="s">
        <v>35</v>
      </c>
      <c r="C1" s="17" t="s">
        <v>3</v>
      </c>
      <c r="D1" s="18" t="s">
        <v>1</v>
      </c>
      <c r="E1" s="19" t="s">
        <v>2</v>
      </c>
      <c r="F1" s="19" t="s">
        <v>4</v>
      </c>
      <c r="H1" s="552" t="s">
        <v>1471</v>
      </c>
      <c r="I1" s="552" t="s">
        <v>1472</v>
      </c>
      <c r="K1" s="4" t="s">
        <v>1595</v>
      </c>
    </row>
    <row r="2" spans="1:11">
      <c r="A2" s="5"/>
      <c r="B2" s="8"/>
      <c r="C2" s="20"/>
      <c r="D2" s="21"/>
      <c r="E2" s="22"/>
      <c r="F2" s="22" t="s">
        <v>12</v>
      </c>
    </row>
    <row r="3" spans="1:11">
      <c r="A3" s="6"/>
      <c r="B3" s="1"/>
      <c r="C3" s="23"/>
      <c r="D3" s="24"/>
      <c r="E3" s="25"/>
      <c r="F3" s="25"/>
    </row>
    <row r="4" spans="1:11" s="12" customFormat="1" ht="15">
      <c r="A4" s="10"/>
      <c r="B4" s="72" t="s">
        <v>20</v>
      </c>
      <c r="C4" s="26"/>
      <c r="D4" s="27"/>
      <c r="E4" s="28"/>
      <c r="F4" s="28"/>
      <c r="H4" s="12" t="s">
        <v>1495</v>
      </c>
    </row>
    <row r="5" spans="1:11">
      <c r="A5" s="2"/>
      <c r="B5" s="72"/>
      <c r="D5" s="30"/>
      <c r="H5" s="12" t="s">
        <v>1495</v>
      </c>
    </row>
    <row r="6" spans="1:11" ht="31">
      <c r="A6" s="2"/>
      <c r="B6" s="35" t="s">
        <v>976</v>
      </c>
      <c r="C6" s="246"/>
      <c r="D6" s="246"/>
      <c r="H6" s="12" t="s">
        <v>1495</v>
      </c>
      <c r="K6" s="150">
        <f>+_xlfn.XLOOKUP(I6,ccs!O:O,ccs!N:N,0,0,1)</f>
        <v>0</v>
      </c>
    </row>
    <row r="7" spans="1:11">
      <c r="A7" s="2"/>
      <c r="B7" s="35"/>
      <c r="C7" s="246"/>
      <c r="D7" s="246"/>
      <c r="H7" s="12" t="s">
        <v>1495</v>
      </c>
      <c r="K7" s="150">
        <f>+_xlfn.XLOOKUP(I7,ccs!O:O,ccs!N:N,0,0,1)</f>
        <v>0</v>
      </c>
    </row>
    <row r="8" spans="1:11">
      <c r="A8" s="2"/>
      <c r="B8" s="255" t="s">
        <v>977</v>
      </c>
      <c r="C8" s="246"/>
      <c r="D8" s="246"/>
      <c r="H8" s="12" t="s">
        <v>1495</v>
      </c>
      <c r="K8" s="150">
        <f>+_xlfn.XLOOKUP(I8,ccs!O:O,ccs!N:N,0,0,1)</f>
        <v>0</v>
      </c>
    </row>
    <row r="9" spans="1:11">
      <c r="A9" s="2"/>
      <c r="B9" s="35"/>
      <c r="C9" s="246"/>
      <c r="D9" s="246"/>
      <c r="H9" s="12" t="s">
        <v>1495</v>
      </c>
      <c r="K9" s="150">
        <f>+_xlfn.XLOOKUP(I9,ccs!O:O,ccs!N:N,0,0,1)</f>
        <v>0</v>
      </c>
    </row>
    <row r="10" spans="1:11">
      <c r="A10" s="214" t="s">
        <v>5</v>
      </c>
      <c r="B10" s="256" t="s">
        <v>978</v>
      </c>
      <c r="C10" s="107">
        <v>5</v>
      </c>
      <c r="D10" s="107" t="s">
        <v>311</v>
      </c>
      <c r="E10" s="95">
        <f>+_xlfn.XLOOKUP(I10,ccs!O:O,ccs!I:I,0,0,1)</f>
        <v>62500</v>
      </c>
      <c r="F10" s="149">
        <f>ROUND(ROUND(E10,2)*ROUND(C10,2),2)</f>
        <v>312500</v>
      </c>
      <c r="H10" s="12" t="s">
        <v>1495</v>
      </c>
      <c r="I10" t="str">
        <f>+_xlfn.CONCAT(H10,"-",A10)</f>
        <v>B4/11/01-A</v>
      </c>
      <c r="K10" s="150" t="str">
        <f>+_xlfn.XLOOKUP(I10,ccs!O:O,ccs!N:N,0,0,1)</f>
        <v>We consider Provisional rate</v>
      </c>
    </row>
    <row r="11" spans="1:11">
      <c r="A11" s="214"/>
      <c r="B11" s="256"/>
      <c r="C11" s="107"/>
      <c r="D11" s="107"/>
      <c r="H11" s="12" t="s">
        <v>1495</v>
      </c>
      <c r="K11" s="150">
        <f>+_xlfn.XLOOKUP(I11,ccs!O:O,ccs!N:N,0,0,1)</f>
        <v>0</v>
      </c>
    </row>
    <row r="12" spans="1:11" ht="31">
      <c r="A12" s="214" t="s">
        <v>6</v>
      </c>
      <c r="B12" s="256" t="s">
        <v>979</v>
      </c>
      <c r="C12" s="107">
        <v>5</v>
      </c>
      <c r="D12" s="107" t="s">
        <v>311</v>
      </c>
      <c r="E12" s="95">
        <f>+_xlfn.XLOOKUP(I12,ccs!O:O,ccs!I:I,0,0,1)</f>
        <v>0</v>
      </c>
      <c r="F12" s="149" t="s">
        <v>6448</v>
      </c>
      <c r="H12" s="12" t="s">
        <v>1495</v>
      </c>
      <c r="I12" t="str">
        <f>+_xlfn.CONCAT(H12,"-",A12)</f>
        <v>B4/11/01-B</v>
      </c>
      <c r="K12" s="150">
        <f>+_xlfn.XLOOKUP(I12,ccs!O:O,ccs!N:N,0,0,1)</f>
        <v>0</v>
      </c>
    </row>
    <row r="13" spans="1:11">
      <c r="A13" s="214"/>
      <c r="B13" s="256"/>
      <c r="C13" s="246"/>
      <c r="D13" s="246"/>
      <c r="H13" s="12" t="s">
        <v>1495</v>
      </c>
      <c r="K13" s="150">
        <f>+_xlfn.XLOOKUP(I13,ccs!O:O,ccs!N:N,0,0,1)</f>
        <v>0</v>
      </c>
    </row>
    <row r="14" spans="1:11">
      <c r="A14" s="214" t="s">
        <v>7</v>
      </c>
      <c r="B14" s="256" t="s">
        <v>980</v>
      </c>
      <c r="C14" s="107">
        <v>5</v>
      </c>
      <c r="D14" s="107" t="s">
        <v>311</v>
      </c>
      <c r="E14" s="95">
        <f>+_xlfn.XLOOKUP(I14,ccs!O:O,ccs!I:I,0,0,1)</f>
        <v>0</v>
      </c>
      <c r="F14" s="149" t="s">
        <v>6448</v>
      </c>
      <c r="H14" s="12" t="s">
        <v>1495</v>
      </c>
      <c r="I14" t="str">
        <f>+_xlfn.CONCAT(H14,"-",A14)</f>
        <v>B4/11/01-C</v>
      </c>
      <c r="K14" s="150">
        <f>+_xlfn.XLOOKUP(I14,ccs!O:O,ccs!N:N,0,0,1)</f>
        <v>0</v>
      </c>
    </row>
    <row r="15" spans="1:11">
      <c r="A15" s="214"/>
      <c r="B15" s="256"/>
      <c r="C15" s="246"/>
      <c r="D15" s="107"/>
      <c r="H15" s="12" t="s">
        <v>1495</v>
      </c>
      <c r="K15" s="150">
        <f>+_xlfn.XLOOKUP(I15,ccs!O:O,ccs!N:N,0,0,1)</f>
        <v>0</v>
      </c>
    </row>
    <row r="16" spans="1:11">
      <c r="A16" s="214" t="s">
        <v>8</v>
      </c>
      <c r="B16" s="256" t="s">
        <v>981</v>
      </c>
      <c r="C16" s="107">
        <v>5</v>
      </c>
      <c r="D16" s="107" t="s">
        <v>311</v>
      </c>
      <c r="E16" s="95">
        <f>+_xlfn.XLOOKUP(I16,ccs!O:O,ccs!I:I,0,0,1)</f>
        <v>0</v>
      </c>
      <c r="F16" s="149" t="s">
        <v>6448</v>
      </c>
      <c r="H16" s="12" t="s">
        <v>1495</v>
      </c>
      <c r="I16" t="str">
        <f>+_xlfn.CONCAT(H16,"-",A16)</f>
        <v>B4/11/01-D</v>
      </c>
      <c r="K16" s="150">
        <f>+_xlfn.XLOOKUP(I16,ccs!O:O,ccs!N:N,0,0,1)</f>
        <v>0</v>
      </c>
    </row>
    <row r="17" spans="1:11">
      <c r="A17" s="214"/>
      <c r="B17" s="256"/>
      <c r="C17" s="246"/>
      <c r="D17" s="107"/>
      <c r="H17" s="12" t="s">
        <v>1495</v>
      </c>
      <c r="K17" s="150">
        <f>+_xlfn.XLOOKUP(I17,ccs!O:O,ccs!N:N,0,0,1)</f>
        <v>0</v>
      </c>
    </row>
    <row r="18" spans="1:11">
      <c r="A18" s="214"/>
      <c r="B18" s="1" t="s">
        <v>982</v>
      </c>
      <c r="C18" s="249"/>
      <c r="D18" s="107"/>
      <c r="H18" s="12" t="s">
        <v>1495</v>
      </c>
      <c r="K18" s="150">
        <f>+_xlfn.XLOOKUP(I18,ccs!O:O,ccs!N:N,0,0,1)</f>
        <v>0</v>
      </c>
    </row>
    <row r="19" spans="1:11">
      <c r="A19" s="214"/>
      <c r="B19" s="1"/>
      <c r="C19" s="249"/>
      <c r="D19" s="107"/>
      <c r="H19" s="12" t="s">
        <v>1495</v>
      </c>
      <c r="K19" s="150">
        <f>+_xlfn.XLOOKUP(I19,ccs!O:O,ccs!N:N,0,0,1)</f>
        <v>0</v>
      </c>
    </row>
    <row r="20" spans="1:11">
      <c r="A20" s="214" t="s">
        <v>10</v>
      </c>
      <c r="B20" s="36" t="s">
        <v>983</v>
      </c>
      <c r="C20" s="249">
        <v>1</v>
      </c>
      <c r="D20" s="107" t="s">
        <v>0</v>
      </c>
      <c r="E20" s="95">
        <f>+_xlfn.XLOOKUP(I20,ccs!O:O,ccs!I:I,0,0,1)</f>
        <v>0</v>
      </c>
      <c r="F20" s="149" t="s">
        <v>6448</v>
      </c>
      <c r="H20" s="12" t="s">
        <v>1495</v>
      </c>
      <c r="I20" t="str">
        <f>+_xlfn.CONCAT(H20,"-",A20)</f>
        <v>B4/11/01-E</v>
      </c>
      <c r="K20" s="150">
        <f>+_xlfn.XLOOKUP(I20,ccs!O:O,ccs!N:N,0,0,1)</f>
        <v>0</v>
      </c>
    </row>
    <row r="21" spans="1:11">
      <c r="A21" s="214"/>
      <c r="B21" s="1"/>
      <c r="C21" s="249"/>
      <c r="D21" s="107"/>
      <c r="H21" s="12" t="s">
        <v>1495</v>
      </c>
      <c r="K21" s="150">
        <f>+_xlfn.XLOOKUP(I21,ccs!O:O,ccs!N:N,0,0,1)</f>
        <v>0</v>
      </c>
    </row>
    <row r="22" spans="1:11">
      <c r="A22" s="214" t="s">
        <v>11</v>
      </c>
      <c r="B22" s="36" t="s">
        <v>984</v>
      </c>
      <c r="C22" s="249">
        <v>1</v>
      </c>
      <c r="D22" s="107" t="s">
        <v>0</v>
      </c>
      <c r="E22" s="95">
        <f>+_xlfn.XLOOKUP(I22,ccs!O:O,ccs!I:I,0,0,1)</f>
        <v>0</v>
      </c>
      <c r="F22" s="149" t="s">
        <v>6448</v>
      </c>
      <c r="H22" s="12" t="s">
        <v>1495</v>
      </c>
      <c r="I22" t="str">
        <f>+_xlfn.CONCAT(H22,"-",A22)</f>
        <v>B4/11/01-F</v>
      </c>
      <c r="K22" s="150">
        <f>+_xlfn.XLOOKUP(I22,ccs!O:O,ccs!N:N,0,0,1)</f>
        <v>0</v>
      </c>
    </row>
    <row r="23" spans="1:11">
      <c r="A23" s="2"/>
      <c r="B23" s="36"/>
      <c r="C23" s="249"/>
      <c r="D23" s="107"/>
      <c r="H23" s="12" t="s">
        <v>1495</v>
      </c>
      <c r="K23" s="150">
        <f>+_xlfn.XLOOKUP(I23,ccs!O:O,ccs!N:N,0,0,1)</f>
        <v>0</v>
      </c>
    </row>
    <row r="24" spans="1:11">
      <c r="A24" s="214"/>
      <c r="B24" s="346" t="s">
        <v>382</v>
      </c>
      <c r="D24" s="30"/>
      <c r="H24" s="12" t="s">
        <v>1495</v>
      </c>
      <c r="K24" s="150">
        <f>+_xlfn.XLOOKUP(I24,ccs!O:O,ccs!N:N,0,0,1)</f>
        <v>0</v>
      </c>
    </row>
    <row r="25" spans="1:11">
      <c r="A25" s="214"/>
      <c r="B25" s="72"/>
      <c r="D25" s="30"/>
      <c r="H25" s="12" t="s">
        <v>1495</v>
      </c>
      <c r="K25" s="150">
        <f>+_xlfn.XLOOKUP(I25,ccs!O:O,ccs!N:N,0,0,1)</f>
        <v>0</v>
      </c>
    </row>
    <row r="26" spans="1:11" ht="93">
      <c r="A26" s="214"/>
      <c r="B26" s="347" t="s">
        <v>383</v>
      </c>
      <c r="D26" s="30"/>
      <c r="H26" s="12" t="s">
        <v>1495</v>
      </c>
      <c r="K26" s="150">
        <f>+_xlfn.XLOOKUP(I26,ccs!O:O,ccs!N:N,0,0,1)</f>
        <v>0</v>
      </c>
    </row>
    <row r="27" spans="1:11">
      <c r="A27" s="214"/>
      <c r="B27" s="72"/>
      <c r="D27" s="30"/>
      <c r="H27" s="12" t="s">
        <v>1495</v>
      </c>
      <c r="K27" s="150">
        <f>+_xlfn.XLOOKUP(I27,ccs!O:O,ccs!N:N,0,0,1)</f>
        <v>0</v>
      </c>
    </row>
    <row r="28" spans="1:11">
      <c r="A28" s="214" t="s">
        <v>27</v>
      </c>
      <c r="B28" s="64" t="s">
        <v>384</v>
      </c>
      <c r="C28" s="29">
        <v>5</v>
      </c>
      <c r="D28" s="30" t="s">
        <v>311</v>
      </c>
      <c r="E28" s="95">
        <f>+_xlfn.XLOOKUP(I28,ccs!O:O,ccs!I:I,0,0,1)</f>
        <v>61687.5</v>
      </c>
      <c r="F28" s="149">
        <f>ROUND(ROUND(E28,2)*ROUND(C28,2),2)</f>
        <v>308437.5</v>
      </c>
      <c r="H28" s="12" t="s">
        <v>1495</v>
      </c>
      <c r="I28" t="str">
        <f>+_xlfn.CONCAT(H28,"-",A28)</f>
        <v>B4/11/01-G</v>
      </c>
      <c r="K28" s="150">
        <f>+_xlfn.XLOOKUP(I28,ccs!O:O,ccs!N:N,0,0,1)</f>
        <v>0</v>
      </c>
    </row>
    <row r="29" spans="1:11">
      <c r="A29" s="214"/>
      <c r="B29" s="72"/>
      <c r="D29" s="30"/>
      <c r="H29" s="12" t="s">
        <v>1495</v>
      </c>
      <c r="K29" s="150">
        <f>+_xlfn.XLOOKUP(I29,ccs!O:O,ccs!N:N,0,0,1)</f>
        <v>0</v>
      </c>
    </row>
    <row r="30" spans="1:11">
      <c r="A30" s="200"/>
      <c r="B30" s="50" t="s">
        <v>385</v>
      </c>
      <c r="H30" s="12" t="s">
        <v>1495</v>
      </c>
      <c r="K30" s="150">
        <f>+_xlfn.XLOOKUP(I30,ccs!O:O,ccs!N:N,0,0,1)</f>
        <v>0</v>
      </c>
    </row>
    <row r="31" spans="1:11">
      <c r="A31" s="200"/>
      <c r="B31" s="52"/>
      <c r="H31" s="12" t="s">
        <v>1495</v>
      </c>
      <c r="K31" s="150">
        <f>+_xlfn.XLOOKUP(I31,ccs!O:O,ccs!N:N,0,0,1)</f>
        <v>0</v>
      </c>
    </row>
    <row r="32" spans="1:11" ht="46.5">
      <c r="A32" s="200"/>
      <c r="B32" s="63" t="s">
        <v>386</v>
      </c>
      <c r="H32" s="12" t="s">
        <v>1495</v>
      </c>
      <c r="K32" s="150">
        <f>+_xlfn.XLOOKUP(I32,ccs!O:O,ccs!N:N,0,0,1)</f>
        <v>0</v>
      </c>
    </row>
    <row r="33" spans="1:11">
      <c r="A33" s="200"/>
      <c r="B33" s="36"/>
      <c r="H33" s="12" t="s">
        <v>1495</v>
      </c>
      <c r="K33" s="150">
        <f>+_xlfn.XLOOKUP(I33,ccs!O:O,ccs!N:N,0,0,1)</f>
        <v>0</v>
      </c>
    </row>
    <row r="34" spans="1:11">
      <c r="A34" s="200" t="s">
        <v>28</v>
      </c>
      <c r="B34" s="64" t="s">
        <v>387</v>
      </c>
      <c r="C34" s="65">
        <v>1</v>
      </c>
      <c r="D34" s="65" t="s">
        <v>0</v>
      </c>
      <c r="E34" s="95">
        <f>+_xlfn.XLOOKUP(I34,ccs!O:O,ccs!I:I,0,0,1)</f>
        <v>31625</v>
      </c>
      <c r="F34" s="149">
        <f>ROUND(ROUND(E34,2)*ROUND(C34,2),2)</f>
        <v>31625</v>
      </c>
      <c r="H34" s="12" t="s">
        <v>1495</v>
      </c>
      <c r="I34" t="str">
        <f>+_xlfn.CONCAT(H34,"-",A34)</f>
        <v>B4/11/01-H</v>
      </c>
      <c r="K34" s="150" t="str">
        <f>+_xlfn.XLOOKUP(I34,ccs!O:O,ccs!N:N,0,0,1)</f>
        <v>We consider provisional sum</v>
      </c>
    </row>
    <row r="35" spans="1:11">
      <c r="A35" s="200"/>
      <c r="B35" s="36"/>
      <c r="H35" s="12" t="s">
        <v>1495</v>
      </c>
      <c r="K35" s="150">
        <f>+_xlfn.XLOOKUP(I35,ccs!O:O,ccs!N:N,0,0,1)</f>
        <v>0</v>
      </c>
    </row>
    <row r="36" spans="1:11" s="150" customFormat="1" ht="31">
      <c r="A36" s="235"/>
      <c r="B36" s="441" t="s">
        <v>971</v>
      </c>
      <c r="C36" s="75"/>
      <c r="D36" s="75"/>
      <c r="E36" s="149"/>
      <c r="F36" s="149"/>
      <c r="H36" s="12" t="s">
        <v>1496</v>
      </c>
      <c r="K36" s="150">
        <f>+_xlfn.XLOOKUP(I36,ccs!O:O,ccs!N:N,0,0,1)</f>
        <v>0</v>
      </c>
    </row>
    <row r="37" spans="1:11" s="150" customFormat="1">
      <c r="A37" s="235"/>
      <c r="B37" s="50"/>
      <c r="C37" s="75"/>
      <c r="D37" s="75"/>
      <c r="E37" s="149"/>
      <c r="F37" s="149"/>
      <c r="H37" s="12" t="s">
        <v>1496</v>
      </c>
      <c r="K37" s="150">
        <f>+_xlfn.XLOOKUP(I37,ccs!O:O,ccs!N:N,0,0,1)</f>
        <v>0</v>
      </c>
    </row>
    <row r="38" spans="1:11" s="150" customFormat="1" ht="31">
      <c r="A38" s="205" t="s">
        <v>5</v>
      </c>
      <c r="B38" s="442" t="s">
        <v>972</v>
      </c>
      <c r="C38" s="75">
        <v>6</v>
      </c>
      <c r="D38" s="75" t="s">
        <v>311</v>
      </c>
      <c r="E38" s="95">
        <f>+_xlfn.XLOOKUP(I38,ccs!O:O,ccs!I:I,0,0,1)</f>
        <v>6250</v>
      </c>
      <c r="F38" s="149">
        <f>ROUND(ROUND(E38,2)*ROUND(C38,2),2)</f>
        <v>37500</v>
      </c>
      <c r="H38" s="12" t="s">
        <v>1496</v>
      </c>
      <c r="I38" t="str">
        <f>+_xlfn.CONCAT(H38,"-",A38)</f>
        <v>B4/11/02-A</v>
      </c>
      <c r="K38" s="150">
        <f>+_xlfn.XLOOKUP(I38,ccs!O:O,ccs!N:N,0,0,1)</f>
        <v>0</v>
      </c>
    </row>
    <row r="39" spans="1:11" s="150" customFormat="1">
      <c r="A39" s="205"/>
      <c r="B39" s="68"/>
      <c r="C39" s="75"/>
      <c r="D39" s="75"/>
      <c r="E39" s="149"/>
      <c r="F39" s="149"/>
      <c r="H39" s="12" t="s">
        <v>1496</v>
      </c>
      <c r="K39" s="150">
        <f>+_xlfn.XLOOKUP(I39,ccs!O:O,ccs!N:N,0,0,1)</f>
        <v>0</v>
      </c>
    </row>
    <row r="40" spans="1:11" s="150" customFormat="1">
      <c r="A40" s="205" t="s">
        <v>6</v>
      </c>
      <c r="B40" s="169" t="s">
        <v>973</v>
      </c>
      <c r="C40" s="75">
        <v>8</v>
      </c>
      <c r="D40" s="75" t="s">
        <v>311</v>
      </c>
      <c r="E40" s="95">
        <f>+_xlfn.XLOOKUP(I40,ccs!O:O,ccs!I:I,0,0,1)</f>
        <v>12500</v>
      </c>
      <c r="F40" s="149">
        <f>ROUND(ROUND(E40,2)*ROUND(C40,2),2)</f>
        <v>100000</v>
      </c>
      <c r="H40" s="12" t="s">
        <v>1496</v>
      </c>
      <c r="I40" t="str">
        <f>+_xlfn.CONCAT(H40,"-",A40)</f>
        <v>B4/11/02-B</v>
      </c>
      <c r="K40" s="150">
        <f>+_xlfn.XLOOKUP(I40,ccs!O:O,ccs!N:N,0,0,1)</f>
        <v>0</v>
      </c>
    </row>
    <row r="41" spans="1:11" s="150" customFormat="1">
      <c r="A41" s="205"/>
      <c r="B41" s="68"/>
      <c r="C41" s="75"/>
      <c r="D41" s="75"/>
      <c r="E41" s="149"/>
      <c r="F41" s="149"/>
      <c r="H41" s="12" t="s">
        <v>1496</v>
      </c>
      <c r="K41" s="150">
        <f>+_xlfn.XLOOKUP(I41,ccs!O:O,ccs!N:N,0,0,1)</f>
        <v>0</v>
      </c>
    </row>
    <row r="42" spans="1:11" s="150" customFormat="1" ht="31">
      <c r="A42" s="205" t="s">
        <v>7</v>
      </c>
      <c r="B42" s="9" t="s">
        <v>974</v>
      </c>
      <c r="C42" s="75">
        <v>10</v>
      </c>
      <c r="D42" s="75" t="s">
        <v>311</v>
      </c>
      <c r="E42" s="95">
        <f>+_xlfn.XLOOKUP(I42,ccs!O:O,ccs!I:I,0,0,1)</f>
        <v>1875</v>
      </c>
      <c r="F42" s="149">
        <f>ROUND(ROUND(E42,2)*ROUND(C42,2),2)</f>
        <v>18750</v>
      </c>
      <c r="H42" s="12" t="s">
        <v>1496</v>
      </c>
      <c r="I42" t="str">
        <f>+_xlfn.CONCAT(H42,"-",A42)</f>
        <v>B4/11/02-C</v>
      </c>
      <c r="K42" s="150">
        <f>+_xlfn.XLOOKUP(I42,ccs!O:O,ccs!N:N,0,0,1)</f>
        <v>0</v>
      </c>
    </row>
    <row r="43" spans="1:11" s="150" customFormat="1">
      <c r="A43" s="205"/>
      <c r="B43" s="68"/>
      <c r="C43" s="75"/>
      <c r="D43" s="75"/>
      <c r="E43" s="149"/>
      <c r="F43" s="149"/>
      <c r="H43" s="12" t="s">
        <v>1496</v>
      </c>
      <c r="K43" s="150">
        <f>+_xlfn.XLOOKUP(I43,ccs!O:O,ccs!N:N,0,0,1)</f>
        <v>0</v>
      </c>
    </row>
    <row r="44" spans="1:11" s="150" customFormat="1">
      <c r="A44" s="205" t="s">
        <v>8</v>
      </c>
      <c r="B44" s="52" t="s">
        <v>975</v>
      </c>
      <c r="C44" s="75">
        <v>1</v>
      </c>
      <c r="D44" s="75" t="s">
        <v>311</v>
      </c>
      <c r="E44" s="95">
        <f>+_xlfn.XLOOKUP(I44,ccs!O:O,ccs!I:I,0,0,1)</f>
        <v>3125</v>
      </c>
      <c r="F44" s="149">
        <f>ROUND(ROUND(E44,2)*ROUND(C44,2),2)</f>
        <v>3125</v>
      </c>
      <c r="H44" s="12" t="s">
        <v>1496</v>
      </c>
      <c r="I44" t="str">
        <f>+_xlfn.CONCAT(H44,"-",A44)</f>
        <v>B4/11/02-D</v>
      </c>
      <c r="K44" s="150">
        <f>+_xlfn.XLOOKUP(I44,ccs!O:O,ccs!N:N,0,0,1)</f>
        <v>0</v>
      </c>
    </row>
    <row r="45" spans="1:11">
      <c r="A45" s="200"/>
      <c r="B45" s="64"/>
      <c r="C45" s="65"/>
      <c r="D45" s="65"/>
      <c r="H45" s="12" t="s">
        <v>1496</v>
      </c>
      <c r="K45" s="150">
        <f>+_xlfn.XLOOKUP(I45,ccs!O:O,ccs!N:N,0,0,1)</f>
        <v>0</v>
      </c>
    </row>
    <row r="46" spans="1:11">
      <c r="B46" s="35" t="s">
        <v>1313</v>
      </c>
      <c r="H46" s="12" t="s">
        <v>1496</v>
      </c>
      <c r="K46" s="150">
        <f>+_xlfn.XLOOKUP(I46,ccs!O:O,ccs!N:N,0,0,1)</f>
        <v>0</v>
      </c>
    </row>
    <row r="47" spans="1:11">
      <c r="B47" s="35"/>
      <c r="H47" s="12" t="s">
        <v>1496</v>
      </c>
      <c r="K47" s="150">
        <f>+_xlfn.XLOOKUP(I47,ccs!O:O,ccs!N:N,0,0,1)</f>
        <v>0</v>
      </c>
    </row>
    <row r="48" spans="1:11" ht="124">
      <c r="B48" s="59" t="s">
        <v>1312</v>
      </c>
      <c r="H48" s="12" t="s">
        <v>1496</v>
      </c>
      <c r="K48" s="150">
        <f>+_xlfn.XLOOKUP(I48,ccs!O:O,ccs!N:N,0,0,1)</f>
        <v>0</v>
      </c>
    </row>
    <row r="49" spans="1:11" ht="77.5">
      <c r="B49" s="458" t="s">
        <v>1314</v>
      </c>
      <c r="H49" s="12" t="s">
        <v>1496</v>
      </c>
      <c r="K49" s="150">
        <f>+_xlfn.XLOOKUP(I49,ccs!O:O,ccs!N:N,0,0,1)</f>
        <v>0</v>
      </c>
    </row>
    <row r="50" spans="1:11" ht="77.5">
      <c r="B50" s="458" t="s">
        <v>1310</v>
      </c>
      <c r="H50" s="12" t="s">
        <v>1496</v>
      </c>
    </row>
    <row r="51" spans="1:11" ht="77.5">
      <c r="A51" s="7" t="s">
        <v>10</v>
      </c>
      <c r="B51" s="458" t="s">
        <v>1311</v>
      </c>
      <c r="C51" s="29">
        <v>1</v>
      </c>
      <c r="D51" s="32" t="s">
        <v>0</v>
      </c>
      <c r="E51" s="32">
        <f>+_xlfn.XLOOKUP(I51,ccs!O:O,ccs!I:I,0,0,1)</f>
        <v>6250000</v>
      </c>
      <c r="F51" s="197">
        <f>ROUND(ROUND(E51,2)*ROUND(C51,2),2)</f>
        <v>6250000</v>
      </c>
      <c r="H51" s="12" t="s">
        <v>1496</v>
      </c>
      <c r="I51" t="str">
        <f>+_xlfn.CONCAT(H51,"-",A51)</f>
        <v>B4/11/02-E</v>
      </c>
      <c r="K51" s="150" t="str">
        <f>+_xlfn.XLOOKUP(I51,ccs!O:O,ccs!N:N,0,0,1)</f>
        <v>No details available so We consider provisional sum</v>
      </c>
    </row>
    <row r="52" spans="1:11">
      <c r="B52" s="35"/>
      <c r="H52" s="12" t="s">
        <v>1496</v>
      </c>
    </row>
    <row r="53" spans="1:11">
      <c r="B53" s="6" t="s">
        <v>20</v>
      </c>
      <c r="F53" s="33"/>
      <c r="H53" s="12" t="s">
        <v>1496</v>
      </c>
    </row>
    <row r="54" spans="1:11">
      <c r="B54" s="7" t="s">
        <v>9</v>
      </c>
      <c r="E54" s="31" t="s">
        <v>12</v>
      </c>
      <c r="F54" s="31">
        <f>SUM(F3:F53)</f>
        <v>7061937.5</v>
      </c>
      <c r="H54" s="12" t="s">
        <v>1496</v>
      </c>
    </row>
    <row r="55" spans="1:11" ht="16" thickBot="1">
      <c r="F55" s="34"/>
      <c r="H55" s="12" t="s">
        <v>1496</v>
      </c>
    </row>
    <row r="56" spans="1:11" ht="16" thickTop="1"/>
  </sheetData>
  <sheetProtection selectLockedCells="1" selectUnlockedCells="1"/>
  <autoFilter ref="A1:I56" xr:uid="{C2F6307A-9CC4-45FF-B161-783A5D955FFE}"/>
  <phoneticPr fontId="16" type="noConversion"/>
  <pageMargins left="0.5" right="0.5" top="1" bottom="1" header="0.5" footer="0.5"/>
  <pageSetup paperSize="9" orientation="portrait" r:id="rId1"/>
  <headerFooter>
    <oddHeader>&amp;R&amp;"Times New Roman"&amp;10Shared Facility Hub (SFH) Assets Project
Package 1 - Distribution Centre (DC)</oddHeader>
    <oddFooter>&amp;L&amp;"Times New Roman,Regular"EQUIPMENT
&amp;8 1RI12073-073D06-DAH-BOQ-PM-0001-01&amp;R&amp;"Times New Roman,Regular"11 - Page &amp;P of &amp;N</oddFooter>
  </headerFooter>
  <rowBreaks count="1" manualBreakCount="1">
    <brk id="35"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A3684-14DE-4058-B83F-476E9C19D91A}">
  <sheetPr>
    <tabColor rgb="FFFFFF00"/>
  </sheetPr>
  <dimension ref="A1:K32"/>
  <sheetViews>
    <sheetView showZeros="0" view="pageBreakPreview" zoomScaleNormal="100" zoomScaleSheetLayoutView="100" workbookViewId="0">
      <selection activeCell="K10" sqref="K10"/>
    </sheetView>
  </sheetViews>
  <sheetFormatPr defaultColWidth="9.1796875" defaultRowHeight="15.5"/>
  <cols>
    <col min="1" max="1" width="6.6328125" style="7" customWidth="1"/>
    <col min="2" max="2" width="40.6328125" style="7" customWidth="1"/>
    <col min="3" max="3" width="10.6328125" style="29" customWidth="1"/>
    <col min="4" max="4" width="10.6328125" style="32" customWidth="1"/>
    <col min="5" max="5" width="12.6328125" style="31" customWidth="1"/>
    <col min="6" max="6" width="14.6328125" style="31" customWidth="1"/>
    <col min="7" max="7" width="9.1796875" style="4"/>
    <col min="8" max="9" width="9.26953125" style="4" customWidth="1"/>
    <col min="10" max="16384" width="9.1796875" style="4"/>
  </cols>
  <sheetData>
    <row r="1" spans="1:11">
      <c r="A1" s="3" t="s">
        <v>0</v>
      </c>
      <c r="B1" s="183" t="s">
        <v>35</v>
      </c>
      <c r="C1" s="17" t="s">
        <v>3</v>
      </c>
      <c r="D1" s="18" t="s">
        <v>1</v>
      </c>
      <c r="E1" s="19" t="s">
        <v>2</v>
      </c>
      <c r="F1" s="19" t="s">
        <v>4</v>
      </c>
      <c r="H1" s="552" t="s">
        <v>1471</v>
      </c>
      <c r="I1" s="552" t="s">
        <v>1472</v>
      </c>
      <c r="K1" s="4" t="s">
        <v>1595</v>
      </c>
    </row>
    <row r="2" spans="1:11">
      <c r="A2" s="5"/>
      <c r="B2" s="8"/>
      <c r="C2" s="20"/>
      <c r="D2" s="21"/>
      <c r="E2" s="22"/>
      <c r="F2" s="22" t="s">
        <v>12</v>
      </c>
    </row>
    <row r="3" spans="1:11">
      <c r="A3" s="6"/>
      <c r="B3" s="1"/>
      <c r="C3" s="23"/>
      <c r="D3" s="24"/>
      <c r="E3" s="25"/>
      <c r="F3" s="25"/>
    </row>
    <row r="4" spans="1:11" s="12" customFormat="1" ht="15">
      <c r="A4" s="10"/>
      <c r="B4" s="73" t="s">
        <v>21</v>
      </c>
      <c r="C4" s="26"/>
      <c r="D4" s="27"/>
      <c r="E4" s="28"/>
      <c r="F4" s="28"/>
      <c r="H4" s="12" t="s">
        <v>1497</v>
      </c>
    </row>
    <row r="5" spans="1:11">
      <c r="A5" s="2"/>
      <c r="B5" s="52"/>
      <c r="D5" s="30"/>
      <c r="H5" s="12" t="s">
        <v>1497</v>
      </c>
    </row>
    <row r="6" spans="1:11">
      <c r="A6" s="200"/>
      <c r="B6" s="74" t="s">
        <v>388</v>
      </c>
      <c r="H6" s="12" t="s">
        <v>1497</v>
      </c>
    </row>
    <row r="7" spans="1:11">
      <c r="A7" s="200"/>
      <c r="B7" s="74"/>
      <c r="H7" s="12" t="s">
        <v>1497</v>
      </c>
      <c r="K7" s="150">
        <f>+_xlfn.XLOOKUP(I7,ccs!O:O,ccs!N:N,0,0,1)</f>
        <v>0</v>
      </c>
    </row>
    <row r="8" spans="1:11" ht="77.5">
      <c r="A8" s="200"/>
      <c r="B8" s="74" t="s">
        <v>389</v>
      </c>
      <c r="H8" s="12" t="s">
        <v>1497</v>
      </c>
      <c r="K8" s="150">
        <f>+_xlfn.XLOOKUP(I8,ccs!O:O,ccs!N:N,0,0,1)</f>
        <v>0</v>
      </c>
    </row>
    <row r="9" spans="1:11">
      <c r="A9" s="200"/>
      <c r="B9" s="36"/>
      <c r="H9" s="12" t="s">
        <v>1497</v>
      </c>
      <c r="K9" s="150">
        <f>+_xlfn.XLOOKUP(I9,ccs!O:O,ccs!N:N,0,0,1)</f>
        <v>0</v>
      </c>
    </row>
    <row r="10" spans="1:11">
      <c r="A10" s="200" t="s">
        <v>5</v>
      </c>
      <c r="B10" s="64" t="s">
        <v>390</v>
      </c>
      <c r="C10" s="65">
        <v>1</v>
      </c>
      <c r="D10" s="65" t="s">
        <v>0</v>
      </c>
      <c r="E10" s="95">
        <f>+_xlfn.XLOOKUP(I10,ccs!O:O,ccs!I:I,0,0,1)</f>
        <v>400000</v>
      </c>
      <c r="F10" s="149">
        <f>ROUND(ROUND(E10,2)*ROUND(C10,2),2)</f>
        <v>400000</v>
      </c>
      <c r="H10" s="12" t="s">
        <v>1497</v>
      </c>
      <c r="I10" t="str">
        <f>+_xlfn.CONCAT(H10,"-",A10)</f>
        <v>B4/12/01-A</v>
      </c>
      <c r="K10" s="150" t="str">
        <f>+_xlfn.XLOOKUP(I10,ccs!O:O,ccs!N:N,0,0,1)</f>
        <v>Consider Provisional sum due to non availabilty of details</v>
      </c>
    </row>
    <row r="11" spans="1:11">
      <c r="A11" s="200"/>
      <c r="B11" s="36"/>
      <c r="H11" s="12" t="s">
        <v>1497</v>
      </c>
      <c r="K11" s="150">
        <f>+_xlfn.XLOOKUP(I11,ccs!O:O,ccs!N:N,0,0,1)</f>
        <v>0</v>
      </c>
    </row>
    <row r="12" spans="1:11" ht="31">
      <c r="A12" s="200"/>
      <c r="B12" s="35" t="s">
        <v>391</v>
      </c>
      <c r="H12" s="12" t="s">
        <v>1497</v>
      </c>
      <c r="K12" s="150">
        <f>+_xlfn.XLOOKUP(I12,ccs!O:O,ccs!N:N,0,0,1)</f>
        <v>0</v>
      </c>
    </row>
    <row r="13" spans="1:11">
      <c r="A13" s="200"/>
      <c r="B13" s="35"/>
      <c r="H13" s="12" t="s">
        <v>1497</v>
      </c>
      <c r="K13" s="150">
        <f>+_xlfn.XLOOKUP(I13,ccs!O:O,ccs!N:N,0,0,1)</f>
        <v>0</v>
      </c>
    </row>
    <row r="14" spans="1:11" ht="124">
      <c r="A14" s="200"/>
      <c r="B14" s="35" t="s">
        <v>392</v>
      </c>
      <c r="H14" s="12" t="s">
        <v>1497</v>
      </c>
      <c r="K14" s="150">
        <f>+_xlfn.XLOOKUP(I14,ccs!O:O,ccs!N:N,0,0,1)</f>
        <v>0</v>
      </c>
    </row>
    <row r="15" spans="1:11">
      <c r="A15" s="200"/>
      <c r="B15" s="35"/>
      <c r="H15" s="12" t="s">
        <v>1497</v>
      </c>
      <c r="K15" s="150">
        <f>+_xlfn.XLOOKUP(I15,ccs!O:O,ccs!N:N,0,0,1)</f>
        <v>0</v>
      </c>
    </row>
    <row r="16" spans="1:11">
      <c r="A16" s="200" t="s">
        <v>6</v>
      </c>
      <c r="B16" s="36" t="s">
        <v>393</v>
      </c>
      <c r="C16" s="29">
        <v>1</v>
      </c>
      <c r="D16" s="32" t="s">
        <v>311</v>
      </c>
      <c r="E16" s="95">
        <f>+_xlfn.XLOOKUP(I16,ccs!O:O,ccs!I:I,0,0,1)</f>
        <v>76260.02</v>
      </c>
      <c r="F16" s="149">
        <f>ROUND(ROUND(E16,2)*ROUND(C16,2),2)</f>
        <v>76260.02</v>
      </c>
      <c r="H16" s="12" t="s">
        <v>1497</v>
      </c>
      <c r="I16" t="str">
        <f>+_xlfn.CONCAT(H16,"-",A16)</f>
        <v>B4/12/01-B</v>
      </c>
      <c r="K16" s="150" t="str">
        <f>+_xlfn.XLOOKUP(I16,ccs!O:O,ccs!N:N,0,0,1)</f>
        <v>We assumed Provisonal rate</v>
      </c>
    </row>
    <row r="17" spans="1:11">
      <c r="A17" s="200"/>
      <c r="B17" s="35"/>
      <c r="H17" s="12" t="s">
        <v>1497</v>
      </c>
      <c r="K17" s="150">
        <f>+_xlfn.XLOOKUP(I17,ccs!O:O,ccs!N:N,0,0,1)</f>
        <v>0</v>
      </c>
    </row>
    <row r="18" spans="1:11" ht="62">
      <c r="A18" s="200"/>
      <c r="B18" s="35" t="s">
        <v>394</v>
      </c>
      <c r="H18" s="12" t="s">
        <v>1497</v>
      </c>
      <c r="K18" s="150">
        <f>+_xlfn.XLOOKUP(I18,ccs!O:O,ccs!N:N,0,0,1)</f>
        <v>0</v>
      </c>
    </row>
    <row r="19" spans="1:11">
      <c r="A19" s="200"/>
      <c r="B19" s="35"/>
      <c r="H19" s="12" t="s">
        <v>1497</v>
      </c>
      <c r="K19" s="150">
        <f>+_xlfn.XLOOKUP(I19,ccs!O:O,ccs!N:N,0,0,1)</f>
        <v>0</v>
      </c>
    </row>
    <row r="20" spans="1:11">
      <c r="A20" s="200" t="s">
        <v>7</v>
      </c>
      <c r="B20" s="36" t="s">
        <v>395</v>
      </c>
      <c r="C20" s="29">
        <v>1</v>
      </c>
      <c r="D20" s="32" t="s">
        <v>0</v>
      </c>
      <c r="E20" s="95">
        <f>+_xlfn.XLOOKUP(I20,ccs!O:O,ccs!I:I,0,0,1)</f>
        <v>47044.800000000003</v>
      </c>
      <c r="F20" s="149">
        <f>ROUND(ROUND(E20,2)*ROUND(C20,2),2)</f>
        <v>47044.800000000003</v>
      </c>
      <c r="H20" s="12" t="s">
        <v>1497</v>
      </c>
      <c r="I20" t="str">
        <f>+_xlfn.CONCAT(H20,"-",A20)</f>
        <v>B4/12/01-C</v>
      </c>
      <c r="K20" s="150" t="str">
        <f>+_xlfn.XLOOKUP(I20,ccs!O:O,ccs!N:N,0,0,1)</f>
        <v>We assumed Provisonal rate</v>
      </c>
    </row>
    <row r="21" spans="1:11">
      <c r="A21" s="200"/>
      <c r="B21" s="35"/>
      <c r="H21" s="12" t="s">
        <v>1497</v>
      </c>
      <c r="K21" s="150">
        <f>+_xlfn.XLOOKUP(I21,ccs!O:O,ccs!N:N,0,0,1)</f>
        <v>0</v>
      </c>
    </row>
    <row r="22" spans="1:11" s="13" customFormat="1">
      <c r="A22" s="171"/>
      <c r="B22" s="15"/>
      <c r="C22" s="181"/>
      <c r="D22" s="181"/>
      <c r="E22" s="348"/>
      <c r="F22" s="208"/>
      <c r="H22" s="12" t="s">
        <v>1497</v>
      </c>
      <c r="K22" s="150">
        <f>+_xlfn.XLOOKUP(I22,ccs!O:O,ccs!N:N,0,0,1)</f>
        <v>0</v>
      </c>
    </row>
    <row r="23" spans="1:11" s="13" customFormat="1">
      <c r="A23" s="171"/>
      <c r="B23" s="15"/>
      <c r="C23" s="181"/>
      <c r="D23" s="181"/>
      <c r="E23" s="348"/>
      <c r="F23" s="208"/>
      <c r="H23" s="12" t="s">
        <v>1497</v>
      </c>
      <c r="K23" s="150">
        <f>+_xlfn.XLOOKUP(I23,ccs!O:O,ccs!N:N,0,0,1)</f>
        <v>0</v>
      </c>
    </row>
    <row r="24" spans="1:11" s="13" customFormat="1">
      <c r="A24" s="209"/>
      <c r="C24" s="182"/>
      <c r="D24" s="182"/>
      <c r="E24" s="349"/>
      <c r="F24" s="208">
        <f>ROUND(ROUND(E24,2)*ROUND(C24,2),2)</f>
        <v>0</v>
      </c>
      <c r="H24" s="12" t="s">
        <v>1497</v>
      </c>
      <c r="K24" s="150">
        <f>+_xlfn.XLOOKUP(I24,ccs!O:O,ccs!N:N,0,0,1)</f>
        <v>0</v>
      </c>
    </row>
    <row r="25" spans="1:11" s="113" customFormat="1">
      <c r="A25" s="114"/>
      <c r="B25" s="14"/>
      <c r="C25" s="493"/>
      <c r="D25" s="112"/>
      <c r="E25" s="172"/>
      <c r="F25" s="31"/>
      <c r="H25" s="12" t="s">
        <v>1497</v>
      </c>
      <c r="K25" s="150">
        <f>+_xlfn.XLOOKUP(I25,ccs!O:O,ccs!N:N,0,0,1)</f>
        <v>0</v>
      </c>
    </row>
    <row r="26" spans="1:11">
      <c r="E26" s="172"/>
      <c r="H26" s="12" t="s">
        <v>1497</v>
      </c>
    </row>
    <row r="27" spans="1:11">
      <c r="H27" s="12" t="s">
        <v>1497</v>
      </c>
    </row>
    <row r="28" spans="1:11">
      <c r="H28" s="12" t="s">
        <v>1497</v>
      </c>
    </row>
    <row r="29" spans="1:11">
      <c r="B29" s="6" t="s">
        <v>21</v>
      </c>
      <c r="F29" s="33"/>
      <c r="H29" s="12" t="s">
        <v>1497</v>
      </c>
    </row>
    <row r="30" spans="1:11">
      <c r="B30" s="7" t="s">
        <v>9</v>
      </c>
      <c r="E30" s="31" t="s">
        <v>12</v>
      </c>
      <c r="F30" s="31">
        <f>SUM(F3:F29)</f>
        <v>523304.82</v>
      </c>
      <c r="H30" s="12" t="s">
        <v>1497</v>
      </c>
    </row>
    <row r="31" spans="1:11" ht="16" thickBot="1">
      <c r="F31" s="34"/>
      <c r="H31" s="12" t="s">
        <v>1497</v>
      </c>
    </row>
    <row r="32" spans="1:11" ht="16" thickTop="1"/>
  </sheetData>
  <sheetProtection selectLockedCells="1" selectUnlockedCells="1"/>
  <autoFilter ref="A1:I32" xr:uid="{326A3684-14DE-4058-B83F-476E9C19D91A}"/>
  <conditionalFormatting sqref="F25">
    <cfRule type="cellIs" dxfId="10" priority="2" stopIfTrue="1" operator="greaterThan">
      <formula>0</formula>
    </cfRule>
  </conditionalFormatting>
  <dataValidations disablePrompts="1" count="1">
    <dataValidation type="decimal" operator="greaterThan" allowBlank="1" showInputMessage="1" showErrorMessage="1" sqref="E25" xr:uid="{75C597EA-80F5-40B3-B99A-4707456BF309}">
      <formula1>0</formula1>
    </dataValidation>
  </dataValidations>
  <pageMargins left="0.5" right="0.5" top="1" bottom="1" header="0.5" footer="0.5"/>
  <pageSetup paperSize="9" scale="93" orientation="portrait" r:id="rId1"/>
  <headerFooter>
    <oddHeader>&amp;R&amp;"Times New Roman"&amp;10Shared Facility Hub (SFH) Assets Project
Package 1 - Distribution Centre (DC)</oddHeader>
    <oddFooter>&amp;L&amp;"Times New Roman,Regular"FURNISHINGS
&amp;8 1RI12073-073D06-DAH-BOQ-PM-0001-01&amp;R&amp;"Times New Roman,Regular"12 - 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02831-6CFC-4D79-9512-1B40CE433029}">
  <sheetPr>
    <tabColor rgb="FFFFFF00"/>
  </sheetPr>
  <dimension ref="A1:I85"/>
  <sheetViews>
    <sheetView showZeros="0" view="pageBreakPreview" topLeftCell="A56" zoomScale="85" zoomScaleNormal="100" zoomScaleSheetLayoutView="85" workbookViewId="0">
      <selection activeCell="E65" sqref="E65"/>
    </sheetView>
  </sheetViews>
  <sheetFormatPr defaultColWidth="9.1796875" defaultRowHeight="15.5"/>
  <cols>
    <col min="1" max="1" width="7.6328125" style="7" customWidth="1"/>
    <col min="2" max="2" width="38.6328125" style="7" customWidth="1"/>
    <col min="3" max="4" width="9.6328125" style="95" customWidth="1"/>
    <col min="5" max="5" width="13.36328125" style="94" customWidth="1"/>
    <col min="6" max="6" width="12.6328125" style="94" customWidth="1"/>
    <col min="7" max="7" width="9.1796875" style="4"/>
    <col min="8" max="9" width="9.26953125" style="4" customWidth="1"/>
    <col min="10" max="16384" width="9.1796875" style="4"/>
  </cols>
  <sheetData>
    <row r="1" spans="1:9">
      <c r="A1" s="3" t="s">
        <v>0</v>
      </c>
      <c r="B1" s="183" t="s">
        <v>35</v>
      </c>
      <c r="C1" s="84" t="s">
        <v>3</v>
      </c>
      <c r="D1" s="85" t="s">
        <v>1</v>
      </c>
      <c r="E1" s="295" t="s">
        <v>2</v>
      </c>
      <c r="F1" s="295" t="s">
        <v>4</v>
      </c>
      <c r="H1" s="552" t="s">
        <v>1471</v>
      </c>
      <c r="I1" s="552" t="s">
        <v>1472</v>
      </c>
    </row>
    <row r="2" spans="1:9">
      <c r="A2" s="5"/>
      <c r="B2" s="8"/>
      <c r="C2" s="86"/>
      <c r="D2" s="87"/>
      <c r="E2" s="310"/>
      <c r="F2" s="31" t="s">
        <v>12</v>
      </c>
    </row>
    <row r="3" spans="1:9">
      <c r="A3" s="6"/>
      <c r="B3" s="1"/>
      <c r="C3" s="88"/>
      <c r="D3" s="89"/>
      <c r="E3" s="90"/>
      <c r="F3" s="90"/>
    </row>
    <row r="4" spans="1:9" s="12" customFormat="1" ht="15">
      <c r="A4" s="10"/>
      <c r="B4" s="11" t="s">
        <v>26</v>
      </c>
      <c r="C4" s="60"/>
      <c r="D4" s="61"/>
      <c r="E4" s="91"/>
      <c r="F4" s="91"/>
      <c r="H4" s="12" t="s">
        <v>1498</v>
      </c>
    </row>
    <row r="5" spans="1:9">
      <c r="A5" s="2"/>
      <c r="B5" s="9"/>
      <c r="C5" s="92"/>
      <c r="D5" s="93"/>
      <c r="H5" s="12" t="s">
        <v>1498</v>
      </c>
    </row>
    <row r="6" spans="1:9" ht="31">
      <c r="A6" s="30"/>
      <c r="B6" s="74" t="s">
        <v>396</v>
      </c>
      <c r="C6" s="93"/>
      <c r="H6" s="12" t="s">
        <v>1498</v>
      </c>
    </row>
    <row r="7" spans="1:9">
      <c r="A7" s="30"/>
      <c r="B7" s="36"/>
      <c r="C7" s="93"/>
      <c r="H7" s="12" t="s">
        <v>1498</v>
      </c>
    </row>
    <row r="8" spans="1:9">
      <c r="A8" s="32"/>
      <c r="B8" s="74" t="s">
        <v>397</v>
      </c>
      <c r="H8" s="12" t="s">
        <v>1498</v>
      </c>
    </row>
    <row r="9" spans="1:9">
      <c r="A9" s="32"/>
      <c r="H9" s="12" t="s">
        <v>1498</v>
      </c>
    </row>
    <row r="10" spans="1:9" ht="108.5">
      <c r="A10" s="32" t="s">
        <v>5</v>
      </c>
      <c r="B10" s="64" t="s">
        <v>398</v>
      </c>
      <c r="C10" s="32">
        <v>1</v>
      </c>
      <c r="D10" s="32" t="s">
        <v>399</v>
      </c>
      <c r="E10" s="95">
        <f>+_xlfn.XLOOKUP(I10,ccs!O:O,ccs!I:I,0,0,1)</f>
        <v>3886312.5</v>
      </c>
      <c r="F10" s="149">
        <f>ROUND(ROUND(E10,2)*ROUND(C10,2),2)</f>
        <v>3886312.5</v>
      </c>
      <c r="H10" s="12" t="s">
        <v>1498</v>
      </c>
      <c r="I10" t="str">
        <f>+_xlfn.CONCAT(H10,"-",A10)</f>
        <v>B4/14/01-A</v>
      </c>
    </row>
    <row r="11" spans="1:9">
      <c r="A11" s="32"/>
      <c r="C11" s="32"/>
      <c r="D11" s="32"/>
      <c r="H11" s="12" t="s">
        <v>1498</v>
      </c>
    </row>
    <row r="12" spans="1:9">
      <c r="A12" s="32"/>
      <c r="B12" s="74" t="s">
        <v>400</v>
      </c>
      <c r="H12" s="12" t="s">
        <v>1498</v>
      </c>
    </row>
    <row r="13" spans="1:9">
      <c r="A13" s="32"/>
      <c r="H13" s="12" t="s">
        <v>1498</v>
      </c>
    </row>
    <row r="14" spans="1:9" ht="62">
      <c r="A14" s="32" t="s">
        <v>6</v>
      </c>
      <c r="B14" s="64" t="s">
        <v>401</v>
      </c>
      <c r="C14" s="32">
        <v>12</v>
      </c>
      <c r="D14" s="32" t="s">
        <v>311</v>
      </c>
      <c r="E14" s="95">
        <f>+_xlfn.XLOOKUP(I14,ccs!O:O,ccs!I:I,0,0,1)</f>
        <v>68850</v>
      </c>
      <c r="F14" s="149">
        <f>ROUND(ROUND(E14,2)*ROUND(C14,2),2)</f>
        <v>826200</v>
      </c>
      <c r="H14" s="12" t="s">
        <v>1498</v>
      </c>
      <c r="I14" t="str">
        <f>+_xlfn.CONCAT(H14,"-",A14)</f>
        <v>B4/14/01-B</v>
      </c>
    </row>
    <row r="15" spans="1:9">
      <c r="A15" s="32"/>
      <c r="C15" s="32"/>
      <c r="D15" s="32"/>
      <c r="H15" s="12" t="s">
        <v>1498</v>
      </c>
    </row>
    <row r="16" spans="1:9">
      <c r="A16" s="32"/>
      <c r="B16" s="74" t="s">
        <v>402</v>
      </c>
      <c r="H16" s="12" t="s">
        <v>1498</v>
      </c>
    </row>
    <row r="17" spans="1:9">
      <c r="A17" s="32"/>
      <c r="H17" s="12" t="s">
        <v>1498</v>
      </c>
    </row>
    <row r="18" spans="1:9" ht="46.5">
      <c r="A18" s="32" t="s">
        <v>7</v>
      </c>
      <c r="B18" s="64" t="s">
        <v>403</v>
      </c>
      <c r="C18" s="32">
        <v>46</v>
      </c>
      <c r="D18" s="32" t="s">
        <v>311</v>
      </c>
      <c r="E18" s="95">
        <f>+_xlfn.XLOOKUP(I18,ccs!O:O,ccs!I:I,0,0,1)</f>
        <v>43750</v>
      </c>
      <c r="F18" s="149">
        <f>ROUND(ROUND(E18,2)*ROUND(C18,2),2)</f>
        <v>2012500</v>
      </c>
      <c r="H18" s="12" t="s">
        <v>1498</v>
      </c>
      <c r="I18" t="str">
        <f>+_xlfn.CONCAT(H18,"-",A18)</f>
        <v>B4/14/01-C</v>
      </c>
    </row>
    <row r="19" spans="1:9">
      <c r="A19" s="32"/>
      <c r="B19" s="350"/>
      <c r="C19" s="351"/>
      <c r="D19" s="32"/>
      <c r="H19" s="12" t="s">
        <v>1498</v>
      </c>
    </row>
    <row r="20" spans="1:9">
      <c r="A20" s="32"/>
      <c r="B20" s="74" t="s">
        <v>404</v>
      </c>
      <c r="H20" s="12" t="s">
        <v>1498</v>
      </c>
    </row>
    <row r="21" spans="1:9">
      <c r="A21" s="32"/>
      <c r="H21" s="12" t="s">
        <v>1498</v>
      </c>
    </row>
    <row r="22" spans="1:9" ht="46.5">
      <c r="A22" s="32" t="s">
        <v>8</v>
      </c>
      <c r="B22" s="64" t="s">
        <v>405</v>
      </c>
      <c r="C22" s="32">
        <v>2</v>
      </c>
      <c r="D22" s="32" t="s">
        <v>311</v>
      </c>
      <c r="E22" s="95">
        <f>+_xlfn.XLOOKUP(I22,ccs!O:O,ccs!I:I,0,0,1)</f>
        <v>140937.5</v>
      </c>
      <c r="F22" s="149">
        <f>ROUND(ROUND(E22,2)*ROUND(C22,2),2)</f>
        <v>281875</v>
      </c>
      <c r="H22" s="12" t="s">
        <v>1498</v>
      </c>
      <c r="I22" t="str">
        <f>+_xlfn.CONCAT(H22,"-",A22)</f>
        <v>B4/14/01-D</v>
      </c>
    </row>
    <row r="23" spans="1:9">
      <c r="A23" s="32"/>
      <c r="B23" s="350"/>
      <c r="C23" s="351"/>
      <c r="D23" s="32"/>
      <c r="H23" s="12" t="s">
        <v>1498</v>
      </c>
    </row>
    <row r="24" spans="1:9">
      <c r="A24" s="32"/>
      <c r="B24" s="74" t="s">
        <v>406</v>
      </c>
      <c r="H24" s="12" t="s">
        <v>1498</v>
      </c>
    </row>
    <row r="25" spans="1:9">
      <c r="A25" s="32"/>
      <c r="H25" s="12" t="s">
        <v>1498</v>
      </c>
    </row>
    <row r="26" spans="1:9" ht="31">
      <c r="A26" s="32" t="s">
        <v>10</v>
      </c>
      <c r="B26" s="64" t="s">
        <v>407</v>
      </c>
      <c r="C26" s="32">
        <v>6</v>
      </c>
      <c r="D26" s="32" t="s">
        <v>311</v>
      </c>
      <c r="E26" s="95">
        <f>+_xlfn.XLOOKUP(I26,ccs!O:O,ccs!I:I,0,0,1)</f>
        <v>4681.6400000000003</v>
      </c>
      <c r="F26" s="149">
        <f>ROUND(ROUND(E26,2)*ROUND(C26,2),2)</f>
        <v>28089.84</v>
      </c>
      <c r="H26" s="12" t="s">
        <v>1498</v>
      </c>
      <c r="I26" t="str">
        <f>+_xlfn.CONCAT(H26,"-",A26)</f>
        <v>B4/14/01-E</v>
      </c>
    </row>
    <row r="27" spans="1:9">
      <c r="A27" s="32"/>
      <c r="B27" s="350"/>
      <c r="C27" s="351"/>
      <c r="D27" s="32"/>
      <c r="H27" s="12" t="s">
        <v>1498</v>
      </c>
    </row>
    <row r="28" spans="1:9">
      <c r="A28" s="32"/>
      <c r="B28" s="74" t="s">
        <v>408</v>
      </c>
      <c r="H28" s="12" t="s">
        <v>1499</v>
      </c>
    </row>
    <row r="29" spans="1:9">
      <c r="A29" s="32"/>
      <c r="H29" s="12" t="s">
        <v>1499</v>
      </c>
    </row>
    <row r="30" spans="1:9">
      <c r="A30" s="32" t="s">
        <v>5</v>
      </c>
      <c r="B30" s="64" t="s">
        <v>409</v>
      </c>
      <c r="C30" s="32">
        <v>368</v>
      </c>
      <c r="D30" s="32" t="s">
        <v>410</v>
      </c>
      <c r="E30" s="95">
        <f>+_xlfn.XLOOKUP(I30,ccs!O:O,ccs!I:I,0,0,1)</f>
        <v>2500</v>
      </c>
      <c r="F30" s="149">
        <f>ROUND(ROUND(E30,2)*ROUND(C30,2),2)</f>
        <v>920000</v>
      </c>
      <c r="H30" s="12" t="s">
        <v>1499</v>
      </c>
      <c r="I30" t="str">
        <f>+_xlfn.CONCAT(H30,"-",A30)</f>
        <v>B4/14/02-A</v>
      </c>
    </row>
    <row r="31" spans="1:9">
      <c r="A31" s="32"/>
      <c r="B31" s="64"/>
      <c r="C31" s="32"/>
      <c r="D31" s="32"/>
      <c r="H31" s="12" t="s">
        <v>1499</v>
      </c>
    </row>
    <row r="32" spans="1:9">
      <c r="A32" s="32" t="s">
        <v>6</v>
      </c>
      <c r="B32" s="64" t="s">
        <v>409</v>
      </c>
      <c r="C32" s="32">
        <v>384</v>
      </c>
      <c r="D32" s="32" t="s">
        <v>410</v>
      </c>
      <c r="E32" s="95">
        <f>+_xlfn.XLOOKUP(I32,ccs!O:O,ccs!I:I,0,0,1)</f>
        <v>2500</v>
      </c>
      <c r="F32" s="149">
        <f>ROUND(ROUND(E32,2)*ROUND(C32,2),2)</f>
        <v>960000</v>
      </c>
      <c r="H32" s="12" t="s">
        <v>1499</v>
      </c>
      <c r="I32" t="str">
        <f>+_xlfn.CONCAT(H32,"-",A32)</f>
        <v>B4/14/02-B</v>
      </c>
    </row>
    <row r="33" spans="1:9">
      <c r="A33" s="32"/>
      <c r="B33" s="64"/>
      <c r="C33" s="32"/>
      <c r="D33" s="32"/>
      <c r="H33" s="12" t="s">
        <v>1499</v>
      </c>
    </row>
    <row r="34" spans="1:9">
      <c r="A34" s="32" t="s">
        <v>7</v>
      </c>
      <c r="B34" s="64" t="s">
        <v>411</v>
      </c>
      <c r="C34" s="32">
        <v>1120</v>
      </c>
      <c r="D34" s="32" t="s">
        <v>410</v>
      </c>
      <c r="E34" s="95">
        <f>+_xlfn.XLOOKUP(I34,ccs!O:O,ccs!I:I,0,0,1)</f>
        <v>3125</v>
      </c>
      <c r="F34" s="149">
        <f>ROUND(ROUND(E34,2)*ROUND(C34,2),2)</f>
        <v>3500000</v>
      </c>
      <c r="H34" s="12" t="s">
        <v>1499</v>
      </c>
      <c r="I34" t="str">
        <f>+_xlfn.CONCAT(H34,"-",A34)</f>
        <v>B4/14/02-C</v>
      </c>
    </row>
    <row r="35" spans="1:9">
      <c r="A35" s="32"/>
      <c r="B35" s="64"/>
      <c r="C35" s="32"/>
      <c r="D35" s="32"/>
      <c r="H35" s="12" t="s">
        <v>1499</v>
      </c>
    </row>
    <row r="36" spans="1:9">
      <c r="A36" s="32" t="s">
        <v>8</v>
      </c>
      <c r="B36" s="64" t="s">
        <v>409</v>
      </c>
      <c r="C36" s="32">
        <v>696</v>
      </c>
      <c r="D36" s="32" t="s">
        <v>410</v>
      </c>
      <c r="E36" s="95">
        <f>+_xlfn.XLOOKUP(I36,ccs!O:O,ccs!I:I,0,0,1)</f>
        <v>2500</v>
      </c>
      <c r="F36" s="149">
        <f>ROUND(ROUND(E36,2)*ROUND(C36,2),2)</f>
        <v>1740000</v>
      </c>
      <c r="H36" s="12" t="s">
        <v>1499</v>
      </c>
      <c r="I36" t="str">
        <f>+_xlfn.CONCAT(H36,"-",A36)</f>
        <v>B4/14/02-D</v>
      </c>
    </row>
    <row r="37" spans="1:9">
      <c r="A37" s="32"/>
      <c r="B37" s="350"/>
      <c r="C37" s="351"/>
      <c r="D37" s="32"/>
      <c r="H37" s="12" t="s">
        <v>1499</v>
      </c>
    </row>
    <row r="38" spans="1:9">
      <c r="A38" s="32"/>
      <c r="B38" s="74" t="s">
        <v>412</v>
      </c>
      <c r="H38" s="12" t="s">
        <v>1499</v>
      </c>
    </row>
    <row r="39" spans="1:9">
      <c r="A39" s="32"/>
      <c r="H39" s="12" t="s">
        <v>1499</v>
      </c>
    </row>
    <row r="40" spans="1:9" ht="31">
      <c r="A40" s="32" t="s">
        <v>10</v>
      </c>
      <c r="B40" s="64" t="s">
        <v>413</v>
      </c>
      <c r="C40" s="32">
        <v>117</v>
      </c>
      <c r="D40" s="32" t="s">
        <v>410</v>
      </c>
      <c r="E40" s="95">
        <f>+_xlfn.XLOOKUP(I40,ccs!O:O,ccs!I:I,0,0,1)</f>
        <v>4375</v>
      </c>
      <c r="F40" s="149">
        <f>ROUND(ROUND(E40,2)*ROUND(C40,2),2)</f>
        <v>511875</v>
      </c>
      <c r="H40" s="12" t="s">
        <v>1499</v>
      </c>
      <c r="I40" t="str">
        <f>+_xlfn.CONCAT(H40,"-",A40)</f>
        <v>B4/14/02-E</v>
      </c>
    </row>
    <row r="41" spans="1:9">
      <c r="A41" s="32"/>
      <c r="B41" s="64"/>
      <c r="C41" s="32"/>
      <c r="D41" s="32"/>
      <c r="H41" s="12" t="s">
        <v>1499</v>
      </c>
    </row>
    <row r="42" spans="1:9" ht="31">
      <c r="A42" s="32" t="s">
        <v>11</v>
      </c>
      <c r="B42" s="64" t="s">
        <v>413</v>
      </c>
      <c r="C42" s="32">
        <v>1256</v>
      </c>
      <c r="D42" s="32" t="s">
        <v>410</v>
      </c>
      <c r="E42" s="95">
        <f>+_xlfn.XLOOKUP(I42,ccs!O:O,ccs!I:I,0,0,1)</f>
        <v>4375</v>
      </c>
      <c r="F42" s="149">
        <f>ROUND(ROUND(E42,2)*ROUND(C42,2),2)</f>
        <v>5495000</v>
      </c>
      <c r="H42" s="12" t="s">
        <v>1499</v>
      </c>
      <c r="I42" t="str">
        <f>+_xlfn.CONCAT(H42,"-",A42)</f>
        <v>B4/14/02-F</v>
      </c>
    </row>
    <row r="43" spans="1:9">
      <c r="A43" s="32"/>
      <c r="B43" s="64"/>
      <c r="C43" s="32"/>
      <c r="D43" s="32"/>
      <c r="H43" s="12" t="s">
        <v>1499</v>
      </c>
    </row>
    <row r="44" spans="1:9" ht="31">
      <c r="A44" s="32" t="s">
        <v>27</v>
      </c>
      <c r="B44" s="64" t="s">
        <v>413</v>
      </c>
      <c r="C44" s="32">
        <v>2605</v>
      </c>
      <c r="D44" s="32" t="s">
        <v>410</v>
      </c>
      <c r="E44" s="95">
        <f>+_xlfn.XLOOKUP(I44,ccs!O:O,ccs!I:I,0,0,1)</f>
        <v>4375</v>
      </c>
      <c r="F44" s="149">
        <f>ROUND(ROUND(E44,2)*ROUND(C44,2),2)</f>
        <v>11396875</v>
      </c>
      <c r="H44" s="12" t="s">
        <v>1499</v>
      </c>
      <c r="I44" t="str">
        <f>+_xlfn.CONCAT(H44,"-",A44)</f>
        <v>B4/14/02-G</v>
      </c>
    </row>
    <row r="45" spans="1:9">
      <c r="A45" s="32"/>
      <c r="B45" s="64"/>
      <c r="C45" s="32"/>
      <c r="D45" s="32"/>
      <c r="H45" s="12" t="s">
        <v>1499</v>
      </c>
    </row>
    <row r="46" spans="1:9" ht="31">
      <c r="A46" s="32" t="s">
        <v>28</v>
      </c>
      <c r="B46" s="64" t="s">
        <v>413</v>
      </c>
      <c r="C46" s="32">
        <v>600</v>
      </c>
      <c r="D46" s="32" t="s">
        <v>410</v>
      </c>
      <c r="E46" s="95">
        <f>+_xlfn.XLOOKUP(I46,ccs!O:O,ccs!I:I,0,0,1)</f>
        <v>4375</v>
      </c>
      <c r="F46" s="149">
        <f>ROUND(ROUND(E46,2)*ROUND(C46,2),2)</f>
        <v>2625000</v>
      </c>
      <c r="H46" s="12" t="s">
        <v>1499</v>
      </c>
      <c r="I46" t="str">
        <f>+_xlfn.CONCAT(H46,"-",A46)</f>
        <v>B4/14/02-H</v>
      </c>
    </row>
    <row r="47" spans="1:9">
      <c r="A47" s="32"/>
      <c r="B47" s="64"/>
      <c r="C47" s="32"/>
      <c r="D47" s="32"/>
      <c r="H47" s="12" t="s">
        <v>1499</v>
      </c>
    </row>
    <row r="48" spans="1:9" ht="31">
      <c r="A48" s="32" t="s">
        <v>33</v>
      </c>
      <c r="B48" s="64" t="s">
        <v>413</v>
      </c>
      <c r="C48" s="32">
        <v>60</v>
      </c>
      <c r="D48" s="32" t="s">
        <v>410</v>
      </c>
      <c r="E48" s="95">
        <f>+_xlfn.XLOOKUP(I48,ccs!O:O,ccs!I:I,0,0,1)</f>
        <v>4375</v>
      </c>
      <c r="F48" s="149">
        <f>ROUND(ROUND(E48,2)*ROUND(C48,2),2)</f>
        <v>262500</v>
      </c>
      <c r="H48" s="12" t="s">
        <v>1499</v>
      </c>
      <c r="I48" t="str">
        <f>+_xlfn.CONCAT(H48,"-",A48)</f>
        <v>B4/14/02-J</v>
      </c>
    </row>
    <row r="49" spans="1:9">
      <c r="A49" s="32"/>
      <c r="C49" s="32"/>
      <c r="D49" s="32"/>
      <c r="H49" s="12" t="s">
        <v>1499</v>
      </c>
    </row>
    <row r="50" spans="1:9">
      <c r="A50" s="32"/>
      <c r="B50" s="74" t="s">
        <v>415</v>
      </c>
      <c r="H50" s="12" t="s">
        <v>1499</v>
      </c>
    </row>
    <row r="51" spans="1:9">
      <c r="A51" s="32"/>
      <c r="H51" s="12" t="s">
        <v>1499</v>
      </c>
    </row>
    <row r="52" spans="1:9" ht="62">
      <c r="A52" s="32" t="s">
        <v>34</v>
      </c>
      <c r="B52" s="64" t="s">
        <v>417</v>
      </c>
      <c r="C52" s="32" t="s">
        <v>399</v>
      </c>
      <c r="D52" s="32" t="s">
        <v>311</v>
      </c>
      <c r="E52" s="95">
        <f>+_xlfn.XLOOKUP(I52,ccs!O:O,ccs!I:I,0,0,1)</f>
        <v>0</v>
      </c>
      <c r="F52" s="149" t="s">
        <v>1898</v>
      </c>
      <c r="H52" s="12" t="s">
        <v>1499</v>
      </c>
      <c r="I52" t="str">
        <f>+_xlfn.CONCAT(H52,"-",A52)</f>
        <v>B4/14/02-K</v>
      </c>
    </row>
    <row r="53" spans="1:9">
      <c r="A53" s="32"/>
      <c r="B53" s="350"/>
      <c r="C53" s="32"/>
      <c r="D53" s="32"/>
      <c r="H53" s="12" t="s">
        <v>1499</v>
      </c>
    </row>
    <row r="54" spans="1:9">
      <c r="A54" s="32"/>
      <c r="B54" s="74" t="s">
        <v>418</v>
      </c>
      <c r="H54" s="12" t="s">
        <v>1499</v>
      </c>
    </row>
    <row r="55" spans="1:9">
      <c r="A55" s="32"/>
      <c r="H55" s="12" t="s">
        <v>1499</v>
      </c>
    </row>
    <row r="56" spans="1:9" ht="31">
      <c r="A56" s="32" t="s">
        <v>39</v>
      </c>
      <c r="B56" s="64" t="s">
        <v>420</v>
      </c>
      <c r="C56" s="32" t="s">
        <v>399</v>
      </c>
      <c r="D56" s="32" t="s">
        <v>311</v>
      </c>
      <c r="E56" s="95">
        <f>+_xlfn.XLOOKUP(I56,ccs!O:O,ccs!I:I,0,0,1)</f>
        <v>0</v>
      </c>
      <c r="F56" s="149" t="s">
        <v>1898</v>
      </c>
      <c r="H56" s="12" t="s">
        <v>1499</v>
      </c>
      <c r="I56" t="str">
        <f>+_xlfn.CONCAT(H56,"-",A56)</f>
        <v>B4/14/02-L</v>
      </c>
    </row>
    <row r="57" spans="1:9">
      <c r="A57" s="32"/>
      <c r="C57" s="32"/>
      <c r="D57" s="32"/>
      <c r="H57" s="12" t="s">
        <v>1499</v>
      </c>
    </row>
    <row r="58" spans="1:9">
      <c r="A58" s="32"/>
      <c r="B58" s="74" t="s">
        <v>421</v>
      </c>
      <c r="H58" s="12" t="s">
        <v>1500</v>
      </c>
    </row>
    <row r="59" spans="1:9">
      <c r="A59" s="32"/>
      <c r="H59" s="12" t="s">
        <v>1500</v>
      </c>
    </row>
    <row r="60" spans="1:9" ht="31">
      <c r="A60" s="32" t="s">
        <v>5</v>
      </c>
      <c r="B60" s="64" t="s">
        <v>423</v>
      </c>
      <c r="C60" s="32" t="s">
        <v>399</v>
      </c>
      <c r="D60" s="32" t="s">
        <v>311</v>
      </c>
      <c r="E60" s="95">
        <f>+_xlfn.XLOOKUP(I60,ccs!O:O,ccs!I:I,0,0,1)</f>
        <v>0</v>
      </c>
      <c r="F60" s="149" t="s">
        <v>1898</v>
      </c>
      <c r="H60" s="12" t="s">
        <v>1500</v>
      </c>
      <c r="I60" t="str">
        <f>+_xlfn.CONCAT(H60,"-",A60)</f>
        <v>B4/14/03-A</v>
      </c>
    </row>
    <row r="61" spans="1:9">
      <c r="A61" s="32"/>
      <c r="C61" s="32"/>
      <c r="D61" s="32"/>
      <c r="H61" s="12" t="s">
        <v>1500</v>
      </c>
    </row>
    <row r="62" spans="1:9">
      <c r="A62" s="32"/>
      <c r="B62" s="74" t="s">
        <v>424</v>
      </c>
      <c r="H62" s="12" t="s">
        <v>1500</v>
      </c>
    </row>
    <row r="63" spans="1:9">
      <c r="A63" s="32"/>
      <c r="H63" s="12" t="s">
        <v>1500</v>
      </c>
    </row>
    <row r="64" spans="1:9" ht="77.5">
      <c r="A64" s="32" t="s">
        <v>6</v>
      </c>
      <c r="B64" s="64" t="s">
        <v>425</v>
      </c>
      <c r="C64" s="32" t="s">
        <v>399</v>
      </c>
      <c r="D64" s="32" t="s">
        <v>311</v>
      </c>
      <c r="E64" s="95">
        <f>+_xlfn.XLOOKUP(I64,ccs!O:O,ccs!I:I,0,0,1)</f>
        <v>0</v>
      </c>
      <c r="F64" s="149" t="s">
        <v>1898</v>
      </c>
      <c r="H64" s="12" t="s">
        <v>1500</v>
      </c>
      <c r="I64" t="str">
        <f>+_xlfn.CONCAT(H64,"-",A64)</f>
        <v>B4/14/03-B</v>
      </c>
    </row>
    <row r="65" spans="1:9">
      <c r="A65" s="32"/>
      <c r="C65" s="32"/>
      <c r="D65" s="32"/>
      <c r="H65" s="12" t="s">
        <v>1500</v>
      </c>
    </row>
    <row r="66" spans="1:9">
      <c r="A66" s="32"/>
      <c r="B66" s="74" t="s">
        <v>426</v>
      </c>
      <c r="H66" s="12" t="s">
        <v>1500</v>
      </c>
    </row>
    <row r="67" spans="1:9">
      <c r="A67" s="32"/>
      <c r="H67" s="12" t="s">
        <v>1500</v>
      </c>
    </row>
    <row r="68" spans="1:9" ht="31">
      <c r="A68" s="32" t="s">
        <v>7</v>
      </c>
      <c r="B68" s="64" t="s">
        <v>427</v>
      </c>
      <c r="C68" s="32" t="s">
        <v>399</v>
      </c>
      <c r="D68" s="32" t="s">
        <v>311</v>
      </c>
      <c r="E68" s="95">
        <f>+_xlfn.XLOOKUP(I68,ccs!O:O,ccs!I:I,0,0,1)</f>
        <v>0</v>
      </c>
      <c r="F68" s="149" t="s">
        <v>1898</v>
      </c>
      <c r="H68" s="12" t="s">
        <v>1500</v>
      </c>
      <c r="I68" t="str">
        <f>+_xlfn.CONCAT(H68,"-",A68)</f>
        <v>B4/14/03-C</v>
      </c>
    </row>
    <row r="69" spans="1:9">
      <c r="A69" s="32"/>
      <c r="C69" s="32"/>
      <c r="D69" s="32"/>
      <c r="H69" s="12" t="s">
        <v>1500</v>
      </c>
    </row>
    <row r="70" spans="1:9">
      <c r="A70" s="2"/>
      <c r="B70" s="35"/>
      <c r="C70" s="93"/>
      <c r="H70" s="12" t="s">
        <v>1500</v>
      </c>
    </row>
    <row r="71" spans="1:9">
      <c r="A71" s="2"/>
      <c r="B71" s="36"/>
      <c r="C71" s="93"/>
      <c r="H71" s="12" t="s">
        <v>1500</v>
      </c>
    </row>
    <row r="72" spans="1:9">
      <c r="B72" s="35"/>
      <c r="H72" s="12" t="s">
        <v>1500</v>
      </c>
    </row>
    <row r="73" spans="1:9">
      <c r="H73" s="12" t="s">
        <v>1500</v>
      </c>
    </row>
    <row r="74" spans="1:9">
      <c r="A74" s="200"/>
      <c r="B74" s="36"/>
      <c r="F74" s="31"/>
      <c r="H74" s="12" t="s">
        <v>1500</v>
      </c>
    </row>
    <row r="75" spans="1:9">
      <c r="H75" s="12" t="s">
        <v>1500</v>
      </c>
    </row>
    <row r="76" spans="1:9">
      <c r="B76" s="35"/>
      <c r="H76" s="12" t="s">
        <v>1500</v>
      </c>
    </row>
    <row r="77" spans="1:9">
      <c r="H77" s="12" t="s">
        <v>1500</v>
      </c>
    </row>
    <row r="78" spans="1:9">
      <c r="A78" s="200"/>
      <c r="B78" s="36"/>
      <c r="E78" s="311"/>
      <c r="F78" s="31"/>
      <c r="H78" s="12" t="s">
        <v>1500</v>
      </c>
    </row>
    <row r="79" spans="1:9">
      <c r="H79" s="12" t="s">
        <v>1500</v>
      </c>
    </row>
    <row r="80" spans="1:9">
      <c r="H80" s="12" t="s">
        <v>1500</v>
      </c>
    </row>
    <row r="81" spans="2:8">
      <c r="H81" s="12" t="s">
        <v>1500</v>
      </c>
    </row>
    <row r="82" spans="2:8">
      <c r="B82" s="6" t="s">
        <v>26</v>
      </c>
      <c r="E82" s="31"/>
      <c r="F82" s="33"/>
      <c r="H82" s="12" t="s">
        <v>1500</v>
      </c>
    </row>
    <row r="83" spans="2:8">
      <c r="B83" s="7" t="s">
        <v>9</v>
      </c>
      <c r="E83" s="31" t="s">
        <v>12</v>
      </c>
      <c r="F83" s="31">
        <f>SUM(F3:F82)</f>
        <v>34446227.340000004</v>
      </c>
      <c r="H83" s="12" t="s">
        <v>1500</v>
      </c>
    </row>
    <row r="84" spans="2:8" ht="16" thickBot="1">
      <c r="E84" s="31"/>
      <c r="F84" s="34"/>
      <c r="H84" s="12" t="s">
        <v>1500</v>
      </c>
    </row>
    <row r="85" spans="2:8" ht="16" thickTop="1"/>
  </sheetData>
  <sheetProtection selectLockedCells="1" selectUnlockedCells="1"/>
  <autoFilter ref="A1:I85" xr:uid="{41702831-6CFC-4D79-9512-1B40CE433029}"/>
  <phoneticPr fontId="41" type="noConversion"/>
  <pageMargins left="0.5" right="0.5" top="1" bottom="1" header="0.5" footer="0.5"/>
  <pageSetup paperSize="9" orientation="portrait" r:id="rId1"/>
  <headerFooter>
    <oddHeader>&amp;R&amp;"Times New Roman"&amp;10Shared Facility Hub (SFH) Assets Project
Package 1 - Distribution Centre (DC)</oddHeader>
    <oddFooter>&amp;L&amp;"Times New Roman,Regular"CONVEYING EQUIPMENT
&amp;8 1RI12073-073D06-DAH-BOQ-PM-0001-01&amp;R&amp;"Times New Roman,Regular"14 - Page &amp;P of &amp;N</oddFooter>
  </headerFooter>
  <rowBreaks count="2" manualBreakCount="2">
    <brk id="27" max="16383" man="1"/>
    <brk id="57"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5C8D7-888D-452A-9695-D5EF46DD650D}">
  <sheetPr>
    <tabColor rgb="FFFFFF00"/>
  </sheetPr>
  <dimension ref="A1:I139"/>
  <sheetViews>
    <sheetView showZeros="0" view="pageBreakPreview" zoomScaleNormal="100" zoomScaleSheetLayoutView="100" workbookViewId="0">
      <selection activeCell="I8" sqref="I8"/>
    </sheetView>
  </sheetViews>
  <sheetFormatPr defaultColWidth="9.1796875" defaultRowHeight="15.5"/>
  <cols>
    <col min="1" max="1" width="7.6328125" style="236" customWidth="1"/>
    <col min="2" max="2" width="38.6328125" style="151" customWidth="1"/>
    <col min="3" max="3" width="9.6328125" style="228" customWidth="1"/>
    <col min="4" max="4" width="9.6328125" style="219" customWidth="1"/>
    <col min="5" max="5" width="13.81640625" style="221" customWidth="1"/>
    <col min="6" max="6" width="14.1796875" style="221" customWidth="1"/>
    <col min="7" max="7" width="9.1796875" style="143"/>
    <col min="8" max="9" width="9.26953125" style="143" customWidth="1"/>
    <col min="10" max="16384" width="9.1796875" style="143"/>
  </cols>
  <sheetData>
    <row r="1" spans="1:9">
      <c r="A1" s="237" t="s">
        <v>0</v>
      </c>
      <c r="B1" s="183" t="s">
        <v>35</v>
      </c>
      <c r="C1" s="483" t="s">
        <v>3</v>
      </c>
      <c r="D1" s="279" t="s">
        <v>1</v>
      </c>
      <c r="E1" s="296" t="s">
        <v>2</v>
      </c>
      <c r="F1" s="296" t="s">
        <v>4</v>
      </c>
      <c r="H1" s="552" t="s">
        <v>1471</v>
      </c>
      <c r="I1" s="552" t="s">
        <v>1472</v>
      </c>
    </row>
    <row r="2" spans="1:9">
      <c r="A2" s="238"/>
      <c r="B2" s="142"/>
      <c r="C2" s="484"/>
      <c r="D2" s="280"/>
      <c r="E2" s="309"/>
      <c r="F2" s="31" t="s">
        <v>12</v>
      </c>
      <c r="H2" s="4"/>
      <c r="I2" s="4"/>
    </row>
    <row r="3" spans="1:9">
      <c r="A3" s="239"/>
      <c r="B3" s="145"/>
      <c r="C3" s="281"/>
      <c r="D3" s="282"/>
      <c r="E3" s="283"/>
      <c r="F3" s="283"/>
      <c r="H3" s="4"/>
      <c r="I3" s="4"/>
    </row>
    <row r="4" spans="1:9" s="147" customFormat="1" ht="15">
      <c r="A4" s="240"/>
      <c r="B4" s="146" t="s">
        <v>41</v>
      </c>
      <c r="C4" s="284"/>
      <c r="D4" s="285"/>
      <c r="E4" s="286"/>
      <c r="F4" s="286"/>
      <c r="H4" s="12" t="s">
        <v>1501</v>
      </c>
      <c r="I4" s="12"/>
    </row>
    <row r="5" spans="1:9">
      <c r="A5" s="241"/>
      <c r="B5" s="148"/>
      <c r="D5" s="287"/>
      <c r="H5" s="12" t="s">
        <v>1501</v>
      </c>
    </row>
    <row r="6" spans="1:9" s="150" customFormat="1">
      <c r="A6" s="469"/>
      <c r="B6" s="465" t="s">
        <v>1192</v>
      </c>
      <c r="C6" s="485"/>
      <c r="D6" s="467"/>
      <c r="E6" s="470"/>
      <c r="F6" s="471"/>
      <c r="H6" s="12" t="s">
        <v>1501</v>
      </c>
    </row>
    <row r="7" spans="1:9" s="150" customFormat="1">
      <c r="A7" s="469"/>
      <c r="B7" s="468"/>
      <c r="C7" s="485"/>
      <c r="D7" s="467"/>
      <c r="E7" s="472">
        <v>0</v>
      </c>
      <c r="F7" s="471"/>
      <c r="H7" s="12" t="s">
        <v>1501</v>
      </c>
    </row>
    <row r="8" spans="1:9" s="150" customFormat="1">
      <c r="A8" s="469" t="str">
        <f t="shared" ref="A8:A19" si="0">IF((B8="CARRIED TO COLLECTION"),13,IF(ISBLANK(A7)=TRUE,"A",(IF(D8="",A7,IF(A7=13,"A",IF(A7="H",CHAR(CODE(A7)+2),IF(A7="N",CHAR(CODE(A7)+2),CHAR(CODE(A7)+1))))))))</f>
        <v>A</v>
      </c>
      <c r="B8" s="468" t="s">
        <v>1193</v>
      </c>
      <c r="C8" s="485">
        <f>400+20</f>
        <v>420</v>
      </c>
      <c r="D8" s="467" t="s">
        <v>311</v>
      </c>
      <c r="E8" s="95">
        <f>+_xlfn.XLOOKUP(I8,ccs!O:O,ccs!I:I,0,0,1)</f>
        <v>47.75</v>
      </c>
      <c r="F8" s="149">
        <f>ROUND(ROUND(E8,2)*ROUND(C8,2),2)</f>
        <v>20055</v>
      </c>
      <c r="H8" s="12" t="s">
        <v>1501</v>
      </c>
      <c r="I8" t="str">
        <f>+_xlfn.CONCAT(H8,"-",A8)</f>
        <v>B4/21/01-A</v>
      </c>
    </row>
    <row r="9" spans="1:9" s="150" customFormat="1">
      <c r="A9" s="469" t="str">
        <f t="shared" si="0"/>
        <v>A</v>
      </c>
      <c r="B9" s="468"/>
      <c r="C9" s="485"/>
      <c r="D9" s="467"/>
      <c r="E9" s="472">
        <v>0</v>
      </c>
      <c r="F9" s="471"/>
      <c r="H9" s="12" t="s">
        <v>1501</v>
      </c>
    </row>
    <row r="10" spans="1:9" s="150" customFormat="1">
      <c r="A10" s="469" t="s">
        <v>6</v>
      </c>
      <c r="B10" s="468" t="s">
        <v>1194</v>
      </c>
      <c r="C10" s="485">
        <f>200+10</f>
        <v>210</v>
      </c>
      <c r="D10" s="467" t="s">
        <v>311</v>
      </c>
      <c r="E10" s="95">
        <f>+_xlfn.XLOOKUP(I10,ccs!O:O,ccs!I:I,0,0,1)</f>
        <v>63.5</v>
      </c>
      <c r="F10" s="149">
        <f>ROUND(ROUND(E10,2)*ROUND(C10,2),2)</f>
        <v>13335</v>
      </c>
      <c r="H10" s="12" t="s">
        <v>1501</v>
      </c>
      <c r="I10" t="str">
        <f>+_xlfn.CONCAT(H10,"-",A10)</f>
        <v>B4/21/01-B</v>
      </c>
    </row>
    <row r="11" spans="1:9" s="150" customFormat="1">
      <c r="A11" s="469" t="str">
        <f t="shared" si="0"/>
        <v>B</v>
      </c>
      <c r="B11" s="468"/>
      <c r="C11" s="485"/>
      <c r="D11" s="467"/>
      <c r="E11" s="472">
        <v>0</v>
      </c>
      <c r="F11" s="471"/>
      <c r="H11" s="12" t="s">
        <v>1501</v>
      </c>
    </row>
    <row r="12" spans="1:9" s="150" customFormat="1">
      <c r="A12" s="469" t="s">
        <v>7</v>
      </c>
      <c r="B12" s="468" t="s">
        <v>1195</v>
      </c>
      <c r="C12" s="485">
        <v>1500</v>
      </c>
      <c r="D12" s="467" t="s">
        <v>311</v>
      </c>
      <c r="E12" s="95">
        <f>+_xlfn.XLOOKUP(I12,ccs!O:O,ccs!I:I,0,0,1)</f>
        <v>63.5</v>
      </c>
      <c r="F12" s="149">
        <f>ROUND(ROUND(E12,2)*ROUND(C12,2),2)</f>
        <v>95250</v>
      </c>
      <c r="H12" s="12" t="s">
        <v>1501</v>
      </c>
      <c r="I12" t="str">
        <f>+_xlfn.CONCAT(H12,"-",A12)</f>
        <v>B4/21/01-C</v>
      </c>
    </row>
    <row r="13" spans="1:9" s="150" customFormat="1">
      <c r="A13" s="469"/>
      <c r="B13" s="468"/>
      <c r="C13" s="485"/>
      <c r="D13" s="467"/>
      <c r="E13" s="470"/>
      <c r="F13" s="471"/>
      <c r="H13" s="12" t="s">
        <v>1501</v>
      </c>
    </row>
    <row r="14" spans="1:9" s="150" customFormat="1">
      <c r="A14" s="469" t="s">
        <v>8</v>
      </c>
      <c r="B14" s="468" t="s">
        <v>1196</v>
      </c>
      <c r="C14" s="485">
        <v>150</v>
      </c>
      <c r="D14" s="467" t="s">
        <v>311</v>
      </c>
      <c r="E14" s="95">
        <f>+_xlfn.XLOOKUP(I14,ccs!O:O,ccs!I:I,0,0,1)</f>
        <v>63.5</v>
      </c>
      <c r="F14" s="149">
        <f>ROUND(ROUND(E14,2)*ROUND(C14,2),2)</f>
        <v>9525</v>
      </c>
      <c r="H14" s="12" t="s">
        <v>1501</v>
      </c>
      <c r="I14" t="str">
        <f>+_xlfn.CONCAT(H14,"-",A14)</f>
        <v>B4/21/01-D</v>
      </c>
    </row>
    <row r="15" spans="1:9" s="150" customFormat="1">
      <c r="A15" s="469" t="str">
        <f>IF((B15="CARRIED TO COLLECTION"),13,IF(ISBLANK(A12)=TRUE,"A",(IF(D15="",A12,IF(A12=13,"A",IF(A12="H",CHAR(CODE(A12)+2),IF(A12="N",CHAR(CODE(A12)+2),CHAR(CODE(A12)+1))))))))</f>
        <v>C</v>
      </c>
      <c r="B15" s="468"/>
      <c r="C15" s="485"/>
      <c r="D15" s="467"/>
      <c r="E15" s="472">
        <v>0</v>
      </c>
      <c r="F15" s="471"/>
      <c r="H15" s="12" t="s">
        <v>1501</v>
      </c>
    </row>
    <row r="16" spans="1:9" s="150" customFormat="1">
      <c r="A16" s="469" t="s">
        <v>10</v>
      </c>
      <c r="B16" s="468" t="s">
        <v>1197</v>
      </c>
      <c r="C16" s="485">
        <v>97</v>
      </c>
      <c r="D16" s="467" t="s">
        <v>311</v>
      </c>
      <c r="E16" s="95">
        <f>+_xlfn.XLOOKUP(I16,ccs!O:O,ccs!I:I,0,0,1)</f>
        <v>63.5</v>
      </c>
      <c r="F16" s="149">
        <f>ROUND(ROUND(E16,2)*ROUND(C16,2),2)</f>
        <v>6159.5</v>
      </c>
      <c r="H16" s="12" t="s">
        <v>1501</v>
      </c>
      <c r="I16" t="str">
        <f>+_xlfn.CONCAT(H16,"-",A16)</f>
        <v>B4/21/01-E</v>
      </c>
    </row>
    <row r="17" spans="1:9" s="150" customFormat="1">
      <c r="A17" s="469" t="str">
        <f t="shared" si="0"/>
        <v>E</v>
      </c>
      <c r="B17" s="468"/>
      <c r="C17" s="485"/>
      <c r="D17" s="467"/>
      <c r="E17" s="472">
        <v>0</v>
      </c>
      <c r="F17" s="471"/>
      <c r="H17" s="12" t="s">
        <v>1501</v>
      </c>
    </row>
    <row r="18" spans="1:9" s="150" customFormat="1">
      <c r="A18" s="469" t="s">
        <v>11</v>
      </c>
      <c r="B18" s="468" t="s">
        <v>1198</v>
      </c>
      <c r="C18" s="485">
        <v>8000</v>
      </c>
      <c r="D18" s="467" t="s">
        <v>311</v>
      </c>
      <c r="E18" s="95">
        <f>+_xlfn.XLOOKUP(I18,ccs!O:O,ccs!I:I,0,0,1)</f>
        <v>63.5</v>
      </c>
      <c r="F18" s="149">
        <f>ROUND(ROUND(E18,2)*ROUND(C18,2),2)</f>
        <v>508000</v>
      </c>
      <c r="H18" s="12" t="s">
        <v>1501</v>
      </c>
      <c r="I18" t="str">
        <f>+_xlfn.CONCAT(H18,"-",A18)</f>
        <v>B4/21/01-F</v>
      </c>
    </row>
    <row r="19" spans="1:9" s="150" customFormat="1">
      <c r="A19" s="469" t="str">
        <f t="shared" si="0"/>
        <v>F</v>
      </c>
      <c r="B19" s="468"/>
      <c r="C19" s="485"/>
      <c r="D19" s="467"/>
      <c r="E19" s="472">
        <v>0</v>
      </c>
      <c r="F19" s="471"/>
      <c r="H19" s="12" t="s">
        <v>1501</v>
      </c>
    </row>
    <row r="20" spans="1:9" s="150" customFormat="1">
      <c r="A20" s="469"/>
      <c r="B20" s="465" t="s">
        <v>1199</v>
      </c>
      <c r="C20" s="485"/>
      <c r="D20" s="467"/>
      <c r="E20" s="473"/>
      <c r="F20" s="471"/>
      <c r="H20" s="12" t="s">
        <v>1501</v>
      </c>
    </row>
    <row r="21" spans="1:9" s="150" customFormat="1">
      <c r="A21" s="469"/>
      <c r="B21" s="465"/>
      <c r="C21" s="485"/>
      <c r="D21" s="467"/>
      <c r="E21" s="470"/>
      <c r="F21" s="471"/>
      <c r="H21" s="12" t="s">
        <v>1501</v>
      </c>
    </row>
    <row r="22" spans="1:9" s="150" customFormat="1">
      <c r="A22" s="469" t="s">
        <v>27</v>
      </c>
      <c r="B22" s="468" t="s">
        <v>1420</v>
      </c>
      <c r="C22" s="485">
        <v>1</v>
      </c>
      <c r="D22" s="467" t="s">
        <v>311</v>
      </c>
      <c r="E22" s="95">
        <f>+_xlfn.XLOOKUP(I22,ccs!O:O,ccs!I:I,0,0,1)</f>
        <v>4574.13</v>
      </c>
      <c r="F22" s="149">
        <f>ROUND(ROUND(E22,2)*ROUND(C22,2),2)</f>
        <v>4574.13</v>
      </c>
      <c r="H22" s="12" t="s">
        <v>1501</v>
      </c>
      <c r="I22" t="str">
        <f>+_xlfn.CONCAT(H22,"-",A22)</f>
        <v>B4/21/01-G</v>
      </c>
    </row>
    <row r="23" spans="1:9" s="150" customFormat="1">
      <c r="A23" s="469"/>
      <c r="B23" s="468"/>
      <c r="C23" s="485"/>
      <c r="D23" s="467"/>
      <c r="E23" s="472"/>
      <c r="F23" s="471"/>
      <c r="H23" s="12" t="s">
        <v>1501</v>
      </c>
    </row>
    <row r="24" spans="1:9" s="150" customFormat="1">
      <c r="A24" s="469" t="s">
        <v>28</v>
      </c>
      <c r="B24" s="468" t="s">
        <v>1421</v>
      </c>
      <c r="C24" s="485">
        <f>6+1</f>
        <v>7</v>
      </c>
      <c r="D24" s="467" t="s">
        <v>311</v>
      </c>
      <c r="E24" s="95">
        <f>+_xlfn.XLOOKUP(I24,ccs!O:O,ccs!I:I,0,0,1)</f>
        <v>5650</v>
      </c>
      <c r="F24" s="149">
        <f>ROUND(ROUND(E24,2)*ROUND(C24,2),2)</f>
        <v>39550</v>
      </c>
      <c r="H24" s="12" t="s">
        <v>1501</v>
      </c>
      <c r="I24" t="str">
        <f>+_xlfn.CONCAT(H24,"-",A24)</f>
        <v>B4/21/01-H</v>
      </c>
    </row>
    <row r="25" spans="1:9" s="150" customFormat="1">
      <c r="A25" s="469"/>
      <c r="B25" s="465"/>
      <c r="C25" s="485"/>
      <c r="D25" s="467"/>
      <c r="E25" s="472"/>
      <c r="F25" s="471"/>
      <c r="H25" s="12" t="s">
        <v>1501</v>
      </c>
    </row>
    <row r="26" spans="1:9" s="150" customFormat="1">
      <c r="A26" s="469"/>
      <c r="B26" s="465" t="s">
        <v>1200</v>
      </c>
      <c r="C26" s="485"/>
      <c r="D26" s="467"/>
      <c r="E26" s="470"/>
      <c r="F26" s="471"/>
      <c r="H26" s="12" t="s">
        <v>1501</v>
      </c>
    </row>
    <row r="27" spans="1:9" s="150" customFormat="1">
      <c r="A27" s="469"/>
      <c r="B27" s="465"/>
      <c r="C27" s="485"/>
      <c r="D27" s="467"/>
      <c r="E27" s="472"/>
      <c r="F27" s="471"/>
      <c r="H27" s="12" t="s">
        <v>1501</v>
      </c>
    </row>
    <row r="28" spans="1:9" s="150" customFormat="1">
      <c r="A28" s="469" t="s">
        <v>33</v>
      </c>
      <c r="B28" s="468" t="s">
        <v>1422</v>
      </c>
      <c r="C28" s="485">
        <f>5+1</f>
        <v>6</v>
      </c>
      <c r="D28" s="467" t="s">
        <v>311</v>
      </c>
      <c r="E28" s="95">
        <f>+_xlfn.XLOOKUP(I28,ccs!O:O,ccs!I:I,0,0,1)</f>
        <v>686</v>
      </c>
      <c r="F28" s="149">
        <f>ROUND(ROUND(E28,2)*ROUND(C28,2),2)</f>
        <v>4116</v>
      </c>
      <c r="H28" s="12" t="s">
        <v>1501</v>
      </c>
      <c r="I28" t="str">
        <f>+_xlfn.CONCAT(H28,"-",A28)</f>
        <v>B4/21/01-J</v>
      </c>
    </row>
    <row r="29" spans="1:9" s="150" customFormat="1">
      <c r="C29" s="486"/>
      <c r="H29" s="12" t="s">
        <v>1501</v>
      </c>
    </row>
    <row r="30" spans="1:9" s="150" customFormat="1">
      <c r="A30" s="469"/>
      <c r="B30" s="465" t="s">
        <v>1201</v>
      </c>
      <c r="C30" s="485"/>
      <c r="D30" s="467"/>
      <c r="E30" s="470"/>
      <c r="F30" s="471"/>
      <c r="H30" s="12" t="s">
        <v>1501</v>
      </c>
    </row>
    <row r="31" spans="1:9" s="150" customFormat="1">
      <c r="A31" s="469"/>
      <c r="B31" s="465"/>
      <c r="C31" s="485"/>
      <c r="D31" s="467"/>
      <c r="E31" s="470"/>
      <c r="F31" s="471"/>
      <c r="H31" s="12" t="s">
        <v>1501</v>
      </c>
    </row>
    <row r="32" spans="1:9" s="150" customFormat="1">
      <c r="A32" s="469" t="s">
        <v>34</v>
      </c>
      <c r="B32" s="468" t="s">
        <v>1421</v>
      </c>
      <c r="C32" s="485">
        <f>2+1</f>
        <v>3</v>
      </c>
      <c r="D32" s="467" t="s">
        <v>311</v>
      </c>
      <c r="E32" s="95">
        <f>+_xlfn.XLOOKUP(I32,ccs!O:O,ccs!I:I,0,0,1)</f>
        <v>16770</v>
      </c>
      <c r="F32" s="149">
        <f>ROUND(ROUND(E32,2)*ROUND(C32,2),2)</f>
        <v>50310</v>
      </c>
      <c r="H32" s="12" t="s">
        <v>1501</v>
      </c>
      <c r="I32" t="str">
        <f>+_xlfn.CONCAT(H32,"-",A32)</f>
        <v>B4/21/01-K</v>
      </c>
    </row>
    <row r="33" spans="1:9" s="150" customFormat="1">
      <c r="A33" s="469"/>
      <c r="B33" s="468"/>
      <c r="C33" s="485"/>
      <c r="D33" s="467"/>
      <c r="E33" s="472"/>
      <c r="F33" s="471"/>
      <c r="H33" s="12" t="s">
        <v>1501</v>
      </c>
    </row>
    <row r="34" spans="1:9" s="150" customFormat="1">
      <c r="A34" s="469"/>
      <c r="B34" s="465" t="s">
        <v>1202</v>
      </c>
      <c r="C34" s="485"/>
      <c r="D34" s="467"/>
      <c r="E34" s="470"/>
      <c r="F34" s="471"/>
      <c r="H34" s="12" t="s">
        <v>1501</v>
      </c>
    </row>
    <row r="35" spans="1:9" s="150" customFormat="1">
      <c r="A35" s="469"/>
      <c r="B35" s="465"/>
      <c r="C35" s="485"/>
      <c r="D35" s="467"/>
      <c r="E35" s="470"/>
      <c r="F35" s="471"/>
      <c r="H35" s="12" t="s">
        <v>1501</v>
      </c>
    </row>
    <row r="36" spans="1:9" s="150" customFormat="1">
      <c r="A36" s="469" t="s">
        <v>39</v>
      </c>
      <c r="B36" s="468" t="s">
        <v>1423</v>
      </c>
      <c r="C36" s="485">
        <f>2+1</f>
        <v>3</v>
      </c>
      <c r="D36" s="467" t="s">
        <v>311</v>
      </c>
      <c r="E36" s="95">
        <f>+_xlfn.XLOOKUP(I36,ccs!O:O,ccs!I:I,0,0,1)</f>
        <v>834.63</v>
      </c>
      <c r="F36" s="149">
        <f>ROUND(ROUND(E36,2)*ROUND(C36,2),2)</f>
        <v>2503.89</v>
      </c>
      <c r="H36" s="12" t="s">
        <v>1501</v>
      </c>
      <c r="I36" t="str">
        <f>+_xlfn.CONCAT(H36,"-",A36)</f>
        <v>B4/21/01-L</v>
      </c>
    </row>
    <row r="37" spans="1:9" s="150" customFormat="1">
      <c r="A37" s="469"/>
      <c r="B37" s="465"/>
      <c r="C37" s="485"/>
      <c r="D37" s="467"/>
      <c r="E37" s="472"/>
      <c r="F37" s="471"/>
      <c r="H37" s="12" t="s">
        <v>1501</v>
      </c>
    </row>
    <row r="38" spans="1:9" s="150" customFormat="1">
      <c r="A38" s="469"/>
      <c r="B38" s="465" t="s">
        <v>1203</v>
      </c>
      <c r="C38" s="485"/>
      <c r="D38" s="467"/>
      <c r="E38" s="470"/>
      <c r="F38" s="471"/>
      <c r="H38" s="12" t="s">
        <v>1501</v>
      </c>
    </row>
    <row r="39" spans="1:9" s="150" customFormat="1">
      <c r="A39" s="469" t="s">
        <v>38</v>
      </c>
      <c r="B39" s="468" t="s">
        <v>1421</v>
      </c>
      <c r="C39" s="485">
        <f>2+1</f>
        <v>3</v>
      </c>
      <c r="D39" s="467" t="s">
        <v>311</v>
      </c>
      <c r="E39" s="95">
        <f>+_xlfn.XLOOKUP(I39,ccs!O:O,ccs!I:I,0,0,1)</f>
        <v>2011.13</v>
      </c>
      <c r="F39" s="149">
        <f>ROUND(ROUND(E39,2)*ROUND(C39,2),2)</f>
        <v>6033.39</v>
      </c>
      <c r="H39" s="12" t="s">
        <v>1501</v>
      </c>
      <c r="I39" t="str">
        <f>+_xlfn.CONCAT(H39,"-",A39)</f>
        <v>B4/21/01-M</v>
      </c>
    </row>
    <row r="40" spans="1:9" s="150" customFormat="1">
      <c r="A40" s="469"/>
      <c r="B40" s="468"/>
      <c r="C40" s="485"/>
      <c r="D40" s="467"/>
      <c r="E40" s="472"/>
      <c r="F40" s="471"/>
      <c r="H40" s="12" t="s">
        <v>1501</v>
      </c>
    </row>
    <row r="41" spans="1:9" s="150" customFormat="1" ht="31">
      <c r="A41" s="469"/>
      <c r="B41" s="465" t="s">
        <v>1204</v>
      </c>
      <c r="C41" s="485"/>
      <c r="D41" s="467"/>
      <c r="E41" s="470"/>
      <c r="F41" s="471"/>
      <c r="H41" s="12" t="s">
        <v>1501</v>
      </c>
    </row>
    <row r="42" spans="1:9" s="150" customFormat="1">
      <c r="A42" s="469"/>
      <c r="B42" s="465"/>
      <c r="C42" s="485"/>
      <c r="D42" s="467"/>
      <c r="E42" s="470"/>
      <c r="F42" s="471"/>
      <c r="H42" s="12" t="s">
        <v>1501</v>
      </c>
    </row>
    <row r="43" spans="1:9" s="150" customFormat="1">
      <c r="A43" s="469" t="s">
        <v>205</v>
      </c>
      <c r="B43" s="468" t="s">
        <v>1205</v>
      </c>
      <c r="C43" s="485">
        <f>2+1</f>
        <v>3</v>
      </c>
      <c r="D43" s="467" t="s">
        <v>311</v>
      </c>
      <c r="E43" s="95">
        <f>+_xlfn.XLOOKUP(I43,ccs!O:O,ccs!I:I,0,0,1)</f>
        <v>1818.75</v>
      </c>
      <c r="F43" s="149">
        <f>ROUND(ROUND(E43,2)*ROUND(C43,2),2)</f>
        <v>5456.25</v>
      </c>
      <c r="H43" s="12" t="s">
        <v>1501</v>
      </c>
      <c r="I43" t="str">
        <f>+_xlfn.CONCAT(H43,"-",A43)</f>
        <v>B4/21/01-N</v>
      </c>
    </row>
    <row r="44" spans="1:9" s="150" customFormat="1">
      <c r="A44" s="469"/>
      <c r="B44" s="468"/>
      <c r="C44" s="485"/>
      <c r="D44" s="467"/>
      <c r="E44" s="470"/>
      <c r="F44" s="471"/>
      <c r="H44" s="12" t="s">
        <v>1501</v>
      </c>
    </row>
    <row r="45" spans="1:9" s="150" customFormat="1">
      <c r="A45" s="469"/>
      <c r="B45" s="465" t="s">
        <v>1206</v>
      </c>
      <c r="C45" s="487"/>
      <c r="D45" s="469"/>
      <c r="E45" s="470"/>
      <c r="F45" s="471"/>
      <c r="H45" s="12" t="s">
        <v>1502</v>
      </c>
    </row>
    <row r="46" spans="1:9" s="150" customFormat="1">
      <c r="A46" s="469"/>
      <c r="B46" s="465"/>
      <c r="C46" s="485"/>
      <c r="D46" s="467"/>
      <c r="E46" s="472"/>
      <c r="F46" s="471"/>
      <c r="H46" s="12" t="s">
        <v>1502</v>
      </c>
    </row>
    <row r="47" spans="1:9" s="150" customFormat="1">
      <c r="A47" s="469" t="s">
        <v>5</v>
      </c>
      <c r="B47" s="468" t="s">
        <v>1424</v>
      </c>
      <c r="C47" s="485">
        <f>2+1</f>
        <v>3</v>
      </c>
      <c r="D47" s="467" t="s">
        <v>311</v>
      </c>
      <c r="E47" s="95">
        <f>+_xlfn.XLOOKUP(I47,ccs!O:O,ccs!I:I,0,0,1)</f>
        <v>793.63</v>
      </c>
      <c r="F47" s="149">
        <f>ROUND(ROUND(E47,2)*ROUND(C47,2),2)</f>
        <v>2380.89</v>
      </c>
      <c r="H47" s="12" t="s">
        <v>1502</v>
      </c>
      <c r="I47" t="str">
        <f>+_xlfn.CONCAT(H47,"-",A47)</f>
        <v>B4/21/02-A</v>
      </c>
    </row>
    <row r="48" spans="1:9" s="150" customFormat="1">
      <c r="A48" s="469"/>
      <c r="B48" s="468"/>
      <c r="C48" s="485"/>
      <c r="D48" s="467"/>
      <c r="E48" s="472"/>
      <c r="F48" s="471"/>
      <c r="H48" s="12" t="s">
        <v>1502</v>
      </c>
    </row>
    <row r="49" spans="1:9" s="150" customFormat="1">
      <c r="A49" s="469"/>
      <c r="B49" s="465" t="s">
        <v>1207</v>
      </c>
      <c r="C49" s="485"/>
      <c r="D49" s="467"/>
      <c r="E49" s="470"/>
      <c r="F49" s="471"/>
      <c r="H49" s="12" t="s">
        <v>1502</v>
      </c>
    </row>
    <row r="50" spans="1:9" s="150" customFormat="1">
      <c r="A50" s="469"/>
      <c r="B50" s="465"/>
      <c r="C50" s="485"/>
      <c r="D50" s="467"/>
      <c r="E50" s="470"/>
      <c r="F50" s="471"/>
      <c r="H50" s="12" t="s">
        <v>1502</v>
      </c>
    </row>
    <row r="51" spans="1:9" s="150" customFormat="1" ht="16.5" customHeight="1">
      <c r="A51" s="469" t="s">
        <v>6</v>
      </c>
      <c r="B51" s="468" t="s">
        <v>1425</v>
      </c>
      <c r="C51" s="485">
        <f>8+1</f>
        <v>9</v>
      </c>
      <c r="D51" s="467" t="s">
        <v>311</v>
      </c>
      <c r="E51" s="95">
        <f>+_xlfn.XLOOKUP(I51,ccs!O:O,ccs!I:I,0,0,1)</f>
        <v>671.13</v>
      </c>
      <c r="F51" s="149">
        <f>ROUND(ROUND(E51,2)*ROUND(C51,2),2)</f>
        <v>6040.17</v>
      </c>
      <c r="H51" s="12" t="s">
        <v>1502</v>
      </c>
      <c r="I51" t="str">
        <f>+_xlfn.CONCAT(H51,"-",A51)</f>
        <v>B4/21/02-B</v>
      </c>
    </row>
    <row r="52" spans="1:9" s="150" customFormat="1">
      <c r="A52" s="469"/>
      <c r="B52" s="468"/>
      <c r="C52" s="485"/>
      <c r="D52" s="467"/>
      <c r="E52" s="472"/>
      <c r="F52" s="471"/>
      <c r="H52" s="12" t="s">
        <v>1502</v>
      </c>
    </row>
    <row r="53" spans="1:9" s="150" customFormat="1">
      <c r="A53" s="469"/>
      <c r="B53" s="465" t="s">
        <v>1208</v>
      </c>
      <c r="C53" s="485"/>
      <c r="D53" s="467"/>
      <c r="E53" s="470"/>
      <c r="F53" s="471"/>
      <c r="H53" s="12" t="s">
        <v>1502</v>
      </c>
    </row>
    <row r="54" spans="1:9" s="150" customFormat="1">
      <c r="A54" s="469"/>
      <c r="B54" s="465"/>
      <c r="C54" s="485"/>
      <c r="D54" s="467"/>
      <c r="E54" s="472"/>
      <c r="F54" s="471"/>
      <c r="H54" s="12" t="s">
        <v>1502</v>
      </c>
    </row>
    <row r="55" spans="1:9" s="150" customFormat="1">
      <c r="A55" s="469" t="s">
        <v>7</v>
      </c>
      <c r="B55" s="468" t="s">
        <v>1424</v>
      </c>
      <c r="C55" s="485">
        <f>8+1</f>
        <v>9</v>
      </c>
      <c r="D55" s="467" t="s">
        <v>311</v>
      </c>
      <c r="E55" s="95">
        <f>+_xlfn.XLOOKUP(I55,ccs!O:O,ccs!I:I,0,0,1)</f>
        <v>53.5</v>
      </c>
      <c r="F55" s="149">
        <f>ROUND(ROUND(E55,2)*ROUND(C55,2),2)</f>
        <v>481.5</v>
      </c>
      <c r="H55" s="12" t="s">
        <v>1502</v>
      </c>
      <c r="I55" t="str">
        <f>+_xlfn.CONCAT(H55,"-",A55)</f>
        <v>B4/21/02-C</v>
      </c>
    </row>
    <row r="56" spans="1:9" s="150" customFormat="1">
      <c r="A56" s="469"/>
      <c r="B56" s="468"/>
      <c r="C56" s="485"/>
      <c r="D56" s="467"/>
      <c r="E56" s="472"/>
      <c r="F56" s="471"/>
      <c r="H56" s="12" t="s">
        <v>1502</v>
      </c>
    </row>
    <row r="57" spans="1:9" s="150" customFormat="1">
      <c r="A57" s="469"/>
      <c r="B57" s="479" t="s">
        <v>1209</v>
      </c>
      <c r="C57" s="485"/>
      <c r="D57" s="467"/>
      <c r="E57" s="472"/>
      <c r="F57" s="471"/>
      <c r="H57" s="12" t="s">
        <v>1502</v>
      </c>
    </row>
    <row r="58" spans="1:9" s="150" customFormat="1">
      <c r="A58" s="469"/>
      <c r="B58" s="465"/>
      <c r="C58" s="485"/>
      <c r="D58" s="467"/>
      <c r="E58" s="473"/>
      <c r="F58" s="471"/>
      <c r="H58" s="12" t="s">
        <v>1502</v>
      </c>
    </row>
    <row r="59" spans="1:9" s="150" customFormat="1">
      <c r="A59" s="469"/>
      <c r="B59" s="465" t="s">
        <v>1210</v>
      </c>
      <c r="C59" s="485"/>
      <c r="D59" s="467"/>
      <c r="E59" s="480"/>
      <c r="F59" s="471"/>
      <c r="H59" s="12" t="s">
        <v>1502</v>
      </c>
    </row>
    <row r="60" spans="1:9" s="150" customFormat="1">
      <c r="A60" s="469"/>
      <c r="B60" s="465"/>
      <c r="C60" s="485"/>
      <c r="D60" s="467"/>
      <c r="E60" s="480"/>
      <c r="F60" s="471"/>
      <c r="H60" s="12" t="s">
        <v>1502</v>
      </c>
    </row>
    <row r="61" spans="1:9" s="150" customFormat="1">
      <c r="A61" s="469" t="s">
        <v>8</v>
      </c>
      <c r="B61" s="468" t="s">
        <v>1426</v>
      </c>
      <c r="C61" s="485">
        <f>33+33</f>
        <v>66</v>
      </c>
      <c r="D61" s="467" t="s">
        <v>179</v>
      </c>
      <c r="E61" s="95">
        <f>+_xlfn.XLOOKUP(I61,ccs!O:O,ccs!I:I,0,0,1)</f>
        <v>55.5</v>
      </c>
      <c r="F61" s="149">
        <f>ROUND(ROUND(E61,2)*ROUND(C61,2),2)</f>
        <v>3663</v>
      </c>
      <c r="H61" s="12" t="s">
        <v>1502</v>
      </c>
      <c r="I61" t="str">
        <f>+_xlfn.CONCAT(H61,"-",A61)</f>
        <v>B4/21/02-D</v>
      </c>
    </row>
    <row r="62" spans="1:9" s="150" customFormat="1">
      <c r="A62" s="469"/>
      <c r="B62" s="468"/>
      <c r="C62" s="485"/>
      <c r="D62" s="467"/>
      <c r="E62" s="480"/>
      <c r="F62" s="471"/>
      <c r="H62" s="12" t="s">
        <v>1502</v>
      </c>
    </row>
    <row r="63" spans="1:9" s="150" customFormat="1" ht="46.5">
      <c r="A63" s="469"/>
      <c r="B63" s="465" t="s">
        <v>1211</v>
      </c>
      <c r="C63" s="485"/>
      <c r="D63" s="467"/>
      <c r="E63" s="480"/>
      <c r="F63" s="471"/>
      <c r="H63" s="12" t="s">
        <v>1502</v>
      </c>
    </row>
    <row r="64" spans="1:9" s="150" customFormat="1">
      <c r="A64" s="469"/>
      <c r="B64" s="468"/>
      <c r="C64" s="485"/>
      <c r="D64" s="481"/>
      <c r="E64" s="470"/>
      <c r="F64" s="471"/>
      <c r="H64" s="12" t="s">
        <v>1502</v>
      </c>
    </row>
    <row r="65" spans="1:9" s="150" customFormat="1">
      <c r="A65" s="469" t="s">
        <v>10</v>
      </c>
      <c r="B65" s="468" t="s">
        <v>1424</v>
      </c>
      <c r="C65" s="485">
        <f>1200+120</f>
        <v>1320</v>
      </c>
      <c r="D65" s="467" t="s">
        <v>179</v>
      </c>
      <c r="E65" s="95">
        <f>+_xlfn.XLOOKUP(I65,ccs!O:O,ccs!I:I,0,0,1)</f>
        <v>46.25</v>
      </c>
      <c r="F65" s="149">
        <f>ROUND(ROUND(E65,2)*ROUND(C65,2),2)</f>
        <v>61050</v>
      </c>
      <c r="H65" s="12" t="s">
        <v>1502</v>
      </c>
      <c r="I65" t="str">
        <f>+_xlfn.CONCAT(H65,"-",A65)</f>
        <v>B4/21/02-E</v>
      </c>
    </row>
    <row r="66" spans="1:9" s="150" customFormat="1">
      <c r="A66" s="469"/>
      <c r="B66" s="468"/>
      <c r="C66" s="485"/>
      <c r="D66" s="467"/>
      <c r="E66" s="472"/>
      <c r="F66" s="471"/>
      <c r="H66" s="12" t="s">
        <v>1502</v>
      </c>
    </row>
    <row r="67" spans="1:9" s="150" customFormat="1">
      <c r="A67" s="469" t="s">
        <v>11</v>
      </c>
      <c r="B67" s="468" t="s">
        <v>1426</v>
      </c>
      <c r="C67" s="485">
        <f>2300+90</f>
        <v>2390</v>
      </c>
      <c r="D67" s="467" t="s">
        <v>179</v>
      </c>
      <c r="E67" s="95">
        <f>+_xlfn.XLOOKUP(I67,ccs!O:O,ccs!I:I,0,0,1)</f>
        <v>55.5</v>
      </c>
      <c r="F67" s="149">
        <f>ROUND(ROUND(E67,2)*ROUND(C67,2),2)</f>
        <v>132645</v>
      </c>
      <c r="H67" s="12" t="s">
        <v>1502</v>
      </c>
      <c r="I67" t="str">
        <f>+_xlfn.CONCAT(H67,"-",A67)</f>
        <v>B4/21/02-F</v>
      </c>
    </row>
    <row r="68" spans="1:9" s="150" customFormat="1">
      <c r="A68" s="469"/>
      <c r="B68" s="468"/>
      <c r="C68" s="485"/>
      <c r="D68" s="467"/>
      <c r="E68" s="480"/>
      <c r="F68" s="471"/>
      <c r="H68" s="12" t="s">
        <v>1502</v>
      </c>
    </row>
    <row r="69" spans="1:9" s="150" customFormat="1">
      <c r="A69" s="469" t="s">
        <v>27</v>
      </c>
      <c r="B69" s="468" t="s">
        <v>1425</v>
      </c>
      <c r="C69" s="485">
        <f>2280+95</f>
        <v>2375</v>
      </c>
      <c r="D69" s="467" t="s">
        <v>179</v>
      </c>
      <c r="E69" s="95">
        <f>+_xlfn.XLOOKUP(I69,ccs!O:O,ccs!I:I,0,0,1)</f>
        <v>82.13</v>
      </c>
      <c r="F69" s="149">
        <f>ROUND(ROUND(E69,2)*ROUND(C69,2),2)</f>
        <v>195058.75</v>
      </c>
      <c r="H69" s="12" t="s">
        <v>1502</v>
      </c>
      <c r="I69" t="str">
        <f>+_xlfn.CONCAT(H69,"-",A69)</f>
        <v>B4/21/02-G</v>
      </c>
    </row>
    <row r="70" spans="1:9" s="150" customFormat="1">
      <c r="A70" s="469"/>
      <c r="B70" s="468"/>
      <c r="C70" s="485"/>
      <c r="D70" s="467"/>
      <c r="E70" s="480"/>
      <c r="F70" s="471"/>
      <c r="H70" s="12" t="s">
        <v>1502</v>
      </c>
    </row>
    <row r="71" spans="1:9" s="150" customFormat="1">
      <c r="A71" s="469" t="s">
        <v>28</v>
      </c>
      <c r="B71" s="468" t="s">
        <v>1427</v>
      </c>
      <c r="C71" s="485">
        <f>1500+23</f>
        <v>1523</v>
      </c>
      <c r="D71" s="467" t="s">
        <v>179</v>
      </c>
      <c r="E71" s="95">
        <f>+_xlfn.XLOOKUP(I71,ccs!O:O,ccs!I:I,0,0,1)</f>
        <v>96.5</v>
      </c>
      <c r="F71" s="149">
        <f>ROUND(ROUND(E71,2)*ROUND(C71,2),2)</f>
        <v>146969.5</v>
      </c>
      <c r="H71" s="12" t="s">
        <v>1502</v>
      </c>
      <c r="I71" t="str">
        <f>+_xlfn.CONCAT(H71,"-",A71)</f>
        <v>B4/21/02-H</v>
      </c>
    </row>
    <row r="72" spans="1:9" s="150" customFormat="1">
      <c r="A72" s="469"/>
      <c r="B72" s="468"/>
      <c r="C72" s="485"/>
      <c r="D72" s="467"/>
      <c r="E72" s="472"/>
      <c r="F72" s="471"/>
      <c r="H72" s="12" t="s">
        <v>1502</v>
      </c>
    </row>
    <row r="73" spans="1:9" s="150" customFormat="1">
      <c r="A73" s="469" t="s">
        <v>33</v>
      </c>
      <c r="B73" s="468" t="s">
        <v>1428</v>
      </c>
      <c r="C73" s="485">
        <f>800+20</f>
        <v>820</v>
      </c>
      <c r="D73" s="467" t="s">
        <v>179</v>
      </c>
      <c r="E73" s="95">
        <f>+_xlfn.XLOOKUP(I73,ccs!O:O,ccs!I:I,0,0,1)</f>
        <v>128.88</v>
      </c>
      <c r="F73" s="149">
        <f>ROUND(ROUND(E73,2)*ROUND(C73,2),2)</f>
        <v>105681.60000000001</v>
      </c>
      <c r="H73" s="12" t="s">
        <v>1502</v>
      </c>
      <c r="I73" t="str">
        <f>+_xlfn.CONCAT(H73,"-",A73)</f>
        <v>B4/21/02-J</v>
      </c>
    </row>
    <row r="74" spans="1:9" s="150" customFormat="1">
      <c r="A74" s="469"/>
      <c r="B74" s="468"/>
      <c r="C74" s="485"/>
      <c r="D74" s="467"/>
      <c r="E74" s="472"/>
      <c r="F74" s="471"/>
      <c r="H74" s="12" t="s">
        <v>1502</v>
      </c>
    </row>
    <row r="75" spans="1:9" s="150" customFormat="1">
      <c r="A75" s="469" t="s">
        <v>34</v>
      </c>
      <c r="B75" s="468" t="s">
        <v>1429</v>
      </c>
      <c r="C75" s="485">
        <f>750+18</f>
        <v>768</v>
      </c>
      <c r="D75" s="467" t="s">
        <v>179</v>
      </c>
      <c r="E75" s="95">
        <f>+_xlfn.XLOOKUP(I75,ccs!O:O,ccs!I:I,0,0,1)</f>
        <v>176.25</v>
      </c>
      <c r="F75" s="149">
        <f>ROUND(ROUND(E75,2)*ROUND(C75,2),2)</f>
        <v>135360</v>
      </c>
      <c r="H75" s="12" t="s">
        <v>1502</v>
      </c>
      <c r="I75" t="str">
        <f>+_xlfn.CONCAT(H75,"-",A75)</f>
        <v>B4/21/02-K</v>
      </c>
    </row>
    <row r="76" spans="1:9" s="150" customFormat="1">
      <c r="A76" s="469"/>
      <c r="B76" s="468"/>
      <c r="C76" s="485"/>
      <c r="D76" s="467"/>
      <c r="E76" s="472"/>
      <c r="F76" s="471"/>
      <c r="H76" s="12" t="s">
        <v>1502</v>
      </c>
    </row>
    <row r="77" spans="1:9" s="150" customFormat="1">
      <c r="A77" s="469" t="s">
        <v>39</v>
      </c>
      <c r="B77" s="468" t="s">
        <v>1420</v>
      </c>
      <c r="C77" s="485">
        <f>700+32</f>
        <v>732</v>
      </c>
      <c r="D77" s="467" t="s">
        <v>179</v>
      </c>
      <c r="E77" s="95">
        <f>+_xlfn.XLOOKUP(I77,ccs!O:O,ccs!I:I,0,0,1)</f>
        <v>244.75</v>
      </c>
      <c r="F77" s="149">
        <f>ROUND(ROUND(E77,2)*ROUND(C77,2),2)</f>
        <v>179157</v>
      </c>
      <c r="H77" s="12" t="s">
        <v>1502</v>
      </c>
      <c r="I77" t="str">
        <f>+_xlfn.CONCAT(H77,"-",A77)</f>
        <v>B4/21/02-L</v>
      </c>
    </row>
    <row r="78" spans="1:9" s="150" customFormat="1">
      <c r="A78" s="469"/>
      <c r="B78" s="468"/>
      <c r="C78" s="485"/>
      <c r="D78" s="467"/>
      <c r="E78" s="480"/>
      <c r="F78" s="471"/>
      <c r="H78" s="12" t="s">
        <v>1502</v>
      </c>
    </row>
    <row r="79" spans="1:9" s="150" customFormat="1">
      <c r="A79" s="469" t="s">
        <v>38</v>
      </c>
      <c r="B79" s="468" t="s">
        <v>1423</v>
      </c>
      <c r="C79" s="485">
        <f>700+48</f>
        <v>748</v>
      </c>
      <c r="D79" s="467" t="s">
        <v>179</v>
      </c>
      <c r="E79" s="95">
        <f>+_xlfn.XLOOKUP(I79,ccs!O:O,ccs!I:I,0,0,1)</f>
        <v>408.88</v>
      </c>
      <c r="F79" s="149">
        <f>ROUND(ROUND(E79,2)*ROUND(C79,2),2)</f>
        <v>305842.24</v>
      </c>
      <c r="H79" s="12" t="s">
        <v>1502</v>
      </c>
      <c r="I79" t="str">
        <f>+_xlfn.CONCAT(H79,"-",A79)</f>
        <v>B4/21/02-M</v>
      </c>
    </row>
    <row r="80" spans="1:9" s="150" customFormat="1">
      <c r="A80" s="469"/>
      <c r="B80" s="468"/>
      <c r="C80" s="485"/>
      <c r="D80" s="467"/>
      <c r="E80" s="472"/>
      <c r="F80" s="471"/>
      <c r="H80" s="12" t="s">
        <v>1502</v>
      </c>
    </row>
    <row r="81" spans="1:9" s="150" customFormat="1">
      <c r="A81" s="469" t="s">
        <v>205</v>
      </c>
      <c r="B81" s="468" t="s">
        <v>1421</v>
      </c>
      <c r="C81" s="485">
        <f>1400+50</f>
        <v>1450</v>
      </c>
      <c r="D81" s="467" t="s">
        <v>179</v>
      </c>
      <c r="E81" s="95">
        <f>+_xlfn.XLOOKUP(I81,ccs!O:O,ccs!I:I,0,0,1)</f>
        <v>545.13</v>
      </c>
      <c r="F81" s="149">
        <f>ROUND(ROUND(E81,2)*ROUND(C81,2),2)</f>
        <v>790438.5</v>
      </c>
      <c r="H81" s="12" t="s">
        <v>1502</v>
      </c>
      <c r="I81" t="str">
        <f>+_xlfn.CONCAT(H81,"-",A81)</f>
        <v>B4/21/02-N</v>
      </c>
    </row>
    <row r="82" spans="1:9" s="150" customFormat="1">
      <c r="A82" s="469"/>
      <c r="B82" s="468"/>
      <c r="C82" s="485"/>
      <c r="D82" s="467"/>
      <c r="E82" s="480"/>
      <c r="F82" s="471"/>
      <c r="H82" s="12" t="s">
        <v>1502</v>
      </c>
    </row>
    <row r="83" spans="1:9" s="150" customFormat="1">
      <c r="A83" s="469"/>
      <c r="B83" s="482" t="s">
        <v>1212</v>
      </c>
      <c r="C83" s="485"/>
      <c r="D83" s="467"/>
      <c r="E83" s="480"/>
      <c r="F83" s="471"/>
      <c r="H83" s="12" t="s">
        <v>1503</v>
      </c>
    </row>
    <row r="84" spans="1:9" s="150" customFormat="1">
      <c r="A84" s="469"/>
      <c r="B84" s="465"/>
      <c r="C84" s="485"/>
      <c r="D84" s="467"/>
      <c r="E84" s="472"/>
      <c r="F84" s="471"/>
      <c r="H84" s="12" t="s">
        <v>1503</v>
      </c>
    </row>
    <row r="85" spans="1:9" s="150" customFormat="1">
      <c r="A85" s="469" t="s">
        <v>5</v>
      </c>
      <c r="B85" s="468" t="s">
        <v>1423</v>
      </c>
      <c r="C85" s="485">
        <v>1</v>
      </c>
      <c r="D85" s="467" t="s">
        <v>311</v>
      </c>
      <c r="E85" s="95">
        <f>+_xlfn.XLOOKUP(I85,ccs!O:O,ccs!I:I,0,0,1)</f>
        <v>5650</v>
      </c>
      <c r="F85" s="149">
        <f>ROUND(ROUND(E85,2)*ROUND(C85,2),2)</f>
        <v>5650</v>
      </c>
      <c r="H85" s="12" t="s">
        <v>1503</v>
      </c>
      <c r="I85" t="str">
        <f>+_xlfn.CONCAT(H85,"-",A85)</f>
        <v>B4/21/03-A</v>
      </c>
    </row>
    <row r="86" spans="1:9" s="150" customFormat="1">
      <c r="A86" s="469"/>
      <c r="B86" s="468"/>
      <c r="C86" s="485"/>
      <c r="D86" s="467"/>
      <c r="E86" s="472"/>
      <c r="F86" s="471"/>
      <c r="H86" s="12" t="s">
        <v>1503</v>
      </c>
    </row>
    <row r="87" spans="1:9" s="150" customFormat="1" ht="46.5">
      <c r="A87" s="469"/>
      <c r="B87" s="465" t="s">
        <v>1211</v>
      </c>
      <c r="C87" s="485"/>
      <c r="D87" s="467"/>
      <c r="E87" s="472"/>
      <c r="F87" s="471"/>
      <c r="H87" s="12" t="s">
        <v>1503</v>
      </c>
    </row>
    <row r="88" spans="1:9" s="150" customFormat="1">
      <c r="A88" s="469"/>
      <c r="B88" s="468"/>
      <c r="C88" s="485"/>
      <c r="D88" s="481"/>
      <c r="H88" s="12" t="s">
        <v>1503</v>
      </c>
    </row>
    <row r="89" spans="1:9" s="150" customFormat="1">
      <c r="A89" s="469" t="s">
        <v>6</v>
      </c>
      <c r="B89" s="468" t="s">
        <v>1426</v>
      </c>
      <c r="C89" s="485">
        <v>900</v>
      </c>
      <c r="D89" s="467" t="s">
        <v>179</v>
      </c>
      <c r="E89" s="95">
        <f>+_xlfn.XLOOKUP(I89,ccs!O:O,ccs!I:I,0,0,1)</f>
        <v>55.5</v>
      </c>
      <c r="F89" s="149">
        <f>ROUND(ROUND(E89,2)*ROUND(C89,2),2)</f>
        <v>49950</v>
      </c>
      <c r="H89" s="12" t="s">
        <v>1503</v>
      </c>
      <c r="I89" t="str">
        <f>+_xlfn.CONCAT(H89,"-",A89)</f>
        <v>B4/21/03-B</v>
      </c>
    </row>
    <row r="90" spans="1:9" s="150" customFormat="1">
      <c r="A90" s="469"/>
      <c r="B90" s="468"/>
      <c r="C90" s="485"/>
      <c r="D90" s="467"/>
      <c r="H90" s="12" t="s">
        <v>1503</v>
      </c>
    </row>
    <row r="91" spans="1:9" s="150" customFormat="1">
      <c r="A91" s="469" t="s">
        <v>7</v>
      </c>
      <c r="B91" s="468" t="s">
        <v>1425</v>
      </c>
      <c r="C91" s="485">
        <v>550</v>
      </c>
      <c r="D91" s="467" t="s">
        <v>179</v>
      </c>
      <c r="E91" s="95">
        <f>+_xlfn.XLOOKUP(I91,ccs!O:O,ccs!I:I,0,0,1)</f>
        <v>82.13</v>
      </c>
      <c r="F91" s="149">
        <f>ROUND(ROUND(E91,2)*ROUND(C91,2),2)</f>
        <v>45171.5</v>
      </c>
      <c r="H91" s="12" t="s">
        <v>1503</v>
      </c>
      <c r="I91" t="str">
        <f>+_xlfn.CONCAT(H91,"-",A91)</f>
        <v>B4/21/03-C</v>
      </c>
    </row>
    <row r="92" spans="1:9" s="150" customFormat="1">
      <c r="A92" s="469"/>
      <c r="B92" s="468"/>
      <c r="C92" s="485"/>
      <c r="D92" s="467"/>
      <c r="H92" s="12" t="s">
        <v>1503</v>
      </c>
    </row>
    <row r="93" spans="1:9" s="150" customFormat="1">
      <c r="A93" s="469" t="s">
        <v>8</v>
      </c>
      <c r="B93" s="468" t="s">
        <v>1427</v>
      </c>
      <c r="C93" s="485">
        <v>600</v>
      </c>
      <c r="D93" s="467" t="s">
        <v>179</v>
      </c>
      <c r="E93" s="95">
        <f>+_xlfn.XLOOKUP(I93,ccs!O:O,ccs!I:I,0,0,1)</f>
        <v>96.5</v>
      </c>
      <c r="F93" s="149">
        <f>ROUND(ROUND(E93,2)*ROUND(C93,2),2)</f>
        <v>57900</v>
      </c>
      <c r="H93" s="12" t="s">
        <v>1503</v>
      </c>
      <c r="I93" t="str">
        <f>+_xlfn.CONCAT(H93,"-",A93)</f>
        <v>B4/21/03-D</v>
      </c>
    </row>
    <row r="94" spans="1:9" s="150" customFormat="1">
      <c r="A94" s="469"/>
      <c r="B94" s="468"/>
      <c r="C94" s="485"/>
      <c r="D94" s="467"/>
      <c r="H94" s="12" t="s">
        <v>1503</v>
      </c>
    </row>
    <row r="95" spans="1:9" s="150" customFormat="1">
      <c r="A95" s="469" t="s">
        <v>10</v>
      </c>
      <c r="B95" s="468" t="s">
        <v>1428</v>
      </c>
      <c r="C95" s="485">
        <v>800</v>
      </c>
      <c r="D95" s="467" t="s">
        <v>179</v>
      </c>
      <c r="E95" s="95">
        <f>+_xlfn.XLOOKUP(I95,ccs!O:O,ccs!I:I,0,0,1)</f>
        <v>128.88</v>
      </c>
      <c r="F95" s="149">
        <f>ROUND(ROUND(E95,2)*ROUND(C95,2),2)</f>
        <v>103104</v>
      </c>
      <c r="H95" s="12" t="s">
        <v>1503</v>
      </c>
      <c r="I95" t="str">
        <f>+_xlfn.CONCAT(H95,"-",A95)</f>
        <v>B4/21/03-E</v>
      </c>
    </row>
    <row r="96" spans="1:9" s="150" customFormat="1">
      <c r="A96" s="469"/>
      <c r="B96" s="468"/>
      <c r="C96" s="485"/>
      <c r="D96" s="467"/>
      <c r="H96" s="12" t="s">
        <v>1503</v>
      </c>
    </row>
    <row r="97" spans="1:9" s="150" customFormat="1">
      <c r="A97" s="469" t="s">
        <v>11</v>
      </c>
      <c r="B97" s="468" t="s">
        <v>1429</v>
      </c>
      <c r="C97" s="485">
        <v>650</v>
      </c>
      <c r="D97" s="467" t="s">
        <v>179</v>
      </c>
      <c r="E97" s="95">
        <f>+_xlfn.XLOOKUP(I97,ccs!O:O,ccs!I:I,0,0,1)</f>
        <v>176.25</v>
      </c>
      <c r="F97" s="149">
        <f>ROUND(ROUND(E97,2)*ROUND(C97,2),2)</f>
        <v>114562.5</v>
      </c>
      <c r="H97" s="12" t="s">
        <v>1503</v>
      </c>
      <c r="I97" t="str">
        <f>+_xlfn.CONCAT(H97,"-",A97)</f>
        <v>B4/21/03-F</v>
      </c>
    </row>
    <row r="98" spans="1:9" s="150" customFormat="1">
      <c r="A98" s="469"/>
      <c r="B98" s="468"/>
      <c r="C98" s="485"/>
      <c r="D98" s="467"/>
      <c r="H98" s="12" t="s">
        <v>1503</v>
      </c>
    </row>
    <row r="99" spans="1:9" s="150" customFormat="1">
      <c r="A99" s="469" t="s">
        <v>27</v>
      </c>
      <c r="B99" s="468" t="s">
        <v>1420</v>
      </c>
      <c r="C99" s="485">
        <v>1100</v>
      </c>
      <c r="D99" s="467" t="s">
        <v>179</v>
      </c>
      <c r="E99" s="95">
        <f>+_xlfn.XLOOKUP(I99,ccs!O:O,ccs!I:I,0,0,1)</f>
        <v>244.75</v>
      </c>
      <c r="F99" s="149">
        <f>ROUND(ROUND(E99,2)*ROUND(C99,2),2)</f>
        <v>269225</v>
      </c>
      <c r="H99" s="12" t="s">
        <v>1503</v>
      </c>
      <c r="I99" t="str">
        <f>+_xlfn.CONCAT(H99,"-",A99)</f>
        <v>B4/21/03-G</v>
      </c>
    </row>
    <row r="100" spans="1:9" s="150" customFormat="1">
      <c r="A100" s="469"/>
      <c r="B100" s="468"/>
      <c r="C100" s="485"/>
      <c r="D100" s="467"/>
      <c r="H100" s="12" t="s">
        <v>1503</v>
      </c>
    </row>
    <row r="101" spans="1:9" s="150" customFormat="1">
      <c r="A101" s="469" t="s">
        <v>28</v>
      </c>
      <c r="B101" s="468" t="s">
        <v>1423</v>
      </c>
      <c r="C101" s="485">
        <v>850</v>
      </c>
      <c r="D101" s="467" t="s">
        <v>179</v>
      </c>
      <c r="E101" s="95">
        <f>+_xlfn.XLOOKUP(I101,ccs!O:O,ccs!I:I,0,0,1)</f>
        <v>408.88</v>
      </c>
      <c r="F101" s="149">
        <f>ROUND(ROUND(E101,2)*ROUND(C101,2),2)</f>
        <v>347548</v>
      </c>
      <c r="H101" s="12" t="s">
        <v>1503</v>
      </c>
      <c r="I101" t="str">
        <f>+_xlfn.CONCAT(H101,"-",A101)</f>
        <v>B4/21/03-H</v>
      </c>
    </row>
    <row r="102" spans="1:9" s="150" customFormat="1">
      <c r="A102" s="469"/>
      <c r="B102" s="468"/>
      <c r="C102" s="485"/>
      <c r="D102" s="467"/>
      <c r="H102" s="12" t="s">
        <v>1503</v>
      </c>
    </row>
    <row r="103" spans="1:9" s="150" customFormat="1">
      <c r="A103" s="469" t="s">
        <v>33</v>
      </c>
      <c r="B103" s="468" t="s">
        <v>1421</v>
      </c>
      <c r="C103" s="485">
        <v>218</v>
      </c>
      <c r="D103" s="467" t="s">
        <v>179</v>
      </c>
      <c r="E103" s="95">
        <f>+_xlfn.XLOOKUP(I103,ccs!O:O,ccs!I:I,0,0,1)</f>
        <v>545.13</v>
      </c>
      <c r="F103" s="149">
        <f>ROUND(ROUND(E103,2)*ROUND(C103,2),2)</f>
        <v>118838.34</v>
      </c>
      <c r="H103" s="12" t="s">
        <v>1503</v>
      </c>
      <c r="I103" t="str">
        <f>+_xlfn.CONCAT(H103,"-",A103)</f>
        <v>B4/21/03-J</v>
      </c>
    </row>
    <row r="104" spans="1:9" s="150" customFormat="1">
      <c r="C104" s="486"/>
      <c r="H104" s="12" t="s">
        <v>1503</v>
      </c>
    </row>
    <row r="105" spans="1:9" s="150" customFormat="1" ht="31">
      <c r="A105" s="469"/>
      <c r="B105" s="465" t="s">
        <v>1213</v>
      </c>
      <c r="C105" s="485"/>
      <c r="D105" s="473"/>
      <c r="E105" s="472"/>
      <c r="F105" s="471"/>
      <c r="H105" s="12" t="s">
        <v>1503</v>
      </c>
    </row>
    <row r="106" spans="1:9" s="150" customFormat="1">
      <c r="A106" s="469"/>
      <c r="B106" s="473"/>
      <c r="C106" s="485"/>
      <c r="D106" s="473"/>
      <c r="E106" s="472"/>
      <c r="F106" s="471"/>
      <c r="H106" s="12" t="s">
        <v>1503</v>
      </c>
    </row>
    <row r="107" spans="1:9" s="150" customFormat="1" ht="93">
      <c r="A107" s="469" t="s">
        <v>34</v>
      </c>
      <c r="B107" s="468" t="s">
        <v>1214</v>
      </c>
      <c r="C107" s="485">
        <v>1</v>
      </c>
      <c r="D107" s="467" t="s">
        <v>0</v>
      </c>
      <c r="E107" s="95">
        <f>+_xlfn.XLOOKUP(I107,ccs!O:O,ccs!I:I,0,0,1)</f>
        <v>93750</v>
      </c>
      <c r="F107" s="149">
        <f>ROUND(ROUND(E107,2)*ROUND(C107,2),2)</f>
        <v>93750</v>
      </c>
      <c r="H107" s="12" t="s">
        <v>1503</v>
      </c>
      <c r="I107" t="str">
        <f>+_xlfn.CONCAT(H107,"-",A107)</f>
        <v>B4/21/03-K</v>
      </c>
    </row>
    <row r="108" spans="1:9" s="150" customFormat="1">
      <c r="A108" s="469"/>
      <c r="B108" s="468"/>
      <c r="C108" s="485"/>
      <c r="D108" s="467"/>
      <c r="E108" s="472"/>
      <c r="F108" s="471"/>
      <c r="H108" s="12" t="s">
        <v>1503</v>
      </c>
    </row>
    <row r="109" spans="1:9" s="150" customFormat="1" ht="108.5">
      <c r="A109" s="469" t="s">
        <v>39</v>
      </c>
      <c r="B109" s="468" t="s">
        <v>1215</v>
      </c>
      <c r="C109" s="485">
        <v>1</v>
      </c>
      <c r="D109" s="467" t="s">
        <v>0</v>
      </c>
      <c r="E109" s="95">
        <f>+_xlfn.XLOOKUP(I109,ccs!O:O,ccs!I:I,0,0,1)</f>
        <v>93750</v>
      </c>
      <c r="F109" s="149">
        <f>ROUND(ROUND(E109,2)*ROUND(C109,2),2)</f>
        <v>93750</v>
      </c>
      <c r="H109" s="12" t="s">
        <v>1503</v>
      </c>
      <c r="I109" t="str">
        <f>+_xlfn.CONCAT(H109,"-",A109)</f>
        <v>B4/21/03-L</v>
      </c>
    </row>
    <row r="110" spans="1:9" s="150" customFormat="1">
      <c r="A110" s="474"/>
      <c r="B110" s="475"/>
      <c r="C110" s="488"/>
      <c r="D110" s="476"/>
      <c r="E110" s="477"/>
      <c r="F110" s="478"/>
      <c r="H110" s="12" t="s">
        <v>1503</v>
      </c>
    </row>
    <row r="111" spans="1:9" s="150" customFormat="1" ht="93">
      <c r="A111" s="469" t="s">
        <v>5</v>
      </c>
      <c r="B111" s="468" t="s">
        <v>1216</v>
      </c>
      <c r="C111" s="485">
        <v>1</v>
      </c>
      <c r="D111" s="467" t="s">
        <v>0</v>
      </c>
      <c r="E111" s="95">
        <f>+_xlfn.XLOOKUP(I111,ccs!O:O,ccs!I:I,0,0,1)</f>
        <v>93750</v>
      </c>
      <c r="F111" s="149">
        <f>ROUND(ROUND(E111,2)*ROUND(C111,2),2)</f>
        <v>93750</v>
      </c>
      <c r="H111" s="12" t="s">
        <v>1504</v>
      </c>
      <c r="I111" t="str">
        <f>+_xlfn.CONCAT(H111,"-",A111)</f>
        <v>B4/21/04-A</v>
      </c>
    </row>
    <row r="112" spans="1:9" s="150" customFormat="1">
      <c r="A112" s="469"/>
      <c r="B112" s="468"/>
      <c r="C112" s="485"/>
      <c r="D112" s="467"/>
      <c r="E112" s="472"/>
      <c r="F112" s="471"/>
      <c r="H112" s="12" t="s">
        <v>1504</v>
      </c>
    </row>
    <row r="113" spans="1:9" s="150" customFormat="1" ht="108.5">
      <c r="A113" s="469" t="s">
        <v>6</v>
      </c>
      <c r="B113" s="468" t="s">
        <v>1217</v>
      </c>
      <c r="C113" s="485">
        <v>1</v>
      </c>
      <c r="D113" s="467" t="s">
        <v>0</v>
      </c>
      <c r="E113" s="95">
        <f>+_xlfn.XLOOKUP(I113,ccs!O:O,ccs!I:I,0,0,1)</f>
        <v>93750</v>
      </c>
      <c r="F113" s="149">
        <f>ROUND(ROUND(E113,2)*ROUND(C113,2),2)</f>
        <v>93750</v>
      </c>
      <c r="H113" s="12" t="s">
        <v>1504</v>
      </c>
      <c r="I113" t="str">
        <f>+_xlfn.CONCAT(H113,"-",A113)</f>
        <v>B4/21/04-B</v>
      </c>
    </row>
    <row r="114" spans="1:9" s="150" customFormat="1">
      <c r="A114" s="469"/>
      <c r="B114" s="468"/>
      <c r="C114" s="485"/>
      <c r="D114" s="467"/>
      <c r="E114" s="472"/>
      <c r="F114" s="471"/>
      <c r="H114" s="12" t="s">
        <v>1504</v>
      </c>
    </row>
    <row r="115" spans="1:9" s="150" customFormat="1" ht="108.5">
      <c r="A115" s="469" t="s">
        <v>7</v>
      </c>
      <c r="B115" s="468" t="s">
        <v>1218</v>
      </c>
      <c r="C115" s="485">
        <v>1</v>
      </c>
      <c r="D115" s="467" t="s">
        <v>0</v>
      </c>
      <c r="E115" s="95">
        <f>+_xlfn.XLOOKUP(I115,ccs!O:O,ccs!I:I,0,0,1)</f>
        <v>93750</v>
      </c>
      <c r="F115" s="149">
        <f>ROUND(ROUND(E115,2)*ROUND(C115,2),2)</f>
        <v>93750</v>
      </c>
      <c r="H115" s="12" t="s">
        <v>1504</v>
      </c>
      <c r="I115" t="str">
        <f>+_xlfn.CONCAT(H115,"-",A115)</f>
        <v>B4/21/04-C</v>
      </c>
    </row>
    <row r="116" spans="1:9" s="150" customFormat="1">
      <c r="A116" s="469"/>
      <c r="B116" s="468"/>
      <c r="C116" s="485"/>
      <c r="D116" s="467"/>
      <c r="E116" s="472"/>
      <c r="F116" s="471"/>
      <c r="H116" s="12" t="s">
        <v>1504</v>
      </c>
    </row>
    <row r="117" spans="1:9" s="150" customFormat="1" ht="108.5">
      <c r="A117" s="469" t="s">
        <v>8</v>
      </c>
      <c r="B117" s="468" t="s">
        <v>1219</v>
      </c>
      <c r="C117" s="485">
        <v>1</v>
      </c>
      <c r="D117" s="467" t="s">
        <v>0</v>
      </c>
      <c r="E117" s="95">
        <f>+_xlfn.XLOOKUP(I117,ccs!O:O,ccs!I:I,0,0,1)</f>
        <v>93750</v>
      </c>
      <c r="F117" s="149">
        <f>ROUND(ROUND(E117,2)*ROUND(C117,2),2)</f>
        <v>93750</v>
      </c>
      <c r="H117" s="12" t="s">
        <v>1504</v>
      </c>
      <c r="I117" t="str">
        <f>+_xlfn.CONCAT(H117,"-",A117)</f>
        <v>B4/21/04-D</v>
      </c>
    </row>
    <row r="118" spans="1:9" s="150" customFormat="1">
      <c r="A118" s="467"/>
      <c r="B118" s="473"/>
      <c r="C118" s="485"/>
      <c r="D118" s="473"/>
      <c r="E118" s="472"/>
      <c r="F118" s="471"/>
      <c r="H118" s="12" t="s">
        <v>1504</v>
      </c>
    </row>
    <row r="119" spans="1:9" s="150" customFormat="1" ht="93">
      <c r="A119" s="467" t="s">
        <v>10</v>
      </c>
      <c r="B119" s="468" t="s">
        <v>1214</v>
      </c>
      <c r="C119" s="485">
        <v>1</v>
      </c>
      <c r="D119" s="467" t="s">
        <v>0</v>
      </c>
      <c r="E119" s="95">
        <f>+_xlfn.XLOOKUP(I119,ccs!O:O,ccs!I:I,0,0,1)</f>
        <v>93750</v>
      </c>
      <c r="F119" s="149">
        <f>ROUND(ROUND(E119,2)*ROUND(C119,2),2)</f>
        <v>93750</v>
      </c>
      <c r="H119" s="12" t="s">
        <v>1504</v>
      </c>
      <c r="I119" t="str">
        <f>+_xlfn.CONCAT(H119,"-",A119)</f>
        <v>B4/21/04-E</v>
      </c>
    </row>
    <row r="120" spans="1:9" s="150" customFormat="1">
      <c r="A120" s="467"/>
      <c r="B120" s="468"/>
      <c r="C120" s="485"/>
      <c r="D120" s="467"/>
      <c r="E120" s="472"/>
      <c r="F120" s="471"/>
      <c r="H120" s="12" t="s">
        <v>1504</v>
      </c>
    </row>
    <row r="121" spans="1:9" s="150" customFormat="1" ht="108.5">
      <c r="A121" s="467" t="s">
        <v>5</v>
      </c>
      <c r="B121" s="468" t="s">
        <v>1215</v>
      </c>
      <c r="C121" s="485">
        <v>1</v>
      </c>
      <c r="D121" s="467" t="s">
        <v>0</v>
      </c>
      <c r="E121" s="95">
        <f>+_xlfn.XLOOKUP(I121,ccs!O:O,ccs!I:I,0,0,1)</f>
        <v>93750</v>
      </c>
      <c r="F121" s="149">
        <f>ROUND(ROUND(E121,2)*ROUND(C121,2),2)</f>
        <v>93750</v>
      </c>
      <c r="H121" s="12" t="s">
        <v>1505</v>
      </c>
      <c r="I121" t="str">
        <f>+_xlfn.CONCAT(H121,"-",A121)</f>
        <v>B4/21/05-A</v>
      </c>
    </row>
    <row r="122" spans="1:9" s="150" customFormat="1">
      <c r="A122" s="467"/>
      <c r="B122" s="473"/>
      <c r="C122" s="485"/>
      <c r="D122" s="473"/>
      <c r="E122" s="472"/>
      <c r="F122" s="471"/>
      <c r="H122" s="12" t="s">
        <v>1505</v>
      </c>
    </row>
    <row r="123" spans="1:9" s="150" customFormat="1" ht="93">
      <c r="A123" s="467" t="s">
        <v>6</v>
      </c>
      <c r="B123" s="468" t="s">
        <v>1216</v>
      </c>
      <c r="C123" s="485">
        <v>1</v>
      </c>
      <c r="D123" s="467" t="s">
        <v>0</v>
      </c>
      <c r="E123" s="95">
        <f>+_xlfn.XLOOKUP(I123,ccs!O:O,ccs!I:I,0,0,1)</f>
        <v>93750</v>
      </c>
      <c r="F123" s="149">
        <f>ROUND(ROUND(E123,2)*ROUND(C123,2),2)</f>
        <v>93750</v>
      </c>
      <c r="H123" s="12" t="s">
        <v>1505</v>
      </c>
      <c r="I123" t="str">
        <f>+_xlfn.CONCAT(H123,"-",A123)</f>
        <v>B4/21/05-B</v>
      </c>
    </row>
    <row r="124" spans="1:9" s="150" customFormat="1">
      <c r="A124" s="467"/>
      <c r="B124" s="468"/>
      <c r="C124" s="485"/>
      <c r="D124" s="467"/>
      <c r="E124" s="472"/>
      <c r="F124" s="471"/>
      <c r="H124" s="12" t="s">
        <v>1505</v>
      </c>
    </row>
    <row r="125" spans="1:9" s="150" customFormat="1" ht="108.5">
      <c r="A125" s="467" t="s">
        <v>7</v>
      </c>
      <c r="B125" s="468" t="s">
        <v>1219</v>
      </c>
      <c r="C125" s="485">
        <v>1</v>
      </c>
      <c r="D125" s="467" t="s">
        <v>0</v>
      </c>
      <c r="E125" s="95">
        <f>+_xlfn.XLOOKUP(I125,ccs!O:O,ccs!I:I,0,0,1)</f>
        <v>93750</v>
      </c>
      <c r="F125" s="149">
        <f>ROUND(ROUND(E125,2)*ROUND(C125,2),2)</f>
        <v>93750</v>
      </c>
      <c r="H125" s="12" t="s">
        <v>1505</v>
      </c>
      <c r="I125" t="str">
        <f>+_xlfn.CONCAT(H125,"-",A125)</f>
        <v>B4/21/05-C</v>
      </c>
    </row>
    <row r="126" spans="1:9" s="150" customFormat="1">
      <c r="A126" s="467"/>
      <c r="B126" s="473"/>
      <c r="C126" s="485"/>
      <c r="D126" s="473"/>
      <c r="E126" s="472"/>
      <c r="F126" s="471"/>
      <c r="H126" s="12" t="s">
        <v>1505</v>
      </c>
    </row>
    <row r="127" spans="1:9">
      <c r="E127" s="227"/>
      <c r="H127" s="12" t="s">
        <v>1505</v>
      </c>
    </row>
    <row r="128" spans="1:9" s="218" customFormat="1">
      <c r="A128" s="236"/>
      <c r="B128" s="220"/>
      <c r="C128" s="228"/>
      <c r="D128" s="219"/>
      <c r="E128" s="197"/>
      <c r="F128" s="197"/>
      <c r="H128" s="12" t="s">
        <v>1505</v>
      </c>
    </row>
    <row r="129" spans="2:8">
      <c r="H129" s="12" t="s">
        <v>1505</v>
      </c>
    </row>
    <row r="130" spans="2:8">
      <c r="H130" s="12" t="s">
        <v>1505</v>
      </c>
    </row>
    <row r="131" spans="2:8">
      <c r="H131" s="12" t="s">
        <v>1505</v>
      </c>
    </row>
    <row r="132" spans="2:8">
      <c r="H132" s="12" t="s">
        <v>1505</v>
      </c>
    </row>
    <row r="133" spans="2:8">
      <c r="H133" s="12" t="s">
        <v>1505</v>
      </c>
    </row>
    <row r="134" spans="2:8">
      <c r="H134" s="12" t="s">
        <v>1505</v>
      </c>
    </row>
    <row r="135" spans="2:8">
      <c r="H135" s="12" t="s">
        <v>1505</v>
      </c>
    </row>
    <row r="136" spans="2:8">
      <c r="B136" s="144" t="s">
        <v>41</v>
      </c>
      <c r="F136" s="297"/>
      <c r="H136" s="12" t="s">
        <v>1505</v>
      </c>
    </row>
    <row r="137" spans="2:8">
      <c r="B137" s="151" t="s">
        <v>9</v>
      </c>
      <c r="E137" s="31" t="s">
        <v>12</v>
      </c>
      <c r="F137" s="221">
        <f>SUM(F3:F136)</f>
        <v>4879085.6500000004</v>
      </c>
      <c r="H137" s="12" t="s">
        <v>1505</v>
      </c>
    </row>
    <row r="138" spans="2:8" ht="16" thickBot="1">
      <c r="F138" s="298"/>
      <c r="H138" s="12" t="s">
        <v>1505</v>
      </c>
    </row>
    <row r="139" spans="2:8" ht="16" thickTop="1"/>
  </sheetData>
  <sheetProtection selectLockedCells="1" selectUnlockedCells="1"/>
  <autoFilter ref="A1:I139" xr:uid="{4855C8D7-888D-452A-9695-D5EF46DD650D}"/>
  <phoneticPr fontId="41" type="noConversion"/>
  <conditionalFormatting sqref="A6:A28 A30:A103">
    <cfRule type="expression" dxfId="9" priority="6" stopIfTrue="1">
      <formula>ISBLANK(D6)</formula>
    </cfRule>
  </conditionalFormatting>
  <conditionalFormatting sqref="A105:A109 A111:A117">
    <cfRule type="expression" dxfId="8" priority="5" stopIfTrue="1">
      <formula>ISBLANK(D105)</formula>
    </cfRule>
  </conditionalFormatting>
  <conditionalFormatting sqref="A110">
    <cfRule type="expression" dxfId="7" priority="2" stopIfTrue="1">
      <formula>"isblank($D10)"</formula>
    </cfRule>
  </conditionalFormatting>
  <dataValidations disablePrompts="1" count="1">
    <dataValidation allowBlank="1" showErrorMessage="1" errorTitle="Numerical Value" error="Please input numerical value only" promptTitle="Numerical Values" prompt="Please provide numerical values only_x000a_Text input will not be accepted" sqref="B110" xr:uid="{38175FEB-49BF-4763-A8DF-BD69DB3FE066}"/>
  </dataValidations>
  <pageMargins left="0.5" right="0.5" top="1" bottom="1" header="0.5" footer="0.5"/>
  <pageSetup paperSize="9" orientation="portrait" r:id="rId1"/>
  <headerFooter>
    <oddHeader>&amp;R&amp;"Times New Roman"&amp;10Shared Facility Hub (SFH) Assets Project
Package 1 - Distribution Centre (DC)</oddHeader>
    <oddFooter>&amp;L&amp;"Times New Roman,Regular"FIRE SUPPRESSION
&amp;8 1RI12073-073D06-DAH-BOQ-PM-0001-01&amp;R&amp;"Times New Roman,Regular"21 - Page &amp;P of &amp;N</oddFooter>
  </headerFooter>
  <rowBreaks count="4" manualBreakCount="4">
    <brk id="44" max="16383" man="1"/>
    <brk id="82" max="16383" man="1"/>
    <brk id="110" max="16383" man="1"/>
    <brk id="120"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AA090-9DC4-4A44-BD6E-FB0B180306D8}">
  <sheetPr>
    <tabColor rgb="FFFFFF00"/>
  </sheetPr>
  <dimension ref="A1:I383"/>
  <sheetViews>
    <sheetView showZeros="0" view="pageBreakPreview" topLeftCell="A356" zoomScaleNormal="115" zoomScaleSheetLayoutView="100" workbookViewId="0">
      <selection activeCell="C376" sqref="C376"/>
    </sheetView>
  </sheetViews>
  <sheetFormatPr defaultColWidth="9.1796875" defaultRowHeight="15.5"/>
  <cols>
    <col min="1" max="1" width="7.453125" style="205" customWidth="1"/>
    <col min="2" max="2" width="38.6328125" style="68" customWidth="1"/>
    <col min="3" max="4" width="9.6328125" style="75" customWidth="1"/>
    <col min="5" max="5" width="12.453125" style="149" customWidth="1"/>
    <col min="6" max="6" width="12.6328125" style="149" customWidth="1"/>
    <col min="7" max="7" width="9.1796875" style="150"/>
    <col min="8" max="9" width="9.26953125" style="150" customWidth="1"/>
    <col min="10" max="16384" width="9.1796875" style="150"/>
  </cols>
  <sheetData>
    <row r="1" spans="1:9">
      <c r="A1" s="231" t="s">
        <v>0</v>
      </c>
      <c r="B1" s="183" t="s">
        <v>35</v>
      </c>
      <c r="C1" s="155" t="s">
        <v>3</v>
      </c>
      <c r="D1" s="156" t="s">
        <v>1</v>
      </c>
      <c r="E1" s="299" t="s">
        <v>2</v>
      </c>
      <c r="F1" s="299" t="s">
        <v>4</v>
      </c>
      <c r="H1" s="552" t="s">
        <v>1471</v>
      </c>
      <c r="I1" s="552" t="s">
        <v>1472</v>
      </c>
    </row>
    <row r="2" spans="1:9">
      <c r="A2" s="232"/>
      <c r="B2" s="154"/>
      <c r="C2" s="157"/>
      <c r="D2" s="158"/>
      <c r="E2" s="308"/>
      <c r="F2" s="31" t="s">
        <v>12</v>
      </c>
      <c r="H2" s="4"/>
      <c r="I2" s="4"/>
    </row>
    <row r="3" spans="1:9">
      <c r="A3" s="233"/>
      <c r="B3" s="160"/>
      <c r="C3" s="161"/>
      <c r="D3" s="162"/>
      <c r="E3" s="163"/>
      <c r="F3" s="163"/>
      <c r="H3" s="4"/>
      <c r="I3" s="4"/>
    </row>
    <row r="4" spans="1:9" s="168" customFormat="1" ht="15">
      <c r="A4" s="234"/>
      <c r="B4" s="164" t="s">
        <v>42</v>
      </c>
      <c r="C4" s="165"/>
      <c r="D4" s="166"/>
      <c r="E4" s="167"/>
      <c r="F4" s="167"/>
      <c r="H4" s="12" t="s">
        <v>1506</v>
      </c>
      <c r="I4" s="12"/>
    </row>
    <row r="5" spans="1:9">
      <c r="A5" s="235"/>
      <c r="B5" s="169"/>
      <c r="C5" s="76"/>
      <c r="D5" s="170"/>
      <c r="H5" s="12" t="s">
        <v>1506</v>
      </c>
    </row>
    <row r="6" spans="1:9" s="4" customFormat="1" ht="31">
      <c r="A6" s="30"/>
      <c r="B6" s="35" t="s">
        <v>1220</v>
      </c>
      <c r="C6" s="110"/>
      <c r="D6" s="32"/>
      <c r="E6" s="94"/>
      <c r="F6" s="94"/>
      <c r="H6" s="12" t="s">
        <v>1506</v>
      </c>
    </row>
    <row r="7" spans="1:9" s="4" customFormat="1">
      <c r="A7" s="30"/>
      <c r="B7" s="35"/>
      <c r="C7" s="110"/>
      <c r="D7" s="32"/>
      <c r="E7" s="94"/>
      <c r="F7" s="94"/>
      <c r="H7" s="12" t="s">
        <v>1506</v>
      </c>
    </row>
    <row r="8" spans="1:9" s="218" customFormat="1">
      <c r="A8" s="225"/>
      <c r="B8" s="152" t="s">
        <v>1221</v>
      </c>
      <c r="C8" s="222"/>
      <c r="D8" s="223"/>
      <c r="E8" s="224"/>
      <c r="F8" s="224"/>
      <c r="H8" s="12" t="s">
        <v>1506</v>
      </c>
    </row>
    <row r="9" spans="1:9" s="218" customFormat="1">
      <c r="A9" s="225"/>
      <c r="B9" s="152"/>
      <c r="C9" s="222"/>
      <c r="D9" s="223"/>
      <c r="E9" s="224"/>
      <c r="F9" s="224"/>
      <c r="H9" s="12" t="s">
        <v>1506</v>
      </c>
    </row>
    <row r="10" spans="1:9" s="218" customFormat="1" ht="31">
      <c r="A10" s="225" t="s">
        <v>5</v>
      </c>
      <c r="B10" s="153" t="s">
        <v>1222</v>
      </c>
      <c r="C10" s="110">
        <v>1</v>
      </c>
      <c r="D10" s="225" t="s">
        <v>0</v>
      </c>
      <c r="E10" s="95">
        <f>+_xlfn.XLOOKUP(I10,ccs!O:O,ccs!I:I,0,0,1)</f>
        <v>32525</v>
      </c>
      <c r="F10" s="149">
        <f>ROUND(ROUND(E10,2)*ROUND(C10,2),2)</f>
        <v>32525</v>
      </c>
      <c r="H10" s="12" t="s">
        <v>1506</v>
      </c>
      <c r="I10" t="str">
        <f>+_xlfn.CONCAT(H10,"-",A10)</f>
        <v>B4/22/01-A</v>
      </c>
    </row>
    <row r="11" spans="1:9" s="218" customFormat="1">
      <c r="A11" s="225"/>
      <c r="B11" s="152"/>
      <c r="C11" s="222"/>
      <c r="D11" s="223"/>
      <c r="E11" s="224"/>
      <c r="F11" s="224"/>
      <c r="H11" s="12" t="s">
        <v>1506</v>
      </c>
    </row>
    <row r="12" spans="1:9" s="4" customFormat="1">
      <c r="A12" s="30"/>
      <c r="B12" s="35" t="s">
        <v>759</v>
      </c>
      <c r="C12" s="110"/>
      <c r="D12" s="32"/>
      <c r="E12" s="94"/>
      <c r="F12" s="94"/>
      <c r="H12" s="12" t="s">
        <v>1506</v>
      </c>
    </row>
    <row r="13" spans="1:9" s="4" customFormat="1">
      <c r="A13" s="30"/>
      <c r="B13" s="35"/>
      <c r="C13" s="110"/>
      <c r="D13" s="32"/>
      <c r="E13" s="94"/>
      <c r="F13" s="94"/>
      <c r="H13" s="12" t="s">
        <v>1506</v>
      </c>
    </row>
    <row r="14" spans="1:9" s="218" customFormat="1">
      <c r="A14" s="225" t="s">
        <v>6</v>
      </c>
      <c r="B14" s="153" t="s">
        <v>1430</v>
      </c>
      <c r="C14" s="489">
        <v>10</v>
      </c>
      <c r="D14" s="225" t="s">
        <v>311</v>
      </c>
      <c r="E14" s="95">
        <f>+_xlfn.XLOOKUP(I14,ccs!O:O,ccs!I:I,0,0,1)</f>
        <v>186.25</v>
      </c>
      <c r="F14" s="149">
        <f>ROUND(ROUND(E14,2)*ROUND(C14,2),2)</f>
        <v>1862.5</v>
      </c>
      <c r="H14" s="12" t="s">
        <v>1506</v>
      </c>
      <c r="I14" t="str">
        <f>+_xlfn.CONCAT(H14,"-",A14)</f>
        <v>B4/22/01-B</v>
      </c>
    </row>
    <row r="15" spans="1:9" s="218" customFormat="1">
      <c r="A15" s="225"/>
      <c r="B15" s="153"/>
      <c r="C15" s="226"/>
      <c r="D15" s="225"/>
      <c r="E15" s="227"/>
      <c r="F15" s="221"/>
      <c r="H15" s="12" t="s">
        <v>1506</v>
      </c>
    </row>
    <row r="16" spans="1:9" s="218" customFormat="1">
      <c r="A16" s="225" t="s">
        <v>7</v>
      </c>
      <c r="B16" s="153" t="s">
        <v>1431</v>
      </c>
      <c r="C16" s="489">
        <v>2</v>
      </c>
      <c r="D16" s="225" t="s">
        <v>311</v>
      </c>
      <c r="E16" s="95">
        <f>+_xlfn.XLOOKUP(I16,ccs!O:O,ccs!I:I,0,0,1)</f>
        <v>205.63</v>
      </c>
      <c r="F16" s="149">
        <f>ROUND(ROUND(E16,2)*ROUND(C16,2),2)</f>
        <v>411.26</v>
      </c>
      <c r="H16" s="12" t="s">
        <v>1506</v>
      </c>
      <c r="I16" t="str">
        <f>+_xlfn.CONCAT(H16,"-",A16)</f>
        <v>B4/22/01-C</v>
      </c>
    </row>
    <row r="17" spans="1:9" s="218" customFormat="1">
      <c r="A17" s="225"/>
      <c r="B17" s="153"/>
      <c r="C17" s="226"/>
      <c r="D17" s="225"/>
      <c r="E17" s="227"/>
      <c r="F17" s="221"/>
      <c r="H17" s="12" t="s">
        <v>1506</v>
      </c>
    </row>
    <row r="18" spans="1:9" s="4" customFormat="1">
      <c r="A18" s="32"/>
      <c r="B18" s="35" t="s">
        <v>760</v>
      </c>
      <c r="C18" s="110"/>
      <c r="D18" s="32"/>
      <c r="E18" s="95"/>
      <c r="F18" s="94"/>
      <c r="H18" s="12" t="s">
        <v>1506</v>
      </c>
    </row>
    <row r="19" spans="1:9" s="4" customFormat="1">
      <c r="A19" s="32"/>
      <c r="B19" s="35"/>
      <c r="C19" s="110"/>
      <c r="D19" s="32"/>
      <c r="E19" s="95"/>
      <c r="F19" s="94"/>
      <c r="H19" s="12" t="s">
        <v>1506</v>
      </c>
    </row>
    <row r="20" spans="1:9" s="218" customFormat="1">
      <c r="A20" s="225" t="s">
        <v>8</v>
      </c>
      <c r="B20" s="153" t="s">
        <v>1432</v>
      </c>
      <c r="C20" s="228">
        <v>11</v>
      </c>
      <c r="D20" s="225" t="s">
        <v>311</v>
      </c>
      <c r="E20" s="95">
        <f>+_xlfn.XLOOKUP(I20,ccs!O:O,ccs!I:I,0,0,1)</f>
        <v>94.63</v>
      </c>
      <c r="F20" s="149">
        <f>ROUND(ROUND(E20,2)*ROUND(C20,2),2)</f>
        <v>1040.93</v>
      </c>
      <c r="H20" s="12" t="s">
        <v>1506</v>
      </c>
      <c r="I20" t="str">
        <f>+_xlfn.CONCAT(H20,"-",A20)</f>
        <v>B4/22/01-D</v>
      </c>
    </row>
    <row r="21" spans="1:9" s="218" customFormat="1">
      <c r="A21" s="225"/>
      <c r="B21" s="153"/>
      <c r="C21" s="228"/>
      <c r="D21" s="219"/>
      <c r="E21" s="31"/>
      <c r="F21" s="31"/>
      <c r="H21" s="12" t="s">
        <v>1506</v>
      </c>
    </row>
    <row r="22" spans="1:9" s="218" customFormat="1">
      <c r="A22" s="225" t="s">
        <v>10</v>
      </c>
      <c r="B22" s="153" t="s">
        <v>1433</v>
      </c>
      <c r="C22" s="228">
        <v>1</v>
      </c>
      <c r="D22" s="225" t="s">
        <v>311</v>
      </c>
      <c r="E22" s="95">
        <f>+_xlfn.XLOOKUP(I22,ccs!O:O,ccs!I:I,0,0,1)</f>
        <v>67.38</v>
      </c>
      <c r="F22" s="149">
        <f>ROUND(ROUND(E22,2)*ROUND(C22,2),2)</f>
        <v>67.38</v>
      </c>
      <c r="H22" s="12" t="s">
        <v>1506</v>
      </c>
      <c r="I22" t="str">
        <f>+_xlfn.CONCAT(H22,"-",A22)</f>
        <v>B4/22/01-E</v>
      </c>
    </row>
    <row r="23" spans="1:9" s="218" customFormat="1">
      <c r="A23" s="225"/>
      <c r="B23" s="153"/>
      <c r="C23" s="228"/>
      <c r="D23" s="219"/>
      <c r="E23" s="31"/>
      <c r="F23" s="31"/>
      <c r="H23" s="12" t="s">
        <v>1506</v>
      </c>
    </row>
    <row r="24" spans="1:9" s="218" customFormat="1">
      <c r="A24" s="225" t="s">
        <v>11</v>
      </c>
      <c r="B24" s="153" t="s">
        <v>1434</v>
      </c>
      <c r="C24" s="228">
        <v>20</v>
      </c>
      <c r="D24" s="225" t="s">
        <v>311</v>
      </c>
      <c r="E24" s="95">
        <f>+_xlfn.XLOOKUP(I24,ccs!O:O,ccs!I:I,0,0,1)</f>
        <v>98.38</v>
      </c>
      <c r="F24" s="149">
        <f>ROUND(ROUND(E24,2)*ROUND(C24,2),2)</f>
        <v>1967.6</v>
      </c>
      <c r="H24" s="12" t="s">
        <v>1506</v>
      </c>
      <c r="I24" t="str">
        <f>+_xlfn.CONCAT(H24,"-",A24)</f>
        <v>B4/22/01-F</v>
      </c>
    </row>
    <row r="25" spans="1:9" s="218" customFormat="1">
      <c r="A25" s="225"/>
      <c r="B25" s="153"/>
      <c r="C25" s="228"/>
      <c r="D25" s="219"/>
      <c r="E25" s="31"/>
      <c r="F25" s="31"/>
      <c r="H25" s="12" t="s">
        <v>1506</v>
      </c>
    </row>
    <row r="26" spans="1:9" s="218" customFormat="1">
      <c r="A26" s="225" t="s">
        <v>27</v>
      </c>
      <c r="B26" s="153" t="s">
        <v>1435</v>
      </c>
      <c r="C26" s="228">
        <v>6</v>
      </c>
      <c r="D26" s="225" t="s">
        <v>311</v>
      </c>
      <c r="E26" s="95">
        <f>+_xlfn.XLOOKUP(I26,ccs!O:O,ccs!I:I,0,0,1)</f>
        <v>139.25</v>
      </c>
      <c r="F26" s="149">
        <f>ROUND(ROUND(E26,2)*ROUND(C26,2),2)</f>
        <v>835.5</v>
      </c>
      <c r="H26" s="12" t="s">
        <v>1506</v>
      </c>
      <c r="I26" t="str">
        <f>+_xlfn.CONCAT(H26,"-",A26)</f>
        <v>B4/22/01-G</v>
      </c>
    </row>
    <row r="27" spans="1:9" s="218" customFormat="1">
      <c r="A27" s="225"/>
      <c r="B27" s="153"/>
      <c r="C27" s="228"/>
      <c r="D27" s="219"/>
      <c r="E27" s="31"/>
      <c r="F27" s="31"/>
      <c r="H27" s="12" t="s">
        <v>1506</v>
      </c>
    </row>
    <row r="28" spans="1:9" s="218" customFormat="1">
      <c r="A28" s="225" t="s">
        <v>28</v>
      </c>
      <c r="B28" s="153" t="s">
        <v>1436</v>
      </c>
      <c r="C28" s="228">
        <v>13</v>
      </c>
      <c r="D28" s="225" t="s">
        <v>311</v>
      </c>
      <c r="E28" s="95">
        <f>+_xlfn.XLOOKUP(I28,ccs!O:O,ccs!I:I,0,0,1)</f>
        <v>164</v>
      </c>
      <c r="F28" s="149">
        <f>ROUND(ROUND(E28,2)*ROUND(C28,2),2)</f>
        <v>2132</v>
      </c>
      <c r="H28" s="12" t="s">
        <v>1506</v>
      </c>
      <c r="I28" t="str">
        <f>+_xlfn.CONCAT(H28,"-",A28)</f>
        <v>B4/22/01-H</v>
      </c>
    </row>
    <row r="29" spans="1:9" s="4" customFormat="1">
      <c r="A29" s="32"/>
      <c r="B29" s="7"/>
      <c r="C29" s="110"/>
      <c r="D29" s="32"/>
      <c r="E29" s="95"/>
      <c r="F29" s="94"/>
      <c r="H29" s="12" t="s">
        <v>1506</v>
      </c>
    </row>
    <row r="30" spans="1:9" s="4" customFormat="1" ht="31">
      <c r="A30" s="32"/>
      <c r="B30" s="35" t="s">
        <v>1223</v>
      </c>
      <c r="C30" s="110"/>
      <c r="D30" s="32"/>
      <c r="E30" s="95"/>
      <c r="F30" s="94"/>
      <c r="H30" s="12" t="s">
        <v>1506</v>
      </c>
    </row>
    <row r="31" spans="1:9" s="4" customFormat="1">
      <c r="A31" s="32"/>
      <c r="B31" s="7"/>
      <c r="C31" s="110"/>
      <c r="D31" s="32"/>
      <c r="E31" s="95"/>
      <c r="F31" s="94"/>
      <c r="H31" s="12" t="s">
        <v>1506</v>
      </c>
    </row>
    <row r="32" spans="1:9" s="4" customFormat="1" ht="62">
      <c r="A32" s="32"/>
      <c r="B32" s="35" t="s">
        <v>1224</v>
      </c>
      <c r="C32" s="110"/>
      <c r="D32" s="32"/>
      <c r="E32" s="95"/>
      <c r="F32" s="94"/>
      <c r="H32" s="12" t="s">
        <v>1506</v>
      </c>
    </row>
    <row r="33" spans="1:9" s="4" customFormat="1">
      <c r="A33" s="32"/>
      <c r="B33" s="7"/>
      <c r="C33" s="110"/>
      <c r="D33" s="32"/>
      <c r="E33" s="95"/>
      <c r="F33" s="94"/>
      <c r="H33" s="12" t="s">
        <v>1506</v>
      </c>
    </row>
    <row r="34" spans="1:9" s="4" customFormat="1" ht="31">
      <c r="A34" s="32"/>
      <c r="B34" s="36" t="s">
        <v>1437</v>
      </c>
      <c r="C34" s="228"/>
      <c r="D34" s="225"/>
      <c r="E34" s="31"/>
      <c r="F34" s="31"/>
      <c r="H34" s="12" t="s">
        <v>1506</v>
      </c>
    </row>
    <row r="35" spans="1:9" s="4" customFormat="1">
      <c r="A35" s="32"/>
      <c r="B35" s="35"/>
      <c r="C35" s="110"/>
      <c r="D35" s="32"/>
      <c r="E35" s="95"/>
      <c r="F35" s="94"/>
      <c r="H35" s="12" t="s">
        <v>1506</v>
      </c>
    </row>
    <row r="36" spans="1:9" s="218" customFormat="1">
      <c r="A36" s="225" t="s">
        <v>33</v>
      </c>
      <c r="B36" s="153" t="s">
        <v>1432</v>
      </c>
      <c r="C36" s="228">
        <v>15</v>
      </c>
      <c r="D36" s="225" t="s">
        <v>179</v>
      </c>
      <c r="E36" s="95">
        <f>+_xlfn.XLOOKUP(I36,ccs!O:O,ccs!I:I,0,0,1)</f>
        <v>32.5</v>
      </c>
      <c r="F36" s="149">
        <f>ROUND(ROUND(E36,2)*ROUND(C36,2),2)</f>
        <v>487.5</v>
      </c>
      <c r="H36" s="12" t="s">
        <v>1506</v>
      </c>
      <c r="I36" t="str">
        <f>+_xlfn.CONCAT(H36,"-",A36)</f>
        <v>B4/22/01-J</v>
      </c>
    </row>
    <row r="37" spans="1:9" s="218" customFormat="1">
      <c r="A37" s="225"/>
      <c r="B37" s="153"/>
      <c r="C37" s="228"/>
      <c r="D37" s="219"/>
      <c r="E37" s="31"/>
      <c r="F37" s="31"/>
      <c r="H37" s="12" t="s">
        <v>1506</v>
      </c>
    </row>
    <row r="38" spans="1:9" s="4" customFormat="1" ht="31">
      <c r="A38" s="32"/>
      <c r="B38" s="36" t="s">
        <v>1438</v>
      </c>
      <c r="C38" s="228"/>
      <c r="D38" s="225"/>
      <c r="E38" s="31"/>
      <c r="F38" s="31"/>
      <c r="H38" s="12" t="s">
        <v>1507</v>
      </c>
    </row>
    <row r="39" spans="1:9" s="4" customFormat="1">
      <c r="A39" s="32"/>
      <c r="B39" s="36"/>
      <c r="C39" s="228"/>
      <c r="D39" s="219"/>
      <c r="E39" s="31"/>
      <c r="F39" s="31"/>
      <c r="H39" s="12" t="s">
        <v>1507</v>
      </c>
    </row>
    <row r="40" spans="1:9" s="218" customFormat="1">
      <c r="A40" s="225" t="s">
        <v>5</v>
      </c>
      <c r="B40" s="153" t="s">
        <v>1434</v>
      </c>
      <c r="C40" s="228">
        <v>25</v>
      </c>
      <c r="D40" s="225" t="s">
        <v>179</v>
      </c>
      <c r="E40" s="95">
        <f>+_xlfn.XLOOKUP(I40,ccs!O:O,ccs!I:I,0,0,1)</f>
        <v>97.75</v>
      </c>
      <c r="F40" s="149">
        <f>ROUND(ROUND(E40,2)*ROUND(C40,2),2)</f>
        <v>2443.75</v>
      </c>
      <c r="H40" s="12" t="s">
        <v>1507</v>
      </c>
      <c r="I40" t="str">
        <f>+_xlfn.CONCAT(H40,"-",A40)</f>
        <v>B4/22/02-A</v>
      </c>
    </row>
    <row r="41" spans="1:9" s="218" customFormat="1">
      <c r="A41" s="225"/>
      <c r="B41" s="153"/>
      <c r="C41" s="228"/>
      <c r="D41" s="225"/>
      <c r="E41" s="31"/>
      <c r="F41" s="31"/>
      <c r="H41" s="12" t="s">
        <v>1507</v>
      </c>
    </row>
    <row r="42" spans="1:9" s="218" customFormat="1">
      <c r="A42" s="225" t="s">
        <v>6</v>
      </c>
      <c r="B42" s="153" t="s">
        <v>1435</v>
      </c>
      <c r="C42" s="228">
        <v>25</v>
      </c>
      <c r="D42" s="225" t="s">
        <v>179</v>
      </c>
      <c r="E42" s="95">
        <f>+_xlfn.XLOOKUP(I42,ccs!O:O,ccs!I:I,0,0,1)</f>
        <v>114.25</v>
      </c>
      <c r="F42" s="149">
        <f>ROUND(ROUND(E42,2)*ROUND(C42,2),2)</f>
        <v>2856.25</v>
      </c>
      <c r="H42" s="12" t="s">
        <v>1507</v>
      </c>
      <c r="I42" t="str">
        <f>+_xlfn.CONCAT(H42,"-",A42)</f>
        <v>B4/22/02-B</v>
      </c>
    </row>
    <row r="43" spans="1:9" s="218" customFormat="1">
      <c r="A43" s="225"/>
      <c r="B43" s="153"/>
      <c r="C43" s="228"/>
      <c r="D43" s="225"/>
      <c r="E43" s="31"/>
      <c r="F43" s="31"/>
      <c r="H43" s="12" t="s">
        <v>1507</v>
      </c>
    </row>
    <row r="44" spans="1:9" s="4" customFormat="1" ht="31">
      <c r="A44" s="32"/>
      <c r="B44" s="36" t="s">
        <v>1439</v>
      </c>
      <c r="C44" s="228"/>
      <c r="D44" s="225"/>
      <c r="E44" s="31"/>
      <c r="F44" s="31"/>
      <c r="H44" s="12" t="s">
        <v>1507</v>
      </c>
    </row>
    <row r="45" spans="1:9" s="4" customFormat="1">
      <c r="A45" s="32"/>
      <c r="B45" s="7"/>
      <c r="C45" s="110"/>
      <c r="D45" s="32"/>
      <c r="E45" s="31"/>
      <c r="F45" s="94"/>
      <c r="H45" s="12" t="s">
        <v>1507</v>
      </c>
    </row>
    <row r="46" spans="1:9" s="218" customFormat="1">
      <c r="A46" s="225" t="s">
        <v>7</v>
      </c>
      <c r="B46" s="153" t="s">
        <v>1430</v>
      </c>
      <c r="C46" s="228">
        <v>15</v>
      </c>
      <c r="D46" s="225" t="s">
        <v>179</v>
      </c>
      <c r="E46" s="95">
        <f>+_xlfn.XLOOKUP(I46,ccs!O:O,ccs!I:I,0,0,1)</f>
        <v>193.75</v>
      </c>
      <c r="F46" s="149">
        <f>ROUND(ROUND(E46,2)*ROUND(C46,2),2)</f>
        <v>2906.25</v>
      </c>
      <c r="H46" s="12" t="s">
        <v>1507</v>
      </c>
      <c r="I46" t="str">
        <f>+_xlfn.CONCAT(H46,"-",A46)</f>
        <v>B4/22/02-C</v>
      </c>
    </row>
    <row r="47" spans="1:9" s="218" customFormat="1">
      <c r="A47" s="225"/>
      <c r="B47" s="153"/>
      <c r="C47" s="226"/>
      <c r="D47" s="225"/>
      <c r="E47" s="31"/>
      <c r="F47" s="221"/>
      <c r="H47" s="12" t="s">
        <v>1507</v>
      </c>
    </row>
    <row r="48" spans="1:9" s="4" customFormat="1" ht="62">
      <c r="A48" s="32"/>
      <c r="B48" s="35" t="s">
        <v>1225</v>
      </c>
      <c r="C48" s="110"/>
      <c r="D48" s="32"/>
      <c r="E48" s="31"/>
      <c r="F48" s="94"/>
      <c r="H48" s="12" t="s">
        <v>1507</v>
      </c>
    </row>
    <row r="49" spans="1:9" s="4" customFormat="1" ht="2" customHeight="1">
      <c r="A49" s="32"/>
      <c r="B49" s="7"/>
      <c r="C49" s="110"/>
      <c r="D49" s="32"/>
      <c r="E49" s="31"/>
      <c r="F49" s="94"/>
      <c r="H49" s="12" t="s">
        <v>1507</v>
      </c>
    </row>
    <row r="50" spans="1:9" s="4" customFormat="1" ht="31">
      <c r="A50" s="32"/>
      <c r="B50" s="36" t="s">
        <v>1440</v>
      </c>
      <c r="C50" s="228"/>
      <c r="D50" s="225"/>
      <c r="E50" s="31"/>
      <c r="F50" s="31"/>
      <c r="H50" s="12" t="s">
        <v>1507</v>
      </c>
    </row>
    <row r="51" spans="1:9" s="4" customFormat="1">
      <c r="A51" s="32"/>
      <c r="B51" s="7"/>
      <c r="C51" s="110"/>
      <c r="D51" s="225"/>
      <c r="E51" s="31"/>
      <c r="F51" s="94"/>
      <c r="H51" s="12" t="s">
        <v>1507</v>
      </c>
    </row>
    <row r="52" spans="1:9" s="4" customFormat="1">
      <c r="A52" s="225" t="s">
        <v>8</v>
      </c>
      <c r="B52" s="153" t="s">
        <v>1432</v>
      </c>
      <c r="C52" s="228">
        <v>150</v>
      </c>
      <c r="D52" s="225" t="s">
        <v>179</v>
      </c>
      <c r="E52" s="95">
        <f>+_xlfn.XLOOKUP(I52,ccs!O:O,ccs!I:I,0,0,1)</f>
        <v>25.63</v>
      </c>
      <c r="F52" s="149">
        <f>ROUND(ROUND(E52,2)*ROUND(C52,2),2)</f>
        <v>3844.5</v>
      </c>
      <c r="H52" s="12" t="s">
        <v>1507</v>
      </c>
      <c r="I52" t="str">
        <f>+_xlfn.CONCAT(H52,"-",A52)</f>
        <v>B4/22/02-D</v>
      </c>
    </row>
    <row r="53" spans="1:9" s="218" customFormat="1">
      <c r="A53" s="225"/>
      <c r="B53" s="153"/>
      <c r="C53" s="228"/>
      <c r="D53" s="219"/>
      <c r="E53" s="31"/>
      <c r="F53" s="31"/>
      <c r="H53" s="12" t="s">
        <v>1507</v>
      </c>
    </row>
    <row r="54" spans="1:9" s="218" customFormat="1">
      <c r="A54" s="225" t="s">
        <v>10</v>
      </c>
      <c r="B54" s="153" t="s">
        <v>1433</v>
      </c>
      <c r="C54" s="228">
        <v>85</v>
      </c>
      <c r="D54" s="225" t="s">
        <v>179</v>
      </c>
      <c r="E54" s="95">
        <f>+_xlfn.XLOOKUP(I54,ccs!O:O,ccs!I:I,0,0,1)</f>
        <v>32.25</v>
      </c>
      <c r="F54" s="149">
        <f>ROUND(ROUND(E54,2)*ROUND(C54,2),2)</f>
        <v>2741.25</v>
      </c>
      <c r="H54" s="12" t="s">
        <v>1507</v>
      </c>
      <c r="I54" t="str">
        <f>+_xlfn.CONCAT(H54,"-",A54)</f>
        <v>B4/22/02-E</v>
      </c>
    </row>
    <row r="55" spans="1:9" s="218" customFormat="1">
      <c r="A55" s="32"/>
      <c r="B55" s="36"/>
      <c r="C55" s="228"/>
      <c r="D55" s="219"/>
      <c r="E55" s="31"/>
      <c r="F55" s="31"/>
      <c r="H55" s="12" t="s">
        <v>1507</v>
      </c>
    </row>
    <row r="56" spans="1:9" s="4" customFormat="1">
      <c r="A56" s="225" t="s">
        <v>11</v>
      </c>
      <c r="B56" s="153" t="s">
        <v>1434</v>
      </c>
      <c r="C56" s="228">
        <v>100</v>
      </c>
      <c r="D56" s="225" t="s">
        <v>179</v>
      </c>
      <c r="E56" s="95">
        <f>+_xlfn.XLOOKUP(I56,ccs!O:O,ccs!I:I,0,0,1)</f>
        <v>32</v>
      </c>
      <c r="F56" s="149">
        <f>ROUND(ROUND(E56,2)*ROUND(C56,2),2)</f>
        <v>3200</v>
      </c>
      <c r="H56" s="12" t="s">
        <v>1507</v>
      </c>
      <c r="I56" t="str">
        <f>+_xlfn.CONCAT(H56,"-",A56)</f>
        <v>B4/22/02-F</v>
      </c>
    </row>
    <row r="57" spans="1:9" s="218" customFormat="1">
      <c r="A57" s="225"/>
      <c r="B57" s="153"/>
      <c r="C57" s="228"/>
      <c r="D57" s="225"/>
      <c r="E57" s="31"/>
      <c r="F57" s="31"/>
      <c r="H57" s="12" t="s">
        <v>1507</v>
      </c>
    </row>
    <row r="58" spans="1:9" s="218" customFormat="1">
      <c r="A58" s="225" t="s">
        <v>27</v>
      </c>
      <c r="B58" s="153" t="s">
        <v>1435</v>
      </c>
      <c r="C58" s="228">
        <v>165</v>
      </c>
      <c r="D58" s="225" t="s">
        <v>179</v>
      </c>
      <c r="E58" s="95">
        <f>+_xlfn.XLOOKUP(I58,ccs!O:O,ccs!I:I,0,0,1)</f>
        <v>53</v>
      </c>
      <c r="F58" s="149">
        <f>ROUND(ROUND(E58,2)*ROUND(C58,2),2)</f>
        <v>8745</v>
      </c>
      <c r="H58" s="12" t="s">
        <v>1507</v>
      </c>
      <c r="I58" t="str">
        <f>+_xlfn.CONCAT(H58,"-",A58)</f>
        <v>B4/22/02-G</v>
      </c>
    </row>
    <row r="59" spans="1:9" s="218" customFormat="1">
      <c r="A59" s="225"/>
      <c r="B59" s="153"/>
      <c r="C59" s="228"/>
      <c r="D59" s="225"/>
      <c r="E59" s="31"/>
      <c r="F59" s="31"/>
      <c r="H59" s="12" t="s">
        <v>1507</v>
      </c>
    </row>
    <row r="60" spans="1:9" s="4" customFormat="1">
      <c r="A60" s="225" t="s">
        <v>28</v>
      </c>
      <c r="B60" s="153" t="s">
        <v>1436</v>
      </c>
      <c r="C60" s="228">
        <v>40</v>
      </c>
      <c r="D60" s="225" t="s">
        <v>179</v>
      </c>
      <c r="E60" s="95">
        <f>+_xlfn.XLOOKUP(I60,ccs!O:O,ccs!I:I,0,0,1)</f>
        <v>55.88</v>
      </c>
      <c r="F60" s="149">
        <f>ROUND(ROUND(E60,2)*ROUND(C60,2),2)</f>
        <v>2235.1999999999998</v>
      </c>
      <c r="H60" s="12" t="s">
        <v>1507</v>
      </c>
      <c r="I60" t="str">
        <f>+_xlfn.CONCAT(H60,"-",A60)</f>
        <v>B4/22/02-H</v>
      </c>
    </row>
    <row r="61" spans="1:9" s="218" customFormat="1">
      <c r="A61" s="225"/>
      <c r="B61" s="153"/>
      <c r="C61" s="228"/>
      <c r="D61" s="225"/>
      <c r="E61" s="31"/>
      <c r="F61" s="31"/>
      <c r="H61" s="12" t="s">
        <v>1507</v>
      </c>
    </row>
    <row r="62" spans="1:9" s="218" customFormat="1" ht="31">
      <c r="A62" s="32"/>
      <c r="B62" s="36" t="s">
        <v>1441</v>
      </c>
      <c r="C62" s="228"/>
      <c r="D62" s="225"/>
      <c r="E62" s="31"/>
      <c r="F62" s="31"/>
      <c r="H62" s="12" t="s">
        <v>1507</v>
      </c>
    </row>
    <row r="63" spans="1:9" s="218" customFormat="1">
      <c r="A63" s="32"/>
      <c r="B63" s="7"/>
      <c r="C63" s="110"/>
      <c r="D63" s="32"/>
      <c r="E63" s="31"/>
      <c r="F63" s="94"/>
      <c r="H63" s="12" t="s">
        <v>1507</v>
      </c>
    </row>
    <row r="64" spans="1:9" s="218" customFormat="1">
      <c r="A64" s="225" t="s">
        <v>33</v>
      </c>
      <c r="B64" s="153" t="s">
        <v>1430</v>
      </c>
      <c r="C64" s="228">
        <v>100</v>
      </c>
      <c r="D64" s="225" t="s">
        <v>179</v>
      </c>
      <c r="E64" s="95">
        <f>+_xlfn.XLOOKUP(I64,ccs!O:O,ccs!I:I,0,0,1)</f>
        <v>94.13</v>
      </c>
      <c r="F64" s="149">
        <f>ROUND(ROUND(E64,2)*ROUND(C64,2),2)</f>
        <v>9413</v>
      </c>
      <c r="H64" s="12" t="s">
        <v>1507</v>
      </c>
      <c r="I64" t="str">
        <f>+_xlfn.CONCAT(H64,"-",A64)</f>
        <v>B4/22/02-J</v>
      </c>
    </row>
    <row r="65" spans="1:9" s="218" customFormat="1">
      <c r="A65" s="225"/>
      <c r="B65" s="153"/>
      <c r="C65" s="226"/>
      <c r="D65" s="225"/>
      <c r="E65" s="31"/>
      <c r="F65" s="221"/>
      <c r="H65" s="12" t="s">
        <v>1507</v>
      </c>
    </row>
    <row r="66" spans="1:9" s="218" customFormat="1" ht="46.5">
      <c r="A66" s="32"/>
      <c r="B66" s="35" t="s">
        <v>1226</v>
      </c>
      <c r="C66" s="110"/>
      <c r="D66" s="32"/>
      <c r="E66" s="31"/>
      <c r="F66" s="94"/>
      <c r="H66" s="12" t="s">
        <v>1507</v>
      </c>
    </row>
    <row r="67" spans="1:9" s="218" customFormat="1">
      <c r="A67" s="32"/>
      <c r="B67" s="7"/>
      <c r="C67" s="110"/>
      <c r="D67" s="32"/>
      <c r="E67" s="31"/>
      <c r="F67" s="94"/>
      <c r="H67" s="12" t="s">
        <v>1507</v>
      </c>
    </row>
    <row r="68" spans="1:9" s="218" customFormat="1" ht="31">
      <c r="A68" s="32"/>
      <c r="B68" s="36" t="s">
        <v>1440</v>
      </c>
      <c r="C68" s="228"/>
      <c r="D68" s="225"/>
      <c r="E68" s="31"/>
      <c r="F68" s="31"/>
      <c r="H68" s="12" t="s">
        <v>1507</v>
      </c>
    </row>
    <row r="69" spans="1:9" s="218" customFormat="1">
      <c r="A69" s="32"/>
      <c r="B69" s="7"/>
      <c r="C69" s="110"/>
      <c r="D69" s="225"/>
      <c r="E69" s="31"/>
      <c r="F69" s="94"/>
      <c r="H69" s="12" t="s">
        <v>1507</v>
      </c>
    </row>
    <row r="70" spans="1:9" s="218" customFormat="1">
      <c r="A70" s="225" t="s">
        <v>34</v>
      </c>
      <c r="B70" s="153" t="s">
        <v>1442</v>
      </c>
      <c r="C70" s="228">
        <v>255</v>
      </c>
      <c r="D70" s="225" t="s">
        <v>179</v>
      </c>
      <c r="E70" s="95">
        <f>+_xlfn.XLOOKUP(I70,ccs!O:O,ccs!I:I,0,0,1)</f>
        <v>17.75</v>
      </c>
      <c r="F70" s="149">
        <f>ROUND(ROUND(E70,2)*ROUND(C70,2),2)</f>
        <v>4526.25</v>
      </c>
      <c r="H70" s="12" t="s">
        <v>1507</v>
      </c>
      <c r="I70" t="str">
        <f>+_xlfn.CONCAT(H70,"-",A70)</f>
        <v>B4/22/02-K</v>
      </c>
    </row>
    <row r="71" spans="1:9" s="218" customFormat="1">
      <c r="A71" s="225"/>
      <c r="B71" s="153"/>
      <c r="C71" s="228"/>
      <c r="D71" s="219"/>
      <c r="E71" s="31"/>
      <c r="F71" s="31"/>
      <c r="H71" s="12" t="s">
        <v>1507</v>
      </c>
    </row>
    <row r="72" spans="1:9" s="218" customFormat="1" ht="31">
      <c r="A72" s="32"/>
      <c r="B72" s="35" t="s">
        <v>1227</v>
      </c>
      <c r="C72" s="110"/>
      <c r="D72" s="32"/>
      <c r="E72" s="31"/>
      <c r="F72" s="94"/>
      <c r="H72" s="12" t="s">
        <v>1508</v>
      </c>
    </row>
    <row r="73" spans="1:9" s="218" customFormat="1">
      <c r="A73" s="32"/>
      <c r="B73" s="7"/>
      <c r="C73" s="110"/>
      <c r="D73" s="32"/>
      <c r="E73" s="31"/>
      <c r="F73" s="94"/>
      <c r="H73" s="12" t="s">
        <v>1508</v>
      </c>
    </row>
    <row r="74" spans="1:9" s="218" customFormat="1" ht="31">
      <c r="A74" s="32"/>
      <c r="B74" s="36" t="s">
        <v>1440</v>
      </c>
      <c r="C74" s="228"/>
      <c r="D74" s="225"/>
      <c r="E74" s="31"/>
      <c r="F74" s="31"/>
      <c r="H74" s="12" t="s">
        <v>1508</v>
      </c>
    </row>
    <row r="75" spans="1:9" s="218" customFormat="1">
      <c r="A75" s="32"/>
      <c r="B75" s="7"/>
      <c r="C75" s="110"/>
      <c r="D75" s="32"/>
      <c r="E75" s="31"/>
      <c r="F75" s="94"/>
      <c r="H75" s="12" t="s">
        <v>1508</v>
      </c>
    </row>
    <row r="76" spans="1:9" s="218" customFormat="1">
      <c r="A76" s="225" t="s">
        <v>5</v>
      </c>
      <c r="B76" s="153" t="s">
        <v>1434</v>
      </c>
      <c r="C76" s="228">
        <v>230</v>
      </c>
      <c r="D76" s="225" t="s">
        <v>179</v>
      </c>
      <c r="E76" s="95">
        <f>+_xlfn.XLOOKUP(I76,ccs!O:O,ccs!I:I,0,0,1)</f>
        <v>32</v>
      </c>
      <c r="F76" s="149">
        <f>ROUND(ROUND(E76,2)*ROUND(C76,2),2)</f>
        <v>7360</v>
      </c>
      <c r="H76" s="12" t="s">
        <v>1508</v>
      </c>
      <c r="I76" t="str">
        <f>+_xlfn.CONCAT(H76,"-",A76)</f>
        <v>B4/22/03-A</v>
      </c>
    </row>
    <row r="77" spans="1:9" s="218" customFormat="1">
      <c r="A77" s="225"/>
      <c r="B77" s="153"/>
      <c r="C77" s="228"/>
      <c r="D77" s="225"/>
      <c r="E77" s="31"/>
      <c r="F77" s="31"/>
      <c r="H77" s="12" t="s">
        <v>1508</v>
      </c>
    </row>
    <row r="78" spans="1:9" s="218" customFormat="1">
      <c r="A78" s="225" t="s">
        <v>6</v>
      </c>
      <c r="B78" s="153" t="s">
        <v>1435</v>
      </c>
      <c r="C78" s="228">
        <v>80</v>
      </c>
      <c r="D78" s="225" t="s">
        <v>179</v>
      </c>
      <c r="E78" s="95">
        <f>+_xlfn.XLOOKUP(I78,ccs!O:O,ccs!I:I,0,0,1)</f>
        <v>53</v>
      </c>
      <c r="F78" s="149">
        <f>ROUND(ROUND(E78,2)*ROUND(C78,2),2)</f>
        <v>4240</v>
      </c>
      <c r="H78" s="12" t="s">
        <v>1508</v>
      </c>
      <c r="I78" t="str">
        <f>+_xlfn.CONCAT(H78,"-",A78)</f>
        <v>B4/22/03-B</v>
      </c>
    </row>
    <row r="79" spans="1:9" s="218" customFormat="1">
      <c r="A79" s="225"/>
      <c r="B79" s="153"/>
      <c r="C79" s="228"/>
      <c r="D79" s="225"/>
      <c r="E79" s="31"/>
      <c r="F79" s="31"/>
      <c r="H79" s="12" t="s">
        <v>1508</v>
      </c>
    </row>
    <row r="80" spans="1:9" s="218" customFormat="1">
      <c r="A80" s="225" t="s">
        <v>7</v>
      </c>
      <c r="B80" s="153" t="s">
        <v>1436</v>
      </c>
      <c r="C80" s="228">
        <v>255</v>
      </c>
      <c r="D80" s="225" t="s">
        <v>179</v>
      </c>
      <c r="E80" s="95">
        <f>+_xlfn.XLOOKUP(I80,ccs!O:O,ccs!I:I,0,0,1)</f>
        <v>55.88</v>
      </c>
      <c r="F80" s="149">
        <f>ROUND(ROUND(E80,2)*ROUND(C80,2),2)</f>
        <v>14249.4</v>
      </c>
      <c r="H80" s="12" t="s">
        <v>1508</v>
      </c>
      <c r="I80" t="str">
        <f>+_xlfn.CONCAT(H80,"-",A80)</f>
        <v>B4/22/03-C</v>
      </c>
    </row>
    <row r="81" spans="1:9" s="218" customFormat="1">
      <c r="A81" s="225"/>
      <c r="B81" s="153"/>
      <c r="C81" s="228"/>
      <c r="D81" s="225"/>
      <c r="E81" s="31"/>
      <c r="F81" s="31"/>
      <c r="H81" s="12" t="s">
        <v>1508</v>
      </c>
    </row>
    <row r="82" spans="1:9" s="218" customFormat="1" ht="31">
      <c r="A82" s="32"/>
      <c r="B82" s="36" t="s">
        <v>1441</v>
      </c>
      <c r="C82" s="228"/>
      <c r="D82" s="225"/>
      <c r="E82" s="31"/>
      <c r="F82" s="31"/>
      <c r="H82" s="12" t="s">
        <v>1508</v>
      </c>
    </row>
    <row r="83" spans="1:9" s="218" customFormat="1">
      <c r="A83" s="32"/>
      <c r="B83" s="7"/>
      <c r="C83" s="110"/>
      <c r="D83" s="32"/>
      <c r="E83" s="31"/>
      <c r="F83" s="94"/>
      <c r="H83" s="12" t="s">
        <v>1508</v>
      </c>
    </row>
    <row r="84" spans="1:9" s="4" customFormat="1">
      <c r="A84" s="225" t="s">
        <v>8</v>
      </c>
      <c r="B84" s="153" t="s">
        <v>1430</v>
      </c>
      <c r="C84" s="228">
        <v>25</v>
      </c>
      <c r="D84" s="225" t="s">
        <v>179</v>
      </c>
      <c r="E84" s="95">
        <f>+_xlfn.XLOOKUP(I84,ccs!O:O,ccs!I:I,0,0,1)</f>
        <v>94.13</v>
      </c>
      <c r="F84" s="149">
        <f>ROUND(ROUND(E84,2)*ROUND(C84,2),2)</f>
        <v>2353.25</v>
      </c>
      <c r="H84" s="12" t="s">
        <v>1508</v>
      </c>
      <c r="I84" t="str">
        <f>+_xlfn.CONCAT(H84,"-",A84)</f>
        <v>B4/22/03-D</v>
      </c>
    </row>
    <row r="85" spans="1:9" s="4" customFormat="1">
      <c r="A85" s="225"/>
      <c r="B85" s="153"/>
      <c r="C85" s="226"/>
      <c r="D85" s="225"/>
      <c r="E85" s="31"/>
      <c r="F85" s="221"/>
      <c r="H85" s="12" t="s">
        <v>1508</v>
      </c>
    </row>
    <row r="86" spans="1:9" s="218" customFormat="1">
      <c r="A86" s="225" t="s">
        <v>10</v>
      </c>
      <c r="B86" s="153" t="s">
        <v>1431</v>
      </c>
      <c r="C86" s="228">
        <v>200</v>
      </c>
      <c r="D86" s="225" t="s">
        <v>179</v>
      </c>
      <c r="E86" s="95">
        <f>+_xlfn.XLOOKUP(I86,ccs!O:O,ccs!I:I,0,0,1)</f>
        <v>90</v>
      </c>
      <c r="F86" s="149">
        <f>ROUND(ROUND(E86,2)*ROUND(C86,2),2)</f>
        <v>18000</v>
      </c>
      <c r="H86" s="12" t="s">
        <v>1508</v>
      </c>
      <c r="I86" t="str">
        <f>+_xlfn.CONCAT(H86,"-",A86)</f>
        <v>B4/22/03-E</v>
      </c>
    </row>
    <row r="87" spans="1:9" s="218" customFormat="1">
      <c r="A87" s="225"/>
      <c r="B87" s="153"/>
      <c r="C87" s="226"/>
      <c r="D87" s="225"/>
      <c r="E87" s="31"/>
      <c r="F87" s="221"/>
      <c r="H87" s="12" t="s">
        <v>1508</v>
      </c>
    </row>
    <row r="88" spans="1:9" s="218" customFormat="1">
      <c r="A88" s="225" t="s">
        <v>11</v>
      </c>
      <c r="B88" s="153" t="s">
        <v>1443</v>
      </c>
      <c r="C88" s="228">
        <v>120</v>
      </c>
      <c r="D88" s="225" t="s">
        <v>179</v>
      </c>
      <c r="E88" s="95">
        <f>+_xlfn.XLOOKUP(I88,ccs!O:O,ccs!I:I,0,0,1)</f>
        <v>116.13</v>
      </c>
      <c r="F88" s="149">
        <f>ROUND(ROUND(E88,2)*ROUND(C88,2),2)</f>
        <v>13935.6</v>
      </c>
      <c r="H88" s="12" t="s">
        <v>1508</v>
      </c>
      <c r="I88" t="str">
        <f>+_xlfn.CONCAT(H88,"-",A88)</f>
        <v>B4/22/03-F</v>
      </c>
    </row>
    <row r="89" spans="1:9" s="218" customFormat="1">
      <c r="A89" s="225"/>
      <c r="B89" s="153"/>
      <c r="C89" s="489"/>
      <c r="D89" s="225"/>
      <c r="E89" s="31"/>
      <c r="F89" s="31"/>
      <c r="H89" s="12" t="s">
        <v>1508</v>
      </c>
    </row>
    <row r="90" spans="1:9" s="218" customFormat="1">
      <c r="A90" s="225" t="s">
        <v>27</v>
      </c>
      <c r="B90" s="153" t="s">
        <v>1444</v>
      </c>
      <c r="C90" s="228">
        <v>70</v>
      </c>
      <c r="D90" s="225" t="s">
        <v>179</v>
      </c>
      <c r="E90" s="95">
        <f>+_xlfn.XLOOKUP(I90,ccs!O:O,ccs!I:I,0,0,1)</f>
        <v>116.13</v>
      </c>
      <c r="F90" s="149">
        <f>ROUND(ROUND(E90,2)*ROUND(C90,2),2)</f>
        <v>8129.1</v>
      </c>
      <c r="H90" s="12" t="s">
        <v>1508</v>
      </c>
      <c r="I90" t="str">
        <f>+_xlfn.CONCAT(H90,"-",A90)</f>
        <v>B4/22/03-G</v>
      </c>
    </row>
    <row r="91" spans="1:9" s="218" customFormat="1">
      <c r="A91" s="30"/>
      <c r="B91" s="36"/>
      <c r="C91" s="110"/>
      <c r="D91" s="32"/>
      <c r="E91" s="31"/>
      <c r="F91" s="94"/>
      <c r="H91" s="12" t="s">
        <v>1508</v>
      </c>
    </row>
    <row r="92" spans="1:9" s="218" customFormat="1" ht="31">
      <c r="A92" s="32"/>
      <c r="B92" s="35" t="s">
        <v>1228</v>
      </c>
      <c r="C92" s="110"/>
      <c r="D92" s="32"/>
      <c r="E92" s="31"/>
      <c r="F92" s="94"/>
      <c r="H92" s="12" t="s">
        <v>1508</v>
      </c>
    </row>
    <row r="93" spans="1:9" s="218" customFormat="1">
      <c r="A93" s="32"/>
      <c r="B93" s="7"/>
      <c r="C93" s="110"/>
      <c r="D93" s="32"/>
      <c r="E93" s="31"/>
      <c r="F93" s="94"/>
      <c r="H93" s="12" t="s">
        <v>1508</v>
      </c>
    </row>
    <row r="94" spans="1:9" s="218" customFormat="1" ht="31">
      <c r="A94" s="32"/>
      <c r="B94" s="36" t="s">
        <v>1440</v>
      </c>
      <c r="C94" s="228"/>
      <c r="D94" s="225"/>
      <c r="E94" s="31"/>
      <c r="F94" s="31"/>
      <c r="H94" s="12" t="s">
        <v>1508</v>
      </c>
    </row>
    <row r="95" spans="1:9" s="218" customFormat="1">
      <c r="A95" s="32"/>
      <c r="B95" s="7"/>
      <c r="C95" s="110"/>
      <c r="D95" s="225"/>
      <c r="E95" s="31"/>
      <c r="F95" s="94"/>
      <c r="H95" s="12" t="s">
        <v>1508</v>
      </c>
    </row>
    <row r="96" spans="1:9" s="218" customFormat="1">
      <c r="A96" s="225" t="s">
        <v>28</v>
      </c>
      <c r="B96" s="153" t="s">
        <v>1442</v>
      </c>
      <c r="C96" s="228">
        <v>410</v>
      </c>
      <c r="D96" s="225" t="s">
        <v>179</v>
      </c>
      <c r="E96" s="95">
        <f>+_xlfn.XLOOKUP(I96,ccs!O:O,ccs!I:I,0,0,1)</f>
        <v>17.75</v>
      </c>
      <c r="F96" s="149">
        <f>ROUND(ROUND(E96,2)*ROUND(C96,2),2)</f>
        <v>7277.5</v>
      </c>
      <c r="H96" s="12" t="s">
        <v>1508</v>
      </c>
      <c r="I96" t="str">
        <f>+_xlfn.CONCAT(H96,"-",A96)</f>
        <v>B4/22/03-H</v>
      </c>
    </row>
    <row r="97" spans="1:9" s="218" customFormat="1">
      <c r="A97" s="225"/>
      <c r="B97" s="153"/>
      <c r="C97" s="228"/>
      <c r="D97" s="219"/>
      <c r="E97" s="31"/>
      <c r="F97" s="31"/>
      <c r="H97" s="12" t="s">
        <v>1508</v>
      </c>
    </row>
    <row r="98" spans="1:9" s="218" customFormat="1">
      <c r="A98" s="225" t="s">
        <v>33</v>
      </c>
      <c r="B98" s="153" t="s">
        <v>1433</v>
      </c>
      <c r="C98" s="228">
        <v>10</v>
      </c>
      <c r="D98" s="225" t="s">
        <v>179</v>
      </c>
      <c r="E98" s="95">
        <f>+_xlfn.XLOOKUP(I98,ccs!O:O,ccs!I:I,0,0,1)</f>
        <v>32.25</v>
      </c>
      <c r="F98" s="149">
        <f>ROUND(ROUND(E98,2)*ROUND(C98,2),2)</f>
        <v>322.5</v>
      </c>
      <c r="H98" s="12" t="s">
        <v>1508</v>
      </c>
      <c r="I98" t="str">
        <f>+_xlfn.CONCAT(H98,"-",A98)</f>
        <v>B4/22/03-J</v>
      </c>
    </row>
    <row r="99" spans="1:9" s="218" customFormat="1">
      <c r="A99" s="32"/>
      <c r="B99" s="36"/>
      <c r="C99" s="228"/>
      <c r="D99" s="219"/>
      <c r="E99" s="31"/>
      <c r="F99" s="31"/>
      <c r="H99" s="12" t="s">
        <v>1508</v>
      </c>
    </row>
    <row r="100" spans="1:9" s="4" customFormat="1">
      <c r="A100" s="225" t="s">
        <v>34</v>
      </c>
      <c r="B100" s="153" t="s">
        <v>1434</v>
      </c>
      <c r="C100" s="228">
        <v>145</v>
      </c>
      <c r="D100" s="225" t="s">
        <v>179</v>
      </c>
      <c r="E100" s="95">
        <f>+_xlfn.XLOOKUP(I100,ccs!O:O,ccs!I:I,0,0,1)</f>
        <v>32</v>
      </c>
      <c r="F100" s="149">
        <f>ROUND(ROUND(E100,2)*ROUND(C100,2),2)</f>
        <v>4640</v>
      </c>
      <c r="H100" s="12" t="s">
        <v>1508</v>
      </c>
      <c r="I100" t="str">
        <f>+_xlfn.CONCAT(H100,"-",A100)</f>
        <v>B4/22/03-K</v>
      </c>
    </row>
    <row r="101" spans="1:9" s="4" customFormat="1">
      <c r="A101" s="30"/>
      <c r="B101" s="36"/>
      <c r="C101" s="110"/>
      <c r="D101" s="32"/>
      <c r="E101" s="31"/>
      <c r="F101" s="94"/>
      <c r="H101" s="12" t="s">
        <v>1508</v>
      </c>
    </row>
    <row r="102" spans="1:9" s="218" customFormat="1" ht="31">
      <c r="A102" s="32"/>
      <c r="B102" s="35" t="s">
        <v>1229</v>
      </c>
      <c r="C102" s="110"/>
      <c r="D102" s="32"/>
      <c r="E102" s="31"/>
      <c r="F102" s="94"/>
      <c r="H102" s="12" t="s">
        <v>1508</v>
      </c>
    </row>
    <row r="103" spans="1:9" s="218" customFormat="1">
      <c r="A103" s="32"/>
      <c r="B103" s="7"/>
      <c r="C103" s="110"/>
      <c r="D103" s="32"/>
      <c r="E103" s="31"/>
      <c r="F103" s="94"/>
      <c r="H103" s="12" t="s">
        <v>1508</v>
      </c>
    </row>
    <row r="104" spans="1:9" s="218" customFormat="1" ht="31">
      <c r="A104" s="32"/>
      <c r="B104" s="36" t="s">
        <v>1437</v>
      </c>
      <c r="C104" s="228"/>
      <c r="D104" s="225"/>
      <c r="E104" s="31"/>
      <c r="F104" s="31"/>
      <c r="H104" s="12" t="s">
        <v>1508</v>
      </c>
    </row>
    <row r="105" spans="1:9" s="218" customFormat="1">
      <c r="A105" s="225"/>
      <c r="B105" s="153"/>
      <c r="C105" s="228"/>
      <c r="D105" s="219"/>
      <c r="E105" s="31"/>
      <c r="F105" s="31"/>
      <c r="H105" s="12" t="s">
        <v>1508</v>
      </c>
    </row>
    <row r="106" spans="1:9" s="218" customFormat="1">
      <c r="A106" s="225" t="s">
        <v>39</v>
      </c>
      <c r="B106" s="153" t="s">
        <v>1433</v>
      </c>
      <c r="C106" s="228">
        <v>15</v>
      </c>
      <c r="D106" s="225" t="s">
        <v>179</v>
      </c>
      <c r="E106" s="95">
        <f>+_xlfn.XLOOKUP(I106,ccs!O:O,ccs!I:I,0,0,1)</f>
        <v>40.75</v>
      </c>
      <c r="F106" s="149">
        <f>ROUND(ROUND(E106,2)*ROUND(C106,2),2)</f>
        <v>611.25</v>
      </c>
      <c r="H106" s="12" t="s">
        <v>1508</v>
      </c>
      <c r="I106" t="str">
        <f>+_xlfn.CONCAT(H106,"-",A106)</f>
        <v>B4/22/03-L</v>
      </c>
    </row>
    <row r="107" spans="1:9" s="218" customFormat="1">
      <c r="A107" s="32"/>
      <c r="B107" s="36"/>
      <c r="C107" s="228"/>
      <c r="D107" s="219"/>
      <c r="E107" s="31"/>
      <c r="F107" s="31"/>
      <c r="H107" s="12" t="s">
        <v>1508</v>
      </c>
    </row>
    <row r="108" spans="1:9" s="218" customFormat="1" ht="31">
      <c r="A108" s="32" t="s">
        <v>5</v>
      </c>
      <c r="B108" s="35" t="s">
        <v>1230</v>
      </c>
      <c r="C108" s="228">
        <v>1</v>
      </c>
      <c r="D108" s="225" t="s">
        <v>0</v>
      </c>
      <c r="E108" s="95">
        <f>+_xlfn.XLOOKUP(I108,ccs!O:O,ccs!I:I,0,0,1)</f>
        <v>31275.5</v>
      </c>
      <c r="F108" s="149">
        <f>ROUND(ROUND(E108,2)*ROUND(C108,2),2)</f>
        <v>31275.5</v>
      </c>
      <c r="H108" s="12" t="s">
        <v>1509</v>
      </c>
      <c r="I108" t="str">
        <f>+_xlfn.CONCAT(H108,"-",A108)</f>
        <v>B4/22/04-A</v>
      </c>
    </row>
    <row r="109" spans="1:9" s="218" customFormat="1">
      <c r="A109" s="32"/>
      <c r="B109" s="7"/>
      <c r="C109" s="110"/>
      <c r="D109" s="32"/>
      <c r="E109" s="95"/>
      <c r="F109" s="94"/>
      <c r="H109" s="12" t="s">
        <v>1509</v>
      </c>
    </row>
    <row r="110" spans="1:9" s="4" customFormat="1">
      <c r="A110" s="32"/>
      <c r="B110" s="35" t="s">
        <v>1231</v>
      </c>
      <c r="C110" s="110"/>
      <c r="D110" s="32"/>
      <c r="E110" s="95"/>
      <c r="F110" s="94"/>
      <c r="H110" s="12" t="s">
        <v>1509</v>
      </c>
    </row>
    <row r="111" spans="1:9" s="4" customFormat="1">
      <c r="A111" s="32"/>
      <c r="B111" s="7"/>
      <c r="C111" s="110"/>
      <c r="D111" s="32"/>
      <c r="E111" s="95"/>
      <c r="F111" s="94"/>
      <c r="H111" s="12" t="s">
        <v>1509</v>
      </c>
    </row>
    <row r="112" spans="1:9" s="218" customFormat="1" ht="31">
      <c r="A112" s="32"/>
      <c r="B112" s="35" t="s">
        <v>1232</v>
      </c>
      <c r="C112" s="110"/>
      <c r="D112" s="32"/>
      <c r="E112" s="95"/>
      <c r="F112" s="94"/>
      <c r="H112" s="12" t="s">
        <v>1509</v>
      </c>
    </row>
    <row r="113" spans="1:9" s="4" customFormat="1">
      <c r="A113" s="32"/>
      <c r="B113" s="35"/>
      <c r="C113" s="110"/>
      <c r="D113" s="32"/>
      <c r="E113" s="95"/>
      <c r="F113" s="94"/>
      <c r="H113" s="12" t="s">
        <v>1509</v>
      </c>
    </row>
    <row r="114" spans="1:9" s="4" customFormat="1">
      <c r="A114" s="219" t="s">
        <v>6</v>
      </c>
      <c r="B114" s="153" t="s">
        <v>1445</v>
      </c>
      <c r="C114" s="226">
        <v>20</v>
      </c>
      <c r="D114" s="225" t="s">
        <v>179</v>
      </c>
      <c r="E114" s="95">
        <f>+_xlfn.XLOOKUP(I114,ccs!O:O,ccs!I:I,0,0,1)</f>
        <v>41.75</v>
      </c>
      <c r="F114" s="149">
        <f>ROUND(ROUND(E114,2)*ROUND(C114,2),2)</f>
        <v>835</v>
      </c>
      <c r="H114" s="12" t="s">
        <v>1509</v>
      </c>
      <c r="I114" t="str">
        <f>+_xlfn.CONCAT(H114,"-",A114)</f>
        <v>B4/22/04-B</v>
      </c>
    </row>
    <row r="115" spans="1:9" s="4" customFormat="1">
      <c r="A115" s="32"/>
      <c r="B115" s="35"/>
      <c r="C115" s="226">
        <v>0</v>
      </c>
      <c r="D115" s="32"/>
      <c r="E115" s="95"/>
      <c r="F115" s="94"/>
      <c r="H115" s="12" t="s">
        <v>1509</v>
      </c>
    </row>
    <row r="116" spans="1:9" s="218" customFormat="1">
      <c r="A116" s="219" t="s">
        <v>7</v>
      </c>
      <c r="B116" s="153" t="s">
        <v>1446</v>
      </c>
      <c r="C116" s="226">
        <v>10</v>
      </c>
      <c r="D116" s="225" t="s">
        <v>179</v>
      </c>
      <c r="E116" s="95">
        <f>+_xlfn.XLOOKUP(I116,ccs!O:O,ccs!I:I,0,0,1)</f>
        <v>94.13</v>
      </c>
      <c r="F116" s="149">
        <f>ROUND(ROUND(E116,2)*ROUND(C116,2),2)</f>
        <v>941.3</v>
      </c>
      <c r="H116" s="12" t="s">
        <v>1509</v>
      </c>
      <c r="I116" t="str">
        <f>+_xlfn.CONCAT(H116,"-",A116)</f>
        <v>B4/22/04-C</v>
      </c>
    </row>
    <row r="117" spans="1:9" s="218" customFormat="1">
      <c r="A117" s="32"/>
      <c r="B117" s="35"/>
      <c r="C117" s="226">
        <v>0</v>
      </c>
      <c r="D117" s="32"/>
      <c r="E117" s="95"/>
      <c r="F117" s="94"/>
      <c r="H117" s="12" t="s">
        <v>1509</v>
      </c>
    </row>
    <row r="118" spans="1:9" s="218" customFormat="1">
      <c r="A118" s="219" t="s">
        <v>8</v>
      </c>
      <c r="B118" s="153" t="s">
        <v>1447</v>
      </c>
      <c r="C118" s="226">
        <v>10</v>
      </c>
      <c r="D118" s="225" t="s">
        <v>179</v>
      </c>
      <c r="E118" s="95">
        <f>+_xlfn.XLOOKUP(I118,ccs!O:O,ccs!I:I,0,0,1)</f>
        <v>311.63</v>
      </c>
      <c r="F118" s="149">
        <f>ROUND(ROUND(E118,2)*ROUND(C118,2),2)</f>
        <v>3116.3</v>
      </c>
      <c r="H118" s="12" t="s">
        <v>1509</v>
      </c>
      <c r="I118" t="str">
        <f>+_xlfn.CONCAT(H118,"-",A118)</f>
        <v>B4/22/04-D</v>
      </c>
    </row>
    <row r="119" spans="1:9" s="218" customFormat="1">
      <c r="A119" s="32"/>
      <c r="B119" s="35"/>
      <c r="C119" s="226">
        <v>0</v>
      </c>
      <c r="D119" s="32"/>
      <c r="E119" s="95"/>
      <c r="F119" s="94"/>
      <c r="H119" s="12" t="s">
        <v>1509</v>
      </c>
    </row>
    <row r="120" spans="1:9" s="218" customFormat="1" ht="31">
      <c r="A120" s="32"/>
      <c r="B120" s="35" t="s">
        <v>1233</v>
      </c>
      <c r="C120" s="226">
        <v>0</v>
      </c>
      <c r="D120" s="32"/>
      <c r="E120" s="95"/>
      <c r="F120" s="94"/>
      <c r="H120" s="12" t="s">
        <v>1509</v>
      </c>
    </row>
    <row r="121" spans="1:9" s="218" customFormat="1">
      <c r="A121" s="32"/>
      <c r="B121" s="35"/>
      <c r="C121" s="226">
        <v>0</v>
      </c>
      <c r="D121" s="32"/>
      <c r="E121" s="95"/>
      <c r="F121" s="94"/>
      <c r="H121" s="12" t="s">
        <v>1509</v>
      </c>
    </row>
    <row r="122" spans="1:9" s="218" customFormat="1">
      <c r="A122" s="219" t="s">
        <v>10</v>
      </c>
      <c r="B122" s="153" t="s">
        <v>1448</v>
      </c>
      <c r="C122" s="226">
        <v>230</v>
      </c>
      <c r="D122" s="225" t="s">
        <v>179</v>
      </c>
      <c r="E122" s="95">
        <f>+_xlfn.XLOOKUP(I122,ccs!O:O,ccs!I:I,0,0,1)</f>
        <v>32.5</v>
      </c>
      <c r="F122" s="149">
        <f>ROUND(ROUND(E122,2)*ROUND(C122,2),2)</f>
        <v>7475</v>
      </c>
      <c r="H122" s="12" t="s">
        <v>1509</v>
      </c>
      <c r="I122" t="str">
        <f>+_xlfn.CONCAT(H122,"-",A122)</f>
        <v>B4/22/04-E</v>
      </c>
    </row>
    <row r="123" spans="1:9" s="218" customFormat="1">
      <c r="A123" s="219"/>
      <c r="B123" s="153"/>
      <c r="C123" s="226">
        <v>0</v>
      </c>
      <c r="D123" s="219"/>
      <c r="E123" s="31"/>
      <c r="F123" s="31"/>
      <c r="H123" s="12" t="s">
        <v>1509</v>
      </c>
    </row>
    <row r="124" spans="1:9" s="218" customFormat="1">
      <c r="A124" s="219" t="s">
        <v>11</v>
      </c>
      <c r="B124" s="153" t="s">
        <v>1445</v>
      </c>
      <c r="C124" s="226">
        <v>80</v>
      </c>
      <c r="D124" s="225" t="s">
        <v>179</v>
      </c>
      <c r="E124" s="95">
        <f>+_xlfn.XLOOKUP(I124,ccs!O:O,ccs!I:I,0,0,1)</f>
        <v>41.75</v>
      </c>
      <c r="F124" s="149">
        <f>ROUND(ROUND(E124,2)*ROUND(C124,2),2)</f>
        <v>3340</v>
      </c>
      <c r="H124" s="12" t="s">
        <v>1509</v>
      </c>
      <c r="I124" t="str">
        <f>+_xlfn.CONCAT(H124,"-",A124)</f>
        <v>B4/22/04-F</v>
      </c>
    </row>
    <row r="125" spans="1:9" s="218" customFormat="1">
      <c r="A125" s="219"/>
      <c r="B125" s="153"/>
      <c r="C125" s="226">
        <v>0</v>
      </c>
      <c r="D125" s="219"/>
      <c r="E125" s="31"/>
      <c r="F125" s="31"/>
      <c r="H125" s="12" t="s">
        <v>1509</v>
      </c>
    </row>
    <row r="126" spans="1:9" s="218" customFormat="1">
      <c r="A126" s="219" t="s">
        <v>27</v>
      </c>
      <c r="B126" s="153" t="s">
        <v>1449</v>
      </c>
      <c r="C126" s="226">
        <v>255</v>
      </c>
      <c r="D126" s="225" t="s">
        <v>179</v>
      </c>
      <c r="E126" s="95">
        <f>+_xlfn.XLOOKUP(I126,ccs!O:O,ccs!I:I,0,0,1)</f>
        <v>77.13</v>
      </c>
      <c r="F126" s="149">
        <f>ROUND(ROUND(E126,2)*ROUND(C126,2),2)</f>
        <v>19668.150000000001</v>
      </c>
      <c r="H126" s="12" t="s">
        <v>1509</v>
      </c>
      <c r="I126" t="str">
        <f>+_xlfn.CONCAT(H126,"-",A126)</f>
        <v>B4/22/04-G</v>
      </c>
    </row>
    <row r="127" spans="1:9" s="4" customFormat="1">
      <c r="A127" s="219"/>
      <c r="B127" s="153"/>
      <c r="C127" s="226">
        <v>0</v>
      </c>
      <c r="D127" s="219"/>
      <c r="E127" s="31"/>
      <c r="F127" s="31"/>
      <c r="H127" s="12" t="s">
        <v>1509</v>
      </c>
    </row>
    <row r="128" spans="1:9" s="4" customFormat="1">
      <c r="A128" s="219" t="s">
        <v>28</v>
      </c>
      <c r="B128" s="153" t="s">
        <v>1446</v>
      </c>
      <c r="C128" s="226">
        <v>25</v>
      </c>
      <c r="D128" s="225" t="s">
        <v>179</v>
      </c>
      <c r="E128" s="95">
        <f>+_xlfn.XLOOKUP(I128,ccs!O:O,ccs!I:I,0,0,1)</f>
        <v>94.13</v>
      </c>
      <c r="F128" s="149">
        <f>ROUND(ROUND(E128,2)*ROUND(C128,2),2)</f>
        <v>2353.25</v>
      </c>
      <c r="H128" s="12" t="s">
        <v>1509</v>
      </c>
      <c r="I128" t="str">
        <f>+_xlfn.CONCAT(H128,"-",A128)</f>
        <v>B4/22/04-H</v>
      </c>
    </row>
    <row r="129" spans="1:9" s="4" customFormat="1">
      <c r="A129" s="219"/>
      <c r="B129" s="153"/>
      <c r="C129" s="226">
        <v>0</v>
      </c>
      <c r="D129" s="219"/>
      <c r="E129" s="31"/>
      <c r="F129" s="31"/>
      <c r="H129" s="12" t="s">
        <v>1509</v>
      </c>
    </row>
    <row r="130" spans="1:9" s="4" customFormat="1">
      <c r="A130" s="219" t="s">
        <v>33</v>
      </c>
      <c r="B130" s="153" t="s">
        <v>1450</v>
      </c>
      <c r="C130" s="226">
        <v>200</v>
      </c>
      <c r="D130" s="225" t="s">
        <v>179</v>
      </c>
      <c r="E130" s="95">
        <f>+_xlfn.XLOOKUP(I130,ccs!O:O,ccs!I:I,0,0,1)</f>
        <v>124.5</v>
      </c>
      <c r="F130" s="149">
        <f>ROUND(ROUND(E130,2)*ROUND(C130,2),2)</f>
        <v>24900</v>
      </c>
      <c r="H130" s="12" t="s">
        <v>1509</v>
      </c>
      <c r="I130" t="str">
        <f>+_xlfn.CONCAT(H130,"-",A130)</f>
        <v>B4/22/04-J</v>
      </c>
    </row>
    <row r="131" spans="1:9" s="4" customFormat="1">
      <c r="A131" s="219"/>
      <c r="B131" s="153"/>
      <c r="C131" s="226">
        <v>0</v>
      </c>
      <c r="D131" s="219"/>
      <c r="E131" s="31"/>
      <c r="F131" s="31"/>
      <c r="H131" s="12" t="s">
        <v>1509</v>
      </c>
    </row>
    <row r="132" spans="1:9" s="218" customFormat="1">
      <c r="A132" s="219" t="s">
        <v>34</v>
      </c>
      <c r="B132" s="153" t="s">
        <v>1451</v>
      </c>
      <c r="C132" s="226">
        <v>120</v>
      </c>
      <c r="D132" s="225" t="s">
        <v>179</v>
      </c>
      <c r="E132" s="95">
        <f>+_xlfn.XLOOKUP(I132,ccs!O:O,ccs!I:I,0,0,1)</f>
        <v>311.63</v>
      </c>
      <c r="F132" s="149">
        <f>ROUND(ROUND(E132,2)*ROUND(C132,2),2)</f>
        <v>37395.599999999999</v>
      </c>
      <c r="H132" s="12" t="s">
        <v>1509</v>
      </c>
      <c r="I132" t="str">
        <f>+_xlfn.CONCAT(H132,"-",A132)</f>
        <v>B4/22/04-K</v>
      </c>
    </row>
    <row r="133" spans="1:9" s="218" customFormat="1">
      <c r="A133" s="219"/>
      <c r="B133" s="153"/>
      <c r="C133" s="226">
        <v>0</v>
      </c>
      <c r="D133" s="219"/>
      <c r="E133" s="31"/>
      <c r="F133" s="31"/>
      <c r="H133" s="12" t="s">
        <v>1509</v>
      </c>
    </row>
    <row r="134" spans="1:9" s="218" customFormat="1">
      <c r="A134" s="219" t="s">
        <v>39</v>
      </c>
      <c r="B134" s="153" t="s">
        <v>1447</v>
      </c>
      <c r="C134" s="226">
        <v>70</v>
      </c>
      <c r="D134" s="225" t="s">
        <v>179</v>
      </c>
      <c r="E134" s="95">
        <f>+_xlfn.XLOOKUP(I134,ccs!O:O,ccs!I:I,0,0,1)</f>
        <v>311.63</v>
      </c>
      <c r="F134" s="149">
        <f>ROUND(ROUND(E134,2)*ROUND(C134,2),2)</f>
        <v>21814.1</v>
      </c>
      <c r="H134" s="12" t="s">
        <v>1509</v>
      </c>
      <c r="I134" t="str">
        <f>+_xlfn.CONCAT(H134,"-",A134)</f>
        <v>B4/22/04-L</v>
      </c>
    </row>
    <row r="135" spans="1:9" s="218" customFormat="1">
      <c r="A135" s="219"/>
      <c r="B135" s="153"/>
      <c r="C135" s="226">
        <v>0</v>
      </c>
      <c r="D135" s="219"/>
      <c r="E135" s="31"/>
      <c r="F135" s="31"/>
      <c r="H135" s="12" t="s">
        <v>1509</v>
      </c>
    </row>
    <row r="136" spans="1:9" s="218" customFormat="1" ht="46.5">
      <c r="A136" s="32"/>
      <c r="B136" s="35" t="s">
        <v>1234</v>
      </c>
      <c r="C136" s="226">
        <v>0</v>
      </c>
      <c r="D136" s="32"/>
      <c r="E136" s="95"/>
      <c r="F136" s="94"/>
      <c r="H136" s="12" t="s">
        <v>1509</v>
      </c>
    </row>
    <row r="137" spans="1:9" s="218" customFormat="1">
      <c r="A137" s="32"/>
      <c r="B137" s="35"/>
      <c r="C137" s="226">
        <v>0</v>
      </c>
      <c r="D137" s="32"/>
      <c r="E137" s="95"/>
      <c r="F137" s="94"/>
      <c r="H137" s="12" t="s">
        <v>1509</v>
      </c>
    </row>
    <row r="138" spans="1:9" s="218" customFormat="1">
      <c r="A138" s="219" t="s">
        <v>38</v>
      </c>
      <c r="B138" s="153" t="s">
        <v>1452</v>
      </c>
      <c r="C138" s="226">
        <v>410</v>
      </c>
      <c r="D138" s="225" t="s">
        <v>179</v>
      </c>
      <c r="E138" s="95">
        <f>+_xlfn.XLOOKUP(I138,ccs!O:O,ccs!I:I,0,0,1)</f>
        <v>21.25</v>
      </c>
      <c r="F138" s="149">
        <f>ROUND(ROUND(E138,2)*ROUND(C138,2),2)</f>
        <v>8712.5</v>
      </c>
      <c r="H138" s="12" t="s">
        <v>1509</v>
      </c>
      <c r="I138" t="str">
        <f>+_xlfn.CONCAT(H138,"-",A138)</f>
        <v>B4/22/04-M</v>
      </c>
    </row>
    <row r="139" spans="1:9" s="218" customFormat="1">
      <c r="A139" s="219"/>
      <c r="B139" s="153"/>
      <c r="C139" s="226">
        <v>0</v>
      </c>
      <c r="D139" s="219"/>
      <c r="E139" s="31"/>
      <c r="F139" s="31"/>
      <c r="H139" s="12" t="s">
        <v>1509</v>
      </c>
    </row>
    <row r="140" spans="1:9" s="218" customFormat="1">
      <c r="A140" s="219" t="s">
        <v>205</v>
      </c>
      <c r="B140" s="153" t="s">
        <v>1453</v>
      </c>
      <c r="C140" s="226">
        <v>10</v>
      </c>
      <c r="D140" s="225" t="s">
        <v>179</v>
      </c>
      <c r="E140" s="95">
        <f>+_xlfn.XLOOKUP(I140,ccs!O:O,ccs!I:I,0,0,1)</f>
        <v>32.5</v>
      </c>
      <c r="F140" s="149">
        <f>ROUND(ROUND(E140,2)*ROUND(C140,2),2)</f>
        <v>325</v>
      </c>
      <c r="H140" s="12" t="s">
        <v>1509</v>
      </c>
      <c r="I140" t="str">
        <f>+_xlfn.CONCAT(H140,"-",A140)</f>
        <v>B4/22/04-N</v>
      </c>
    </row>
    <row r="141" spans="1:9" s="218" customFormat="1">
      <c r="A141" s="219"/>
      <c r="B141" s="153"/>
      <c r="C141" s="226">
        <v>0</v>
      </c>
      <c r="D141" s="219"/>
      <c r="E141" s="31"/>
      <c r="F141" s="31"/>
      <c r="H141" s="12" t="s">
        <v>1509</v>
      </c>
    </row>
    <row r="142" spans="1:9" s="218" customFormat="1">
      <c r="A142" s="219" t="s">
        <v>414</v>
      </c>
      <c r="B142" s="153" t="s">
        <v>1448</v>
      </c>
      <c r="C142" s="226">
        <v>145</v>
      </c>
      <c r="D142" s="225" t="s">
        <v>179</v>
      </c>
      <c r="E142" s="95">
        <f>+_xlfn.XLOOKUP(I142,ccs!O:O,ccs!I:I,0,0,1)</f>
        <v>40.5</v>
      </c>
      <c r="F142" s="149">
        <f>ROUND(ROUND(E142,2)*ROUND(C142,2),2)</f>
        <v>5872.5</v>
      </c>
      <c r="H142" s="12" t="s">
        <v>1509</v>
      </c>
      <c r="I142" t="str">
        <f>+_xlfn.CONCAT(H142,"-",A142)</f>
        <v>B4/22/04-P</v>
      </c>
    </row>
    <row r="143" spans="1:9" s="218" customFormat="1">
      <c r="A143" s="219"/>
      <c r="B143" s="153"/>
      <c r="C143" s="226">
        <v>0</v>
      </c>
      <c r="D143" s="219"/>
      <c r="E143" s="31"/>
      <c r="F143" s="31"/>
      <c r="H143" s="12" t="s">
        <v>1509</v>
      </c>
    </row>
    <row r="144" spans="1:9" s="218" customFormat="1" ht="31">
      <c r="A144" s="32"/>
      <c r="B144" s="35" t="s">
        <v>1235</v>
      </c>
      <c r="C144" s="226">
        <v>0</v>
      </c>
      <c r="D144" s="32"/>
      <c r="E144" s="95"/>
      <c r="F144" s="94"/>
      <c r="H144" s="12" t="s">
        <v>1510</v>
      </c>
    </row>
    <row r="145" spans="1:9" s="218" customFormat="1">
      <c r="A145" s="32"/>
      <c r="B145" s="35"/>
      <c r="C145" s="226">
        <v>0</v>
      </c>
      <c r="D145" s="32"/>
      <c r="E145" s="95"/>
      <c r="F145" s="94"/>
      <c r="H145" s="12" t="s">
        <v>1510</v>
      </c>
    </row>
    <row r="146" spans="1:9" s="4" customFormat="1">
      <c r="A146" s="219" t="s">
        <v>5</v>
      </c>
      <c r="B146" s="153" t="s">
        <v>1454</v>
      </c>
      <c r="C146" s="226">
        <v>165</v>
      </c>
      <c r="D146" s="225" t="s">
        <v>179</v>
      </c>
      <c r="E146" s="95">
        <f>+_xlfn.XLOOKUP(I146,ccs!O:O,ccs!I:I,0,0,1)</f>
        <v>21.25</v>
      </c>
      <c r="F146" s="149">
        <f>ROUND(ROUND(E146,2)*ROUND(C146,2),2)</f>
        <v>3506.25</v>
      </c>
      <c r="H146" s="12" t="s">
        <v>1510</v>
      </c>
      <c r="I146" t="str">
        <f>+_xlfn.CONCAT(H146,"-",A146)</f>
        <v>B4/22/05-A</v>
      </c>
    </row>
    <row r="147" spans="1:9" s="4" customFormat="1">
      <c r="A147" s="219"/>
      <c r="B147" s="153"/>
      <c r="C147" s="226">
        <v>0</v>
      </c>
      <c r="D147" s="219"/>
      <c r="E147" s="31"/>
      <c r="F147" s="31"/>
      <c r="H147" s="12" t="s">
        <v>1510</v>
      </c>
    </row>
    <row r="148" spans="1:9" s="4" customFormat="1">
      <c r="A148" s="219" t="s">
        <v>6</v>
      </c>
      <c r="B148" s="153" t="s">
        <v>1453</v>
      </c>
      <c r="C148" s="226">
        <v>85</v>
      </c>
      <c r="D148" s="225" t="s">
        <v>179</v>
      </c>
      <c r="E148" s="95">
        <f>+_xlfn.XLOOKUP(I148,ccs!O:O,ccs!I:I,0,0,1)</f>
        <v>26.63</v>
      </c>
      <c r="F148" s="149">
        <f>ROUND(ROUND(E148,2)*ROUND(C148,2),2)</f>
        <v>2263.5500000000002</v>
      </c>
      <c r="H148" s="12" t="s">
        <v>1510</v>
      </c>
      <c r="I148" t="str">
        <f>+_xlfn.CONCAT(H148,"-",A148)</f>
        <v>B4/22/05-B</v>
      </c>
    </row>
    <row r="149" spans="1:9" s="4" customFormat="1">
      <c r="A149" s="219"/>
      <c r="B149" s="153"/>
      <c r="C149" s="226">
        <v>0</v>
      </c>
      <c r="D149" s="219"/>
      <c r="E149" s="31"/>
      <c r="F149" s="31"/>
      <c r="H149" s="12" t="s">
        <v>1510</v>
      </c>
    </row>
    <row r="150" spans="1:9" s="218" customFormat="1">
      <c r="A150" s="219" t="s">
        <v>7</v>
      </c>
      <c r="B150" s="153" t="s">
        <v>1448</v>
      </c>
      <c r="C150" s="226">
        <v>120</v>
      </c>
      <c r="D150" s="225" t="s">
        <v>179</v>
      </c>
      <c r="E150" s="95">
        <f>+_xlfn.XLOOKUP(I150,ccs!O:O,ccs!I:I,0,0,1)</f>
        <v>32.5</v>
      </c>
      <c r="F150" s="149">
        <f>ROUND(ROUND(E150,2)*ROUND(C150,2),2)</f>
        <v>3900</v>
      </c>
      <c r="H150" s="12" t="s">
        <v>1510</v>
      </c>
      <c r="I150" t="str">
        <f>+_xlfn.CONCAT(H150,"-",A150)</f>
        <v>B4/22/05-C</v>
      </c>
    </row>
    <row r="151" spans="1:9" s="218" customFormat="1">
      <c r="A151" s="219"/>
      <c r="B151" s="153"/>
      <c r="C151" s="226">
        <v>0</v>
      </c>
      <c r="D151" s="219"/>
      <c r="E151" s="31"/>
      <c r="F151" s="31"/>
      <c r="H151" s="12" t="s">
        <v>1510</v>
      </c>
    </row>
    <row r="152" spans="1:9" s="218" customFormat="1">
      <c r="A152" s="219" t="s">
        <v>8</v>
      </c>
      <c r="B152" s="153" t="s">
        <v>1445</v>
      </c>
      <c r="C152" s="226">
        <v>190</v>
      </c>
      <c r="D152" s="225" t="s">
        <v>179</v>
      </c>
      <c r="E152" s="95">
        <f>+_xlfn.XLOOKUP(I152,ccs!O:O,ccs!I:I,0,0,1)</f>
        <v>41.75</v>
      </c>
      <c r="F152" s="149">
        <f>ROUND(ROUND(E152,2)*ROUND(C152,2),2)</f>
        <v>7932.5</v>
      </c>
      <c r="H152" s="12" t="s">
        <v>1510</v>
      </c>
      <c r="I152" t="str">
        <f>+_xlfn.CONCAT(H152,"-",A152)</f>
        <v>B4/22/05-D</v>
      </c>
    </row>
    <row r="153" spans="1:9" s="218" customFormat="1">
      <c r="A153" s="219"/>
      <c r="B153" s="153"/>
      <c r="C153" s="226">
        <v>0</v>
      </c>
      <c r="D153" s="219"/>
      <c r="E153" s="31"/>
      <c r="F153" s="31"/>
      <c r="H153" s="12" t="s">
        <v>1510</v>
      </c>
    </row>
    <row r="154" spans="1:9" s="4" customFormat="1">
      <c r="A154" s="219" t="s">
        <v>10</v>
      </c>
      <c r="B154" s="153" t="s">
        <v>1449</v>
      </c>
      <c r="C154" s="226">
        <v>40</v>
      </c>
      <c r="D154" s="225" t="s">
        <v>179</v>
      </c>
      <c r="E154" s="95">
        <f>+_xlfn.XLOOKUP(I154,ccs!O:O,ccs!I:I,0,0,1)</f>
        <v>77.13</v>
      </c>
      <c r="F154" s="149">
        <f>ROUND(ROUND(E154,2)*ROUND(C154,2),2)</f>
        <v>3085.2</v>
      </c>
      <c r="H154" s="12" t="s">
        <v>1510</v>
      </c>
      <c r="I154" t="str">
        <f>+_xlfn.CONCAT(H154,"-",A154)</f>
        <v>B4/22/05-E</v>
      </c>
    </row>
    <row r="155" spans="1:9" s="4" customFormat="1">
      <c r="A155" s="219"/>
      <c r="B155" s="153"/>
      <c r="C155" s="226">
        <v>0</v>
      </c>
      <c r="D155" s="219"/>
      <c r="E155" s="31"/>
      <c r="F155" s="31"/>
      <c r="H155" s="12" t="s">
        <v>1510</v>
      </c>
    </row>
    <row r="156" spans="1:9" s="4" customFormat="1">
      <c r="A156" s="219" t="s">
        <v>11</v>
      </c>
      <c r="B156" s="153" t="s">
        <v>1446</v>
      </c>
      <c r="C156" s="226">
        <v>110</v>
      </c>
      <c r="D156" s="225" t="s">
        <v>179</v>
      </c>
      <c r="E156" s="95">
        <f>+_xlfn.XLOOKUP(I156,ccs!O:O,ccs!I:I,0,0,1)</f>
        <v>94.13</v>
      </c>
      <c r="F156" s="149">
        <f>ROUND(ROUND(E156,2)*ROUND(C156,2),2)</f>
        <v>10354.299999999999</v>
      </c>
      <c r="H156" s="12" t="s">
        <v>1510</v>
      </c>
      <c r="I156" t="str">
        <f>+_xlfn.CONCAT(H156,"-",A156)</f>
        <v>B4/22/05-F</v>
      </c>
    </row>
    <row r="157" spans="1:9" s="4" customFormat="1">
      <c r="A157" s="219"/>
      <c r="B157" s="153"/>
      <c r="C157" s="226">
        <f t="shared" ref="C157:C159" si="0">CEILING(E157,5)</f>
        <v>0</v>
      </c>
      <c r="D157" s="219"/>
      <c r="E157" s="31"/>
      <c r="F157" s="31"/>
      <c r="H157" s="12" t="s">
        <v>1510</v>
      </c>
    </row>
    <row r="158" spans="1:9" s="218" customFormat="1" ht="46.5">
      <c r="A158" s="32"/>
      <c r="B158" s="35" t="s">
        <v>1236</v>
      </c>
      <c r="C158" s="226">
        <f t="shared" si="0"/>
        <v>0</v>
      </c>
      <c r="D158" s="32"/>
      <c r="E158" s="95"/>
      <c r="F158" s="94"/>
      <c r="H158" s="12" t="s">
        <v>1510</v>
      </c>
    </row>
    <row r="159" spans="1:9" s="4" customFormat="1">
      <c r="A159" s="32"/>
      <c r="B159" s="35"/>
      <c r="C159" s="226">
        <f t="shared" si="0"/>
        <v>0</v>
      </c>
      <c r="D159" s="32"/>
      <c r="E159" s="95"/>
      <c r="F159" s="94"/>
      <c r="H159" s="12" t="s">
        <v>1510</v>
      </c>
    </row>
    <row r="160" spans="1:9" s="4" customFormat="1">
      <c r="A160" s="219" t="s">
        <v>27</v>
      </c>
      <c r="B160" s="153" t="s">
        <v>1452</v>
      </c>
      <c r="C160" s="226">
        <v>255</v>
      </c>
      <c r="D160" s="225" t="s">
        <v>179</v>
      </c>
      <c r="E160" s="95">
        <f>+_xlfn.XLOOKUP(I160,ccs!O:O,ccs!I:I,0,0,1)</f>
        <v>21.25</v>
      </c>
      <c r="F160" s="149">
        <f>ROUND(ROUND(E160,2)*ROUND(C160,2),2)</f>
        <v>5418.75</v>
      </c>
      <c r="H160" s="12" t="s">
        <v>1510</v>
      </c>
      <c r="I160" t="str">
        <f>+_xlfn.CONCAT(H160,"-",A160)</f>
        <v>B4/22/05-G</v>
      </c>
    </row>
    <row r="161" spans="1:9" s="4" customFormat="1">
      <c r="A161" s="219"/>
      <c r="B161" s="153"/>
      <c r="C161" s="228"/>
      <c r="D161" s="219"/>
      <c r="E161" s="31"/>
      <c r="F161" s="31"/>
      <c r="H161" s="12" t="s">
        <v>1510</v>
      </c>
    </row>
    <row r="162" spans="1:9" s="218" customFormat="1" ht="31">
      <c r="A162" s="32"/>
      <c r="B162" s="35" t="s">
        <v>1237</v>
      </c>
      <c r="C162" s="110"/>
      <c r="D162" s="32"/>
      <c r="E162" s="95"/>
      <c r="F162" s="94"/>
      <c r="H162" s="12" t="s">
        <v>1510</v>
      </c>
    </row>
    <row r="163" spans="1:9" s="218" customFormat="1">
      <c r="A163" s="32"/>
      <c r="B163" s="7"/>
      <c r="C163" s="110"/>
      <c r="D163" s="32"/>
      <c r="E163" s="95"/>
      <c r="F163" s="94"/>
      <c r="H163" s="12" t="s">
        <v>1510</v>
      </c>
    </row>
    <row r="164" spans="1:9" s="218" customFormat="1">
      <c r="A164" s="219"/>
      <c r="B164" s="152" t="s">
        <v>1238</v>
      </c>
      <c r="C164" s="228"/>
      <c r="D164" s="225"/>
      <c r="E164" s="31"/>
      <c r="F164" s="31"/>
      <c r="H164" s="12" t="s">
        <v>1510</v>
      </c>
    </row>
    <row r="165" spans="1:9" s="218" customFormat="1">
      <c r="A165" s="32"/>
      <c r="B165" s="7"/>
      <c r="C165" s="110"/>
      <c r="D165" s="32"/>
      <c r="E165" s="95"/>
      <c r="F165" s="94"/>
      <c r="H165" s="12" t="s">
        <v>1510</v>
      </c>
    </row>
    <row r="166" spans="1:9" s="218" customFormat="1">
      <c r="A166" s="219" t="s">
        <v>28</v>
      </c>
      <c r="B166" s="153" t="s">
        <v>1239</v>
      </c>
      <c r="C166" s="228">
        <v>15</v>
      </c>
      <c r="D166" s="225" t="s">
        <v>311</v>
      </c>
      <c r="E166" s="95">
        <f>+_xlfn.XLOOKUP(I166,ccs!O:O,ccs!I:I,0,0,1)</f>
        <v>44</v>
      </c>
      <c r="F166" s="149">
        <f>ROUND(ROUND(E166,2)*ROUND(C166,2),2)</f>
        <v>660</v>
      </c>
      <c r="H166" s="12" t="s">
        <v>1510</v>
      </c>
      <c r="I166" t="str">
        <f>+_xlfn.CONCAT(H166,"-",A166)</f>
        <v>B4/22/05-H</v>
      </c>
    </row>
    <row r="167" spans="1:9" s="218" customFormat="1">
      <c r="A167" s="32"/>
      <c r="B167" s="7"/>
      <c r="C167" s="110"/>
      <c r="D167" s="32"/>
      <c r="E167" s="95"/>
      <c r="F167" s="94"/>
      <c r="H167" s="12" t="s">
        <v>1510</v>
      </c>
    </row>
    <row r="168" spans="1:9" s="4" customFormat="1">
      <c r="A168" s="32"/>
      <c r="B168" s="35" t="s">
        <v>1240</v>
      </c>
      <c r="C168" s="110"/>
      <c r="D168" s="32"/>
      <c r="E168" s="31"/>
      <c r="F168" s="31"/>
      <c r="H168" s="12" t="s">
        <v>1510</v>
      </c>
    </row>
    <row r="169" spans="1:9" s="218" customFormat="1">
      <c r="A169" s="32"/>
      <c r="B169" s="7"/>
      <c r="C169" s="110"/>
      <c r="D169" s="225"/>
      <c r="E169" s="95"/>
      <c r="F169" s="94"/>
      <c r="H169" s="12" t="s">
        <v>1510</v>
      </c>
    </row>
    <row r="170" spans="1:9" s="218" customFormat="1">
      <c r="A170" s="219" t="s">
        <v>33</v>
      </c>
      <c r="B170" s="153" t="s">
        <v>1445</v>
      </c>
      <c r="C170" s="228">
        <v>5</v>
      </c>
      <c r="D170" s="225" t="s">
        <v>311</v>
      </c>
      <c r="E170" s="95">
        <f>+_xlfn.XLOOKUP(I170,ccs!O:O,ccs!I:I,0,0,1)</f>
        <v>3340.5</v>
      </c>
      <c r="F170" s="149">
        <f>ROUND(ROUND(E170,2)*ROUND(C170,2),2)</f>
        <v>16702.5</v>
      </c>
      <c r="H170" s="12" t="s">
        <v>1510</v>
      </c>
      <c r="I170" t="str">
        <f>+_xlfn.CONCAT(H170,"-",A170)</f>
        <v>B4/22/05-J</v>
      </c>
    </row>
    <row r="171" spans="1:9" s="218" customFormat="1">
      <c r="A171" s="219"/>
      <c r="B171" s="153"/>
      <c r="C171" s="228"/>
      <c r="D171" s="219"/>
      <c r="E171" s="31"/>
      <c r="F171" s="31"/>
      <c r="H171" s="12" t="s">
        <v>1510</v>
      </c>
    </row>
    <row r="172" spans="1:9" s="218" customFormat="1">
      <c r="A172" s="219" t="s">
        <v>34</v>
      </c>
      <c r="B172" s="153" t="s">
        <v>1455</v>
      </c>
      <c r="C172" s="228">
        <v>1</v>
      </c>
      <c r="D172" s="225" t="s">
        <v>311</v>
      </c>
      <c r="E172" s="95">
        <f>+_xlfn.XLOOKUP(I172,ccs!O:O,ccs!I:I,0,0,1)</f>
        <v>5328.63</v>
      </c>
      <c r="F172" s="149">
        <f>ROUND(ROUND(E172,2)*ROUND(C172,2),2)</f>
        <v>5328.63</v>
      </c>
      <c r="H172" s="12" t="s">
        <v>1510</v>
      </c>
      <c r="I172" t="str">
        <f>+_xlfn.CONCAT(H172,"-",A172)</f>
        <v>B4/22/05-K</v>
      </c>
    </row>
    <row r="173" spans="1:9" s="218" customFormat="1">
      <c r="A173" s="219"/>
      <c r="B173" s="153"/>
      <c r="C173" s="228"/>
      <c r="D173" s="219"/>
      <c r="E173" s="31"/>
      <c r="F173" s="31"/>
      <c r="H173" s="12" t="s">
        <v>1510</v>
      </c>
    </row>
    <row r="174" spans="1:9" s="218" customFormat="1">
      <c r="A174" s="219" t="s">
        <v>39</v>
      </c>
      <c r="B174" s="153" t="s">
        <v>1451</v>
      </c>
      <c r="C174" s="228">
        <v>1</v>
      </c>
      <c r="D174" s="225" t="s">
        <v>311</v>
      </c>
      <c r="E174" s="95">
        <f>+_xlfn.XLOOKUP(I174,ccs!O:O,ccs!I:I,0,0,1)</f>
        <v>15514.63</v>
      </c>
      <c r="F174" s="149">
        <f>ROUND(ROUND(E174,2)*ROUND(C174,2),2)</f>
        <v>15514.63</v>
      </c>
      <c r="H174" s="12" t="s">
        <v>1510</v>
      </c>
      <c r="I174" t="str">
        <f>+_xlfn.CONCAT(H174,"-",A174)</f>
        <v>B4/22/05-L</v>
      </c>
    </row>
    <row r="175" spans="1:9" s="4" customFormat="1">
      <c r="A175" s="219"/>
      <c r="B175" s="153"/>
      <c r="C175" s="228"/>
      <c r="D175" s="219"/>
      <c r="E175" s="31"/>
      <c r="F175" s="31"/>
      <c r="H175" s="12" t="s">
        <v>1510</v>
      </c>
    </row>
    <row r="176" spans="1:9" s="4" customFormat="1">
      <c r="A176" s="219" t="s">
        <v>38</v>
      </c>
      <c r="B176" s="153" t="s">
        <v>1447</v>
      </c>
      <c r="C176" s="228">
        <v>1</v>
      </c>
      <c r="D176" s="225" t="s">
        <v>311</v>
      </c>
      <c r="E176" s="95">
        <f>+_xlfn.XLOOKUP(I176,ccs!O:O,ccs!I:I,0,0,1)</f>
        <v>22606.13</v>
      </c>
      <c r="F176" s="149">
        <f>ROUND(ROUND(E176,2)*ROUND(C176,2),2)</f>
        <v>22606.13</v>
      </c>
      <c r="H176" s="12" t="s">
        <v>1510</v>
      </c>
      <c r="I176" t="str">
        <f>+_xlfn.CONCAT(H176,"-",A176)</f>
        <v>B4/22/05-M</v>
      </c>
    </row>
    <row r="177" spans="1:9" s="218" customFormat="1">
      <c r="A177" s="219"/>
      <c r="B177" s="153"/>
      <c r="C177" s="228"/>
      <c r="D177" s="225"/>
      <c r="E177" s="31"/>
      <c r="F177" s="31"/>
      <c r="H177" s="12" t="s">
        <v>1510</v>
      </c>
    </row>
    <row r="178" spans="1:9" s="218" customFormat="1">
      <c r="A178" s="219"/>
      <c r="B178" s="35" t="s">
        <v>1241</v>
      </c>
      <c r="C178" s="228"/>
      <c r="D178" s="225"/>
      <c r="E178" s="31"/>
      <c r="F178" s="31"/>
      <c r="H178" s="12" t="s">
        <v>1511</v>
      </c>
    </row>
    <row r="179" spans="1:9" s="218" customFormat="1">
      <c r="A179" s="219"/>
      <c r="B179" s="35"/>
      <c r="C179" s="228"/>
      <c r="D179" s="225"/>
      <c r="E179" s="31"/>
      <c r="F179" s="31"/>
      <c r="H179" s="12" t="s">
        <v>1511</v>
      </c>
    </row>
    <row r="180" spans="1:9" s="218" customFormat="1">
      <c r="A180" s="219" t="s">
        <v>5</v>
      </c>
      <c r="B180" s="153" t="s">
        <v>1456</v>
      </c>
      <c r="C180" s="228">
        <v>4</v>
      </c>
      <c r="D180" s="225" t="s">
        <v>311</v>
      </c>
      <c r="E180" s="95">
        <f>+_xlfn.XLOOKUP(I180,ccs!O:O,ccs!I:I,0,0,1)</f>
        <v>471.88</v>
      </c>
      <c r="F180" s="149">
        <f>ROUND(ROUND(E180,2)*ROUND(C180,2),2)</f>
        <v>1887.52</v>
      </c>
      <c r="H180" s="12" t="s">
        <v>1511</v>
      </c>
      <c r="I180" t="str">
        <f>+_xlfn.CONCAT(H180,"-",A180)</f>
        <v>B4/22/06-A</v>
      </c>
    </row>
    <row r="181" spans="1:9" s="218" customFormat="1">
      <c r="A181" s="219"/>
      <c r="B181" s="153"/>
      <c r="C181" s="228"/>
      <c r="D181" s="219"/>
      <c r="E181" s="31"/>
      <c r="F181" s="31"/>
      <c r="H181" s="12" t="s">
        <v>1511</v>
      </c>
    </row>
    <row r="182" spans="1:9" s="4" customFormat="1">
      <c r="A182" s="219" t="s">
        <v>6</v>
      </c>
      <c r="B182" s="153" t="s">
        <v>1457</v>
      </c>
      <c r="C182" s="228">
        <v>2</v>
      </c>
      <c r="D182" s="225" t="s">
        <v>311</v>
      </c>
      <c r="E182" s="95">
        <f>+_xlfn.XLOOKUP(I182,ccs!O:O,ccs!I:I,0,0,1)</f>
        <v>596.88</v>
      </c>
      <c r="F182" s="149">
        <f>ROUND(ROUND(E182,2)*ROUND(C182,2),2)</f>
        <v>1193.76</v>
      </c>
      <c r="H182" s="12" t="s">
        <v>1511</v>
      </c>
      <c r="I182" t="str">
        <f>+_xlfn.CONCAT(H182,"-",A182)</f>
        <v>B4/22/06-B</v>
      </c>
    </row>
    <row r="183" spans="1:9" s="218" customFormat="1">
      <c r="A183" s="219"/>
      <c r="B183" s="153"/>
      <c r="C183" s="228"/>
      <c r="D183" s="219"/>
      <c r="E183" s="31"/>
      <c r="F183" s="31"/>
      <c r="H183" s="12" t="s">
        <v>1511</v>
      </c>
    </row>
    <row r="184" spans="1:9" s="218" customFormat="1">
      <c r="A184" s="32" t="s">
        <v>7</v>
      </c>
      <c r="B184" s="35" t="s">
        <v>1242</v>
      </c>
      <c r="C184" s="110">
        <v>40</v>
      </c>
      <c r="D184" s="225" t="s">
        <v>311</v>
      </c>
      <c r="E184" s="95">
        <f>+_xlfn.XLOOKUP(I184,ccs!O:O,ccs!I:I,0,0,1)</f>
        <v>1192.25</v>
      </c>
      <c r="F184" s="149">
        <f>ROUND(ROUND(E184,2)*ROUND(C184,2),2)</f>
        <v>47690</v>
      </c>
      <c r="H184" s="12" t="s">
        <v>1511</v>
      </c>
      <c r="I184" t="str">
        <f>+_xlfn.CONCAT(H184,"-",A184)</f>
        <v>B4/22/06-C</v>
      </c>
    </row>
    <row r="185" spans="1:9" s="4" customFormat="1">
      <c r="A185" s="32"/>
      <c r="B185" s="7"/>
      <c r="C185" s="110"/>
      <c r="D185" s="32"/>
      <c r="E185" s="95"/>
      <c r="F185" s="94"/>
      <c r="H185" s="12" t="s">
        <v>1511</v>
      </c>
    </row>
    <row r="186" spans="1:9" s="4" customFormat="1">
      <c r="A186" s="32" t="s">
        <v>8</v>
      </c>
      <c r="B186" s="35" t="s">
        <v>1243</v>
      </c>
      <c r="C186" s="110">
        <v>4</v>
      </c>
      <c r="D186" s="225" t="s">
        <v>311</v>
      </c>
      <c r="E186" s="95">
        <f>+_xlfn.XLOOKUP(I186,ccs!O:O,ccs!I:I,0,0,1)</f>
        <v>26.13</v>
      </c>
      <c r="F186" s="149">
        <f>ROUND(ROUND(E186,2)*ROUND(C186,2),2)</f>
        <v>104.52</v>
      </c>
      <c r="H186" s="12" t="s">
        <v>1511</v>
      </c>
      <c r="I186" t="str">
        <f>+_xlfn.CONCAT(H186,"-",A186)</f>
        <v>B4/22/06-D</v>
      </c>
    </row>
    <row r="187" spans="1:9" s="4" customFormat="1">
      <c r="A187" s="32"/>
      <c r="B187" s="36"/>
      <c r="C187" s="110"/>
      <c r="D187" s="32"/>
      <c r="E187" s="31"/>
      <c r="F187" s="31"/>
      <c r="H187" s="12" t="s">
        <v>1511</v>
      </c>
    </row>
    <row r="188" spans="1:9" s="4" customFormat="1" ht="31">
      <c r="A188" s="32"/>
      <c r="B188" s="35" t="s">
        <v>1244</v>
      </c>
      <c r="C188" s="110"/>
      <c r="D188" s="32"/>
      <c r="E188" s="31"/>
      <c r="F188" s="31"/>
      <c r="H188" s="12" t="s">
        <v>1511</v>
      </c>
    </row>
    <row r="189" spans="1:9" s="218" customFormat="1">
      <c r="A189" s="32"/>
      <c r="B189" s="36"/>
      <c r="C189" s="110"/>
      <c r="D189" s="32"/>
      <c r="E189" s="95"/>
      <c r="F189" s="94"/>
      <c r="H189" s="12" t="s">
        <v>1511</v>
      </c>
    </row>
    <row r="190" spans="1:9" s="4" customFormat="1">
      <c r="A190" s="219" t="s">
        <v>10</v>
      </c>
      <c r="B190" s="153" t="s">
        <v>1448</v>
      </c>
      <c r="C190" s="228">
        <v>7</v>
      </c>
      <c r="D190" s="225" t="s">
        <v>311</v>
      </c>
      <c r="E190" s="95">
        <f>+_xlfn.XLOOKUP(I190,ccs!O:O,ccs!I:I,0,0,1)</f>
        <v>77.88</v>
      </c>
      <c r="F190" s="149">
        <f>ROUND(ROUND(E190,2)*ROUND(C190,2),2)</f>
        <v>545.16</v>
      </c>
      <c r="H190" s="12" t="s">
        <v>1511</v>
      </c>
      <c r="I190" t="str">
        <f>+_xlfn.CONCAT(H190,"-",A190)</f>
        <v>B4/22/06-E</v>
      </c>
    </row>
    <row r="191" spans="1:9" s="218" customFormat="1">
      <c r="A191" s="219"/>
      <c r="B191" s="153"/>
      <c r="C191" s="228"/>
      <c r="D191" s="219"/>
      <c r="E191" s="31"/>
      <c r="F191" s="31"/>
      <c r="H191" s="12" t="s">
        <v>1511</v>
      </c>
    </row>
    <row r="192" spans="1:9" s="4" customFormat="1">
      <c r="A192" s="219" t="s">
        <v>11</v>
      </c>
      <c r="B192" s="153" t="s">
        <v>1449</v>
      </c>
      <c r="C192" s="228">
        <v>1</v>
      </c>
      <c r="D192" s="225" t="s">
        <v>311</v>
      </c>
      <c r="E192" s="95">
        <f>+_xlfn.XLOOKUP(I192,ccs!O:O,ccs!I:I,0,0,1)</f>
        <v>147.25</v>
      </c>
      <c r="F192" s="149">
        <f>ROUND(ROUND(E192,2)*ROUND(C192,2),2)</f>
        <v>147.25</v>
      </c>
      <c r="H192" s="12" t="s">
        <v>1511</v>
      </c>
      <c r="I192" t="str">
        <f>+_xlfn.CONCAT(H192,"-",A192)</f>
        <v>B4/22/06-F</v>
      </c>
    </row>
    <row r="193" spans="1:9" s="4" customFormat="1">
      <c r="A193" s="219"/>
      <c r="B193" s="153"/>
      <c r="C193" s="228"/>
      <c r="D193" s="219"/>
      <c r="E193" s="31"/>
      <c r="F193" s="31"/>
      <c r="H193" s="12" t="s">
        <v>1511</v>
      </c>
    </row>
    <row r="194" spans="1:9" s="4" customFormat="1">
      <c r="A194" s="32"/>
      <c r="B194" s="35" t="s">
        <v>1245</v>
      </c>
      <c r="C194" s="110"/>
      <c r="D194" s="32"/>
      <c r="E194" s="95"/>
      <c r="F194" s="94"/>
      <c r="H194" s="12" t="s">
        <v>1511</v>
      </c>
    </row>
    <row r="195" spans="1:9" s="218" customFormat="1">
      <c r="A195" s="32"/>
      <c r="B195" s="7"/>
      <c r="C195" s="110"/>
      <c r="D195" s="32"/>
      <c r="E195" s="95"/>
      <c r="F195" s="94"/>
      <c r="H195" s="12" t="s">
        <v>1511</v>
      </c>
    </row>
    <row r="196" spans="1:9" s="4" customFormat="1" ht="100" customHeight="1">
      <c r="A196" s="32"/>
      <c r="B196" s="35" t="s">
        <v>1246</v>
      </c>
      <c r="C196" s="110"/>
      <c r="D196" s="32"/>
      <c r="E196" s="95"/>
      <c r="F196" s="94"/>
      <c r="H196" s="12" t="s">
        <v>1511</v>
      </c>
    </row>
    <row r="197" spans="1:9" s="4" customFormat="1">
      <c r="A197" s="32"/>
      <c r="B197" s="35"/>
      <c r="C197" s="110"/>
      <c r="D197" s="32"/>
      <c r="E197" s="95"/>
      <c r="F197" s="94"/>
      <c r="H197" s="12" t="s">
        <v>1511</v>
      </c>
    </row>
    <row r="198" spans="1:9" s="4" customFormat="1">
      <c r="A198" s="219" t="s">
        <v>27</v>
      </c>
      <c r="B198" s="153" t="s">
        <v>1247</v>
      </c>
      <c r="C198" s="228">
        <v>2</v>
      </c>
      <c r="D198" s="219" t="s">
        <v>311</v>
      </c>
      <c r="E198" s="95">
        <f>+_xlfn.XLOOKUP(I198,ccs!O:O,ccs!I:I,0,0,1)</f>
        <v>34581.25</v>
      </c>
      <c r="F198" s="149">
        <f>ROUND(ROUND(E198,2)*ROUND(C198,2),2)</f>
        <v>69162.5</v>
      </c>
      <c r="H198" s="12" t="s">
        <v>1511</v>
      </c>
      <c r="I198" t="str">
        <f>+_xlfn.CONCAT(H198,"-",A198)</f>
        <v>B4/22/06-G</v>
      </c>
    </row>
    <row r="199" spans="1:9" s="4" customFormat="1">
      <c r="A199" s="219"/>
      <c r="B199" s="153"/>
      <c r="C199" s="228"/>
      <c r="D199" s="219"/>
      <c r="E199" s="31"/>
      <c r="F199" s="31"/>
      <c r="H199" s="12" t="s">
        <v>1511</v>
      </c>
    </row>
    <row r="200" spans="1:9" s="4" customFormat="1">
      <c r="A200" s="219" t="s">
        <v>28</v>
      </c>
      <c r="B200" s="153" t="s">
        <v>1248</v>
      </c>
      <c r="C200" s="228">
        <v>2</v>
      </c>
      <c r="D200" s="219" t="s">
        <v>311</v>
      </c>
      <c r="E200" s="95">
        <f>+_xlfn.XLOOKUP(I200,ccs!O:O,ccs!I:I,0,0,1)</f>
        <v>34581.25</v>
      </c>
      <c r="F200" s="149">
        <f>ROUND(ROUND(E200,2)*ROUND(C200,2),2)</f>
        <v>69162.5</v>
      </c>
      <c r="H200" s="12" t="s">
        <v>1511</v>
      </c>
      <c r="I200" t="str">
        <f>+_xlfn.CONCAT(H200,"-",A200)</f>
        <v>B4/22/06-H</v>
      </c>
    </row>
    <row r="201" spans="1:9" s="4" customFormat="1">
      <c r="A201" s="219"/>
      <c r="B201" s="153"/>
      <c r="C201" s="228"/>
      <c r="D201" s="219"/>
      <c r="E201" s="31"/>
      <c r="F201" s="31"/>
      <c r="H201" s="12" t="s">
        <v>1511</v>
      </c>
    </row>
    <row r="202" spans="1:9" s="4" customFormat="1" ht="31">
      <c r="A202" s="32"/>
      <c r="B202" s="35" t="s">
        <v>1249</v>
      </c>
      <c r="C202" s="110"/>
      <c r="D202" s="32"/>
      <c r="E202" s="95"/>
      <c r="F202" s="94"/>
      <c r="H202" s="12" t="s">
        <v>1511</v>
      </c>
    </row>
    <row r="203" spans="1:9" s="4" customFormat="1">
      <c r="A203" s="32"/>
      <c r="B203" s="7"/>
      <c r="C203" s="110"/>
      <c r="D203" s="32"/>
      <c r="E203" s="95"/>
      <c r="F203" s="94"/>
      <c r="H203" s="12" t="s">
        <v>1511</v>
      </c>
    </row>
    <row r="204" spans="1:9" s="4" customFormat="1" ht="108.5">
      <c r="A204" s="32"/>
      <c r="B204" s="35" t="s">
        <v>1250</v>
      </c>
      <c r="C204" s="110"/>
      <c r="D204" s="32"/>
      <c r="E204" s="95"/>
      <c r="F204" s="94"/>
      <c r="H204" s="12" t="s">
        <v>1511</v>
      </c>
    </row>
    <row r="205" spans="1:9" s="4" customFormat="1">
      <c r="A205" s="32"/>
      <c r="B205" s="35"/>
      <c r="C205" s="110"/>
      <c r="D205" s="32"/>
      <c r="E205" s="95"/>
      <c r="F205" s="94"/>
      <c r="H205" s="12" t="s">
        <v>1511</v>
      </c>
    </row>
    <row r="206" spans="1:9" s="218" customFormat="1">
      <c r="A206" s="219" t="s">
        <v>33</v>
      </c>
      <c r="B206" s="153" t="s">
        <v>1251</v>
      </c>
      <c r="C206" s="228">
        <v>1</v>
      </c>
      <c r="D206" s="219" t="s">
        <v>1252</v>
      </c>
      <c r="E206" s="95">
        <f>+_xlfn.XLOOKUP(I206,ccs!O:O,ccs!I:I,0,0,1)</f>
        <v>65615</v>
      </c>
      <c r="F206" s="149">
        <f>ROUND(ROUND(E206,2)*ROUND(C206,2),2)</f>
        <v>65615</v>
      </c>
      <c r="H206" s="12" t="s">
        <v>1511</v>
      </c>
      <c r="I206" t="str">
        <f>+_xlfn.CONCAT(H206,"-",A206)</f>
        <v>B4/22/06-J</v>
      </c>
    </row>
    <row r="207" spans="1:9" s="218" customFormat="1">
      <c r="A207" s="32"/>
      <c r="B207" s="7"/>
      <c r="C207" s="110"/>
      <c r="D207" s="32"/>
      <c r="E207" s="95"/>
      <c r="F207" s="94"/>
      <c r="H207" s="12" t="s">
        <v>1511</v>
      </c>
    </row>
    <row r="208" spans="1:9" s="4" customFormat="1">
      <c r="A208" s="219" t="s">
        <v>5</v>
      </c>
      <c r="B208" s="153" t="s">
        <v>1253</v>
      </c>
      <c r="C208" s="228">
        <v>1</v>
      </c>
      <c r="D208" s="219" t="s">
        <v>1252</v>
      </c>
      <c r="E208" s="95">
        <f>+_xlfn.XLOOKUP(I208,ccs!O:O,ccs!I:I,0,0,1)</f>
        <v>65615</v>
      </c>
      <c r="F208" s="149">
        <f>ROUND(ROUND(E208,2)*ROUND(C208,2),2)</f>
        <v>65615</v>
      </c>
      <c r="H208" s="12" t="s">
        <v>1512</v>
      </c>
      <c r="I208" t="str">
        <f>+_xlfn.CONCAT(H208,"-",A208)</f>
        <v>B4/22/07-A</v>
      </c>
    </row>
    <row r="209" spans="1:9" s="4" customFormat="1">
      <c r="A209" s="32"/>
      <c r="B209" s="7"/>
      <c r="C209" s="110"/>
      <c r="D209" s="32"/>
      <c r="E209" s="95"/>
      <c r="F209" s="94"/>
      <c r="H209" s="12" t="s">
        <v>1512</v>
      </c>
    </row>
    <row r="210" spans="1:9" s="4" customFormat="1" ht="93">
      <c r="A210" s="32"/>
      <c r="B210" s="35" t="s">
        <v>1254</v>
      </c>
      <c r="C210" s="110"/>
      <c r="D210" s="32"/>
      <c r="E210" s="95"/>
      <c r="F210" s="94"/>
      <c r="H210" s="12" t="s">
        <v>1512</v>
      </c>
    </row>
    <row r="211" spans="1:9" s="4" customFormat="1">
      <c r="A211" s="32"/>
      <c r="B211" s="35"/>
      <c r="C211" s="110"/>
      <c r="D211" s="32"/>
      <c r="E211" s="95"/>
      <c r="F211" s="94"/>
      <c r="H211" s="12" t="s">
        <v>1512</v>
      </c>
    </row>
    <row r="212" spans="1:9" s="4" customFormat="1">
      <c r="A212" s="219" t="s">
        <v>6</v>
      </c>
      <c r="B212" s="153" t="s">
        <v>1255</v>
      </c>
      <c r="C212" s="228">
        <v>1</v>
      </c>
      <c r="D212" s="219" t="s">
        <v>1252</v>
      </c>
      <c r="E212" s="95">
        <f>+_xlfn.XLOOKUP(I212,ccs!O:O,ccs!I:I,0,0,1)</f>
        <v>65615</v>
      </c>
      <c r="F212" s="149">
        <f>ROUND(ROUND(E212,2)*ROUND(C212,2),2)</f>
        <v>65615</v>
      </c>
      <c r="H212" s="12" t="s">
        <v>1512</v>
      </c>
      <c r="I212" t="str">
        <f>+_xlfn.CONCAT(H212,"-",A212)</f>
        <v>B4/22/07-B</v>
      </c>
    </row>
    <row r="213" spans="1:9" s="4" customFormat="1">
      <c r="A213" s="32"/>
      <c r="B213" s="7"/>
      <c r="C213" s="110"/>
      <c r="D213" s="32"/>
      <c r="E213" s="95"/>
      <c r="F213" s="94"/>
      <c r="H213" s="12" t="s">
        <v>1512</v>
      </c>
    </row>
    <row r="214" spans="1:9" s="4" customFormat="1" ht="31">
      <c r="A214" s="32"/>
      <c r="B214" s="35" t="s">
        <v>1256</v>
      </c>
      <c r="C214" s="110"/>
      <c r="D214" s="32"/>
      <c r="E214" s="95"/>
      <c r="F214" s="94"/>
      <c r="H214" s="12" t="s">
        <v>1512</v>
      </c>
    </row>
    <row r="215" spans="1:9" s="4" customFormat="1">
      <c r="A215" s="32"/>
      <c r="B215" s="7"/>
      <c r="C215" s="110"/>
      <c r="D215" s="32"/>
      <c r="E215" s="95"/>
      <c r="F215" s="94"/>
      <c r="H215" s="12" t="s">
        <v>1512</v>
      </c>
    </row>
    <row r="216" spans="1:9" s="4" customFormat="1">
      <c r="A216" s="219" t="s">
        <v>7</v>
      </c>
      <c r="B216" s="153" t="s">
        <v>1257</v>
      </c>
      <c r="C216" s="228">
        <v>1</v>
      </c>
      <c r="D216" s="219" t="s">
        <v>311</v>
      </c>
      <c r="E216" s="95">
        <f>+_xlfn.XLOOKUP(I216,ccs!O:O,ccs!I:I,0,0,1)</f>
        <v>9559.3799999999992</v>
      </c>
      <c r="F216" s="149">
        <f>ROUND(ROUND(E216,2)*ROUND(C216,2),2)</f>
        <v>9559.3799999999992</v>
      </c>
      <c r="H216" s="12" t="s">
        <v>1512</v>
      </c>
      <c r="I216" t="str">
        <f>+_xlfn.CONCAT(H216,"-",A216)</f>
        <v>B4/22/07-C</v>
      </c>
    </row>
    <row r="217" spans="1:9" s="4" customFormat="1">
      <c r="A217" s="32"/>
      <c r="B217" s="7"/>
      <c r="C217" s="110"/>
      <c r="D217" s="32"/>
      <c r="E217" s="95"/>
      <c r="F217" s="94"/>
      <c r="H217" s="12" t="s">
        <v>1512</v>
      </c>
    </row>
    <row r="218" spans="1:9" s="4" customFormat="1" ht="31">
      <c r="A218" s="32"/>
      <c r="B218" s="35" t="s">
        <v>1258</v>
      </c>
      <c r="C218" s="110"/>
      <c r="D218" s="32"/>
      <c r="E218" s="95"/>
      <c r="F218" s="94"/>
      <c r="H218" s="12" t="s">
        <v>1512</v>
      </c>
    </row>
    <row r="219" spans="1:9" s="4" customFormat="1">
      <c r="A219" s="32"/>
      <c r="B219" s="7"/>
      <c r="C219" s="110"/>
      <c r="D219" s="32"/>
      <c r="E219" s="95"/>
      <c r="F219" s="94"/>
      <c r="H219" s="12" t="s">
        <v>1512</v>
      </c>
    </row>
    <row r="220" spans="1:9" s="4" customFormat="1" ht="62">
      <c r="A220" s="32"/>
      <c r="B220" s="35" t="s">
        <v>1259</v>
      </c>
      <c r="C220" s="110"/>
      <c r="D220" s="32"/>
      <c r="E220" s="95"/>
      <c r="F220" s="94"/>
      <c r="H220" s="12" t="s">
        <v>1512</v>
      </c>
    </row>
    <row r="221" spans="1:9" s="4" customFormat="1">
      <c r="A221" s="32"/>
      <c r="B221" s="35"/>
      <c r="C221" s="110"/>
      <c r="D221" s="32"/>
      <c r="E221" s="95"/>
      <c r="F221" s="94"/>
      <c r="H221" s="12" t="s">
        <v>1512</v>
      </c>
    </row>
    <row r="222" spans="1:9" s="4" customFormat="1">
      <c r="A222" s="219" t="s">
        <v>8</v>
      </c>
      <c r="B222" s="153" t="s">
        <v>1449</v>
      </c>
      <c r="C222" s="226">
        <v>700</v>
      </c>
      <c r="D222" s="225" t="s">
        <v>179</v>
      </c>
      <c r="E222" s="95">
        <f>+_xlfn.XLOOKUP(I222,ccs!O:O,ccs!I:I,0,0,1)</f>
        <v>52.13</v>
      </c>
      <c r="F222" s="149">
        <f>ROUND(ROUND(E222,2)*ROUND(C222,2),2)</f>
        <v>36491</v>
      </c>
      <c r="H222" s="12" t="s">
        <v>1512</v>
      </c>
      <c r="I222" t="str">
        <f>+_xlfn.CONCAT(H222,"-",A222)</f>
        <v>B4/22/07-D</v>
      </c>
    </row>
    <row r="223" spans="1:9" s="4" customFormat="1">
      <c r="A223" s="219"/>
      <c r="B223" s="153"/>
      <c r="C223" s="226"/>
      <c r="D223" s="225"/>
      <c r="E223" s="31"/>
      <c r="F223" s="31"/>
      <c r="H223" s="12" t="s">
        <v>1512</v>
      </c>
    </row>
    <row r="224" spans="1:9" s="4" customFormat="1">
      <c r="A224" s="219" t="s">
        <v>10</v>
      </c>
      <c r="B224" s="153" t="s">
        <v>1456</v>
      </c>
      <c r="C224" s="226">
        <v>400</v>
      </c>
      <c r="D224" s="225" t="s">
        <v>179</v>
      </c>
      <c r="E224" s="95">
        <f>+_xlfn.XLOOKUP(I224,ccs!O:O,ccs!I:I,0,0,1)</f>
        <v>87</v>
      </c>
      <c r="F224" s="149">
        <f>ROUND(ROUND(E224,2)*ROUND(C224,2),2)</f>
        <v>34800</v>
      </c>
      <c r="H224" s="12" t="s">
        <v>1512</v>
      </c>
      <c r="I224" t="str">
        <f>+_xlfn.CONCAT(H224,"-",A224)</f>
        <v>B4/22/07-E</v>
      </c>
    </row>
    <row r="225" spans="1:9" s="4" customFormat="1">
      <c r="A225" s="32"/>
      <c r="B225" s="7"/>
      <c r="C225" s="110"/>
      <c r="D225" s="32"/>
      <c r="E225" s="95"/>
      <c r="F225" s="94"/>
      <c r="H225" s="12" t="s">
        <v>1512</v>
      </c>
    </row>
    <row r="226" spans="1:9" s="4" customFormat="1">
      <c r="A226" s="219" t="s">
        <v>11</v>
      </c>
      <c r="B226" s="153" t="s">
        <v>1447</v>
      </c>
      <c r="C226" s="226">
        <v>420</v>
      </c>
      <c r="D226" s="225" t="s">
        <v>179</v>
      </c>
      <c r="E226" s="95">
        <f>+_xlfn.XLOOKUP(I226,ccs!O:O,ccs!I:I,0,0,1)</f>
        <v>137.5</v>
      </c>
      <c r="F226" s="149">
        <f>ROUND(ROUND(E226,2)*ROUND(C226,2),2)</f>
        <v>57750</v>
      </c>
      <c r="H226" s="12" t="s">
        <v>1512</v>
      </c>
      <c r="I226" t="str">
        <f>+_xlfn.CONCAT(H226,"-",A226)</f>
        <v>B4/22/07-F</v>
      </c>
    </row>
    <row r="227" spans="1:9" s="4" customFormat="1">
      <c r="A227" s="32"/>
      <c r="B227" s="7"/>
      <c r="C227" s="110"/>
      <c r="D227" s="32"/>
      <c r="E227" s="95"/>
      <c r="F227" s="94"/>
      <c r="H227" s="12" t="s">
        <v>1512</v>
      </c>
    </row>
    <row r="228" spans="1:9" s="4" customFormat="1" ht="46.5">
      <c r="A228" s="32"/>
      <c r="B228" s="35" t="s">
        <v>1260</v>
      </c>
      <c r="C228" s="110"/>
      <c r="D228" s="32"/>
      <c r="E228" s="95"/>
      <c r="F228" s="94"/>
      <c r="H228" s="12" t="s">
        <v>1512</v>
      </c>
    </row>
    <row r="229" spans="1:9" s="4" customFormat="1">
      <c r="A229" s="219"/>
      <c r="B229" s="153"/>
      <c r="C229" s="226"/>
      <c r="D229" s="230"/>
      <c r="E229" s="227"/>
      <c r="F229" s="221"/>
      <c r="H229" s="12" t="s">
        <v>1512</v>
      </c>
    </row>
    <row r="230" spans="1:9" s="4" customFormat="1">
      <c r="A230" s="219" t="s">
        <v>27</v>
      </c>
      <c r="B230" s="153" t="s">
        <v>1449</v>
      </c>
      <c r="C230" s="226">
        <v>15</v>
      </c>
      <c r="D230" s="225" t="s">
        <v>179</v>
      </c>
      <c r="E230" s="95">
        <f>+_xlfn.XLOOKUP(I230,ccs!O:O,ccs!I:I,0,0,1)</f>
        <v>52.13</v>
      </c>
      <c r="F230" s="149">
        <f>ROUND(ROUND(E230,2)*ROUND(C230,2),2)</f>
        <v>781.95</v>
      </c>
      <c r="H230" s="12" t="s">
        <v>1512</v>
      </c>
      <c r="I230" t="str">
        <f>+_xlfn.CONCAT(H230,"-",A230)</f>
        <v>B4/22/07-G</v>
      </c>
    </row>
    <row r="231" spans="1:9" s="4" customFormat="1">
      <c r="A231" s="219"/>
      <c r="B231" s="153"/>
      <c r="C231" s="226">
        <v>0</v>
      </c>
      <c r="D231" s="230"/>
      <c r="E231" s="227"/>
      <c r="F231" s="221"/>
      <c r="H231" s="12" t="s">
        <v>1512</v>
      </c>
    </row>
    <row r="232" spans="1:9" s="4" customFormat="1">
      <c r="A232" s="219" t="s">
        <v>28</v>
      </c>
      <c r="B232" s="153" t="s">
        <v>1450</v>
      </c>
      <c r="C232" s="226">
        <v>250</v>
      </c>
      <c r="D232" s="225" t="s">
        <v>179</v>
      </c>
      <c r="E232" s="95">
        <f>+_xlfn.XLOOKUP(I232,ccs!O:O,ccs!I:I,0,0,1)</f>
        <v>87</v>
      </c>
      <c r="F232" s="149">
        <f>ROUND(ROUND(E232,2)*ROUND(C232,2),2)</f>
        <v>21750</v>
      </c>
      <c r="H232" s="12" t="s">
        <v>1512</v>
      </c>
      <c r="I232" t="str">
        <f>+_xlfn.CONCAT(H232,"-",A232)</f>
        <v>B4/22/07-H</v>
      </c>
    </row>
    <row r="233" spans="1:9" s="4" customFormat="1">
      <c r="A233" s="219"/>
      <c r="B233" s="153"/>
      <c r="C233" s="226">
        <v>0</v>
      </c>
      <c r="D233" s="230"/>
      <c r="E233" s="227"/>
      <c r="F233" s="221"/>
      <c r="H233" s="12" t="s">
        <v>1512</v>
      </c>
    </row>
    <row r="234" spans="1:9" s="4" customFormat="1">
      <c r="A234" s="219" t="s">
        <v>33</v>
      </c>
      <c r="B234" s="153" t="s">
        <v>1447</v>
      </c>
      <c r="C234" s="226">
        <v>840</v>
      </c>
      <c r="D234" s="225" t="s">
        <v>179</v>
      </c>
      <c r="E234" s="95">
        <f>+_xlfn.XLOOKUP(I234,ccs!O:O,ccs!I:I,0,0,1)</f>
        <v>137.5</v>
      </c>
      <c r="F234" s="149">
        <f>ROUND(ROUND(E234,2)*ROUND(C234,2),2)</f>
        <v>115500</v>
      </c>
      <c r="H234" s="12" t="s">
        <v>1512</v>
      </c>
      <c r="I234" t="str">
        <f>+_xlfn.CONCAT(H234,"-",A234)</f>
        <v>B4/22/07-J</v>
      </c>
    </row>
    <row r="235" spans="1:9" s="4" customFormat="1">
      <c r="A235" s="219"/>
      <c r="B235" s="153"/>
      <c r="C235" s="226">
        <v>0</v>
      </c>
      <c r="D235" s="230"/>
      <c r="E235" s="227"/>
      <c r="F235" s="221"/>
      <c r="H235" s="12" t="s">
        <v>1512</v>
      </c>
    </row>
    <row r="236" spans="1:9" s="4" customFormat="1" ht="46.5">
      <c r="A236" s="32"/>
      <c r="B236" s="35" t="s">
        <v>1261</v>
      </c>
      <c r="C236" s="226">
        <v>0</v>
      </c>
      <c r="D236" s="32"/>
      <c r="E236" s="95"/>
      <c r="F236" s="94"/>
      <c r="H236" s="12" t="s">
        <v>1513</v>
      </c>
    </row>
    <row r="237" spans="1:9" s="4" customFormat="1">
      <c r="A237" s="32"/>
      <c r="B237" s="35"/>
      <c r="C237" s="226">
        <v>0</v>
      </c>
      <c r="D237" s="32"/>
      <c r="E237" s="95"/>
      <c r="F237" s="94"/>
      <c r="H237" s="12" t="s">
        <v>1513</v>
      </c>
    </row>
    <row r="238" spans="1:9" s="218" customFormat="1">
      <c r="A238" s="219" t="s">
        <v>5</v>
      </c>
      <c r="B238" s="153" t="s">
        <v>1458</v>
      </c>
      <c r="C238" s="226">
        <v>135</v>
      </c>
      <c r="D238" s="225" t="s">
        <v>179</v>
      </c>
      <c r="E238" s="95">
        <f>+_xlfn.XLOOKUP(I238,ccs!O:O,ccs!I:I,0,0,1)</f>
        <v>676.63</v>
      </c>
      <c r="F238" s="149">
        <f>ROUND(ROUND(E238,2)*ROUND(C238,2),2)</f>
        <v>91345.05</v>
      </c>
      <c r="H238" s="12" t="s">
        <v>1513</v>
      </c>
      <c r="I238" t="str">
        <f>+_xlfn.CONCAT(H238,"-",A238)</f>
        <v>B4/22/08-A</v>
      </c>
    </row>
    <row r="239" spans="1:9" s="218" customFormat="1">
      <c r="A239" s="219"/>
      <c r="B239" s="153"/>
      <c r="C239" s="226">
        <v>0</v>
      </c>
      <c r="D239" s="225"/>
      <c r="E239" s="31"/>
      <c r="F239" s="31"/>
      <c r="H239" s="12" t="s">
        <v>1513</v>
      </c>
    </row>
    <row r="240" spans="1:9" s="4" customFormat="1">
      <c r="A240" s="219" t="s">
        <v>6</v>
      </c>
      <c r="B240" s="153" t="s">
        <v>1459</v>
      </c>
      <c r="C240" s="226">
        <v>870</v>
      </c>
      <c r="D240" s="225" t="s">
        <v>179</v>
      </c>
      <c r="E240" s="95">
        <f>+_xlfn.XLOOKUP(I240,ccs!O:O,ccs!I:I,0,0,1)</f>
        <v>778.5</v>
      </c>
      <c r="F240" s="149">
        <f>ROUND(ROUND(E240,2)*ROUND(C240,2),2)</f>
        <v>677295</v>
      </c>
      <c r="H240" s="12" t="s">
        <v>1513</v>
      </c>
      <c r="I240" t="str">
        <f>+_xlfn.CONCAT(H240,"-",A240)</f>
        <v>B4/22/08-B</v>
      </c>
    </row>
    <row r="241" spans="1:9" s="4" customFormat="1">
      <c r="A241" s="219"/>
      <c r="B241" s="153"/>
      <c r="C241" s="226">
        <v>0</v>
      </c>
      <c r="D241" s="225"/>
      <c r="E241" s="31"/>
      <c r="F241" s="31"/>
      <c r="H241" s="12" t="s">
        <v>1513</v>
      </c>
    </row>
    <row r="242" spans="1:9" s="4" customFormat="1">
      <c r="A242" s="219" t="s">
        <v>7</v>
      </c>
      <c r="B242" s="153" t="s">
        <v>1460</v>
      </c>
      <c r="C242" s="226">
        <v>285</v>
      </c>
      <c r="D242" s="225" t="s">
        <v>179</v>
      </c>
      <c r="E242" s="95">
        <f>+_xlfn.XLOOKUP(I242,ccs!O:O,ccs!I:I,0,0,1)</f>
        <v>1214.1300000000001</v>
      </c>
      <c r="F242" s="149">
        <f>ROUND(ROUND(E242,2)*ROUND(C242,2),2)</f>
        <v>346027.05</v>
      </c>
      <c r="H242" s="12" t="s">
        <v>1513</v>
      </c>
      <c r="I242" t="str">
        <f>+_xlfn.CONCAT(H242,"-",A242)</f>
        <v>B4/22/08-C</v>
      </c>
    </row>
    <row r="243" spans="1:9" s="4" customFormat="1">
      <c r="A243" s="32"/>
      <c r="B243" s="7"/>
      <c r="C243" s="226">
        <v>0</v>
      </c>
      <c r="D243" s="32"/>
      <c r="E243" s="95"/>
      <c r="F243" s="94"/>
      <c r="H243" s="12" t="s">
        <v>1513</v>
      </c>
    </row>
    <row r="244" spans="1:9" s="4" customFormat="1" ht="62">
      <c r="A244" s="32"/>
      <c r="B244" s="35" t="s">
        <v>1262</v>
      </c>
      <c r="C244" s="226">
        <v>0</v>
      </c>
      <c r="D244" s="32"/>
      <c r="E244" s="95"/>
      <c r="F244" s="94"/>
      <c r="H244" s="12" t="s">
        <v>1513</v>
      </c>
    </row>
    <row r="245" spans="1:9" s="4" customFormat="1">
      <c r="A245" s="32"/>
      <c r="B245" s="35"/>
      <c r="C245" s="226">
        <v>0</v>
      </c>
      <c r="D245" s="32"/>
      <c r="E245" s="95"/>
      <c r="F245" s="94"/>
      <c r="H245" s="12" t="s">
        <v>1513</v>
      </c>
    </row>
    <row r="246" spans="1:9" s="4" customFormat="1">
      <c r="A246" s="219" t="s">
        <v>8</v>
      </c>
      <c r="B246" s="153" t="s">
        <v>1461</v>
      </c>
      <c r="C246" s="226">
        <v>120</v>
      </c>
      <c r="D246" s="225" t="s">
        <v>179</v>
      </c>
      <c r="E246" s="95">
        <f>+_xlfn.XLOOKUP(I246,ccs!O:O,ccs!I:I,0,0,1)</f>
        <v>676.63</v>
      </c>
      <c r="F246" s="149">
        <f>ROUND(ROUND(E246,2)*ROUND(C246,2),2)</f>
        <v>81195.600000000006</v>
      </c>
      <c r="H246" s="12" t="s">
        <v>1513</v>
      </c>
      <c r="I246" t="str">
        <f>+_xlfn.CONCAT(H246,"-",A246)</f>
        <v>B4/22/08-D</v>
      </c>
    </row>
    <row r="247" spans="1:9" s="218" customFormat="1">
      <c r="A247" s="219"/>
      <c r="B247" s="153"/>
      <c r="C247" s="226">
        <v>0</v>
      </c>
      <c r="D247" s="225"/>
      <c r="E247" s="31"/>
      <c r="F247" s="31"/>
      <c r="H247" s="12" t="s">
        <v>1513</v>
      </c>
    </row>
    <row r="248" spans="1:9" s="4" customFormat="1" ht="46.5">
      <c r="A248" s="32"/>
      <c r="B248" s="35" t="s">
        <v>1263</v>
      </c>
      <c r="C248" s="226">
        <v>0</v>
      </c>
      <c r="D248" s="32"/>
      <c r="E248" s="95"/>
      <c r="F248" s="94"/>
      <c r="H248" s="12" t="s">
        <v>1513</v>
      </c>
    </row>
    <row r="249" spans="1:9" s="218" customFormat="1">
      <c r="A249" s="32"/>
      <c r="B249" s="35"/>
      <c r="C249" s="226">
        <v>0</v>
      </c>
      <c r="D249" s="32"/>
      <c r="E249" s="95"/>
      <c r="F249" s="94"/>
      <c r="H249" s="12" t="s">
        <v>1513</v>
      </c>
    </row>
    <row r="250" spans="1:9" s="218" customFormat="1">
      <c r="A250" s="219" t="s">
        <v>10</v>
      </c>
      <c r="B250" s="153" t="s">
        <v>1449</v>
      </c>
      <c r="C250" s="226">
        <v>15</v>
      </c>
      <c r="D250" s="225" t="s">
        <v>179</v>
      </c>
      <c r="E250" s="95">
        <f>+_xlfn.XLOOKUP(I250,ccs!O:O,ccs!I:I,0,0,1)</f>
        <v>52.13</v>
      </c>
      <c r="F250" s="149">
        <f>ROUND(ROUND(E250,2)*ROUND(C250,2),2)</f>
        <v>781.95</v>
      </c>
      <c r="H250" s="12" t="s">
        <v>1513</v>
      </c>
      <c r="I250" t="str">
        <f>+_xlfn.CONCAT(H250,"-",A250)</f>
        <v>B4/22/08-E</v>
      </c>
    </row>
    <row r="251" spans="1:9" s="218" customFormat="1">
      <c r="A251" s="32"/>
      <c r="B251" s="35"/>
      <c r="C251" s="110"/>
      <c r="D251" s="32"/>
      <c r="E251" s="95"/>
      <c r="F251" s="94"/>
      <c r="H251" s="12" t="s">
        <v>1513</v>
      </c>
    </row>
    <row r="252" spans="1:9" s="4" customFormat="1" ht="31">
      <c r="A252" s="32"/>
      <c r="B252" s="35" t="s">
        <v>1264</v>
      </c>
      <c r="C252" s="110"/>
      <c r="D252" s="32"/>
      <c r="E252" s="95"/>
      <c r="F252" s="94"/>
      <c r="H252" s="12" t="s">
        <v>1513</v>
      </c>
    </row>
    <row r="253" spans="1:9" s="218" customFormat="1">
      <c r="A253" s="32"/>
      <c r="B253" s="7"/>
      <c r="C253" s="110"/>
      <c r="D253" s="32"/>
      <c r="E253" s="95"/>
      <c r="F253" s="94"/>
      <c r="H253" s="12" t="s">
        <v>1513</v>
      </c>
    </row>
    <row r="254" spans="1:9" s="4" customFormat="1">
      <c r="A254" s="32"/>
      <c r="B254" s="35" t="s">
        <v>1265</v>
      </c>
      <c r="C254" s="110"/>
      <c r="D254" s="32"/>
      <c r="E254" s="95"/>
      <c r="F254" s="94"/>
      <c r="H254" s="12" t="s">
        <v>1513</v>
      </c>
    </row>
    <row r="255" spans="1:9" s="218" customFormat="1">
      <c r="A255" s="225"/>
      <c r="B255" s="153"/>
      <c r="C255" s="226"/>
      <c r="D255" s="225"/>
      <c r="E255" s="31"/>
      <c r="F255" s="31"/>
      <c r="H255" s="12" t="s">
        <v>1513</v>
      </c>
    </row>
    <row r="256" spans="1:9" s="218" customFormat="1">
      <c r="A256" s="219" t="s">
        <v>11</v>
      </c>
      <c r="B256" s="153" t="s">
        <v>1266</v>
      </c>
      <c r="C256" s="228">
        <v>4</v>
      </c>
      <c r="D256" s="225" t="s">
        <v>311</v>
      </c>
      <c r="E256" s="95">
        <f>+_xlfn.XLOOKUP(I256,ccs!O:O,ccs!I:I,0,0,1)</f>
        <v>471.88</v>
      </c>
      <c r="F256" s="149">
        <f>ROUND(ROUND(E256,2)*ROUND(C256,2),2)</f>
        <v>1887.52</v>
      </c>
      <c r="H256" s="12" t="s">
        <v>1513</v>
      </c>
      <c r="I256" t="str">
        <f>+_xlfn.CONCAT(H256,"-",A256)</f>
        <v>B4/22/08-F</v>
      </c>
    </row>
    <row r="257" spans="1:9" s="218" customFormat="1">
      <c r="A257" s="219"/>
      <c r="B257" s="153"/>
      <c r="C257" s="228"/>
      <c r="D257" s="219"/>
      <c r="E257" s="31"/>
      <c r="F257" s="31"/>
      <c r="H257" s="12" t="s">
        <v>1513</v>
      </c>
    </row>
    <row r="258" spans="1:9" s="4" customFormat="1">
      <c r="A258" s="219" t="s">
        <v>27</v>
      </c>
      <c r="B258" s="153" t="s">
        <v>1267</v>
      </c>
      <c r="C258" s="228">
        <v>5</v>
      </c>
      <c r="D258" s="225" t="s">
        <v>311</v>
      </c>
      <c r="E258" s="95">
        <f>+_xlfn.XLOOKUP(I258,ccs!O:O,ccs!I:I,0,0,1)</f>
        <v>217.25</v>
      </c>
      <c r="F258" s="149">
        <f>ROUND(ROUND(E258,2)*ROUND(C258,2),2)</f>
        <v>1086.25</v>
      </c>
      <c r="H258" s="12" t="s">
        <v>1513</v>
      </c>
      <c r="I258" t="str">
        <f>+_xlfn.CONCAT(H258,"-",A258)</f>
        <v>B4/22/08-G</v>
      </c>
    </row>
    <row r="259" spans="1:9" s="4" customFormat="1">
      <c r="A259" s="219"/>
      <c r="B259" s="153"/>
      <c r="C259" s="228"/>
      <c r="D259" s="219"/>
      <c r="E259" s="31"/>
      <c r="F259" s="31"/>
      <c r="H259" s="12" t="s">
        <v>1513</v>
      </c>
    </row>
    <row r="260" spans="1:9" s="4" customFormat="1">
      <c r="A260" s="219" t="s">
        <v>28</v>
      </c>
      <c r="B260" s="153" t="s">
        <v>1268</v>
      </c>
      <c r="C260" s="228">
        <v>30</v>
      </c>
      <c r="D260" s="225" t="s">
        <v>311</v>
      </c>
      <c r="E260" s="95">
        <f>+_xlfn.XLOOKUP(I260,ccs!O:O,ccs!I:I,0,0,1)</f>
        <v>217.25</v>
      </c>
      <c r="F260" s="149">
        <f>ROUND(ROUND(E260,2)*ROUND(C260,2),2)</f>
        <v>6517.5</v>
      </c>
      <c r="H260" s="12" t="s">
        <v>1513</v>
      </c>
      <c r="I260" t="str">
        <f>+_xlfn.CONCAT(H260,"-",A260)</f>
        <v>B4/22/08-H</v>
      </c>
    </row>
    <row r="261" spans="1:9" s="218" customFormat="1">
      <c r="A261" s="32"/>
      <c r="B261" s="7"/>
      <c r="C261" s="110"/>
      <c r="D261" s="32"/>
      <c r="E261" s="95"/>
      <c r="F261" s="94"/>
      <c r="H261" s="12" t="s">
        <v>1513</v>
      </c>
    </row>
    <row r="262" spans="1:9" s="218" customFormat="1">
      <c r="A262" s="32"/>
      <c r="B262" s="35" t="s">
        <v>1269</v>
      </c>
      <c r="C262" s="110"/>
      <c r="D262" s="32"/>
      <c r="E262" s="95"/>
      <c r="F262" s="94"/>
      <c r="H262" s="12" t="s">
        <v>1513</v>
      </c>
    </row>
    <row r="263" spans="1:9" s="4" customFormat="1">
      <c r="A263" s="32"/>
      <c r="B263" s="7"/>
      <c r="C263" s="110"/>
      <c r="D263" s="32"/>
      <c r="E263" s="95"/>
      <c r="F263" s="94"/>
      <c r="H263" s="12" t="s">
        <v>1513</v>
      </c>
    </row>
    <row r="264" spans="1:9" s="4" customFormat="1">
      <c r="A264" s="32" t="s">
        <v>33</v>
      </c>
      <c r="B264" s="36" t="s">
        <v>1270</v>
      </c>
      <c r="C264" s="110">
        <v>45</v>
      </c>
      <c r="D264" s="225" t="s">
        <v>311</v>
      </c>
      <c r="E264" s="95">
        <f>+_xlfn.XLOOKUP(I264,ccs!O:O,ccs!I:I,0,0,1)</f>
        <v>756.25</v>
      </c>
      <c r="F264" s="149">
        <f>ROUND(ROUND(E264,2)*ROUND(C264,2),2)</f>
        <v>34031.25</v>
      </c>
      <c r="H264" s="12" t="s">
        <v>1513</v>
      </c>
      <c r="I264" t="str">
        <f>+_xlfn.CONCAT(H264,"-",A264)</f>
        <v>B4/22/08-J</v>
      </c>
    </row>
    <row r="265" spans="1:9" s="218" customFormat="1">
      <c r="A265" s="32"/>
      <c r="B265" s="7"/>
      <c r="C265" s="110"/>
      <c r="D265" s="32"/>
      <c r="E265" s="95"/>
      <c r="F265" s="94"/>
      <c r="H265" s="12" t="s">
        <v>1513</v>
      </c>
    </row>
    <row r="266" spans="1:9" s="218" customFormat="1">
      <c r="A266" s="32" t="s">
        <v>34</v>
      </c>
      <c r="B266" s="36" t="s">
        <v>1271</v>
      </c>
      <c r="C266" s="110">
        <v>15</v>
      </c>
      <c r="D266" s="225" t="s">
        <v>311</v>
      </c>
      <c r="E266" s="95">
        <f>+_xlfn.XLOOKUP(I266,ccs!O:O,ccs!I:I,0,0,1)</f>
        <v>881.25</v>
      </c>
      <c r="F266" s="149">
        <f>ROUND(ROUND(E266,2)*ROUND(C266,2),2)</f>
        <v>13218.75</v>
      </c>
      <c r="H266" s="12" t="s">
        <v>1513</v>
      </c>
      <c r="I266" t="str">
        <f>+_xlfn.CONCAT(H266,"-",A266)</f>
        <v>B4/22/08-K</v>
      </c>
    </row>
    <row r="267" spans="1:9" s="218" customFormat="1">
      <c r="A267" s="32"/>
      <c r="B267" s="36"/>
      <c r="C267" s="110"/>
      <c r="D267" s="219"/>
      <c r="E267" s="31"/>
      <c r="F267" s="31"/>
      <c r="H267" s="12" t="s">
        <v>1513</v>
      </c>
    </row>
    <row r="268" spans="1:9" s="218" customFormat="1">
      <c r="A268" s="32" t="s">
        <v>39</v>
      </c>
      <c r="B268" s="36" t="s">
        <v>1272</v>
      </c>
      <c r="C268" s="110">
        <v>6</v>
      </c>
      <c r="D268" s="225" t="s">
        <v>311</v>
      </c>
      <c r="E268" s="95">
        <f>+_xlfn.XLOOKUP(I268,ccs!O:O,ccs!I:I,0,0,1)</f>
        <v>756.25</v>
      </c>
      <c r="F268" s="149">
        <f>ROUND(ROUND(E268,2)*ROUND(C268,2),2)</f>
        <v>4537.5</v>
      </c>
      <c r="H268" s="12" t="s">
        <v>1513</v>
      </c>
      <c r="I268" t="str">
        <f>+_xlfn.CONCAT(H268,"-",A268)</f>
        <v>B4/22/08-L</v>
      </c>
    </row>
    <row r="269" spans="1:9" s="218" customFormat="1">
      <c r="A269" s="32"/>
      <c r="B269" s="36"/>
      <c r="C269" s="110"/>
      <c r="D269" s="219"/>
      <c r="E269" s="31"/>
      <c r="F269" s="31"/>
      <c r="H269" s="12" t="s">
        <v>1513</v>
      </c>
    </row>
    <row r="270" spans="1:9" s="4" customFormat="1">
      <c r="A270" s="32"/>
      <c r="B270" s="35" t="s">
        <v>1273</v>
      </c>
      <c r="C270" s="110"/>
      <c r="D270" s="32"/>
      <c r="E270" s="95"/>
      <c r="F270" s="94"/>
      <c r="H270" s="12" t="s">
        <v>1514</v>
      </c>
    </row>
    <row r="271" spans="1:9" s="218" customFormat="1">
      <c r="A271" s="219"/>
      <c r="B271" s="152"/>
      <c r="C271" s="490"/>
      <c r="D271" s="230"/>
      <c r="E271" s="227"/>
      <c r="F271" s="221"/>
      <c r="H271" s="12" t="s">
        <v>1514</v>
      </c>
    </row>
    <row r="272" spans="1:9" s="4" customFormat="1">
      <c r="A272" s="219" t="s">
        <v>5</v>
      </c>
      <c r="B272" s="153" t="s">
        <v>1274</v>
      </c>
      <c r="C272" s="228">
        <v>13</v>
      </c>
      <c r="D272" s="219" t="s">
        <v>311</v>
      </c>
      <c r="E272" s="95">
        <f>+_xlfn.XLOOKUP(I272,ccs!O:O,ccs!I:I,0,0,1)</f>
        <v>6568.75</v>
      </c>
      <c r="F272" s="149">
        <f>ROUND(ROUND(E272,2)*ROUND(C272,2),2)</f>
        <v>85393.75</v>
      </c>
      <c r="H272" s="12" t="s">
        <v>1514</v>
      </c>
      <c r="I272" t="str">
        <f>+_xlfn.CONCAT(H272,"-",A272)</f>
        <v>B4/22/09-A</v>
      </c>
    </row>
    <row r="273" spans="1:9" s="4" customFormat="1">
      <c r="A273" s="32"/>
      <c r="B273" s="7"/>
      <c r="C273" s="110"/>
      <c r="D273" s="32"/>
      <c r="E273" s="95"/>
      <c r="F273" s="94"/>
      <c r="H273" s="12" t="s">
        <v>1514</v>
      </c>
    </row>
    <row r="274" spans="1:9" s="4" customFormat="1">
      <c r="A274" s="32"/>
      <c r="B274" s="35" t="s">
        <v>1275</v>
      </c>
      <c r="C274" s="110"/>
      <c r="D274" s="219"/>
      <c r="E274" s="31"/>
      <c r="F274" s="31"/>
      <c r="H274" s="12" t="s">
        <v>1514</v>
      </c>
    </row>
    <row r="275" spans="1:9" s="4" customFormat="1">
      <c r="A275" s="32"/>
      <c r="B275" s="35"/>
      <c r="C275" s="110"/>
      <c r="D275" s="219"/>
      <c r="E275" s="31"/>
      <c r="F275" s="31"/>
      <c r="H275" s="12" t="s">
        <v>1514</v>
      </c>
    </row>
    <row r="276" spans="1:9" s="4" customFormat="1">
      <c r="A276" s="32" t="s">
        <v>6</v>
      </c>
      <c r="B276" s="36" t="s">
        <v>1276</v>
      </c>
      <c r="C276" s="110">
        <v>1</v>
      </c>
      <c r="D276" s="219" t="s">
        <v>311</v>
      </c>
      <c r="E276" s="95">
        <f>+_xlfn.XLOOKUP(I276,ccs!O:O,ccs!I:I,0,0,1)</f>
        <v>11900</v>
      </c>
      <c r="F276" s="149">
        <f>ROUND(ROUND(E276,2)*ROUND(C276,2),2)</f>
        <v>11900</v>
      </c>
      <c r="H276" s="12" t="s">
        <v>1514</v>
      </c>
      <c r="I276" t="str">
        <f>+_xlfn.CONCAT(H276,"-",A276)</f>
        <v>B4/22/09-B</v>
      </c>
    </row>
    <row r="277" spans="1:9" s="4" customFormat="1">
      <c r="A277" s="32"/>
      <c r="B277" s="36"/>
      <c r="C277" s="110"/>
      <c r="D277" s="219"/>
      <c r="E277" s="31"/>
      <c r="F277" s="31"/>
      <c r="H277" s="12" t="s">
        <v>1514</v>
      </c>
    </row>
    <row r="278" spans="1:9" s="4" customFormat="1">
      <c r="A278" s="32" t="s">
        <v>7</v>
      </c>
      <c r="B278" s="35" t="s">
        <v>1277</v>
      </c>
      <c r="C278" s="110">
        <v>15</v>
      </c>
      <c r="D278" s="225" t="s">
        <v>311</v>
      </c>
      <c r="E278" s="95">
        <f>+_xlfn.XLOOKUP(I278,ccs!O:O,ccs!I:I,0,0,1)</f>
        <v>1381.25</v>
      </c>
      <c r="F278" s="149">
        <f>ROUND(ROUND(E278,2)*ROUND(C278,2),2)</f>
        <v>20718.75</v>
      </c>
      <c r="H278" s="12" t="s">
        <v>1514</v>
      </c>
      <c r="I278" t="str">
        <f>+_xlfn.CONCAT(H278,"-",A278)</f>
        <v>B4/22/09-C</v>
      </c>
    </row>
    <row r="279" spans="1:9" s="4" customFormat="1">
      <c r="A279" s="32"/>
      <c r="B279" s="7"/>
      <c r="C279" s="110"/>
      <c r="D279" s="32"/>
      <c r="E279" s="95"/>
      <c r="F279" s="94"/>
      <c r="H279" s="12" t="s">
        <v>1514</v>
      </c>
    </row>
    <row r="280" spans="1:9" s="4" customFormat="1">
      <c r="A280" s="32" t="s">
        <v>8</v>
      </c>
      <c r="B280" s="35" t="s">
        <v>1278</v>
      </c>
      <c r="C280" s="110">
        <v>13</v>
      </c>
      <c r="D280" s="225" t="s">
        <v>311</v>
      </c>
      <c r="E280" s="95">
        <f>+_xlfn.XLOOKUP(I280,ccs!O:O,ccs!I:I,0,0,1)</f>
        <v>14795</v>
      </c>
      <c r="F280" s="149">
        <f>ROUND(ROUND(E280,2)*ROUND(C280,2),2)</f>
        <v>192335</v>
      </c>
      <c r="H280" s="12" t="s">
        <v>1514</v>
      </c>
      <c r="I280" t="str">
        <f>+_xlfn.CONCAT(H280,"-",A280)</f>
        <v>B4/22/09-D</v>
      </c>
    </row>
    <row r="281" spans="1:9" s="4" customFormat="1">
      <c r="A281" s="32"/>
      <c r="B281" s="7"/>
      <c r="C281" s="110"/>
      <c r="D281" s="32"/>
      <c r="E281" s="95"/>
      <c r="F281" s="94"/>
      <c r="H281" s="12" t="s">
        <v>1514</v>
      </c>
    </row>
    <row r="282" spans="1:9" s="4" customFormat="1" ht="31">
      <c r="A282" s="32"/>
      <c r="B282" s="35" t="s">
        <v>1279</v>
      </c>
      <c r="C282" s="110"/>
      <c r="D282" s="32"/>
      <c r="E282" s="95"/>
      <c r="F282" s="94"/>
      <c r="H282" s="12" t="s">
        <v>1514</v>
      </c>
    </row>
    <row r="283" spans="1:9" s="4" customFormat="1">
      <c r="A283" s="32"/>
      <c r="B283" s="7"/>
      <c r="C283" s="110"/>
      <c r="D283" s="32"/>
      <c r="E283" s="95"/>
      <c r="F283" s="94"/>
      <c r="H283" s="12" t="s">
        <v>1514</v>
      </c>
    </row>
    <row r="284" spans="1:9" s="4" customFormat="1">
      <c r="A284" s="32"/>
      <c r="B284" s="35" t="s">
        <v>1280</v>
      </c>
      <c r="C284" s="110"/>
      <c r="D284" s="32"/>
      <c r="E284" s="95"/>
      <c r="F284" s="94"/>
      <c r="H284" s="12" t="s">
        <v>1514</v>
      </c>
    </row>
    <row r="285" spans="1:9" s="4" customFormat="1">
      <c r="A285" s="32"/>
      <c r="B285" s="7"/>
      <c r="C285" s="110"/>
      <c r="D285" s="32"/>
      <c r="E285" s="95"/>
      <c r="F285" s="94"/>
      <c r="H285" s="12" t="s">
        <v>1514</v>
      </c>
    </row>
    <row r="286" spans="1:9" s="4" customFormat="1">
      <c r="A286" s="32"/>
      <c r="B286" s="6" t="s">
        <v>1281</v>
      </c>
      <c r="C286" s="110"/>
      <c r="D286" s="219"/>
      <c r="E286" s="31"/>
      <c r="F286" s="31"/>
      <c r="H286" s="12" t="s">
        <v>1514</v>
      </c>
    </row>
    <row r="287" spans="1:9" s="4" customFormat="1">
      <c r="A287" s="32"/>
      <c r="B287" s="7"/>
      <c r="C287" s="110"/>
      <c r="D287" s="32"/>
      <c r="E287" s="95"/>
      <c r="F287" s="94"/>
      <c r="H287" s="12" t="s">
        <v>1514</v>
      </c>
    </row>
    <row r="288" spans="1:9" s="4" customFormat="1">
      <c r="A288" s="32" t="s">
        <v>10</v>
      </c>
      <c r="B288" s="7" t="s">
        <v>1462</v>
      </c>
      <c r="C288" s="110">
        <v>17</v>
      </c>
      <c r="D288" s="219" t="s">
        <v>311</v>
      </c>
      <c r="E288" s="95">
        <f>+_xlfn.XLOOKUP(I288,ccs!O:O,ccs!I:I,0,0,1)</f>
        <v>1131.25</v>
      </c>
      <c r="F288" s="149">
        <f>ROUND(ROUND(E288,2)*ROUND(C288,2),2)</f>
        <v>19231.25</v>
      </c>
      <c r="H288" s="12" t="s">
        <v>1514</v>
      </c>
      <c r="I288" t="str">
        <f>+_xlfn.CONCAT(H288,"-",A288)</f>
        <v>B4/22/09-E</v>
      </c>
    </row>
    <row r="289" spans="1:9" s="4" customFormat="1">
      <c r="A289" s="32"/>
      <c r="B289" s="7"/>
      <c r="C289" s="110"/>
      <c r="D289" s="32"/>
      <c r="E289" s="95"/>
      <c r="F289" s="94"/>
      <c r="H289" s="12" t="s">
        <v>1514</v>
      </c>
    </row>
    <row r="290" spans="1:9" s="4" customFormat="1">
      <c r="A290" s="32"/>
      <c r="B290" s="6" t="s">
        <v>1282</v>
      </c>
      <c r="C290" s="110"/>
      <c r="D290" s="219"/>
      <c r="E290" s="31"/>
      <c r="F290" s="31"/>
      <c r="H290" s="12" t="s">
        <v>1514</v>
      </c>
    </row>
    <row r="291" spans="1:9" s="4" customFormat="1">
      <c r="A291" s="32"/>
      <c r="B291" s="7"/>
      <c r="C291" s="110"/>
      <c r="D291" s="32"/>
      <c r="E291" s="95"/>
      <c r="F291" s="94"/>
      <c r="H291" s="12" t="s">
        <v>1514</v>
      </c>
    </row>
    <row r="292" spans="1:9" s="4" customFormat="1">
      <c r="A292" s="32" t="s">
        <v>11</v>
      </c>
      <c r="B292" s="7" t="s">
        <v>1463</v>
      </c>
      <c r="C292" s="110">
        <v>5</v>
      </c>
      <c r="D292" s="219" t="s">
        <v>311</v>
      </c>
      <c r="E292" s="95">
        <f>+_xlfn.XLOOKUP(I292,ccs!O:O,ccs!I:I,0,0,1)</f>
        <v>721.88</v>
      </c>
      <c r="F292" s="149">
        <f>ROUND(ROUND(E292,2)*ROUND(C292,2),2)</f>
        <v>3609.4</v>
      </c>
      <c r="H292" s="12" t="s">
        <v>1514</v>
      </c>
      <c r="I292" t="str">
        <f>+_xlfn.CONCAT(H292,"-",A292)</f>
        <v>B4/22/09-F</v>
      </c>
    </row>
    <row r="293" spans="1:9" s="4" customFormat="1">
      <c r="A293" s="32"/>
      <c r="B293" s="7"/>
      <c r="C293" s="110"/>
      <c r="D293" s="32"/>
      <c r="E293" s="95"/>
      <c r="F293" s="94"/>
      <c r="H293" s="12" t="s">
        <v>1514</v>
      </c>
    </row>
    <row r="294" spans="1:9" s="4" customFormat="1">
      <c r="A294" s="32" t="s">
        <v>27</v>
      </c>
      <c r="B294" s="7" t="s">
        <v>1464</v>
      </c>
      <c r="C294" s="110">
        <v>5</v>
      </c>
      <c r="D294" s="219" t="s">
        <v>311</v>
      </c>
      <c r="E294" s="95">
        <f>+_xlfn.XLOOKUP(I294,ccs!O:O,ccs!I:I,0,0,1)</f>
        <v>596.88</v>
      </c>
      <c r="F294" s="149">
        <f>ROUND(ROUND(E294,2)*ROUND(C294,2),2)</f>
        <v>2984.4</v>
      </c>
      <c r="H294" s="12" t="s">
        <v>1514</v>
      </c>
      <c r="I294" t="str">
        <f>+_xlfn.CONCAT(H294,"-",A294)</f>
        <v>B4/22/09-G</v>
      </c>
    </row>
    <row r="295" spans="1:9" s="4" customFormat="1">
      <c r="A295" s="32"/>
      <c r="B295" s="7"/>
      <c r="C295" s="110"/>
      <c r="D295" s="32"/>
      <c r="E295" s="95"/>
      <c r="F295" s="94"/>
      <c r="H295" s="12" t="s">
        <v>1514</v>
      </c>
    </row>
    <row r="296" spans="1:9" s="4" customFormat="1">
      <c r="A296" s="32"/>
      <c r="B296" s="6" t="s">
        <v>1283</v>
      </c>
      <c r="C296" s="110"/>
      <c r="D296" s="219"/>
      <c r="E296" s="31"/>
      <c r="F296" s="31"/>
      <c r="H296" s="12" t="s">
        <v>1514</v>
      </c>
    </row>
    <row r="297" spans="1:9" s="4" customFormat="1">
      <c r="A297" s="32"/>
      <c r="B297" s="7"/>
      <c r="C297" s="110"/>
      <c r="D297" s="32"/>
      <c r="E297" s="95"/>
      <c r="F297" s="94"/>
      <c r="H297" s="12" t="s">
        <v>1514</v>
      </c>
    </row>
    <row r="298" spans="1:9" s="4" customFormat="1">
      <c r="A298" s="32" t="s">
        <v>28</v>
      </c>
      <c r="B298" s="7" t="s">
        <v>1465</v>
      </c>
      <c r="C298" s="110">
        <v>10</v>
      </c>
      <c r="D298" s="219" t="s">
        <v>311</v>
      </c>
      <c r="E298" s="95">
        <f>+_xlfn.XLOOKUP(I298,ccs!O:O,ccs!I:I,0,0,1)</f>
        <v>1426.63</v>
      </c>
      <c r="F298" s="149">
        <f>ROUND(ROUND(E298,2)*ROUND(C298,2),2)</f>
        <v>14266.3</v>
      </c>
      <c r="H298" s="12" t="s">
        <v>1514</v>
      </c>
      <c r="I298" t="str">
        <f>+_xlfn.CONCAT(H298,"-",A298)</f>
        <v>B4/22/09-H</v>
      </c>
    </row>
    <row r="299" spans="1:9" s="4" customFormat="1">
      <c r="A299" s="32"/>
      <c r="B299" s="7"/>
      <c r="C299" s="110"/>
      <c r="D299" s="32"/>
      <c r="E299" s="95"/>
      <c r="F299" s="94"/>
      <c r="H299" s="12" t="s">
        <v>1514</v>
      </c>
    </row>
    <row r="300" spans="1:9" s="4" customFormat="1">
      <c r="A300" s="32" t="s">
        <v>33</v>
      </c>
      <c r="B300" s="7" t="s">
        <v>1466</v>
      </c>
      <c r="C300" s="110">
        <v>56</v>
      </c>
      <c r="D300" s="219" t="s">
        <v>311</v>
      </c>
      <c r="E300" s="95">
        <f>+_xlfn.XLOOKUP(I300,ccs!O:O,ccs!I:I,0,0,1)</f>
        <v>1506.25</v>
      </c>
      <c r="F300" s="149">
        <f>ROUND(ROUND(E300,2)*ROUND(C300,2),2)</f>
        <v>84350</v>
      </c>
      <c r="H300" s="12" t="s">
        <v>1514</v>
      </c>
      <c r="I300" t="str">
        <f>+_xlfn.CONCAT(H300,"-",A300)</f>
        <v>B4/22/09-J</v>
      </c>
    </row>
    <row r="301" spans="1:9" s="4" customFormat="1">
      <c r="A301" s="32"/>
      <c r="B301" s="7"/>
      <c r="C301" s="110"/>
      <c r="D301" s="32"/>
      <c r="E301" s="95"/>
      <c r="F301" s="94"/>
      <c r="H301" s="12" t="s">
        <v>1514</v>
      </c>
    </row>
    <row r="302" spans="1:9" s="4" customFormat="1">
      <c r="A302" s="32"/>
      <c r="B302" s="35" t="s">
        <v>1284</v>
      </c>
      <c r="C302" s="110"/>
      <c r="D302" s="225"/>
      <c r="E302" s="31"/>
      <c r="F302" s="31"/>
      <c r="H302" s="12" t="s">
        <v>1514</v>
      </c>
    </row>
    <row r="303" spans="1:9" s="4" customFormat="1">
      <c r="A303" s="32"/>
      <c r="B303" s="7"/>
      <c r="C303" s="110"/>
      <c r="D303" s="32"/>
      <c r="E303" s="95"/>
      <c r="F303" s="94"/>
      <c r="H303" s="12" t="s">
        <v>1514</v>
      </c>
    </row>
    <row r="304" spans="1:9" s="4" customFormat="1">
      <c r="A304" s="32" t="s">
        <v>34</v>
      </c>
      <c r="B304" s="7" t="s">
        <v>1285</v>
      </c>
      <c r="C304" s="110">
        <v>48</v>
      </c>
      <c r="D304" s="219" t="s">
        <v>311</v>
      </c>
      <c r="E304" s="95">
        <f>+_xlfn.XLOOKUP(I304,ccs!O:O,ccs!I:I,0,0,1)</f>
        <v>14795</v>
      </c>
      <c r="F304" s="149">
        <f>ROUND(ROUND(E304,2)*ROUND(C304,2),2)</f>
        <v>710160</v>
      </c>
      <c r="H304" s="12" t="s">
        <v>1514</v>
      </c>
      <c r="I304" t="str">
        <f>+_xlfn.CONCAT(H304,"-",A304)</f>
        <v>B4/22/09-K</v>
      </c>
    </row>
    <row r="305" spans="1:9" s="4" customFormat="1">
      <c r="A305" s="32"/>
      <c r="B305" s="7"/>
      <c r="C305" s="110"/>
      <c r="D305" s="32"/>
      <c r="E305" s="95"/>
      <c r="F305" s="94"/>
      <c r="H305" s="12" t="s">
        <v>1514</v>
      </c>
    </row>
    <row r="306" spans="1:9" s="4" customFormat="1" ht="31">
      <c r="A306" s="32"/>
      <c r="B306" s="35" t="s">
        <v>1286</v>
      </c>
      <c r="C306" s="110"/>
      <c r="D306" s="32"/>
      <c r="E306" s="95"/>
      <c r="F306" s="94"/>
      <c r="H306" s="12" t="s">
        <v>1515</v>
      </c>
    </row>
    <row r="307" spans="1:9" s="4" customFormat="1">
      <c r="A307" s="32"/>
      <c r="B307" s="7"/>
      <c r="C307" s="110"/>
      <c r="D307" s="32"/>
      <c r="E307" s="95"/>
      <c r="F307" s="94"/>
      <c r="H307" s="12" t="s">
        <v>1515</v>
      </c>
    </row>
    <row r="308" spans="1:9" s="4" customFormat="1" ht="108.5">
      <c r="A308" s="32"/>
      <c r="B308" s="35" t="s">
        <v>1287</v>
      </c>
      <c r="C308" s="110"/>
      <c r="D308" s="32"/>
      <c r="E308" s="95"/>
      <c r="F308" s="94"/>
      <c r="H308" s="12" t="s">
        <v>1515</v>
      </c>
    </row>
    <row r="309" spans="1:9" s="4" customFormat="1">
      <c r="A309" s="32"/>
      <c r="B309" s="7"/>
      <c r="C309" s="110"/>
      <c r="D309" s="32"/>
      <c r="E309" s="95"/>
      <c r="F309" s="94"/>
      <c r="H309" s="12" t="s">
        <v>1515</v>
      </c>
    </row>
    <row r="310" spans="1:9" s="4" customFormat="1">
      <c r="A310" s="219" t="s">
        <v>5</v>
      </c>
      <c r="B310" s="153" t="s">
        <v>1288</v>
      </c>
      <c r="C310" s="226">
        <v>1</v>
      </c>
      <c r="D310" s="225" t="s">
        <v>1252</v>
      </c>
      <c r="E310" s="95">
        <f>+_xlfn.XLOOKUP(I310,ccs!O:O,ccs!I:I,0,0,1)</f>
        <v>12537.5</v>
      </c>
      <c r="F310" s="149">
        <f>ROUND(ROUND(E310,2)*ROUND(C310,2),2)</f>
        <v>12537.5</v>
      </c>
      <c r="H310" s="12" t="s">
        <v>1515</v>
      </c>
      <c r="I310" t="str">
        <f>+_xlfn.CONCAT(H310,"-",A310)</f>
        <v>B4/22/10-A</v>
      </c>
    </row>
    <row r="311" spans="1:9" s="4" customFormat="1">
      <c r="A311" s="219"/>
      <c r="B311" s="153"/>
      <c r="C311" s="226"/>
      <c r="D311" s="225"/>
      <c r="E311" s="31"/>
      <c r="F311" s="31"/>
      <c r="H311" s="12" t="s">
        <v>1515</v>
      </c>
    </row>
    <row r="312" spans="1:9" s="4" customFormat="1" ht="31">
      <c r="A312" s="219"/>
      <c r="B312" s="35" t="s">
        <v>1289</v>
      </c>
      <c r="C312" s="446"/>
      <c r="D312" s="153"/>
      <c r="E312" s="31"/>
      <c r="F312" s="31"/>
      <c r="H312" s="12" t="s">
        <v>1515</v>
      </c>
    </row>
    <row r="313" spans="1:9" s="4" customFormat="1">
      <c r="A313" s="219"/>
      <c r="B313" s="153"/>
      <c r="C313" s="446"/>
      <c r="D313" s="153"/>
      <c r="E313" s="31"/>
      <c r="F313" s="31"/>
      <c r="H313" s="12" t="s">
        <v>1515</v>
      </c>
    </row>
    <row r="314" spans="1:9" s="4" customFormat="1" ht="93">
      <c r="A314" s="7"/>
      <c r="B314" s="35" t="s">
        <v>908</v>
      </c>
      <c r="C314" s="92"/>
      <c r="D314" s="95"/>
      <c r="E314" s="197"/>
      <c r="F314" s="197"/>
      <c r="H314" s="12" t="s">
        <v>1515</v>
      </c>
    </row>
    <row r="315" spans="1:9" s="4" customFormat="1">
      <c r="A315" s="200"/>
      <c r="B315" s="7"/>
      <c r="C315" s="92"/>
      <c r="D315" s="95"/>
      <c r="E315" s="197"/>
      <c r="F315" s="197"/>
      <c r="H315" s="12" t="s">
        <v>1515</v>
      </c>
    </row>
    <row r="316" spans="1:9" s="4" customFormat="1">
      <c r="A316" s="200" t="s">
        <v>6</v>
      </c>
      <c r="B316" s="36" t="s">
        <v>909</v>
      </c>
      <c r="C316" s="92">
        <v>1</v>
      </c>
      <c r="D316" s="95" t="s">
        <v>311</v>
      </c>
      <c r="E316" s="95">
        <f>+_xlfn.XLOOKUP(I316,ccs!O:O,ccs!I:I,0,0,1)</f>
        <v>46300</v>
      </c>
      <c r="F316" s="149">
        <f>ROUND(ROUND(E316,2)*ROUND(C316,2),2)</f>
        <v>46300</v>
      </c>
      <c r="H316" s="12" t="s">
        <v>1515</v>
      </c>
      <c r="I316" t="str">
        <f>+_xlfn.CONCAT(H316,"-",A316)</f>
        <v>B4/22/10-B</v>
      </c>
    </row>
    <row r="317" spans="1:9" s="4" customFormat="1">
      <c r="A317" s="200"/>
      <c r="B317" s="36"/>
      <c r="C317" s="92"/>
      <c r="D317" s="95"/>
      <c r="E317" s="491"/>
      <c r="F317" s="491"/>
      <c r="H317" s="12" t="s">
        <v>1515</v>
      </c>
    </row>
    <row r="318" spans="1:9" s="4" customFormat="1">
      <c r="A318" s="200" t="s">
        <v>7</v>
      </c>
      <c r="B318" s="36" t="s">
        <v>910</v>
      </c>
      <c r="C318" s="92">
        <v>1</v>
      </c>
      <c r="D318" s="95" t="s">
        <v>311</v>
      </c>
      <c r="E318" s="95">
        <f>+_xlfn.XLOOKUP(I318,ccs!O:O,ccs!I:I,0,0,1)</f>
        <v>46300</v>
      </c>
      <c r="F318" s="149">
        <f>ROUND(ROUND(E318,2)*ROUND(C318,2),2)</f>
        <v>46300</v>
      </c>
      <c r="H318" s="12" t="s">
        <v>1515</v>
      </c>
      <c r="I318" t="str">
        <f>+_xlfn.CONCAT(H318,"-",A318)</f>
        <v>B4/22/10-C</v>
      </c>
    </row>
    <row r="319" spans="1:9" s="4" customFormat="1">
      <c r="A319" s="235"/>
      <c r="B319" s="68"/>
      <c r="C319" s="492"/>
      <c r="D319" s="51"/>
      <c r="E319" s="491"/>
      <c r="F319" s="491"/>
      <c r="H319" s="12" t="s">
        <v>1515</v>
      </c>
    </row>
    <row r="320" spans="1:9" s="4" customFormat="1">
      <c r="A320" s="235"/>
      <c r="B320" s="35" t="s">
        <v>911</v>
      </c>
      <c r="C320" s="492"/>
      <c r="D320" s="51"/>
      <c r="E320" s="491"/>
      <c r="F320" s="491"/>
      <c r="H320" s="12" t="s">
        <v>1515</v>
      </c>
    </row>
    <row r="321" spans="1:9" s="4" customFormat="1">
      <c r="A321" s="235"/>
      <c r="B321" s="68"/>
      <c r="C321" s="492"/>
      <c r="D321" s="51"/>
      <c r="E321" s="491"/>
      <c r="F321" s="491"/>
      <c r="H321" s="12" t="s">
        <v>1515</v>
      </c>
    </row>
    <row r="322" spans="1:9" s="4" customFormat="1">
      <c r="A322" s="200" t="s">
        <v>8</v>
      </c>
      <c r="B322" s="36" t="s">
        <v>912</v>
      </c>
      <c r="C322" s="92">
        <v>1</v>
      </c>
      <c r="D322" s="95" t="s">
        <v>311</v>
      </c>
      <c r="E322" s="95">
        <f>+_xlfn.XLOOKUP(I322,ccs!O:O,ccs!I:I,0,0,1)</f>
        <v>32525</v>
      </c>
      <c r="F322" s="149">
        <f>ROUND(ROUND(E322,2)*ROUND(C322,2),2)</f>
        <v>32525</v>
      </c>
      <c r="H322" s="12" t="s">
        <v>1515</v>
      </c>
      <c r="I322" t="str">
        <f>+_xlfn.CONCAT(H322,"-",A322)</f>
        <v>B4/22/10-D</v>
      </c>
    </row>
    <row r="323" spans="1:9" s="4" customFormat="1">
      <c r="A323" s="200"/>
      <c r="B323" s="36"/>
      <c r="C323" s="92"/>
      <c r="D323" s="95"/>
      <c r="E323" s="491"/>
      <c r="F323" s="491"/>
      <c r="H323" s="12" t="s">
        <v>1515</v>
      </c>
    </row>
    <row r="324" spans="1:9" s="4" customFormat="1">
      <c r="A324" s="200" t="s">
        <v>10</v>
      </c>
      <c r="B324" s="36" t="s">
        <v>913</v>
      </c>
      <c r="C324" s="92">
        <v>1</v>
      </c>
      <c r="D324" s="95" t="s">
        <v>311</v>
      </c>
      <c r="E324" s="95">
        <f>+_xlfn.XLOOKUP(I324,ccs!O:O,ccs!I:I,0,0,1)</f>
        <v>32525</v>
      </c>
      <c r="F324" s="149">
        <f>ROUND(ROUND(E324,2)*ROUND(C324,2),2)</f>
        <v>32525</v>
      </c>
      <c r="H324" s="12" t="s">
        <v>1515</v>
      </c>
      <c r="I324" t="str">
        <f>+_xlfn.CONCAT(H324,"-",A324)</f>
        <v>B4/22/10-E</v>
      </c>
    </row>
    <row r="325" spans="1:9" s="4" customFormat="1">
      <c r="A325" s="200"/>
      <c r="B325" s="36"/>
      <c r="C325" s="92"/>
      <c r="D325" s="95"/>
      <c r="E325" s="491"/>
      <c r="F325" s="491"/>
      <c r="H325" s="12" t="s">
        <v>1515</v>
      </c>
    </row>
    <row r="326" spans="1:9" s="4" customFormat="1" ht="31">
      <c r="A326" s="32"/>
      <c r="B326" s="35" t="s">
        <v>1290</v>
      </c>
      <c r="C326" s="110"/>
      <c r="D326" s="32"/>
      <c r="E326" s="95"/>
      <c r="F326" s="94"/>
      <c r="H326" s="12" t="s">
        <v>1515</v>
      </c>
    </row>
    <row r="327" spans="1:9" s="4" customFormat="1">
      <c r="A327" s="32"/>
      <c r="B327" s="7"/>
      <c r="C327" s="110"/>
      <c r="D327" s="32"/>
      <c r="E327" s="95"/>
      <c r="F327" s="94"/>
      <c r="H327" s="12" t="s">
        <v>1515</v>
      </c>
    </row>
    <row r="328" spans="1:9" s="4" customFormat="1">
      <c r="A328" s="32" t="s">
        <v>11</v>
      </c>
      <c r="B328" s="7" t="s">
        <v>1291</v>
      </c>
      <c r="C328" s="110">
        <v>5</v>
      </c>
      <c r="D328" s="225" t="s">
        <v>311</v>
      </c>
      <c r="E328" s="95">
        <f>+_xlfn.XLOOKUP(I328,ccs!O:O,ccs!I:I,0,0,1)</f>
        <v>5650</v>
      </c>
      <c r="F328" s="149">
        <f>ROUND(ROUND(E328,2)*ROUND(C328,2),2)</f>
        <v>28250</v>
      </c>
      <c r="H328" s="12" t="s">
        <v>1515</v>
      </c>
      <c r="I328" t="str">
        <f>+_xlfn.CONCAT(H328,"-",A328)</f>
        <v>B4/22/10-F</v>
      </c>
    </row>
    <row r="329" spans="1:9" s="4" customFormat="1">
      <c r="A329" s="32"/>
      <c r="B329" s="7"/>
      <c r="C329" s="110"/>
      <c r="D329" s="32"/>
      <c r="E329" s="95"/>
      <c r="F329" s="94"/>
      <c r="H329" s="12" t="s">
        <v>1515</v>
      </c>
    </row>
    <row r="330" spans="1:9" s="4" customFormat="1">
      <c r="A330" s="32" t="s">
        <v>27</v>
      </c>
      <c r="B330" s="7" t="s">
        <v>1292</v>
      </c>
      <c r="C330" s="110">
        <v>5</v>
      </c>
      <c r="D330" s="225" t="s">
        <v>311</v>
      </c>
      <c r="E330" s="95">
        <f>+_xlfn.XLOOKUP(I330,ccs!O:O,ccs!I:I,0,0,1)</f>
        <v>32525</v>
      </c>
      <c r="F330" s="149">
        <f>ROUND(ROUND(E330,2)*ROUND(C330,2),2)</f>
        <v>162625</v>
      </c>
      <c r="H330" s="12" t="s">
        <v>1515</v>
      </c>
      <c r="I330" t="str">
        <f>+_xlfn.CONCAT(H330,"-",A330)</f>
        <v>B4/22/10-G</v>
      </c>
    </row>
    <row r="331" spans="1:9" s="4" customFormat="1">
      <c r="A331" s="32"/>
      <c r="B331" s="7"/>
      <c r="C331" s="110"/>
      <c r="D331" s="32"/>
      <c r="E331" s="95"/>
      <c r="F331" s="94"/>
      <c r="H331" s="12" t="s">
        <v>1515</v>
      </c>
    </row>
    <row r="332" spans="1:9" s="4" customFormat="1" ht="31">
      <c r="A332" s="32"/>
      <c r="B332" s="35" t="s">
        <v>1293</v>
      </c>
      <c r="C332" s="110"/>
      <c r="D332" s="32"/>
      <c r="E332" s="95"/>
      <c r="F332" s="94"/>
      <c r="H332" s="12" t="s">
        <v>1516</v>
      </c>
    </row>
    <row r="333" spans="1:9" s="4" customFormat="1">
      <c r="A333" s="32"/>
      <c r="B333" s="7"/>
      <c r="C333" s="110"/>
      <c r="D333" s="32"/>
      <c r="E333" s="95"/>
      <c r="F333" s="94"/>
      <c r="H333" s="12" t="s">
        <v>1516</v>
      </c>
    </row>
    <row r="334" spans="1:9" s="4" customFormat="1">
      <c r="A334" s="219" t="s">
        <v>5</v>
      </c>
      <c r="B334" s="153" t="s">
        <v>1294</v>
      </c>
      <c r="C334" s="228">
        <v>1</v>
      </c>
      <c r="D334" s="225" t="s">
        <v>311</v>
      </c>
      <c r="E334" s="95">
        <f>+_xlfn.XLOOKUP(I334,ccs!O:O,ccs!I:I,0,0,1)</f>
        <v>1818.75</v>
      </c>
      <c r="F334" s="149">
        <f>ROUND(ROUND(E334,2)*ROUND(C334,2),2)</f>
        <v>1818.75</v>
      </c>
      <c r="H334" s="12" t="s">
        <v>1516</v>
      </c>
      <c r="I334" t="str">
        <f>+_xlfn.CONCAT(H334,"-",A334)</f>
        <v>B4/22/11-A</v>
      </c>
    </row>
    <row r="335" spans="1:9" s="4" customFormat="1">
      <c r="A335" s="32"/>
      <c r="B335" s="7"/>
      <c r="C335" s="110"/>
      <c r="D335" s="32"/>
      <c r="E335" s="95"/>
      <c r="F335" s="94"/>
      <c r="H335" s="12" t="s">
        <v>1516</v>
      </c>
    </row>
    <row r="336" spans="1:9" s="4" customFormat="1">
      <c r="A336" s="219" t="s">
        <v>6</v>
      </c>
      <c r="B336" s="153" t="s">
        <v>1295</v>
      </c>
      <c r="C336" s="228">
        <v>1</v>
      </c>
      <c r="D336" s="225" t="s">
        <v>311</v>
      </c>
      <c r="E336" s="95">
        <f>+_xlfn.XLOOKUP(I336,ccs!O:O,ccs!I:I,0,0,1)</f>
        <v>1818.75</v>
      </c>
      <c r="F336" s="149">
        <f>ROUND(ROUND(E336,2)*ROUND(C336,2),2)</f>
        <v>1818.75</v>
      </c>
      <c r="H336" s="12" t="s">
        <v>1516</v>
      </c>
      <c r="I336" t="str">
        <f>+_xlfn.CONCAT(H336,"-",A336)</f>
        <v>B4/22/11-B</v>
      </c>
    </row>
    <row r="337" spans="1:9" s="4" customFormat="1">
      <c r="A337" s="32"/>
      <c r="B337" s="7"/>
      <c r="C337" s="110"/>
      <c r="D337" s="32"/>
      <c r="E337" s="95"/>
      <c r="F337" s="94"/>
      <c r="H337" s="12" t="s">
        <v>1516</v>
      </c>
    </row>
    <row r="338" spans="1:9" s="4" customFormat="1">
      <c r="A338" s="219" t="s">
        <v>7</v>
      </c>
      <c r="B338" s="153" t="s">
        <v>1296</v>
      </c>
      <c r="C338" s="228">
        <v>1</v>
      </c>
      <c r="D338" s="225" t="s">
        <v>311</v>
      </c>
      <c r="E338" s="95">
        <f>+_xlfn.XLOOKUP(I338,ccs!O:O,ccs!I:I,0,0,1)</f>
        <v>1818.75</v>
      </c>
      <c r="F338" s="149">
        <f>ROUND(ROUND(E338,2)*ROUND(C338,2),2)</f>
        <v>1818.75</v>
      </c>
      <c r="H338" s="12" t="s">
        <v>1516</v>
      </c>
      <c r="I338" t="str">
        <f>+_xlfn.CONCAT(H338,"-",A338)</f>
        <v>B4/22/11-C</v>
      </c>
    </row>
    <row r="339" spans="1:9" s="4" customFormat="1">
      <c r="A339" s="32"/>
      <c r="B339" s="7"/>
      <c r="C339" s="110"/>
      <c r="D339" s="32"/>
      <c r="E339" s="95"/>
      <c r="F339" s="94"/>
      <c r="H339" s="12" t="s">
        <v>1516</v>
      </c>
    </row>
    <row r="340" spans="1:9" s="4" customFormat="1" ht="31">
      <c r="A340" s="32"/>
      <c r="B340" s="35" t="s">
        <v>1297</v>
      </c>
      <c r="C340" s="110"/>
      <c r="D340" s="32"/>
      <c r="E340" s="95"/>
      <c r="F340" s="94"/>
      <c r="H340" s="12" t="s">
        <v>1516</v>
      </c>
    </row>
    <row r="341" spans="1:9" s="4" customFormat="1">
      <c r="A341" s="32"/>
      <c r="B341" s="7"/>
      <c r="C341" s="110"/>
      <c r="D341" s="32"/>
      <c r="E341" s="95"/>
      <c r="F341" s="94"/>
      <c r="H341" s="12" t="s">
        <v>1516</v>
      </c>
    </row>
    <row r="342" spans="1:9" s="4" customFormat="1" ht="46.5">
      <c r="A342" s="219" t="s">
        <v>8</v>
      </c>
      <c r="B342" s="153" t="s">
        <v>1298</v>
      </c>
      <c r="C342" s="228">
        <v>27</v>
      </c>
      <c r="D342" s="225" t="s">
        <v>311</v>
      </c>
      <c r="E342" s="95">
        <f>+_xlfn.XLOOKUP(I342,ccs!O:O,ccs!I:I,0,0,1)</f>
        <v>4712.5</v>
      </c>
      <c r="F342" s="149">
        <f>ROUND(ROUND(E342,2)*ROUND(C342,2),2)</f>
        <v>127237.5</v>
      </c>
      <c r="H342" s="12" t="s">
        <v>1516</v>
      </c>
      <c r="I342" t="str">
        <f>+_xlfn.CONCAT(H342,"-",A342)</f>
        <v>B4/22/11-D</v>
      </c>
    </row>
    <row r="343" spans="1:9" s="4" customFormat="1">
      <c r="A343" s="32"/>
      <c r="B343" s="7"/>
      <c r="C343" s="110"/>
      <c r="D343" s="32"/>
      <c r="E343" s="95"/>
      <c r="F343" s="94"/>
      <c r="H343" s="12" t="s">
        <v>1516</v>
      </c>
    </row>
    <row r="344" spans="1:9" s="4" customFormat="1" ht="46.5">
      <c r="A344" s="219" t="s">
        <v>10</v>
      </c>
      <c r="B344" s="153" t="s">
        <v>1299</v>
      </c>
      <c r="C344" s="228">
        <v>2</v>
      </c>
      <c r="D344" s="225" t="s">
        <v>311</v>
      </c>
      <c r="E344" s="95">
        <f>+_xlfn.XLOOKUP(I344,ccs!O:O,ccs!I:I,0,0,1)</f>
        <v>6087.5</v>
      </c>
      <c r="F344" s="149">
        <f>ROUND(ROUND(E344,2)*ROUND(C344,2),2)</f>
        <v>12175</v>
      </c>
      <c r="H344" s="12" t="s">
        <v>1516</v>
      </c>
      <c r="I344" t="str">
        <f>+_xlfn.CONCAT(H344,"-",A344)</f>
        <v>B4/22/11-E</v>
      </c>
    </row>
    <row r="345" spans="1:9" s="4" customFormat="1">
      <c r="A345" s="32"/>
      <c r="B345" s="7"/>
      <c r="C345" s="110"/>
      <c r="D345" s="32"/>
      <c r="E345" s="95"/>
      <c r="F345" s="94"/>
      <c r="H345" s="12" t="s">
        <v>1516</v>
      </c>
    </row>
    <row r="346" spans="1:9" s="4" customFormat="1" ht="46.5">
      <c r="A346" s="219" t="s">
        <v>11</v>
      </c>
      <c r="B346" s="153" t="s">
        <v>1300</v>
      </c>
      <c r="C346" s="228">
        <v>7</v>
      </c>
      <c r="D346" s="225" t="s">
        <v>311</v>
      </c>
      <c r="E346" s="95">
        <f>+_xlfn.XLOOKUP(I346,ccs!O:O,ccs!I:I,0,0,1)</f>
        <v>2137.5</v>
      </c>
      <c r="F346" s="149">
        <f>ROUND(ROUND(E346,2)*ROUND(C346,2),2)</f>
        <v>14962.5</v>
      </c>
      <c r="H346" s="12" t="s">
        <v>1516</v>
      </c>
      <c r="I346" t="str">
        <f>+_xlfn.CONCAT(H346,"-",A346)</f>
        <v>B4/22/11-F</v>
      </c>
    </row>
    <row r="347" spans="1:9" s="4" customFormat="1">
      <c r="A347" s="32"/>
      <c r="B347" s="7"/>
      <c r="C347" s="110"/>
      <c r="D347" s="32"/>
      <c r="E347" s="95"/>
      <c r="F347" s="94"/>
      <c r="H347" s="12" t="s">
        <v>1516</v>
      </c>
    </row>
    <row r="348" spans="1:9" s="4" customFormat="1" ht="46.5">
      <c r="A348" s="219" t="s">
        <v>27</v>
      </c>
      <c r="B348" s="153" t="s">
        <v>1301</v>
      </c>
      <c r="C348" s="228">
        <v>27</v>
      </c>
      <c r="D348" s="225" t="s">
        <v>311</v>
      </c>
      <c r="E348" s="95">
        <f>+_xlfn.XLOOKUP(I348,ccs!O:O,ccs!I:I,0,0,1)</f>
        <v>3750</v>
      </c>
      <c r="F348" s="149">
        <f>ROUND(ROUND(E348,2)*ROUND(C348,2),2)</f>
        <v>101250</v>
      </c>
      <c r="H348" s="12" t="s">
        <v>1516</v>
      </c>
      <c r="I348" t="str">
        <f>+_xlfn.CONCAT(H348,"-",A348)</f>
        <v>B4/22/11-G</v>
      </c>
    </row>
    <row r="349" spans="1:9" s="4" customFormat="1">
      <c r="A349" s="219"/>
      <c r="B349" s="153"/>
      <c r="C349" s="228"/>
      <c r="D349" s="219"/>
      <c r="E349" s="227"/>
      <c r="F349" s="221"/>
      <c r="H349" s="12" t="s">
        <v>1516</v>
      </c>
    </row>
    <row r="350" spans="1:9" s="4" customFormat="1" ht="62">
      <c r="A350" s="219" t="s">
        <v>28</v>
      </c>
      <c r="B350" s="153" t="s">
        <v>1302</v>
      </c>
      <c r="C350" s="228">
        <v>2</v>
      </c>
      <c r="D350" s="225" t="s">
        <v>311</v>
      </c>
      <c r="E350" s="95">
        <f>+_xlfn.XLOOKUP(I350,ccs!O:O,ccs!I:I,0,0,1)</f>
        <v>4712.5</v>
      </c>
      <c r="F350" s="149">
        <f>ROUND(ROUND(E350,2)*ROUND(C350,2),2)</f>
        <v>9425</v>
      </c>
      <c r="H350" s="12" t="s">
        <v>1516</v>
      </c>
      <c r="I350" t="str">
        <f>+_xlfn.CONCAT(H350,"-",A350)</f>
        <v>B4/22/11-H</v>
      </c>
    </row>
    <row r="351" spans="1:9" s="4" customFormat="1">
      <c r="A351" s="219"/>
      <c r="B351" s="153"/>
      <c r="C351" s="228"/>
      <c r="D351" s="219"/>
      <c r="E351" s="227"/>
      <c r="F351" s="221"/>
      <c r="H351" s="12" t="s">
        <v>1516</v>
      </c>
    </row>
    <row r="352" spans="1:9" s="4" customFormat="1" ht="46.5">
      <c r="A352" s="32" t="s">
        <v>33</v>
      </c>
      <c r="B352" s="153" t="s">
        <v>1303</v>
      </c>
      <c r="C352" s="228">
        <v>29</v>
      </c>
      <c r="D352" s="225" t="s">
        <v>311</v>
      </c>
      <c r="E352" s="95">
        <f>+_xlfn.XLOOKUP(I352,ccs!O:O,ccs!I:I,0,0,1)</f>
        <v>1531.25</v>
      </c>
      <c r="F352" s="149">
        <f>ROUND(ROUND(E352,2)*ROUND(C352,2),2)</f>
        <v>44406.25</v>
      </c>
      <c r="H352" s="12" t="s">
        <v>1516</v>
      </c>
      <c r="I352" t="str">
        <f>+_xlfn.CONCAT(H352,"-",A352)</f>
        <v>B4/22/11-J</v>
      </c>
    </row>
    <row r="353" spans="1:9" s="4" customFormat="1">
      <c r="A353" s="32"/>
      <c r="B353" s="7"/>
      <c r="C353" s="110"/>
      <c r="D353" s="32"/>
      <c r="E353" s="95"/>
      <c r="F353" s="94"/>
      <c r="H353" s="12" t="s">
        <v>1516</v>
      </c>
    </row>
    <row r="354" spans="1:9" s="4" customFormat="1" ht="62">
      <c r="A354" s="32" t="s">
        <v>34</v>
      </c>
      <c r="B354" s="153" t="s">
        <v>1304</v>
      </c>
      <c r="C354" s="228">
        <v>29</v>
      </c>
      <c r="D354" s="225" t="s">
        <v>311</v>
      </c>
      <c r="E354" s="95">
        <f>+_xlfn.XLOOKUP(I354,ccs!O:O,ccs!I:I,0,0,1)</f>
        <v>937.5</v>
      </c>
      <c r="F354" s="149">
        <f>ROUND(ROUND(E354,2)*ROUND(C354,2),2)</f>
        <v>27187.5</v>
      </c>
      <c r="H354" s="12" t="s">
        <v>1516</v>
      </c>
      <c r="I354" t="str">
        <f>+_xlfn.CONCAT(H354,"-",A354)</f>
        <v>B4/22/11-K</v>
      </c>
    </row>
    <row r="355" spans="1:9" s="4" customFormat="1">
      <c r="A355" s="32"/>
      <c r="B355" s="7"/>
      <c r="C355" s="110"/>
      <c r="D355" s="32"/>
      <c r="E355" s="95"/>
      <c r="F355" s="94"/>
      <c r="H355" s="12" t="s">
        <v>1516</v>
      </c>
    </row>
    <row r="356" spans="1:9" s="4" customFormat="1" ht="46.5">
      <c r="A356" s="219" t="s">
        <v>5</v>
      </c>
      <c r="B356" s="153" t="s">
        <v>1305</v>
      </c>
      <c r="C356" s="228">
        <v>1</v>
      </c>
      <c r="D356" s="225" t="s">
        <v>311</v>
      </c>
      <c r="E356" s="95">
        <f>+_xlfn.XLOOKUP(I356,ccs!O:O,ccs!I:I,0,0,1)</f>
        <v>1371.88</v>
      </c>
      <c r="F356" s="149">
        <f>ROUND(ROUND(E356,2)*ROUND(C356,2),2)</f>
        <v>1371.88</v>
      </c>
      <c r="H356" s="12" t="s">
        <v>1517</v>
      </c>
      <c r="I356" t="str">
        <f>+_xlfn.CONCAT(H356,"-",A356)</f>
        <v>B4/22/12-A</v>
      </c>
    </row>
    <row r="357" spans="1:9" s="4" customFormat="1">
      <c r="A357" s="219"/>
      <c r="B357" s="153"/>
      <c r="C357" s="228"/>
      <c r="D357" s="219"/>
      <c r="E357" s="227"/>
      <c r="F357" s="221"/>
      <c r="H357" s="12" t="s">
        <v>1517</v>
      </c>
    </row>
    <row r="358" spans="1:9" s="4" customFormat="1">
      <c r="A358" s="32" t="s">
        <v>6</v>
      </c>
      <c r="B358" s="7" t="s">
        <v>1306</v>
      </c>
      <c r="C358" s="228">
        <v>1</v>
      </c>
      <c r="D358" s="225" t="s">
        <v>311</v>
      </c>
      <c r="E358" s="95">
        <f>+_xlfn.XLOOKUP(I358,ccs!O:O,ccs!I:I,0,0,1)</f>
        <v>778.13</v>
      </c>
      <c r="F358" s="149">
        <f>ROUND(ROUND(E358,2)*ROUND(C358,2),2)</f>
        <v>778.13</v>
      </c>
      <c r="H358" s="12" t="s">
        <v>1517</v>
      </c>
      <c r="I358" t="str">
        <f>+_xlfn.CONCAT(H358,"-",A358)</f>
        <v>B4/22/12-B</v>
      </c>
    </row>
    <row r="359" spans="1:9" s="4" customFormat="1">
      <c r="A359" s="32"/>
      <c r="B359" s="7"/>
      <c r="C359" s="110"/>
      <c r="D359" s="32"/>
      <c r="E359" s="95"/>
      <c r="F359" s="94"/>
      <c r="H359" s="12" t="s">
        <v>1517</v>
      </c>
    </row>
    <row r="360" spans="1:9" s="4" customFormat="1" ht="46.5">
      <c r="A360" s="219" t="s">
        <v>7</v>
      </c>
      <c r="B360" s="153" t="s">
        <v>1307</v>
      </c>
      <c r="C360" s="228">
        <v>2</v>
      </c>
      <c r="D360" s="225" t="s">
        <v>311</v>
      </c>
      <c r="E360" s="95">
        <f>+_xlfn.XLOOKUP(I360,ccs!O:O,ccs!I:I,0,0,1)</f>
        <v>2287.5</v>
      </c>
      <c r="F360" s="149">
        <f>ROUND(ROUND(E360,2)*ROUND(C360,2),2)</f>
        <v>4575</v>
      </c>
      <c r="H360" s="12" t="s">
        <v>1517</v>
      </c>
      <c r="I360" t="str">
        <f>+_xlfn.CONCAT(H360,"-",A360)</f>
        <v>B4/22/12-C</v>
      </c>
    </row>
    <row r="361" spans="1:9" s="4" customFormat="1">
      <c r="A361" s="219"/>
      <c r="B361" s="153"/>
      <c r="C361" s="228"/>
      <c r="D361" s="219"/>
      <c r="E361" s="31"/>
      <c r="F361" s="31"/>
      <c r="H361" s="12" t="s">
        <v>1517</v>
      </c>
    </row>
    <row r="362" spans="1:9" s="4" customFormat="1" ht="46.5">
      <c r="A362" s="219" t="s">
        <v>8</v>
      </c>
      <c r="B362" s="153" t="s">
        <v>1308</v>
      </c>
      <c r="C362" s="228">
        <v>14</v>
      </c>
      <c r="D362" s="225" t="s">
        <v>311</v>
      </c>
      <c r="E362" s="95">
        <f>+_xlfn.XLOOKUP(I362,ccs!O:O,ccs!I:I,0,0,1)</f>
        <v>1531.25</v>
      </c>
      <c r="F362" s="149">
        <f>ROUND(ROUND(E362,2)*ROUND(C362,2),2)</f>
        <v>21437.5</v>
      </c>
      <c r="H362" s="12" t="s">
        <v>1517</v>
      </c>
      <c r="I362" t="str">
        <f>+_xlfn.CONCAT(H362,"-",A362)</f>
        <v>B4/22/12-D</v>
      </c>
    </row>
    <row r="363" spans="1:9" s="4" customFormat="1">
      <c r="A363" s="32"/>
      <c r="B363" s="7"/>
      <c r="C363" s="110"/>
      <c r="D363" s="32"/>
      <c r="E363" s="95"/>
      <c r="F363" s="94"/>
      <c r="H363" s="12" t="s">
        <v>1517</v>
      </c>
    </row>
    <row r="364" spans="1:9" s="4" customFormat="1" ht="46.5">
      <c r="A364" s="219" t="s">
        <v>10</v>
      </c>
      <c r="B364" s="153" t="s">
        <v>1309</v>
      </c>
      <c r="C364" s="228">
        <v>5</v>
      </c>
      <c r="D364" s="225" t="s">
        <v>311</v>
      </c>
      <c r="E364" s="95">
        <f>+_xlfn.XLOOKUP(I364,ccs!O:O,ccs!I:I,0,0,1)</f>
        <v>1806.25</v>
      </c>
      <c r="F364" s="149">
        <f>ROUND(ROUND(E364,2)*ROUND(C364,2),2)</f>
        <v>9031.25</v>
      </c>
      <c r="H364" s="12" t="s">
        <v>1517</v>
      </c>
      <c r="I364" t="str">
        <f>+_xlfn.CONCAT(H364,"-",A364)</f>
        <v>B4/22/12-E</v>
      </c>
    </row>
    <row r="365" spans="1:9" s="4" customFormat="1">
      <c r="A365" s="32"/>
      <c r="B365" s="7"/>
      <c r="C365" s="110"/>
      <c r="D365" s="32"/>
      <c r="E365" s="95"/>
      <c r="F365" s="94"/>
      <c r="H365" s="12" t="s">
        <v>1517</v>
      </c>
    </row>
    <row r="366" spans="1:9" s="4" customFormat="1">
      <c r="A366" s="214"/>
      <c r="B366" s="35"/>
      <c r="C366" s="95"/>
      <c r="D366" s="95"/>
      <c r="E366" s="94"/>
      <c r="F366" s="94"/>
      <c r="H366" s="12" t="s">
        <v>1517</v>
      </c>
    </row>
    <row r="367" spans="1:9" s="4" customFormat="1">
      <c r="A367" s="214"/>
      <c r="B367" s="35"/>
      <c r="C367" s="95"/>
      <c r="D367" s="95"/>
      <c r="E367" s="94"/>
      <c r="F367" s="94"/>
      <c r="H367" s="12" t="s">
        <v>1517</v>
      </c>
    </row>
    <row r="368" spans="1:9" s="218" customFormat="1">
      <c r="A368" s="229"/>
      <c r="B368" s="152"/>
      <c r="C368" s="222"/>
      <c r="D368" s="223"/>
      <c r="E368" s="224"/>
      <c r="F368" s="224"/>
      <c r="H368" s="12" t="s">
        <v>1517</v>
      </c>
    </row>
    <row r="369" spans="1:8" s="218" customFormat="1">
      <c r="A369" s="229"/>
      <c r="B369" s="152"/>
      <c r="C369" s="222"/>
      <c r="D369" s="223"/>
      <c r="E369" s="224"/>
      <c r="F369" s="224"/>
      <c r="H369" s="12" t="s">
        <v>1517</v>
      </c>
    </row>
    <row r="370" spans="1:8" s="218" customFormat="1">
      <c r="A370" s="229"/>
      <c r="B370" s="153"/>
      <c r="C370" s="95"/>
      <c r="D370" s="225"/>
      <c r="E370" s="31"/>
      <c r="F370" s="31"/>
      <c r="H370" s="12" t="s">
        <v>1517</v>
      </c>
    </row>
    <row r="371" spans="1:8" s="218" customFormat="1">
      <c r="A371" s="229"/>
      <c r="B371" s="152"/>
      <c r="C371" s="222"/>
      <c r="D371" s="223"/>
      <c r="E371" s="224"/>
      <c r="F371" s="224"/>
      <c r="H371" s="12" t="s">
        <v>1517</v>
      </c>
    </row>
    <row r="372" spans="1:8" s="4" customFormat="1">
      <c r="A372" s="200"/>
      <c r="B372" s="7"/>
      <c r="C372" s="95"/>
      <c r="D372" s="95"/>
      <c r="E372" s="94"/>
      <c r="F372" s="94"/>
      <c r="H372" s="12" t="s">
        <v>1517</v>
      </c>
    </row>
    <row r="373" spans="1:8">
      <c r="H373" s="12" t="s">
        <v>1517</v>
      </c>
    </row>
    <row r="374" spans="1:8">
      <c r="H374" s="12" t="s">
        <v>1517</v>
      </c>
    </row>
    <row r="375" spans="1:8">
      <c r="H375" s="12" t="s">
        <v>1517</v>
      </c>
    </row>
    <row r="376" spans="1:8">
      <c r="H376" s="12" t="s">
        <v>1517</v>
      </c>
    </row>
    <row r="377" spans="1:8">
      <c r="H377" s="12" t="s">
        <v>1517</v>
      </c>
    </row>
    <row r="378" spans="1:8">
      <c r="H378" s="12" t="s">
        <v>1517</v>
      </c>
    </row>
    <row r="379" spans="1:8">
      <c r="H379" s="12" t="s">
        <v>1517</v>
      </c>
    </row>
    <row r="380" spans="1:8">
      <c r="B380" s="159" t="s">
        <v>42</v>
      </c>
      <c r="F380" s="300"/>
      <c r="H380" s="12" t="s">
        <v>1517</v>
      </c>
    </row>
    <row r="381" spans="1:8">
      <c r="B381" s="68" t="s">
        <v>9</v>
      </c>
      <c r="E381" s="31" t="s">
        <v>12</v>
      </c>
      <c r="F381" s="149">
        <f>SUM(F3:F379)</f>
        <v>4237255.43</v>
      </c>
      <c r="H381" s="12" t="s">
        <v>1517</v>
      </c>
    </row>
    <row r="382" spans="1:8" ht="16" thickBot="1">
      <c r="F382" s="301"/>
      <c r="H382" s="12" t="s">
        <v>1517</v>
      </c>
    </row>
    <row r="383" spans="1:8" ht="16" thickTop="1"/>
  </sheetData>
  <sheetProtection selectLockedCells="1" selectUnlockedCells="1"/>
  <autoFilter ref="A1:I383" xr:uid="{F18AA090-9DC4-4A44-BD6E-FB0B180306D8}"/>
  <phoneticPr fontId="41" type="noConversion"/>
  <pageMargins left="0.5" right="0.5" top="1" bottom="1" header="0.5" footer="0.5"/>
  <pageSetup paperSize="9" orientation="portrait" r:id="rId1"/>
  <headerFooter>
    <oddHeader>&amp;R&amp;"Times New Roman"&amp;10Shared Facility Hub (SFH) Assets Project
Package 1 - Distribution Centre (DC)</oddHeader>
    <oddFooter>&amp;L&amp;"Times New Roman,Regular"PLUMBING
&amp;8 1RI12073-073D06-DAH-BOQ-PM-0001-01&amp;R&amp;"Times New Roman,Regular"22 - Page &amp;P of &amp;N</oddFooter>
  </headerFooter>
  <rowBreaks count="11" manualBreakCount="11">
    <brk id="37" max="16383" man="1"/>
    <brk id="71" max="16383" man="1"/>
    <brk id="107" max="16383" man="1"/>
    <brk id="143" max="16383" man="1"/>
    <brk id="177" max="16383" man="1"/>
    <brk id="207" max="16383" man="1"/>
    <brk id="235" max="16383" man="1"/>
    <brk id="269" max="16383" man="1"/>
    <brk id="305" max="16383" man="1"/>
    <brk id="331" max="16383" man="1"/>
    <brk id="35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DB8CC-AABE-4463-B841-BA8B0C9CBAF3}">
  <sheetPr>
    <tabColor rgb="FFFFFF00"/>
  </sheetPr>
  <dimension ref="A1:I592"/>
  <sheetViews>
    <sheetView showZeros="0" view="pageBreakPreview" topLeftCell="A230" zoomScaleNormal="100" zoomScaleSheetLayoutView="100" workbookViewId="0">
      <selection activeCell="E240" sqref="E240"/>
    </sheetView>
  </sheetViews>
  <sheetFormatPr defaultColWidth="9.1796875" defaultRowHeight="15.5"/>
  <cols>
    <col min="1" max="1" width="7.6328125" style="205" customWidth="1"/>
    <col min="2" max="2" width="41" style="68" customWidth="1"/>
    <col min="3" max="3" width="8.81640625" style="75" customWidth="1"/>
    <col min="4" max="4" width="7" style="75" customWidth="1"/>
    <col min="5" max="5" width="14.6328125" style="572" customWidth="1"/>
    <col min="6" max="6" width="13.81640625" style="572" customWidth="1"/>
    <col min="7" max="7" width="9.1796875" style="150"/>
    <col min="8" max="9" width="9.26953125" style="150" customWidth="1"/>
    <col min="10" max="16384" width="9.1796875" style="150"/>
  </cols>
  <sheetData>
    <row r="1" spans="1:9">
      <c r="A1" s="231" t="s">
        <v>0</v>
      </c>
      <c r="B1" s="183" t="s">
        <v>35</v>
      </c>
      <c r="C1" s="155" t="s">
        <v>3</v>
      </c>
      <c r="D1" s="156" t="s">
        <v>1</v>
      </c>
      <c r="E1" s="567" t="s">
        <v>2</v>
      </c>
      <c r="F1" s="567" t="s">
        <v>4</v>
      </c>
      <c r="H1" s="552" t="s">
        <v>1471</v>
      </c>
      <c r="I1" s="552" t="s">
        <v>1472</v>
      </c>
    </row>
    <row r="2" spans="1:9">
      <c r="A2" s="232"/>
      <c r="B2" s="154"/>
      <c r="C2" s="157"/>
      <c r="D2" s="158"/>
      <c r="E2" s="568"/>
      <c r="F2" s="569" t="s">
        <v>12</v>
      </c>
      <c r="H2" s="4"/>
      <c r="I2" s="4"/>
    </row>
    <row r="3" spans="1:9">
      <c r="A3" s="233"/>
      <c r="B3" s="160"/>
      <c r="C3" s="161"/>
      <c r="D3" s="162"/>
      <c r="E3" s="570"/>
      <c r="F3" s="570"/>
      <c r="H3" s="4"/>
      <c r="I3" s="4"/>
    </row>
    <row r="4" spans="1:9" s="168" customFormat="1" ht="30">
      <c r="A4" s="234"/>
      <c r="B4" s="164" t="s">
        <v>43</v>
      </c>
      <c r="C4" s="165"/>
      <c r="D4" s="166"/>
      <c r="E4" s="571"/>
      <c r="F4" s="571"/>
      <c r="H4" s="12" t="s">
        <v>1518</v>
      </c>
      <c r="I4" s="12"/>
    </row>
    <row r="5" spans="1:9">
      <c r="A5" s="235"/>
      <c r="B5" s="169"/>
      <c r="C5" s="76"/>
      <c r="D5" s="170"/>
      <c r="H5" s="12" t="s">
        <v>1518</v>
      </c>
    </row>
    <row r="6" spans="1:9" ht="31">
      <c r="A6" s="235"/>
      <c r="B6" s="50" t="s">
        <v>755</v>
      </c>
      <c r="C6" s="51"/>
      <c r="D6" s="51"/>
      <c r="E6" s="569"/>
      <c r="F6" s="569"/>
      <c r="H6" s="12" t="s">
        <v>1518</v>
      </c>
    </row>
    <row r="7" spans="1:9">
      <c r="A7" s="235"/>
      <c r="B7" s="50"/>
      <c r="C7" s="51"/>
      <c r="D7" s="51"/>
      <c r="E7" s="569"/>
      <c r="F7" s="569"/>
      <c r="H7" s="12" t="s">
        <v>1518</v>
      </c>
    </row>
    <row r="8" spans="1:9">
      <c r="A8" s="235"/>
      <c r="B8" s="50" t="s">
        <v>756</v>
      </c>
      <c r="C8" s="51"/>
      <c r="D8" s="51"/>
      <c r="E8" s="569"/>
      <c r="F8" s="569"/>
      <c r="H8" s="12" t="s">
        <v>1518</v>
      </c>
    </row>
    <row r="9" spans="1:9">
      <c r="A9" s="235"/>
      <c r="B9" s="50"/>
      <c r="C9" s="51"/>
      <c r="D9" s="51"/>
      <c r="E9" s="569"/>
      <c r="F9" s="569"/>
      <c r="H9" s="12" t="s">
        <v>1518</v>
      </c>
    </row>
    <row r="10" spans="1:9" s="143" customFormat="1" ht="31">
      <c r="A10" s="236" t="s">
        <v>5</v>
      </c>
      <c r="B10" s="153" t="s">
        <v>757</v>
      </c>
      <c r="C10" s="226">
        <v>1</v>
      </c>
      <c r="D10" s="225" t="s">
        <v>0</v>
      </c>
      <c r="E10" s="572">
        <f>+_xlfn.XLOOKUP(I10,ccs!O:O,ccs!I:I,0,0,1)</f>
        <v>32525</v>
      </c>
      <c r="F10" s="572">
        <f>ROUND(ROUND(E10,2)*ROUND(C10,2),2)</f>
        <v>32525</v>
      </c>
      <c r="H10" s="12" t="s">
        <v>1518</v>
      </c>
      <c r="I10" t="str">
        <f>+_xlfn.CONCAT(H10,"-",A10)</f>
        <v>B4/23/01-A</v>
      </c>
    </row>
    <row r="11" spans="1:9">
      <c r="A11" s="235"/>
      <c r="B11" s="50"/>
      <c r="C11" s="51"/>
      <c r="D11" s="51"/>
      <c r="E11" s="569"/>
      <c r="F11" s="569"/>
      <c r="H11" s="12" t="s">
        <v>1518</v>
      </c>
    </row>
    <row r="12" spans="1:9" ht="31">
      <c r="A12" s="235"/>
      <c r="B12" s="50" t="s">
        <v>758</v>
      </c>
      <c r="C12" s="51"/>
      <c r="D12" s="51"/>
      <c r="E12" s="569"/>
      <c r="F12" s="569"/>
      <c r="H12" s="12" t="s">
        <v>1518</v>
      </c>
    </row>
    <row r="13" spans="1:9">
      <c r="A13" s="235"/>
      <c r="C13" s="51"/>
      <c r="D13" s="51"/>
      <c r="E13" s="569"/>
      <c r="F13" s="569"/>
      <c r="H13" s="12" t="s">
        <v>1518</v>
      </c>
    </row>
    <row r="14" spans="1:9">
      <c r="A14" s="235" t="s">
        <v>6</v>
      </c>
      <c r="B14" s="52" t="s">
        <v>759</v>
      </c>
      <c r="C14" s="226">
        <v>1</v>
      </c>
      <c r="D14" s="51" t="s">
        <v>0</v>
      </c>
      <c r="E14" s="572">
        <f>+_xlfn.XLOOKUP(I14,ccs!O:O,ccs!I:I,0,0,1)</f>
        <v>32525</v>
      </c>
      <c r="F14" s="572">
        <f>ROUND(ROUND(E14,2)*ROUND(C14,2),2)</f>
        <v>32525</v>
      </c>
      <c r="H14" s="12" t="s">
        <v>1518</v>
      </c>
      <c r="I14" t="str">
        <f>+_xlfn.CONCAT(H14,"-",A14)</f>
        <v>B4/23/01-B</v>
      </c>
    </row>
    <row r="15" spans="1:9">
      <c r="A15" s="235"/>
      <c r="C15" s="51"/>
      <c r="D15" s="51"/>
      <c r="E15" s="569"/>
      <c r="F15" s="569"/>
      <c r="H15" s="12" t="s">
        <v>1518</v>
      </c>
    </row>
    <row r="16" spans="1:9">
      <c r="A16" s="235" t="s">
        <v>7</v>
      </c>
      <c r="B16" s="52" t="s">
        <v>760</v>
      </c>
      <c r="C16" s="226">
        <v>1</v>
      </c>
      <c r="D16" s="51" t="s">
        <v>0</v>
      </c>
      <c r="E16" s="572">
        <f>+_xlfn.XLOOKUP(I16,ccs!O:O,ccs!I:I,0,0,1)</f>
        <v>32525</v>
      </c>
      <c r="F16" s="572">
        <f>ROUND(ROUND(E16,2)*ROUND(C16,2),2)</f>
        <v>32525</v>
      </c>
      <c r="H16" s="12" t="s">
        <v>1518</v>
      </c>
      <c r="I16" t="str">
        <f>+_xlfn.CONCAT(H16,"-",A16)</f>
        <v>B4/23/01-C</v>
      </c>
    </row>
    <row r="17" spans="1:9">
      <c r="A17" s="235"/>
      <c r="C17" s="51"/>
      <c r="D17" s="51"/>
      <c r="E17" s="569"/>
      <c r="F17" s="569"/>
      <c r="H17" s="12" t="s">
        <v>1518</v>
      </c>
    </row>
    <row r="18" spans="1:9">
      <c r="A18" s="235" t="s">
        <v>8</v>
      </c>
      <c r="B18" s="52" t="s">
        <v>761</v>
      </c>
      <c r="C18" s="226">
        <v>1</v>
      </c>
      <c r="D18" s="51" t="s">
        <v>0</v>
      </c>
      <c r="E18" s="572">
        <f>+_xlfn.XLOOKUP(I18,ccs!O:O,ccs!I:I,0,0,1)</f>
        <v>32525</v>
      </c>
      <c r="F18" s="572">
        <f>ROUND(ROUND(E18,2)*ROUND(C18,2),2)</f>
        <v>32525</v>
      </c>
      <c r="H18" s="12" t="s">
        <v>1518</v>
      </c>
      <c r="I18" t="str">
        <f>+_xlfn.CONCAT(H18,"-",A18)</f>
        <v>B4/23/01-D</v>
      </c>
    </row>
    <row r="19" spans="1:9">
      <c r="A19" s="235"/>
      <c r="C19" s="51"/>
      <c r="D19" s="51"/>
      <c r="E19" s="569"/>
      <c r="F19" s="569"/>
      <c r="H19" s="12" t="s">
        <v>1518</v>
      </c>
    </row>
    <row r="20" spans="1:9">
      <c r="A20" s="235" t="s">
        <v>10</v>
      </c>
      <c r="B20" s="52" t="s">
        <v>762</v>
      </c>
      <c r="C20" s="226">
        <v>1</v>
      </c>
      <c r="D20" s="51" t="s">
        <v>0</v>
      </c>
      <c r="E20" s="572">
        <f>+_xlfn.XLOOKUP(I20,ccs!O:O,ccs!I:I,0,0,1)</f>
        <v>32525</v>
      </c>
      <c r="F20" s="572">
        <f>ROUND(ROUND(E20,2)*ROUND(C20,2),2)</f>
        <v>32525</v>
      </c>
      <c r="H20" s="12" t="s">
        <v>1518</v>
      </c>
      <c r="I20" t="str">
        <f>+_xlfn.CONCAT(H20,"-",A20)</f>
        <v>B4/23/01-E</v>
      </c>
    </row>
    <row r="21" spans="1:9">
      <c r="A21" s="235"/>
      <c r="B21" s="52"/>
      <c r="C21" s="51"/>
      <c r="D21" s="51"/>
      <c r="E21" s="569"/>
      <c r="F21" s="569"/>
      <c r="H21" s="12" t="s">
        <v>1518</v>
      </c>
    </row>
    <row r="22" spans="1:9">
      <c r="A22" s="214" t="s">
        <v>11</v>
      </c>
      <c r="B22" s="36" t="s">
        <v>763</v>
      </c>
      <c r="C22" s="226">
        <v>1</v>
      </c>
      <c r="D22" s="51" t="s">
        <v>0</v>
      </c>
      <c r="E22" s="572">
        <f>+_xlfn.XLOOKUP(I22,ccs!O:O,ccs!I:I,0,0,1)</f>
        <v>32525</v>
      </c>
      <c r="F22" s="572">
        <f>ROUND(ROUND(E22,2)*ROUND(C22,2),2)</f>
        <v>32525</v>
      </c>
      <c r="H22" s="12" t="s">
        <v>1518</v>
      </c>
      <c r="I22" t="str">
        <f>+_xlfn.CONCAT(H22,"-",A22)</f>
        <v>B4/23/01-F</v>
      </c>
    </row>
    <row r="23" spans="1:9">
      <c r="A23" s="235"/>
      <c r="C23" s="51"/>
      <c r="D23" s="51"/>
      <c r="E23" s="569"/>
      <c r="F23" s="569"/>
      <c r="H23" s="12" t="s">
        <v>1518</v>
      </c>
    </row>
    <row r="24" spans="1:9">
      <c r="A24" s="235"/>
      <c r="B24" s="50" t="s">
        <v>764</v>
      </c>
      <c r="C24" s="51"/>
      <c r="D24" s="51"/>
      <c r="E24" s="569"/>
      <c r="F24" s="569"/>
      <c r="H24" s="12" t="s">
        <v>1518</v>
      </c>
    </row>
    <row r="25" spans="1:9">
      <c r="A25" s="235"/>
      <c r="C25" s="51"/>
      <c r="D25" s="51"/>
      <c r="E25" s="569"/>
      <c r="F25" s="569"/>
      <c r="H25" s="12" t="s">
        <v>1518</v>
      </c>
    </row>
    <row r="26" spans="1:9">
      <c r="A26" s="235"/>
      <c r="B26" s="50" t="s">
        <v>765</v>
      </c>
      <c r="C26" s="51"/>
      <c r="D26" s="51"/>
      <c r="E26" s="569"/>
      <c r="F26" s="569"/>
      <c r="H26" s="12" t="s">
        <v>1518</v>
      </c>
    </row>
    <row r="27" spans="1:9">
      <c r="A27" s="235"/>
      <c r="C27" s="51"/>
      <c r="D27" s="51"/>
      <c r="E27" s="569"/>
      <c r="F27" s="569"/>
      <c r="H27" s="12" t="s">
        <v>1518</v>
      </c>
    </row>
    <row r="28" spans="1:9" ht="31">
      <c r="A28" s="235" t="s">
        <v>27</v>
      </c>
      <c r="B28" s="52" t="s">
        <v>766</v>
      </c>
      <c r="C28" s="51">
        <f>14962.5+1900</f>
        <v>16862.5</v>
      </c>
      <c r="D28" s="197" t="s">
        <v>168</v>
      </c>
      <c r="E28" s="572">
        <f>+_xlfn.XLOOKUP(I28,ccs!O:O,ccs!I:I,0,0,1)</f>
        <v>29</v>
      </c>
      <c r="F28" s="572">
        <f>ROUND(ROUND(E28,2)*ROUND(C28,2),2)</f>
        <v>489012.5</v>
      </c>
      <c r="H28" s="12" t="s">
        <v>1518</v>
      </c>
      <c r="I28" t="str">
        <f>+_xlfn.CONCAT(H28,"-",A28)</f>
        <v>B4/23/01-G</v>
      </c>
    </row>
    <row r="29" spans="1:9">
      <c r="A29" s="235"/>
      <c r="C29" s="51"/>
      <c r="D29" s="51"/>
      <c r="E29" s="569"/>
      <c r="F29" s="569"/>
      <c r="H29" s="12" t="s">
        <v>1518</v>
      </c>
    </row>
    <row r="30" spans="1:9">
      <c r="A30" s="235"/>
      <c r="B30" s="50" t="s">
        <v>767</v>
      </c>
      <c r="C30" s="51"/>
      <c r="D30" s="51"/>
      <c r="E30" s="569"/>
      <c r="F30" s="569"/>
      <c r="H30" s="12" t="s">
        <v>1518</v>
      </c>
    </row>
    <row r="31" spans="1:9">
      <c r="A31" s="235"/>
      <c r="B31" s="50"/>
      <c r="C31" s="51"/>
      <c r="D31" s="51"/>
      <c r="E31" s="569"/>
      <c r="F31" s="569"/>
      <c r="H31" s="12" t="s">
        <v>1518</v>
      </c>
    </row>
    <row r="32" spans="1:9" s="143" customFormat="1" ht="31">
      <c r="A32" s="235" t="s">
        <v>28</v>
      </c>
      <c r="B32" s="153" t="s">
        <v>768</v>
      </c>
      <c r="C32" s="226">
        <v>1</v>
      </c>
      <c r="D32" s="51" t="s">
        <v>0</v>
      </c>
      <c r="E32" s="572">
        <f>+_xlfn.XLOOKUP(I32,ccs!O:O,ccs!I:I,0,0,1)</f>
        <v>19660.25</v>
      </c>
      <c r="F32" s="572">
        <f>ROUND(ROUND(E32,2)*ROUND(C32,2),2)</f>
        <v>19660.25</v>
      </c>
      <c r="H32" s="12" t="s">
        <v>1518</v>
      </c>
      <c r="I32" t="str">
        <f>+_xlfn.CONCAT(H32,"-",A32)</f>
        <v>B4/23/01-H</v>
      </c>
    </row>
    <row r="33" spans="1:9" s="143" customFormat="1">
      <c r="A33" s="235"/>
      <c r="B33" s="153"/>
      <c r="C33" s="219"/>
      <c r="D33" s="219"/>
      <c r="E33" s="569"/>
      <c r="F33" s="569"/>
      <c r="H33" s="12" t="s">
        <v>1518</v>
      </c>
    </row>
    <row r="34" spans="1:9" s="143" customFormat="1">
      <c r="A34" s="235" t="s">
        <v>33</v>
      </c>
      <c r="B34" s="153" t="s">
        <v>769</v>
      </c>
      <c r="C34" s="226">
        <v>1</v>
      </c>
      <c r="D34" s="51" t="s">
        <v>0</v>
      </c>
      <c r="E34" s="572">
        <f>+_xlfn.XLOOKUP(I34,ccs!O:O,ccs!I:I,0,0,1)</f>
        <v>5650</v>
      </c>
      <c r="F34" s="572">
        <f>ROUND(ROUND(E34,2)*ROUND(C34,2),2)</f>
        <v>5650</v>
      </c>
      <c r="H34" s="12" t="s">
        <v>1518</v>
      </c>
      <c r="I34" t="str">
        <f>+_xlfn.CONCAT(H34,"-",A34)</f>
        <v>B4/23/01-J</v>
      </c>
    </row>
    <row r="35" spans="1:9" s="143" customFormat="1">
      <c r="A35" s="235"/>
      <c r="B35" s="153"/>
      <c r="C35" s="219"/>
      <c r="D35" s="219"/>
      <c r="E35" s="569"/>
      <c r="F35" s="569"/>
      <c r="H35" s="12" t="s">
        <v>1518</v>
      </c>
    </row>
    <row r="36" spans="1:9">
      <c r="A36" s="235"/>
      <c r="C36" s="51"/>
      <c r="D36" s="51"/>
      <c r="E36" s="569"/>
      <c r="F36" s="569"/>
      <c r="H36" s="12" t="s">
        <v>1518</v>
      </c>
    </row>
    <row r="37" spans="1:9">
      <c r="A37" s="235"/>
      <c r="B37" s="50" t="s">
        <v>770</v>
      </c>
      <c r="C37" s="51"/>
      <c r="D37" s="51"/>
      <c r="E37" s="569"/>
      <c r="F37" s="569"/>
      <c r="H37" s="12" t="s">
        <v>1519</v>
      </c>
    </row>
    <row r="38" spans="1:9">
      <c r="A38" s="235"/>
      <c r="B38" s="50"/>
      <c r="C38" s="51"/>
      <c r="D38" s="51"/>
      <c r="E38" s="569"/>
      <c r="F38" s="569"/>
      <c r="H38" s="12" t="s">
        <v>1519</v>
      </c>
    </row>
    <row r="39" spans="1:9" ht="46.5">
      <c r="A39" s="235"/>
      <c r="B39" s="50" t="s">
        <v>771</v>
      </c>
      <c r="C39" s="51"/>
      <c r="D39" s="51"/>
      <c r="E39" s="569"/>
      <c r="F39" s="569"/>
      <c r="H39" s="12" t="s">
        <v>1519</v>
      </c>
    </row>
    <row r="40" spans="1:9">
      <c r="A40" s="235"/>
      <c r="B40" s="50"/>
      <c r="C40" s="51"/>
      <c r="D40" s="51"/>
      <c r="E40" s="569"/>
      <c r="F40" s="569"/>
      <c r="H40" s="12" t="s">
        <v>1519</v>
      </c>
    </row>
    <row r="41" spans="1:9" s="4" customFormat="1">
      <c r="A41" s="200" t="s">
        <v>5</v>
      </c>
      <c r="B41" s="36" t="s">
        <v>1454</v>
      </c>
      <c r="C41" s="51">
        <f>290+90</f>
        <v>380</v>
      </c>
      <c r="D41" s="51" t="s">
        <v>179</v>
      </c>
      <c r="E41" s="572">
        <f>+_xlfn.XLOOKUP(I41,ccs!O:O,ccs!I:I,0,0,1)</f>
        <v>21.25</v>
      </c>
      <c r="F41" s="572">
        <f>ROUND(ROUND(E41,2)*ROUND(C41,2),2)</f>
        <v>8075</v>
      </c>
      <c r="H41" s="12" t="s">
        <v>1519</v>
      </c>
      <c r="I41" t="str">
        <f>+_xlfn.CONCAT(H41,"-",A41)</f>
        <v>B4/23/02-A</v>
      </c>
    </row>
    <row r="42" spans="1:9" s="4" customFormat="1">
      <c r="A42" s="200"/>
      <c r="B42" s="36"/>
      <c r="C42" s="51"/>
      <c r="D42" s="51"/>
      <c r="E42" s="573"/>
      <c r="F42" s="572"/>
      <c r="H42" s="12" t="s">
        <v>1519</v>
      </c>
    </row>
    <row r="43" spans="1:9" s="4" customFormat="1">
      <c r="A43" s="200" t="s">
        <v>6</v>
      </c>
      <c r="B43" s="36" t="s">
        <v>1453</v>
      </c>
      <c r="C43" s="51">
        <v>10</v>
      </c>
      <c r="D43" s="51" t="s">
        <v>179</v>
      </c>
      <c r="E43" s="572">
        <f>+_xlfn.XLOOKUP(I43,ccs!O:O,ccs!I:I,0,0,1)</f>
        <v>26.88</v>
      </c>
      <c r="F43" s="572">
        <f>ROUND(ROUND(E43,2)*ROUND(C43,2),2)</f>
        <v>268.8</v>
      </c>
      <c r="H43" s="12" t="s">
        <v>1519</v>
      </c>
      <c r="I43" t="str">
        <f>+_xlfn.CONCAT(H43,"-",A43)</f>
        <v>B4/23/02-B</v>
      </c>
    </row>
    <row r="44" spans="1:9" s="4" customFormat="1">
      <c r="A44" s="200"/>
      <c r="B44" s="36"/>
      <c r="C44" s="51"/>
      <c r="D44" s="51"/>
      <c r="E44" s="573"/>
      <c r="F44" s="572"/>
      <c r="H44" s="12" t="s">
        <v>1519</v>
      </c>
    </row>
    <row r="45" spans="1:9" s="4" customFormat="1">
      <c r="A45" s="200" t="s">
        <v>7</v>
      </c>
      <c r="B45" s="36" t="s">
        <v>1448</v>
      </c>
      <c r="C45" s="51">
        <v>20</v>
      </c>
      <c r="D45" s="51" t="s">
        <v>179</v>
      </c>
      <c r="E45" s="572">
        <f>+_xlfn.XLOOKUP(I45,ccs!O:O,ccs!I:I,0,0,1)</f>
        <v>29.25</v>
      </c>
      <c r="F45" s="572">
        <f>ROUND(ROUND(E45,2)*ROUND(C45,2),2)</f>
        <v>585</v>
      </c>
      <c r="H45" s="12" t="s">
        <v>1519</v>
      </c>
      <c r="I45" t="str">
        <f>+_xlfn.CONCAT(H45,"-",A45)</f>
        <v>B4/23/02-C</v>
      </c>
    </row>
    <row r="46" spans="1:9" s="4" customFormat="1">
      <c r="A46" s="200"/>
      <c r="B46" s="36"/>
      <c r="C46" s="51"/>
      <c r="D46" s="51"/>
      <c r="E46" s="573"/>
      <c r="F46" s="572"/>
      <c r="H46" s="12" t="s">
        <v>1519</v>
      </c>
    </row>
    <row r="47" spans="1:9" s="4" customFormat="1">
      <c r="A47" s="200" t="s">
        <v>8</v>
      </c>
      <c r="B47" s="36" t="s">
        <v>1449</v>
      </c>
      <c r="C47" s="51">
        <f>220+10</f>
        <v>230</v>
      </c>
      <c r="D47" s="51" t="s">
        <v>179</v>
      </c>
      <c r="E47" s="572">
        <f>+_xlfn.XLOOKUP(I47,ccs!O:O,ccs!I:I,0,0,1)</f>
        <v>41</v>
      </c>
      <c r="F47" s="572">
        <f>ROUND(ROUND(E47,2)*ROUND(C47,2),2)</f>
        <v>9430</v>
      </c>
      <c r="H47" s="12" t="s">
        <v>1519</v>
      </c>
      <c r="I47" t="str">
        <f>+_xlfn.CONCAT(H47,"-",A47)</f>
        <v>B4/23/02-D</v>
      </c>
    </row>
    <row r="48" spans="1:9" s="4" customFormat="1">
      <c r="A48" s="200"/>
      <c r="B48" s="7"/>
      <c r="C48" s="95"/>
      <c r="D48" s="95"/>
      <c r="E48" s="573"/>
      <c r="F48" s="572"/>
      <c r="H48" s="12" t="s">
        <v>1519</v>
      </c>
    </row>
    <row r="49" spans="1:9" ht="62">
      <c r="A49" s="235"/>
      <c r="B49" s="35" t="s">
        <v>772</v>
      </c>
      <c r="C49" s="51"/>
      <c r="D49" s="197"/>
      <c r="E49" s="573"/>
      <c r="F49" s="569"/>
      <c r="H49" s="12" t="s">
        <v>1519</v>
      </c>
    </row>
    <row r="50" spans="1:9">
      <c r="A50" s="235"/>
      <c r="B50" s="50"/>
      <c r="C50" s="51"/>
      <c r="D50" s="197"/>
      <c r="E50" s="573"/>
      <c r="F50" s="569"/>
      <c r="H50" s="12" t="s">
        <v>1519</v>
      </c>
    </row>
    <row r="51" spans="1:9" s="4" customFormat="1">
      <c r="A51" s="200" t="s">
        <v>10</v>
      </c>
      <c r="B51" s="36" t="s">
        <v>1454</v>
      </c>
      <c r="C51" s="51">
        <f>355+65</f>
        <v>420</v>
      </c>
      <c r="D51" s="51" t="s">
        <v>179</v>
      </c>
      <c r="E51" s="572">
        <f>+_xlfn.XLOOKUP(I51,ccs!O:O,ccs!I:I,0,0,1)</f>
        <v>40.630000000000003</v>
      </c>
      <c r="F51" s="572">
        <f>ROUND(ROUND(E51,2)*ROUND(C51,2),2)</f>
        <v>17064.599999999999</v>
      </c>
      <c r="H51" s="12" t="s">
        <v>1519</v>
      </c>
      <c r="I51" t="str">
        <f>+_xlfn.CONCAT(H51,"-",A51)</f>
        <v>B4/23/02-E</v>
      </c>
    </row>
    <row r="52" spans="1:9" s="4" customFormat="1">
      <c r="A52" s="200"/>
      <c r="B52" s="7"/>
      <c r="C52" s="95"/>
      <c r="D52" s="95"/>
      <c r="E52" s="573"/>
      <c r="F52" s="572"/>
      <c r="H52" s="12" t="s">
        <v>1519</v>
      </c>
    </row>
    <row r="53" spans="1:9" s="4" customFormat="1">
      <c r="A53" s="200" t="s">
        <v>11</v>
      </c>
      <c r="B53" s="36" t="s">
        <v>1453</v>
      </c>
      <c r="C53" s="51">
        <f>140+69</f>
        <v>209</v>
      </c>
      <c r="D53" s="51" t="s">
        <v>179</v>
      </c>
      <c r="E53" s="572">
        <f>+_xlfn.XLOOKUP(I53,ccs!O:O,ccs!I:I,0,0,1)</f>
        <v>48.88</v>
      </c>
      <c r="F53" s="572">
        <f>ROUND(ROUND(E53,2)*ROUND(C53,2),2)</f>
        <v>10215.92</v>
      </c>
      <c r="H53" s="12" t="s">
        <v>1519</v>
      </c>
      <c r="I53" t="str">
        <f>+_xlfn.CONCAT(H53,"-",A53)</f>
        <v>B4/23/02-F</v>
      </c>
    </row>
    <row r="54" spans="1:9" s="4" customFormat="1">
      <c r="A54" s="200"/>
      <c r="B54" s="7"/>
      <c r="C54" s="95"/>
      <c r="D54" s="95"/>
      <c r="E54" s="573"/>
      <c r="F54" s="572"/>
      <c r="H54" s="12" t="s">
        <v>1519</v>
      </c>
    </row>
    <row r="55" spans="1:9" s="4" customFormat="1">
      <c r="A55" s="200" t="s">
        <v>27</v>
      </c>
      <c r="B55" s="36" t="s">
        <v>1448</v>
      </c>
      <c r="C55" s="51">
        <f>325+20</f>
        <v>345</v>
      </c>
      <c r="D55" s="51" t="s">
        <v>179</v>
      </c>
      <c r="E55" s="572">
        <f>+_xlfn.XLOOKUP(I55,ccs!O:O,ccs!I:I,0,0,1)</f>
        <v>57.5</v>
      </c>
      <c r="F55" s="572">
        <f>ROUND(ROUND(E55,2)*ROUND(C55,2),2)</f>
        <v>19837.5</v>
      </c>
      <c r="H55" s="12" t="s">
        <v>1519</v>
      </c>
      <c r="I55" t="str">
        <f>+_xlfn.CONCAT(H55,"-",A55)</f>
        <v>B4/23/02-G</v>
      </c>
    </row>
    <row r="56" spans="1:9" s="4" customFormat="1">
      <c r="A56" s="200"/>
      <c r="B56" s="7"/>
      <c r="C56" s="95"/>
      <c r="D56" s="95"/>
      <c r="E56" s="573"/>
      <c r="F56" s="572"/>
      <c r="H56" s="12" t="s">
        <v>1519</v>
      </c>
    </row>
    <row r="57" spans="1:9" s="4" customFormat="1">
      <c r="A57" s="200" t="s">
        <v>28</v>
      </c>
      <c r="B57" s="36" t="s">
        <v>1445</v>
      </c>
      <c r="C57" s="51">
        <f>202+8</f>
        <v>210</v>
      </c>
      <c r="D57" s="51" t="s">
        <v>179</v>
      </c>
      <c r="E57" s="572">
        <f>+_xlfn.XLOOKUP(I57,ccs!O:O,ccs!I:I,0,0,1)</f>
        <v>67.63</v>
      </c>
      <c r="F57" s="572">
        <f>ROUND(ROUND(E57,2)*ROUND(C57,2),2)</f>
        <v>14202.3</v>
      </c>
      <c r="H57" s="12" t="s">
        <v>1519</v>
      </c>
      <c r="I57" t="str">
        <f>+_xlfn.CONCAT(H57,"-",A57)</f>
        <v>B4/23/02-H</v>
      </c>
    </row>
    <row r="58" spans="1:9" s="4" customFormat="1">
      <c r="A58" s="200"/>
      <c r="B58" s="7"/>
      <c r="C58" s="95"/>
      <c r="D58" s="95"/>
      <c r="E58" s="573"/>
      <c r="F58" s="572"/>
      <c r="H58" s="12" t="s">
        <v>1519</v>
      </c>
    </row>
    <row r="59" spans="1:9" s="4" customFormat="1">
      <c r="A59" s="200" t="s">
        <v>33</v>
      </c>
      <c r="B59" s="36" t="s">
        <v>1449</v>
      </c>
      <c r="C59" s="51">
        <f>465+77</f>
        <v>542</v>
      </c>
      <c r="D59" s="51" t="s">
        <v>179</v>
      </c>
      <c r="E59" s="572">
        <f>+_xlfn.XLOOKUP(I59,ccs!O:O,ccs!I:I,0,0,1)</f>
        <v>80.5</v>
      </c>
      <c r="F59" s="572">
        <f>ROUND(ROUND(E59,2)*ROUND(C59,2),2)</f>
        <v>43631</v>
      </c>
      <c r="H59" s="12" t="s">
        <v>1519</v>
      </c>
      <c r="I59" t="str">
        <f>+_xlfn.CONCAT(H59,"-",A59)</f>
        <v>B4/23/02-J</v>
      </c>
    </row>
    <row r="60" spans="1:9" s="4" customFormat="1">
      <c r="A60" s="200"/>
      <c r="B60" s="7"/>
      <c r="C60" s="95"/>
      <c r="D60" s="95"/>
      <c r="E60" s="573"/>
      <c r="F60" s="572"/>
      <c r="H60" s="12" t="s">
        <v>1519</v>
      </c>
    </row>
    <row r="61" spans="1:9" s="4" customFormat="1">
      <c r="A61" s="200" t="s">
        <v>34</v>
      </c>
      <c r="B61" s="36" t="s">
        <v>1455</v>
      </c>
      <c r="C61" s="51">
        <f>70+0.5</f>
        <v>70.5</v>
      </c>
      <c r="D61" s="51" t="s">
        <v>179</v>
      </c>
      <c r="E61" s="572">
        <f>+_xlfn.XLOOKUP(I61,ccs!O:O,ccs!I:I,0,0,1)</f>
        <v>103.88</v>
      </c>
      <c r="F61" s="572">
        <f>ROUND(ROUND(E61,2)*ROUND(C61,2),2)</f>
        <v>7323.54</v>
      </c>
      <c r="H61" s="12" t="s">
        <v>1519</v>
      </c>
      <c r="I61" t="str">
        <f>+_xlfn.CONCAT(H61,"-",A61)</f>
        <v>B4/23/02-K</v>
      </c>
    </row>
    <row r="62" spans="1:9" s="4" customFormat="1">
      <c r="A62" s="200"/>
      <c r="B62" s="7"/>
      <c r="C62" s="95"/>
      <c r="D62" s="95"/>
      <c r="E62" s="573"/>
      <c r="F62" s="572"/>
      <c r="H62" s="12" t="s">
        <v>1519</v>
      </c>
    </row>
    <row r="63" spans="1:9" s="4" customFormat="1">
      <c r="A63" s="200" t="s">
        <v>39</v>
      </c>
      <c r="B63" s="36" t="s">
        <v>1467</v>
      </c>
      <c r="C63" s="51">
        <f>160+2.5</f>
        <v>162.5</v>
      </c>
      <c r="D63" s="51" t="s">
        <v>179</v>
      </c>
      <c r="E63" s="572">
        <f>+_xlfn.XLOOKUP(I63,ccs!O:O,ccs!I:I,0,0,1)</f>
        <v>123.38</v>
      </c>
      <c r="F63" s="572">
        <f>ROUND(ROUND(E63,2)*ROUND(C63,2),2)</f>
        <v>20049.25</v>
      </c>
      <c r="H63" s="12" t="s">
        <v>1519</v>
      </c>
      <c r="I63" t="str">
        <f>+_xlfn.CONCAT(H63,"-",A63)</f>
        <v>B4/23/02-L</v>
      </c>
    </row>
    <row r="64" spans="1:9" s="4" customFormat="1">
      <c r="A64" s="200"/>
      <c r="B64" s="7"/>
      <c r="C64" s="95"/>
      <c r="D64" s="95"/>
      <c r="E64" s="573"/>
      <c r="F64" s="572"/>
      <c r="H64" s="12" t="s">
        <v>1519</v>
      </c>
    </row>
    <row r="65" spans="1:9" s="4" customFormat="1">
      <c r="A65" s="200" t="s">
        <v>38</v>
      </c>
      <c r="B65" s="36" t="s">
        <v>1457</v>
      </c>
      <c r="C65" s="51">
        <v>65</v>
      </c>
      <c r="D65" s="51" t="s">
        <v>179</v>
      </c>
      <c r="E65" s="572">
        <f>+_xlfn.XLOOKUP(I65,ccs!O:O,ccs!I:I,0,0,1)</f>
        <v>168.75</v>
      </c>
      <c r="F65" s="572">
        <f>ROUND(ROUND(E65,2)*ROUND(C65,2),2)</f>
        <v>10968.75</v>
      </c>
      <c r="H65" s="12" t="s">
        <v>1519</v>
      </c>
      <c r="I65" t="str">
        <f>+_xlfn.CONCAT(H65,"-",A65)</f>
        <v>B4/23/02-M</v>
      </c>
    </row>
    <row r="66" spans="1:9" s="4" customFormat="1">
      <c r="A66" s="200"/>
      <c r="B66" s="7"/>
      <c r="C66" s="95"/>
      <c r="D66" s="95"/>
      <c r="E66" s="573"/>
      <c r="F66" s="572"/>
      <c r="H66" s="12" t="s">
        <v>1519</v>
      </c>
    </row>
    <row r="67" spans="1:9" s="4" customFormat="1">
      <c r="A67" s="200" t="s">
        <v>205</v>
      </c>
      <c r="B67" s="36" t="s">
        <v>1461</v>
      </c>
      <c r="C67" s="51">
        <f>55+10</f>
        <v>65</v>
      </c>
      <c r="D67" s="51" t="s">
        <v>179</v>
      </c>
      <c r="E67" s="572">
        <f>+_xlfn.XLOOKUP(I67,ccs!O:O,ccs!I:I,0,0,1)</f>
        <v>233.25</v>
      </c>
      <c r="F67" s="572">
        <f>ROUND(ROUND(E67,2)*ROUND(C67,2),2)</f>
        <v>15161.25</v>
      </c>
      <c r="H67" s="12" t="s">
        <v>1519</v>
      </c>
      <c r="I67" t="str">
        <f>+_xlfn.CONCAT(H67,"-",A67)</f>
        <v>B4/23/02-N</v>
      </c>
    </row>
    <row r="68" spans="1:9" s="4" customFormat="1">
      <c r="A68" s="200"/>
      <c r="B68" s="7"/>
      <c r="C68" s="95"/>
      <c r="D68" s="95"/>
      <c r="E68" s="573"/>
      <c r="F68" s="572"/>
      <c r="H68" s="12" t="s">
        <v>1519</v>
      </c>
    </row>
    <row r="69" spans="1:9" s="4" customFormat="1">
      <c r="A69" s="200" t="s">
        <v>414</v>
      </c>
      <c r="B69" s="36" t="s">
        <v>1459</v>
      </c>
      <c r="C69" s="51">
        <v>240</v>
      </c>
      <c r="D69" s="51" t="s">
        <v>179</v>
      </c>
      <c r="E69" s="572">
        <f>+_xlfn.XLOOKUP(I69,ccs!O:O,ccs!I:I,0,0,1)</f>
        <v>297.75</v>
      </c>
      <c r="F69" s="572">
        <f>ROUND(ROUND(E69,2)*ROUND(C69,2),2)</f>
        <v>71460</v>
      </c>
      <c r="H69" s="12" t="s">
        <v>1519</v>
      </c>
      <c r="I69" t="str">
        <f>+_xlfn.CONCAT(H69,"-",A69)</f>
        <v>B4/23/02-P</v>
      </c>
    </row>
    <row r="70" spans="1:9" s="4" customFormat="1">
      <c r="A70" s="200"/>
      <c r="B70" s="7"/>
      <c r="C70" s="95"/>
      <c r="D70" s="95"/>
      <c r="E70" s="573"/>
      <c r="F70" s="572"/>
      <c r="H70" s="12" t="s">
        <v>1519</v>
      </c>
    </row>
    <row r="71" spans="1:9" s="4" customFormat="1">
      <c r="A71" s="200" t="s">
        <v>416</v>
      </c>
      <c r="B71" s="36" t="s">
        <v>1468</v>
      </c>
      <c r="C71" s="51">
        <v>1345</v>
      </c>
      <c r="D71" s="51" t="s">
        <v>179</v>
      </c>
      <c r="E71" s="572">
        <f>+_xlfn.XLOOKUP(I71,ccs!O:O,ccs!I:I,0,0,1)</f>
        <v>362.13</v>
      </c>
      <c r="F71" s="572">
        <f>ROUND(ROUND(E71,2)*ROUND(C71,2),2)</f>
        <v>487064.85</v>
      </c>
      <c r="H71" s="12" t="s">
        <v>1519</v>
      </c>
      <c r="I71" t="str">
        <f>+_xlfn.CONCAT(H71,"-",A71)</f>
        <v>B4/23/02-Q</v>
      </c>
    </row>
    <row r="72" spans="1:9" s="4" customFormat="1">
      <c r="A72" s="200"/>
      <c r="B72" s="7"/>
      <c r="C72" s="95"/>
      <c r="D72" s="95"/>
      <c r="E72" s="573"/>
      <c r="F72" s="572"/>
      <c r="H72" s="12" t="s">
        <v>1519</v>
      </c>
    </row>
    <row r="73" spans="1:9" ht="77.5">
      <c r="A73" s="235"/>
      <c r="B73" s="35" t="s">
        <v>773</v>
      </c>
      <c r="C73" s="51"/>
      <c r="D73" s="51"/>
      <c r="E73" s="569"/>
      <c r="F73" s="569"/>
      <c r="H73" s="12" t="s">
        <v>1520</v>
      </c>
    </row>
    <row r="74" spans="1:9">
      <c r="A74" s="235"/>
      <c r="B74" s="35"/>
      <c r="C74" s="51"/>
      <c r="D74" s="51"/>
      <c r="E74" s="569"/>
      <c r="F74" s="569"/>
      <c r="H74" s="12" t="s">
        <v>1520</v>
      </c>
    </row>
    <row r="75" spans="1:9" s="4" customFormat="1">
      <c r="A75" s="200" t="s">
        <v>5</v>
      </c>
      <c r="B75" s="36" t="s">
        <v>1454</v>
      </c>
      <c r="C75" s="226">
        <v>1</v>
      </c>
      <c r="D75" s="51" t="s">
        <v>0</v>
      </c>
      <c r="E75" s="572">
        <f>+_xlfn.XLOOKUP(I75,ccs!O:O,ccs!I:I,0,0,1)</f>
        <v>15487.5</v>
      </c>
      <c r="F75" s="572">
        <f>ROUND(ROUND(E75,2)*ROUND(C75,2),2)</f>
        <v>15487.5</v>
      </c>
      <c r="H75" s="12" t="s">
        <v>1520</v>
      </c>
      <c r="I75" t="str">
        <f>+_xlfn.CONCAT(H75,"-",A75)</f>
        <v>B4/23/03-A</v>
      </c>
    </row>
    <row r="76" spans="1:9" s="4" customFormat="1">
      <c r="A76" s="200"/>
      <c r="B76" s="7"/>
      <c r="C76" s="95"/>
      <c r="D76" s="95"/>
      <c r="E76" s="572"/>
      <c r="F76" s="572"/>
      <c r="H76" s="12" t="s">
        <v>1520</v>
      </c>
    </row>
    <row r="77" spans="1:9" s="4" customFormat="1">
      <c r="A77" s="200" t="s">
        <v>6</v>
      </c>
      <c r="B77" s="36" t="s">
        <v>1453</v>
      </c>
      <c r="C77" s="226">
        <v>1</v>
      </c>
      <c r="D77" s="51" t="s">
        <v>0</v>
      </c>
      <c r="E77" s="572">
        <f>+_xlfn.XLOOKUP(I77,ccs!O:O,ccs!I:I,0,0,1)</f>
        <v>9248.25</v>
      </c>
      <c r="F77" s="572">
        <f>ROUND(ROUND(E77,2)*ROUND(C77,2),2)</f>
        <v>9248.25</v>
      </c>
      <c r="H77" s="12" t="s">
        <v>1520</v>
      </c>
      <c r="I77" t="str">
        <f>+_xlfn.CONCAT(H77,"-",A77)</f>
        <v>B4/23/03-B</v>
      </c>
    </row>
    <row r="78" spans="1:9" s="4" customFormat="1">
      <c r="A78" s="200"/>
      <c r="B78" s="7"/>
      <c r="C78" s="95"/>
      <c r="D78" s="95"/>
      <c r="E78" s="572"/>
      <c r="F78" s="572"/>
      <c r="H78" s="12" t="s">
        <v>1520</v>
      </c>
    </row>
    <row r="79" spans="1:9" s="4" customFormat="1">
      <c r="A79" s="200" t="s">
        <v>7</v>
      </c>
      <c r="B79" s="36" t="s">
        <v>1448</v>
      </c>
      <c r="C79" s="226">
        <v>1</v>
      </c>
      <c r="D79" s="51" t="s">
        <v>0</v>
      </c>
      <c r="E79" s="572">
        <f>+_xlfn.XLOOKUP(I79,ccs!O:O,ccs!I:I,0,0,1)</f>
        <v>25443.75</v>
      </c>
      <c r="F79" s="572">
        <f>ROUND(ROUND(E79,2)*ROUND(C79,2),2)</f>
        <v>25443.75</v>
      </c>
      <c r="H79" s="12" t="s">
        <v>1520</v>
      </c>
      <c r="I79" t="str">
        <f>+_xlfn.CONCAT(H79,"-",A79)</f>
        <v>B4/23/03-C</v>
      </c>
    </row>
    <row r="80" spans="1:9" s="4" customFormat="1">
      <c r="A80" s="200"/>
      <c r="B80" s="7"/>
      <c r="C80" s="95"/>
      <c r="D80" s="95"/>
      <c r="E80" s="572"/>
      <c r="F80" s="572"/>
      <c r="H80" s="12" t="s">
        <v>1520</v>
      </c>
    </row>
    <row r="81" spans="1:9" s="4" customFormat="1">
      <c r="A81" s="200" t="s">
        <v>8</v>
      </c>
      <c r="B81" s="36" t="s">
        <v>1445</v>
      </c>
      <c r="C81" s="226">
        <v>1</v>
      </c>
      <c r="D81" s="51" t="s">
        <v>0</v>
      </c>
      <c r="E81" s="572">
        <f>+_xlfn.XLOOKUP(I81,ccs!O:O,ccs!I:I,0,0,1)</f>
        <v>18532.5</v>
      </c>
      <c r="F81" s="572">
        <f>ROUND(ROUND(E81,2)*ROUND(C81,2),2)</f>
        <v>18532.5</v>
      </c>
      <c r="H81" s="12" t="s">
        <v>1520</v>
      </c>
      <c r="I81" t="str">
        <f>+_xlfn.CONCAT(H81,"-",A81)</f>
        <v>B4/23/03-D</v>
      </c>
    </row>
    <row r="82" spans="1:9" s="4" customFormat="1">
      <c r="A82" s="200"/>
      <c r="B82" s="7"/>
      <c r="C82" s="95"/>
      <c r="D82" s="95"/>
      <c r="E82" s="572"/>
      <c r="F82" s="572"/>
      <c r="H82" s="12" t="s">
        <v>1520</v>
      </c>
    </row>
    <row r="83" spans="1:9" s="4" customFormat="1">
      <c r="A83" s="200" t="s">
        <v>10</v>
      </c>
      <c r="B83" s="36" t="s">
        <v>1449</v>
      </c>
      <c r="C83" s="226">
        <v>1</v>
      </c>
      <c r="D83" s="51" t="s">
        <v>0</v>
      </c>
      <c r="E83" s="572">
        <f>+_xlfn.XLOOKUP(I83,ccs!O:O,ccs!I:I,0,0,1)</f>
        <v>59823.25</v>
      </c>
      <c r="F83" s="572">
        <f>ROUND(ROUND(E83,2)*ROUND(C83,2),2)</f>
        <v>59823.25</v>
      </c>
      <c r="H83" s="12" t="s">
        <v>1520</v>
      </c>
      <c r="I83" t="str">
        <f>+_xlfn.CONCAT(H83,"-",A83)</f>
        <v>B4/23/03-E</v>
      </c>
    </row>
    <row r="84" spans="1:9" s="4" customFormat="1">
      <c r="A84" s="200"/>
      <c r="B84" s="7"/>
      <c r="C84" s="95"/>
      <c r="D84" s="95"/>
      <c r="E84" s="572"/>
      <c r="F84" s="572"/>
      <c r="H84" s="12" t="s">
        <v>1520</v>
      </c>
    </row>
    <row r="85" spans="1:9" s="4" customFormat="1">
      <c r="A85" s="200" t="s">
        <v>11</v>
      </c>
      <c r="B85" s="36" t="s">
        <v>1455</v>
      </c>
      <c r="C85" s="226">
        <v>1</v>
      </c>
      <c r="D85" s="51" t="s">
        <v>0</v>
      </c>
      <c r="E85" s="572">
        <f>+_xlfn.XLOOKUP(I85,ccs!O:O,ccs!I:I,0,0,1)</f>
        <v>9680</v>
      </c>
      <c r="F85" s="572">
        <f>ROUND(ROUND(E85,2)*ROUND(C85,2),2)</f>
        <v>9680</v>
      </c>
      <c r="H85" s="12" t="s">
        <v>1520</v>
      </c>
      <c r="I85" t="str">
        <f>+_xlfn.CONCAT(H85,"-",A85)</f>
        <v>B4/23/03-F</v>
      </c>
    </row>
    <row r="86" spans="1:9" s="4" customFormat="1">
      <c r="A86" s="200"/>
      <c r="B86" s="7"/>
      <c r="C86" s="95"/>
      <c r="D86" s="95"/>
      <c r="E86" s="572"/>
      <c r="F86" s="572"/>
      <c r="H86" s="12" t="s">
        <v>1520</v>
      </c>
    </row>
    <row r="87" spans="1:9" s="4" customFormat="1">
      <c r="A87" s="200" t="s">
        <v>27</v>
      </c>
      <c r="B87" s="36" t="s">
        <v>1467</v>
      </c>
      <c r="C87" s="226">
        <v>1</v>
      </c>
      <c r="D87" s="51" t="s">
        <v>0</v>
      </c>
      <c r="E87" s="572">
        <f>+_xlfn.XLOOKUP(I87,ccs!O:O,ccs!I:I,0,0,1)</f>
        <v>17935.939999999999</v>
      </c>
      <c r="F87" s="572">
        <f>ROUND(ROUND(E87,2)*ROUND(C87,2),2)</f>
        <v>17935.939999999999</v>
      </c>
      <c r="H87" s="12" t="s">
        <v>1520</v>
      </c>
      <c r="I87" t="str">
        <f>+_xlfn.CONCAT(H87,"-",A87)</f>
        <v>B4/23/03-G</v>
      </c>
    </row>
    <row r="88" spans="1:9" s="4" customFormat="1">
      <c r="A88" s="200"/>
      <c r="B88" s="7"/>
      <c r="C88" s="95"/>
      <c r="D88" s="95"/>
      <c r="E88" s="572"/>
      <c r="F88" s="572"/>
      <c r="H88" s="12" t="s">
        <v>1520</v>
      </c>
    </row>
    <row r="89" spans="1:9" s="4" customFormat="1">
      <c r="A89" s="200" t="s">
        <v>28</v>
      </c>
      <c r="B89" s="36" t="s">
        <v>1457</v>
      </c>
      <c r="C89" s="226">
        <v>1</v>
      </c>
      <c r="D89" s="51" t="s">
        <v>0</v>
      </c>
      <c r="E89" s="572">
        <f>+_xlfn.XLOOKUP(I89,ccs!O:O,ccs!I:I,0,0,1)</f>
        <v>10010</v>
      </c>
      <c r="F89" s="572">
        <f>ROUND(ROUND(E89,2)*ROUND(C89,2),2)</f>
        <v>10010</v>
      </c>
      <c r="H89" s="12" t="s">
        <v>1520</v>
      </c>
      <c r="I89" t="str">
        <f>+_xlfn.CONCAT(H89,"-",A89)</f>
        <v>B4/23/03-H</v>
      </c>
    </row>
    <row r="90" spans="1:9" s="4" customFormat="1">
      <c r="A90" s="200"/>
      <c r="B90" s="7"/>
      <c r="C90" s="95"/>
      <c r="D90" s="95"/>
      <c r="E90" s="572"/>
      <c r="F90" s="572"/>
      <c r="H90" s="12" t="s">
        <v>1520</v>
      </c>
    </row>
    <row r="91" spans="1:9" s="4" customFormat="1">
      <c r="A91" s="200" t="s">
        <v>33</v>
      </c>
      <c r="B91" s="36" t="s">
        <v>1461</v>
      </c>
      <c r="C91" s="226">
        <v>1</v>
      </c>
      <c r="D91" s="51" t="s">
        <v>0</v>
      </c>
      <c r="E91" s="572">
        <f>+_xlfn.XLOOKUP(I91,ccs!O:O,ccs!I:I,0,0,1)</f>
        <v>13723.13</v>
      </c>
      <c r="F91" s="572">
        <f>ROUND(ROUND(E91,2)*ROUND(C91,2),2)</f>
        <v>13723.13</v>
      </c>
      <c r="H91" s="12" t="s">
        <v>1520</v>
      </c>
      <c r="I91" t="str">
        <f>+_xlfn.CONCAT(H91,"-",A91)</f>
        <v>B4/23/03-J</v>
      </c>
    </row>
    <row r="92" spans="1:9" s="4" customFormat="1">
      <c r="A92" s="200"/>
      <c r="B92" s="7"/>
      <c r="C92" s="95"/>
      <c r="D92" s="95"/>
      <c r="E92" s="572"/>
      <c r="F92" s="572"/>
      <c r="H92" s="12" t="s">
        <v>1520</v>
      </c>
    </row>
    <row r="93" spans="1:9" s="4" customFormat="1">
      <c r="A93" s="200" t="s">
        <v>34</v>
      </c>
      <c r="B93" s="36" t="s">
        <v>1459</v>
      </c>
      <c r="C93" s="226">
        <v>1</v>
      </c>
      <c r="D93" s="51" t="s">
        <v>0</v>
      </c>
      <c r="E93" s="572">
        <f>+_xlfn.XLOOKUP(I93,ccs!O:O,ccs!I:I,0,0,1)</f>
        <v>69210</v>
      </c>
      <c r="F93" s="572">
        <f>ROUND(ROUND(E93,2)*ROUND(C93,2),2)</f>
        <v>69210</v>
      </c>
      <c r="H93" s="12" t="s">
        <v>1520</v>
      </c>
      <c r="I93" t="str">
        <f>+_xlfn.CONCAT(H93,"-",A93)</f>
        <v>B4/23/03-K</v>
      </c>
    </row>
    <row r="94" spans="1:9" s="4" customFormat="1">
      <c r="A94" s="200"/>
      <c r="B94" s="7"/>
      <c r="C94" s="95"/>
      <c r="D94" s="95"/>
      <c r="E94" s="572"/>
      <c r="F94" s="572"/>
      <c r="H94" s="12" t="s">
        <v>1520</v>
      </c>
    </row>
    <row r="95" spans="1:9" s="4" customFormat="1">
      <c r="A95" s="200" t="s">
        <v>39</v>
      </c>
      <c r="B95" s="36" t="s">
        <v>1468</v>
      </c>
      <c r="C95" s="226">
        <v>1</v>
      </c>
      <c r="D95" s="51" t="s">
        <v>0</v>
      </c>
      <c r="E95" s="572">
        <f>+_xlfn.XLOOKUP(I95,ccs!O:O,ccs!I:I,0,0,1)</f>
        <v>441664.38</v>
      </c>
      <c r="F95" s="572">
        <f>ROUND(ROUND(E95,2)*ROUND(C95,2),2)</f>
        <v>441664.38</v>
      </c>
      <c r="H95" s="12" t="s">
        <v>1520</v>
      </c>
      <c r="I95" t="str">
        <f>+_xlfn.CONCAT(H95,"-",A95)</f>
        <v>B4/23/03-L</v>
      </c>
    </row>
    <row r="96" spans="1:9" s="4" customFormat="1">
      <c r="A96" s="200"/>
      <c r="B96" s="7"/>
      <c r="C96" s="95"/>
      <c r="D96" s="95"/>
      <c r="E96" s="572"/>
      <c r="F96" s="572"/>
      <c r="H96" s="12" t="s">
        <v>1520</v>
      </c>
    </row>
    <row r="97" spans="1:9" s="4" customFormat="1">
      <c r="A97" s="200" t="s">
        <v>38</v>
      </c>
      <c r="B97" s="36" t="s">
        <v>1469</v>
      </c>
      <c r="C97" s="226">
        <v>1</v>
      </c>
      <c r="D97" s="51" t="s">
        <v>0</v>
      </c>
      <c r="E97" s="572">
        <f>+_xlfn.XLOOKUP(I97,ccs!O:O,ccs!I:I,0,0,1)</f>
        <v>140552.5</v>
      </c>
      <c r="F97" s="572">
        <f>ROUND(ROUND(E97,2)*ROUND(C97,2),2)</f>
        <v>140552.5</v>
      </c>
      <c r="H97" s="12" t="s">
        <v>1520</v>
      </c>
      <c r="I97" t="str">
        <f>+_xlfn.CONCAT(H97,"-",A97)</f>
        <v>B4/23/03-M</v>
      </c>
    </row>
    <row r="98" spans="1:9">
      <c r="A98" s="235"/>
      <c r="B98" s="35"/>
      <c r="C98" s="51"/>
      <c r="D98" s="51"/>
      <c r="E98" s="569"/>
      <c r="F98" s="569"/>
      <c r="H98" s="12" t="s">
        <v>1520</v>
      </c>
    </row>
    <row r="99" spans="1:9" ht="31">
      <c r="A99" s="235"/>
      <c r="B99" s="50" t="s">
        <v>774</v>
      </c>
      <c r="C99" s="51"/>
      <c r="D99" s="51"/>
      <c r="E99" s="569"/>
      <c r="F99" s="569"/>
      <c r="H99" s="12" t="s">
        <v>1520</v>
      </c>
    </row>
    <row r="100" spans="1:9">
      <c r="A100" s="235"/>
      <c r="C100" s="51"/>
      <c r="D100" s="51"/>
      <c r="E100" s="569"/>
      <c r="F100" s="569"/>
      <c r="H100" s="12" t="s">
        <v>1520</v>
      </c>
    </row>
    <row r="101" spans="1:9">
      <c r="A101" s="235"/>
      <c r="B101" s="50" t="s">
        <v>775</v>
      </c>
      <c r="C101" s="51"/>
      <c r="D101" s="51"/>
      <c r="E101" s="569"/>
      <c r="F101" s="569"/>
      <c r="H101" s="12" t="s">
        <v>1520</v>
      </c>
    </row>
    <row r="102" spans="1:9">
      <c r="A102" s="235"/>
      <c r="C102" s="51"/>
      <c r="D102" s="51"/>
      <c r="E102" s="569"/>
      <c r="F102" s="569"/>
      <c r="H102" s="12" t="s">
        <v>1520</v>
      </c>
    </row>
    <row r="103" spans="1:9" ht="77.5">
      <c r="A103" s="235" t="s">
        <v>205</v>
      </c>
      <c r="B103" s="52" t="s">
        <v>776</v>
      </c>
      <c r="C103" s="226">
        <v>1</v>
      </c>
      <c r="D103" s="51" t="s">
        <v>0</v>
      </c>
      <c r="E103" s="572">
        <f>+_xlfn.XLOOKUP(I103,ccs!O:O,ccs!I:I,0,0,1)</f>
        <v>1100125</v>
      </c>
      <c r="F103" s="572">
        <f>ROUND(ROUND(E103,2)*ROUND(C103,2),2)</f>
        <v>1100125</v>
      </c>
      <c r="H103" s="12" t="s">
        <v>1520</v>
      </c>
      <c r="I103" t="str">
        <f>+_xlfn.CONCAT(H103,"-",A103)</f>
        <v>B4/23/03-N</v>
      </c>
    </row>
    <row r="104" spans="1:9">
      <c r="A104" s="235"/>
      <c r="C104" s="51"/>
      <c r="D104" s="51"/>
      <c r="E104" s="569"/>
      <c r="F104" s="569"/>
      <c r="H104" s="12" t="s">
        <v>1520</v>
      </c>
    </row>
    <row r="105" spans="1:9">
      <c r="A105" s="235"/>
      <c r="B105" s="50" t="s">
        <v>777</v>
      </c>
      <c r="C105" s="51"/>
      <c r="D105" s="51"/>
      <c r="E105" s="569"/>
      <c r="F105" s="569"/>
      <c r="H105" s="12" t="s">
        <v>1521</v>
      </c>
    </row>
    <row r="106" spans="1:9">
      <c r="A106" s="235"/>
      <c r="C106" s="51"/>
      <c r="D106" s="51"/>
      <c r="E106" s="569"/>
      <c r="F106" s="569"/>
      <c r="H106" s="12" t="s">
        <v>1521</v>
      </c>
    </row>
    <row r="107" spans="1:9" ht="62">
      <c r="A107" s="235"/>
      <c r="B107" s="50" t="s">
        <v>778</v>
      </c>
      <c r="C107" s="51"/>
      <c r="D107" s="51"/>
      <c r="E107" s="569"/>
      <c r="F107" s="569"/>
      <c r="H107" s="12" t="s">
        <v>1521</v>
      </c>
    </row>
    <row r="108" spans="1:9">
      <c r="A108" s="235"/>
      <c r="B108" s="50"/>
      <c r="C108" s="51"/>
      <c r="D108" s="51"/>
      <c r="E108" s="569"/>
      <c r="F108" s="569"/>
      <c r="H108" s="12" t="s">
        <v>1521</v>
      </c>
    </row>
    <row r="109" spans="1:9" s="4" customFormat="1">
      <c r="A109" s="200" t="s">
        <v>5</v>
      </c>
      <c r="B109" s="36" t="s">
        <v>1454</v>
      </c>
      <c r="C109" s="226">
        <v>1</v>
      </c>
      <c r="D109" s="51" t="s">
        <v>0</v>
      </c>
      <c r="E109" s="572">
        <f>+_xlfn.XLOOKUP(I109,ccs!O:O,ccs!I:I,0,0,1)</f>
        <v>9741.3799999999992</v>
      </c>
      <c r="F109" s="572">
        <f>ROUND(ROUND(E109,2)*ROUND(C109,2),2)</f>
        <v>9741.3799999999992</v>
      </c>
      <c r="H109" s="12" t="s">
        <v>1521</v>
      </c>
      <c r="I109" t="str">
        <f>+_xlfn.CONCAT(H109,"-",A109)</f>
        <v>B4/23/04-A</v>
      </c>
    </row>
    <row r="110" spans="1:9" s="4" customFormat="1">
      <c r="A110" s="200"/>
      <c r="B110" s="7"/>
      <c r="C110" s="95"/>
      <c r="D110" s="95"/>
      <c r="E110" s="572"/>
      <c r="F110" s="572"/>
      <c r="H110" s="12" t="s">
        <v>1521</v>
      </c>
    </row>
    <row r="111" spans="1:9" s="4" customFormat="1">
      <c r="A111" s="200" t="s">
        <v>6</v>
      </c>
      <c r="B111" s="36" t="s">
        <v>1453</v>
      </c>
      <c r="C111" s="226">
        <v>1</v>
      </c>
      <c r="D111" s="51" t="s">
        <v>0</v>
      </c>
      <c r="E111" s="572">
        <f>+_xlfn.XLOOKUP(I111,ccs!O:O,ccs!I:I,0,0,1)</f>
        <v>3235.38</v>
      </c>
      <c r="F111" s="572">
        <f>ROUND(ROUND(E111,2)*ROUND(C111,2),2)</f>
        <v>3235.38</v>
      </c>
      <c r="H111" s="12" t="s">
        <v>1521</v>
      </c>
      <c r="I111" t="str">
        <f>+_xlfn.CONCAT(H111,"-",A111)</f>
        <v>B4/23/04-B</v>
      </c>
    </row>
    <row r="112" spans="1:9" s="4" customFormat="1">
      <c r="A112" s="200"/>
      <c r="B112" s="7"/>
      <c r="C112" s="95"/>
      <c r="D112" s="95"/>
      <c r="E112" s="572"/>
      <c r="F112" s="572"/>
      <c r="H112" s="12" t="s">
        <v>1521</v>
      </c>
    </row>
    <row r="113" spans="1:9" s="4" customFormat="1">
      <c r="A113" s="200" t="s">
        <v>7</v>
      </c>
      <c r="B113" s="36" t="s">
        <v>1448</v>
      </c>
      <c r="C113" s="226">
        <v>1</v>
      </c>
      <c r="D113" s="51" t="s">
        <v>0</v>
      </c>
      <c r="E113" s="572">
        <f>+_xlfn.XLOOKUP(I113,ccs!O:O,ccs!I:I,0,0,1)</f>
        <v>2818.63</v>
      </c>
      <c r="F113" s="572">
        <f>ROUND(ROUND(E113,2)*ROUND(C113,2),2)</f>
        <v>2818.63</v>
      </c>
      <c r="H113" s="12" t="s">
        <v>1521</v>
      </c>
      <c r="I113" t="str">
        <f>+_xlfn.CONCAT(H113,"-",A113)</f>
        <v>B4/23/04-C</v>
      </c>
    </row>
    <row r="114" spans="1:9" s="4" customFormat="1">
      <c r="A114" s="200"/>
      <c r="B114" s="7"/>
      <c r="C114" s="95"/>
      <c r="D114" s="95"/>
      <c r="E114" s="572"/>
      <c r="F114" s="572"/>
      <c r="H114" s="12" t="s">
        <v>1521</v>
      </c>
    </row>
    <row r="115" spans="1:9" s="4" customFormat="1">
      <c r="A115" s="200" t="s">
        <v>8</v>
      </c>
      <c r="B115" s="36" t="s">
        <v>1445</v>
      </c>
      <c r="C115" s="226">
        <v>1</v>
      </c>
      <c r="D115" s="51" t="s">
        <v>0</v>
      </c>
      <c r="E115" s="572">
        <f>+_xlfn.XLOOKUP(I115,ccs!O:O,ccs!I:I,0,0,1)</f>
        <v>3551.25</v>
      </c>
      <c r="F115" s="572">
        <f>ROUND(ROUND(E115,2)*ROUND(C115,2),2)</f>
        <v>3551.25</v>
      </c>
      <c r="H115" s="12" t="s">
        <v>1521</v>
      </c>
      <c r="I115" t="str">
        <f>+_xlfn.CONCAT(H115,"-",A115)</f>
        <v>B4/23/04-D</v>
      </c>
    </row>
    <row r="116" spans="1:9" s="4" customFormat="1">
      <c r="A116" s="200"/>
      <c r="B116" s="7"/>
      <c r="C116" s="95"/>
      <c r="D116" s="95"/>
      <c r="E116" s="572"/>
      <c r="F116" s="572"/>
      <c r="H116" s="12" t="s">
        <v>1521</v>
      </c>
    </row>
    <row r="117" spans="1:9" s="4" customFormat="1">
      <c r="A117" s="200" t="s">
        <v>10</v>
      </c>
      <c r="B117" s="36" t="s">
        <v>1449</v>
      </c>
      <c r="C117" s="226">
        <v>1</v>
      </c>
      <c r="D117" s="51" t="s">
        <v>0</v>
      </c>
      <c r="E117" s="572">
        <f>+_xlfn.XLOOKUP(I117,ccs!O:O,ccs!I:I,0,0,1)</f>
        <v>18497.75</v>
      </c>
      <c r="F117" s="572">
        <f>ROUND(ROUND(E117,2)*ROUND(C117,2),2)</f>
        <v>18497.75</v>
      </c>
      <c r="H117" s="12" t="s">
        <v>1521</v>
      </c>
      <c r="I117" t="str">
        <f>+_xlfn.CONCAT(H117,"-",A117)</f>
        <v>B4/23/04-E</v>
      </c>
    </row>
    <row r="118" spans="1:9">
      <c r="A118" s="235"/>
      <c r="C118" s="51"/>
      <c r="D118" s="51"/>
      <c r="E118" s="569"/>
      <c r="F118" s="569"/>
      <c r="H118" s="12" t="s">
        <v>1521</v>
      </c>
    </row>
    <row r="119" spans="1:9">
      <c r="A119" s="235" t="s">
        <v>6449</v>
      </c>
      <c r="B119" s="36" t="s">
        <v>779</v>
      </c>
      <c r="C119" s="226">
        <v>1</v>
      </c>
      <c r="D119" s="51" t="s">
        <v>0</v>
      </c>
      <c r="E119" s="572">
        <f>+_xlfn.XLOOKUP(I119,ccs!O:O,ccs!I:I,0,0,1)</f>
        <v>12304.13</v>
      </c>
      <c r="F119" s="572">
        <f>ROUND(ROUND(E119,2)*ROUND(C119,2),2)</f>
        <v>12304.13</v>
      </c>
      <c r="H119" s="12" t="s">
        <v>1521</v>
      </c>
      <c r="I119" t="str">
        <f>+_xlfn.CONCAT(H119,"-",A119)</f>
        <v>B4/23/04-E.1</v>
      </c>
    </row>
    <row r="120" spans="1:9" s="143" customFormat="1">
      <c r="A120" s="235"/>
      <c r="B120" s="153"/>
      <c r="C120" s="219"/>
      <c r="D120" s="219"/>
      <c r="E120" s="569"/>
      <c r="F120" s="569"/>
      <c r="H120" s="12" t="s">
        <v>1521</v>
      </c>
    </row>
    <row r="121" spans="1:9">
      <c r="A121" s="235"/>
      <c r="B121" s="50" t="s">
        <v>780</v>
      </c>
      <c r="C121" s="51"/>
      <c r="D121" s="51"/>
      <c r="E121" s="569"/>
      <c r="F121" s="569"/>
      <c r="H121" s="12" t="s">
        <v>1521</v>
      </c>
    </row>
    <row r="122" spans="1:9">
      <c r="A122" s="235"/>
      <c r="C122" s="51"/>
      <c r="D122" s="51"/>
      <c r="E122" s="569"/>
      <c r="F122" s="569"/>
      <c r="H122" s="12" t="s">
        <v>1521</v>
      </c>
    </row>
    <row r="123" spans="1:9">
      <c r="A123" s="235"/>
      <c r="B123" s="50" t="s">
        <v>781</v>
      </c>
      <c r="C123" s="51"/>
      <c r="D123" s="51"/>
      <c r="E123" s="569"/>
      <c r="F123" s="569"/>
      <c r="H123" s="12" t="s">
        <v>1521</v>
      </c>
    </row>
    <row r="124" spans="1:9">
      <c r="A124" s="235"/>
      <c r="C124" s="51"/>
      <c r="D124" s="51"/>
      <c r="E124" s="569"/>
      <c r="F124" s="569"/>
      <c r="H124" s="12" t="s">
        <v>1521</v>
      </c>
    </row>
    <row r="125" spans="1:9">
      <c r="A125" s="235" t="s">
        <v>11</v>
      </c>
      <c r="B125" s="52" t="s">
        <v>782</v>
      </c>
      <c r="C125" s="226">
        <v>1</v>
      </c>
      <c r="D125" s="51" t="s">
        <v>0</v>
      </c>
      <c r="E125" s="572">
        <f>+_xlfn.XLOOKUP(I125,ccs!O:O,ccs!I:I,0,0,1)</f>
        <v>10968.75</v>
      </c>
      <c r="F125" s="572">
        <f>ROUND(ROUND(E125,2)*ROUND(C125,2),2)</f>
        <v>10968.75</v>
      </c>
      <c r="H125" s="12" t="s">
        <v>1521</v>
      </c>
      <c r="I125" t="str">
        <f>+_xlfn.CONCAT(H125,"-",A125)</f>
        <v>B4/23/04-F</v>
      </c>
    </row>
    <row r="126" spans="1:9">
      <c r="A126" s="235"/>
      <c r="C126" s="51"/>
      <c r="D126" s="51"/>
      <c r="E126" s="569"/>
      <c r="F126" s="569"/>
      <c r="H126" s="12" t="s">
        <v>1521</v>
      </c>
    </row>
    <row r="127" spans="1:9">
      <c r="A127" s="235" t="s">
        <v>27</v>
      </c>
      <c r="B127" s="52" t="s">
        <v>783</v>
      </c>
      <c r="C127" s="226">
        <v>1</v>
      </c>
      <c r="D127" s="51" t="s">
        <v>0</v>
      </c>
      <c r="E127" s="572">
        <f>+_xlfn.XLOOKUP(I127,ccs!O:O,ccs!I:I,0,0,1)</f>
        <v>9718.75</v>
      </c>
      <c r="F127" s="572">
        <f>ROUND(ROUND(E127,2)*ROUND(C127,2),2)</f>
        <v>9718.75</v>
      </c>
      <c r="H127" s="12" t="s">
        <v>1521</v>
      </c>
      <c r="I127" t="str">
        <f>+_xlfn.CONCAT(H127,"-",A127)</f>
        <v>B4/23/04-G</v>
      </c>
    </row>
    <row r="128" spans="1:9">
      <c r="A128" s="235"/>
      <c r="C128" s="51"/>
      <c r="D128" s="51"/>
      <c r="E128" s="569"/>
      <c r="F128" s="569"/>
      <c r="H128" s="12" t="s">
        <v>1521</v>
      </c>
    </row>
    <row r="129" spans="1:9">
      <c r="A129" s="235" t="s">
        <v>28</v>
      </c>
      <c r="B129" s="52" t="s">
        <v>761</v>
      </c>
      <c r="C129" s="226">
        <v>1</v>
      </c>
      <c r="D129" s="51" t="s">
        <v>0</v>
      </c>
      <c r="E129" s="572">
        <f>+_xlfn.XLOOKUP(I129,ccs!O:O,ccs!I:I,0,0,1)</f>
        <v>5968.75</v>
      </c>
      <c r="F129" s="572">
        <f>ROUND(ROUND(E129,2)*ROUND(C129,2),2)</f>
        <v>5968.75</v>
      </c>
      <c r="H129" s="12" t="s">
        <v>1521</v>
      </c>
      <c r="I129" t="str">
        <f>+_xlfn.CONCAT(H129,"-",A129)</f>
        <v>B4/23/04-H</v>
      </c>
    </row>
    <row r="130" spans="1:9">
      <c r="A130" s="235"/>
      <c r="C130" s="51"/>
      <c r="D130" s="51"/>
      <c r="E130" s="569"/>
      <c r="F130" s="569"/>
      <c r="H130" s="12" t="s">
        <v>1521</v>
      </c>
    </row>
    <row r="131" spans="1:9">
      <c r="A131" s="235" t="s">
        <v>33</v>
      </c>
      <c r="B131" s="52" t="s">
        <v>784</v>
      </c>
      <c r="C131" s="226">
        <v>1</v>
      </c>
      <c r="D131" s="51" t="s">
        <v>0</v>
      </c>
      <c r="E131" s="572">
        <f>+_xlfn.XLOOKUP(I131,ccs!O:O,ccs!I:I,0,0,1)</f>
        <v>9718.75</v>
      </c>
      <c r="F131" s="572">
        <f>ROUND(ROUND(E131,2)*ROUND(C131,2),2)</f>
        <v>9718.75</v>
      </c>
      <c r="H131" s="12" t="s">
        <v>1521</v>
      </c>
      <c r="I131" t="str">
        <f>+_xlfn.CONCAT(H131,"-",A131)</f>
        <v>B4/23/04-J</v>
      </c>
    </row>
    <row r="132" spans="1:9">
      <c r="A132" s="235"/>
      <c r="C132" s="51"/>
      <c r="D132" s="51"/>
      <c r="E132" s="569"/>
      <c r="F132" s="569"/>
      <c r="H132" s="12" t="s">
        <v>1521</v>
      </c>
    </row>
    <row r="133" spans="1:9">
      <c r="A133" s="235" t="s">
        <v>34</v>
      </c>
      <c r="B133" s="52" t="s">
        <v>785</v>
      </c>
      <c r="C133" s="226">
        <v>1</v>
      </c>
      <c r="D133" s="51" t="s">
        <v>0</v>
      </c>
      <c r="E133" s="572">
        <f>+_xlfn.XLOOKUP(I133,ccs!O:O,ccs!I:I,0,0,1)</f>
        <v>17218.75</v>
      </c>
      <c r="F133" s="572">
        <f>ROUND(ROUND(E133,2)*ROUND(C133,2),2)</f>
        <v>17218.75</v>
      </c>
      <c r="H133" s="12" t="s">
        <v>1521</v>
      </c>
      <c r="I133" t="str">
        <f>+_xlfn.CONCAT(H133,"-",A133)</f>
        <v>B4/23/04-K</v>
      </c>
    </row>
    <row r="134" spans="1:9">
      <c r="A134" s="235"/>
      <c r="C134" s="51"/>
      <c r="D134" s="51"/>
      <c r="E134" s="569"/>
      <c r="F134" s="569"/>
      <c r="H134" s="12" t="s">
        <v>1521</v>
      </c>
    </row>
    <row r="135" spans="1:9">
      <c r="A135" s="235" t="s">
        <v>39</v>
      </c>
      <c r="B135" s="52" t="s">
        <v>786</v>
      </c>
      <c r="C135" s="226">
        <v>1</v>
      </c>
      <c r="D135" s="51" t="s">
        <v>0</v>
      </c>
      <c r="E135" s="572">
        <f>+_xlfn.XLOOKUP(I135,ccs!O:O,ccs!I:I,0,0,1)</f>
        <v>46937.5</v>
      </c>
      <c r="F135" s="572">
        <f>ROUND(ROUND(E135,2)*ROUND(C135,2),2)</f>
        <v>46937.5</v>
      </c>
      <c r="H135" s="12" t="s">
        <v>1521</v>
      </c>
      <c r="I135" t="str">
        <f>+_xlfn.CONCAT(H135,"-",A135)</f>
        <v>B4/23/04-L</v>
      </c>
    </row>
    <row r="136" spans="1:9">
      <c r="A136" s="235"/>
      <c r="C136" s="51"/>
      <c r="D136" s="51"/>
      <c r="E136" s="569"/>
      <c r="F136" s="569"/>
      <c r="H136" s="12" t="s">
        <v>1521</v>
      </c>
    </row>
    <row r="137" spans="1:9">
      <c r="A137" s="235" t="s">
        <v>38</v>
      </c>
      <c r="B137" s="52" t="s">
        <v>787</v>
      </c>
      <c r="C137" s="226">
        <v>1</v>
      </c>
      <c r="D137" s="51" t="s">
        <v>0</v>
      </c>
      <c r="E137" s="572">
        <f>+_xlfn.XLOOKUP(I137,ccs!O:O,ccs!I:I,0,0,1)</f>
        <v>9718.75</v>
      </c>
      <c r="F137" s="572">
        <f>ROUND(ROUND(E137,2)*ROUND(C137,2),2)</f>
        <v>9718.75</v>
      </c>
      <c r="H137" s="12" t="s">
        <v>1521</v>
      </c>
      <c r="I137" t="str">
        <f>+_xlfn.CONCAT(H137,"-",A137)</f>
        <v>B4/23/04-M</v>
      </c>
    </row>
    <row r="138" spans="1:9">
      <c r="A138" s="235"/>
      <c r="B138" s="50"/>
      <c r="C138" s="51"/>
      <c r="D138" s="51"/>
      <c r="E138" s="569"/>
      <c r="F138" s="569"/>
      <c r="H138" s="12" t="s">
        <v>1521</v>
      </c>
    </row>
    <row r="139" spans="1:9">
      <c r="A139" s="235" t="s">
        <v>205</v>
      </c>
      <c r="B139" s="50" t="s">
        <v>788</v>
      </c>
      <c r="C139" s="226">
        <v>1</v>
      </c>
      <c r="D139" s="51" t="s">
        <v>0</v>
      </c>
      <c r="E139" s="572">
        <f>+_xlfn.XLOOKUP(I139,ccs!O:O,ccs!I:I,0,0,1)</f>
        <v>9718.75</v>
      </c>
      <c r="F139" s="572">
        <f>ROUND(ROUND(E139,2)*ROUND(C139,2),2)</f>
        <v>9718.75</v>
      </c>
      <c r="H139" s="12" t="s">
        <v>1521</v>
      </c>
      <c r="I139" t="str">
        <f>+_xlfn.CONCAT(H139,"-",A139)</f>
        <v>B4/23/04-N</v>
      </c>
    </row>
    <row r="140" spans="1:9">
      <c r="A140" s="235"/>
      <c r="B140" s="50"/>
      <c r="C140" s="51"/>
      <c r="D140" s="51"/>
      <c r="E140" s="569"/>
      <c r="F140" s="569"/>
      <c r="H140" s="12" t="s">
        <v>1521</v>
      </c>
    </row>
    <row r="141" spans="1:9" ht="62">
      <c r="A141" s="235"/>
      <c r="B141" s="50" t="s">
        <v>789</v>
      </c>
      <c r="C141" s="51"/>
      <c r="D141" s="51"/>
      <c r="E141" s="569"/>
      <c r="F141" s="569"/>
      <c r="H141" s="12" t="s">
        <v>1522</v>
      </c>
    </row>
    <row r="142" spans="1:9" s="143" customFormat="1">
      <c r="A142" s="236" t="s">
        <v>5</v>
      </c>
      <c r="B142" s="153" t="s">
        <v>790</v>
      </c>
      <c r="C142" s="219">
        <v>2</v>
      </c>
      <c r="D142" s="219" t="s">
        <v>311</v>
      </c>
      <c r="E142" s="572">
        <f>+_xlfn.XLOOKUP(I142,ccs!O:O,ccs!I:I,0,0,1)</f>
        <v>325412.5</v>
      </c>
      <c r="F142" s="572">
        <f>ROUND(ROUND(E142,2)*ROUND(C142,2),2)</f>
        <v>650825</v>
      </c>
      <c r="H142" s="12" t="s">
        <v>1522</v>
      </c>
      <c r="I142" t="str">
        <f>+_xlfn.CONCAT(H142,"-",A142)</f>
        <v>B4/23/05-A</v>
      </c>
    </row>
    <row r="143" spans="1:9">
      <c r="A143" s="235"/>
      <c r="C143" s="51"/>
      <c r="D143" s="51"/>
      <c r="E143" s="569"/>
      <c r="F143" s="569"/>
      <c r="H143" s="12" t="s">
        <v>1522</v>
      </c>
    </row>
    <row r="144" spans="1:9" ht="31">
      <c r="A144" s="235"/>
      <c r="B144" s="50" t="s">
        <v>791</v>
      </c>
      <c r="C144" s="51"/>
      <c r="D144" s="51"/>
      <c r="E144" s="569"/>
      <c r="F144" s="569"/>
      <c r="H144" s="12" t="s">
        <v>1522</v>
      </c>
    </row>
    <row r="145" spans="1:9">
      <c r="A145" s="235"/>
      <c r="B145" s="50"/>
      <c r="C145" s="51"/>
      <c r="D145" s="51"/>
      <c r="E145" s="569"/>
      <c r="F145" s="569"/>
      <c r="H145" s="12" t="s">
        <v>1522</v>
      </c>
    </row>
    <row r="146" spans="1:9" s="143" customFormat="1">
      <c r="A146" s="236" t="s">
        <v>6</v>
      </c>
      <c r="B146" s="153" t="s">
        <v>1449</v>
      </c>
      <c r="C146" s="219">
        <v>1</v>
      </c>
      <c r="D146" s="219" t="s">
        <v>311</v>
      </c>
      <c r="E146" s="572">
        <f>+_xlfn.XLOOKUP(I146,ccs!O:O,ccs!I:I,0,0,1)</f>
        <v>2563.13</v>
      </c>
      <c r="F146" s="572">
        <f>ROUND(ROUND(E146,2)*ROUND(C146,2),2)</f>
        <v>2563.13</v>
      </c>
      <c r="H146" s="12" t="s">
        <v>1522</v>
      </c>
      <c r="I146" t="str">
        <f>+_xlfn.CONCAT(H146,"-",A146)</f>
        <v>B4/23/05-B</v>
      </c>
    </row>
    <row r="147" spans="1:9" s="143" customFormat="1">
      <c r="A147" s="236"/>
      <c r="B147" s="153"/>
      <c r="C147" s="219"/>
      <c r="D147" s="219"/>
      <c r="E147" s="569"/>
      <c r="F147" s="569"/>
      <c r="H147" s="12" t="s">
        <v>1522</v>
      </c>
    </row>
    <row r="148" spans="1:9" s="143" customFormat="1">
      <c r="A148" s="236"/>
      <c r="B148" s="35" t="s">
        <v>792</v>
      </c>
      <c r="C148" s="95"/>
      <c r="D148" s="219"/>
      <c r="E148" s="569"/>
      <c r="F148" s="569"/>
      <c r="H148" s="12" t="s">
        <v>1522</v>
      </c>
    </row>
    <row r="149" spans="1:9" s="143" customFormat="1">
      <c r="A149" s="236"/>
      <c r="B149" s="35"/>
      <c r="C149" s="95"/>
      <c r="D149" s="219"/>
      <c r="E149" s="569"/>
      <c r="F149" s="569"/>
      <c r="H149" s="12" t="s">
        <v>1522</v>
      </c>
    </row>
    <row r="150" spans="1:9" s="143" customFormat="1">
      <c r="A150" s="236" t="s">
        <v>7</v>
      </c>
      <c r="B150" s="36" t="s">
        <v>793</v>
      </c>
      <c r="C150" s="95">
        <v>2</v>
      </c>
      <c r="D150" s="219" t="s">
        <v>311</v>
      </c>
      <c r="E150" s="572">
        <f>+_xlfn.XLOOKUP(I150,ccs!O:O,ccs!I:I,0,0,1)</f>
        <v>11587.5</v>
      </c>
      <c r="F150" s="572">
        <f>ROUND(ROUND(E150,2)*ROUND(C150,2),2)</f>
        <v>23175</v>
      </c>
      <c r="H150" s="12" t="s">
        <v>1522</v>
      </c>
      <c r="I150" t="str">
        <f>+_xlfn.CONCAT(H150,"-",A150)</f>
        <v>B4/23/05-C</v>
      </c>
    </row>
    <row r="151" spans="1:9" s="143" customFormat="1">
      <c r="A151" s="236"/>
      <c r="B151" s="153"/>
      <c r="C151" s="219"/>
      <c r="D151" s="219"/>
      <c r="E151" s="569"/>
      <c r="F151" s="569"/>
      <c r="H151" s="12" t="s">
        <v>1522</v>
      </c>
    </row>
    <row r="152" spans="1:9">
      <c r="A152" s="235"/>
      <c r="B152" s="50" t="s">
        <v>794</v>
      </c>
      <c r="C152" s="51"/>
      <c r="D152" s="51"/>
      <c r="E152" s="569"/>
      <c r="F152" s="569"/>
      <c r="H152" s="12" t="s">
        <v>1522</v>
      </c>
    </row>
    <row r="153" spans="1:9">
      <c r="A153" s="235"/>
      <c r="C153" s="51"/>
      <c r="D153" s="51"/>
      <c r="E153" s="569"/>
      <c r="F153" s="569"/>
      <c r="H153" s="12" t="s">
        <v>1522</v>
      </c>
    </row>
    <row r="154" spans="1:9" ht="46.5">
      <c r="A154" s="235"/>
      <c r="B154" s="35" t="s">
        <v>795</v>
      </c>
      <c r="C154" s="51"/>
      <c r="D154" s="51"/>
      <c r="E154" s="569"/>
      <c r="F154" s="569"/>
      <c r="H154" s="12" t="s">
        <v>1522</v>
      </c>
    </row>
    <row r="155" spans="1:9">
      <c r="A155" s="235"/>
      <c r="B155" s="35"/>
      <c r="C155" s="51"/>
      <c r="D155" s="51"/>
      <c r="E155" s="569"/>
      <c r="F155" s="569"/>
      <c r="H155" s="12" t="s">
        <v>1522</v>
      </c>
    </row>
    <row r="156" spans="1:9" s="4" customFormat="1">
      <c r="A156" s="200" t="s">
        <v>8</v>
      </c>
      <c r="B156" s="36" t="s">
        <v>1454</v>
      </c>
      <c r="C156" s="51">
        <v>420</v>
      </c>
      <c r="D156" s="51" t="s">
        <v>179</v>
      </c>
      <c r="E156" s="572">
        <f>+_xlfn.XLOOKUP(I156,ccs!O:O,ccs!I:I,0,0,1)</f>
        <v>95.38</v>
      </c>
      <c r="F156" s="572">
        <f>ROUND(ROUND(E156,2)*ROUND(C156,2),2)</f>
        <v>40059.599999999999</v>
      </c>
      <c r="H156" s="12" t="s">
        <v>1522</v>
      </c>
      <c r="I156" t="str">
        <f>+_xlfn.CONCAT(H156,"-",A156)</f>
        <v>B4/23/05-D</v>
      </c>
    </row>
    <row r="157" spans="1:9" s="4" customFormat="1">
      <c r="A157" s="200"/>
      <c r="B157" s="7"/>
      <c r="C157" s="95"/>
      <c r="D157" s="95"/>
      <c r="E157" s="573"/>
      <c r="F157" s="572"/>
      <c r="H157" s="12" t="s">
        <v>1522</v>
      </c>
    </row>
    <row r="158" spans="1:9" s="4" customFormat="1">
      <c r="A158" s="200" t="s">
        <v>10</v>
      </c>
      <c r="B158" s="36" t="s">
        <v>1453</v>
      </c>
      <c r="C158" s="51">
        <v>209</v>
      </c>
      <c r="D158" s="51" t="s">
        <v>179</v>
      </c>
      <c r="E158" s="572">
        <f>+_xlfn.XLOOKUP(I158,ccs!O:O,ccs!I:I,0,0,1)</f>
        <v>114.13</v>
      </c>
      <c r="F158" s="572">
        <f>ROUND(ROUND(E158,2)*ROUND(C158,2),2)</f>
        <v>23853.17</v>
      </c>
      <c r="H158" s="12" t="s">
        <v>1522</v>
      </c>
      <c r="I158" t="str">
        <f>+_xlfn.CONCAT(H158,"-",A158)</f>
        <v>B4/23/05-E</v>
      </c>
    </row>
    <row r="159" spans="1:9" s="4" customFormat="1">
      <c r="A159" s="200"/>
      <c r="B159" s="7"/>
      <c r="C159" s="95"/>
      <c r="D159" s="95"/>
      <c r="E159" s="573"/>
      <c r="F159" s="572"/>
      <c r="H159" s="12" t="s">
        <v>1522</v>
      </c>
    </row>
    <row r="160" spans="1:9" s="4" customFormat="1">
      <c r="A160" s="200" t="s">
        <v>11</v>
      </c>
      <c r="B160" s="36" t="s">
        <v>1448</v>
      </c>
      <c r="C160" s="51">
        <v>345</v>
      </c>
      <c r="D160" s="51" t="s">
        <v>179</v>
      </c>
      <c r="E160" s="572">
        <f>+_xlfn.XLOOKUP(I160,ccs!O:O,ccs!I:I,0,0,1)</f>
        <v>140.5</v>
      </c>
      <c r="F160" s="572">
        <f>ROUND(ROUND(E160,2)*ROUND(C160,2),2)</f>
        <v>48472.5</v>
      </c>
      <c r="H160" s="12" t="s">
        <v>1522</v>
      </c>
      <c r="I160" t="str">
        <f>+_xlfn.CONCAT(H160,"-",A160)</f>
        <v>B4/23/05-F</v>
      </c>
    </row>
    <row r="161" spans="1:9" s="4" customFormat="1">
      <c r="A161" s="200"/>
      <c r="B161" s="7"/>
      <c r="C161" s="95"/>
      <c r="D161" s="95"/>
      <c r="E161" s="573"/>
      <c r="F161" s="572"/>
      <c r="H161" s="12" t="s">
        <v>1522</v>
      </c>
    </row>
    <row r="162" spans="1:9" s="4" customFormat="1">
      <c r="A162" s="200" t="s">
        <v>27</v>
      </c>
      <c r="B162" s="36" t="s">
        <v>1445</v>
      </c>
      <c r="C162" s="51">
        <v>210</v>
      </c>
      <c r="D162" s="51" t="s">
        <v>179</v>
      </c>
      <c r="E162" s="572">
        <f>+_xlfn.XLOOKUP(I162,ccs!O:O,ccs!I:I,0,0,1)</f>
        <v>166.75</v>
      </c>
      <c r="F162" s="572">
        <f>ROUND(ROUND(E162,2)*ROUND(C162,2),2)</f>
        <v>35017.5</v>
      </c>
      <c r="H162" s="12" t="s">
        <v>1522</v>
      </c>
      <c r="I162" t="str">
        <f>+_xlfn.CONCAT(H162,"-",A162)</f>
        <v>B4/23/05-G</v>
      </c>
    </row>
    <row r="163" spans="1:9" s="4" customFormat="1">
      <c r="A163" s="200"/>
      <c r="B163" s="7"/>
      <c r="C163" s="95"/>
      <c r="D163" s="95"/>
      <c r="E163" s="573"/>
      <c r="F163" s="572"/>
      <c r="H163" s="12" t="s">
        <v>1522</v>
      </c>
    </row>
    <row r="164" spans="1:9" s="4" customFormat="1">
      <c r="A164" s="200" t="s">
        <v>28</v>
      </c>
      <c r="B164" s="36" t="s">
        <v>1449</v>
      </c>
      <c r="C164" s="51">
        <v>542</v>
      </c>
      <c r="D164" s="51" t="s">
        <v>179</v>
      </c>
      <c r="E164" s="572">
        <f>+_xlfn.XLOOKUP(I164,ccs!O:O,ccs!I:I,0,0,1)</f>
        <v>190.88</v>
      </c>
      <c r="F164" s="572">
        <f>ROUND(ROUND(E164,2)*ROUND(C164,2),2)</f>
        <v>103456.96000000001</v>
      </c>
      <c r="H164" s="12" t="s">
        <v>1522</v>
      </c>
      <c r="I164" t="str">
        <f>+_xlfn.CONCAT(H164,"-",A164)</f>
        <v>B4/23/05-H</v>
      </c>
    </row>
    <row r="165" spans="1:9" s="4" customFormat="1">
      <c r="A165" s="200"/>
      <c r="B165" s="7"/>
      <c r="C165" s="95"/>
      <c r="D165" s="95"/>
      <c r="E165" s="573"/>
      <c r="F165" s="572"/>
      <c r="H165" s="12" t="s">
        <v>1522</v>
      </c>
    </row>
    <row r="166" spans="1:9" s="4" customFormat="1">
      <c r="A166" s="200" t="s">
        <v>33</v>
      </c>
      <c r="B166" s="36" t="s">
        <v>1455</v>
      </c>
      <c r="C166" s="51">
        <v>70.5</v>
      </c>
      <c r="D166" s="51" t="s">
        <v>179</v>
      </c>
      <c r="E166" s="572">
        <f>+_xlfn.XLOOKUP(I166,ccs!O:O,ccs!I:I,0,0,1)</f>
        <v>225.88</v>
      </c>
      <c r="F166" s="572">
        <f>ROUND(ROUND(E166,2)*ROUND(C166,2),2)</f>
        <v>15924.54</v>
      </c>
      <c r="H166" s="12" t="s">
        <v>1522</v>
      </c>
      <c r="I166" t="str">
        <f>+_xlfn.CONCAT(H166,"-",A166)</f>
        <v>B4/23/05-J</v>
      </c>
    </row>
    <row r="167" spans="1:9" s="4" customFormat="1">
      <c r="A167" s="200"/>
      <c r="B167" s="7"/>
      <c r="C167" s="95"/>
      <c r="D167" s="95"/>
      <c r="E167" s="573"/>
      <c r="F167" s="572"/>
      <c r="H167" s="12" t="s">
        <v>1522</v>
      </c>
    </row>
    <row r="168" spans="1:9" s="4" customFormat="1">
      <c r="A168" s="200" t="s">
        <v>34</v>
      </c>
      <c r="B168" s="36" t="s">
        <v>1467</v>
      </c>
      <c r="C168" s="51">
        <v>162.5</v>
      </c>
      <c r="D168" s="51" t="s">
        <v>179</v>
      </c>
      <c r="E168" s="572">
        <f>+_xlfn.XLOOKUP(I168,ccs!O:O,ccs!I:I,0,0,1)</f>
        <v>285.25</v>
      </c>
      <c r="F168" s="572">
        <f>ROUND(ROUND(E168,2)*ROUND(C168,2),2)</f>
        <v>46353.13</v>
      </c>
      <c r="H168" s="12" t="s">
        <v>1522</v>
      </c>
      <c r="I168" t="str">
        <f>+_xlfn.CONCAT(H168,"-",A168)</f>
        <v>B4/23/05-K</v>
      </c>
    </row>
    <row r="169" spans="1:9" s="4" customFormat="1">
      <c r="A169" s="200"/>
      <c r="B169" s="7"/>
      <c r="C169" s="95"/>
      <c r="D169" s="95"/>
      <c r="E169" s="573"/>
      <c r="F169" s="572"/>
      <c r="H169" s="12" t="s">
        <v>1522</v>
      </c>
    </row>
    <row r="170" spans="1:9" s="4" customFormat="1">
      <c r="A170" s="200" t="s">
        <v>39</v>
      </c>
      <c r="B170" s="36" t="s">
        <v>1457</v>
      </c>
      <c r="C170" s="51">
        <v>65</v>
      </c>
      <c r="D170" s="51" t="s">
        <v>179</v>
      </c>
      <c r="E170" s="572">
        <f>+_xlfn.XLOOKUP(I170,ccs!O:O,ccs!I:I,0,0,1)</f>
        <v>1576.88</v>
      </c>
      <c r="F170" s="572">
        <f>ROUND(ROUND(E170,2)*ROUND(C170,2),2)</f>
        <v>102497.2</v>
      </c>
      <c r="H170" s="12" t="s">
        <v>1522</v>
      </c>
      <c r="I170" t="str">
        <f>+_xlfn.CONCAT(H170,"-",A170)</f>
        <v>B4/23/05-L</v>
      </c>
    </row>
    <row r="171" spans="1:9" s="4" customFormat="1">
      <c r="A171" s="200"/>
      <c r="B171" s="7"/>
      <c r="C171" s="95"/>
      <c r="D171" s="95"/>
      <c r="E171" s="573"/>
      <c r="F171" s="572"/>
      <c r="H171" s="12" t="s">
        <v>1522</v>
      </c>
    </row>
    <row r="172" spans="1:9" s="4" customFormat="1">
      <c r="A172" s="200" t="s">
        <v>38</v>
      </c>
      <c r="B172" s="36" t="s">
        <v>1461</v>
      </c>
      <c r="C172" s="51">
        <v>65</v>
      </c>
      <c r="D172" s="51" t="s">
        <v>179</v>
      </c>
      <c r="E172" s="572">
        <f>+_xlfn.XLOOKUP(I172,ccs!O:O,ccs!I:I,0,0,1)</f>
        <v>570.25</v>
      </c>
      <c r="F172" s="572">
        <f>ROUND(ROUND(E172,2)*ROUND(C172,2),2)</f>
        <v>37066.25</v>
      </c>
      <c r="H172" s="12" t="s">
        <v>1522</v>
      </c>
      <c r="I172" t="str">
        <f>+_xlfn.CONCAT(H172,"-",A172)</f>
        <v>B4/23/05-M</v>
      </c>
    </row>
    <row r="173" spans="1:9" s="4" customFormat="1">
      <c r="A173" s="200"/>
      <c r="B173" s="7"/>
      <c r="C173" s="95"/>
      <c r="D173" s="95"/>
      <c r="E173" s="573"/>
      <c r="F173" s="572"/>
      <c r="H173" s="12" t="s">
        <v>1522</v>
      </c>
    </row>
    <row r="174" spans="1:9" s="4" customFormat="1">
      <c r="A174" s="200" t="s">
        <v>205</v>
      </c>
      <c r="B174" s="36" t="s">
        <v>1459</v>
      </c>
      <c r="C174" s="51">
        <v>240</v>
      </c>
      <c r="D174" s="51" t="s">
        <v>179</v>
      </c>
      <c r="E174" s="572">
        <f>+_xlfn.XLOOKUP(I174,ccs!O:O,ccs!I:I,0,0,1)</f>
        <v>844.13</v>
      </c>
      <c r="F174" s="572">
        <f>ROUND(ROUND(E174,2)*ROUND(C174,2),2)</f>
        <v>202591.2</v>
      </c>
      <c r="H174" s="12" t="s">
        <v>1522</v>
      </c>
      <c r="I174" t="str">
        <f>+_xlfn.CONCAT(H174,"-",A174)</f>
        <v>B4/23/05-N</v>
      </c>
    </row>
    <row r="175" spans="1:9" s="4" customFormat="1">
      <c r="A175" s="200"/>
      <c r="B175" s="7"/>
      <c r="C175" s="95"/>
      <c r="D175" s="95"/>
      <c r="E175" s="573"/>
      <c r="F175" s="572"/>
      <c r="H175" s="12" t="s">
        <v>1522</v>
      </c>
    </row>
    <row r="176" spans="1:9" s="4" customFormat="1">
      <c r="A176" s="200" t="s">
        <v>414</v>
      </c>
      <c r="B176" s="36" t="s">
        <v>1468</v>
      </c>
      <c r="C176" s="51">
        <v>1345</v>
      </c>
      <c r="D176" s="51" t="s">
        <v>179</v>
      </c>
      <c r="E176" s="572">
        <f>+_xlfn.XLOOKUP(I176,ccs!O:O,ccs!I:I,0,0,1)</f>
        <v>1161.75</v>
      </c>
      <c r="F176" s="572">
        <f>ROUND(ROUND(E176,2)*ROUND(C176,2),2)</f>
        <v>1562553.75</v>
      </c>
      <c r="H176" s="12" t="s">
        <v>1522</v>
      </c>
      <c r="I176" t="str">
        <f>+_xlfn.CONCAT(H176,"-",A176)</f>
        <v>B4/23/05-P</v>
      </c>
    </row>
    <row r="177" spans="1:9" s="4" customFormat="1">
      <c r="A177" s="200"/>
      <c r="B177" s="7"/>
      <c r="C177" s="95"/>
      <c r="D177" s="95"/>
      <c r="E177" s="573"/>
      <c r="F177" s="572"/>
      <c r="H177" s="12" t="s">
        <v>1522</v>
      </c>
    </row>
    <row r="178" spans="1:9" ht="46.5">
      <c r="A178" s="235"/>
      <c r="B178" s="50" t="s">
        <v>796</v>
      </c>
      <c r="C178" s="51"/>
      <c r="D178" s="197"/>
      <c r="E178" s="573"/>
      <c r="F178" s="569"/>
      <c r="H178" s="12" t="s">
        <v>1523</v>
      </c>
    </row>
    <row r="179" spans="1:9">
      <c r="A179" s="235"/>
      <c r="B179" s="50"/>
      <c r="C179" s="51"/>
      <c r="D179" s="197"/>
      <c r="E179" s="573"/>
      <c r="F179" s="569"/>
      <c r="H179" s="12" t="s">
        <v>1523</v>
      </c>
    </row>
    <row r="180" spans="1:9" s="4" customFormat="1">
      <c r="A180" s="200" t="s">
        <v>5</v>
      </c>
      <c r="B180" s="36" t="s">
        <v>1454</v>
      </c>
      <c r="C180" s="51">
        <f>290+90</f>
        <v>380</v>
      </c>
      <c r="D180" s="51" t="s">
        <v>179</v>
      </c>
      <c r="E180" s="572">
        <f>+_xlfn.XLOOKUP(I180,ccs!O:O,ccs!I:I,0,0,1)</f>
        <v>37.630000000000003</v>
      </c>
      <c r="F180" s="572">
        <f>ROUND(ROUND(E180,2)*ROUND(C180,2),2)</f>
        <v>14299.4</v>
      </c>
      <c r="H180" s="12" t="s">
        <v>1523</v>
      </c>
      <c r="I180" t="str">
        <f>+_xlfn.CONCAT(H180,"-",A180)</f>
        <v>B4/23/06-A</v>
      </c>
    </row>
    <row r="181" spans="1:9" s="4" customFormat="1">
      <c r="A181" s="200"/>
      <c r="B181" s="36"/>
      <c r="C181" s="51"/>
      <c r="D181" s="51"/>
      <c r="E181" s="573"/>
      <c r="F181" s="572"/>
      <c r="H181" s="12" t="s">
        <v>1523</v>
      </c>
    </row>
    <row r="182" spans="1:9" s="4" customFormat="1">
      <c r="A182" s="200" t="s">
        <v>6</v>
      </c>
      <c r="B182" s="36" t="s">
        <v>1453</v>
      </c>
      <c r="C182" s="51">
        <v>10</v>
      </c>
      <c r="D182" s="51" t="s">
        <v>179</v>
      </c>
      <c r="E182" s="572">
        <f>+_xlfn.XLOOKUP(I182,ccs!O:O,ccs!I:I,0,0,1)</f>
        <v>35.5</v>
      </c>
      <c r="F182" s="572">
        <f>ROUND(ROUND(E182,2)*ROUND(C182,2),2)</f>
        <v>355</v>
      </c>
      <c r="H182" s="12" t="s">
        <v>1523</v>
      </c>
      <c r="I182" t="str">
        <f>+_xlfn.CONCAT(H182,"-",A182)</f>
        <v>B4/23/06-B</v>
      </c>
    </row>
    <row r="183" spans="1:9" s="4" customFormat="1">
      <c r="A183" s="200"/>
      <c r="B183" s="36"/>
      <c r="C183" s="51"/>
      <c r="D183" s="51"/>
      <c r="E183" s="573"/>
      <c r="F183" s="572"/>
      <c r="H183" s="12" t="s">
        <v>1523</v>
      </c>
    </row>
    <row r="184" spans="1:9" s="4" customFormat="1">
      <c r="A184" s="200" t="s">
        <v>7</v>
      </c>
      <c r="B184" s="36" t="s">
        <v>1448</v>
      </c>
      <c r="C184" s="51">
        <v>20</v>
      </c>
      <c r="D184" s="51" t="s">
        <v>179</v>
      </c>
      <c r="E184" s="572">
        <f>+_xlfn.XLOOKUP(I184,ccs!O:O,ccs!I:I,0,0,1)</f>
        <v>39.75</v>
      </c>
      <c r="F184" s="572">
        <f>ROUND(ROUND(E184,2)*ROUND(C184,2),2)</f>
        <v>795</v>
      </c>
      <c r="H184" s="12" t="s">
        <v>1523</v>
      </c>
      <c r="I184" t="str">
        <f>+_xlfn.CONCAT(H184,"-",A184)</f>
        <v>B4/23/06-C</v>
      </c>
    </row>
    <row r="185" spans="1:9" s="4" customFormat="1">
      <c r="A185" s="200"/>
      <c r="B185" s="36"/>
      <c r="C185" s="51"/>
      <c r="D185" s="51"/>
      <c r="E185" s="573"/>
      <c r="F185" s="572"/>
      <c r="H185" s="12" t="s">
        <v>1523</v>
      </c>
    </row>
    <row r="186" spans="1:9" s="4" customFormat="1">
      <c r="A186" s="200" t="s">
        <v>8</v>
      </c>
      <c r="B186" s="36" t="s">
        <v>1449</v>
      </c>
      <c r="C186" s="51">
        <f>220+10</f>
        <v>230</v>
      </c>
      <c r="D186" s="51" t="s">
        <v>179</v>
      </c>
      <c r="E186" s="572">
        <f>+_xlfn.XLOOKUP(I186,ccs!O:O,ccs!I:I,0,0,1)</f>
        <v>70.63</v>
      </c>
      <c r="F186" s="572">
        <f>ROUND(ROUND(E186,2)*ROUND(C186,2),2)</f>
        <v>16244.9</v>
      </c>
      <c r="H186" s="12" t="s">
        <v>1523</v>
      </c>
      <c r="I186" t="str">
        <f>+_xlfn.CONCAT(H186,"-",A186)</f>
        <v>B4/23/06-D</v>
      </c>
    </row>
    <row r="187" spans="1:9" s="4" customFormat="1">
      <c r="A187" s="200"/>
      <c r="B187" s="7"/>
      <c r="C187" s="95"/>
      <c r="D187" s="95"/>
      <c r="E187" s="572"/>
      <c r="F187" s="572"/>
      <c r="H187" s="12" t="s">
        <v>1523</v>
      </c>
    </row>
    <row r="188" spans="1:9">
      <c r="A188" s="235" t="s">
        <v>10</v>
      </c>
      <c r="B188" s="52" t="s">
        <v>797</v>
      </c>
      <c r="C188" s="226">
        <v>1</v>
      </c>
      <c r="D188" s="51" t="s">
        <v>0</v>
      </c>
      <c r="E188" s="572">
        <f>+_xlfn.XLOOKUP(I188,ccs!O:O,ccs!I:I,0,0,1)</f>
        <v>5171.88</v>
      </c>
      <c r="F188" s="572">
        <f>ROUND(ROUND(E188,2)*ROUND(C188,2),2)</f>
        <v>5171.88</v>
      </c>
      <c r="H188" s="12" t="s">
        <v>1523</v>
      </c>
      <c r="I188" t="str">
        <f>+_xlfn.CONCAT(H188,"-",A188)</f>
        <v>B4/23/06-E</v>
      </c>
    </row>
    <row r="189" spans="1:9">
      <c r="A189" s="235"/>
      <c r="C189" s="51"/>
      <c r="D189" s="51"/>
      <c r="E189" s="569"/>
      <c r="F189" s="569"/>
      <c r="H189" s="12" t="s">
        <v>1523</v>
      </c>
    </row>
    <row r="190" spans="1:9">
      <c r="A190" s="235" t="s">
        <v>11</v>
      </c>
      <c r="B190" s="52" t="s">
        <v>798</v>
      </c>
      <c r="C190" s="226">
        <v>1</v>
      </c>
      <c r="D190" s="51" t="s">
        <v>0</v>
      </c>
      <c r="E190" s="572">
        <f>+_xlfn.XLOOKUP(I190,ccs!O:O,ccs!I:I,0,0,1)</f>
        <v>5171.88</v>
      </c>
      <c r="F190" s="572">
        <f>ROUND(ROUND(E190,2)*ROUND(C190,2),2)</f>
        <v>5171.88</v>
      </c>
      <c r="H190" s="12" t="s">
        <v>1523</v>
      </c>
      <c r="I190" t="str">
        <f>+_xlfn.CONCAT(H190,"-",A190)</f>
        <v>B4/23/06-F</v>
      </c>
    </row>
    <row r="191" spans="1:9">
      <c r="A191" s="235"/>
      <c r="C191" s="51"/>
      <c r="D191" s="51"/>
      <c r="E191" s="569"/>
      <c r="F191" s="569"/>
      <c r="H191" s="12" t="s">
        <v>1523</v>
      </c>
    </row>
    <row r="192" spans="1:9">
      <c r="A192" s="235" t="s">
        <v>27</v>
      </c>
      <c r="B192" s="52" t="s">
        <v>799</v>
      </c>
      <c r="C192" s="226">
        <v>1</v>
      </c>
      <c r="D192" s="51" t="s">
        <v>0</v>
      </c>
      <c r="E192" s="572">
        <f>+_xlfn.XLOOKUP(I192,ccs!O:O,ccs!I:I,0,0,1)</f>
        <v>5171.88</v>
      </c>
      <c r="F192" s="572">
        <f>ROUND(ROUND(E192,2)*ROUND(C192,2),2)</f>
        <v>5171.88</v>
      </c>
      <c r="H192" s="12" t="s">
        <v>1523</v>
      </c>
      <c r="I192" t="str">
        <f>+_xlfn.CONCAT(H192,"-",A192)</f>
        <v>B4/23/06-G</v>
      </c>
    </row>
    <row r="193" spans="1:9">
      <c r="A193" s="235"/>
      <c r="C193" s="51"/>
      <c r="D193" s="51"/>
      <c r="E193" s="569"/>
      <c r="F193" s="569"/>
      <c r="H193" s="12" t="s">
        <v>1523</v>
      </c>
    </row>
    <row r="194" spans="1:9">
      <c r="A194" s="235" t="s">
        <v>28</v>
      </c>
      <c r="B194" s="52" t="s">
        <v>800</v>
      </c>
      <c r="C194" s="226">
        <v>1</v>
      </c>
      <c r="D194" s="51" t="s">
        <v>0</v>
      </c>
      <c r="E194" s="572">
        <f>+_xlfn.XLOOKUP(I194,ccs!O:O,ccs!I:I,0,0,1)</f>
        <v>8921.8799999999992</v>
      </c>
      <c r="F194" s="572">
        <f>ROUND(ROUND(E194,2)*ROUND(C194,2),2)</f>
        <v>8921.8799999999992</v>
      </c>
      <c r="H194" s="12" t="s">
        <v>1523</v>
      </c>
      <c r="I194" t="str">
        <f>+_xlfn.CONCAT(H194,"-",A194)</f>
        <v>B4/23/06-H</v>
      </c>
    </row>
    <row r="195" spans="1:9">
      <c r="A195" s="235"/>
      <c r="C195" s="51"/>
      <c r="D195" s="51"/>
      <c r="E195" s="569"/>
      <c r="F195" s="569"/>
      <c r="H195" s="12" t="s">
        <v>1523</v>
      </c>
    </row>
    <row r="196" spans="1:9" ht="31">
      <c r="A196" s="235" t="s">
        <v>33</v>
      </c>
      <c r="B196" s="52" t="s">
        <v>801</v>
      </c>
      <c r="C196" s="226">
        <v>1</v>
      </c>
      <c r="D196" s="51" t="s">
        <v>0</v>
      </c>
      <c r="E196" s="572">
        <f>+_xlfn.XLOOKUP(I196,ccs!O:O,ccs!I:I,0,0,1)</f>
        <v>11421.88</v>
      </c>
      <c r="F196" s="572">
        <f>ROUND(ROUND(E196,2)*ROUND(C196,2),2)</f>
        <v>11421.88</v>
      </c>
      <c r="H196" s="12" t="s">
        <v>1523</v>
      </c>
      <c r="I196" t="str">
        <f>+_xlfn.CONCAT(H196,"-",A196)</f>
        <v>B4/23/06-J</v>
      </c>
    </row>
    <row r="197" spans="1:9">
      <c r="A197" s="235"/>
      <c r="C197" s="51"/>
      <c r="D197" s="51"/>
      <c r="E197" s="569"/>
      <c r="F197" s="569"/>
      <c r="H197" s="12" t="s">
        <v>1523</v>
      </c>
    </row>
    <row r="198" spans="1:9">
      <c r="A198" s="235" t="s">
        <v>34</v>
      </c>
      <c r="B198" s="52" t="s">
        <v>802</v>
      </c>
      <c r="C198" s="226">
        <v>1</v>
      </c>
      <c r="D198" s="51" t="s">
        <v>0</v>
      </c>
      <c r="E198" s="572">
        <f>+_xlfn.XLOOKUP(I198,ccs!O:O,ccs!I:I,0,0,1)</f>
        <v>5171.88</v>
      </c>
      <c r="F198" s="572">
        <f>ROUND(ROUND(E198,2)*ROUND(C198,2),2)</f>
        <v>5171.88</v>
      </c>
      <c r="H198" s="12" t="s">
        <v>1523</v>
      </c>
      <c r="I198" t="str">
        <f>+_xlfn.CONCAT(H198,"-",A198)</f>
        <v>B4/23/06-K</v>
      </c>
    </row>
    <row r="199" spans="1:9">
      <c r="A199" s="235"/>
      <c r="C199" s="51"/>
      <c r="D199" s="51"/>
      <c r="E199" s="569"/>
      <c r="F199" s="569"/>
      <c r="H199" s="12" t="s">
        <v>1523</v>
      </c>
    </row>
    <row r="200" spans="1:9" ht="31">
      <c r="A200" s="235" t="s">
        <v>39</v>
      </c>
      <c r="B200" s="52" t="s">
        <v>803</v>
      </c>
      <c r="C200" s="226">
        <v>1</v>
      </c>
      <c r="D200" s="51" t="s">
        <v>0</v>
      </c>
      <c r="E200" s="572">
        <f>+_xlfn.XLOOKUP(I200,ccs!O:O,ccs!I:I,0,0,1)</f>
        <v>5484.38</v>
      </c>
      <c r="F200" s="572">
        <f>ROUND(ROUND(E200,2)*ROUND(C200,2),2)</f>
        <v>5484.38</v>
      </c>
      <c r="H200" s="12" t="s">
        <v>1523</v>
      </c>
      <c r="I200" t="str">
        <f>+_xlfn.CONCAT(H200,"-",A200)</f>
        <v>B4/23/06-L</v>
      </c>
    </row>
    <row r="201" spans="1:9">
      <c r="A201" s="235"/>
      <c r="B201" s="52"/>
      <c r="C201" s="51"/>
      <c r="D201" s="51"/>
      <c r="E201" s="573"/>
      <c r="F201" s="573"/>
      <c r="H201" s="12" t="s">
        <v>1523</v>
      </c>
    </row>
    <row r="202" spans="1:9">
      <c r="A202" s="235"/>
      <c r="B202" s="35" t="s">
        <v>804</v>
      </c>
      <c r="C202" s="51"/>
      <c r="D202" s="51"/>
      <c r="E202" s="573"/>
      <c r="F202" s="573"/>
      <c r="H202" s="12" t="s">
        <v>1523</v>
      </c>
    </row>
    <row r="203" spans="1:9">
      <c r="A203" s="235"/>
      <c r="B203" s="52"/>
      <c r="C203" s="51"/>
      <c r="D203" s="51"/>
      <c r="E203" s="573"/>
      <c r="F203" s="573"/>
      <c r="H203" s="12" t="s">
        <v>1523</v>
      </c>
    </row>
    <row r="204" spans="1:9">
      <c r="A204" s="235" t="s">
        <v>38</v>
      </c>
      <c r="B204" s="52" t="s">
        <v>805</v>
      </c>
      <c r="C204" s="219">
        <v>2</v>
      </c>
      <c r="D204" s="219" t="s">
        <v>311</v>
      </c>
      <c r="E204" s="572">
        <f>+_xlfn.XLOOKUP(I204,ccs!O:O,ccs!I:I,0,0,1)</f>
        <v>5768.75</v>
      </c>
      <c r="F204" s="572">
        <f>ROUND(ROUND(E204,2)*ROUND(C204,2),2)</f>
        <v>11537.5</v>
      </c>
      <c r="H204" s="12" t="s">
        <v>1523</v>
      </c>
      <c r="I204" t="str">
        <f>+_xlfn.CONCAT(H204,"-",A204)</f>
        <v>B4/23/06-M</v>
      </c>
    </row>
    <row r="205" spans="1:9">
      <c r="A205" s="235"/>
      <c r="B205" s="52"/>
      <c r="C205" s="219"/>
      <c r="D205" s="219"/>
      <c r="E205" s="573"/>
      <c r="F205" s="573"/>
      <c r="H205" s="12" t="s">
        <v>1523</v>
      </c>
    </row>
    <row r="206" spans="1:9">
      <c r="A206" s="235" t="s">
        <v>205</v>
      </c>
      <c r="B206" s="52" t="s">
        <v>806</v>
      </c>
      <c r="C206" s="219">
        <v>2</v>
      </c>
      <c r="D206" s="219" t="s">
        <v>311</v>
      </c>
      <c r="E206" s="572">
        <f>+_xlfn.XLOOKUP(I206,ccs!O:O,ccs!I:I,0,0,1)</f>
        <v>5768.75</v>
      </c>
      <c r="F206" s="572">
        <f>ROUND(ROUND(E206,2)*ROUND(C206,2),2)</f>
        <v>11537.5</v>
      </c>
      <c r="H206" s="12" t="s">
        <v>1523</v>
      </c>
      <c r="I206" t="str">
        <f>+_xlfn.CONCAT(H206,"-",A206)</f>
        <v>B4/23/06-N</v>
      </c>
    </row>
    <row r="207" spans="1:9">
      <c r="A207" s="235"/>
      <c r="B207" s="52"/>
      <c r="C207" s="219"/>
      <c r="D207" s="219"/>
      <c r="E207" s="573"/>
      <c r="F207" s="573"/>
      <c r="H207" s="12" t="s">
        <v>1523</v>
      </c>
    </row>
    <row r="208" spans="1:9">
      <c r="A208" s="235" t="s">
        <v>414</v>
      </c>
      <c r="B208" s="52" t="s">
        <v>807</v>
      </c>
      <c r="C208" s="219">
        <v>1</v>
      </c>
      <c r="D208" s="219" t="s">
        <v>311</v>
      </c>
      <c r="E208" s="572">
        <f>+_xlfn.XLOOKUP(I208,ccs!O:O,ccs!I:I,0,0,1)</f>
        <v>5768.75</v>
      </c>
      <c r="F208" s="572">
        <f>ROUND(ROUND(E208,2)*ROUND(C208,2),2)</f>
        <v>5768.75</v>
      </c>
      <c r="H208" s="12" t="s">
        <v>1523</v>
      </c>
      <c r="I208" t="str">
        <f>+_xlfn.CONCAT(H208,"-",A208)</f>
        <v>B4/23/06-P</v>
      </c>
    </row>
    <row r="209" spans="1:9">
      <c r="A209" s="235"/>
      <c r="B209" s="52"/>
      <c r="C209" s="51"/>
      <c r="D209" s="51"/>
      <c r="E209" s="573"/>
      <c r="F209" s="573"/>
      <c r="H209" s="12" t="s">
        <v>1523</v>
      </c>
    </row>
    <row r="210" spans="1:9">
      <c r="A210" s="235"/>
      <c r="B210" s="35" t="s">
        <v>808</v>
      </c>
      <c r="C210" s="51"/>
      <c r="D210" s="51"/>
      <c r="E210" s="573"/>
      <c r="F210" s="573"/>
      <c r="H210" s="12" t="s">
        <v>1523</v>
      </c>
    </row>
    <row r="211" spans="1:9">
      <c r="A211" s="235"/>
      <c r="B211" s="52"/>
      <c r="C211" s="51"/>
      <c r="D211" s="51"/>
      <c r="E211" s="573"/>
      <c r="F211" s="573"/>
      <c r="H211" s="12" t="s">
        <v>1523</v>
      </c>
    </row>
    <row r="212" spans="1:9">
      <c r="A212" s="235" t="s">
        <v>416</v>
      </c>
      <c r="B212" s="52" t="s">
        <v>809</v>
      </c>
      <c r="C212" s="219">
        <v>1</v>
      </c>
      <c r="D212" s="219" t="s">
        <v>311</v>
      </c>
      <c r="E212" s="572">
        <f>+_xlfn.XLOOKUP(I212,ccs!O:O,ccs!I:I,0,0,1)</f>
        <v>18230.38</v>
      </c>
      <c r="F212" s="572">
        <f>ROUND(ROUND(E212,2)*ROUND(C212,2),2)</f>
        <v>18230.38</v>
      </c>
      <c r="H212" s="12" t="s">
        <v>1523</v>
      </c>
      <c r="I212" t="str">
        <f>+_xlfn.CONCAT(H212,"-",A212)</f>
        <v>B4/23/06-Q</v>
      </c>
    </row>
    <row r="213" spans="1:9">
      <c r="A213" s="235"/>
      <c r="B213" s="52"/>
      <c r="C213" s="219"/>
      <c r="D213" s="219"/>
      <c r="E213" s="573"/>
      <c r="F213" s="573"/>
      <c r="H213" s="12" t="s">
        <v>1523</v>
      </c>
    </row>
    <row r="214" spans="1:9">
      <c r="A214" s="235" t="s">
        <v>419</v>
      </c>
      <c r="B214" s="52" t="s">
        <v>810</v>
      </c>
      <c r="C214" s="219">
        <v>1</v>
      </c>
      <c r="D214" s="219" t="s">
        <v>311</v>
      </c>
      <c r="E214" s="572">
        <f>+_xlfn.XLOOKUP(I214,ccs!O:O,ccs!I:I,0,0,1)</f>
        <v>18230.38</v>
      </c>
      <c r="F214" s="572">
        <f>ROUND(ROUND(E214,2)*ROUND(C214,2),2)</f>
        <v>18230.38</v>
      </c>
      <c r="H214" s="12" t="s">
        <v>1523</v>
      </c>
      <c r="I214" t="str">
        <f>+_xlfn.CONCAT(H214,"-",A214)</f>
        <v>B4/23/06-R</v>
      </c>
    </row>
    <row r="215" spans="1:9">
      <c r="A215" s="235"/>
      <c r="B215" s="52"/>
      <c r="C215" s="51"/>
      <c r="D215" s="51"/>
      <c r="E215" s="573"/>
      <c r="F215" s="573"/>
      <c r="H215" s="12" t="s">
        <v>1523</v>
      </c>
    </row>
    <row r="216" spans="1:9">
      <c r="A216" s="214"/>
      <c r="B216" s="35" t="s">
        <v>811</v>
      </c>
      <c r="C216" s="95"/>
      <c r="D216" s="95"/>
      <c r="H216" s="12" t="s">
        <v>1524</v>
      </c>
    </row>
    <row r="217" spans="1:9">
      <c r="A217" s="214"/>
      <c r="B217" s="7"/>
      <c r="C217" s="95"/>
      <c r="D217" s="95"/>
      <c r="H217" s="12" t="s">
        <v>1524</v>
      </c>
    </row>
    <row r="218" spans="1:9" ht="93">
      <c r="A218" s="214"/>
      <c r="B218" s="35" t="s">
        <v>812</v>
      </c>
      <c r="C218" s="95"/>
      <c r="D218" s="95"/>
      <c r="H218" s="12" t="s">
        <v>1524</v>
      </c>
    </row>
    <row r="219" spans="1:9">
      <c r="A219" s="214"/>
      <c r="B219" s="35"/>
      <c r="C219" s="95"/>
      <c r="D219" s="95"/>
      <c r="H219" s="12" t="s">
        <v>1524</v>
      </c>
    </row>
    <row r="220" spans="1:9">
      <c r="A220" s="229" t="s">
        <v>5</v>
      </c>
      <c r="B220" s="153" t="s">
        <v>813</v>
      </c>
      <c r="C220" s="219">
        <v>4</v>
      </c>
      <c r="D220" s="219" t="s">
        <v>311</v>
      </c>
      <c r="E220" s="572">
        <f>+_xlfn.XLOOKUP(I220,ccs!O:O,ccs!I:I,0,0,1)</f>
        <v>36287.5</v>
      </c>
      <c r="F220" s="572">
        <f>ROUND(ROUND(E220,2)*ROUND(C220,2),2)</f>
        <v>145150</v>
      </c>
      <c r="H220" s="12" t="s">
        <v>1524</v>
      </c>
      <c r="I220" t="str">
        <f>+_xlfn.CONCAT(H220,"-",A220)</f>
        <v>B4/23/07-A</v>
      </c>
    </row>
    <row r="221" spans="1:9">
      <c r="A221" s="229"/>
      <c r="B221" s="153"/>
      <c r="C221" s="219"/>
      <c r="D221" s="219"/>
      <c r="E221" s="569"/>
      <c r="F221" s="569"/>
      <c r="H221" s="12" t="s">
        <v>1524</v>
      </c>
    </row>
    <row r="222" spans="1:9">
      <c r="A222" s="229" t="s">
        <v>6</v>
      </c>
      <c r="B222" s="153" t="s">
        <v>814</v>
      </c>
      <c r="C222" s="219">
        <v>2</v>
      </c>
      <c r="D222" s="219" t="s">
        <v>311</v>
      </c>
      <c r="E222" s="572">
        <f>+_xlfn.XLOOKUP(I222,ccs!O:O,ccs!I:I,0,0,1)</f>
        <v>12962.5</v>
      </c>
      <c r="F222" s="572">
        <f>ROUND(ROUND(E222,2)*ROUND(C222,2),2)</f>
        <v>25925</v>
      </c>
      <c r="H222" s="12" t="s">
        <v>1524</v>
      </c>
      <c r="I222" t="str">
        <f>+_xlfn.CONCAT(H222,"-",A222)</f>
        <v>B4/23/07-B</v>
      </c>
    </row>
    <row r="223" spans="1:9">
      <c r="A223" s="229"/>
      <c r="B223" s="153"/>
      <c r="C223" s="219"/>
      <c r="D223" s="219"/>
      <c r="E223" s="569"/>
      <c r="F223" s="569"/>
      <c r="H223" s="12" t="s">
        <v>1524</v>
      </c>
    </row>
    <row r="224" spans="1:9">
      <c r="A224" s="229" t="s">
        <v>7</v>
      </c>
      <c r="B224" s="153" t="s">
        <v>815</v>
      </c>
      <c r="C224" s="219">
        <v>4</v>
      </c>
      <c r="D224" s="219" t="s">
        <v>311</v>
      </c>
      <c r="E224" s="572">
        <f>+_xlfn.XLOOKUP(I224,ccs!O:O,ccs!I:I,0,0,1)</f>
        <v>36287.5</v>
      </c>
      <c r="F224" s="572">
        <f>ROUND(ROUND(E224,2)*ROUND(C224,2),2)</f>
        <v>145150</v>
      </c>
      <c r="H224" s="12" t="s">
        <v>1524</v>
      </c>
      <c r="I224" t="str">
        <f>+_xlfn.CONCAT(H224,"-",A224)</f>
        <v>B4/23/07-C</v>
      </c>
    </row>
    <row r="225" spans="1:9">
      <c r="A225" s="229"/>
      <c r="B225" s="153"/>
      <c r="C225" s="219"/>
      <c r="D225" s="219"/>
      <c r="E225" s="569"/>
      <c r="F225" s="569"/>
      <c r="H225" s="12" t="s">
        <v>1524</v>
      </c>
    </row>
    <row r="226" spans="1:9">
      <c r="A226" s="229" t="s">
        <v>8</v>
      </c>
      <c r="B226" s="153" t="s">
        <v>816</v>
      </c>
      <c r="C226" s="219">
        <v>2</v>
      </c>
      <c r="D226" s="219" t="s">
        <v>311</v>
      </c>
      <c r="E226" s="572">
        <f>+_xlfn.XLOOKUP(I226,ccs!O:O,ccs!I:I,0,0,1)</f>
        <v>12962.5</v>
      </c>
      <c r="F226" s="572">
        <f>ROUND(ROUND(E226,2)*ROUND(C226,2),2)</f>
        <v>25925</v>
      </c>
      <c r="H226" s="12" t="s">
        <v>1524</v>
      </c>
      <c r="I226" t="str">
        <f>+_xlfn.CONCAT(H226,"-",A226)</f>
        <v>B4/23/07-D</v>
      </c>
    </row>
    <row r="227" spans="1:9">
      <c r="A227" s="229"/>
      <c r="B227" s="153"/>
      <c r="C227" s="219"/>
      <c r="D227" s="219"/>
      <c r="E227" s="569"/>
      <c r="F227" s="569"/>
      <c r="H227" s="12" t="s">
        <v>1524</v>
      </c>
    </row>
    <row r="228" spans="1:9">
      <c r="A228" s="214"/>
      <c r="B228" s="35" t="s">
        <v>817</v>
      </c>
      <c r="C228" s="95"/>
      <c r="D228" s="95"/>
      <c r="H228" s="12" t="s">
        <v>1524</v>
      </c>
    </row>
    <row r="229" spans="1:9">
      <c r="A229" s="214"/>
      <c r="B229" s="7"/>
      <c r="C229" s="95"/>
      <c r="D229" s="95"/>
      <c r="H229" s="12" t="s">
        <v>1524</v>
      </c>
    </row>
    <row r="230" spans="1:9">
      <c r="A230" s="214"/>
      <c r="B230" s="35" t="s">
        <v>818</v>
      </c>
      <c r="C230" s="95"/>
      <c r="D230" s="95"/>
      <c r="H230" s="12" t="s">
        <v>1524</v>
      </c>
    </row>
    <row r="231" spans="1:9">
      <c r="A231" s="214"/>
      <c r="B231" s="35"/>
      <c r="C231" s="95"/>
      <c r="D231" s="95"/>
      <c r="H231" s="12" t="s">
        <v>1524</v>
      </c>
    </row>
    <row r="232" spans="1:9">
      <c r="A232" s="229" t="s">
        <v>10</v>
      </c>
      <c r="B232" s="153" t="s">
        <v>819</v>
      </c>
      <c r="C232" s="219">
        <v>1</v>
      </c>
      <c r="D232" s="219" t="s">
        <v>311</v>
      </c>
      <c r="E232" s="572">
        <f>+_xlfn.XLOOKUP(I232,ccs!O:O,ccs!I:I,0,0,1)</f>
        <v>20025.13</v>
      </c>
      <c r="F232" s="572">
        <f>ROUND(ROUND(E232,2)*ROUND(C232,2),2)</f>
        <v>20025.13</v>
      </c>
      <c r="H232" s="12" t="s">
        <v>1524</v>
      </c>
      <c r="I232" t="str">
        <f>+_xlfn.CONCAT(H232,"-",A232)</f>
        <v>B4/23/07-E</v>
      </c>
    </row>
    <row r="233" spans="1:9">
      <c r="A233" s="229"/>
      <c r="B233" s="153"/>
      <c r="C233" s="219"/>
      <c r="D233" s="219"/>
      <c r="E233" s="569"/>
      <c r="F233" s="569"/>
      <c r="H233" s="12" t="s">
        <v>1524</v>
      </c>
    </row>
    <row r="234" spans="1:9">
      <c r="A234" s="229" t="s">
        <v>11</v>
      </c>
      <c r="B234" s="153" t="s">
        <v>820</v>
      </c>
      <c r="C234" s="219">
        <v>1</v>
      </c>
      <c r="D234" s="219" t="s">
        <v>311</v>
      </c>
      <c r="E234" s="572">
        <f>+_xlfn.XLOOKUP(I234,ccs!O:O,ccs!I:I,0,0,1)</f>
        <v>20025.13</v>
      </c>
      <c r="F234" s="572">
        <f>ROUND(ROUND(E234,2)*ROUND(C234,2),2)</f>
        <v>20025.13</v>
      </c>
      <c r="H234" s="12" t="s">
        <v>1524</v>
      </c>
      <c r="I234" t="str">
        <f>+_xlfn.CONCAT(H234,"-",A234)</f>
        <v>B4/23/07-F</v>
      </c>
    </row>
    <row r="235" spans="1:9">
      <c r="A235" s="235"/>
      <c r="B235" s="52"/>
      <c r="C235" s="51"/>
      <c r="D235" s="51"/>
      <c r="E235" s="569"/>
      <c r="F235" s="569"/>
      <c r="H235" s="12" t="s">
        <v>1524</v>
      </c>
    </row>
    <row r="236" spans="1:9">
      <c r="A236" s="235"/>
      <c r="B236" s="50" t="s">
        <v>821</v>
      </c>
      <c r="C236" s="51"/>
      <c r="D236" s="51"/>
      <c r="E236" s="569"/>
      <c r="F236" s="569"/>
      <c r="H236" s="12" t="s">
        <v>1524</v>
      </c>
    </row>
    <row r="237" spans="1:9">
      <c r="A237" s="235"/>
      <c r="C237" s="51"/>
      <c r="D237" s="51"/>
      <c r="E237" s="569"/>
      <c r="F237" s="569"/>
      <c r="H237" s="12" t="s">
        <v>1524</v>
      </c>
    </row>
    <row r="238" spans="1:9" ht="62">
      <c r="A238" s="235"/>
      <c r="B238" s="50" t="s">
        <v>822</v>
      </c>
      <c r="C238" s="51"/>
      <c r="D238" s="51"/>
      <c r="E238" s="569"/>
      <c r="F238" s="569"/>
      <c r="H238" s="12" t="s">
        <v>1524</v>
      </c>
    </row>
    <row r="239" spans="1:9">
      <c r="A239" s="235"/>
      <c r="C239" s="51"/>
      <c r="D239" s="51"/>
      <c r="E239" s="569"/>
      <c r="F239" s="569"/>
      <c r="H239" s="12" t="s">
        <v>1524</v>
      </c>
    </row>
    <row r="240" spans="1:9">
      <c r="A240" s="235" t="s">
        <v>27</v>
      </c>
      <c r="B240" s="52" t="s">
        <v>823</v>
      </c>
      <c r="C240" s="51">
        <f>136516.5+13830</f>
        <v>150346.5</v>
      </c>
      <c r="D240" s="197" t="s">
        <v>824</v>
      </c>
      <c r="E240" s="572">
        <f>+_xlfn.XLOOKUP(I240,ccs!O:O,ccs!I:I,0,0,1)</f>
        <v>48.88</v>
      </c>
      <c r="F240" s="572">
        <f>ROUND(ROUND(E240,2)*ROUND(C240,2),2)</f>
        <v>7348936.9199999999</v>
      </c>
      <c r="H240" s="12" t="s">
        <v>1524</v>
      </c>
      <c r="I240" t="str">
        <f>+_xlfn.CONCAT(H240,"-",A240)</f>
        <v>B4/23/07-G</v>
      </c>
    </row>
    <row r="241" spans="1:9">
      <c r="A241" s="235"/>
      <c r="C241" s="51"/>
      <c r="D241" s="51"/>
      <c r="E241" s="569"/>
      <c r="F241" s="569"/>
      <c r="H241" s="12" t="s">
        <v>1524</v>
      </c>
    </row>
    <row r="242" spans="1:9">
      <c r="A242" s="235"/>
      <c r="B242" s="50" t="s">
        <v>825</v>
      </c>
      <c r="C242" s="51"/>
      <c r="D242" s="51"/>
      <c r="E242" s="569"/>
      <c r="F242" s="569"/>
      <c r="H242" s="12" t="s">
        <v>1524</v>
      </c>
    </row>
    <row r="243" spans="1:9">
      <c r="A243" s="235"/>
      <c r="C243" s="51"/>
      <c r="D243" s="51"/>
      <c r="E243" s="569"/>
      <c r="F243" s="569"/>
      <c r="H243" s="12" t="s">
        <v>1524</v>
      </c>
    </row>
    <row r="244" spans="1:9">
      <c r="A244" s="235" t="s">
        <v>28</v>
      </c>
      <c r="B244" s="52" t="s">
        <v>825</v>
      </c>
      <c r="C244" s="226">
        <v>1</v>
      </c>
      <c r="D244" s="51" t="s">
        <v>0</v>
      </c>
      <c r="E244" s="572">
        <f>+_xlfn.XLOOKUP(I244,ccs!O:O,ccs!I:I,0,0,1)</f>
        <v>1350769.38</v>
      </c>
      <c r="F244" s="572">
        <f>ROUND(ROUND(E244,2)*ROUND(C244,2),2)</f>
        <v>1350769.38</v>
      </c>
      <c r="H244" s="12" t="s">
        <v>1524</v>
      </c>
      <c r="I244" t="str">
        <f>+_xlfn.CONCAT(H244,"-",A244)</f>
        <v>B4/23/07-H</v>
      </c>
    </row>
    <row r="245" spans="1:9">
      <c r="A245" s="235"/>
      <c r="C245" s="51"/>
      <c r="D245" s="51"/>
      <c r="E245" s="569"/>
      <c r="F245" s="569"/>
      <c r="H245" s="12" t="s">
        <v>1524</v>
      </c>
    </row>
    <row r="246" spans="1:9">
      <c r="A246" s="235"/>
      <c r="B246" s="50" t="s">
        <v>826</v>
      </c>
      <c r="C246" s="51"/>
      <c r="D246" s="51"/>
      <c r="E246" s="569"/>
      <c r="F246" s="569"/>
      <c r="H246" s="12" t="s">
        <v>1524</v>
      </c>
    </row>
    <row r="247" spans="1:9">
      <c r="A247" s="235"/>
      <c r="C247" s="51"/>
      <c r="D247" s="51"/>
      <c r="E247" s="569"/>
      <c r="F247" s="569"/>
      <c r="H247" s="12" t="s">
        <v>1524</v>
      </c>
    </row>
    <row r="248" spans="1:9">
      <c r="A248" s="235" t="s">
        <v>33</v>
      </c>
      <c r="B248" s="52" t="s">
        <v>827</v>
      </c>
      <c r="C248" s="226">
        <v>1</v>
      </c>
      <c r="D248" s="51" t="s">
        <v>0</v>
      </c>
      <c r="E248" s="572">
        <f>+_xlfn.XLOOKUP(I248,ccs!O:O,ccs!I:I,0,0,1)</f>
        <v>2102501.88</v>
      </c>
      <c r="F248" s="572">
        <f>ROUND(ROUND(E248,2)*ROUND(C248,2),2)</f>
        <v>2102501.88</v>
      </c>
      <c r="H248" s="12" t="s">
        <v>1524</v>
      </c>
      <c r="I248" t="str">
        <f>+_xlfn.CONCAT(H248,"-",A248)</f>
        <v>B4/23/07-J</v>
      </c>
    </row>
    <row r="249" spans="1:9">
      <c r="A249" s="235"/>
      <c r="C249" s="51"/>
      <c r="D249" s="51"/>
      <c r="E249" s="569"/>
      <c r="F249" s="569"/>
      <c r="H249" s="12" t="s">
        <v>1524</v>
      </c>
    </row>
    <row r="250" spans="1:9">
      <c r="A250" s="235"/>
      <c r="B250" s="50" t="s">
        <v>828</v>
      </c>
      <c r="C250" s="51"/>
      <c r="D250" s="51"/>
      <c r="E250" s="569"/>
      <c r="F250" s="569"/>
      <c r="H250" s="12" t="s">
        <v>1525</v>
      </c>
    </row>
    <row r="251" spans="1:9">
      <c r="A251" s="235"/>
      <c r="C251" s="51"/>
      <c r="D251" s="51"/>
      <c r="E251" s="569"/>
      <c r="F251" s="569"/>
      <c r="H251" s="12" t="s">
        <v>1525</v>
      </c>
    </row>
    <row r="252" spans="1:9">
      <c r="A252" s="235"/>
      <c r="B252" s="50" t="s">
        <v>829</v>
      </c>
      <c r="C252" s="51"/>
      <c r="D252" s="51"/>
      <c r="E252" s="569"/>
      <c r="F252" s="569"/>
      <c r="H252" s="12" t="s">
        <v>1525</v>
      </c>
    </row>
    <row r="253" spans="1:9">
      <c r="A253" s="235"/>
      <c r="C253" s="51"/>
      <c r="D253" s="51"/>
      <c r="E253" s="569"/>
      <c r="F253" s="569"/>
      <c r="H253" s="12" t="s">
        <v>1525</v>
      </c>
    </row>
    <row r="254" spans="1:9">
      <c r="A254" s="235" t="s">
        <v>5</v>
      </c>
      <c r="B254" s="52" t="s">
        <v>830</v>
      </c>
      <c r="C254" s="226">
        <v>1</v>
      </c>
      <c r="D254" s="51" t="s">
        <v>0</v>
      </c>
      <c r="E254" s="572">
        <f>+_xlfn.XLOOKUP(I254,ccs!O:O,ccs!I:I,0,0,1)</f>
        <v>1179280.6299999999</v>
      </c>
      <c r="F254" s="572">
        <f>ROUND(ROUND(E254,2)*ROUND(C254,2),2)</f>
        <v>1179280.6299999999</v>
      </c>
      <c r="H254" s="12" t="s">
        <v>1525</v>
      </c>
      <c r="I254" t="str">
        <f>+_xlfn.CONCAT(H254,"-",A254)</f>
        <v>B4/23/08-A</v>
      </c>
    </row>
    <row r="255" spans="1:9">
      <c r="A255" s="235"/>
      <c r="C255" s="51"/>
      <c r="D255" s="51"/>
      <c r="E255" s="569"/>
      <c r="F255" s="569"/>
      <c r="H255" s="12" t="s">
        <v>1525</v>
      </c>
    </row>
    <row r="256" spans="1:9">
      <c r="A256" s="235"/>
      <c r="B256" s="52" t="s">
        <v>831</v>
      </c>
      <c r="C256" s="51"/>
      <c r="D256" s="51"/>
      <c r="E256" s="569"/>
      <c r="F256" s="569"/>
      <c r="H256" s="12" t="s">
        <v>1525</v>
      </c>
    </row>
    <row r="257" spans="1:9">
      <c r="A257" s="235"/>
      <c r="B257" s="52"/>
      <c r="C257" s="51"/>
      <c r="D257" s="51"/>
      <c r="E257" s="569"/>
      <c r="F257" s="569"/>
      <c r="H257" s="12" t="s">
        <v>1525</v>
      </c>
    </row>
    <row r="258" spans="1:9" s="143" customFormat="1">
      <c r="A258" s="236" t="s">
        <v>6</v>
      </c>
      <c r="B258" s="151" t="s">
        <v>832</v>
      </c>
      <c r="C258" s="226">
        <v>1</v>
      </c>
      <c r="D258" s="51" t="s">
        <v>0</v>
      </c>
      <c r="E258" s="572">
        <f>+_xlfn.XLOOKUP(I258,ccs!O:O,ccs!I:I,0,0,1)</f>
        <v>786187</v>
      </c>
      <c r="F258" s="572">
        <f>ROUND(ROUND(E258,2)*ROUND(C258,2),2)</f>
        <v>786187</v>
      </c>
      <c r="H258" s="12" t="s">
        <v>1525</v>
      </c>
      <c r="I258" t="str">
        <f>+_xlfn.CONCAT(H258,"-",A258)</f>
        <v>B4/23/08-B</v>
      </c>
    </row>
    <row r="259" spans="1:9">
      <c r="A259" s="235"/>
      <c r="C259" s="51"/>
      <c r="D259" s="51"/>
      <c r="E259" s="569"/>
      <c r="F259" s="569"/>
      <c r="H259" s="12" t="s">
        <v>1525</v>
      </c>
    </row>
    <row r="260" spans="1:9">
      <c r="A260" s="235" t="s">
        <v>7</v>
      </c>
      <c r="B260" s="52" t="s">
        <v>833</v>
      </c>
      <c r="C260" s="226">
        <v>1</v>
      </c>
      <c r="D260" s="51" t="s">
        <v>0</v>
      </c>
      <c r="E260" s="572">
        <f>+_xlfn.XLOOKUP(I260,ccs!O:O,ccs!I:I,0,0,1)</f>
        <v>1555146.88</v>
      </c>
      <c r="F260" s="572">
        <f>ROUND(ROUND(E260,2)*ROUND(C260,2),2)</f>
        <v>1555146.88</v>
      </c>
      <c r="H260" s="12" t="s">
        <v>1525</v>
      </c>
      <c r="I260" t="str">
        <f>+_xlfn.CONCAT(H260,"-",A260)</f>
        <v>B4/23/08-C</v>
      </c>
    </row>
    <row r="261" spans="1:9">
      <c r="A261" s="235"/>
      <c r="B261" s="52"/>
      <c r="C261" s="51"/>
      <c r="D261" s="51"/>
      <c r="E261" s="569"/>
      <c r="F261" s="569"/>
      <c r="H261" s="12" t="s">
        <v>1525</v>
      </c>
    </row>
    <row r="262" spans="1:9">
      <c r="A262" s="235" t="s">
        <v>8</v>
      </c>
      <c r="B262" s="52" t="s">
        <v>834</v>
      </c>
      <c r="C262" s="226">
        <v>1</v>
      </c>
      <c r="D262" s="51" t="s">
        <v>0</v>
      </c>
      <c r="E262" s="572">
        <f>+_xlfn.XLOOKUP(I262,ccs!O:O,ccs!I:I,0,0,1)</f>
        <v>311851.5</v>
      </c>
      <c r="F262" s="572">
        <f>ROUND(ROUND(E262,2)*ROUND(C262,2),2)</f>
        <v>311851.5</v>
      </c>
      <c r="H262" s="12" t="s">
        <v>1525</v>
      </c>
      <c r="I262" t="str">
        <f>+_xlfn.CONCAT(H262,"-",A262)</f>
        <v>B4/23/08-D</v>
      </c>
    </row>
    <row r="263" spans="1:9">
      <c r="A263" s="235"/>
      <c r="B263" s="52"/>
      <c r="C263" s="51"/>
      <c r="D263" s="51"/>
      <c r="E263" s="569"/>
      <c r="F263" s="569"/>
      <c r="H263" s="12" t="s">
        <v>1525</v>
      </c>
    </row>
    <row r="264" spans="1:9">
      <c r="A264" s="235"/>
      <c r="B264" s="50" t="s">
        <v>835</v>
      </c>
      <c r="C264" s="51"/>
      <c r="D264" s="51"/>
      <c r="E264" s="569"/>
      <c r="F264" s="569"/>
      <c r="H264" s="12" t="s">
        <v>1525</v>
      </c>
    </row>
    <row r="265" spans="1:9">
      <c r="A265" s="235"/>
      <c r="C265" s="51"/>
      <c r="D265" s="51"/>
      <c r="E265" s="569"/>
      <c r="F265" s="569"/>
      <c r="H265" s="12" t="s">
        <v>1525</v>
      </c>
    </row>
    <row r="266" spans="1:9">
      <c r="A266" s="236"/>
      <c r="B266" s="152" t="s">
        <v>836</v>
      </c>
      <c r="C266" s="219"/>
      <c r="D266" s="219"/>
      <c r="E266" s="569"/>
      <c r="F266" s="569"/>
      <c r="H266" s="12" t="s">
        <v>1525</v>
      </c>
    </row>
    <row r="267" spans="1:9">
      <c r="A267" s="236"/>
      <c r="B267" s="151"/>
      <c r="C267" s="219"/>
      <c r="D267" s="219"/>
      <c r="E267" s="569"/>
      <c r="F267" s="569"/>
      <c r="H267" s="12" t="s">
        <v>1525</v>
      </c>
    </row>
    <row r="268" spans="1:9" ht="93">
      <c r="A268" s="236"/>
      <c r="B268" s="152" t="s">
        <v>837</v>
      </c>
      <c r="C268" s="219"/>
      <c r="D268" s="219"/>
      <c r="E268" s="569"/>
      <c r="F268" s="569"/>
      <c r="H268" s="12" t="s">
        <v>1525</v>
      </c>
    </row>
    <row r="269" spans="1:9">
      <c r="A269" s="236"/>
      <c r="B269" s="152"/>
      <c r="C269" s="219"/>
      <c r="D269" s="219"/>
      <c r="E269" s="569"/>
      <c r="F269" s="569"/>
      <c r="H269" s="12" t="s">
        <v>1525</v>
      </c>
    </row>
    <row r="270" spans="1:9">
      <c r="A270" s="236"/>
      <c r="B270" s="152" t="s">
        <v>838</v>
      </c>
      <c r="C270" s="219"/>
      <c r="D270" s="219"/>
      <c r="E270" s="569"/>
      <c r="F270" s="569"/>
      <c r="H270" s="12" t="s">
        <v>1525</v>
      </c>
    </row>
    <row r="271" spans="1:9">
      <c r="A271" s="236"/>
      <c r="B271" s="151"/>
      <c r="C271" s="219"/>
      <c r="D271" s="219"/>
      <c r="E271" s="569"/>
      <c r="F271" s="569"/>
      <c r="H271" s="12" t="s">
        <v>1525</v>
      </c>
    </row>
    <row r="272" spans="1:9">
      <c r="A272" s="229" t="s">
        <v>10</v>
      </c>
      <c r="B272" s="153" t="s">
        <v>839</v>
      </c>
      <c r="C272" s="219">
        <v>1</v>
      </c>
      <c r="D272" s="219" t="s">
        <v>311</v>
      </c>
      <c r="E272" s="572">
        <f>+_xlfn.XLOOKUP(I272,ccs!O:O,ccs!I:I,0,0,1)</f>
        <v>2287.5</v>
      </c>
      <c r="F272" s="572">
        <f>ROUND(ROUND(E272,2)*ROUND(C272,2),2)</f>
        <v>2287.5</v>
      </c>
      <c r="H272" s="12" t="s">
        <v>1525</v>
      </c>
      <c r="I272" t="str">
        <f>+_xlfn.CONCAT(H272,"-",A272)</f>
        <v>B4/23/08-E</v>
      </c>
    </row>
    <row r="273" spans="1:9">
      <c r="A273" s="236"/>
      <c r="B273" s="153"/>
      <c r="C273" s="219"/>
      <c r="D273" s="219"/>
      <c r="E273" s="569"/>
      <c r="F273" s="569"/>
      <c r="H273" s="12" t="s">
        <v>1525</v>
      </c>
    </row>
    <row r="274" spans="1:9">
      <c r="A274" s="229" t="s">
        <v>11</v>
      </c>
      <c r="B274" s="153" t="s">
        <v>840</v>
      </c>
      <c r="C274" s="219">
        <v>1</v>
      </c>
      <c r="D274" s="219" t="s">
        <v>311</v>
      </c>
      <c r="E274" s="572">
        <f>+_xlfn.XLOOKUP(I274,ccs!O:O,ccs!I:I,0,0,1)</f>
        <v>2287.5</v>
      </c>
      <c r="F274" s="572">
        <f>ROUND(ROUND(E274,2)*ROUND(C274,2),2)</f>
        <v>2287.5</v>
      </c>
      <c r="H274" s="12" t="s">
        <v>1525</v>
      </c>
      <c r="I274" t="str">
        <f>+_xlfn.CONCAT(H274,"-",A274)</f>
        <v>B4/23/08-F</v>
      </c>
    </row>
    <row r="275" spans="1:9">
      <c r="A275" s="229"/>
      <c r="B275" s="153"/>
      <c r="C275" s="219"/>
      <c r="D275" s="219"/>
      <c r="E275" s="573"/>
      <c r="F275" s="573"/>
      <c r="H275" s="12" t="s">
        <v>1525</v>
      </c>
    </row>
    <row r="276" spans="1:9">
      <c r="A276" s="229" t="s">
        <v>27</v>
      </c>
      <c r="B276" s="153" t="s">
        <v>841</v>
      </c>
      <c r="C276" s="219">
        <v>1</v>
      </c>
      <c r="D276" s="219" t="s">
        <v>311</v>
      </c>
      <c r="E276" s="572">
        <f>+_xlfn.XLOOKUP(I276,ccs!O:O,ccs!I:I,0,0,1)</f>
        <v>2287.5</v>
      </c>
      <c r="F276" s="572">
        <f>ROUND(ROUND(E276,2)*ROUND(C276,2),2)</f>
        <v>2287.5</v>
      </c>
      <c r="H276" s="12" t="s">
        <v>1525</v>
      </c>
      <c r="I276" t="str">
        <f>+_xlfn.CONCAT(H276,"-",A276)</f>
        <v>B4/23/08-G</v>
      </c>
    </row>
    <row r="277" spans="1:9">
      <c r="A277" s="229"/>
      <c r="B277" s="153"/>
      <c r="C277" s="219"/>
      <c r="D277" s="219"/>
      <c r="E277" s="573"/>
      <c r="F277" s="573"/>
      <c r="H277" s="12" t="s">
        <v>1525</v>
      </c>
    </row>
    <row r="278" spans="1:9">
      <c r="A278" s="229" t="s">
        <v>28</v>
      </c>
      <c r="B278" s="153" t="s">
        <v>842</v>
      </c>
      <c r="C278" s="219">
        <v>1</v>
      </c>
      <c r="D278" s="219" t="s">
        <v>311</v>
      </c>
      <c r="E278" s="572">
        <f>+_xlfn.XLOOKUP(I278,ccs!O:O,ccs!I:I,0,0,1)</f>
        <v>2287.5</v>
      </c>
      <c r="F278" s="572">
        <f>ROUND(ROUND(E278,2)*ROUND(C278,2),2)</f>
        <v>2287.5</v>
      </c>
      <c r="H278" s="12" t="s">
        <v>1525</v>
      </c>
      <c r="I278" t="str">
        <f>+_xlfn.CONCAT(H278,"-",A278)</f>
        <v>B4/23/08-H</v>
      </c>
    </row>
    <row r="279" spans="1:9">
      <c r="A279" s="229"/>
      <c r="B279" s="153"/>
      <c r="C279" s="219"/>
      <c r="D279" s="219"/>
      <c r="E279" s="573"/>
      <c r="F279" s="573"/>
      <c r="H279" s="12" t="s">
        <v>1525</v>
      </c>
    </row>
    <row r="280" spans="1:9">
      <c r="A280" s="229" t="s">
        <v>33</v>
      </c>
      <c r="B280" s="153" t="s">
        <v>843</v>
      </c>
      <c r="C280" s="219">
        <v>1</v>
      </c>
      <c r="D280" s="219" t="s">
        <v>311</v>
      </c>
      <c r="E280" s="572">
        <f>+_xlfn.XLOOKUP(I280,ccs!O:O,ccs!I:I,0,0,1)</f>
        <v>2287.5</v>
      </c>
      <c r="F280" s="572">
        <f>ROUND(ROUND(E280,2)*ROUND(C280,2),2)</f>
        <v>2287.5</v>
      </c>
      <c r="H280" s="12" t="s">
        <v>1525</v>
      </c>
      <c r="I280" t="str">
        <f>+_xlfn.CONCAT(H280,"-",A280)</f>
        <v>B4/23/08-J</v>
      </c>
    </row>
    <row r="281" spans="1:9">
      <c r="A281" s="229"/>
      <c r="B281" s="153"/>
      <c r="C281" s="219"/>
      <c r="D281" s="219"/>
      <c r="E281" s="573"/>
      <c r="F281" s="573"/>
      <c r="H281" s="12" t="s">
        <v>1525</v>
      </c>
    </row>
    <row r="282" spans="1:9">
      <c r="A282" s="229" t="s">
        <v>34</v>
      </c>
      <c r="B282" s="153" t="s">
        <v>844</v>
      </c>
      <c r="C282" s="219">
        <v>1</v>
      </c>
      <c r="D282" s="219" t="s">
        <v>311</v>
      </c>
      <c r="E282" s="572">
        <f>+_xlfn.XLOOKUP(I282,ccs!O:O,ccs!I:I,0,0,1)</f>
        <v>2287.5</v>
      </c>
      <c r="F282" s="572">
        <f>ROUND(ROUND(E282,2)*ROUND(C282,2),2)</f>
        <v>2287.5</v>
      </c>
      <c r="H282" s="12" t="s">
        <v>1525</v>
      </c>
      <c r="I282" t="str">
        <f>+_xlfn.CONCAT(H282,"-",A282)</f>
        <v>B4/23/08-K</v>
      </c>
    </row>
    <row r="283" spans="1:9">
      <c r="A283" s="229"/>
      <c r="B283" s="153"/>
      <c r="C283" s="219"/>
      <c r="D283" s="219"/>
      <c r="E283" s="573"/>
      <c r="F283" s="573"/>
      <c r="H283" s="12" t="s">
        <v>1525</v>
      </c>
    </row>
    <row r="284" spans="1:9">
      <c r="A284" s="229" t="s">
        <v>39</v>
      </c>
      <c r="B284" s="153" t="s">
        <v>845</v>
      </c>
      <c r="C284" s="219">
        <v>1</v>
      </c>
      <c r="D284" s="219" t="s">
        <v>311</v>
      </c>
      <c r="E284" s="572">
        <f>+_xlfn.XLOOKUP(I284,ccs!O:O,ccs!I:I,0,0,1)</f>
        <v>2287.5</v>
      </c>
      <c r="F284" s="572">
        <f>ROUND(ROUND(E284,2)*ROUND(C284,2),2)</f>
        <v>2287.5</v>
      </c>
      <c r="H284" s="12" t="s">
        <v>1525</v>
      </c>
      <c r="I284" t="str">
        <f>+_xlfn.CONCAT(H284,"-",A284)</f>
        <v>B4/23/08-L</v>
      </c>
    </row>
    <row r="285" spans="1:9">
      <c r="A285" s="229"/>
      <c r="B285" s="153"/>
      <c r="C285" s="219"/>
      <c r="D285" s="219"/>
      <c r="E285" s="573"/>
      <c r="F285" s="573"/>
      <c r="H285" s="12" t="s">
        <v>1525</v>
      </c>
    </row>
    <row r="286" spans="1:9">
      <c r="A286" s="229" t="s">
        <v>5</v>
      </c>
      <c r="B286" s="153" t="s">
        <v>846</v>
      </c>
      <c r="C286" s="219">
        <v>1</v>
      </c>
      <c r="D286" s="219" t="s">
        <v>311</v>
      </c>
      <c r="E286" s="572">
        <f>+_xlfn.XLOOKUP(I286,ccs!O:O,ccs!I:I,0,0,1)</f>
        <v>2287.5</v>
      </c>
      <c r="F286" s="572">
        <f>ROUND(ROUND(E286,2)*ROUND(C286,2),2)</f>
        <v>2287.5</v>
      </c>
      <c r="H286" s="12" t="s">
        <v>1526</v>
      </c>
      <c r="I286" t="str">
        <f>+_xlfn.CONCAT(H286,"-",A286)</f>
        <v>B4/23/09-A</v>
      </c>
    </row>
    <row r="287" spans="1:9">
      <c r="A287" s="229"/>
      <c r="B287" s="153"/>
      <c r="C287" s="219"/>
      <c r="D287" s="219"/>
      <c r="E287" s="573"/>
      <c r="F287" s="573"/>
      <c r="H287" s="12" t="s">
        <v>1526</v>
      </c>
    </row>
    <row r="288" spans="1:9">
      <c r="A288" s="229" t="s">
        <v>6</v>
      </c>
      <c r="B288" s="153" t="s">
        <v>847</v>
      </c>
      <c r="C288" s="219">
        <v>1</v>
      </c>
      <c r="D288" s="219" t="s">
        <v>311</v>
      </c>
      <c r="E288" s="572">
        <f>+_xlfn.XLOOKUP(I288,ccs!O:O,ccs!I:I,0,0,1)</f>
        <v>2287.5</v>
      </c>
      <c r="F288" s="572">
        <f>ROUND(ROUND(E288,2)*ROUND(C288,2),2)</f>
        <v>2287.5</v>
      </c>
      <c r="H288" s="12" t="s">
        <v>1526</v>
      </c>
      <c r="I288" t="str">
        <f>+_xlfn.CONCAT(H288,"-",A288)</f>
        <v>B4/23/09-B</v>
      </c>
    </row>
    <row r="289" spans="1:9">
      <c r="A289" s="229"/>
      <c r="B289" s="153"/>
      <c r="C289" s="219"/>
      <c r="D289" s="219"/>
      <c r="E289" s="573"/>
      <c r="F289" s="573"/>
      <c r="H289" s="12" t="s">
        <v>1526</v>
      </c>
    </row>
    <row r="290" spans="1:9">
      <c r="A290" s="229" t="s">
        <v>7</v>
      </c>
      <c r="B290" s="153" t="s">
        <v>848</v>
      </c>
      <c r="C290" s="219">
        <v>1</v>
      </c>
      <c r="D290" s="219" t="s">
        <v>311</v>
      </c>
      <c r="E290" s="572">
        <f>+_xlfn.XLOOKUP(I290,ccs!O:O,ccs!I:I,0,0,1)</f>
        <v>2287.5</v>
      </c>
      <c r="F290" s="572">
        <f>ROUND(ROUND(E290,2)*ROUND(C290,2),2)</f>
        <v>2287.5</v>
      </c>
      <c r="H290" s="12" t="s">
        <v>1526</v>
      </c>
      <c r="I290" t="str">
        <f>+_xlfn.CONCAT(H290,"-",A290)</f>
        <v>B4/23/09-C</v>
      </c>
    </row>
    <row r="291" spans="1:9">
      <c r="A291" s="229"/>
      <c r="B291" s="153"/>
      <c r="C291" s="219"/>
      <c r="D291" s="219"/>
      <c r="E291" s="569"/>
      <c r="F291" s="569"/>
      <c r="H291" s="12" t="s">
        <v>1526</v>
      </c>
    </row>
    <row r="292" spans="1:9">
      <c r="A292" s="229" t="s">
        <v>8</v>
      </c>
      <c r="B292" s="153" t="s">
        <v>849</v>
      </c>
      <c r="C292" s="219">
        <v>1</v>
      </c>
      <c r="D292" s="219" t="s">
        <v>311</v>
      </c>
      <c r="E292" s="572">
        <f>+_xlfn.XLOOKUP(I292,ccs!O:O,ccs!I:I,0,0,1)</f>
        <v>2287.5</v>
      </c>
      <c r="F292" s="572">
        <f>ROUND(ROUND(E292,2)*ROUND(C292,2),2)</f>
        <v>2287.5</v>
      </c>
      <c r="H292" s="12" t="s">
        <v>1526</v>
      </c>
      <c r="I292" t="str">
        <f>+_xlfn.CONCAT(H292,"-",A292)</f>
        <v>B4/23/09-D</v>
      </c>
    </row>
    <row r="293" spans="1:9">
      <c r="A293" s="229"/>
      <c r="B293" s="153"/>
      <c r="C293" s="219"/>
      <c r="D293" s="219"/>
      <c r="E293" s="569"/>
      <c r="F293" s="569"/>
      <c r="H293" s="12" t="s">
        <v>1526</v>
      </c>
    </row>
    <row r="294" spans="1:9">
      <c r="A294" s="229" t="s">
        <v>10</v>
      </c>
      <c r="B294" s="153" t="s">
        <v>850</v>
      </c>
      <c r="C294" s="219">
        <v>1</v>
      </c>
      <c r="D294" s="219" t="s">
        <v>311</v>
      </c>
      <c r="E294" s="572">
        <f>+_xlfn.XLOOKUP(I294,ccs!O:O,ccs!I:I,0,0,1)</f>
        <v>2287.5</v>
      </c>
      <c r="F294" s="572">
        <f>ROUND(ROUND(E294,2)*ROUND(C294,2),2)</f>
        <v>2287.5</v>
      </c>
      <c r="H294" s="12" t="s">
        <v>1526</v>
      </c>
      <c r="I294" t="str">
        <f>+_xlfn.CONCAT(H294,"-",A294)</f>
        <v>B4/23/09-E</v>
      </c>
    </row>
    <row r="295" spans="1:9">
      <c r="A295" s="229"/>
      <c r="B295" s="153"/>
      <c r="C295" s="219"/>
      <c r="D295" s="219"/>
      <c r="E295" s="569"/>
      <c r="F295" s="569"/>
      <c r="H295" s="12" t="s">
        <v>1526</v>
      </c>
    </row>
    <row r="296" spans="1:9">
      <c r="A296" s="229" t="s">
        <v>11</v>
      </c>
      <c r="B296" s="153" t="s">
        <v>851</v>
      </c>
      <c r="C296" s="219">
        <v>1</v>
      </c>
      <c r="D296" s="219" t="s">
        <v>311</v>
      </c>
      <c r="E296" s="572">
        <f>+_xlfn.XLOOKUP(I296,ccs!O:O,ccs!I:I,0,0,1)</f>
        <v>2287.5</v>
      </c>
      <c r="F296" s="572">
        <f>ROUND(ROUND(E296,2)*ROUND(C296,2),2)</f>
        <v>2287.5</v>
      </c>
      <c r="H296" s="12" t="s">
        <v>1526</v>
      </c>
      <c r="I296" t="str">
        <f>+_xlfn.CONCAT(H296,"-",A296)</f>
        <v>B4/23/09-F</v>
      </c>
    </row>
    <row r="297" spans="1:9">
      <c r="A297" s="229"/>
      <c r="B297" s="153"/>
      <c r="C297" s="219"/>
      <c r="D297" s="219"/>
      <c r="E297" s="569"/>
      <c r="F297" s="569"/>
      <c r="H297" s="12" t="s">
        <v>1526</v>
      </c>
    </row>
    <row r="298" spans="1:9">
      <c r="A298" s="229" t="s">
        <v>27</v>
      </c>
      <c r="B298" s="153" t="s">
        <v>852</v>
      </c>
      <c r="C298" s="219">
        <v>1</v>
      </c>
      <c r="D298" s="219" t="s">
        <v>311</v>
      </c>
      <c r="E298" s="572">
        <f>+_xlfn.XLOOKUP(I298,ccs!O:O,ccs!I:I,0,0,1)</f>
        <v>2287.5</v>
      </c>
      <c r="F298" s="572">
        <f>ROUND(ROUND(E298,2)*ROUND(C298,2),2)</f>
        <v>2287.5</v>
      </c>
      <c r="H298" s="12" t="s">
        <v>1526</v>
      </c>
      <c r="I298" t="str">
        <f>+_xlfn.CONCAT(H298,"-",A298)</f>
        <v>B4/23/09-G</v>
      </c>
    </row>
    <row r="299" spans="1:9">
      <c r="A299" s="229"/>
      <c r="B299" s="153"/>
      <c r="C299" s="219"/>
      <c r="D299" s="219"/>
      <c r="E299" s="569"/>
      <c r="F299" s="569"/>
      <c r="H299" s="12" t="s">
        <v>1526</v>
      </c>
    </row>
    <row r="300" spans="1:9">
      <c r="A300" s="229"/>
      <c r="B300" s="152" t="s">
        <v>853</v>
      </c>
      <c r="C300" s="229"/>
      <c r="D300" s="229"/>
      <c r="E300" s="569"/>
      <c r="F300" s="569"/>
      <c r="H300" s="12" t="s">
        <v>1526</v>
      </c>
    </row>
    <row r="301" spans="1:9">
      <c r="A301" s="229"/>
      <c r="B301" s="423"/>
      <c r="C301" s="229"/>
      <c r="D301" s="229"/>
      <c r="E301" s="569"/>
      <c r="F301" s="569"/>
      <c r="H301" s="12" t="s">
        <v>1526</v>
      </c>
    </row>
    <row r="302" spans="1:9">
      <c r="A302" s="229" t="s">
        <v>28</v>
      </c>
      <c r="B302" s="153" t="s">
        <v>854</v>
      </c>
      <c r="C302" s="229">
        <v>1</v>
      </c>
      <c r="D302" s="219" t="s">
        <v>311</v>
      </c>
      <c r="E302" s="572">
        <f>+_xlfn.XLOOKUP(I302,ccs!O:O,ccs!I:I,0,0,1)</f>
        <v>2287.5</v>
      </c>
      <c r="F302" s="572">
        <f>ROUND(ROUND(E302,2)*ROUND(C302,2),2)</f>
        <v>2287.5</v>
      </c>
      <c r="H302" s="12" t="s">
        <v>1526</v>
      </c>
      <c r="I302" t="str">
        <f>+_xlfn.CONCAT(H302,"-",A302)</f>
        <v>B4/23/09-H</v>
      </c>
    </row>
    <row r="303" spans="1:9">
      <c r="A303" s="229"/>
      <c r="B303" s="229"/>
      <c r="C303" s="229"/>
      <c r="D303" s="229"/>
      <c r="E303" s="569"/>
      <c r="F303" s="569"/>
      <c r="H303" s="12" t="s">
        <v>1526</v>
      </c>
    </row>
    <row r="304" spans="1:9">
      <c r="A304" s="229" t="s">
        <v>33</v>
      </c>
      <c r="B304" s="153" t="s">
        <v>855</v>
      </c>
      <c r="C304" s="229">
        <v>1</v>
      </c>
      <c r="D304" s="219" t="s">
        <v>311</v>
      </c>
      <c r="E304" s="572">
        <f>+_xlfn.XLOOKUP(I304,ccs!O:O,ccs!I:I,0,0,1)</f>
        <v>2287.5</v>
      </c>
      <c r="F304" s="572">
        <f>ROUND(ROUND(E304,2)*ROUND(C304,2),2)</f>
        <v>2287.5</v>
      </c>
      <c r="H304" s="12" t="s">
        <v>1526</v>
      </c>
      <c r="I304" t="str">
        <f>+_xlfn.CONCAT(H304,"-",A304)</f>
        <v>B4/23/09-J</v>
      </c>
    </row>
    <row r="305" spans="1:9">
      <c r="A305" s="229"/>
      <c r="B305" s="229"/>
      <c r="C305" s="229"/>
      <c r="D305" s="229"/>
      <c r="E305" s="569"/>
      <c r="F305" s="569"/>
      <c r="H305" s="12" t="s">
        <v>1526</v>
      </c>
    </row>
    <row r="306" spans="1:9">
      <c r="A306" s="214"/>
      <c r="B306" s="35" t="s">
        <v>856</v>
      </c>
      <c r="C306" s="95"/>
      <c r="D306" s="95"/>
      <c r="H306" s="12" t="s">
        <v>1526</v>
      </c>
    </row>
    <row r="307" spans="1:9">
      <c r="A307" s="214"/>
      <c r="B307" s="7"/>
      <c r="C307" s="95"/>
      <c r="D307" s="95"/>
      <c r="H307" s="12" t="s">
        <v>1526</v>
      </c>
    </row>
    <row r="308" spans="1:9" ht="93">
      <c r="A308" s="214"/>
      <c r="B308" s="35" t="s">
        <v>857</v>
      </c>
      <c r="C308" s="95"/>
      <c r="D308" s="95"/>
      <c r="H308" s="12" t="s">
        <v>1526</v>
      </c>
    </row>
    <row r="309" spans="1:9">
      <c r="A309" s="214"/>
      <c r="B309" s="7"/>
      <c r="C309" s="95"/>
      <c r="D309" s="95"/>
      <c r="H309" s="12" t="s">
        <v>1526</v>
      </c>
    </row>
    <row r="310" spans="1:9">
      <c r="A310" s="214"/>
      <c r="B310" s="152" t="s">
        <v>838</v>
      </c>
      <c r="C310" s="95"/>
      <c r="D310" s="95"/>
      <c r="H310" s="12" t="s">
        <v>1526</v>
      </c>
    </row>
    <row r="311" spans="1:9">
      <c r="A311" s="214"/>
      <c r="B311" s="423"/>
      <c r="C311" s="95"/>
      <c r="D311" s="95"/>
      <c r="H311" s="12" t="s">
        <v>1526</v>
      </c>
    </row>
    <row r="312" spans="1:9">
      <c r="A312" s="229" t="s">
        <v>34</v>
      </c>
      <c r="B312" s="153" t="s">
        <v>858</v>
      </c>
      <c r="C312" s="219">
        <v>5</v>
      </c>
      <c r="D312" s="51" t="s">
        <v>311</v>
      </c>
      <c r="E312" s="572">
        <f>+_xlfn.XLOOKUP(I312,ccs!O:O,ccs!I:I,0,0,1)</f>
        <v>6543.75</v>
      </c>
      <c r="F312" s="572">
        <f>ROUND(ROUND(E312,2)*ROUND(C312,2),2)</f>
        <v>32718.75</v>
      </c>
      <c r="H312" s="12" t="s">
        <v>1526</v>
      </c>
      <c r="I312" t="str">
        <f>+_xlfn.CONCAT(H312,"-",A312)</f>
        <v>B4/23/09-K</v>
      </c>
    </row>
    <row r="313" spans="1:9">
      <c r="A313" s="229"/>
      <c r="B313" s="153"/>
      <c r="C313" s="219"/>
      <c r="D313" s="51"/>
      <c r="E313" s="569"/>
      <c r="F313" s="569"/>
      <c r="H313" s="12" t="s">
        <v>1526</v>
      </c>
    </row>
    <row r="314" spans="1:9" ht="31">
      <c r="A314" s="235"/>
      <c r="B314" s="50" t="s">
        <v>859</v>
      </c>
      <c r="C314" s="51"/>
      <c r="D314" s="51"/>
      <c r="E314" s="569"/>
      <c r="F314" s="569"/>
      <c r="H314" s="12" t="s">
        <v>1526</v>
      </c>
    </row>
    <row r="315" spans="1:9">
      <c r="A315" s="235"/>
      <c r="C315" s="51"/>
      <c r="D315" s="51"/>
      <c r="E315" s="569"/>
      <c r="F315" s="569"/>
      <c r="H315" s="12" t="s">
        <v>1526</v>
      </c>
    </row>
    <row r="316" spans="1:9" ht="31">
      <c r="A316" s="235" t="s">
        <v>39</v>
      </c>
      <c r="B316" s="35" t="s">
        <v>860</v>
      </c>
      <c r="C316" s="226">
        <v>1</v>
      </c>
      <c r="D316" s="51" t="s">
        <v>0</v>
      </c>
      <c r="E316" s="572">
        <f>+_xlfn.XLOOKUP(I316,ccs!O:O,ccs!I:I,0,0,1)</f>
        <v>5650</v>
      </c>
      <c r="F316" s="572">
        <f>ROUND(ROUND(E316,2)*ROUND(C316,2),2)</f>
        <v>5650</v>
      </c>
      <c r="H316" s="12" t="s">
        <v>1526</v>
      </c>
      <c r="I316" t="str">
        <f>+_xlfn.CONCAT(H316,"-",A316)</f>
        <v>B4/23/09-L</v>
      </c>
    </row>
    <row r="317" spans="1:9">
      <c r="A317" s="235"/>
      <c r="B317" s="35"/>
      <c r="C317" s="51"/>
      <c r="D317" s="51"/>
      <c r="E317" s="569"/>
      <c r="F317" s="569"/>
      <c r="H317" s="12" t="s">
        <v>1526</v>
      </c>
    </row>
    <row r="318" spans="1:9" ht="31">
      <c r="A318" s="235" t="s">
        <v>38</v>
      </c>
      <c r="B318" s="35" t="s">
        <v>861</v>
      </c>
      <c r="C318" s="226">
        <v>1</v>
      </c>
      <c r="D318" s="51" t="s">
        <v>0</v>
      </c>
      <c r="E318" s="572">
        <f>+_xlfn.XLOOKUP(I318,ccs!O:O,ccs!I:I,0,0,1)</f>
        <v>5650</v>
      </c>
      <c r="F318" s="572">
        <f>ROUND(ROUND(E318,2)*ROUND(C318,2),2)</f>
        <v>5650</v>
      </c>
      <c r="H318" s="12" t="s">
        <v>1526</v>
      </c>
      <c r="I318" t="str">
        <f>+_xlfn.CONCAT(H318,"-",A318)</f>
        <v>B4/23/09-M</v>
      </c>
    </row>
    <row r="319" spans="1:9">
      <c r="A319" s="235"/>
      <c r="C319" s="51"/>
      <c r="D319" s="51"/>
      <c r="E319" s="569"/>
      <c r="F319" s="569"/>
      <c r="H319" s="12" t="s">
        <v>1526</v>
      </c>
    </row>
    <row r="320" spans="1:9" ht="31">
      <c r="A320" s="235" t="s">
        <v>5</v>
      </c>
      <c r="B320" s="50" t="s">
        <v>862</v>
      </c>
      <c r="C320" s="226">
        <v>1</v>
      </c>
      <c r="D320" s="51" t="s">
        <v>0</v>
      </c>
      <c r="E320" s="572">
        <f>+_xlfn.XLOOKUP(I320,ccs!O:O,ccs!I:I,0,0,1)</f>
        <v>26275</v>
      </c>
      <c r="F320" s="572">
        <f>ROUND(ROUND(E320,2)*ROUND(C320,2),2)</f>
        <v>26275</v>
      </c>
      <c r="H320" s="12" t="s">
        <v>1527</v>
      </c>
      <c r="I320" t="str">
        <f>+_xlfn.CONCAT(H320,"-",A320)</f>
        <v>B4/23/10-A</v>
      </c>
    </row>
    <row r="321" spans="1:9">
      <c r="A321" s="235"/>
      <c r="C321" s="51"/>
      <c r="D321" s="51"/>
      <c r="E321" s="569"/>
      <c r="F321" s="569"/>
      <c r="H321" s="12" t="s">
        <v>1527</v>
      </c>
    </row>
    <row r="322" spans="1:9" ht="31">
      <c r="A322" s="235" t="s">
        <v>6</v>
      </c>
      <c r="B322" s="50" t="s">
        <v>863</v>
      </c>
      <c r="C322" s="226">
        <v>1</v>
      </c>
      <c r="D322" s="51" t="s">
        <v>0</v>
      </c>
      <c r="E322" s="572">
        <f>+_xlfn.XLOOKUP(I322,ccs!O:O,ccs!I:I,0,0,1)</f>
        <v>5650</v>
      </c>
      <c r="F322" s="572">
        <f>ROUND(ROUND(E322,2)*ROUND(C322,2),2)</f>
        <v>5650</v>
      </c>
      <c r="H322" s="12" t="s">
        <v>1527</v>
      </c>
      <c r="I322" t="str">
        <f>+_xlfn.CONCAT(H322,"-",A322)</f>
        <v>B4/23/10-B</v>
      </c>
    </row>
    <row r="323" spans="1:9">
      <c r="A323" s="235"/>
      <c r="C323" s="51"/>
      <c r="D323" s="51"/>
      <c r="E323" s="569"/>
      <c r="F323" s="569"/>
      <c r="H323" s="12" t="s">
        <v>1527</v>
      </c>
    </row>
    <row r="324" spans="1:9">
      <c r="A324" s="235" t="s">
        <v>7</v>
      </c>
      <c r="B324" s="50" t="s">
        <v>864</v>
      </c>
      <c r="C324" s="226">
        <v>1</v>
      </c>
      <c r="D324" s="51" t="s">
        <v>0</v>
      </c>
      <c r="E324" s="572">
        <f>+_xlfn.XLOOKUP(I324,ccs!O:O,ccs!I:I,0,0,1)</f>
        <v>26992.25</v>
      </c>
      <c r="F324" s="572">
        <f>ROUND(ROUND(E324,2)*ROUND(C324,2),2)</f>
        <v>26992.25</v>
      </c>
      <c r="H324" s="12" t="s">
        <v>1527</v>
      </c>
      <c r="I324" t="str">
        <f>+_xlfn.CONCAT(H324,"-",A324)</f>
        <v>B4/23/10-C</v>
      </c>
    </row>
    <row r="325" spans="1:9">
      <c r="A325" s="235"/>
      <c r="C325" s="51"/>
      <c r="D325" s="51"/>
      <c r="E325" s="569"/>
      <c r="F325" s="569"/>
      <c r="H325" s="12" t="s">
        <v>1527</v>
      </c>
    </row>
    <row r="326" spans="1:9">
      <c r="A326" s="235" t="s">
        <v>8</v>
      </c>
      <c r="B326" s="50" t="s">
        <v>865</v>
      </c>
      <c r="C326" s="226">
        <v>1</v>
      </c>
      <c r="D326" s="51" t="s">
        <v>0</v>
      </c>
      <c r="E326" s="572">
        <f>+_xlfn.XLOOKUP(I326,ccs!O:O,ccs!I:I,0,0,1)</f>
        <v>66325</v>
      </c>
      <c r="F326" s="572">
        <f>ROUND(ROUND(E326,2)*ROUND(C326,2),2)</f>
        <v>66325</v>
      </c>
      <c r="H326" s="12" t="s">
        <v>1527</v>
      </c>
      <c r="I326" t="str">
        <f>+_xlfn.CONCAT(H326,"-",A326)</f>
        <v>B4/23/10-D</v>
      </c>
    </row>
    <row r="327" spans="1:9">
      <c r="A327" s="235"/>
      <c r="C327" s="51"/>
      <c r="D327" s="51"/>
      <c r="E327" s="569"/>
      <c r="F327" s="569"/>
      <c r="H327" s="12" t="s">
        <v>1527</v>
      </c>
    </row>
    <row r="328" spans="1:9" ht="31">
      <c r="A328" s="214"/>
      <c r="B328" s="35" t="s">
        <v>866</v>
      </c>
      <c r="C328" s="95"/>
      <c r="D328" s="95"/>
      <c r="H328" s="12" t="s">
        <v>1527</v>
      </c>
    </row>
    <row r="329" spans="1:9">
      <c r="A329" s="214"/>
      <c r="B329" s="7"/>
      <c r="C329" s="95"/>
      <c r="D329" s="95"/>
      <c r="H329" s="12" t="s">
        <v>1527</v>
      </c>
    </row>
    <row r="330" spans="1:9" ht="77.5">
      <c r="A330" s="214"/>
      <c r="B330" s="35" t="s">
        <v>867</v>
      </c>
      <c r="C330" s="95"/>
      <c r="D330" s="95"/>
      <c r="H330" s="12" t="s">
        <v>1527</v>
      </c>
    </row>
    <row r="331" spans="1:9">
      <c r="A331" s="214"/>
      <c r="B331" s="35"/>
      <c r="C331" s="95"/>
      <c r="D331" s="95"/>
      <c r="H331" s="12" t="s">
        <v>1527</v>
      </c>
    </row>
    <row r="332" spans="1:9">
      <c r="A332" s="214"/>
      <c r="B332" s="152" t="s">
        <v>838</v>
      </c>
      <c r="C332" s="95"/>
      <c r="D332" s="95"/>
      <c r="H332" s="12" t="s">
        <v>1527</v>
      </c>
    </row>
    <row r="333" spans="1:9">
      <c r="A333" s="214"/>
      <c r="B333" s="35"/>
      <c r="C333" s="95"/>
      <c r="D333" s="95"/>
      <c r="H333" s="12" t="s">
        <v>1527</v>
      </c>
    </row>
    <row r="334" spans="1:9">
      <c r="A334" s="229" t="s">
        <v>10</v>
      </c>
      <c r="B334" s="153" t="s">
        <v>868</v>
      </c>
      <c r="C334" s="219">
        <v>1</v>
      </c>
      <c r="D334" s="219" t="s">
        <v>311</v>
      </c>
      <c r="E334" s="572">
        <f>+_xlfn.XLOOKUP(I334,ccs!O:O,ccs!I:I,0,0,1)</f>
        <v>148965</v>
      </c>
      <c r="F334" s="572">
        <f>ROUND(ROUND(E334,2)*ROUND(C334,2),2)</f>
        <v>148965</v>
      </c>
      <c r="H334" s="12" t="s">
        <v>1527</v>
      </c>
      <c r="I334" t="str">
        <f>+_xlfn.CONCAT(H334,"-",A334)</f>
        <v>B4/23/10-E</v>
      </c>
    </row>
    <row r="335" spans="1:9">
      <c r="A335" s="229"/>
      <c r="B335" s="153"/>
      <c r="C335" s="219"/>
      <c r="D335" s="219"/>
      <c r="E335" s="569"/>
      <c r="F335" s="569"/>
      <c r="H335" s="12" t="s">
        <v>1527</v>
      </c>
    </row>
    <row r="336" spans="1:9">
      <c r="A336" s="229" t="s">
        <v>11</v>
      </c>
      <c r="B336" s="153" t="s">
        <v>869</v>
      </c>
      <c r="C336" s="219">
        <v>1</v>
      </c>
      <c r="D336" s="219" t="s">
        <v>311</v>
      </c>
      <c r="E336" s="572">
        <f>+_xlfn.XLOOKUP(I336,ccs!O:O,ccs!I:I,0,0,1)</f>
        <v>148965</v>
      </c>
      <c r="F336" s="572">
        <f>ROUND(ROUND(E336,2)*ROUND(C336,2),2)</f>
        <v>148965</v>
      </c>
      <c r="H336" s="12" t="s">
        <v>1527</v>
      </c>
      <c r="I336" t="str">
        <f>+_xlfn.CONCAT(H336,"-",A336)</f>
        <v>B4/23/10-F</v>
      </c>
    </row>
    <row r="337" spans="1:9">
      <c r="A337" s="229"/>
      <c r="B337" s="153"/>
      <c r="C337" s="219"/>
      <c r="D337" s="219"/>
      <c r="E337" s="569"/>
      <c r="F337" s="569"/>
      <c r="H337" s="12" t="s">
        <v>1527</v>
      </c>
    </row>
    <row r="338" spans="1:9">
      <c r="A338" s="229" t="s">
        <v>27</v>
      </c>
      <c r="B338" s="153" t="s">
        <v>870</v>
      </c>
      <c r="C338" s="219">
        <v>1</v>
      </c>
      <c r="D338" s="219" t="s">
        <v>311</v>
      </c>
      <c r="E338" s="572">
        <f>+_xlfn.XLOOKUP(I338,ccs!O:O,ccs!I:I,0,0,1)</f>
        <v>148965</v>
      </c>
      <c r="F338" s="572">
        <f>ROUND(ROUND(E338,2)*ROUND(C338,2),2)</f>
        <v>148965</v>
      </c>
      <c r="H338" s="12" t="s">
        <v>1527</v>
      </c>
      <c r="I338" t="str">
        <f>+_xlfn.CONCAT(H338,"-",A338)</f>
        <v>B4/23/10-G</v>
      </c>
    </row>
    <row r="339" spans="1:9">
      <c r="A339" s="229"/>
      <c r="B339" s="153"/>
      <c r="C339" s="219"/>
      <c r="D339" s="219"/>
      <c r="E339" s="569"/>
      <c r="F339" s="569"/>
      <c r="H339" s="12" t="s">
        <v>1527</v>
      </c>
    </row>
    <row r="340" spans="1:9">
      <c r="A340" s="229" t="s">
        <v>28</v>
      </c>
      <c r="B340" s="153" t="s">
        <v>871</v>
      </c>
      <c r="C340" s="219">
        <v>1</v>
      </c>
      <c r="D340" s="219" t="s">
        <v>311</v>
      </c>
      <c r="E340" s="572">
        <f>+_xlfn.XLOOKUP(I340,ccs!O:O,ccs!I:I,0,0,1)</f>
        <v>148965</v>
      </c>
      <c r="F340" s="572">
        <f>ROUND(ROUND(E340,2)*ROUND(C340,2),2)</f>
        <v>148965</v>
      </c>
      <c r="H340" s="12" t="s">
        <v>1527</v>
      </c>
      <c r="I340" t="str">
        <f>+_xlfn.CONCAT(H340,"-",A340)</f>
        <v>B4/23/10-H</v>
      </c>
    </row>
    <row r="341" spans="1:9">
      <c r="A341" s="229"/>
      <c r="B341" s="153"/>
      <c r="C341" s="219"/>
      <c r="D341" s="219"/>
      <c r="E341" s="569"/>
      <c r="F341" s="569"/>
      <c r="H341" s="12" t="s">
        <v>1527</v>
      </c>
    </row>
    <row r="342" spans="1:9">
      <c r="A342" s="229" t="s">
        <v>33</v>
      </c>
      <c r="B342" s="153" t="s">
        <v>872</v>
      </c>
      <c r="C342" s="219">
        <v>1</v>
      </c>
      <c r="D342" s="219" t="s">
        <v>311</v>
      </c>
      <c r="E342" s="572">
        <f>+_xlfn.XLOOKUP(I342,ccs!O:O,ccs!I:I,0,0,1)</f>
        <v>148965</v>
      </c>
      <c r="F342" s="572">
        <f>ROUND(ROUND(E342,2)*ROUND(C342,2),2)</f>
        <v>148965</v>
      </c>
      <c r="H342" s="12" t="s">
        <v>1527</v>
      </c>
      <c r="I342" t="str">
        <f>+_xlfn.CONCAT(H342,"-",A342)</f>
        <v>B4/23/10-J</v>
      </c>
    </row>
    <row r="343" spans="1:9">
      <c r="A343" s="229"/>
      <c r="B343" s="153"/>
      <c r="C343" s="219"/>
      <c r="D343" s="219"/>
      <c r="E343" s="569"/>
      <c r="F343" s="569"/>
      <c r="H343" s="12" t="s">
        <v>1527</v>
      </c>
    </row>
    <row r="344" spans="1:9">
      <c r="A344" s="229" t="s">
        <v>34</v>
      </c>
      <c r="B344" s="153" t="s">
        <v>873</v>
      </c>
      <c r="C344" s="219">
        <v>1</v>
      </c>
      <c r="D344" s="219" t="s">
        <v>311</v>
      </c>
      <c r="E344" s="572">
        <f>+_xlfn.XLOOKUP(I344,ccs!O:O,ccs!I:I,0,0,1)</f>
        <v>148965</v>
      </c>
      <c r="F344" s="572">
        <f>ROUND(ROUND(E344,2)*ROUND(C344,2),2)</f>
        <v>148965</v>
      </c>
      <c r="H344" s="12" t="s">
        <v>1527</v>
      </c>
      <c r="I344" t="str">
        <f>+_xlfn.CONCAT(H344,"-",A344)</f>
        <v>B4/23/10-K</v>
      </c>
    </row>
    <row r="345" spans="1:9">
      <c r="A345" s="229"/>
      <c r="B345" s="153"/>
      <c r="C345" s="219"/>
      <c r="D345" s="219"/>
      <c r="E345" s="569"/>
      <c r="F345" s="569"/>
      <c r="H345" s="12" t="s">
        <v>1527</v>
      </c>
    </row>
    <row r="346" spans="1:9">
      <c r="A346" s="229" t="s">
        <v>39</v>
      </c>
      <c r="B346" s="153" t="s">
        <v>874</v>
      </c>
      <c r="C346" s="219">
        <v>1</v>
      </c>
      <c r="D346" s="219" t="s">
        <v>311</v>
      </c>
      <c r="E346" s="572">
        <f>+_xlfn.XLOOKUP(I346,ccs!O:O,ccs!I:I,0,0,1)</f>
        <v>148965</v>
      </c>
      <c r="F346" s="572">
        <f>ROUND(ROUND(E346,2)*ROUND(C346,2),2)</f>
        <v>148965</v>
      </c>
      <c r="H346" s="12" t="s">
        <v>1527</v>
      </c>
      <c r="I346" t="str">
        <f>+_xlfn.CONCAT(H346,"-",A346)</f>
        <v>B4/23/10-L</v>
      </c>
    </row>
    <row r="347" spans="1:9">
      <c r="A347" s="229"/>
      <c r="B347" s="153"/>
      <c r="C347" s="219"/>
      <c r="D347" s="219"/>
      <c r="E347" s="569"/>
      <c r="F347" s="569"/>
      <c r="H347" s="12" t="s">
        <v>1527</v>
      </c>
    </row>
    <row r="348" spans="1:9">
      <c r="A348" s="229" t="s">
        <v>38</v>
      </c>
      <c r="B348" s="153" t="s">
        <v>875</v>
      </c>
      <c r="C348" s="219">
        <v>1</v>
      </c>
      <c r="D348" s="219" t="s">
        <v>311</v>
      </c>
      <c r="E348" s="572">
        <f>+_xlfn.XLOOKUP(I348,ccs!O:O,ccs!I:I,0,0,1)</f>
        <v>148965</v>
      </c>
      <c r="F348" s="572">
        <f>ROUND(ROUND(E348,2)*ROUND(C348,2),2)</f>
        <v>148965</v>
      </c>
      <c r="H348" s="12" t="s">
        <v>1527</v>
      </c>
      <c r="I348" t="str">
        <f>+_xlfn.CONCAT(H348,"-",A348)</f>
        <v>B4/23/10-M</v>
      </c>
    </row>
    <row r="349" spans="1:9">
      <c r="A349" s="229"/>
      <c r="B349" s="153"/>
      <c r="C349" s="219"/>
      <c r="D349" s="219"/>
      <c r="E349" s="569"/>
      <c r="F349" s="569"/>
      <c r="H349" s="12" t="s">
        <v>1527</v>
      </c>
    </row>
    <row r="350" spans="1:9">
      <c r="A350" s="229" t="s">
        <v>205</v>
      </c>
      <c r="B350" s="153" t="s">
        <v>876</v>
      </c>
      <c r="C350" s="219">
        <v>1</v>
      </c>
      <c r="D350" s="219" t="s">
        <v>311</v>
      </c>
      <c r="E350" s="572">
        <f>+_xlfn.XLOOKUP(I350,ccs!O:O,ccs!I:I,0,0,1)</f>
        <v>148965</v>
      </c>
      <c r="F350" s="572">
        <f>ROUND(ROUND(E350,2)*ROUND(C350,2),2)</f>
        <v>148965</v>
      </c>
      <c r="H350" s="12" t="s">
        <v>1527</v>
      </c>
      <c r="I350" t="str">
        <f>+_xlfn.CONCAT(H350,"-",A350)</f>
        <v>B4/23/10-N</v>
      </c>
    </row>
    <row r="351" spans="1:9">
      <c r="A351" s="229"/>
      <c r="B351" s="153"/>
      <c r="C351" s="219"/>
      <c r="D351" s="219"/>
      <c r="E351" s="569"/>
      <c r="F351" s="569"/>
      <c r="H351" s="12" t="s">
        <v>1527</v>
      </c>
    </row>
    <row r="352" spans="1:9">
      <c r="A352" s="229" t="s">
        <v>414</v>
      </c>
      <c r="B352" s="153" t="s">
        <v>877</v>
      </c>
      <c r="C352" s="219">
        <v>1</v>
      </c>
      <c r="D352" s="219" t="s">
        <v>311</v>
      </c>
      <c r="E352" s="572">
        <f>+_xlfn.XLOOKUP(I352,ccs!O:O,ccs!I:I,0,0,1)</f>
        <v>148965</v>
      </c>
      <c r="F352" s="572">
        <f>ROUND(ROUND(E352,2)*ROUND(C352,2),2)</f>
        <v>148965</v>
      </c>
      <c r="H352" s="12" t="s">
        <v>1527</v>
      </c>
      <c r="I352" t="str">
        <f>+_xlfn.CONCAT(H352,"-",A352)</f>
        <v>B4/23/10-P</v>
      </c>
    </row>
    <row r="353" spans="1:9">
      <c r="A353" s="229"/>
      <c r="B353" s="153"/>
      <c r="C353" s="219"/>
      <c r="D353" s="219"/>
      <c r="E353" s="569"/>
      <c r="F353" s="569"/>
      <c r="H353" s="12" t="s">
        <v>1527</v>
      </c>
    </row>
    <row r="354" spans="1:9">
      <c r="A354" s="229" t="s">
        <v>5</v>
      </c>
      <c r="B354" s="153" t="s">
        <v>878</v>
      </c>
      <c r="C354" s="219">
        <v>1</v>
      </c>
      <c r="D354" s="219" t="s">
        <v>311</v>
      </c>
      <c r="E354" s="572">
        <f>+_xlfn.XLOOKUP(I354,ccs!O:O,ccs!I:I,0,0,1)</f>
        <v>148965</v>
      </c>
      <c r="F354" s="572">
        <f>ROUND(ROUND(E354,2)*ROUND(C354,2),2)</f>
        <v>148965</v>
      </c>
      <c r="H354" s="12" t="s">
        <v>1528</v>
      </c>
      <c r="I354" t="str">
        <f>+_xlfn.CONCAT(H354,"-",A354)</f>
        <v>B4/23/11-A</v>
      </c>
    </row>
    <row r="355" spans="1:9">
      <c r="A355" s="229"/>
      <c r="B355" s="153"/>
      <c r="C355" s="219"/>
      <c r="D355" s="219"/>
      <c r="E355" s="569"/>
      <c r="F355" s="569"/>
      <c r="H355" s="12" t="s">
        <v>1528</v>
      </c>
    </row>
    <row r="356" spans="1:9">
      <c r="A356" s="229" t="s">
        <v>6</v>
      </c>
      <c r="B356" s="153" t="s">
        <v>879</v>
      </c>
      <c r="C356" s="219">
        <v>1</v>
      </c>
      <c r="D356" s="219" t="s">
        <v>311</v>
      </c>
      <c r="E356" s="572">
        <f>+_xlfn.XLOOKUP(I356,ccs!O:O,ccs!I:I,0,0,1)</f>
        <v>148965</v>
      </c>
      <c r="F356" s="572">
        <f>ROUND(ROUND(E356,2)*ROUND(C356,2),2)</f>
        <v>148965</v>
      </c>
      <c r="H356" s="12" t="s">
        <v>1528</v>
      </c>
      <c r="I356" t="str">
        <f>+_xlfn.CONCAT(H356,"-",A356)</f>
        <v>B4/23/11-B</v>
      </c>
    </row>
    <row r="357" spans="1:9">
      <c r="A357" s="229"/>
      <c r="B357" s="153"/>
      <c r="C357" s="219"/>
      <c r="D357" s="219"/>
      <c r="E357" s="569"/>
      <c r="F357" s="569"/>
      <c r="H357" s="12" t="s">
        <v>1528</v>
      </c>
    </row>
    <row r="358" spans="1:9">
      <c r="A358" s="229" t="s">
        <v>7</v>
      </c>
      <c r="B358" s="153" t="s">
        <v>880</v>
      </c>
      <c r="C358" s="219">
        <v>1</v>
      </c>
      <c r="D358" s="219" t="s">
        <v>311</v>
      </c>
      <c r="E358" s="572">
        <f>+_xlfn.XLOOKUP(I358,ccs!O:O,ccs!I:I,0,0,1)</f>
        <v>148965</v>
      </c>
      <c r="F358" s="572">
        <f>ROUND(ROUND(E358,2)*ROUND(C358,2),2)</f>
        <v>148965</v>
      </c>
      <c r="H358" s="12" t="s">
        <v>1528</v>
      </c>
      <c r="I358" t="str">
        <f>+_xlfn.CONCAT(H358,"-",A358)</f>
        <v>B4/23/11-C</v>
      </c>
    </row>
    <row r="359" spans="1:9">
      <c r="A359" s="229"/>
      <c r="B359" s="153"/>
      <c r="C359" s="219"/>
      <c r="D359" s="219"/>
      <c r="E359" s="569"/>
      <c r="F359" s="569"/>
      <c r="H359" s="12" t="s">
        <v>1528</v>
      </c>
    </row>
    <row r="360" spans="1:9">
      <c r="A360" s="229" t="s">
        <v>8</v>
      </c>
      <c r="B360" s="153" t="s">
        <v>881</v>
      </c>
      <c r="C360" s="219">
        <v>1</v>
      </c>
      <c r="D360" s="219" t="s">
        <v>311</v>
      </c>
      <c r="E360" s="572">
        <f>+_xlfn.XLOOKUP(I360,ccs!O:O,ccs!I:I,0,0,1)</f>
        <v>148965</v>
      </c>
      <c r="F360" s="572">
        <f>ROUND(ROUND(E360,2)*ROUND(C360,2),2)</f>
        <v>148965</v>
      </c>
      <c r="H360" s="12" t="s">
        <v>1528</v>
      </c>
      <c r="I360" t="str">
        <f>+_xlfn.CONCAT(H360,"-",A360)</f>
        <v>B4/23/11-D</v>
      </c>
    </row>
    <row r="361" spans="1:9">
      <c r="A361" s="229"/>
      <c r="B361" s="153"/>
      <c r="C361" s="219"/>
      <c r="D361" s="219"/>
      <c r="E361" s="569"/>
      <c r="F361" s="569"/>
      <c r="H361" s="12" t="s">
        <v>1528</v>
      </c>
    </row>
    <row r="362" spans="1:9">
      <c r="A362" s="229" t="s">
        <v>10</v>
      </c>
      <c r="B362" s="153" t="s">
        <v>882</v>
      </c>
      <c r="C362" s="219">
        <v>1</v>
      </c>
      <c r="D362" s="219" t="s">
        <v>311</v>
      </c>
      <c r="E362" s="572">
        <f>+_xlfn.XLOOKUP(I362,ccs!O:O,ccs!I:I,0,0,1)</f>
        <v>206055</v>
      </c>
      <c r="F362" s="572">
        <f>ROUND(ROUND(E362,2)*ROUND(C362,2),2)</f>
        <v>206055</v>
      </c>
      <c r="H362" s="12" t="s">
        <v>1528</v>
      </c>
      <c r="I362" t="str">
        <f>+_xlfn.CONCAT(H362,"-",A362)</f>
        <v>B4/23/11-E</v>
      </c>
    </row>
    <row r="363" spans="1:9">
      <c r="A363" s="229"/>
      <c r="B363" s="153"/>
      <c r="C363" s="219"/>
      <c r="D363" s="219"/>
      <c r="E363" s="569"/>
      <c r="F363" s="569"/>
      <c r="H363" s="12" t="s">
        <v>1528</v>
      </c>
    </row>
    <row r="364" spans="1:9">
      <c r="A364" s="229" t="s">
        <v>11</v>
      </c>
      <c r="B364" s="153" t="s">
        <v>883</v>
      </c>
      <c r="C364" s="219">
        <v>1</v>
      </c>
      <c r="D364" s="219" t="s">
        <v>311</v>
      </c>
      <c r="E364" s="572">
        <f>+_xlfn.XLOOKUP(I364,ccs!O:O,ccs!I:I,0,0,1)</f>
        <v>206055</v>
      </c>
      <c r="F364" s="572">
        <f>ROUND(ROUND(E364,2)*ROUND(C364,2),2)</f>
        <v>206055</v>
      </c>
      <c r="H364" s="12" t="s">
        <v>1528</v>
      </c>
      <c r="I364" t="str">
        <f>+_xlfn.CONCAT(H364,"-",A364)</f>
        <v>B4/23/11-F</v>
      </c>
    </row>
    <row r="365" spans="1:9">
      <c r="A365" s="229"/>
      <c r="B365" s="153"/>
      <c r="C365" s="219"/>
      <c r="D365" s="219"/>
      <c r="E365" s="569"/>
      <c r="F365" s="569"/>
      <c r="H365" s="12" t="s">
        <v>1528</v>
      </c>
    </row>
    <row r="366" spans="1:9">
      <c r="A366" s="229" t="s">
        <v>27</v>
      </c>
      <c r="B366" s="153" t="s">
        <v>884</v>
      </c>
      <c r="C366" s="219">
        <v>1</v>
      </c>
      <c r="D366" s="219" t="s">
        <v>311</v>
      </c>
      <c r="E366" s="572">
        <f>+_xlfn.XLOOKUP(I366,ccs!O:O,ccs!I:I,0,0,1)</f>
        <v>206055</v>
      </c>
      <c r="F366" s="572">
        <f>ROUND(ROUND(E366,2)*ROUND(C366,2),2)</f>
        <v>206055</v>
      </c>
      <c r="H366" s="12" t="s">
        <v>1528</v>
      </c>
      <c r="I366" t="str">
        <f>+_xlfn.CONCAT(H366,"-",A366)</f>
        <v>B4/23/11-G</v>
      </c>
    </row>
    <row r="367" spans="1:9">
      <c r="A367" s="229"/>
      <c r="B367" s="153"/>
      <c r="C367" s="219"/>
      <c r="D367" s="219"/>
      <c r="E367" s="569"/>
      <c r="F367" s="569"/>
      <c r="H367" s="12" t="s">
        <v>1528</v>
      </c>
    </row>
    <row r="368" spans="1:9">
      <c r="A368" s="229" t="s">
        <v>28</v>
      </c>
      <c r="B368" s="153" t="s">
        <v>885</v>
      </c>
      <c r="C368" s="219">
        <v>1</v>
      </c>
      <c r="D368" s="219" t="s">
        <v>311</v>
      </c>
      <c r="E368" s="572">
        <f>+_xlfn.XLOOKUP(I368,ccs!O:O,ccs!I:I,0,0,1)</f>
        <v>206055</v>
      </c>
      <c r="F368" s="572">
        <f>ROUND(ROUND(E368,2)*ROUND(C368,2),2)</f>
        <v>206055</v>
      </c>
      <c r="H368" s="12" t="s">
        <v>1528</v>
      </c>
      <c r="I368" t="str">
        <f>+_xlfn.CONCAT(H368,"-",A368)</f>
        <v>B4/23/11-H</v>
      </c>
    </row>
    <row r="369" spans="1:9">
      <c r="A369" s="229"/>
      <c r="B369" s="153"/>
      <c r="C369" s="219"/>
      <c r="D369" s="219"/>
      <c r="E369" s="569"/>
      <c r="F369" s="569"/>
      <c r="H369" s="12" t="s">
        <v>1528</v>
      </c>
    </row>
    <row r="370" spans="1:9">
      <c r="A370" s="229" t="s">
        <v>33</v>
      </c>
      <c r="B370" s="153" t="s">
        <v>886</v>
      </c>
      <c r="C370" s="219">
        <v>1</v>
      </c>
      <c r="D370" s="219" t="s">
        <v>311</v>
      </c>
      <c r="E370" s="572">
        <f>+_xlfn.XLOOKUP(I370,ccs!O:O,ccs!I:I,0,0,1)</f>
        <v>206055</v>
      </c>
      <c r="F370" s="572">
        <f>ROUND(ROUND(E370,2)*ROUND(C370,2),2)</f>
        <v>206055</v>
      </c>
      <c r="H370" s="12" t="s">
        <v>1528</v>
      </c>
      <c r="I370" t="str">
        <f>+_xlfn.CONCAT(H370,"-",A370)</f>
        <v>B4/23/11-J</v>
      </c>
    </row>
    <row r="371" spans="1:9">
      <c r="A371" s="229"/>
      <c r="B371" s="153"/>
      <c r="C371" s="219"/>
      <c r="D371" s="219"/>
      <c r="E371" s="569"/>
      <c r="F371" s="569"/>
      <c r="H371" s="12" t="s">
        <v>1528</v>
      </c>
    </row>
    <row r="372" spans="1:9">
      <c r="A372" s="229" t="s">
        <v>34</v>
      </c>
      <c r="B372" s="153" t="s">
        <v>887</v>
      </c>
      <c r="C372" s="219">
        <v>1</v>
      </c>
      <c r="D372" s="219" t="s">
        <v>311</v>
      </c>
      <c r="E372" s="572">
        <f>+_xlfn.XLOOKUP(I372,ccs!O:O,ccs!I:I,0,0,1)</f>
        <v>206055</v>
      </c>
      <c r="F372" s="572">
        <f>ROUND(ROUND(E372,2)*ROUND(C372,2),2)</f>
        <v>206055</v>
      </c>
      <c r="H372" s="12" t="s">
        <v>1528</v>
      </c>
      <c r="I372" t="str">
        <f>+_xlfn.CONCAT(H372,"-",A372)</f>
        <v>B4/23/11-K</v>
      </c>
    </row>
    <row r="373" spans="1:9">
      <c r="A373" s="229"/>
      <c r="B373" s="153"/>
      <c r="C373" s="219"/>
      <c r="D373" s="219"/>
      <c r="E373" s="569"/>
      <c r="F373" s="569"/>
      <c r="H373" s="12" t="s">
        <v>1528</v>
      </c>
    </row>
    <row r="374" spans="1:9">
      <c r="A374" s="229" t="s">
        <v>39</v>
      </c>
      <c r="B374" s="153" t="s">
        <v>888</v>
      </c>
      <c r="C374" s="219">
        <v>1</v>
      </c>
      <c r="D374" s="219" t="s">
        <v>311</v>
      </c>
      <c r="E374" s="572">
        <f>+_xlfn.XLOOKUP(I374,ccs!O:O,ccs!I:I,0,0,1)</f>
        <v>206055</v>
      </c>
      <c r="F374" s="572">
        <f>ROUND(ROUND(E374,2)*ROUND(C374,2),2)</f>
        <v>206055</v>
      </c>
      <c r="H374" s="12" t="s">
        <v>1528</v>
      </c>
      <c r="I374" t="str">
        <f>+_xlfn.CONCAT(H374,"-",A374)</f>
        <v>B4/23/11-L</v>
      </c>
    </row>
    <row r="375" spans="1:9">
      <c r="A375" s="229"/>
      <c r="B375" s="153"/>
      <c r="C375" s="219"/>
      <c r="D375" s="219"/>
      <c r="E375" s="569"/>
      <c r="F375" s="569"/>
      <c r="H375" s="12" t="s">
        <v>1528</v>
      </c>
    </row>
    <row r="376" spans="1:9">
      <c r="A376" s="229" t="s">
        <v>38</v>
      </c>
      <c r="B376" s="153" t="s">
        <v>889</v>
      </c>
      <c r="C376" s="219">
        <v>1</v>
      </c>
      <c r="D376" s="219" t="s">
        <v>311</v>
      </c>
      <c r="E376" s="572">
        <f>+_xlfn.XLOOKUP(I376,ccs!O:O,ccs!I:I,0,0,1)</f>
        <v>206055</v>
      </c>
      <c r="F376" s="572">
        <f>ROUND(ROUND(E376,2)*ROUND(C376,2),2)</f>
        <v>206055</v>
      </c>
      <c r="H376" s="12" t="s">
        <v>1528</v>
      </c>
      <c r="I376" t="str">
        <f>+_xlfn.CONCAT(H376,"-",A376)</f>
        <v>B4/23/11-M</v>
      </c>
    </row>
    <row r="377" spans="1:9">
      <c r="A377" s="229"/>
      <c r="B377" s="153"/>
      <c r="C377" s="219"/>
      <c r="D377" s="219"/>
      <c r="E377" s="569"/>
      <c r="F377" s="569"/>
      <c r="H377" s="12" t="s">
        <v>1528</v>
      </c>
    </row>
    <row r="378" spans="1:9">
      <c r="A378" s="229"/>
      <c r="B378" s="152" t="s">
        <v>853</v>
      </c>
      <c r="C378" s="219"/>
      <c r="D378" s="219"/>
      <c r="E378" s="569"/>
      <c r="F378" s="569"/>
      <c r="H378" s="12" t="s">
        <v>1528</v>
      </c>
    </row>
    <row r="379" spans="1:9">
      <c r="A379" s="229"/>
      <c r="B379" s="153"/>
      <c r="C379" s="219"/>
      <c r="D379" s="219"/>
      <c r="E379" s="569"/>
      <c r="F379" s="569"/>
      <c r="H379" s="12" t="s">
        <v>1528</v>
      </c>
    </row>
    <row r="380" spans="1:9">
      <c r="A380" s="229" t="s">
        <v>205</v>
      </c>
      <c r="B380" s="153" t="s">
        <v>890</v>
      </c>
      <c r="C380" s="219">
        <v>1</v>
      </c>
      <c r="D380" s="219" t="s">
        <v>311</v>
      </c>
      <c r="E380" s="572">
        <f>+_xlfn.XLOOKUP(I380,ccs!O:O,ccs!I:I,0,0,1)</f>
        <v>206055</v>
      </c>
      <c r="F380" s="572">
        <f>ROUND(ROUND(E380,2)*ROUND(C380,2),2)</f>
        <v>206055</v>
      </c>
      <c r="H380" s="12" t="s">
        <v>1528</v>
      </c>
      <c r="I380" t="str">
        <f>+_xlfn.CONCAT(H380,"-",A380)</f>
        <v>B4/23/11-N</v>
      </c>
    </row>
    <row r="381" spans="1:9">
      <c r="A381" s="229"/>
      <c r="B381" s="153"/>
      <c r="C381" s="219"/>
      <c r="D381" s="219"/>
      <c r="E381" s="569"/>
      <c r="F381" s="569"/>
      <c r="H381" s="12" t="s">
        <v>1528</v>
      </c>
    </row>
    <row r="382" spans="1:9">
      <c r="A382" s="229" t="s">
        <v>414</v>
      </c>
      <c r="B382" s="153" t="s">
        <v>891</v>
      </c>
      <c r="C382" s="219">
        <v>1</v>
      </c>
      <c r="D382" s="219" t="s">
        <v>311</v>
      </c>
      <c r="E382" s="572">
        <f>+_xlfn.XLOOKUP(I382,ccs!O:O,ccs!I:I,0,0,1)</f>
        <v>148965</v>
      </c>
      <c r="F382" s="572">
        <f>ROUND(ROUND(E382,2)*ROUND(C382,2),2)</f>
        <v>148965</v>
      </c>
      <c r="H382" s="12" t="s">
        <v>1528</v>
      </c>
      <c r="I382" t="str">
        <f>+_xlfn.CONCAT(H382,"-",A382)</f>
        <v>B4/23/11-P</v>
      </c>
    </row>
    <row r="383" spans="1:9">
      <c r="A383" s="229"/>
      <c r="B383" s="153"/>
      <c r="C383" s="219"/>
      <c r="D383" s="219"/>
      <c r="E383" s="569"/>
      <c r="F383" s="569"/>
      <c r="H383" s="12" t="s">
        <v>1528</v>
      </c>
    </row>
    <row r="384" spans="1:9">
      <c r="A384" s="229" t="s">
        <v>416</v>
      </c>
      <c r="B384" s="153" t="s">
        <v>892</v>
      </c>
      <c r="C384" s="219">
        <v>2</v>
      </c>
      <c r="D384" s="219" t="s">
        <v>311</v>
      </c>
      <c r="E384" s="572">
        <f>+_xlfn.XLOOKUP(I384,ccs!O:O,ccs!I:I,0,0,1)</f>
        <v>148965</v>
      </c>
      <c r="F384" s="572">
        <f>ROUND(ROUND(E384,2)*ROUND(C384,2),2)</f>
        <v>297930</v>
      </c>
      <c r="H384" s="12" t="s">
        <v>1528</v>
      </c>
      <c r="I384" t="str">
        <f>+_xlfn.CONCAT(H384,"-",A384)</f>
        <v>B4/23/11-Q</v>
      </c>
    </row>
    <row r="385" spans="1:9">
      <c r="A385" s="229"/>
      <c r="B385" s="153"/>
      <c r="C385" s="219"/>
      <c r="D385" s="219"/>
      <c r="E385" s="569"/>
      <c r="F385" s="569"/>
      <c r="H385" s="12" t="s">
        <v>1528</v>
      </c>
    </row>
    <row r="386" spans="1:9">
      <c r="A386" s="214"/>
      <c r="B386" s="35" t="s">
        <v>893</v>
      </c>
      <c r="C386" s="95"/>
      <c r="D386" s="95"/>
      <c r="E386" s="569"/>
      <c r="F386" s="569"/>
      <c r="H386" s="12" t="s">
        <v>1529</v>
      </c>
    </row>
    <row r="387" spans="1:9">
      <c r="A387" s="214"/>
      <c r="B387" s="7"/>
      <c r="C387" s="95"/>
      <c r="D387" s="95"/>
      <c r="E387" s="569"/>
      <c r="F387" s="569"/>
      <c r="H387" s="12" t="s">
        <v>1529</v>
      </c>
    </row>
    <row r="388" spans="1:9" ht="93">
      <c r="A388" s="214"/>
      <c r="B388" s="35" t="s">
        <v>894</v>
      </c>
      <c r="C388" s="95"/>
      <c r="D388" s="95"/>
      <c r="E388" s="569"/>
      <c r="F388" s="569"/>
      <c r="H388" s="12" t="s">
        <v>1529</v>
      </c>
    </row>
    <row r="389" spans="1:9">
      <c r="A389" s="214"/>
      <c r="B389" s="4"/>
      <c r="C389" s="95"/>
      <c r="D389" s="95"/>
      <c r="E389" s="569"/>
      <c r="F389" s="569"/>
      <c r="H389" s="12" t="s">
        <v>1529</v>
      </c>
    </row>
    <row r="390" spans="1:9">
      <c r="A390" s="214"/>
      <c r="B390" s="152" t="s">
        <v>838</v>
      </c>
      <c r="C390" s="95"/>
      <c r="D390" s="95"/>
      <c r="E390" s="569"/>
      <c r="F390" s="569"/>
      <c r="H390" s="12" t="s">
        <v>1529</v>
      </c>
    </row>
    <row r="391" spans="1:9">
      <c r="A391" s="214"/>
      <c r="B391" s="4"/>
      <c r="C391" s="95"/>
      <c r="D391" s="95"/>
      <c r="E391" s="569"/>
      <c r="F391" s="569"/>
      <c r="H391" s="12" t="s">
        <v>1529</v>
      </c>
    </row>
    <row r="392" spans="1:9">
      <c r="A392" s="229" t="s">
        <v>5</v>
      </c>
      <c r="B392" s="151" t="s">
        <v>895</v>
      </c>
      <c r="C392" s="219">
        <v>29</v>
      </c>
      <c r="D392" s="219" t="s">
        <v>311</v>
      </c>
      <c r="E392" s="572">
        <f>+_xlfn.XLOOKUP(I392,ccs!O:O,ccs!I:I,0,0,1)</f>
        <v>5231.25</v>
      </c>
      <c r="F392" s="572">
        <f>ROUND(ROUND(E392,2)*ROUND(C392,2),2)</f>
        <v>151706.25</v>
      </c>
      <c r="H392" s="12" t="s">
        <v>1529</v>
      </c>
      <c r="I392" t="str">
        <f>+_xlfn.CONCAT(H392,"-",A392)</f>
        <v>B4/23/12-A</v>
      </c>
    </row>
    <row r="393" spans="1:9">
      <c r="A393" s="235"/>
      <c r="C393" s="51"/>
      <c r="D393" s="51"/>
      <c r="E393" s="569"/>
      <c r="F393" s="569"/>
      <c r="H393" s="12" t="s">
        <v>1529</v>
      </c>
    </row>
    <row r="394" spans="1:9">
      <c r="A394" s="214"/>
      <c r="B394" s="152" t="s">
        <v>853</v>
      </c>
      <c r="C394" s="95"/>
      <c r="D394" s="95"/>
      <c r="E394" s="569"/>
      <c r="F394" s="569"/>
      <c r="H394" s="12" t="s">
        <v>1529</v>
      </c>
    </row>
    <row r="395" spans="1:9">
      <c r="A395" s="214"/>
      <c r="B395" s="423"/>
      <c r="C395" s="95"/>
      <c r="D395" s="95"/>
      <c r="E395" s="569"/>
      <c r="F395" s="569"/>
      <c r="H395" s="12" t="s">
        <v>1529</v>
      </c>
    </row>
    <row r="396" spans="1:9">
      <c r="A396" s="229" t="s">
        <v>6</v>
      </c>
      <c r="B396" s="151" t="s">
        <v>895</v>
      </c>
      <c r="C396" s="219">
        <v>10</v>
      </c>
      <c r="D396" s="219" t="s">
        <v>311</v>
      </c>
      <c r="E396" s="572">
        <f>+_xlfn.XLOOKUP(I396,ccs!O:O,ccs!I:I,0,0,1)</f>
        <v>5231.25</v>
      </c>
      <c r="F396" s="572">
        <f>ROUND(ROUND(E396,2)*ROUND(C396,2),2)</f>
        <v>52312.5</v>
      </c>
      <c r="H396" s="12" t="s">
        <v>1529</v>
      </c>
      <c r="I396" t="str">
        <f>+_xlfn.CONCAT(H396,"-",A396)</f>
        <v>B4/23/12-B</v>
      </c>
    </row>
    <row r="397" spans="1:9">
      <c r="A397" s="235"/>
      <c r="C397" s="51"/>
      <c r="D397" s="51"/>
      <c r="E397" s="569"/>
      <c r="F397" s="569"/>
      <c r="H397" s="12" t="s">
        <v>1529</v>
      </c>
    </row>
    <row r="398" spans="1:9" ht="31">
      <c r="A398" s="235"/>
      <c r="B398" s="50" t="s">
        <v>896</v>
      </c>
      <c r="C398" s="51"/>
      <c r="D398" s="51"/>
      <c r="E398" s="569"/>
      <c r="F398" s="569"/>
      <c r="H398" s="12" t="s">
        <v>1529</v>
      </c>
    </row>
    <row r="399" spans="1:9">
      <c r="A399" s="235"/>
      <c r="C399" s="51"/>
      <c r="D399" s="51"/>
      <c r="E399" s="569"/>
      <c r="F399" s="569"/>
      <c r="H399" s="12" t="s">
        <v>1529</v>
      </c>
    </row>
    <row r="400" spans="1:9" ht="93">
      <c r="A400" s="235"/>
      <c r="B400" s="424" t="s">
        <v>897</v>
      </c>
      <c r="C400" s="51"/>
      <c r="D400" s="51"/>
      <c r="E400" s="569"/>
      <c r="F400" s="569"/>
      <c r="H400" s="12" t="s">
        <v>1529</v>
      </c>
    </row>
    <row r="401" spans="1:9">
      <c r="A401" s="235"/>
      <c r="B401" s="50"/>
      <c r="C401" s="51"/>
      <c r="D401" s="51"/>
      <c r="E401" s="569"/>
      <c r="F401" s="569"/>
      <c r="H401" s="12" t="s">
        <v>1529</v>
      </c>
    </row>
    <row r="402" spans="1:9" s="143" customFormat="1">
      <c r="A402" s="236" t="s">
        <v>7</v>
      </c>
      <c r="B402" s="151" t="s">
        <v>898</v>
      </c>
      <c r="C402" s="219">
        <v>2</v>
      </c>
      <c r="D402" s="219" t="s">
        <v>311</v>
      </c>
      <c r="E402" s="572">
        <f>+_xlfn.XLOOKUP(I402,ccs!O:O,ccs!I:I,0,0,1)</f>
        <v>9030.3799999999992</v>
      </c>
      <c r="F402" s="572">
        <f>ROUND(ROUND(E402,2)*ROUND(C402,2),2)</f>
        <v>18060.759999999998</v>
      </c>
      <c r="H402" s="12" t="s">
        <v>1529</v>
      </c>
      <c r="I402" t="str">
        <f>+_xlfn.CONCAT(H402,"-",A402)</f>
        <v>B4/23/12-C</v>
      </c>
    </row>
    <row r="403" spans="1:9">
      <c r="A403" s="235"/>
      <c r="C403" s="51"/>
      <c r="D403" s="51"/>
      <c r="E403" s="569"/>
      <c r="F403" s="569"/>
      <c r="H403" s="12" t="s">
        <v>1529</v>
      </c>
    </row>
    <row r="404" spans="1:9" s="143" customFormat="1">
      <c r="A404" s="236" t="s">
        <v>8</v>
      </c>
      <c r="B404" s="151" t="s">
        <v>899</v>
      </c>
      <c r="C404" s="219">
        <v>2</v>
      </c>
      <c r="D404" s="219" t="s">
        <v>311</v>
      </c>
      <c r="E404" s="572">
        <f>+_xlfn.XLOOKUP(I404,ccs!O:O,ccs!I:I,0,0,1)</f>
        <v>9030.3799999999992</v>
      </c>
      <c r="F404" s="572">
        <f>ROUND(ROUND(E404,2)*ROUND(C404,2),2)</f>
        <v>18060.759999999998</v>
      </c>
      <c r="H404" s="12" t="s">
        <v>1529</v>
      </c>
      <c r="I404" t="str">
        <f>+_xlfn.CONCAT(H404,"-",A404)</f>
        <v>B4/23/12-D</v>
      </c>
    </row>
    <row r="405" spans="1:9" s="143" customFormat="1">
      <c r="A405" s="229"/>
      <c r="B405" s="151"/>
      <c r="C405" s="219"/>
      <c r="D405" s="219"/>
      <c r="E405" s="569"/>
      <c r="F405" s="569"/>
      <c r="H405" s="12" t="s">
        <v>1529</v>
      </c>
    </row>
    <row r="406" spans="1:9" s="143" customFormat="1">
      <c r="A406" s="236" t="s">
        <v>10</v>
      </c>
      <c r="B406" s="151" t="s">
        <v>900</v>
      </c>
      <c r="C406" s="219">
        <v>1</v>
      </c>
      <c r="D406" s="219" t="s">
        <v>311</v>
      </c>
      <c r="E406" s="572">
        <f>+_xlfn.XLOOKUP(I406,ccs!O:O,ccs!I:I,0,0,1)</f>
        <v>9030.3799999999992</v>
      </c>
      <c r="F406" s="572">
        <f>ROUND(ROUND(E406,2)*ROUND(C406,2),2)</f>
        <v>9030.3799999999992</v>
      </c>
      <c r="H406" s="12" t="s">
        <v>1529</v>
      </c>
      <c r="I406" t="str">
        <f>+_xlfn.CONCAT(H406,"-",A406)</f>
        <v>B4/23/12-E</v>
      </c>
    </row>
    <row r="407" spans="1:9" s="143" customFormat="1">
      <c r="A407" s="229"/>
      <c r="B407" s="151"/>
      <c r="C407" s="219"/>
      <c r="D407" s="219"/>
      <c r="E407" s="569"/>
      <c r="F407" s="569"/>
      <c r="H407" s="12" t="s">
        <v>1529</v>
      </c>
    </row>
    <row r="408" spans="1:9" ht="46.5">
      <c r="A408" s="200"/>
      <c r="B408" s="35" t="s">
        <v>901</v>
      </c>
      <c r="C408" s="95"/>
      <c r="D408" s="95"/>
      <c r="E408" s="569"/>
      <c r="F408" s="569"/>
      <c r="H408" s="12" t="s">
        <v>1529</v>
      </c>
    </row>
    <row r="409" spans="1:9">
      <c r="A409" s="200"/>
      <c r="B409" s="7"/>
      <c r="C409" s="95"/>
      <c r="D409" s="95"/>
      <c r="E409" s="569"/>
      <c r="F409" s="569"/>
      <c r="H409" s="12" t="s">
        <v>1529</v>
      </c>
    </row>
    <row r="410" spans="1:9">
      <c r="A410" s="200"/>
      <c r="B410" s="7"/>
      <c r="C410" s="95"/>
      <c r="D410" s="95"/>
      <c r="E410" s="569"/>
      <c r="F410" s="569"/>
      <c r="H410" s="12" t="s">
        <v>1529</v>
      </c>
    </row>
    <row r="411" spans="1:9">
      <c r="A411" s="200" t="s">
        <v>11</v>
      </c>
      <c r="B411" s="36" t="s">
        <v>902</v>
      </c>
      <c r="C411" s="95">
        <v>3</v>
      </c>
      <c r="D411" s="95" t="s">
        <v>311</v>
      </c>
      <c r="E411" s="572">
        <f>+_xlfn.XLOOKUP(I411,ccs!O:O,ccs!I:I,0,0,1)</f>
        <v>332257.88</v>
      </c>
      <c r="F411" s="572">
        <f>ROUND(ROUND(E411,2)*ROUND(C411,2),2)</f>
        <v>996773.64</v>
      </c>
      <c r="H411" s="12" t="s">
        <v>1529</v>
      </c>
      <c r="I411" t="str">
        <f>+_xlfn.CONCAT(H411,"-",A411)</f>
        <v>B4/23/12-F</v>
      </c>
    </row>
    <row r="412" spans="1:9">
      <c r="A412" s="200"/>
      <c r="B412" s="36"/>
      <c r="C412" s="95"/>
      <c r="D412" s="95"/>
      <c r="E412" s="569"/>
      <c r="F412" s="569"/>
      <c r="H412" s="12" t="s">
        <v>1529</v>
      </c>
    </row>
    <row r="413" spans="1:9">
      <c r="A413" s="200" t="s">
        <v>27</v>
      </c>
      <c r="B413" s="36" t="s">
        <v>903</v>
      </c>
      <c r="C413" s="95">
        <v>3</v>
      </c>
      <c r="D413" s="95" t="s">
        <v>311</v>
      </c>
      <c r="E413" s="572">
        <f>+_xlfn.XLOOKUP(I413,ccs!O:O,ccs!I:I,0,0,1)</f>
        <v>332257.88</v>
      </c>
      <c r="F413" s="572">
        <f>ROUND(ROUND(E413,2)*ROUND(C413,2),2)</f>
        <v>996773.64</v>
      </c>
      <c r="H413" s="12" t="s">
        <v>1529</v>
      </c>
      <c r="I413" t="str">
        <f>+_xlfn.CONCAT(H413,"-",A413)</f>
        <v>B4/23/12-G</v>
      </c>
    </row>
    <row r="414" spans="1:9">
      <c r="A414" s="200"/>
      <c r="B414" s="36"/>
      <c r="C414" s="95"/>
      <c r="D414" s="95"/>
      <c r="E414" s="569"/>
      <c r="F414" s="569"/>
      <c r="H414" s="12" t="s">
        <v>1529</v>
      </c>
    </row>
    <row r="415" spans="1:9">
      <c r="A415" s="200"/>
      <c r="B415" s="35" t="s">
        <v>838</v>
      </c>
      <c r="C415" s="95"/>
      <c r="D415" s="95"/>
      <c r="E415" s="573"/>
      <c r="F415" s="573"/>
      <c r="H415" s="12" t="s">
        <v>1530</v>
      </c>
    </row>
    <row r="416" spans="1:9">
      <c r="A416" s="200"/>
      <c r="B416" s="425"/>
      <c r="C416" s="95"/>
      <c r="D416" s="95"/>
      <c r="E416" s="573"/>
      <c r="F416" s="573"/>
      <c r="H416" s="12" t="s">
        <v>1530</v>
      </c>
    </row>
    <row r="417" spans="1:9">
      <c r="A417" s="200" t="s">
        <v>5</v>
      </c>
      <c r="B417" s="36" t="s">
        <v>904</v>
      </c>
      <c r="C417" s="95">
        <v>1</v>
      </c>
      <c r="D417" s="95" t="s">
        <v>311</v>
      </c>
      <c r="E417" s="572">
        <f>+_xlfn.XLOOKUP(I417,ccs!O:O,ccs!I:I,0,0,1)</f>
        <v>8850</v>
      </c>
      <c r="F417" s="572">
        <f>ROUND(ROUND(E417,2)*ROUND(C417,2),2)</f>
        <v>8850</v>
      </c>
      <c r="H417" s="12" t="s">
        <v>1530</v>
      </c>
      <c r="I417" t="str">
        <f>+_xlfn.CONCAT(H417,"-",A417)</f>
        <v>B4/23/13-A</v>
      </c>
    </row>
    <row r="418" spans="1:9">
      <c r="A418" s="235"/>
      <c r="C418" s="51"/>
      <c r="D418" s="51"/>
      <c r="E418" s="573"/>
      <c r="F418" s="573"/>
      <c r="H418" s="12" t="s">
        <v>1530</v>
      </c>
    </row>
    <row r="419" spans="1:9" ht="31">
      <c r="A419" s="200"/>
      <c r="B419" s="35" t="s">
        <v>905</v>
      </c>
      <c r="C419" s="95"/>
      <c r="D419" s="95"/>
      <c r="E419" s="573"/>
      <c r="F419" s="573"/>
      <c r="H419" s="12" t="s">
        <v>1530</v>
      </c>
    </row>
    <row r="420" spans="1:9">
      <c r="A420" s="200"/>
      <c r="B420" s="7"/>
      <c r="C420" s="95"/>
      <c r="D420" s="95"/>
      <c r="E420" s="573"/>
      <c r="F420" s="573"/>
      <c r="H420" s="12" t="s">
        <v>1530</v>
      </c>
    </row>
    <row r="421" spans="1:9">
      <c r="A421" s="200"/>
      <c r="B421" s="35" t="s">
        <v>838</v>
      </c>
      <c r="C421" s="95"/>
      <c r="D421" s="95"/>
      <c r="E421" s="573"/>
      <c r="F421" s="573"/>
      <c r="H421" s="12" t="s">
        <v>1530</v>
      </c>
    </row>
    <row r="422" spans="1:9">
      <c r="A422" s="200"/>
      <c r="B422" s="7"/>
      <c r="C422" s="95"/>
      <c r="D422" s="95"/>
      <c r="E422" s="573"/>
      <c r="F422" s="573"/>
      <c r="H422" s="12" t="s">
        <v>1530</v>
      </c>
    </row>
    <row r="423" spans="1:9">
      <c r="A423" s="200" t="s">
        <v>6</v>
      </c>
      <c r="B423" s="36" t="s">
        <v>906</v>
      </c>
      <c r="C423" s="95">
        <v>185</v>
      </c>
      <c r="D423" s="95" t="s">
        <v>168</v>
      </c>
      <c r="E423" s="572">
        <f>+_xlfn.XLOOKUP(I423,ccs!O:O,ccs!I:I,0,0,1)</f>
        <v>1654.75</v>
      </c>
      <c r="F423" s="572">
        <f>ROUND(ROUND(E423,2)*ROUND(C423,2),2)</f>
        <v>306128.75</v>
      </c>
      <c r="H423" s="12" t="s">
        <v>1530</v>
      </c>
      <c r="I423" t="str">
        <f>+_xlfn.CONCAT(H423,"-",A423)</f>
        <v>B4/23/13-B</v>
      </c>
    </row>
    <row r="424" spans="1:9">
      <c r="A424" s="235"/>
      <c r="C424" s="51"/>
      <c r="D424" s="51"/>
      <c r="E424" s="573"/>
      <c r="F424" s="573"/>
      <c r="H424" s="12" t="s">
        <v>1530</v>
      </c>
    </row>
    <row r="425" spans="1:9">
      <c r="A425" s="200"/>
      <c r="B425" s="35" t="s">
        <v>907</v>
      </c>
      <c r="C425" s="95"/>
      <c r="D425" s="95"/>
      <c r="E425" s="573"/>
      <c r="F425" s="573"/>
      <c r="H425" s="12" t="s">
        <v>1530</v>
      </c>
    </row>
    <row r="426" spans="1:9">
      <c r="A426" s="200"/>
      <c r="B426" s="7"/>
      <c r="C426" s="95"/>
      <c r="D426" s="95"/>
      <c r="E426" s="573"/>
      <c r="F426" s="573"/>
      <c r="H426" s="12" t="s">
        <v>1530</v>
      </c>
    </row>
    <row r="427" spans="1:9" ht="93">
      <c r="A427" s="200"/>
      <c r="B427" s="35" t="s">
        <v>908</v>
      </c>
      <c r="C427" s="95"/>
      <c r="D427" s="95"/>
      <c r="E427" s="573"/>
      <c r="F427" s="573"/>
      <c r="H427" s="12" t="s">
        <v>1530</v>
      </c>
    </row>
    <row r="428" spans="1:9">
      <c r="A428" s="200"/>
      <c r="B428" s="7"/>
      <c r="C428" s="95"/>
      <c r="D428" s="95"/>
      <c r="E428" s="573"/>
      <c r="F428" s="573"/>
      <c r="H428" s="12" t="s">
        <v>1530</v>
      </c>
    </row>
    <row r="429" spans="1:9">
      <c r="A429" s="200" t="s">
        <v>7</v>
      </c>
      <c r="B429" s="36" t="s">
        <v>909</v>
      </c>
      <c r="C429" s="95">
        <v>1</v>
      </c>
      <c r="D429" s="95" t="s">
        <v>311</v>
      </c>
      <c r="E429" s="572">
        <f>+_xlfn.XLOOKUP(I429,ccs!O:O,ccs!I:I,0,0,1)</f>
        <v>46300</v>
      </c>
      <c r="F429" s="572">
        <f>ROUND(ROUND(E429,2)*ROUND(C429,2),2)</f>
        <v>46300</v>
      </c>
      <c r="H429" s="12" t="s">
        <v>1530</v>
      </c>
      <c r="I429" t="str">
        <f>+_xlfn.CONCAT(H429,"-",A429)</f>
        <v>B4/23/13-C</v>
      </c>
    </row>
    <row r="430" spans="1:9">
      <c r="A430" s="200"/>
      <c r="B430" s="36"/>
      <c r="C430" s="95"/>
      <c r="D430" s="95"/>
      <c r="E430" s="573"/>
      <c r="F430" s="573"/>
      <c r="H430" s="12" t="s">
        <v>1530</v>
      </c>
    </row>
    <row r="431" spans="1:9">
      <c r="A431" s="200" t="s">
        <v>8</v>
      </c>
      <c r="B431" s="36" t="s">
        <v>910</v>
      </c>
      <c r="C431" s="95">
        <v>1</v>
      </c>
      <c r="D431" s="95" t="s">
        <v>311</v>
      </c>
      <c r="E431" s="572">
        <f>+_xlfn.XLOOKUP(I431,ccs!O:O,ccs!I:I,0,0,1)</f>
        <v>46300</v>
      </c>
      <c r="F431" s="572">
        <f>ROUND(ROUND(E431,2)*ROUND(C431,2),2)</f>
        <v>46300</v>
      </c>
      <c r="H431" s="12" t="s">
        <v>1530</v>
      </c>
      <c r="I431" t="str">
        <f>+_xlfn.CONCAT(H431,"-",A431)</f>
        <v>B4/23/13-D</v>
      </c>
    </row>
    <row r="432" spans="1:9">
      <c r="A432" s="235"/>
      <c r="C432" s="51"/>
      <c r="D432" s="51"/>
      <c r="E432" s="573"/>
      <c r="F432" s="573"/>
      <c r="H432" s="12" t="s">
        <v>1530</v>
      </c>
    </row>
    <row r="433" spans="1:9">
      <c r="A433" s="235"/>
      <c r="B433" s="35" t="s">
        <v>911</v>
      </c>
      <c r="C433" s="51"/>
      <c r="D433" s="51"/>
      <c r="E433" s="573"/>
      <c r="F433" s="573"/>
      <c r="H433" s="12" t="s">
        <v>1530</v>
      </c>
    </row>
    <row r="434" spans="1:9">
      <c r="A434" s="235"/>
      <c r="C434" s="51"/>
      <c r="D434" s="51"/>
      <c r="E434" s="573"/>
      <c r="F434" s="573"/>
      <c r="H434" s="12" t="s">
        <v>1530</v>
      </c>
    </row>
    <row r="435" spans="1:9">
      <c r="A435" s="200" t="s">
        <v>10</v>
      </c>
      <c r="B435" s="36" t="s">
        <v>912</v>
      </c>
      <c r="C435" s="95">
        <v>1</v>
      </c>
      <c r="D435" s="95" t="s">
        <v>311</v>
      </c>
      <c r="E435" s="572">
        <f>+_xlfn.XLOOKUP(I435,ccs!O:O,ccs!I:I,0,0,1)</f>
        <v>32525</v>
      </c>
      <c r="F435" s="572">
        <f>ROUND(ROUND(E435,2)*ROUND(C435,2),2)</f>
        <v>32525</v>
      </c>
      <c r="H435" s="12" t="s">
        <v>1530</v>
      </c>
      <c r="I435" t="str">
        <f>+_xlfn.CONCAT(H435,"-",A435)</f>
        <v>B4/23/13-E</v>
      </c>
    </row>
    <row r="436" spans="1:9">
      <c r="A436" s="200"/>
      <c r="B436" s="36"/>
      <c r="C436" s="95"/>
      <c r="D436" s="95"/>
      <c r="E436" s="573"/>
      <c r="F436" s="573"/>
      <c r="H436" s="12" t="s">
        <v>1530</v>
      </c>
    </row>
    <row r="437" spans="1:9">
      <c r="A437" s="200" t="s">
        <v>11</v>
      </c>
      <c r="B437" s="36" t="s">
        <v>913</v>
      </c>
      <c r="C437" s="95">
        <v>1</v>
      </c>
      <c r="D437" s="95" t="s">
        <v>311</v>
      </c>
      <c r="E437" s="572">
        <f>+_xlfn.XLOOKUP(I437,ccs!O:O,ccs!I:I,0,0,1)</f>
        <v>32525</v>
      </c>
      <c r="F437" s="572">
        <f>ROUND(ROUND(E437,2)*ROUND(C437,2),2)</f>
        <v>32525</v>
      </c>
      <c r="H437" s="12" t="s">
        <v>1530</v>
      </c>
      <c r="I437" t="str">
        <f>+_xlfn.CONCAT(H437,"-",A437)</f>
        <v>B4/23/13-F</v>
      </c>
    </row>
    <row r="438" spans="1:9">
      <c r="A438" s="235"/>
      <c r="C438" s="51"/>
      <c r="D438" s="51"/>
      <c r="E438" s="573"/>
      <c r="F438" s="573"/>
      <c r="H438" s="12" t="s">
        <v>1530</v>
      </c>
    </row>
    <row r="439" spans="1:9">
      <c r="A439" s="235"/>
      <c r="B439" s="35" t="s">
        <v>914</v>
      </c>
      <c r="C439" s="51"/>
      <c r="D439" s="51"/>
      <c r="E439" s="573"/>
      <c r="F439" s="573"/>
      <c r="H439" s="12" t="s">
        <v>1530</v>
      </c>
    </row>
    <row r="440" spans="1:9">
      <c r="A440" s="235"/>
      <c r="C440" s="51"/>
      <c r="D440" s="51"/>
      <c r="E440" s="573"/>
      <c r="F440" s="573"/>
      <c r="H440" s="12" t="s">
        <v>1530</v>
      </c>
    </row>
    <row r="441" spans="1:9">
      <c r="A441" s="200" t="s">
        <v>27</v>
      </c>
      <c r="B441" s="36" t="s">
        <v>915</v>
      </c>
      <c r="C441" s="95">
        <v>1</v>
      </c>
      <c r="D441" s="95" t="s">
        <v>311</v>
      </c>
      <c r="E441" s="572">
        <f>+_xlfn.XLOOKUP(I441,ccs!O:O,ccs!I:I,0,0,1)</f>
        <v>5650</v>
      </c>
      <c r="F441" s="572">
        <f>ROUND(ROUND(E441,2)*ROUND(C441,2),2)</f>
        <v>5650</v>
      </c>
      <c r="H441" s="12" t="s">
        <v>1530</v>
      </c>
      <c r="I441" t="str">
        <f>+_xlfn.CONCAT(H441,"-",A441)</f>
        <v>B4/23/13-G</v>
      </c>
    </row>
    <row r="442" spans="1:9">
      <c r="A442" s="235"/>
      <c r="C442" s="51"/>
      <c r="D442" s="51"/>
      <c r="E442" s="573"/>
      <c r="F442" s="573"/>
      <c r="H442" s="12" t="s">
        <v>1530</v>
      </c>
    </row>
    <row r="443" spans="1:9">
      <c r="A443" s="205" t="s">
        <v>28</v>
      </c>
      <c r="B443" s="68" t="s">
        <v>916</v>
      </c>
      <c r="C443" s="51">
        <v>1</v>
      </c>
      <c r="D443" s="95" t="s">
        <v>311</v>
      </c>
      <c r="E443" s="572">
        <f>+_xlfn.XLOOKUP(I443,ccs!O:O,ccs!I:I,0,0,1)</f>
        <v>5650</v>
      </c>
      <c r="F443" s="572">
        <f>ROUND(ROUND(E443,2)*ROUND(C443,2),2)</f>
        <v>5650</v>
      </c>
      <c r="H443" s="12" t="s">
        <v>1530</v>
      </c>
      <c r="I443" t="str">
        <f>+_xlfn.CONCAT(H443,"-",A443)</f>
        <v>B4/23/13-H</v>
      </c>
    </row>
    <row r="444" spans="1:9">
      <c r="C444" s="51"/>
      <c r="D444" s="51"/>
      <c r="E444" s="569"/>
      <c r="F444" s="569"/>
      <c r="H444" s="12" t="s">
        <v>1530</v>
      </c>
    </row>
    <row r="445" spans="1:9" ht="93">
      <c r="A445" s="200"/>
      <c r="B445" s="35" t="s">
        <v>917</v>
      </c>
      <c r="C445" s="95"/>
      <c r="D445" s="95"/>
      <c r="E445" s="573"/>
      <c r="F445" s="573"/>
      <c r="H445" s="12" t="s">
        <v>1531</v>
      </c>
    </row>
    <row r="446" spans="1:9">
      <c r="A446" s="200"/>
      <c r="B446" s="7"/>
      <c r="C446" s="95"/>
      <c r="D446" s="95"/>
      <c r="E446" s="573"/>
      <c r="F446" s="573"/>
      <c r="H446" s="12" t="s">
        <v>1531</v>
      </c>
    </row>
    <row r="447" spans="1:9">
      <c r="A447" s="200" t="s">
        <v>5</v>
      </c>
      <c r="B447" s="36" t="s">
        <v>918</v>
      </c>
      <c r="C447" s="95">
        <v>1</v>
      </c>
      <c r="D447" s="95" t="s">
        <v>311</v>
      </c>
      <c r="E447" s="572">
        <f>+_xlfn.XLOOKUP(I447,ccs!O:O,ccs!I:I,0,0,1)</f>
        <v>2287.5</v>
      </c>
      <c r="F447" s="572">
        <f>ROUND(ROUND(E447,2)*ROUND(C447,2),2)</f>
        <v>2287.5</v>
      </c>
      <c r="H447" s="12" t="s">
        <v>1531</v>
      </c>
      <c r="I447" t="str">
        <f>+_xlfn.CONCAT(H447,"-",A447)</f>
        <v>B4/23/14-A</v>
      </c>
    </row>
    <row r="448" spans="1:9">
      <c r="C448" s="51"/>
      <c r="D448" s="51"/>
      <c r="E448" s="569"/>
      <c r="F448" s="569"/>
      <c r="H448" s="12" t="s">
        <v>1531</v>
      </c>
    </row>
    <row r="449" spans="1:9" ht="31">
      <c r="A449" s="235"/>
      <c r="B449" s="35" t="s">
        <v>919</v>
      </c>
      <c r="C449" s="51"/>
      <c r="D449" s="51"/>
      <c r="E449" s="573"/>
      <c r="F449" s="573"/>
      <c r="H449" s="12" t="s">
        <v>1531</v>
      </c>
    </row>
    <row r="450" spans="1:9">
      <c r="A450" s="235"/>
      <c r="C450" s="51"/>
      <c r="D450" s="51"/>
      <c r="E450" s="573"/>
      <c r="F450" s="573"/>
      <c r="H450" s="12" t="s">
        <v>1531</v>
      </c>
    </row>
    <row r="451" spans="1:9">
      <c r="A451" s="200" t="s">
        <v>6</v>
      </c>
      <c r="B451" s="36" t="s">
        <v>920</v>
      </c>
      <c r="C451" s="95">
        <v>2</v>
      </c>
      <c r="D451" s="95" t="s">
        <v>311</v>
      </c>
      <c r="E451" s="572">
        <f>+_xlfn.XLOOKUP(I451,ccs!O:O,ccs!I:I,0,0,1)</f>
        <v>30787.5</v>
      </c>
      <c r="F451" s="572">
        <f>ROUND(ROUND(E451,2)*ROUND(C451,2),2)</f>
        <v>61575</v>
      </c>
      <c r="H451" s="12" t="s">
        <v>1531</v>
      </c>
      <c r="I451" t="str">
        <f>+_xlfn.CONCAT(H451,"-",A451)</f>
        <v>B4/23/14-B</v>
      </c>
    </row>
    <row r="452" spans="1:9">
      <c r="A452" s="235"/>
      <c r="C452" s="51"/>
      <c r="D452" s="51"/>
      <c r="E452" s="573"/>
      <c r="F452" s="573"/>
      <c r="H452" s="12" t="s">
        <v>1531</v>
      </c>
    </row>
    <row r="453" spans="1:9">
      <c r="A453" s="200" t="s">
        <v>7</v>
      </c>
      <c r="B453" s="36" t="s">
        <v>921</v>
      </c>
      <c r="C453" s="95">
        <v>2</v>
      </c>
      <c r="D453" s="95" t="s">
        <v>311</v>
      </c>
      <c r="E453" s="572">
        <f>+_xlfn.XLOOKUP(I453,ccs!O:O,ccs!I:I,0,0,1)</f>
        <v>30787.5</v>
      </c>
      <c r="F453" s="572">
        <f>ROUND(ROUND(E453,2)*ROUND(C453,2),2)</f>
        <v>61575</v>
      </c>
      <c r="H453" s="12" t="s">
        <v>1531</v>
      </c>
      <c r="I453" t="str">
        <f>+_xlfn.CONCAT(H453,"-",A453)</f>
        <v>B4/23/14-C</v>
      </c>
    </row>
    <row r="454" spans="1:9">
      <c r="A454" s="200"/>
      <c r="B454" s="36"/>
      <c r="C454" s="95"/>
      <c r="D454" s="95"/>
      <c r="E454" s="573"/>
      <c r="F454" s="573"/>
      <c r="H454" s="12" t="s">
        <v>1531</v>
      </c>
    </row>
    <row r="455" spans="1:9">
      <c r="A455" s="235"/>
      <c r="B455" s="35" t="s">
        <v>922</v>
      </c>
      <c r="C455" s="51"/>
      <c r="D455" s="51"/>
      <c r="E455" s="573"/>
      <c r="F455" s="573"/>
      <c r="H455" s="12" t="s">
        <v>1531</v>
      </c>
    </row>
    <row r="456" spans="1:9">
      <c r="A456" s="235"/>
      <c r="C456" s="51"/>
      <c r="D456" s="51"/>
      <c r="E456" s="573"/>
      <c r="F456" s="573"/>
      <c r="H456" s="12" t="s">
        <v>1531</v>
      </c>
    </row>
    <row r="457" spans="1:9">
      <c r="A457" s="200" t="s">
        <v>8</v>
      </c>
      <c r="B457" s="36" t="s">
        <v>923</v>
      </c>
      <c r="C457" s="95">
        <v>2</v>
      </c>
      <c r="D457" s="95" t="s">
        <v>311</v>
      </c>
      <c r="E457" s="572">
        <f>+_xlfn.XLOOKUP(I457,ccs!O:O,ccs!I:I,0,0,1)</f>
        <v>34087.5</v>
      </c>
      <c r="F457" s="572">
        <f>ROUND(ROUND(E457,2)*ROUND(C457,2),2)</f>
        <v>68175</v>
      </c>
      <c r="H457" s="12" t="s">
        <v>1531</v>
      </c>
      <c r="I457" t="str">
        <f>+_xlfn.CONCAT(H457,"-",A457)</f>
        <v>B4/23/14-D</v>
      </c>
    </row>
    <row r="458" spans="1:9">
      <c r="A458" s="235"/>
      <c r="C458" s="51"/>
      <c r="D458" s="51"/>
      <c r="E458" s="573"/>
      <c r="F458" s="573"/>
      <c r="H458" s="12" t="s">
        <v>1531</v>
      </c>
    </row>
    <row r="459" spans="1:9">
      <c r="A459" s="200" t="s">
        <v>10</v>
      </c>
      <c r="B459" s="36" t="s">
        <v>924</v>
      </c>
      <c r="C459" s="95">
        <v>2</v>
      </c>
      <c r="D459" s="95" t="s">
        <v>311</v>
      </c>
      <c r="E459" s="572">
        <f>+_xlfn.XLOOKUP(I459,ccs!O:O,ccs!I:I,0,0,1)</f>
        <v>34087.5</v>
      </c>
      <c r="F459" s="572">
        <f>ROUND(ROUND(E459,2)*ROUND(C459,2),2)</f>
        <v>68175</v>
      </c>
      <c r="H459" s="12" t="s">
        <v>1531</v>
      </c>
      <c r="I459" t="str">
        <f>+_xlfn.CONCAT(H459,"-",A459)</f>
        <v>B4/23/14-E</v>
      </c>
    </row>
    <row r="460" spans="1:9">
      <c r="A460" s="200"/>
      <c r="B460" s="36"/>
      <c r="C460" s="95"/>
      <c r="D460" s="95"/>
      <c r="E460" s="573"/>
      <c r="F460" s="573"/>
      <c r="H460" s="12" t="s">
        <v>1531</v>
      </c>
    </row>
    <row r="461" spans="1:9">
      <c r="A461" s="200"/>
      <c r="B461" s="35" t="s">
        <v>925</v>
      </c>
      <c r="C461" s="95"/>
      <c r="D461" s="95"/>
      <c r="E461" s="573"/>
      <c r="F461" s="573"/>
      <c r="H461" s="12" t="s">
        <v>1531</v>
      </c>
    </row>
    <row r="462" spans="1:9">
      <c r="A462" s="200"/>
      <c r="B462" s="36"/>
      <c r="C462" s="95"/>
      <c r="D462" s="95"/>
      <c r="E462" s="573"/>
      <c r="F462" s="573"/>
      <c r="H462" s="12" t="s">
        <v>1531</v>
      </c>
    </row>
    <row r="463" spans="1:9">
      <c r="A463" s="200" t="s">
        <v>11</v>
      </c>
      <c r="B463" s="36" t="s">
        <v>926</v>
      </c>
      <c r="C463" s="95">
        <v>40</v>
      </c>
      <c r="D463" s="95" t="s">
        <v>311</v>
      </c>
      <c r="E463" s="572">
        <f>+_xlfn.XLOOKUP(I463,ccs!O:O,ccs!I:I,0,0,1)</f>
        <v>517.25</v>
      </c>
      <c r="F463" s="572">
        <f>ROUND(ROUND(E463,2)*ROUND(C463,2),2)</f>
        <v>20690</v>
      </c>
      <c r="H463" s="12" t="s">
        <v>1531</v>
      </c>
      <c r="I463" t="str">
        <f>+_xlfn.CONCAT(H463,"-",A463)</f>
        <v>B4/23/14-F</v>
      </c>
    </row>
    <row r="464" spans="1:9">
      <c r="A464" s="200"/>
      <c r="B464" s="36"/>
      <c r="C464" s="95"/>
      <c r="D464" s="95"/>
      <c r="E464" s="573"/>
      <c r="F464" s="573"/>
      <c r="H464" s="12" t="s">
        <v>1531</v>
      </c>
    </row>
    <row r="465" spans="1:9">
      <c r="A465" s="200" t="s">
        <v>27</v>
      </c>
      <c r="B465" s="36" t="s">
        <v>927</v>
      </c>
      <c r="C465" s="95">
        <v>2</v>
      </c>
      <c r="D465" s="95" t="s">
        <v>311</v>
      </c>
      <c r="E465" s="572">
        <f>+_xlfn.XLOOKUP(I465,ccs!O:O,ccs!I:I,0,0,1)</f>
        <v>642.25</v>
      </c>
      <c r="F465" s="572">
        <f>ROUND(ROUND(E465,2)*ROUND(C465,2),2)</f>
        <v>1284.5</v>
      </c>
      <c r="H465" s="12" t="s">
        <v>1531</v>
      </c>
      <c r="I465" t="str">
        <f>+_xlfn.CONCAT(H465,"-",A465)</f>
        <v>B4/23/14-G</v>
      </c>
    </row>
    <row r="466" spans="1:9">
      <c r="A466" s="200"/>
      <c r="B466" s="36"/>
      <c r="C466" s="95"/>
      <c r="D466" s="95"/>
      <c r="E466" s="573"/>
      <c r="F466" s="573"/>
      <c r="H466" s="12" t="s">
        <v>1531</v>
      </c>
    </row>
    <row r="467" spans="1:9">
      <c r="A467" s="200" t="s">
        <v>28</v>
      </c>
      <c r="B467" s="36" t="s">
        <v>928</v>
      </c>
      <c r="C467" s="95">
        <v>2</v>
      </c>
      <c r="D467" s="95" t="s">
        <v>311</v>
      </c>
      <c r="E467" s="572">
        <f>+_xlfn.XLOOKUP(I467,ccs!O:O,ccs!I:I,0,0,1)</f>
        <v>1837.5</v>
      </c>
      <c r="F467" s="572">
        <f>ROUND(ROUND(E467,2)*ROUND(C467,2),2)</f>
        <v>3675</v>
      </c>
      <c r="H467" s="12" t="s">
        <v>1531</v>
      </c>
      <c r="I467" t="str">
        <f>+_xlfn.CONCAT(H467,"-",A467)</f>
        <v>B4/23/14-H</v>
      </c>
    </row>
    <row r="468" spans="1:9">
      <c r="A468" s="200"/>
      <c r="B468" s="36"/>
      <c r="C468" s="95"/>
      <c r="D468" s="95"/>
      <c r="E468" s="573"/>
      <c r="F468" s="573"/>
      <c r="H468" s="12" t="s">
        <v>1531</v>
      </c>
    </row>
    <row r="469" spans="1:9">
      <c r="A469" s="200" t="s">
        <v>33</v>
      </c>
      <c r="B469" s="36" t="s">
        <v>929</v>
      </c>
      <c r="C469" s="95">
        <v>2</v>
      </c>
      <c r="D469" s="95" t="s">
        <v>311</v>
      </c>
      <c r="E469" s="572">
        <f>+_xlfn.XLOOKUP(I469,ccs!O:O,ccs!I:I,0,0,1)</f>
        <v>517.25</v>
      </c>
      <c r="F469" s="572">
        <f>ROUND(ROUND(E469,2)*ROUND(C469,2),2)</f>
        <v>1034.5</v>
      </c>
      <c r="H469" s="12" t="s">
        <v>1531</v>
      </c>
      <c r="I469" t="str">
        <f>+_xlfn.CONCAT(H469,"-",A469)</f>
        <v>B4/23/14-J</v>
      </c>
    </row>
    <row r="470" spans="1:9">
      <c r="A470" s="200"/>
      <c r="B470" s="36"/>
      <c r="C470" s="95"/>
      <c r="D470" s="95"/>
      <c r="E470" s="573"/>
      <c r="F470" s="573"/>
      <c r="H470" s="12" t="s">
        <v>1531</v>
      </c>
    </row>
    <row r="471" spans="1:9">
      <c r="A471" s="200" t="s">
        <v>34</v>
      </c>
      <c r="B471" s="36" t="s">
        <v>930</v>
      </c>
      <c r="C471" s="95">
        <v>1</v>
      </c>
      <c r="D471" s="95" t="s">
        <v>311</v>
      </c>
      <c r="E471" s="572">
        <f>+_xlfn.XLOOKUP(I471,ccs!O:O,ccs!I:I,0,0,1)</f>
        <v>642.25</v>
      </c>
      <c r="F471" s="572">
        <f>ROUND(ROUND(E471,2)*ROUND(C471,2),2)</f>
        <v>642.25</v>
      </c>
      <c r="H471" s="12" t="s">
        <v>1531</v>
      </c>
      <c r="I471" t="str">
        <f>+_xlfn.CONCAT(H471,"-",A471)</f>
        <v>B4/23/14-K</v>
      </c>
    </row>
    <row r="472" spans="1:9">
      <c r="A472" s="200"/>
      <c r="B472" s="36"/>
      <c r="C472" s="95"/>
      <c r="D472" s="95"/>
      <c r="E472" s="573"/>
      <c r="F472" s="573"/>
      <c r="H472" s="12" t="s">
        <v>1531</v>
      </c>
    </row>
    <row r="473" spans="1:9">
      <c r="A473" s="200" t="s">
        <v>39</v>
      </c>
      <c r="B473" s="36" t="s">
        <v>931</v>
      </c>
      <c r="C473" s="95">
        <v>1</v>
      </c>
      <c r="D473" s="95" t="s">
        <v>311</v>
      </c>
      <c r="E473" s="572">
        <f>+_xlfn.XLOOKUP(I473,ccs!O:O,ccs!I:I,0,0,1)</f>
        <v>517.25</v>
      </c>
      <c r="F473" s="572">
        <f>ROUND(ROUND(E473,2)*ROUND(C473,2),2)</f>
        <v>517.25</v>
      </c>
      <c r="H473" s="12" t="s">
        <v>1531</v>
      </c>
      <c r="I473" t="str">
        <f>+_xlfn.CONCAT(H473,"-",A473)</f>
        <v>B4/23/14-L</v>
      </c>
    </row>
    <row r="474" spans="1:9">
      <c r="A474" s="200"/>
      <c r="B474" s="36"/>
      <c r="C474" s="95"/>
      <c r="D474" s="95"/>
      <c r="E474" s="573"/>
      <c r="F474" s="573"/>
      <c r="H474" s="12" t="s">
        <v>1531</v>
      </c>
    </row>
    <row r="475" spans="1:9">
      <c r="A475" s="200" t="s">
        <v>38</v>
      </c>
      <c r="B475" s="36" t="s">
        <v>932</v>
      </c>
      <c r="C475" s="95">
        <v>1</v>
      </c>
      <c r="D475" s="95" t="s">
        <v>311</v>
      </c>
      <c r="E475" s="572">
        <f>+_xlfn.XLOOKUP(I475,ccs!O:O,ccs!I:I,0,0,1)</f>
        <v>642.25</v>
      </c>
      <c r="F475" s="572">
        <f>ROUND(ROUND(E475,2)*ROUND(C475,2),2)</f>
        <v>642.25</v>
      </c>
      <c r="H475" s="12" t="s">
        <v>1531</v>
      </c>
      <c r="I475" t="str">
        <f>+_xlfn.CONCAT(H475,"-",A475)</f>
        <v>B4/23/14-M</v>
      </c>
    </row>
    <row r="476" spans="1:9">
      <c r="A476" s="200"/>
      <c r="B476" s="36"/>
      <c r="C476" s="95"/>
      <c r="D476" s="95"/>
      <c r="E476" s="573"/>
      <c r="F476" s="573"/>
      <c r="H476" s="12" t="s">
        <v>1531</v>
      </c>
    </row>
    <row r="477" spans="1:9">
      <c r="A477" s="200" t="s">
        <v>205</v>
      </c>
      <c r="B477" s="36" t="s">
        <v>933</v>
      </c>
      <c r="C477" s="95">
        <v>1</v>
      </c>
      <c r="D477" s="95" t="s">
        <v>311</v>
      </c>
      <c r="E477" s="572">
        <f>+_xlfn.XLOOKUP(I477,ccs!O:O,ccs!I:I,0,0,1)</f>
        <v>704.75</v>
      </c>
      <c r="F477" s="572">
        <f>ROUND(ROUND(E477,2)*ROUND(C477,2),2)</f>
        <v>704.75</v>
      </c>
      <c r="H477" s="12" t="s">
        <v>1531</v>
      </c>
      <c r="I477" t="str">
        <f>+_xlfn.CONCAT(H477,"-",A477)</f>
        <v>B4/23/14-N</v>
      </c>
    </row>
    <row r="478" spans="1:9">
      <c r="A478" s="200"/>
      <c r="B478" s="36"/>
      <c r="C478" s="95"/>
      <c r="D478" s="95"/>
      <c r="E478" s="573"/>
      <c r="F478" s="573"/>
      <c r="H478" s="12" t="s">
        <v>1531</v>
      </c>
    </row>
    <row r="479" spans="1:9">
      <c r="A479" s="200" t="s">
        <v>414</v>
      </c>
      <c r="B479" s="36" t="s">
        <v>934</v>
      </c>
      <c r="C479" s="95">
        <v>6</v>
      </c>
      <c r="D479" s="95" t="s">
        <v>311</v>
      </c>
      <c r="E479" s="572">
        <f>+_xlfn.XLOOKUP(I479,ccs!O:O,ccs!I:I,0,0,1)</f>
        <v>704.75</v>
      </c>
      <c r="F479" s="572">
        <f>ROUND(ROUND(E479,2)*ROUND(C479,2),2)</f>
        <v>4228.5</v>
      </c>
      <c r="H479" s="12" t="s">
        <v>1531</v>
      </c>
      <c r="I479" t="str">
        <f>+_xlfn.CONCAT(H479,"-",A479)</f>
        <v>B4/23/14-P</v>
      </c>
    </row>
    <row r="480" spans="1:9">
      <c r="A480" s="200"/>
      <c r="B480" s="36"/>
      <c r="C480" s="95"/>
      <c r="D480" s="95"/>
      <c r="E480" s="573"/>
      <c r="F480" s="573"/>
      <c r="H480" s="12" t="s">
        <v>1531</v>
      </c>
    </row>
    <row r="481" spans="1:9">
      <c r="A481" s="200"/>
      <c r="B481" s="35" t="s">
        <v>838</v>
      </c>
      <c r="C481" s="95"/>
      <c r="D481" s="95"/>
      <c r="E481" s="573"/>
      <c r="F481" s="573"/>
      <c r="H481" s="12" t="s">
        <v>1532</v>
      </c>
    </row>
    <row r="482" spans="1:9">
      <c r="A482" s="200"/>
      <c r="B482" s="36"/>
      <c r="C482" s="95"/>
      <c r="D482" s="95"/>
      <c r="E482" s="573"/>
      <c r="F482" s="573"/>
      <c r="H482" s="12" t="s">
        <v>1532</v>
      </c>
    </row>
    <row r="483" spans="1:9">
      <c r="A483" s="200" t="s">
        <v>5</v>
      </c>
      <c r="B483" s="36" t="s">
        <v>932</v>
      </c>
      <c r="C483" s="95">
        <v>82</v>
      </c>
      <c r="D483" s="95" t="s">
        <v>311</v>
      </c>
      <c r="E483" s="572">
        <f>+_xlfn.XLOOKUP(I483,ccs!O:O,ccs!I:I,0,0,1)</f>
        <v>642.25</v>
      </c>
      <c r="F483" s="572">
        <f>ROUND(ROUND(E483,2)*ROUND(C483,2),2)</f>
        <v>52664.5</v>
      </c>
      <c r="H483" s="12" t="s">
        <v>1532</v>
      </c>
      <c r="I483" t="str">
        <f>+_xlfn.CONCAT(H483,"-",A483)</f>
        <v>B4/23/15-A</v>
      </c>
    </row>
    <row r="484" spans="1:9">
      <c r="A484" s="200"/>
      <c r="B484" s="36"/>
      <c r="C484" s="95"/>
      <c r="D484" s="95"/>
      <c r="E484" s="573"/>
      <c r="F484" s="573"/>
      <c r="H484" s="12" t="s">
        <v>1532</v>
      </c>
    </row>
    <row r="485" spans="1:9">
      <c r="A485" s="200" t="s">
        <v>6</v>
      </c>
      <c r="B485" s="36" t="s">
        <v>930</v>
      </c>
      <c r="C485" s="95">
        <v>1</v>
      </c>
      <c r="D485" s="95" t="s">
        <v>311</v>
      </c>
      <c r="E485" s="572">
        <f>+_xlfn.XLOOKUP(I485,ccs!O:O,ccs!I:I,0,0,1)</f>
        <v>642.25</v>
      </c>
      <c r="F485" s="572">
        <f>ROUND(ROUND(E485,2)*ROUND(C485,2),2)</f>
        <v>642.25</v>
      </c>
      <c r="H485" s="12" t="s">
        <v>1532</v>
      </c>
      <c r="I485" t="str">
        <f>+_xlfn.CONCAT(H485,"-",A485)</f>
        <v>B4/23/15-B</v>
      </c>
    </row>
    <row r="486" spans="1:9">
      <c r="A486" s="200"/>
      <c r="B486" s="36"/>
      <c r="C486" s="95"/>
      <c r="D486" s="95"/>
      <c r="E486" s="573"/>
      <c r="F486" s="573"/>
      <c r="H486" s="12" t="s">
        <v>1532</v>
      </c>
    </row>
    <row r="487" spans="1:9">
      <c r="A487" s="200" t="s">
        <v>7</v>
      </c>
      <c r="B487" s="36" t="s">
        <v>931</v>
      </c>
      <c r="C487" s="95">
        <v>1</v>
      </c>
      <c r="D487" s="95" t="s">
        <v>311</v>
      </c>
      <c r="E487" s="572">
        <f>+_xlfn.XLOOKUP(I487,ccs!O:O,ccs!I:I,0,0,1)</f>
        <v>517.25</v>
      </c>
      <c r="F487" s="572">
        <f>ROUND(ROUND(E487,2)*ROUND(C487,2),2)</f>
        <v>517.25</v>
      </c>
      <c r="H487" s="12" t="s">
        <v>1532</v>
      </c>
      <c r="I487" t="str">
        <f>+_xlfn.CONCAT(H487,"-",A487)</f>
        <v>B4/23/15-C</v>
      </c>
    </row>
    <row r="488" spans="1:9">
      <c r="A488" s="200"/>
      <c r="B488" s="36"/>
      <c r="C488" s="95"/>
      <c r="D488" s="95"/>
      <c r="E488" s="573"/>
      <c r="F488" s="573"/>
      <c r="H488" s="12" t="s">
        <v>1532</v>
      </c>
    </row>
    <row r="489" spans="1:9">
      <c r="A489" s="200" t="s">
        <v>8</v>
      </c>
      <c r="B489" s="36" t="s">
        <v>935</v>
      </c>
      <c r="C489" s="95">
        <v>2</v>
      </c>
      <c r="D489" s="95" t="s">
        <v>311</v>
      </c>
      <c r="E489" s="572">
        <f>+_xlfn.XLOOKUP(I489,ccs!O:O,ccs!I:I,0,0,1)</f>
        <v>642.25</v>
      </c>
      <c r="F489" s="572">
        <f>ROUND(ROUND(E489,2)*ROUND(C489,2),2)</f>
        <v>1284.5</v>
      </c>
      <c r="H489" s="12" t="s">
        <v>1532</v>
      </c>
      <c r="I489" t="str">
        <f>+_xlfn.CONCAT(H489,"-",A489)</f>
        <v>B4/23/15-D</v>
      </c>
    </row>
    <row r="490" spans="1:9">
      <c r="A490" s="200"/>
      <c r="B490" s="36"/>
      <c r="C490" s="95"/>
      <c r="D490" s="95"/>
      <c r="E490" s="573"/>
      <c r="F490" s="573"/>
      <c r="H490" s="12" t="s">
        <v>1532</v>
      </c>
    </row>
    <row r="491" spans="1:9">
      <c r="A491" s="200" t="s">
        <v>10</v>
      </c>
      <c r="B491" s="36" t="s">
        <v>936</v>
      </c>
      <c r="C491" s="95">
        <v>2</v>
      </c>
      <c r="D491" s="95" t="s">
        <v>311</v>
      </c>
      <c r="E491" s="572">
        <f>+_xlfn.XLOOKUP(I491,ccs!O:O,ccs!I:I,0,0,1)</f>
        <v>642.25</v>
      </c>
      <c r="F491" s="572">
        <f>ROUND(ROUND(E491,2)*ROUND(C491,2),2)</f>
        <v>1284.5</v>
      </c>
      <c r="H491" s="12" t="s">
        <v>1532</v>
      </c>
      <c r="I491" t="str">
        <f>+_xlfn.CONCAT(H491,"-",A491)</f>
        <v>B4/23/15-E</v>
      </c>
    </row>
    <row r="492" spans="1:9">
      <c r="A492" s="200"/>
      <c r="B492" s="36"/>
      <c r="C492" s="95"/>
      <c r="D492" s="95"/>
      <c r="E492" s="573"/>
      <c r="F492" s="573"/>
      <c r="H492" s="12" t="s">
        <v>1532</v>
      </c>
    </row>
    <row r="493" spans="1:9">
      <c r="A493" s="200" t="s">
        <v>11</v>
      </c>
      <c r="B493" s="36" t="s">
        <v>929</v>
      </c>
      <c r="C493" s="95">
        <v>36</v>
      </c>
      <c r="D493" s="95" t="s">
        <v>311</v>
      </c>
      <c r="E493" s="572">
        <f>+_xlfn.XLOOKUP(I493,ccs!O:O,ccs!I:I,0,0,1)</f>
        <v>517.25</v>
      </c>
      <c r="F493" s="572">
        <f>ROUND(ROUND(E493,2)*ROUND(C493,2),2)</f>
        <v>18621</v>
      </c>
      <c r="H493" s="12" t="s">
        <v>1532</v>
      </c>
      <c r="I493" t="str">
        <f>+_xlfn.CONCAT(H493,"-",A493)</f>
        <v>B4/23/15-F</v>
      </c>
    </row>
    <row r="494" spans="1:9">
      <c r="A494" s="200"/>
      <c r="B494" s="36"/>
      <c r="C494" s="95"/>
      <c r="D494" s="95"/>
      <c r="E494" s="573"/>
      <c r="F494" s="573"/>
      <c r="H494" s="12" t="s">
        <v>1532</v>
      </c>
    </row>
    <row r="495" spans="1:9">
      <c r="A495" s="200" t="s">
        <v>27</v>
      </c>
      <c r="B495" s="36" t="s">
        <v>937</v>
      </c>
      <c r="C495" s="95">
        <v>18</v>
      </c>
      <c r="D495" s="95" t="s">
        <v>311</v>
      </c>
      <c r="E495" s="572">
        <f>+_xlfn.XLOOKUP(I495,ccs!O:O,ccs!I:I,0,0,1)</f>
        <v>517.25</v>
      </c>
      <c r="F495" s="572">
        <f>ROUND(ROUND(E495,2)*ROUND(C495,2),2)</f>
        <v>9310.5</v>
      </c>
      <c r="H495" s="12" t="s">
        <v>1532</v>
      </c>
      <c r="I495" t="str">
        <f>+_xlfn.CONCAT(H495,"-",A495)</f>
        <v>B4/23/15-G</v>
      </c>
    </row>
    <row r="496" spans="1:9">
      <c r="A496" s="200"/>
      <c r="B496" s="36"/>
      <c r="C496" s="95"/>
      <c r="D496" s="95"/>
      <c r="E496" s="573"/>
      <c r="F496" s="573"/>
      <c r="H496" s="12" t="s">
        <v>1532</v>
      </c>
    </row>
    <row r="497" spans="1:9">
      <c r="A497" s="200" t="s">
        <v>28</v>
      </c>
      <c r="B497" s="36" t="s">
        <v>927</v>
      </c>
      <c r="C497" s="95">
        <v>30</v>
      </c>
      <c r="D497" s="95" t="s">
        <v>311</v>
      </c>
      <c r="E497" s="572">
        <f>+_xlfn.XLOOKUP(I497,ccs!O:O,ccs!I:I,0,0,1)</f>
        <v>642.25</v>
      </c>
      <c r="F497" s="572">
        <f>ROUND(ROUND(E497,2)*ROUND(C497,2),2)</f>
        <v>19267.5</v>
      </c>
      <c r="H497" s="12" t="s">
        <v>1532</v>
      </c>
      <c r="I497" t="str">
        <f>+_xlfn.CONCAT(H497,"-",A497)</f>
        <v>B4/23/15-H</v>
      </c>
    </row>
    <row r="498" spans="1:9">
      <c r="A498" s="200"/>
      <c r="B498" s="36"/>
      <c r="C498" s="95"/>
      <c r="D498" s="95"/>
      <c r="E498" s="573"/>
      <c r="F498" s="573"/>
      <c r="H498" s="12" t="s">
        <v>1532</v>
      </c>
    </row>
    <row r="499" spans="1:9">
      <c r="A499" s="200" t="s">
        <v>33</v>
      </c>
      <c r="B499" s="36" t="s">
        <v>928</v>
      </c>
      <c r="C499" s="95">
        <v>30</v>
      </c>
      <c r="D499" s="95" t="s">
        <v>311</v>
      </c>
      <c r="E499" s="572">
        <f>+_xlfn.XLOOKUP(I499,ccs!O:O,ccs!I:I,0,0,1)</f>
        <v>1837.5</v>
      </c>
      <c r="F499" s="572">
        <f>ROUND(ROUND(E499,2)*ROUND(C499,2),2)</f>
        <v>55125</v>
      </c>
      <c r="H499" s="12" t="s">
        <v>1532</v>
      </c>
      <c r="I499" t="str">
        <f>+_xlfn.CONCAT(H499,"-",A499)</f>
        <v>B4/23/15-J</v>
      </c>
    </row>
    <row r="500" spans="1:9">
      <c r="A500" s="200"/>
      <c r="B500" s="36"/>
      <c r="C500" s="95"/>
      <c r="D500" s="95"/>
      <c r="E500" s="573"/>
      <c r="F500" s="573"/>
      <c r="H500" s="12" t="s">
        <v>1532</v>
      </c>
    </row>
    <row r="501" spans="1:9" ht="31">
      <c r="B501" s="436" t="s">
        <v>938</v>
      </c>
      <c r="C501" s="80"/>
      <c r="E501" s="569"/>
      <c r="F501" s="569"/>
      <c r="H501" s="12" t="s">
        <v>1532</v>
      </c>
    </row>
    <row r="502" spans="1:9">
      <c r="B502" s="436"/>
      <c r="C502" s="80"/>
      <c r="E502" s="569"/>
      <c r="F502" s="569"/>
      <c r="H502" s="12" t="s">
        <v>1532</v>
      </c>
    </row>
    <row r="503" spans="1:9">
      <c r="B503" s="430" t="s">
        <v>939</v>
      </c>
      <c r="C503" s="80"/>
      <c r="E503" s="569"/>
      <c r="F503" s="569"/>
      <c r="H503" s="12" t="s">
        <v>1532</v>
      </c>
    </row>
    <row r="504" spans="1:9">
      <c r="B504" s="429" t="s">
        <v>940</v>
      </c>
      <c r="C504" s="80"/>
      <c r="E504" s="569"/>
      <c r="F504" s="569"/>
      <c r="H504" s="12" t="s">
        <v>1532</v>
      </c>
    </row>
    <row r="505" spans="1:9">
      <c r="A505" s="205" t="s">
        <v>34</v>
      </c>
      <c r="B505" s="429" t="s">
        <v>941</v>
      </c>
      <c r="C505" s="80">
        <v>2</v>
      </c>
      <c r="D505" s="75" t="s">
        <v>311</v>
      </c>
      <c r="E505" s="572">
        <f>+_xlfn.XLOOKUP(I505,ccs!O:O,ccs!I:I,0,0,1)</f>
        <v>18621.88</v>
      </c>
      <c r="F505" s="572">
        <f>ROUND(ROUND(E505,2)*ROUND(C505,2),2)</f>
        <v>37243.760000000002</v>
      </c>
      <c r="H505" s="12" t="s">
        <v>1532</v>
      </c>
      <c r="I505" t="str">
        <f>+_xlfn.CONCAT(H505,"-",A505)</f>
        <v>B4/23/15-K</v>
      </c>
    </row>
    <row r="506" spans="1:9">
      <c r="A506" s="75"/>
      <c r="B506" s="429"/>
      <c r="C506" s="80"/>
      <c r="E506" s="569"/>
      <c r="F506" s="569"/>
      <c r="H506" s="12" t="s">
        <v>1532</v>
      </c>
    </row>
    <row r="507" spans="1:9">
      <c r="A507" s="75"/>
      <c r="B507" s="430" t="s">
        <v>939</v>
      </c>
      <c r="C507" s="80"/>
      <c r="E507" s="569"/>
      <c r="F507" s="569"/>
      <c r="H507" s="12" t="s">
        <v>1532</v>
      </c>
    </row>
    <row r="508" spans="1:9">
      <c r="A508" s="75"/>
      <c r="B508" s="429" t="s">
        <v>942</v>
      </c>
      <c r="C508" s="80"/>
      <c r="E508" s="569"/>
      <c r="F508" s="569"/>
      <c r="H508" s="12" t="s">
        <v>1532</v>
      </c>
    </row>
    <row r="509" spans="1:9">
      <c r="A509" s="75" t="s">
        <v>39</v>
      </c>
      <c r="B509" s="429" t="s">
        <v>943</v>
      </c>
      <c r="C509" s="80">
        <v>1</v>
      </c>
      <c r="D509" s="75" t="s">
        <v>311</v>
      </c>
      <c r="E509" s="572">
        <f>+_xlfn.XLOOKUP(I509,ccs!O:O,ccs!I:I,0,0,1)</f>
        <v>22059.38</v>
      </c>
      <c r="F509" s="572">
        <f>ROUND(ROUND(E509,2)*ROUND(C509,2),2)</f>
        <v>22059.38</v>
      </c>
      <c r="H509" s="12" t="s">
        <v>1532</v>
      </c>
      <c r="I509" t="str">
        <f>+_xlfn.CONCAT(H509,"-",A509)</f>
        <v>B4/23/15-L</v>
      </c>
    </row>
    <row r="510" spans="1:9">
      <c r="B510" s="429"/>
      <c r="C510" s="80"/>
      <c r="E510" s="569"/>
      <c r="F510" s="569"/>
      <c r="H510" s="12" t="s">
        <v>1532</v>
      </c>
    </row>
    <row r="511" spans="1:9">
      <c r="B511" s="430" t="s">
        <v>944</v>
      </c>
      <c r="C511" s="80"/>
      <c r="E511" s="569"/>
      <c r="F511" s="569"/>
      <c r="H511" s="12" t="s">
        <v>1532</v>
      </c>
    </row>
    <row r="512" spans="1:9">
      <c r="B512" s="429" t="s">
        <v>940</v>
      </c>
      <c r="C512" s="80"/>
      <c r="E512" s="569"/>
      <c r="F512" s="569"/>
      <c r="H512" s="12" t="s">
        <v>1532</v>
      </c>
    </row>
    <row r="513" spans="1:9">
      <c r="A513" s="205" t="s">
        <v>38</v>
      </c>
      <c r="B513" s="429" t="s">
        <v>945</v>
      </c>
      <c r="C513" s="80">
        <v>2</v>
      </c>
      <c r="D513" s="75" t="s">
        <v>311</v>
      </c>
      <c r="E513" s="572">
        <f>+_xlfn.XLOOKUP(I513,ccs!O:O,ccs!I:I,0,0,1)</f>
        <v>26871.88</v>
      </c>
      <c r="F513" s="572">
        <f>ROUND(ROUND(E513,2)*ROUND(C513,2),2)</f>
        <v>53743.76</v>
      </c>
      <c r="H513" s="12" t="s">
        <v>1532</v>
      </c>
      <c r="I513" t="str">
        <f>+_xlfn.CONCAT(H513,"-",A513)</f>
        <v>B4/23/15-M</v>
      </c>
    </row>
    <row r="514" spans="1:9">
      <c r="B514" s="427"/>
      <c r="C514" s="80"/>
      <c r="E514" s="569"/>
      <c r="F514" s="569"/>
      <c r="H514" s="12" t="s">
        <v>1532</v>
      </c>
    </row>
    <row r="515" spans="1:9">
      <c r="B515" s="430" t="s">
        <v>946</v>
      </c>
      <c r="C515" s="80"/>
      <c r="E515" s="569"/>
      <c r="F515" s="569"/>
      <c r="H515" s="12" t="s">
        <v>1532</v>
      </c>
    </row>
    <row r="516" spans="1:9">
      <c r="B516" s="429" t="s">
        <v>940</v>
      </c>
      <c r="C516" s="80"/>
      <c r="E516" s="569"/>
      <c r="F516" s="569"/>
      <c r="H516" s="12" t="s">
        <v>1532</v>
      </c>
    </row>
    <row r="517" spans="1:9">
      <c r="A517" s="205" t="s">
        <v>205</v>
      </c>
      <c r="B517" s="429" t="s">
        <v>947</v>
      </c>
      <c r="C517" s="80">
        <v>1</v>
      </c>
      <c r="D517" s="75" t="s">
        <v>311</v>
      </c>
      <c r="E517" s="572">
        <f>+_xlfn.XLOOKUP(I517,ccs!O:O,ccs!I:I,0,0,1)</f>
        <v>18621.88</v>
      </c>
      <c r="F517" s="572">
        <f>ROUND(ROUND(E517,2)*ROUND(C517,2),2)</f>
        <v>18621.88</v>
      </c>
      <c r="H517" s="12" t="s">
        <v>1532</v>
      </c>
      <c r="I517" t="str">
        <f>+_xlfn.CONCAT(H517,"-",A517)</f>
        <v>B4/23/15-N</v>
      </c>
    </row>
    <row r="518" spans="1:9">
      <c r="B518" s="429"/>
      <c r="C518" s="80"/>
      <c r="E518" s="569"/>
      <c r="F518" s="569"/>
      <c r="H518" s="12" t="s">
        <v>1532</v>
      </c>
    </row>
    <row r="519" spans="1:9">
      <c r="B519" s="16" t="s">
        <v>948</v>
      </c>
      <c r="C519" s="80"/>
      <c r="E519" s="569"/>
      <c r="F519" s="569"/>
      <c r="H519" s="12" t="s">
        <v>1533</v>
      </c>
    </row>
    <row r="520" spans="1:9">
      <c r="B520" s="16"/>
      <c r="C520" s="80"/>
      <c r="E520" s="569"/>
      <c r="F520" s="569"/>
      <c r="H520" s="12" t="s">
        <v>1533</v>
      </c>
    </row>
    <row r="521" spans="1:9">
      <c r="B521" s="430" t="s">
        <v>939</v>
      </c>
      <c r="C521" s="80"/>
      <c r="E521" s="569"/>
      <c r="F521" s="569"/>
      <c r="H521" s="12" t="s">
        <v>1533</v>
      </c>
    </row>
    <row r="522" spans="1:9">
      <c r="B522" s="429" t="s">
        <v>949</v>
      </c>
      <c r="C522" s="80"/>
      <c r="E522" s="569"/>
      <c r="F522" s="569"/>
      <c r="H522" s="12" t="s">
        <v>1533</v>
      </c>
    </row>
    <row r="523" spans="1:9">
      <c r="A523" s="205" t="s">
        <v>5</v>
      </c>
      <c r="B523" s="429" t="s">
        <v>950</v>
      </c>
      <c r="C523" s="80">
        <v>1</v>
      </c>
      <c r="D523" s="75" t="s">
        <v>311</v>
      </c>
      <c r="E523" s="572">
        <f>+_xlfn.XLOOKUP(I523,ccs!O:O,ccs!I:I,0,0,1)</f>
        <v>15184.38</v>
      </c>
      <c r="F523" s="572">
        <f>ROUND(ROUND(E523,2)*ROUND(C523,2),2)</f>
        <v>15184.38</v>
      </c>
      <c r="H523" s="12" t="s">
        <v>1533</v>
      </c>
      <c r="I523" t="str">
        <f>+_xlfn.CONCAT(H523,"-",A523)</f>
        <v>B4/23/16-A</v>
      </c>
    </row>
    <row r="524" spans="1:9">
      <c r="B524" s="429"/>
      <c r="C524" s="80"/>
      <c r="E524" s="569"/>
      <c r="F524" s="569"/>
      <c r="H524" s="12" t="s">
        <v>1533</v>
      </c>
    </row>
    <row r="525" spans="1:9">
      <c r="B525" s="430" t="s">
        <v>951</v>
      </c>
      <c r="C525" s="80"/>
      <c r="E525" s="569"/>
      <c r="F525" s="569"/>
      <c r="H525" s="12" t="s">
        <v>1533</v>
      </c>
    </row>
    <row r="526" spans="1:9">
      <c r="B526" s="429" t="s">
        <v>952</v>
      </c>
      <c r="C526" s="80"/>
      <c r="E526" s="569"/>
      <c r="F526" s="569"/>
      <c r="H526" s="12" t="s">
        <v>1533</v>
      </c>
    </row>
    <row r="527" spans="1:9">
      <c r="A527" s="205" t="s">
        <v>6</v>
      </c>
      <c r="B527" s="429" t="s">
        <v>953</v>
      </c>
      <c r="C527" s="80">
        <v>1</v>
      </c>
      <c r="D527" s="75" t="s">
        <v>311</v>
      </c>
      <c r="E527" s="572">
        <f>+_xlfn.XLOOKUP(I527,ccs!O:O,ccs!I:I,0,0,1)</f>
        <v>12643.75</v>
      </c>
      <c r="F527" s="572">
        <f>ROUND(ROUND(E527,2)*ROUND(C527,2),2)</f>
        <v>12643.75</v>
      </c>
      <c r="H527" s="12" t="s">
        <v>1533</v>
      </c>
      <c r="I527" t="str">
        <f>+_xlfn.CONCAT(H527,"-",A527)</f>
        <v>B4/23/16-B</v>
      </c>
    </row>
    <row r="528" spans="1:9">
      <c r="B528" s="429"/>
      <c r="C528" s="80"/>
      <c r="E528" s="569"/>
      <c r="F528" s="569"/>
      <c r="H528" s="12" t="s">
        <v>1533</v>
      </c>
    </row>
    <row r="529" spans="1:9">
      <c r="B529" s="430" t="s">
        <v>954</v>
      </c>
      <c r="C529" s="80"/>
      <c r="E529" s="569"/>
      <c r="F529" s="569"/>
      <c r="H529" s="12" t="s">
        <v>1533</v>
      </c>
    </row>
    <row r="530" spans="1:9">
      <c r="B530" s="430" t="s">
        <v>952</v>
      </c>
      <c r="C530" s="80"/>
      <c r="E530" s="569"/>
      <c r="F530" s="569"/>
      <c r="H530" s="12" t="s">
        <v>1533</v>
      </c>
    </row>
    <row r="531" spans="1:9">
      <c r="A531" s="205" t="s">
        <v>7</v>
      </c>
      <c r="B531" s="429" t="s">
        <v>955</v>
      </c>
      <c r="C531" s="80">
        <v>1</v>
      </c>
      <c r="D531" s="75" t="s">
        <v>311</v>
      </c>
      <c r="E531" s="572">
        <f>+_xlfn.XLOOKUP(I531,ccs!O:O,ccs!I:I,0,0,1)</f>
        <v>12643.75</v>
      </c>
      <c r="F531" s="572">
        <f>ROUND(ROUND(E531,2)*ROUND(C531,2),2)</f>
        <v>12643.75</v>
      </c>
      <c r="H531" s="12" t="s">
        <v>1533</v>
      </c>
      <c r="I531" t="str">
        <f>+_xlfn.CONCAT(H531,"-",A531)</f>
        <v>B4/23/16-C</v>
      </c>
    </row>
    <row r="532" spans="1:9">
      <c r="B532" s="380"/>
      <c r="C532" s="4"/>
      <c r="E532" s="569"/>
      <c r="F532" s="569"/>
      <c r="H532" s="12" t="s">
        <v>1533</v>
      </c>
    </row>
    <row r="533" spans="1:9">
      <c r="B533" s="430" t="s">
        <v>944</v>
      </c>
      <c r="C533" s="80"/>
      <c r="E533" s="569"/>
      <c r="F533" s="569"/>
      <c r="H533" s="12" t="s">
        <v>1533</v>
      </c>
    </row>
    <row r="534" spans="1:9">
      <c r="B534" s="429" t="s">
        <v>956</v>
      </c>
      <c r="C534" s="80"/>
      <c r="E534" s="569"/>
      <c r="F534" s="569"/>
      <c r="H534" s="12" t="s">
        <v>1533</v>
      </c>
    </row>
    <row r="535" spans="1:9">
      <c r="A535" s="205" t="s">
        <v>8</v>
      </c>
      <c r="B535" s="429" t="s">
        <v>957</v>
      </c>
      <c r="C535" s="80">
        <v>1</v>
      </c>
      <c r="D535" s="75" t="s">
        <v>311</v>
      </c>
      <c r="E535" s="572">
        <f>+_xlfn.XLOOKUP(I535,ccs!O:O,ccs!I:I,0,0,1)</f>
        <v>14018.75</v>
      </c>
      <c r="F535" s="572">
        <f>ROUND(ROUND(E535,2)*ROUND(C535,2),2)</f>
        <v>14018.75</v>
      </c>
      <c r="H535" s="12" t="s">
        <v>1533</v>
      </c>
      <c r="I535" t="str">
        <f>+_xlfn.CONCAT(H535,"-",A535)</f>
        <v>B4/23/16-D</v>
      </c>
    </row>
    <row r="536" spans="1:9">
      <c r="B536" s="427"/>
      <c r="C536" s="80"/>
      <c r="E536" s="569"/>
      <c r="F536" s="569"/>
      <c r="H536" s="12" t="s">
        <v>1533</v>
      </c>
    </row>
    <row r="537" spans="1:9">
      <c r="B537" s="430" t="s">
        <v>958</v>
      </c>
      <c r="C537" s="80"/>
      <c r="E537" s="569"/>
      <c r="F537" s="569"/>
      <c r="H537" s="12" t="s">
        <v>1533</v>
      </c>
    </row>
    <row r="538" spans="1:9">
      <c r="B538" s="427" t="s">
        <v>959</v>
      </c>
      <c r="C538" s="80"/>
      <c r="E538" s="569"/>
      <c r="F538" s="569"/>
      <c r="H538" s="12" t="s">
        <v>1533</v>
      </c>
    </row>
    <row r="539" spans="1:9">
      <c r="A539" s="205" t="s">
        <v>10</v>
      </c>
      <c r="B539" s="429" t="s">
        <v>960</v>
      </c>
      <c r="C539" s="80">
        <v>1</v>
      </c>
      <c r="D539" s="75" t="s">
        <v>311</v>
      </c>
      <c r="E539" s="572">
        <f>+_xlfn.XLOOKUP(I539,ccs!O:O,ccs!I:I,0,0,1)</f>
        <v>7831.25</v>
      </c>
      <c r="F539" s="572">
        <f>ROUND(ROUND(E539,2)*ROUND(C539,2),2)</f>
        <v>7831.25</v>
      </c>
      <c r="H539" s="12" t="s">
        <v>1533</v>
      </c>
      <c r="I539" t="str">
        <f>+_xlfn.CONCAT(H539,"-",A539)</f>
        <v>B4/23/16-E</v>
      </c>
    </row>
    <row r="540" spans="1:9">
      <c r="B540" s="428"/>
      <c r="C540" s="80"/>
      <c r="E540" s="569"/>
      <c r="F540" s="569"/>
      <c r="H540" s="12" t="s">
        <v>1533</v>
      </c>
    </row>
    <row r="541" spans="1:9">
      <c r="B541" s="14" t="s">
        <v>961</v>
      </c>
      <c r="C541" s="80"/>
      <c r="E541" s="569"/>
      <c r="F541" s="569"/>
      <c r="H541" s="12" t="s">
        <v>1533</v>
      </c>
    </row>
    <row r="542" spans="1:9">
      <c r="B542" s="430" t="s">
        <v>958</v>
      </c>
      <c r="C542" s="80"/>
      <c r="E542" s="569"/>
      <c r="F542" s="569"/>
      <c r="H542" s="12" t="s">
        <v>1533</v>
      </c>
    </row>
    <row r="543" spans="1:9">
      <c r="A543" s="205" t="s">
        <v>11</v>
      </c>
      <c r="B543" s="427" t="s">
        <v>962</v>
      </c>
      <c r="C543" s="80">
        <v>2</v>
      </c>
      <c r="D543" s="75" t="s">
        <v>311</v>
      </c>
      <c r="E543" s="572">
        <f>+_xlfn.XLOOKUP(I543,ccs!O:O,ccs!I:I,0,0,1)</f>
        <v>12643.75</v>
      </c>
      <c r="F543" s="572">
        <f>ROUND(ROUND(E543,2)*ROUND(C543,2),2)</f>
        <v>25287.5</v>
      </c>
      <c r="H543" s="12" t="s">
        <v>1533</v>
      </c>
      <c r="I543" t="str">
        <f>+_xlfn.CONCAT(H543,"-",A543)</f>
        <v>B4/23/16-F</v>
      </c>
    </row>
    <row r="544" spans="1:9">
      <c r="E544" s="569"/>
      <c r="F544" s="569"/>
      <c r="H544" s="12" t="s">
        <v>1533</v>
      </c>
    </row>
    <row r="545" spans="1:9">
      <c r="B545" s="439" t="s">
        <v>811</v>
      </c>
      <c r="C545" s="432"/>
      <c r="D545" s="426"/>
      <c r="E545" s="569"/>
      <c r="F545" s="569"/>
      <c r="H545" s="12" t="s">
        <v>1533</v>
      </c>
    </row>
    <row r="546" spans="1:9">
      <c r="B546" s="438"/>
      <c r="C546" s="432"/>
      <c r="D546" s="426"/>
      <c r="E546" s="569"/>
      <c r="F546" s="569"/>
      <c r="H546" s="12" t="s">
        <v>1533</v>
      </c>
    </row>
    <row r="547" spans="1:9">
      <c r="B547" s="429" t="s">
        <v>939</v>
      </c>
      <c r="C547" s="431"/>
      <c r="D547" s="51"/>
      <c r="E547" s="569"/>
      <c r="F547" s="569"/>
      <c r="H547" s="12" t="s">
        <v>1533</v>
      </c>
    </row>
    <row r="548" spans="1:9">
      <c r="A548" s="205" t="s">
        <v>27</v>
      </c>
      <c r="B548" s="429" t="s">
        <v>963</v>
      </c>
      <c r="C548" s="431">
        <v>2</v>
      </c>
      <c r="D548" s="75" t="s">
        <v>311</v>
      </c>
      <c r="E548" s="572">
        <f>+_xlfn.XLOOKUP(I548,ccs!O:O,ccs!I:I,0,0,1)</f>
        <v>14018.75</v>
      </c>
      <c r="F548" s="572">
        <f>ROUND(ROUND(E548,2)*ROUND(C548,2),2)</f>
        <v>28037.5</v>
      </c>
      <c r="H548" s="12" t="s">
        <v>1533</v>
      </c>
      <c r="I548" t="str">
        <f>+_xlfn.CONCAT(H548,"-",A548)</f>
        <v>B4/23/16-G</v>
      </c>
    </row>
    <row r="549" spans="1:9">
      <c r="B549" s="433"/>
      <c r="C549" s="431"/>
      <c r="D549" s="51"/>
      <c r="E549" s="569"/>
      <c r="F549" s="569"/>
      <c r="H549" s="12" t="s">
        <v>1533</v>
      </c>
    </row>
    <row r="550" spans="1:9">
      <c r="B550" s="429" t="s">
        <v>944</v>
      </c>
      <c r="C550" s="431"/>
      <c r="D550" s="51"/>
      <c r="E550" s="569"/>
      <c r="F550" s="569"/>
      <c r="H550" s="12" t="s">
        <v>1533</v>
      </c>
    </row>
    <row r="551" spans="1:9">
      <c r="A551" s="205" t="s">
        <v>28</v>
      </c>
      <c r="B551" s="429" t="s">
        <v>963</v>
      </c>
      <c r="C551" s="431">
        <v>2</v>
      </c>
      <c r="D551" s="75" t="s">
        <v>311</v>
      </c>
      <c r="E551" s="572">
        <f>+_xlfn.XLOOKUP(I551,ccs!O:O,ccs!I:I,0,0,1)</f>
        <v>14018.75</v>
      </c>
      <c r="F551" s="572">
        <f>ROUND(ROUND(E551,2)*ROUND(C551,2),2)</f>
        <v>28037.5</v>
      </c>
      <c r="H551" s="12" t="s">
        <v>1533</v>
      </c>
      <c r="I551" t="str">
        <f>+_xlfn.CONCAT(H551,"-",A551)</f>
        <v>B4/23/16-H</v>
      </c>
    </row>
    <row r="552" spans="1:9">
      <c r="B552" s="429"/>
      <c r="C552" s="431"/>
      <c r="D552" s="51"/>
      <c r="E552" s="569"/>
      <c r="F552" s="569"/>
      <c r="H552" s="12" t="s">
        <v>1533</v>
      </c>
    </row>
    <row r="553" spans="1:9">
      <c r="B553" s="429" t="s">
        <v>958</v>
      </c>
      <c r="C553" s="431"/>
      <c r="D553" s="51"/>
      <c r="E553" s="569"/>
      <c r="F553" s="569"/>
      <c r="H553" s="12" t="s">
        <v>1533</v>
      </c>
    </row>
    <row r="554" spans="1:9">
      <c r="A554" s="205" t="s">
        <v>33</v>
      </c>
      <c r="B554" s="429" t="s">
        <v>963</v>
      </c>
      <c r="C554" s="431">
        <v>2</v>
      </c>
      <c r="D554" s="75" t="s">
        <v>311</v>
      </c>
      <c r="E554" s="572">
        <f>+_xlfn.XLOOKUP(I554,ccs!O:O,ccs!I:I,0,0,1)</f>
        <v>14018.75</v>
      </c>
      <c r="F554" s="572">
        <f>ROUND(ROUND(E554,2)*ROUND(C554,2),2)</f>
        <v>28037.5</v>
      </c>
      <c r="H554" s="12" t="s">
        <v>1533</v>
      </c>
      <c r="I554" t="str">
        <f>+_xlfn.CONCAT(H554,"-",A554)</f>
        <v>B4/23/16-J</v>
      </c>
    </row>
    <row r="555" spans="1:9">
      <c r="B555" s="440"/>
      <c r="C555" s="434"/>
      <c r="D555" s="51"/>
      <c r="E555" s="569"/>
      <c r="F555" s="569"/>
      <c r="H555" s="12" t="s">
        <v>1533</v>
      </c>
    </row>
    <row r="556" spans="1:9">
      <c r="B556" s="437" t="s">
        <v>794</v>
      </c>
      <c r="C556" s="431">
        <v>0</v>
      </c>
      <c r="D556" s="51"/>
      <c r="E556" s="569"/>
      <c r="F556" s="569"/>
      <c r="H556" s="12" t="s">
        <v>1534</v>
      </c>
    </row>
    <row r="557" spans="1:9">
      <c r="B557" s="437"/>
      <c r="C557" s="431"/>
      <c r="D557" s="51"/>
      <c r="E557" s="569"/>
      <c r="F557" s="569"/>
      <c r="H557" s="12" t="s">
        <v>1534</v>
      </c>
    </row>
    <row r="558" spans="1:9">
      <c r="B558" s="429" t="s">
        <v>964</v>
      </c>
      <c r="C558" s="431"/>
      <c r="D558" s="48"/>
      <c r="E558" s="569"/>
      <c r="F558" s="569"/>
      <c r="H558" s="12" t="s">
        <v>1534</v>
      </c>
    </row>
    <row r="559" spans="1:9">
      <c r="B559" s="429" t="s">
        <v>965</v>
      </c>
      <c r="C559" s="431"/>
      <c r="D559" s="51"/>
      <c r="E559" s="569"/>
      <c r="F559" s="569"/>
      <c r="H559" s="12" t="s">
        <v>1534</v>
      </c>
    </row>
    <row r="560" spans="1:9">
      <c r="B560" s="429"/>
      <c r="C560" s="431"/>
      <c r="D560" s="51"/>
      <c r="E560" s="569"/>
      <c r="F560" s="569"/>
      <c r="H560" s="12" t="s">
        <v>1534</v>
      </c>
    </row>
    <row r="561" spans="1:9">
      <c r="B561" s="429" t="s">
        <v>954</v>
      </c>
      <c r="C561" s="435"/>
      <c r="D561" s="51"/>
      <c r="E561" s="569"/>
      <c r="F561" s="569"/>
      <c r="H561" s="12" t="s">
        <v>1534</v>
      </c>
    </row>
    <row r="562" spans="1:9">
      <c r="B562" s="430" t="s">
        <v>966</v>
      </c>
      <c r="C562" s="435"/>
      <c r="D562" s="51"/>
      <c r="E562" s="569"/>
      <c r="F562" s="569"/>
      <c r="H562" s="12" t="s">
        <v>1534</v>
      </c>
    </row>
    <row r="563" spans="1:9">
      <c r="A563" s="205" t="s">
        <v>5</v>
      </c>
      <c r="B563" s="429" t="s">
        <v>967</v>
      </c>
      <c r="C563" s="435">
        <v>4</v>
      </c>
      <c r="D563" s="75" t="s">
        <v>311</v>
      </c>
      <c r="E563" s="572">
        <f>+_xlfn.XLOOKUP(I563,ccs!O:O,ccs!I:I,0,0,1)</f>
        <v>12643.75</v>
      </c>
      <c r="F563" s="572">
        <f>ROUND(ROUND(E563,2)*ROUND(C563,2),2)</f>
        <v>50575</v>
      </c>
      <c r="H563" s="12" t="s">
        <v>1534</v>
      </c>
      <c r="I563" t="str">
        <f>+_xlfn.CONCAT(H563,"-",A563)</f>
        <v>B4/23/17-A</v>
      </c>
    </row>
    <row r="564" spans="1:9">
      <c r="B564" s="430"/>
      <c r="C564" s="435"/>
      <c r="D564" s="51"/>
      <c r="E564" s="569"/>
      <c r="F564" s="569"/>
      <c r="H564" s="12" t="s">
        <v>1534</v>
      </c>
    </row>
    <row r="565" spans="1:9">
      <c r="B565" s="429" t="s">
        <v>951</v>
      </c>
      <c r="C565" s="435"/>
      <c r="D565" s="51"/>
      <c r="E565" s="569"/>
      <c r="F565" s="569"/>
      <c r="H565" s="12" t="s">
        <v>1534</v>
      </c>
    </row>
    <row r="566" spans="1:9">
      <c r="B566" s="430" t="s">
        <v>966</v>
      </c>
      <c r="C566" s="435"/>
      <c r="D566" s="51"/>
      <c r="E566" s="569"/>
      <c r="F566" s="569"/>
      <c r="H566" s="12" t="s">
        <v>1534</v>
      </c>
    </row>
    <row r="567" spans="1:9">
      <c r="A567" s="205" t="s">
        <v>6</v>
      </c>
      <c r="B567" s="429" t="s">
        <v>968</v>
      </c>
      <c r="C567" s="435">
        <v>12</v>
      </c>
      <c r="D567" s="75" t="s">
        <v>311</v>
      </c>
      <c r="E567" s="572">
        <f>+_xlfn.XLOOKUP(I567,ccs!O:O,ccs!I:I,0,0,1)</f>
        <v>12643.75</v>
      </c>
      <c r="F567" s="572">
        <f>ROUND(ROUND(E567,2)*ROUND(C567,2),2)</f>
        <v>151725</v>
      </c>
      <c r="H567" s="12" t="s">
        <v>1534</v>
      </c>
      <c r="I567" t="str">
        <f>+_xlfn.CONCAT(H567,"-",A567)</f>
        <v>B4/23/17-B</v>
      </c>
    </row>
    <row r="568" spans="1:9">
      <c r="B568" s="430"/>
      <c r="C568" s="435"/>
      <c r="D568" s="51"/>
      <c r="E568" s="569"/>
      <c r="F568" s="569"/>
      <c r="H568" s="12" t="s">
        <v>1534</v>
      </c>
    </row>
    <row r="569" spans="1:9">
      <c r="B569" s="429" t="s">
        <v>958</v>
      </c>
      <c r="C569" s="435"/>
      <c r="D569" s="51"/>
      <c r="E569" s="569"/>
      <c r="F569" s="569"/>
      <c r="H569" s="12" t="s">
        <v>1534</v>
      </c>
    </row>
    <row r="570" spans="1:9">
      <c r="B570" s="430" t="s">
        <v>969</v>
      </c>
      <c r="C570" s="435"/>
      <c r="D570" s="51"/>
      <c r="E570" s="569"/>
      <c r="F570" s="569"/>
      <c r="H570" s="12" t="s">
        <v>1534</v>
      </c>
    </row>
    <row r="571" spans="1:9">
      <c r="A571" s="205" t="s">
        <v>7</v>
      </c>
      <c r="B571" s="429" t="s">
        <v>970</v>
      </c>
      <c r="C571" s="435">
        <v>12</v>
      </c>
      <c r="D571" s="75" t="s">
        <v>311</v>
      </c>
      <c r="E571" s="572">
        <f>+_xlfn.XLOOKUP(I571,ccs!O:O,ccs!I:I,0,0,1)</f>
        <v>22059.38</v>
      </c>
      <c r="F571" s="572">
        <f>ROUND(ROUND(E571,2)*ROUND(C571,2),2)</f>
        <v>264712.56</v>
      </c>
      <c r="H571" s="12" t="s">
        <v>1534</v>
      </c>
      <c r="I571" t="str">
        <f>+_xlfn.CONCAT(H571,"-",A571)</f>
        <v>B4/23/17-C</v>
      </c>
    </row>
    <row r="572" spans="1:9">
      <c r="C572" s="51"/>
      <c r="D572" s="51"/>
      <c r="E572" s="569"/>
      <c r="F572" s="569"/>
      <c r="H572" s="12" t="s">
        <v>1534</v>
      </c>
    </row>
    <row r="573" spans="1:9" s="4" customFormat="1">
      <c r="A573" s="214"/>
      <c r="B573" s="35"/>
      <c r="C573" s="95"/>
      <c r="D573" s="95"/>
      <c r="E573" s="572"/>
      <c r="F573" s="572"/>
      <c r="H573" s="12" t="s">
        <v>1534</v>
      </c>
    </row>
    <row r="574" spans="1:9" s="4" customFormat="1">
      <c r="A574" s="214"/>
      <c r="B574" s="35"/>
      <c r="C574" s="95"/>
      <c r="D574" s="95"/>
      <c r="E574" s="572"/>
      <c r="F574" s="572"/>
      <c r="H574" s="12" t="s">
        <v>1534</v>
      </c>
    </row>
    <row r="575" spans="1:9" s="4" customFormat="1">
      <c r="A575" s="214"/>
      <c r="B575" s="35"/>
      <c r="C575" s="95"/>
      <c r="D575" s="95"/>
      <c r="E575" s="572"/>
      <c r="F575" s="572"/>
      <c r="H575" s="12" t="s">
        <v>1534</v>
      </c>
    </row>
    <row r="576" spans="1:9" s="218" customFormat="1">
      <c r="A576" s="236"/>
      <c r="B576" s="153"/>
      <c r="C576" s="32"/>
      <c r="D576" s="225"/>
      <c r="E576" s="569"/>
      <c r="F576" s="569"/>
      <c r="H576" s="12" t="s">
        <v>1534</v>
      </c>
    </row>
    <row r="577" spans="1:8" s="4" customFormat="1">
      <c r="A577" s="214"/>
      <c r="B577" s="35"/>
      <c r="C577" s="95"/>
      <c r="D577" s="95"/>
      <c r="E577" s="572"/>
      <c r="F577" s="572"/>
      <c r="H577" s="12" t="s">
        <v>1534</v>
      </c>
    </row>
    <row r="578" spans="1:8" s="4" customFormat="1">
      <c r="A578" s="214"/>
      <c r="B578" s="35"/>
      <c r="C578" s="95"/>
      <c r="D578" s="95"/>
      <c r="E578" s="572"/>
      <c r="F578" s="572"/>
      <c r="H578" s="12" t="s">
        <v>1534</v>
      </c>
    </row>
    <row r="579" spans="1:8" s="4" customFormat="1">
      <c r="A579" s="214"/>
      <c r="B579" s="7"/>
      <c r="C579" s="95"/>
      <c r="D579" s="95"/>
      <c r="E579" s="572"/>
      <c r="F579" s="572"/>
      <c r="H579" s="12" t="s">
        <v>1534</v>
      </c>
    </row>
    <row r="580" spans="1:8" s="218" customFormat="1">
      <c r="A580" s="229"/>
      <c r="B580" s="151"/>
      <c r="C580" s="219"/>
      <c r="D580" s="219"/>
      <c r="E580" s="569"/>
      <c r="F580" s="569"/>
      <c r="H580" s="12" t="s">
        <v>1534</v>
      </c>
    </row>
    <row r="581" spans="1:8" s="4" customFormat="1">
      <c r="A581" s="200"/>
      <c r="B581" s="7"/>
      <c r="C581" s="95"/>
      <c r="D581" s="95"/>
      <c r="E581" s="572"/>
      <c r="F581" s="572"/>
      <c r="H581" s="12" t="s">
        <v>1534</v>
      </c>
    </row>
    <row r="582" spans="1:8" s="218" customFormat="1">
      <c r="A582" s="229"/>
      <c r="B582" s="151"/>
      <c r="C582" s="219"/>
      <c r="D582" s="219"/>
      <c r="E582" s="569"/>
      <c r="F582" s="569"/>
      <c r="H582" s="12" t="s">
        <v>1534</v>
      </c>
    </row>
    <row r="583" spans="1:8" s="4" customFormat="1">
      <c r="A583" s="200"/>
      <c r="B583" s="7"/>
      <c r="C583" s="95"/>
      <c r="D583" s="95"/>
      <c r="E583" s="572"/>
      <c r="F583" s="572"/>
      <c r="H583" s="12" t="s">
        <v>1534</v>
      </c>
    </row>
    <row r="584" spans="1:8">
      <c r="B584" s="52"/>
      <c r="H584" s="12" t="s">
        <v>1534</v>
      </c>
    </row>
    <row r="585" spans="1:8">
      <c r="B585" s="52"/>
      <c r="H585" s="12" t="s">
        <v>1534</v>
      </c>
    </row>
    <row r="586" spans="1:8">
      <c r="B586" s="52"/>
      <c r="H586" s="12" t="s">
        <v>1534</v>
      </c>
    </row>
    <row r="587" spans="1:8">
      <c r="B587" s="52"/>
      <c r="H587" s="12" t="s">
        <v>1534</v>
      </c>
    </row>
    <row r="588" spans="1:8">
      <c r="H588" s="12" t="s">
        <v>1534</v>
      </c>
    </row>
    <row r="589" spans="1:8">
      <c r="B589" s="159" t="s">
        <v>43</v>
      </c>
      <c r="F589" s="574"/>
      <c r="H589" s="12" t="s">
        <v>1534</v>
      </c>
    </row>
    <row r="590" spans="1:8">
      <c r="B590" s="68" t="s">
        <v>9</v>
      </c>
      <c r="E590" s="569" t="s">
        <v>12</v>
      </c>
      <c r="F590" s="572">
        <f>SUM(F3:F589)</f>
        <v>30144896.229999997</v>
      </c>
      <c r="H590" s="12" t="s">
        <v>1534</v>
      </c>
    </row>
    <row r="591" spans="1:8" ht="16" thickBot="1">
      <c r="F591" s="575"/>
      <c r="H591" s="12" t="s">
        <v>1534</v>
      </c>
    </row>
    <row r="592" spans="1:8" ht="16" thickTop="1"/>
  </sheetData>
  <sheetProtection selectLockedCells="1" selectUnlockedCells="1"/>
  <autoFilter ref="A1:I592" xr:uid="{323DB8CC-AABE-4463-B841-BA8B0C9CBAF3}"/>
  <phoneticPr fontId="41" type="noConversion"/>
  <pageMargins left="0.5" right="0.5" top="1" bottom="1" header="0.5" footer="0.5"/>
  <pageSetup paperSize="9" orientation="portrait" r:id="rId1"/>
  <headerFooter>
    <oddHeader>&amp;R&amp;"Times New Roman"&amp;10Shared Facility Hub (SFH) Assets Project
Package 1 - Distribution Centre (DC)</oddHeader>
    <oddFooter>&amp;L&amp;"Times New Roman,Regular"HEATING, VENTILATING AND AIR CONDITIONING
&amp;8 1RI12073-073D06-DAH-BOQ-PM-0001-01&amp;R&amp;"Times New Roman,Regular"23 - Page &amp;P of &amp;N</oddFooter>
  </headerFooter>
  <rowBreaks count="16" manualBreakCount="16">
    <brk id="36" max="16383" man="1"/>
    <brk id="72" max="16383" man="1"/>
    <brk id="104" max="16383" man="1"/>
    <brk id="140" max="16383" man="1"/>
    <brk id="177" max="16383" man="1"/>
    <brk id="215" max="16383" man="1"/>
    <brk id="249" max="16383" man="1"/>
    <brk id="285" max="16383" man="1"/>
    <brk id="319" max="16383" man="1"/>
    <brk id="353" max="16383" man="1"/>
    <brk id="385" max="16383" man="1"/>
    <brk id="414" max="16383" man="1"/>
    <brk id="444" max="16383" man="1"/>
    <brk id="480" max="16383" man="1"/>
    <brk id="518" max="16383" man="1"/>
    <brk id="555"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E249C-C931-41BA-B546-EEF4B36F233B}">
  <sheetPr>
    <tabColor rgb="FFFFFF00"/>
  </sheetPr>
  <dimension ref="A1:I534"/>
  <sheetViews>
    <sheetView showZeros="0" view="pageBreakPreview" zoomScaleNormal="100" zoomScaleSheetLayoutView="100" workbookViewId="0">
      <selection activeCell="I10" sqref="I10"/>
    </sheetView>
  </sheetViews>
  <sheetFormatPr defaultColWidth="9.1796875" defaultRowHeight="15.5"/>
  <cols>
    <col min="1" max="1" width="6.6328125" style="200" customWidth="1"/>
    <col min="2" max="2" width="38.6328125" style="7" customWidth="1"/>
    <col min="3" max="3" width="9" style="32" customWidth="1"/>
    <col min="4" max="4" width="8.453125" style="32" customWidth="1"/>
    <col min="5" max="5" width="15" style="31" customWidth="1"/>
    <col min="6" max="6" width="16.453125" style="31" customWidth="1"/>
    <col min="7" max="7" width="9.1796875" style="4"/>
    <col min="8" max="9" width="9.26953125" style="4" customWidth="1"/>
    <col min="10" max="16384" width="9.1796875" style="4"/>
  </cols>
  <sheetData>
    <row r="1" spans="1:9">
      <c r="A1" s="210" t="s">
        <v>0</v>
      </c>
      <c r="B1" s="183" t="s">
        <v>35</v>
      </c>
      <c r="C1" s="270" t="s">
        <v>3</v>
      </c>
      <c r="D1" s="18" t="s">
        <v>1</v>
      </c>
      <c r="E1" s="19" t="s">
        <v>2</v>
      </c>
      <c r="F1" s="19" t="s">
        <v>4</v>
      </c>
      <c r="H1" s="552" t="s">
        <v>1471</v>
      </c>
      <c r="I1" s="552" t="s">
        <v>1472</v>
      </c>
    </row>
    <row r="2" spans="1:9">
      <c r="A2" s="211"/>
      <c r="B2" s="8"/>
      <c r="C2" s="271"/>
      <c r="D2" s="21"/>
      <c r="E2" s="22"/>
      <c r="F2" s="31" t="s">
        <v>12</v>
      </c>
    </row>
    <row r="3" spans="1:9">
      <c r="A3" s="212"/>
      <c r="B3" s="1"/>
      <c r="C3" s="272"/>
      <c r="D3" s="24"/>
      <c r="E3" s="25"/>
      <c r="F3" s="25"/>
    </row>
    <row r="4" spans="1:9" s="12" customFormat="1" ht="15">
      <c r="A4" s="213"/>
      <c r="B4" s="11" t="s">
        <v>25</v>
      </c>
      <c r="C4" s="273"/>
      <c r="D4" s="27"/>
      <c r="E4" s="28"/>
      <c r="F4" s="28"/>
      <c r="H4" s="12" t="s">
        <v>1535</v>
      </c>
    </row>
    <row r="5" spans="1:9">
      <c r="A5" s="214"/>
      <c r="B5" s="9"/>
      <c r="C5" s="110"/>
      <c r="D5" s="30"/>
      <c r="H5" s="12" t="s">
        <v>1535</v>
      </c>
    </row>
    <row r="6" spans="1:9" ht="31">
      <c r="B6" s="35" t="s">
        <v>521</v>
      </c>
      <c r="C6" s="95"/>
      <c r="D6" s="95"/>
      <c r="E6" s="95"/>
      <c r="F6" s="95"/>
      <c r="H6" s="12" t="s">
        <v>1535</v>
      </c>
    </row>
    <row r="7" spans="1:9">
      <c r="C7" s="95"/>
      <c r="D7" s="95"/>
      <c r="E7" s="95"/>
      <c r="F7" s="95"/>
      <c r="H7" s="12" t="s">
        <v>1535</v>
      </c>
    </row>
    <row r="8" spans="1:9" ht="62">
      <c r="B8" s="35" t="s">
        <v>522</v>
      </c>
      <c r="C8" s="95"/>
      <c r="D8" s="95"/>
      <c r="E8" s="95"/>
      <c r="F8" s="95"/>
      <c r="H8" s="12" t="s">
        <v>1535</v>
      </c>
    </row>
    <row r="9" spans="1:9">
      <c r="C9" s="95"/>
      <c r="D9" s="95"/>
      <c r="E9" s="95"/>
      <c r="F9" s="95"/>
      <c r="H9" s="12" t="s">
        <v>1535</v>
      </c>
    </row>
    <row r="10" spans="1:9">
      <c r="A10" s="200" t="s">
        <v>5</v>
      </c>
      <c r="B10" s="36" t="s">
        <v>523</v>
      </c>
      <c r="C10" s="95">
        <v>1120</v>
      </c>
      <c r="D10" s="95" t="s">
        <v>179</v>
      </c>
      <c r="E10" s="95">
        <f>+_xlfn.XLOOKUP(I10,ccs!O:O,ccs!I:I,0,0,1)</f>
        <v>477.38</v>
      </c>
      <c r="F10" s="149">
        <f>ROUND(ROUND(E10,2)*ROUND(C10,2),2)</f>
        <v>534665.6</v>
      </c>
      <c r="H10" s="12" t="s">
        <v>1535</v>
      </c>
      <c r="I10" t="str">
        <f>+_xlfn.CONCAT(H10,"-",A10)</f>
        <v>B4/26/01-A</v>
      </c>
    </row>
    <row r="11" spans="1:9">
      <c r="B11" s="36"/>
      <c r="C11" s="95"/>
      <c r="D11" s="95"/>
      <c r="E11" s="420"/>
      <c r="F11" s="420"/>
      <c r="H11" s="12" t="s">
        <v>1535</v>
      </c>
      <c r="I11" s="215"/>
    </row>
    <row r="12" spans="1:9" ht="62">
      <c r="B12" s="35" t="s">
        <v>524</v>
      </c>
      <c r="C12" s="95"/>
      <c r="D12" s="95"/>
      <c r="E12" s="32"/>
      <c r="H12" s="12" t="s">
        <v>1535</v>
      </c>
    </row>
    <row r="13" spans="1:9">
      <c r="C13" s="95"/>
      <c r="D13" s="95"/>
      <c r="E13" s="32"/>
      <c r="H13" s="12" t="s">
        <v>1535</v>
      </c>
    </row>
    <row r="14" spans="1:9">
      <c r="A14" s="200" t="s">
        <v>6</v>
      </c>
      <c r="B14" s="36" t="s">
        <v>525</v>
      </c>
      <c r="C14" s="95">
        <v>55</v>
      </c>
      <c r="D14" s="95" t="s">
        <v>179</v>
      </c>
      <c r="E14" s="95">
        <f>+_xlfn.XLOOKUP(I14,ccs!O:O,ccs!I:I,0,0,1)</f>
        <v>721.88</v>
      </c>
      <c r="F14" s="149">
        <f>ROUND(ROUND(E14,2)*ROUND(C14,2),2)</f>
        <v>39703.4</v>
      </c>
      <c r="H14" s="12" t="s">
        <v>1535</v>
      </c>
      <c r="I14" t="str">
        <f>+_xlfn.CONCAT(H14,"-",A14)</f>
        <v>B4/26/01-B</v>
      </c>
    </row>
    <row r="15" spans="1:9">
      <c r="C15" s="95"/>
      <c r="D15" s="95"/>
      <c r="E15" s="421"/>
      <c r="F15" s="302"/>
      <c r="H15" s="12" t="s">
        <v>1535</v>
      </c>
    </row>
    <row r="16" spans="1:9" ht="46.5">
      <c r="B16" s="35" t="s">
        <v>526</v>
      </c>
      <c r="C16" s="95"/>
      <c r="D16" s="95"/>
      <c r="E16" s="420"/>
      <c r="F16" s="420"/>
      <c r="H16" s="12" t="s">
        <v>1535</v>
      </c>
      <c r="I16" s="215"/>
    </row>
    <row r="17" spans="1:9">
      <c r="C17" s="95"/>
      <c r="D17" s="95"/>
      <c r="E17" s="420"/>
      <c r="F17" s="420"/>
      <c r="H17" s="12" t="s">
        <v>1535</v>
      </c>
      <c r="I17" s="215"/>
    </row>
    <row r="18" spans="1:9" ht="62">
      <c r="B18" s="35" t="s">
        <v>527</v>
      </c>
      <c r="C18" s="95"/>
      <c r="D18" s="95"/>
      <c r="E18" s="420"/>
      <c r="F18" s="420"/>
      <c r="H18" s="12" t="s">
        <v>1535</v>
      </c>
      <c r="I18" s="215"/>
    </row>
    <row r="19" spans="1:9">
      <c r="C19" s="95"/>
      <c r="D19" s="95"/>
      <c r="E19" s="420"/>
      <c r="F19" s="420"/>
      <c r="H19" s="12" t="s">
        <v>1535</v>
      </c>
      <c r="I19" s="215"/>
    </row>
    <row r="20" spans="1:9">
      <c r="A20" s="200" t="s">
        <v>7</v>
      </c>
      <c r="B20" s="36" t="s">
        <v>528</v>
      </c>
      <c r="C20" s="95">
        <v>30</v>
      </c>
      <c r="D20" s="95" t="s">
        <v>179</v>
      </c>
      <c r="E20" s="95">
        <f>+_xlfn.XLOOKUP(I20,ccs!O:O,ccs!I:I,0,0,1)</f>
        <v>91.63</v>
      </c>
      <c r="F20" s="149">
        <f>ROUND(ROUND(E20,2)*ROUND(C20,2),2)</f>
        <v>2748.9</v>
      </c>
      <c r="H20" s="12" t="s">
        <v>1535</v>
      </c>
      <c r="I20" t="str">
        <f>+_xlfn.CONCAT(H20,"-",A20)</f>
        <v>B4/26/01-C</v>
      </c>
    </row>
    <row r="21" spans="1:9">
      <c r="C21" s="95"/>
      <c r="D21" s="95"/>
      <c r="E21" s="420"/>
      <c r="F21" s="420"/>
      <c r="H21" s="12" t="s">
        <v>1535</v>
      </c>
      <c r="I21" s="215"/>
    </row>
    <row r="22" spans="1:9" ht="62">
      <c r="B22" s="35" t="s">
        <v>529</v>
      </c>
      <c r="C22" s="95"/>
      <c r="D22" s="95"/>
      <c r="E22" s="420"/>
      <c r="F22" s="420"/>
      <c r="H22" s="12" t="s">
        <v>1535</v>
      </c>
      <c r="I22" s="215"/>
    </row>
    <row r="23" spans="1:9">
      <c r="B23" s="36"/>
      <c r="C23" s="95"/>
      <c r="D23" s="95"/>
      <c r="E23" s="420"/>
      <c r="F23" s="420"/>
      <c r="H23" s="12" t="s">
        <v>1535</v>
      </c>
      <c r="I23" s="215"/>
    </row>
    <row r="24" spans="1:9">
      <c r="A24" s="200" t="s">
        <v>8</v>
      </c>
      <c r="B24" s="4" t="s">
        <v>530</v>
      </c>
      <c r="C24" s="95">
        <v>700</v>
      </c>
      <c r="D24" s="95" t="s">
        <v>179</v>
      </c>
      <c r="E24" s="95">
        <f>+_xlfn.XLOOKUP(I24,ccs!O:O,ccs!I:I,0,0,1)</f>
        <v>63.25</v>
      </c>
      <c r="F24" s="149">
        <f>ROUND(ROUND(E24,2)*ROUND(C24,2),2)</f>
        <v>44275</v>
      </c>
      <c r="H24" s="12" t="s">
        <v>1535</v>
      </c>
      <c r="I24" t="str">
        <f>+_xlfn.CONCAT(H24,"-",A24)</f>
        <v>B4/26/01-D</v>
      </c>
    </row>
    <row r="25" spans="1:9">
      <c r="B25" s="36"/>
      <c r="C25" s="95"/>
      <c r="D25" s="95"/>
      <c r="E25" s="420"/>
      <c r="F25" s="420"/>
      <c r="H25" s="12" t="s">
        <v>1535</v>
      </c>
      <c r="I25" s="215"/>
    </row>
    <row r="26" spans="1:9" ht="62">
      <c r="B26" s="35" t="s">
        <v>531</v>
      </c>
      <c r="C26" s="95"/>
      <c r="D26" s="95"/>
      <c r="E26" s="420"/>
      <c r="F26" s="420"/>
      <c r="H26" s="12" t="s">
        <v>1536</v>
      </c>
      <c r="I26" s="215"/>
    </row>
    <row r="27" spans="1:9">
      <c r="C27" s="95"/>
      <c r="D27" s="95"/>
      <c r="E27" s="420"/>
      <c r="F27" s="420"/>
      <c r="H27" s="12" t="s">
        <v>1536</v>
      </c>
      <c r="I27" s="215"/>
    </row>
    <row r="28" spans="1:9">
      <c r="A28" s="200" t="s">
        <v>5</v>
      </c>
      <c r="B28" s="36" t="s">
        <v>532</v>
      </c>
      <c r="C28" s="95">
        <v>30</v>
      </c>
      <c r="D28" s="95" t="s">
        <v>179</v>
      </c>
      <c r="E28" s="95">
        <f>+_xlfn.XLOOKUP(I28,ccs!O:O,ccs!I:I,0,0,1)</f>
        <v>34</v>
      </c>
      <c r="F28" s="149">
        <f>ROUND(ROUND(E28,2)*ROUND(C28,2),2)</f>
        <v>1020</v>
      </c>
      <c r="H28" s="12" t="s">
        <v>1536</v>
      </c>
      <c r="I28" t="str">
        <f>+_xlfn.CONCAT(H28,"-",A28)</f>
        <v>B4/26/02-A</v>
      </c>
    </row>
    <row r="29" spans="1:9">
      <c r="B29" s="36"/>
      <c r="C29" s="95"/>
      <c r="D29" s="95"/>
      <c r="E29" s="420"/>
      <c r="F29" s="420"/>
      <c r="H29" s="12" t="s">
        <v>1536</v>
      </c>
      <c r="I29" s="215"/>
    </row>
    <row r="30" spans="1:9">
      <c r="A30" s="200" t="s">
        <v>6</v>
      </c>
      <c r="B30" s="36" t="s">
        <v>533</v>
      </c>
      <c r="C30" s="95">
        <v>700</v>
      </c>
      <c r="D30" s="95" t="s">
        <v>179</v>
      </c>
      <c r="E30" s="95">
        <f>+_xlfn.XLOOKUP(I30,ccs!O:O,ccs!I:I,0,0,1)</f>
        <v>26.63</v>
      </c>
      <c r="F30" s="149">
        <f>ROUND(ROUND(E30,2)*ROUND(C30,2),2)</f>
        <v>18641</v>
      </c>
      <c r="H30" s="12" t="s">
        <v>1536</v>
      </c>
      <c r="I30" t="str">
        <f>+_xlfn.CONCAT(H30,"-",A30)</f>
        <v>B4/26/02-B</v>
      </c>
    </row>
    <row r="31" spans="1:9">
      <c r="B31" s="36"/>
      <c r="C31" s="95"/>
      <c r="D31" s="95"/>
      <c r="E31" s="420"/>
      <c r="F31" s="420"/>
      <c r="H31" s="12" t="s">
        <v>1536</v>
      </c>
      <c r="I31" s="215"/>
    </row>
    <row r="32" spans="1:9" ht="62">
      <c r="B32" s="35" t="s">
        <v>534</v>
      </c>
      <c r="C32" s="95"/>
      <c r="D32" s="95"/>
      <c r="E32" s="420"/>
      <c r="F32" s="420"/>
      <c r="H32" s="12" t="s">
        <v>1536</v>
      </c>
      <c r="I32" s="215"/>
    </row>
    <row r="33" spans="1:9">
      <c r="C33" s="95"/>
      <c r="D33" s="95"/>
      <c r="E33" s="420"/>
      <c r="F33" s="420"/>
      <c r="H33" s="12" t="s">
        <v>1536</v>
      </c>
      <c r="I33" s="215"/>
    </row>
    <row r="34" spans="1:9">
      <c r="A34" s="200" t="s">
        <v>7</v>
      </c>
      <c r="B34" s="36" t="s">
        <v>535</v>
      </c>
      <c r="C34" s="95">
        <v>200</v>
      </c>
      <c r="D34" s="95" t="s">
        <v>179</v>
      </c>
      <c r="E34" s="95">
        <f>+_xlfn.XLOOKUP(I34,ccs!O:O,ccs!I:I,0,0,1)</f>
        <v>1003.75</v>
      </c>
      <c r="F34" s="149">
        <f>ROUND(ROUND(E34,2)*ROUND(C34,2),2)</f>
        <v>200750</v>
      </c>
      <c r="H34" s="12" t="s">
        <v>1536</v>
      </c>
      <c r="I34" t="str">
        <f>+_xlfn.CONCAT(H34,"-",A34)</f>
        <v>B4/26/02-C</v>
      </c>
    </row>
    <row r="35" spans="1:9">
      <c r="C35" s="95"/>
      <c r="D35" s="95"/>
      <c r="E35" s="420"/>
      <c r="F35" s="420"/>
      <c r="H35" s="12" t="s">
        <v>1536</v>
      </c>
      <c r="I35" s="215"/>
    </row>
    <row r="36" spans="1:9">
      <c r="A36" s="200" t="s">
        <v>8</v>
      </c>
      <c r="B36" s="36" t="s">
        <v>536</v>
      </c>
      <c r="C36" s="95">
        <v>1500</v>
      </c>
      <c r="D36" s="95" t="s">
        <v>179</v>
      </c>
      <c r="E36" s="95">
        <f>+_xlfn.XLOOKUP(I36,ccs!O:O,ccs!I:I,0,0,1)</f>
        <v>547.75</v>
      </c>
      <c r="F36" s="149">
        <f>ROUND(ROUND(E36,2)*ROUND(C36,2),2)</f>
        <v>821625</v>
      </c>
      <c r="H36" s="12" t="s">
        <v>1536</v>
      </c>
      <c r="I36" t="str">
        <f>+_xlfn.CONCAT(H36,"-",A36)</f>
        <v>B4/26/02-D</v>
      </c>
    </row>
    <row r="37" spans="1:9">
      <c r="C37" s="95"/>
      <c r="D37" s="95"/>
      <c r="E37" s="420"/>
      <c r="F37" s="420"/>
      <c r="H37" s="12" t="s">
        <v>1536</v>
      </c>
      <c r="I37" s="215"/>
    </row>
    <row r="38" spans="1:9">
      <c r="A38" s="200" t="s">
        <v>10</v>
      </c>
      <c r="B38" s="36" t="s">
        <v>537</v>
      </c>
      <c r="C38" s="95">
        <v>150</v>
      </c>
      <c r="D38" s="95" t="s">
        <v>179</v>
      </c>
      <c r="E38" s="95">
        <f>+_xlfn.XLOOKUP(I38,ccs!O:O,ccs!I:I,0,0,1)</f>
        <v>233.38</v>
      </c>
      <c r="F38" s="149">
        <f>ROUND(ROUND(E38,2)*ROUND(C38,2),2)</f>
        <v>35007</v>
      </c>
      <c r="H38" s="12" t="s">
        <v>1536</v>
      </c>
      <c r="I38" t="str">
        <f>+_xlfn.CONCAT(H38,"-",A38)</f>
        <v>B4/26/02-E</v>
      </c>
    </row>
    <row r="39" spans="1:9">
      <c r="B39" s="36"/>
      <c r="C39" s="95"/>
      <c r="D39" s="95"/>
      <c r="E39" s="420"/>
      <c r="F39" s="420"/>
      <c r="H39" s="12" t="s">
        <v>1536</v>
      </c>
      <c r="I39" s="215"/>
    </row>
    <row r="40" spans="1:9">
      <c r="A40" s="200" t="s">
        <v>11</v>
      </c>
      <c r="B40" s="36" t="s">
        <v>538</v>
      </c>
      <c r="C40" s="95">
        <v>50</v>
      </c>
      <c r="D40" s="95" t="s">
        <v>179</v>
      </c>
      <c r="E40" s="95">
        <f>+_xlfn.XLOOKUP(I40,ccs!O:O,ccs!I:I,0,0,1)</f>
        <v>131.13</v>
      </c>
      <c r="F40" s="149">
        <f>ROUND(ROUND(E40,2)*ROUND(C40,2),2)</f>
        <v>6556.5</v>
      </c>
      <c r="H40" s="12" t="s">
        <v>1536</v>
      </c>
      <c r="I40" t="str">
        <f>+_xlfn.CONCAT(H40,"-",A40)</f>
        <v>B4/26/02-F</v>
      </c>
    </row>
    <row r="41" spans="1:9">
      <c r="B41" s="36"/>
      <c r="C41" s="95"/>
      <c r="D41" s="95"/>
      <c r="E41" s="420"/>
      <c r="F41" s="420"/>
      <c r="H41" s="12" t="s">
        <v>1536</v>
      </c>
      <c r="I41" s="215"/>
    </row>
    <row r="42" spans="1:9">
      <c r="A42" s="200" t="s">
        <v>27</v>
      </c>
      <c r="B42" s="36" t="s">
        <v>539</v>
      </c>
      <c r="C42" s="95">
        <v>640</v>
      </c>
      <c r="D42" s="95" t="s">
        <v>179</v>
      </c>
      <c r="E42" s="95">
        <f>+_xlfn.XLOOKUP(I42,ccs!O:O,ccs!I:I,0,0,1)</f>
        <v>57.63</v>
      </c>
      <c r="F42" s="149">
        <f>ROUND(ROUND(E42,2)*ROUND(C42,2),2)</f>
        <v>36883.199999999997</v>
      </c>
      <c r="H42" s="12" t="s">
        <v>1536</v>
      </c>
      <c r="I42" t="str">
        <f>+_xlfn.CONCAT(H42,"-",A42)</f>
        <v>B4/26/02-G</v>
      </c>
    </row>
    <row r="43" spans="1:9">
      <c r="C43" s="95"/>
      <c r="D43" s="95"/>
      <c r="E43" s="420"/>
      <c r="F43" s="420"/>
      <c r="H43" s="12" t="s">
        <v>1536</v>
      </c>
      <c r="I43" s="215"/>
    </row>
    <row r="44" spans="1:9" ht="62">
      <c r="B44" s="35" t="s">
        <v>540</v>
      </c>
      <c r="C44" s="95"/>
      <c r="D44" s="95"/>
      <c r="E44" s="420"/>
      <c r="F44" s="420"/>
      <c r="H44" s="12" t="s">
        <v>1536</v>
      </c>
      <c r="I44" s="215"/>
    </row>
    <row r="45" spans="1:9">
      <c r="C45" s="95"/>
      <c r="D45" s="95"/>
      <c r="E45" s="420"/>
      <c r="F45" s="420"/>
      <c r="H45" s="12" t="s">
        <v>1536</v>
      </c>
      <c r="I45" s="215"/>
    </row>
    <row r="46" spans="1:9">
      <c r="A46" s="200" t="s">
        <v>28</v>
      </c>
      <c r="B46" s="36" t="s">
        <v>535</v>
      </c>
      <c r="C46" s="95">
        <v>575</v>
      </c>
      <c r="D46" s="95" t="s">
        <v>179</v>
      </c>
      <c r="E46" s="95">
        <f>+_xlfn.XLOOKUP(I46,ccs!O:O,ccs!I:I,0,0,1)</f>
        <v>952.75</v>
      </c>
      <c r="F46" s="149">
        <f>ROUND(ROUND(E46,2)*ROUND(C46,2),2)</f>
        <v>547831.25</v>
      </c>
      <c r="H46" s="12" t="s">
        <v>1536</v>
      </c>
      <c r="I46" t="str">
        <f>+_xlfn.CONCAT(H46,"-",A46)</f>
        <v>B4/26/02-H</v>
      </c>
    </row>
    <row r="47" spans="1:9">
      <c r="C47" s="95"/>
      <c r="D47" s="95"/>
      <c r="E47" s="420"/>
      <c r="F47" s="420"/>
      <c r="H47" s="12" t="s">
        <v>1536</v>
      </c>
      <c r="I47" s="215"/>
    </row>
    <row r="48" spans="1:9">
      <c r="A48" s="200" t="s">
        <v>33</v>
      </c>
      <c r="B48" s="36" t="s">
        <v>541</v>
      </c>
      <c r="C48" s="95">
        <v>450</v>
      </c>
      <c r="D48" s="95" t="s">
        <v>179</v>
      </c>
      <c r="E48" s="95">
        <f>+_xlfn.XLOOKUP(I48,ccs!O:O,ccs!I:I,0,0,1)</f>
        <v>747.25</v>
      </c>
      <c r="F48" s="149">
        <f>ROUND(ROUND(E48,2)*ROUND(C48,2),2)</f>
        <v>336262.5</v>
      </c>
      <c r="H48" s="12" t="s">
        <v>1536</v>
      </c>
      <c r="I48" t="str">
        <f>+_xlfn.CONCAT(H48,"-",A48)</f>
        <v>B4/26/02-J</v>
      </c>
    </row>
    <row r="49" spans="1:9">
      <c r="B49" s="36"/>
      <c r="C49" s="95"/>
      <c r="D49" s="95"/>
      <c r="E49" s="420"/>
      <c r="F49" s="420"/>
      <c r="H49" s="12" t="s">
        <v>1536</v>
      </c>
      <c r="I49" s="215"/>
    </row>
    <row r="50" spans="1:9">
      <c r="A50" s="200" t="s">
        <v>34</v>
      </c>
      <c r="B50" s="36" t="s">
        <v>536</v>
      </c>
      <c r="C50" s="95">
        <v>610</v>
      </c>
      <c r="D50" s="95" t="s">
        <v>179</v>
      </c>
      <c r="E50" s="95">
        <f>+_xlfn.XLOOKUP(I50,ccs!O:O,ccs!I:I,0,0,1)</f>
        <v>511.75</v>
      </c>
      <c r="F50" s="149">
        <f>ROUND(ROUND(E50,2)*ROUND(C50,2),2)</f>
        <v>312167.5</v>
      </c>
      <c r="H50" s="12" t="s">
        <v>1536</v>
      </c>
      <c r="I50" t="str">
        <f>+_xlfn.CONCAT(H50,"-",A50)</f>
        <v>B4/26/02-K</v>
      </c>
    </row>
    <row r="51" spans="1:9">
      <c r="B51" s="36"/>
      <c r="C51" s="95"/>
      <c r="D51" s="95"/>
      <c r="E51" s="420"/>
      <c r="F51" s="420"/>
      <c r="H51" s="12" t="s">
        <v>1536</v>
      </c>
      <c r="I51" s="215"/>
    </row>
    <row r="52" spans="1:9">
      <c r="A52" s="200" t="s">
        <v>39</v>
      </c>
      <c r="B52" s="36" t="s">
        <v>542</v>
      </c>
      <c r="C52" s="95">
        <v>45</v>
      </c>
      <c r="D52" s="95" t="s">
        <v>179</v>
      </c>
      <c r="E52" s="95">
        <f>+_xlfn.XLOOKUP(I52,ccs!O:O,ccs!I:I,0,0,1)</f>
        <v>288.88</v>
      </c>
      <c r="F52" s="149">
        <f>ROUND(ROUND(E52,2)*ROUND(C52,2),2)</f>
        <v>12999.6</v>
      </c>
      <c r="H52" s="12" t="s">
        <v>1536</v>
      </c>
      <c r="I52" t="str">
        <f>+_xlfn.CONCAT(H52,"-",A52)</f>
        <v>B4/26/02-L</v>
      </c>
    </row>
    <row r="53" spans="1:9">
      <c r="B53" s="36"/>
      <c r="C53" s="95"/>
      <c r="D53" s="95"/>
      <c r="E53" s="420"/>
      <c r="F53" s="420"/>
      <c r="H53" s="12" t="s">
        <v>1536</v>
      </c>
      <c r="I53" s="215"/>
    </row>
    <row r="54" spans="1:9">
      <c r="A54" s="200" t="s">
        <v>38</v>
      </c>
      <c r="B54" s="36" t="s">
        <v>528</v>
      </c>
      <c r="C54" s="95">
        <v>2900</v>
      </c>
      <c r="D54" s="95" t="s">
        <v>179</v>
      </c>
      <c r="E54" s="95">
        <f>+_xlfn.XLOOKUP(I54,ccs!O:O,ccs!I:I,0,0,1)</f>
        <v>60.63</v>
      </c>
      <c r="F54" s="149">
        <f>ROUND(ROUND(E54,2)*ROUND(C54,2),2)</f>
        <v>175827</v>
      </c>
      <c r="H54" s="12" t="s">
        <v>1536</v>
      </c>
      <c r="I54" t="str">
        <f>+_xlfn.CONCAT(H54,"-",A54)</f>
        <v>B4/26/02-M</v>
      </c>
    </row>
    <row r="55" spans="1:9">
      <c r="B55" s="36"/>
      <c r="C55" s="95"/>
      <c r="D55" s="95"/>
      <c r="E55" s="420"/>
      <c r="F55" s="420"/>
      <c r="H55" s="12" t="s">
        <v>1536</v>
      </c>
      <c r="I55" s="215"/>
    </row>
    <row r="56" spans="1:9" ht="31">
      <c r="B56" s="35" t="s">
        <v>543</v>
      </c>
      <c r="C56" s="95"/>
      <c r="D56" s="95"/>
      <c r="E56" s="420"/>
      <c r="F56" s="420"/>
      <c r="H56" s="12" t="s">
        <v>1537</v>
      </c>
      <c r="I56" s="215"/>
    </row>
    <row r="57" spans="1:9">
      <c r="B57" s="36"/>
      <c r="C57" s="95"/>
      <c r="D57" s="95"/>
      <c r="E57" s="420"/>
      <c r="F57" s="420"/>
      <c r="H57" s="12" t="s">
        <v>1537</v>
      </c>
      <c r="I57" s="215"/>
    </row>
    <row r="58" spans="1:9">
      <c r="A58" s="200" t="s">
        <v>5</v>
      </c>
      <c r="B58" s="36" t="s">
        <v>544</v>
      </c>
      <c r="C58" s="95">
        <v>450</v>
      </c>
      <c r="D58" s="95" t="s">
        <v>179</v>
      </c>
      <c r="E58" s="95">
        <f>+_xlfn.XLOOKUP(I58,ccs!O:O,ccs!I:I,0,0,1)</f>
        <v>39.630000000000003</v>
      </c>
      <c r="F58" s="149">
        <f>ROUND(ROUND(E58,2)*ROUND(C58,2),2)</f>
        <v>17833.5</v>
      </c>
      <c r="H58" s="12" t="s">
        <v>1537</v>
      </c>
      <c r="I58" t="str">
        <f>+_xlfn.CONCAT(H58,"-",A58)</f>
        <v>B4/26/03-A</v>
      </c>
    </row>
    <row r="59" spans="1:9">
      <c r="B59" s="36"/>
      <c r="C59" s="95"/>
      <c r="D59" s="95"/>
      <c r="E59" s="420"/>
      <c r="F59" s="420"/>
      <c r="H59" s="12" t="s">
        <v>1537</v>
      </c>
      <c r="I59" s="215"/>
    </row>
    <row r="60" spans="1:9">
      <c r="A60" s="200" t="s">
        <v>6</v>
      </c>
      <c r="B60" s="36" t="s">
        <v>545</v>
      </c>
      <c r="C60" s="95">
        <v>755</v>
      </c>
      <c r="D60" s="95" t="s">
        <v>179</v>
      </c>
      <c r="E60" s="95">
        <f>+_xlfn.XLOOKUP(I60,ccs!O:O,ccs!I:I,0,0,1)</f>
        <v>48.63</v>
      </c>
      <c r="F60" s="149">
        <f>ROUND(ROUND(E60,2)*ROUND(C60,2),2)</f>
        <v>36715.65</v>
      </c>
      <c r="H60" s="12" t="s">
        <v>1537</v>
      </c>
      <c r="I60" t="str">
        <f>+_xlfn.CONCAT(H60,"-",A60)</f>
        <v>B4/26/03-B</v>
      </c>
    </row>
    <row r="61" spans="1:9">
      <c r="B61" s="36"/>
      <c r="C61" s="95"/>
      <c r="D61" s="95"/>
      <c r="E61" s="420"/>
      <c r="F61" s="420"/>
      <c r="H61" s="12" t="s">
        <v>1537</v>
      </c>
      <c r="I61" s="215"/>
    </row>
    <row r="62" spans="1:9">
      <c r="A62" s="200" t="s">
        <v>7</v>
      </c>
      <c r="B62" s="36" t="s">
        <v>546</v>
      </c>
      <c r="C62" s="95">
        <v>15</v>
      </c>
      <c r="D62" s="95" t="s">
        <v>179</v>
      </c>
      <c r="E62" s="95">
        <f>+_xlfn.XLOOKUP(I62,ccs!O:O,ccs!I:I,0,0,1)</f>
        <v>62.13</v>
      </c>
      <c r="F62" s="149">
        <f>ROUND(ROUND(E62,2)*ROUND(C62,2),2)</f>
        <v>931.95</v>
      </c>
      <c r="H62" s="12" t="s">
        <v>1537</v>
      </c>
      <c r="I62" t="str">
        <f>+_xlfn.CONCAT(H62,"-",A62)</f>
        <v>B4/26/03-C</v>
      </c>
    </row>
    <row r="63" spans="1:9">
      <c r="C63" s="95"/>
      <c r="D63" s="95"/>
      <c r="E63" s="420"/>
      <c r="F63" s="420"/>
      <c r="H63" s="12" t="s">
        <v>1537</v>
      </c>
      <c r="I63" s="215"/>
    </row>
    <row r="64" spans="1:9" ht="46.5">
      <c r="B64" s="35" t="s">
        <v>547</v>
      </c>
      <c r="C64" s="95"/>
      <c r="D64" s="95"/>
      <c r="E64" s="420"/>
      <c r="F64" s="420"/>
      <c r="H64" s="12" t="s">
        <v>1537</v>
      </c>
      <c r="I64" s="215"/>
    </row>
    <row r="65" spans="1:9">
      <c r="C65" s="95"/>
      <c r="D65" s="95"/>
      <c r="E65" s="420"/>
      <c r="F65" s="420"/>
      <c r="H65" s="12" t="s">
        <v>1537</v>
      </c>
      <c r="I65" s="215"/>
    </row>
    <row r="66" spans="1:9">
      <c r="A66" s="200" t="s">
        <v>8</v>
      </c>
      <c r="B66" s="36" t="s">
        <v>548</v>
      </c>
      <c r="C66" s="95">
        <v>80</v>
      </c>
      <c r="D66" s="95" t="s">
        <v>179</v>
      </c>
      <c r="E66" s="95">
        <f>+_xlfn.XLOOKUP(I66,ccs!O:O,ccs!I:I,0,0,1)</f>
        <v>294.25</v>
      </c>
      <c r="F66" s="149">
        <f>ROUND(ROUND(E66,2)*ROUND(C66,2),2)</f>
        <v>23540</v>
      </c>
      <c r="H66" s="12" t="s">
        <v>1537</v>
      </c>
      <c r="I66" t="str">
        <f>+_xlfn.CONCAT(H66,"-",A66)</f>
        <v>B4/26/03-D</v>
      </c>
    </row>
    <row r="67" spans="1:9">
      <c r="C67" s="95"/>
      <c r="D67" s="95"/>
      <c r="E67" s="420"/>
      <c r="F67" s="420"/>
      <c r="H67" s="12" t="s">
        <v>1537</v>
      </c>
      <c r="I67" s="215"/>
    </row>
    <row r="68" spans="1:9">
      <c r="A68" s="200" t="s">
        <v>10</v>
      </c>
      <c r="B68" s="36" t="s">
        <v>549</v>
      </c>
      <c r="C68" s="95">
        <v>60</v>
      </c>
      <c r="D68" s="95" t="s">
        <v>179</v>
      </c>
      <c r="E68" s="95">
        <f>+_xlfn.XLOOKUP(I68,ccs!O:O,ccs!I:I,0,0,1)</f>
        <v>243.25</v>
      </c>
      <c r="F68" s="149">
        <f>ROUND(ROUND(E68,2)*ROUND(C68,2),2)</f>
        <v>14595</v>
      </c>
      <c r="H68" s="12" t="s">
        <v>1537</v>
      </c>
      <c r="I68" t="str">
        <f>+_xlfn.CONCAT(H68,"-",A68)</f>
        <v>B4/26/03-E</v>
      </c>
    </row>
    <row r="69" spans="1:9">
      <c r="B69" s="36"/>
      <c r="C69" s="95"/>
      <c r="D69" s="95"/>
      <c r="E69" s="420"/>
      <c r="F69" s="420"/>
      <c r="H69" s="12" t="s">
        <v>1537</v>
      </c>
      <c r="I69" s="215"/>
    </row>
    <row r="70" spans="1:9">
      <c r="A70" s="200" t="s">
        <v>11</v>
      </c>
      <c r="B70" s="36" t="s">
        <v>550</v>
      </c>
      <c r="C70" s="95">
        <v>2200</v>
      </c>
      <c r="D70" s="95" t="s">
        <v>179</v>
      </c>
      <c r="E70" s="95">
        <f>+_xlfn.XLOOKUP(I70,ccs!O:O,ccs!I:I,0,0,1)</f>
        <v>184.75</v>
      </c>
      <c r="F70" s="149">
        <f>ROUND(ROUND(E70,2)*ROUND(C70,2),2)</f>
        <v>406450</v>
      </c>
      <c r="H70" s="12" t="s">
        <v>1537</v>
      </c>
      <c r="I70" t="str">
        <f>+_xlfn.CONCAT(H70,"-",A70)</f>
        <v>B4/26/03-F</v>
      </c>
    </row>
    <row r="71" spans="1:9">
      <c r="C71" s="95"/>
      <c r="D71" s="95"/>
      <c r="E71" s="420"/>
      <c r="F71" s="420"/>
      <c r="H71" s="12" t="s">
        <v>1537</v>
      </c>
      <c r="I71" s="215"/>
    </row>
    <row r="72" spans="1:9" customFormat="1">
      <c r="A72" s="200" t="s">
        <v>27</v>
      </c>
      <c r="B72" s="36" t="s">
        <v>551</v>
      </c>
      <c r="C72" s="95">
        <v>325</v>
      </c>
      <c r="D72" s="95" t="s">
        <v>179</v>
      </c>
      <c r="E72" s="95">
        <f>+_xlfn.XLOOKUP(I72,ccs!O:O,ccs!I:I,0,0,1)</f>
        <v>123.88</v>
      </c>
      <c r="F72" s="149">
        <f>ROUND(ROUND(E72,2)*ROUND(C72,2),2)</f>
        <v>40261</v>
      </c>
      <c r="H72" s="12" t="s">
        <v>1537</v>
      </c>
      <c r="I72" t="str">
        <f>+_xlfn.CONCAT(H72,"-",A72)</f>
        <v>B4/26/03-G</v>
      </c>
    </row>
    <row r="73" spans="1:9" customFormat="1" ht="15">
      <c r="A73" s="312"/>
      <c r="H73" s="12" t="s">
        <v>1537</v>
      </c>
    </row>
    <row r="74" spans="1:9" customFormat="1">
      <c r="A74" s="200" t="s">
        <v>28</v>
      </c>
      <c r="B74" s="36" t="s">
        <v>552</v>
      </c>
      <c r="C74" s="95">
        <v>10</v>
      </c>
      <c r="D74" s="95" t="s">
        <v>179</v>
      </c>
      <c r="E74" s="95">
        <f>+_xlfn.XLOOKUP(I74,ccs!O:O,ccs!I:I,0,0,1)</f>
        <v>101.38</v>
      </c>
      <c r="F74" s="149">
        <f>ROUND(ROUND(E74,2)*ROUND(C74,2),2)</f>
        <v>1013.8</v>
      </c>
      <c r="H74" s="12" t="s">
        <v>1537</v>
      </c>
      <c r="I74" t="str">
        <f>+_xlfn.CONCAT(H74,"-",A74)</f>
        <v>B4/26/03-H</v>
      </c>
    </row>
    <row r="75" spans="1:9" customFormat="1" ht="15">
      <c r="A75" s="312"/>
      <c r="H75" s="12" t="s">
        <v>1537</v>
      </c>
    </row>
    <row r="76" spans="1:9">
      <c r="A76" s="200" t="s">
        <v>33</v>
      </c>
      <c r="B76" s="36" t="s">
        <v>553</v>
      </c>
      <c r="C76" s="95">
        <v>45</v>
      </c>
      <c r="D76" s="95" t="s">
        <v>179</v>
      </c>
      <c r="E76" s="95">
        <f>+_xlfn.XLOOKUP(I76,ccs!O:O,ccs!I:I,0,0,1)</f>
        <v>51.63</v>
      </c>
      <c r="F76" s="149">
        <f>ROUND(ROUND(E76,2)*ROUND(C76,2),2)</f>
        <v>2323.35</v>
      </c>
      <c r="H76" s="12" t="s">
        <v>1537</v>
      </c>
      <c r="I76" t="str">
        <f>+_xlfn.CONCAT(H76,"-",A76)</f>
        <v>B4/26/03-J</v>
      </c>
    </row>
    <row r="77" spans="1:9">
      <c r="C77" s="95"/>
      <c r="D77" s="95"/>
      <c r="E77" s="420"/>
      <c r="F77" s="420"/>
      <c r="H77" s="12" t="s">
        <v>1537</v>
      </c>
      <c r="I77" s="215"/>
    </row>
    <row r="78" spans="1:9">
      <c r="A78" s="200" t="s">
        <v>34</v>
      </c>
      <c r="B78" s="36" t="s">
        <v>532</v>
      </c>
      <c r="C78" s="95">
        <v>2900</v>
      </c>
      <c r="D78" s="95" t="s">
        <v>179</v>
      </c>
      <c r="E78" s="95">
        <f>+_xlfn.XLOOKUP(I78,ccs!O:O,ccs!I:I,0,0,1)</f>
        <v>29.13</v>
      </c>
      <c r="F78" s="149">
        <f>ROUND(ROUND(E78,2)*ROUND(C78,2),2)</f>
        <v>84477</v>
      </c>
      <c r="H78" s="12" t="s">
        <v>1537</v>
      </c>
      <c r="I78" t="str">
        <f>+_xlfn.CONCAT(H78,"-",A78)</f>
        <v>B4/26/03-K</v>
      </c>
    </row>
    <row r="79" spans="1:9">
      <c r="B79" s="36"/>
      <c r="C79" s="95"/>
      <c r="D79" s="95"/>
      <c r="E79" s="420"/>
      <c r="F79" s="420"/>
      <c r="H79" s="12" t="s">
        <v>1537</v>
      </c>
      <c r="I79" s="215"/>
    </row>
    <row r="80" spans="1:9">
      <c r="A80" s="200" t="s">
        <v>39</v>
      </c>
      <c r="B80" s="36" t="s">
        <v>554</v>
      </c>
      <c r="C80" s="95">
        <v>640</v>
      </c>
      <c r="D80" s="95" t="s">
        <v>179</v>
      </c>
      <c r="E80" s="95">
        <f>+_xlfn.XLOOKUP(I80,ccs!O:O,ccs!I:I,0,0,1)</f>
        <v>26.13</v>
      </c>
      <c r="F80" s="149">
        <f>ROUND(ROUND(E80,2)*ROUND(C80,2),2)</f>
        <v>16723.2</v>
      </c>
      <c r="H80" s="12" t="s">
        <v>1537</v>
      </c>
      <c r="I80" t="str">
        <f>+_xlfn.CONCAT(H80,"-",A80)</f>
        <v>B4/26/03-L</v>
      </c>
    </row>
    <row r="81" spans="1:9">
      <c r="B81" s="36"/>
      <c r="C81" s="95"/>
      <c r="D81" s="95"/>
      <c r="E81" s="420"/>
      <c r="F81" s="420"/>
      <c r="H81" s="12" t="s">
        <v>1537</v>
      </c>
      <c r="I81" s="215"/>
    </row>
    <row r="82" spans="1:9" ht="46.5">
      <c r="B82" s="35" t="s">
        <v>555</v>
      </c>
      <c r="C82" s="95"/>
      <c r="D82" s="95"/>
      <c r="E82" s="420"/>
      <c r="F82" s="420"/>
      <c r="H82" s="12" t="s">
        <v>1537</v>
      </c>
      <c r="I82" s="215"/>
    </row>
    <row r="83" spans="1:9">
      <c r="C83" s="95"/>
      <c r="D83" s="95"/>
      <c r="E83" s="420"/>
      <c r="F83" s="420"/>
      <c r="H83" s="12" t="s">
        <v>1537</v>
      </c>
      <c r="I83" s="215"/>
    </row>
    <row r="84" spans="1:9" ht="77.5">
      <c r="B84" s="35" t="s">
        <v>556</v>
      </c>
      <c r="C84" s="95"/>
      <c r="D84" s="95"/>
      <c r="E84" s="420"/>
      <c r="F84" s="420"/>
      <c r="H84" s="12" t="s">
        <v>1537</v>
      </c>
      <c r="I84" s="215"/>
    </row>
    <row r="85" spans="1:9">
      <c r="C85" s="95"/>
      <c r="D85" s="95"/>
      <c r="E85" s="420"/>
      <c r="F85" s="420"/>
      <c r="H85" s="12" t="s">
        <v>1537</v>
      </c>
      <c r="I85" s="215"/>
    </row>
    <row r="86" spans="1:9" ht="31">
      <c r="A86" s="200" t="s">
        <v>38</v>
      </c>
      <c r="B86" s="36" t="s">
        <v>557</v>
      </c>
      <c r="C86" s="95">
        <v>1</v>
      </c>
      <c r="D86" s="95" t="s">
        <v>0</v>
      </c>
      <c r="E86" s="95">
        <f>+_xlfn.XLOOKUP(I86,ccs!O:O,ccs!I:I,0,0,1)</f>
        <v>128825</v>
      </c>
      <c r="F86" s="149">
        <f>ROUND(ROUND(E86,2)*ROUND(C86,2),2)</f>
        <v>128825</v>
      </c>
      <c r="H86" s="12" t="s">
        <v>1537</v>
      </c>
      <c r="I86" t="str">
        <f>+_xlfn.CONCAT(H86,"-",A86)</f>
        <v>B4/26/03-M</v>
      </c>
    </row>
    <row r="87" spans="1:9">
      <c r="C87" s="95"/>
      <c r="D87" s="95"/>
      <c r="E87" s="420"/>
      <c r="F87" s="420"/>
      <c r="H87" s="12" t="s">
        <v>1537</v>
      </c>
      <c r="I87" s="215"/>
    </row>
    <row r="88" spans="1:9" ht="31">
      <c r="B88" s="35" t="s">
        <v>558</v>
      </c>
      <c r="C88" s="95"/>
      <c r="D88" s="95"/>
      <c r="E88" s="420"/>
      <c r="F88" s="420"/>
      <c r="H88" s="12" t="s">
        <v>1538</v>
      </c>
      <c r="I88" s="215"/>
    </row>
    <row r="89" spans="1:9">
      <c r="C89" s="95"/>
      <c r="D89" s="95"/>
      <c r="E89" s="420"/>
      <c r="F89" s="420"/>
      <c r="H89" s="12" t="s">
        <v>1538</v>
      </c>
      <c r="I89" s="215"/>
    </row>
    <row r="90" spans="1:9" ht="31">
      <c r="B90" s="35" t="s">
        <v>559</v>
      </c>
      <c r="C90" s="95"/>
      <c r="D90" s="95"/>
      <c r="E90" s="420"/>
      <c r="F90" s="420"/>
      <c r="H90" s="12" t="s">
        <v>1538</v>
      </c>
      <c r="I90" s="215"/>
    </row>
    <row r="91" spans="1:9">
      <c r="C91" s="95"/>
      <c r="D91" s="95"/>
      <c r="E91" s="420"/>
      <c r="F91" s="420"/>
      <c r="H91" s="12" t="s">
        <v>1538</v>
      </c>
      <c r="I91" s="215"/>
    </row>
    <row r="92" spans="1:9">
      <c r="A92" s="200" t="s">
        <v>5</v>
      </c>
      <c r="B92" s="36" t="s">
        <v>560</v>
      </c>
      <c r="C92" s="95">
        <v>55</v>
      </c>
      <c r="D92" s="95" t="s">
        <v>179</v>
      </c>
      <c r="E92" s="95">
        <f>+_xlfn.XLOOKUP(I92,ccs!O:O,ccs!I:I,0,0,1)</f>
        <v>232.63</v>
      </c>
      <c r="F92" s="149">
        <f>ROUND(ROUND(E92,2)*ROUND(C92,2),2)</f>
        <v>12794.65</v>
      </c>
      <c r="H92" s="12" t="s">
        <v>1538</v>
      </c>
      <c r="I92" t="str">
        <f>+_xlfn.CONCAT(H92,"-",A92)</f>
        <v>B4/26/04-A</v>
      </c>
    </row>
    <row r="93" spans="1:9">
      <c r="C93" s="95"/>
      <c r="D93" s="95"/>
      <c r="E93" s="420"/>
      <c r="F93" s="420"/>
      <c r="H93" s="12" t="s">
        <v>1538</v>
      </c>
      <c r="I93" s="215"/>
    </row>
    <row r="94" spans="1:9">
      <c r="A94" s="200" t="s">
        <v>6</v>
      </c>
      <c r="B94" s="36" t="s">
        <v>561</v>
      </c>
      <c r="C94" s="95">
        <v>80</v>
      </c>
      <c r="D94" s="95" t="s">
        <v>179</v>
      </c>
      <c r="E94" s="95">
        <f>+_xlfn.XLOOKUP(I94,ccs!O:O,ccs!I:I,0,0,1)</f>
        <v>263</v>
      </c>
      <c r="F94" s="149">
        <f>ROUND(ROUND(E94,2)*ROUND(C94,2),2)</f>
        <v>21040</v>
      </c>
      <c r="H94" s="12" t="s">
        <v>1538</v>
      </c>
      <c r="I94" t="str">
        <f>+_xlfn.CONCAT(H94,"-",A94)</f>
        <v>B4/26/04-B</v>
      </c>
    </row>
    <row r="95" spans="1:9">
      <c r="C95" s="95"/>
      <c r="D95" s="95"/>
      <c r="E95" s="420"/>
      <c r="F95" s="420"/>
      <c r="H95" s="12" t="s">
        <v>1538</v>
      </c>
      <c r="I95" s="215"/>
    </row>
    <row r="96" spans="1:9">
      <c r="A96" s="200" t="s">
        <v>7</v>
      </c>
      <c r="B96" s="36" t="s">
        <v>562</v>
      </c>
      <c r="C96" s="95">
        <v>140</v>
      </c>
      <c r="D96" s="95" t="s">
        <v>179</v>
      </c>
      <c r="E96" s="95">
        <f>+_xlfn.XLOOKUP(I96,ccs!O:O,ccs!I:I,0,0,1)</f>
        <v>300.75</v>
      </c>
      <c r="F96" s="149">
        <f>ROUND(ROUND(E96,2)*ROUND(C96,2),2)</f>
        <v>42105</v>
      </c>
      <c r="H96" s="12" t="s">
        <v>1538</v>
      </c>
      <c r="I96" t="str">
        <f>+_xlfn.CONCAT(H96,"-",A96)</f>
        <v>B4/26/04-C</v>
      </c>
    </row>
    <row r="97" spans="1:9">
      <c r="C97" s="95"/>
      <c r="D97" s="95"/>
      <c r="E97" s="420"/>
      <c r="F97" s="420"/>
      <c r="H97" s="12" t="s">
        <v>1538</v>
      </c>
      <c r="I97" s="215"/>
    </row>
    <row r="98" spans="1:9" ht="31">
      <c r="B98" s="35" t="s">
        <v>563</v>
      </c>
      <c r="C98" s="95"/>
      <c r="D98" s="95"/>
      <c r="E98" s="420"/>
      <c r="F98" s="420"/>
      <c r="H98" s="12" t="s">
        <v>1538</v>
      </c>
      <c r="I98" s="215"/>
    </row>
    <row r="99" spans="1:9">
      <c r="C99" s="95"/>
      <c r="D99" s="95"/>
      <c r="E99" s="420"/>
      <c r="F99" s="420"/>
      <c r="H99" s="12" t="s">
        <v>1538</v>
      </c>
      <c r="I99" s="215"/>
    </row>
    <row r="100" spans="1:9">
      <c r="A100" s="200" t="s">
        <v>8</v>
      </c>
      <c r="B100" s="36" t="s">
        <v>564</v>
      </c>
      <c r="C100" s="95">
        <v>10</v>
      </c>
      <c r="D100" s="95" t="s">
        <v>179</v>
      </c>
      <c r="E100" s="95">
        <f>+_xlfn.XLOOKUP(I100,ccs!O:O,ccs!I:I,0,0,1)</f>
        <v>161.88</v>
      </c>
      <c r="F100" s="149">
        <f>ROUND(ROUND(E100,2)*ROUND(C100,2),2)</f>
        <v>1618.8</v>
      </c>
      <c r="H100" s="12" t="s">
        <v>1538</v>
      </c>
      <c r="I100" t="str">
        <f>+_xlfn.CONCAT(H100,"-",A100)</f>
        <v>B4/26/04-D</v>
      </c>
    </row>
    <row r="101" spans="1:9">
      <c r="B101" s="36"/>
      <c r="C101" s="95"/>
      <c r="D101" s="95"/>
      <c r="E101" s="420"/>
      <c r="F101" s="420"/>
      <c r="H101" s="12" t="s">
        <v>1538</v>
      </c>
      <c r="I101" s="215"/>
    </row>
    <row r="102" spans="1:9">
      <c r="A102" s="200" t="s">
        <v>10</v>
      </c>
      <c r="B102" s="36" t="s">
        <v>565</v>
      </c>
      <c r="C102" s="95">
        <v>550</v>
      </c>
      <c r="D102" s="95" t="s">
        <v>179</v>
      </c>
      <c r="E102" s="95">
        <f>+_xlfn.XLOOKUP(I102,ccs!O:O,ccs!I:I,0,0,1)</f>
        <v>210</v>
      </c>
      <c r="F102" s="149">
        <f>ROUND(ROUND(E102,2)*ROUND(C102,2),2)</f>
        <v>115500</v>
      </c>
      <c r="H102" s="12" t="s">
        <v>1538</v>
      </c>
      <c r="I102" t="str">
        <f>+_xlfn.CONCAT(H102,"-",A102)</f>
        <v>B4/26/04-E</v>
      </c>
    </row>
    <row r="103" spans="1:9">
      <c r="B103" s="36"/>
      <c r="C103" s="95"/>
      <c r="D103" s="95"/>
      <c r="E103" s="420"/>
      <c r="F103" s="420"/>
      <c r="H103" s="12" t="s">
        <v>1538</v>
      </c>
      <c r="I103" s="215"/>
    </row>
    <row r="104" spans="1:9">
      <c r="A104" s="200" t="s">
        <v>11</v>
      </c>
      <c r="B104" s="36" t="s">
        <v>566</v>
      </c>
      <c r="C104" s="95">
        <v>50</v>
      </c>
      <c r="D104" s="95" t="s">
        <v>179</v>
      </c>
      <c r="E104" s="95">
        <f>+_xlfn.XLOOKUP(I104,ccs!O:O,ccs!I:I,0,0,1)</f>
        <v>259</v>
      </c>
      <c r="F104" s="149">
        <f>ROUND(ROUND(E104,2)*ROUND(C104,2),2)</f>
        <v>12950</v>
      </c>
      <c r="H104" s="12" t="s">
        <v>1538</v>
      </c>
      <c r="I104" t="str">
        <f>+_xlfn.CONCAT(H104,"-",A104)</f>
        <v>B4/26/04-F</v>
      </c>
    </row>
    <row r="105" spans="1:9">
      <c r="B105" s="36"/>
      <c r="C105" s="95"/>
      <c r="D105" s="95"/>
      <c r="E105" s="420"/>
      <c r="F105" s="420"/>
      <c r="H105" s="12" t="s">
        <v>1538</v>
      </c>
      <c r="I105" s="215"/>
    </row>
    <row r="106" spans="1:9">
      <c r="A106" s="200" t="s">
        <v>27</v>
      </c>
      <c r="B106" s="36" t="s">
        <v>567</v>
      </c>
      <c r="C106" s="95">
        <v>20</v>
      </c>
      <c r="D106" s="95" t="s">
        <v>179</v>
      </c>
      <c r="E106" s="95">
        <f>+_xlfn.XLOOKUP(I106,ccs!O:O,ccs!I:I,0,0,1)</f>
        <v>336.38</v>
      </c>
      <c r="F106" s="149">
        <f>ROUND(ROUND(E106,2)*ROUND(C106,2),2)</f>
        <v>6727.6</v>
      </c>
      <c r="H106" s="12" t="s">
        <v>1538</v>
      </c>
      <c r="I106" t="str">
        <f>+_xlfn.CONCAT(H106,"-",A106)</f>
        <v>B4/26/04-G</v>
      </c>
    </row>
    <row r="107" spans="1:9">
      <c r="B107" s="36"/>
      <c r="C107" s="95"/>
      <c r="D107" s="95"/>
      <c r="E107" s="420"/>
      <c r="F107" s="420"/>
      <c r="H107" s="12" t="s">
        <v>1538</v>
      </c>
      <c r="I107" s="215"/>
    </row>
    <row r="108" spans="1:9" ht="62">
      <c r="A108" s="7"/>
      <c r="B108" s="444" t="s">
        <v>985</v>
      </c>
      <c r="C108" s="219"/>
      <c r="D108" s="445"/>
      <c r="E108" s="4"/>
      <c r="F108" s="4"/>
      <c r="H108" s="12" t="s">
        <v>1538</v>
      </c>
    </row>
    <row r="109" spans="1:9">
      <c r="A109" s="7"/>
      <c r="B109" s="444"/>
      <c r="C109" s="219"/>
      <c r="D109" s="445"/>
      <c r="E109" s="4"/>
      <c r="F109" s="4"/>
      <c r="H109" s="12" t="s">
        <v>1538</v>
      </c>
    </row>
    <row r="110" spans="1:9">
      <c r="A110" s="200" t="s">
        <v>28</v>
      </c>
      <c r="B110" s="446" t="s">
        <v>986</v>
      </c>
      <c r="C110" s="219">
        <v>280</v>
      </c>
      <c r="D110" s="216" t="s">
        <v>179</v>
      </c>
      <c r="E110" s="95">
        <f>+_xlfn.XLOOKUP(I110,ccs!O:O,ccs!I:I,0,0,1)</f>
        <v>210</v>
      </c>
      <c r="F110" s="149">
        <f>ROUND(ROUND(E110,2)*ROUND(C110,2),2)</f>
        <v>58800</v>
      </c>
      <c r="H110" s="12" t="s">
        <v>1538</v>
      </c>
      <c r="I110" t="str">
        <f>+_xlfn.CONCAT(H110,"-",A110)</f>
        <v>B4/26/04-H</v>
      </c>
    </row>
    <row r="111" spans="1:9">
      <c r="B111" s="446"/>
      <c r="C111" s="219"/>
      <c r="D111" s="445"/>
      <c r="E111" s="4"/>
      <c r="F111" s="4"/>
      <c r="H111" s="12" t="s">
        <v>1538</v>
      </c>
    </row>
    <row r="112" spans="1:9">
      <c r="A112" s="200" t="s">
        <v>33</v>
      </c>
      <c r="B112" s="446" t="s">
        <v>987</v>
      </c>
      <c r="C112" s="219">
        <v>280</v>
      </c>
      <c r="D112" s="216" t="s">
        <v>179</v>
      </c>
      <c r="E112" s="95">
        <f>+_xlfn.XLOOKUP(I112,ccs!O:O,ccs!I:I,0,0,1)</f>
        <v>161.88</v>
      </c>
      <c r="F112" s="149">
        <f>ROUND(ROUND(E112,2)*ROUND(C112,2),2)</f>
        <v>45326.400000000001</v>
      </c>
      <c r="H112" s="12" t="s">
        <v>1538</v>
      </c>
      <c r="I112" t="str">
        <f>+_xlfn.CONCAT(H112,"-",A112)</f>
        <v>B4/26/04-J</v>
      </c>
    </row>
    <row r="113" spans="1:9">
      <c r="B113" s="446"/>
      <c r="C113" s="219"/>
      <c r="D113" s="445"/>
      <c r="E113" s="4"/>
      <c r="F113" s="4"/>
      <c r="H113" s="12" t="s">
        <v>1538</v>
      </c>
    </row>
    <row r="114" spans="1:9" ht="62">
      <c r="B114" s="444" t="s">
        <v>988</v>
      </c>
      <c r="C114" s="219"/>
      <c r="D114" s="445"/>
      <c r="E114" s="4"/>
      <c r="F114" s="4"/>
      <c r="H114" s="12" t="s">
        <v>1538</v>
      </c>
    </row>
    <row r="115" spans="1:9">
      <c r="B115" s="444"/>
      <c r="C115" s="219"/>
      <c r="D115" s="445"/>
      <c r="E115" s="4"/>
      <c r="F115" s="4"/>
      <c r="H115" s="12" t="s">
        <v>1538</v>
      </c>
    </row>
    <row r="116" spans="1:9">
      <c r="A116" s="200" t="s">
        <v>34</v>
      </c>
      <c r="B116" s="446" t="s">
        <v>986</v>
      </c>
      <c r="C116" s="32">
        <v>35</v>
      </c>
      <c r="D116" s="216" t="s">
        <v>179</v>
      </c>
      <c r="E116" s="95">
        <f>+_xlfn.XLOOKUP(I116,ccs!O:O,ccs!I:I,0,0,1)</f>
        <v>232.63</v>
      </c>
      <c r="F116" s="149">
        <f>ROUND(ROUND(E116,2)*ROUND(C116,2),2)</f>
        <v>8142.05</v>
      </c>
      <c r="H116" s="12" t="s">
        <v>1538</v>
      </c>
      <c r="I116" t="str">
        <f>+_xlfn.CONCAT(H116,"-",A116)</f>
        <v>B4/26/04-K</v>
      </c>
    </row>
    <row r="117" spans="1:9">
      <c r="B117" s="446"/>
      <c r="C117" s="219"/>
      <c r="D117" s="445"/>
      <c r="E117" s="4"/>
      <c r="F117" s="4"/>
      <c r="H117" s="12" t="s">
        <v>1538</v>
      </c>
    </row>
    <row r="118" spans="1:9">
      <c r="B118" s="447" t="s">
        <v>989</v>
      </c>
      <c r="D118" s="216"/>
      <c r="E118" s="4"/>
      <c r="F118" s="4"/>
      <c r="H118" s="12" t="s">
        <v>1539</v>
      </c>
    </row>
    <row r="119" spans="1:9">
      <c r="B119" s="448"/>
      <c r="D119" s="216"/>
      <c r="E119" s="4"/>
      <c r="F119" s="4"/>
      <c r="H119" s="12" t="s">
        <v>1539</v>
      </c>
    </row>
    <row r="120" spans="1:9">
      <c r="A120" s="107" t="s">
        <v>5</v>
      </c>
      <c r="B120" s="448" t="s">
        <v>983</v>
      </c>
      <c r="C120" s="95">
        <v>1</v>
      </c>
      <c r="D120" s="216" t="s">
        <v>0</v>
      </c>
      <c r="E120" s="95">
        <f>+_xlfn.XLOOKUP(I120,ccs!O:O,ccs!I:I,0,0,1)</f>
        <v>18750</v>
      </c>
      <c r="F120" s="149">
        <f>ROUND(ROUND(E120,2)*ROUND(C120,2),2)</f>
        <v>18750</v>
      </c>
      <c r="H120" s="12" t="s">
        <v>1539</v>
      </c>
      <c r="I120" t="str">
        <f>+_xlfn.CONCAT(H120,"-",A120)</f>
        <v>B4/26/05-A</v>
      </c>
    </row>
    <row r="121" spans="1:9">
      <c r="B121" s="448"/>
      <c r="D121" s="216"/>
      <c r="E121" s="4"/>
      <c r="F121" s="4"/>
      <c r="H121" s="12" t="s">
        <v>1539</v>
      </c>
    </row>
    <row r="122" spans="1:9">
      <c r="A122" s="107" t="s">
        <v>6</v>
      </c>
      <c r="B122" s="448" t="s">
        <v>984</v>
      </c>
      <c r="C122" s="95">
        <v>1</v>
      </c>
      <c r="D122" s="216" t="s">
        <v>0</v>
      </c>
      <c r="E122" s="95">
        <f>+_xlfn.XLOOKUP(I122,ccs!O:O,ccs!I:I,0,0,1)</f>
        <v>18750</v>
      </c>
      <c r="F122" s="149">
        <f>ROUND(ROUND(E122,2)*ROUND(C122,2),2)</f>
        <v>18750</v>
      </c>
      <c r="H122" s="12" t="s">
        <v>1539</v>
      </c>
      <c r="I122" t="str">
        <f>+_xlfn.CONCAT(H122,"-",A122)</f>
        <v>B4/26/05-B</v>
      </c>
    </row>
    <row r="123" spans="1:9">
      <c r="B123" s="36"/>
      <c r="C123" s="95"/>
      <c r="D123" s="95"/>
      <c r="E123" s="420"/>
      <c r="F123" s="420"/>
      <c r="H123" s="12" t="s">
        <v>1539</v>
      </c>
      <c r="I123" s="215"/>
    </row>
    <row r="124" spans="1:9" ht="46.5">
      <c r="B124" s="35" t="s">
        <v>568</v>
      </c>
      <c r="C124" s="95"/>
      <c r="D124" s="95"/>
      <c r="E124" s="420"/>
      <c r="F124" s="420"/>
      <c r="H124" s="12" t="s">
        <v>1539</v>
      </c>
      <c r="I124" s="215"/>
    </row>
    <row r="125" spans="1:9">
      <c r="C125" s="95"/>
      <c r="D125" s="95"/>
      <c r="E125" s="420"/>
      <c r="F125" s="420"/>
      <c r="H125" s="12" t="s">
        <v>1539</v>
      </c>
      <c r="I125" s="215"/>
    </row>
    <row r="126" spans="1:9" ht="93">
      <c r="B126" s="35" t="s">
        <v>569</v>
      </c>
      <c r="C126" s="95"/>
      <c r="D126" s="95"/>
      <c r="E126" s="420"/>
      <c r="F126" s="420"/>
      <c r="H126" s="12" t="s">
        <v>1539</v>
      </c>
      <c r="I126" s="215"/>
    </row>
    <row r="127" spans="1:9">
      <c r="C127" s="95"/>
      <c r="D127" s="95"/>
      <c r="E127" s="420"/>
      <c r="F127" s="420"/>
      <c r="H127" s="12" t="s">
        <v>1539</v>
      </c>
      <c r="I127" s="215"/>
    </row>
    <row r="128" spans="1:9">
      <c r="A128" s="200" t="s">
        <v>7</v>
      </c>
      <c r="B128" s="36" t="s">
        <v>570</v>
      </c>
      <c r="C128" s="95">
        <v>1120</v>
      </c>
      <c r="D128" s="95" t="s">
        <v>179</v>
      </c>
      <c r="E128" s="95">
        <f>+_xlfn.XLOOKUP(I128,ccs!O:O,ccs!I:I,0,0,1)</f>
        <v>3323.75</v>
      </c>
      <c r="F128" s="149">
        <f>ROUND(ROUND(E128,2)*ROUND(C128,2),2)</f>
        <v>3722600</v>
      </c>
      <c r="H128" s="12" t="s">
        <v>1539</v>
      </c>
      <c r="I128" t="str">
        <f>+_xlfn.CONCAT(H128,"-",A128)</f>
        <v>B4/26/05-C</v>
      </c>
    </row>
    <row r="129" spans="1:9">
      <c r="C129" s="95"/>
      <c r="D129" s="95"/>
      <c r="E129" s="420"/>
      <c r="F129" s="420"/>
      <c r="H129" s="12" t="s">
        <v>1539</v>
      </c>
      <c r="I129" s="215"/>
    </row>
    <row r="130" spans="1:9" ht="93">
      <c r="B130" s="35" t="s">
        <v>571</v>
      </c>
      <c r="C130" s="95"/>
      <c r="D130" s="95"/>
      <c r="E130" s="420"/>
      <c r="F130" s="420"/>
      <c r="H130" s="12" t="s">
        <v>1539</v>
      </c>
      <c r="I130" s="215"/>
    </row>
    <row r="131" spans="1:9">
      <c r="C131" s="95"/>
      <c r="D131" s="95"/>
      <c r="E131" s="420"/>
      <c r="F131" s="420"/>
      <c r="H131" s="12" t="s">
        <v>1539</v>
      </c>
      <c r="I131" s="215"/>
    </row>
    <row r="132" spans="1:9">
      <c r="A132" s="200" t="s">
        <v>8</v>
      </c>
      <c r="B132" s="36" t="s">
        <v>572</v>
      </c>
      <c r="C132" s="95">
        <v>690</v>
      </c>
      <c r="D132" s="95" t="s">
        <v>179</v>
      </c>
      <c r="E132" s="95">
        <f>+_xlfn.XLOOKUP(I132,ccs!O:O,ccs!I:I,0,0,1)</f>
        <v>3117.5</v>
      </c>
      <c r="F132" s="149">
        <f>ROUND(ROUND(E132,2)*ROUND(C132,2),2)</f>
        <v>2151075</v>
      </c>
      <c r="H132" s="12" t="s">
        <v>1539</v>
      </c>
      <c r="I132" t="str">
        <f>+_xlfn.CONCAT(H132,"-",A132)</f>
        <v>B4/26/05-D</v>
      </c>
    </row>
    <row r="133" spans="1:9">
      <c r="C133" s="95"/>
      <c r="D133" s="95"/>
      <c r="E133" s="420"/>
      <c r="F133" s="420"/>
      <c r="H133" s="12" t="s">
        <v>1539</v>
      </c>
      <c r="I133" s="215"/>
    </row>
    <row r="134" spans="1:9" ht="81.5" customHeight="1">
      <c r="B134" s="35" t="s">
        <v>573</v>
      </c>
      <c r="C134" s="95"/>
      <c r="D134" s="95"/>
      <c r="E134" s="420"/>
      <c r="F134" s="420"/>
      <c r="H134" s="12" t="s">
        <v>1539</v>
      </c>
      <c r="I134" s="215"/>
    </row>
    <row r="135" spans="1:9">
      <c r="C135" s="95"/>
      <c r="D135" s="95"/>
      <c r="E135" s="420"/>
      <c r="F135" s="420"/>
      <c r="H135" s="12" t="s">
        <v>1539</v>
      </c>
      <c r="I135" s="215"/>
    </row>
    <row r="136" spans="1:9">
      <c r="A136" s="200" t="s">
        <v>10</v>
      </c>
      <c r="B136" s="36" t="s">
        <v>572</v>
      </c>
      <c r="C136" s="95">
        <v>1290</v>
      </c>
      <c r="D136" s="95" t="s">
        <v>179</v>
      </c>
      <c r="E136" s="95">
        <f>+_xlfn.XLOOKUP(I136,ccs!O:O,ccs!I:I,0,0,1)</f>
        <v>3117.5</v>
      </c>
      <c r="F136" s="149">
        <f>ROUND(ROUND(E136,2)*ROUND(C136,2),2)</f>
        <v>4021575</v>
      </c>
      <c r="H136" s="12" t="s">
        <v>1539</v>
      </c>
      <c r="I136" t="str">
        <f>+_xlfn.CONCAT(H136,"-",A136)</f>
        <v>B4/26/05-E</v>
      </c>
    </row>
    <row r="137" spans="1:9">
      <c r="C137" s="95"/>
      <c r="D137" s="95"/>
      <c r="E137" s="420"/>
      <c r="F137" s="420"/>
      <c r="H137" s="12" t="s">
        <v>1539</v>
      </c>
      <c r="I137" s="215"/>
    </row>
    <row r="138" spans="1:9" ht="64" customHeight="1">
      <c r="B138" s="35" t="s">
        <v>574</v>
      </c>
      <c r="C138" s="95"/>
      <c r="D138" s="95"/>
      <c r="E138" s="420"/>
      <c r="F138" s="420"/>
      <c r="H138" s="12" t="s">
        <v>1539</v>
      </c>
      <c r="I138" s="215"/>
    </row>
    <row r="139" spans="1:9">
      <c r="C139" s="95"/>
      <c r="D139" s="95"/>
      <c r="E139" s="420"/>
      <c r="F139" s="420"/>
      <c r="H139" s="12" t="s">
        <v>1539</v>
      </c>
      <c r="I139" s="215"/>
    </row>
    <row r="140" spans="1:9">
      <c r="A140" s="200" t="s">
        <v>11</v>
      </c>
      <c r="B140" s="36" t="s">
        <v>575</v>
      </c>
      <c r="C140" s="95">
        <v>70</v>
      </c>
      <c r="D140" s="95" t="s">
        <v>179</v>
      </c>
      <c r="E140" s="95">
        <f>+_xlfn.XLOOKUP(I140,ccs!O:O,ccs!I:I,0,0,1)</f>
        <v>1439.88</v>
      </c>
      <c r="F140" s="149">
        <f>ROUND(ROUND(E140,2)*ROUND(C140,2),2)</f>
        <v>100791.6</v>
      </c>
      <c r="H140" s="12" t="s">
        <v>1539</v>
      </c>
      <c r="I140" t="str">
        <f>+_xlfn.CONCAT(H140,"-",A140)</f>
        <v>B4/26/05-F</v>
      </c>
    </row>
    <row r="141" spans="1:9">
      <c r="C141" s="95"/>
      <c r="D141" s="95"/>
      <c r="E141" s="420"/>
      <c r="F141" s="420"/>
      <c r="H141" s="12" t="s">
        <v>1539</v>
      </c>
      <c r="I141" s="215"/>
    </row>
    <row r="142" spans="1:9" ht="62">
      <c r="B142" s="35" t="s">
        <v>576</v>
      </c>
      <c r="C142" s="95"/>
      <c r="D142" s="95"/>
      <c r="E142" s="420"/>
      <c r="F142" s="420"/>
      <c r="H142" s="12" t="s">
        <v>1540</v>
      </c>
      <c r="I142" s="215"/>
    </row>
    <row r="143" spans="1:9">
      <c r="C143" s="95"/>
      <c r="D143" s="95"/>
      <c r="E143" s="420"/>
      <c r="F143" s="420"/>
      <c r="H143" s="12" t="s">
        <v>1540</v>
      </c>
      <c r="I143" s="215"/>
    </row>
    <row r="144" spans="1:9">
      <c r="A144" s="200" t="s">
        <v>5</v>
      </c>
      <c r="B144" s="36" t="s">
        <v>575</v>
      </c>
      <c r="C144" s="95">
        <v>70</v>
      </c>
      <c r="D144" s="95" t="s">
        <v>179</v>
      </c>
      <c r="E144" s="95">
        <f>+_xlfn.XLOOKUP(I144,ccs!O:O,ccs!I:I,0,0,1)</f>
        <v>1439.88</v>
      </c>
      <c r="F144" s="149">
        <f>ROUND(ROUND(E144,2)*ROUND(C144,2),2)</f>
        <v>100791.6</v>
      </c>
      <c r="H144" s="12" t="s">
        <v>1540</v>
      </c>
      <c r="I144" t="str">
        <f>+_xlfn.CONCAT(H144,"-",A144)</f>
        <v>B4/26/06-A</v>
      </c>
    </row>
    <row r="145" spans="1:9">
      <c r="C145" s="95"/>
      <c r="D145" s="95"/>
      <c r="E145" s="420"/>
      <c r="F145" s="420"/>
      <c r="H145" s="12" t="s">
        <v>1540</v>
      </c>
      <c r="I145" s="215"/>
    </row>
    <row r="146" spans="1:9" ht="93">
      <c r="A146" s="7"/>
      <c r="B146" s="444" t="s">
        <v>990</v>
      </c>
      <c r="C146" s="226"/>
      <c r="D146" s="266"/>
      <c r="E146" s="4"/>
      <c r="F146" s="4"/>
      <c r="H146" s="12" t="s">
        <v>1540</v>
      </c>
    </row>
    <row r="147" spans="1:9">
      <c r="A147" s="7"/>
      <c r="B147" s="446"/>
      <c r="C147" s="226"/>
      <c r="D147" s="265"/>
      <c r="E147" s="4"/>
      <c r="F147" s="4"/>
      <c r="H147" s="12" t="s">
        <v>1540</v>
      </c>
    </row>
    <row r="148" spans="1:9" ht="77.5">
      <c r="A148" s="7" t="s">
        <v>6</v>
      </c>
      <c r="B148" s="446" t="s">
        <v>991</v>
      </c>
      <c r="C148" s="226">
        <v>1400</v>
      </c>
      <c r="D148" s="216" t="s">
        <v>179</v>
      </c>
      <c r="E148" s="95">
        <f>+_xlfn.XLOOKUP(I148,ccs!O:O,ccs!I:I,0,0,1)</f>
        <v>1161.5</v>
      </c>
      <c r="F148" s="149">
        <f>ROUND(ROUND(E148,2)*ROUND(C148,2),2)</f>
        <v>1626100</v>
      </c>
      <c r="H148" s="12" t="s">
        <v>1540</v>
      </c>
      <c r="I148" t="str">
        <f>+_xlfn.CONCAT(H148,"-",A148)</f>
        <v>B4/26/06-B</v>
      </c>
    </row>
    <row r="149" spans="1:9">
      <c r="A149" s="7"/>
      <c r="B149" s="446"/>
      <c r="C149" s="226"/>
      <c r="D149" s="266"/>
      <c r="E149" s="4"/>
      <c r="F149" s="4"/>
      <c r="H149" s="12" t="s">
        <v>1540</v>
      </c>
    </row>
    <row r="150" spans="1:9" ht="77.5">
      <c r="A150" s="7" t="s">
        <v>7</v>
      </c>
      <c r="B150" s="446" t="s">
        <v>992</v>
      </c>
      <c r="C150" s="226">
        <v>250</v>
      </c>
      <c r="D150" s="216" t="s">
        <v>179</v>
      </c>
      <c r="E150" s="95">
        <f>+_xlfn.XLOOKUP(I150,ccs!O:O,ccs!I:I,0,0,1)</f>
        <v>1838.38</v>
      </c>
      <c r="F150" s="149">
        <f>ROUND(ROUND(E150,2)*ROUND(C150,2),2)</f>
        <v>459595</v>
      </c>
      <c r="H150" s="12" t="s">
        <v>1540</v>
      </c>
      <c r="I150" t="str">
        <f>+_xlfn.CONCAT(H150,"-",A150)</f>
        <v>B4/26/06-C</v>
      </c>
    </row>
    <row r="151" spans="1:9">
      <c r="A151" s="7"/>
      <c r="B151" s="446"/>
      <c r="C151" s="226"/>
      <c r="D151" s="221"/>
      <c r="E151" s="4"/>
      <c r="F151" s="4"/>
      <c r="H151" s="12" t="s">
        <v>1540</v>
      </c>
    </row>
    <row r="152" spans="1:9" ht="62">
      <c r="A152" s="7" t="s">
        <v>8</v>
      </c>
      <c r="B152" s="446" t="s">
        <v>993</v>
      </c>
      <c r="C152" s="226">
        <v>80</v>
      </c>
      <c r="D152" s="216" t="s">
        <v>179</v>
      </c>
      <c r="E152" s="95">
        <f>+_xlfn.XLOOKUP(I152,ccs!O:O,ccs!I:I,0,0,1)</f>
        <v>797.75</v>
      </c>
      <c r="F152" s="149">
        <f>ROUND(ROUND(E152,2)*ROUND(C152,2),2)</f>
        <v>63820</v>
      </c>
      <c r="H152" s="12" t="s">
        <v>1540</v>
      </c>
      <c r="I152" t="str">
        <f>+_xlfn.CONCAT(H152,"-",A152)</f>
        <v>B4/26/06-D</v>
      </c>
    </row>
    <row r="153" spans="1:9">
      <c r="A153" s="7"/>
      <c r="B153" s="446"/>
      <c r="C153" s="226"/>
      <c r="D153" s="266"/>
      <c r="E153" s="4"/>
      <c r="F153" s="4"/>
      <c r="H153" s="12" t="s">
        <v>1540</v>
      </c>
    </row>
    <row r="154" spans="1:9" ht="62">
      <c r="A154" s="7" t="s">
        <v>10</v>
      </c>
      <c r="B154" s="446" t="s">
        <v>994</v>
      </c>
      <c r="C154" s="226">
        <v>20</v>
      </c>
      <c r="D154" s="216" t="s">
        <v>179</v>
      </c>
      <c r="E154" s="95">
        <f>+_xlfn.XLOOKUP(I154,ccs!O:O,ccs!I:I,0,0,1)</f>
        <v>964.63</v>
      </c>
      <c r="F154" s="149">
        <f>ROUND(ROUND(E154,2)*ROUND(C154,2),2)</f>
        <v>19292.599999999999</v>
      </c>
      <c r="H154" s="12" t="s">
        <v>1540</v>
      </c>
      <c r="I154" t="str">
        <f>+_xlfn.CONCAT(H154,"-",A154)</f>
        <v>B4/26/06-E</v>
      </c>
    </row>
    <row r="155" spans="1:9">
      <c r="A155" s="7"/>
      <c r="B155" s="446"/>
      <c r="C155" s="226"/>
      <c r="D155" s="221"/>
      <c r="E155" s="4"/>
      <c r="F155" s="4"/>
      <c r="H155" s="12" t="s">
        <v>1540</v>
      </c>
    </row>
    <row r="156" spans="1:9">
      <c r="A156" s="7" t="s">
        <v>11</v>
      </c>
      <c r="B156" s="446" t="s">
        <v>995</v>
      </c>
      <c r="C156" s="226">
        <v>19</v>
      </c>
      <c r="D156" s="216" t="s">
        <v>311</v>
      </c>
      <c r="E156" s="95">
        <f>+_xlfn.XLOOKUP(I156,ccs!O:O,ccs!I:I,0,0,1)</f>
        <v>8762.5</v>
      </c>
      <c r="F156" s="149">
        <f>ROUND(ROUND(E156,2)*ROUND(C156,2),2)</f>
        <v>166487.5</v>
      </c>
      <c r="H156" s="12" t="s">
        <v>1540</v>
      </c>
      <c r="I156" t="str">
        <f>+_xlfn.CONCAT(H156,"-",A156)</f>
        <v>B4/26/06-F</v>
      </c>
    </row>
    <row r="157" spans="1:9">
      <c r="A157" s="7"/>
      <c r="B157" s="446"/>
      <c r="C157" s="226"/>
      <c r="D157" s="266"/>
      <c r="E157" s="4"/>
      <c r="F157" s="4"/>
      <c r="H157" s="12" t="s">
        <v>1540</v>
      </c>
    </row>
    <row r="158" spans="1:9">
      <c r="A158" s="7" t="s">
        <v>27</v>
      </c>
      <c r="B158" s="446" t="s">
        <v>996</v>
      </c>
      <c r="C158" s="226">
        <v>9</v>
      </c>
      <c r="D158" s="216" t="s">
        <v>311</v>
      </c>
      <c r="E158" s="95">
        <f>+_xlfn.XLOOKUP(I158,ccs!O:O,ccs!I:I,0,0,1)</f>
        <v>8762.5</v>
      </c>
      <c r="F158" s="149">
        <f>ROUND(ROUND(E158,2)*ROUND(C158,2),2)</f>
        <v>78862.5</v>
      </c>
      <c r="H158" s="12" t="s">
        <v>1540</v>
      </c>
      <c r="I158" t="str">
        <f>+_xlfn.CONCAT(H158,"-",A158)</f>
        <v>B4/26/06-G</v>
      </c>
    </row>
    <row r="159" spans="1:9">
      <c r="A159" s="7"/>
      <c r="B159" s="446"/>
      <c r="C159" s="226"/>
      <c r="D159" s="266"/>
      <c r="E159" s="4"/>
      <c r="F159" s="4"/>
      <c r="H159" s="12" t="s">
        <v>1540</v>
      </c>
    </row>
    <row r="160" spans="1:9">
      <c r="A160" s="7"/>
      <c r="B160" s="447" t="s">
        <v>989</v>
      </c>
      <c r="D160" s="216"/>
      <c r="E160" s="4"/>
      <c r="F160" s="4"/>
      <c r="H160" s="12" t="s">
        <v>1541</v>
      </c>
    </row>
    <row r="161" spans="1:9">
      <c r="A161" s="7"/>
      <c r="B161" s="448"/>
      <c r="D161" s="216"/>
      <c r="E161" s="4"/>
      <c r="F161" s="4"/>
      <c r="H161" s="12" t="s">
        <v>1541</v>
      </c>
    </row>
    <row r="162" spans="1:9">
      <c r="A162" s="36" t="s">
        <v>5</v>
      </c>
      <c r="B162" s="448" t="s">
        <v>983</v>
      </c>
      <c r="C162" s="95">
        <v>1</v>
      </c>
      <c r="D162" s="216" t="s">
        <v>0</v>
      </c>
      <c r="E162" s="95">
        <f>+_xlfn.XLOOKUP(I162,ccs!O:O,ccs!I:I,0,0,1)</f>
        <v>18750</v>
      </c>
      <c r="F162" s="149">
        <f>ROUND(ROUND(E162,2)*ROUND(C162,2),2)</f>
        <v>18750</v>
      </c>
      <c r="H162" s="12" t="s">
        <v>1541</v>
      </c>
      <c r="I162" t="str">
        <f>+_xlfn.CONCAT(H162,"-",A162)</f>
        <v>B4/26/07-A</v>
      </c>
    </row>
    <row r="163" spans="1:9">
      <c r="A163" s="7"/>
      <c r="B163" s="448"/>
      <c r="D163" s="216"/>
      <c r="E163" s="4"/>
      <c r="F163" s="4"/>
      <c r="H163" s="12" t="s">
        <v>1541</v>
      </c>
    </row>
    <row r="164" spans="1:9">
      <c r="A164" s="36" t="s">
        <v>6</v>
      </c>
      <c r="B164" s="448" t="s">
        <v>984</v>
      </c>
      <c r="C164" s="95">
        <v>1</v>
      </c>
      <c r="D164" s="216" t="s">
        <v>0</v>
      </c>
      <c r="E164" s="95">
        <f>+_xlfn.XLOOKUP(I164,ccs!O:O,ccs!I:I,0,0,1)</f>
        <v>18750</v>
      </c>
      <c r="F164" s="149">
        <f>ROUND(ROUND(E164,2)*ROUND(C164,2),2)</f>
        <v>18750</v>
      </c>
      <c r="H164" s="12" t="s">
        <v>1541</v>
      </c>
      <c r="I164" t="str">
        <f>+_xlfn.CONCAT(H164,"-",A164)</f>
        <v>B4/26/07-B</v>
      </c>
    </row>
    <row r="165" spans="1:9">
      <c r="A165" s="36"/>
      <c r="B165" s="258"/>
      <c r="C165" s="217"/>
      <c r="D165" s="247"/>
      <c r="E165" s="4"/>
      <c r="F165" s="4"/>
      <c r="H165" s="12" t="s">
        <v>1541</v>
      </c>
    </row>
    <row r="166" spans="1:9" ht="31">
      <c r="B166" s="35" t="s">
        <v>577</v>
      </c>
      <c r="C166" s="95"/>
      <c r="D166" s="95"/>
      <c r="E166" s="95"/>
      <c r="F166" s="95"/>
      <c r="H166" s="12" t="s">
        <v>1541</v>
      </c>
      <c r="I166" s="215"/>
    </row>
    <row r="167" spans="1:9">
      <c r="C167" s="95"/>
      <c r="D167" s="95"/>
      <c r="E167" s="420"/>
      <c r="F167" s="420"/>
      <c r="H167" s="12" t="s">
        <v>1541</v>
      </c>
      <c r="I167" s="215"/>
    </row>
    <row r="168" spans="1:9" ht="31">
      <c r="B168" s="35" t="s">
        <v>578</v>
      </c>
      <c r="C168" s="95"/>
      <c r="D168" s="95"/>
      <c r="E168" s="95"/>
      <c r="F168" s="95"/>
      <c r="H168" s="12" t="s">
        <v>1541</v>
      </c>
      <c r="I168" s="215"/>
    </row>
    <row r="169" spans="1:9">
      <c r="C169" s="95"/>
      <c r="D169" s="95"/>
      <c r="E169" s="95"/>
      <c r="F169" s="95"/>
      <c r="H169" s="12" t="s">
        <v>1541</v>
      </c>
      <c r="I169" s="215"/>
    </row>
    <row r="170" spans="1:9">
      <c r="A170" s="200" t="s">
        <v>7</v>
      </c>
      <c r="B170" s="36" t="s">
        <v>579</v>
      </c>
      <c r="C170" s="95">
        <v>40</v>
      </c>
      <c r="D170" s="95" t="s">
        <v>311</v>
      </c>
      <c r="E170" s="95">
        <f>+_xlfn.XLOOKUP(I170,ccs!O:O,ccs!I:I,0,0,1)</f>
        <v>295.25</v>
      </c>
      <c r="F170" s="149">
        <f>ROUND(ROUND(E170,2)*ROUND(C170,2),2)</f>
        <v>11810</v>
      </c>
      <c r="H170" s="12" t="s">
        <v>1541</v>
      </c>
      <c r="I170" t="str">
        <f>+_xlfn.CONCAT(H170,"-",A170)</f>
        <v>B4/26/07-C</v>
      </c>
    </row>
    <row r="171" spans="1:9">
      <c r="C171" s="95"/>
      <c r="D171" s="95"/>
      <c r="E171" s="420"/>
      <c r="F171" s="420"/>
      <c r="H171" s="12" t="s">
        <v>1541</v>
      </c>
      <c r="I171" s="215"/>
    </row>
    <row r="172" spans="1:9">
      <c r="A172" s="200" t="s">
        <v>8</v>
      </c>
      <c r="B172" s="36" t="s">
        <v>580</v>
      </c>
      <c r="C172" s="95">
        <v>14</v>
      </c>
      <c r="D172" s="95" t="s">
        <v>311</v>
      </c>
      <c r="E172" s="95">
        <f>+_xlfn.XLOOKUP(I172,ccs!O:O,ccs!I:I,0,0,1)</f>
        <v>471.38</v>
      </c>
      <c r="F172" s="149">
        <f>ROUND(ROUND(E172,2)*ROUND(C172,2),2)</f>
        <v>6599.32</v>
      </c>
      <c r="H172" s="12" t="s">
        <v>1541</v>
      </c>
      <c r="I172" t="str">
        <f>+_xlfn.CONCAT(H172,"-",A172)</f>
        <v>B4/26/07-D</v>
      </c>
    </row>
    <row r="173" spans="1:9">
      <c r="B173" s="36"/>
      <c r="C173" s="95"/>
      <c r="D173" s="95"/>
      <c r="E173" s="420"/>
      <c r="F173" s="420"/>
      <c r="H173" s="12" t="s">
        <v>1541</v>
      </c>
      <c r="I173" s="215"/>
    </row>
    <row r="174" spans="1:9">
      <c r="A174" s="200" t="s">
        <v>10</v>
      </c>
      <c r="B174" s="36" t="s">
        <v>581</v>
      </c>
      <c r="C174" s="95">
        <v>10</v>
      </c>
      <c r="D174" s="95" t="s">
        <v>311</v>
      </c>
      <c r="E174" s="95">
        <f>+_xlfn.XLOOKUP(I174,ccs!O:O,ccs!I:I,0,0,1)</f>
        <v>829.75</v>
      </c>
      <c r="F174" s="149">
        <f>ROUND(ROUND(E174,2)*ROUND(C174,2),2)</f>
        <v>8297.5</v>
      </c>
      <c r="H174" s="12" t="s">
        <v>1541</v>
      </c>
      <c r="I174" t="str">
        <f>+_xlfn.CONCAT(H174,"-",A174)</f>
        <v>B4/26/07-E</v>
      </c>
    </row>
    <row r="175" spans="1:9">
      <c r="C175" s="95"/>
      <c r="D175" s="95"/>
      <c r="E175" s="420"/>
      <c r="F175" s="420"/>
      <c r="H175" s="12" t="s">
        <v>1541</v>
      </c>
      <c r="I175" s="215"/>
    </row>
    <row r="176" spans="1:9" ht="46.5">
      <c r="A176" s="200" t="s">
        <v>11</v>
      </c>
      <c r="B176" s="35" t="s">
        <v>582</v>
      </c>
      <c r="C176" s="95">
        <v>1</v>
      </c>
      <c r="D176" s="95" t="s">
        <v>0</v>
      </c>
      <c r="E176" s="95">
        <f>+_xlfn.XLOOKUP(I176,ccs!O:O,ccs!I:I,0,0,1)</f>
        <v>31250</v>
      </c>
      <c r="F176" s="149">
        <f>ROUND(ROUND(E176,2)*ROUND(C176,2),2)</f>
        <v>31250</v>
      </c>
      <c r="H176" s="12" t="s">
        <v>1541</v>
      </c>
      <c r="I176" t="str">
        <f>+_xlfn.CONCAT(H176,"-",A176)</f>
        <v>B4/26/07-F</v>
      </c>
    </row>
    <row r="177" spans="1:9">
      <c r="C177" s="95"/>
      <c r="D177" s="95"/>
      <c r="E177" s="420"/>
      <c r="F177" s="420"/>
      <c r="H177" s="12" t="s">
        <v>1541</v>
      </c>
      <c r="I177" s="215"/>
    </row>
    <row r="178" spans="1:9" ht="31">
      <c r="B178" s="35" t="s">
        <v>583</v>
      </c>
      <c r="C178" s="95"/>
      <c r="D178" s="95"/>
      <c r="E178" s="95"/>
      <c r="F178" s="95"/>
      <c r="H178" s="12" t="s">
        <v>1542</v>
      </c>
    </row>
    <row r="179" spans="1:9" ht="11.5" customHeight="1">
      <c r="C179" s="95"/>
      <c r="D179" s="95"/>
      <c r="E179" s="95"/>
      <c r="F179" s="95"/>
      <c r="H179" s="12" t="s">
        <v>1542</v>
      </c>
    </row>
    <row r="180" spans="1:9" ht="31">
      <c r="B180" s="35" t="s">
        <v>584</v>
      </c>
      <c r="C180" s="95"/>
      <c r="D180" s="95"/>
      <c r="E180" s="95"/>
      <c r="F180" s="95"/>
      <c r="H180" s="12" t="s">
        <v>1542</v>
      </c>
    </row>
    <row r="181" spans="1:9" ht="8" customHeight="1">
      <c r="C181" s="95"/>
      <c r="D181" s="95"/>
      <c r="E181" s="95"/>
      <c r="F181" s="95"/>
      <c r="H181" s="12" t="s">
        <v>1542</v>
      </c>
    </row>
    <row r="182" spans="1:9" ht="206.5" customHeight="1">
      <c r="A182" s="200" t="s">
        <v>5</v>
      </c>
      <c r="B182" s="36" t="s">
        <v>585</v>
      </c>
      <c r="C182" s="95">
        <v>1</v>
      </c>
      <c r="D182" s="95" t="s">
        <v>311</v>
      </c>
      <c r="E182" s="95">
        <f>+_xlfn.XLOOKUP(I182,ccs!O:O,ccs!I:I,0,0,1)</f>
        <v>620776.63</v>
      </c>
      <c r="F182" s="149">
        <f>ROUND(ROUND(E182,2)*ROUND(C182,2),2)</f>
        <v>620776.63</v>
      </c>
      <c r="H182" s="12" t="s">
        <v>1542</v>
      </c>
      <c r="I182" t="str">
        <f>+_xlfn.CONCAT(H182,"-",A182)</f>
        <v>B4/26/08-A</v>
      </c>
    </row>
    <row r="183" spans="1:9">
      <c r="C183" s="95"/>
      <c r="D183" s="95"/>
      <c r="E183" s="95"/>
      <c r="F183" s="95"/>
      <c r="H183" s="12" t="s">
        <v>1542</v>
      </c>
    </row>
    <row r="184" spans="1:9" ht="208" customHeight="1">
      <c r="A184" s="200" t="s">
        <v>6</v>
      </c>
      <c r="B184" s="36" t="s">
        <v>586</v>
      </c>
      <c r="C184" s="95">
        <v>1</v>
      </c>
      <c r="D184" s="95" t="s">
        <v>311</v>
      </c>
      <c r="E184" s="95">
        <f>+_xlfn.XLOOKUP(I184,ccs!O:O,ccs!I:I,0,0,1)</f>
        <v>620776.63</v>
      </c>
      <c r="F184" s="149">
        <f>ROUND(ROUND(E184,2)*ROUND(C184,2),2)</f>
        <v>620776.63</v>
      </c>
      <c r="H184" s="12" t="s">
        <v>1542</v>
      </c>
      <c r="I184" t="str">
        <f>+_xlfn.CONCAT(H184,"-",A184)</f>
        <v>B4/26/08-B</v>
      </c>
    </row>
    <row r="185" spans="1:9">
      <c r="C185" s="95"/>
      <c r="D185" s="95"/>
      <c r="E185" s="95"/>
      <c r="F185" s="95"/>
      <c r="H185" s="12" t="s">
        <v>1542</v>
      </c>
    </row>
    <row r="186" spans="1:9" ht="31">
      <c r="B186" s="35" t="s">
        <v>587</v>
      </c>
      <c r="C186" s="95"/>
      <c r="D186" s="95"/>
      <c r="E186" s="420"/>
      <c r="F186" s="420"/>
      <c r="H186" s="12" t="s">
        <v>1542</v>
      </c>
      <c r="I186" s="215"/>
    </row>
    <row r="187" spans="1:9">
      <c r="C187" s="95"/>
      <c r="D187" s="95"/>
      <c r="E187" s="420"/>
      <c r="F187" s="420"/>
      <c r="H187" s="12" t="s">
        <v>1542</v>
      </c>
      <c r="I187" s="215"/>
    </row>
    <row r="188" spans="1:9" ht="48.5" customHeight="1">
      <c r="B188" s="35" t="s">
        <v>588</v>
      </c>
      <c r="C188" s="95"/>
      <c r="D188" s="95"/>
      <c r="E188" s="420"/>
      <c r="F188" s="420"/>
      <c r="H188" s="12" t="s">
        <v>1542</v>
      </c>
      <c r="I188" s="215"/>
    </row>
    <row r="189" spans="1:9">
      <c r="C189" s="95"/>
      <c r="D189" s="95"/>
      <c r="E189" s="420"/>
      <c r="F189" s="420"/>
      <c r="H189" s="12" t="s">
        <v>1542</v>
      </c>
      <c r="I189" s="215"/>
    </row>
    <row r="190" spans="1:9">
      <c r="A190" s="200" t="s">
        <v>7</v>
      </c>
      <c r="B190" s="36" t="s">
        <v>589</v>
      </c>
      <c r="C190" s="95">
        <v>1</v>
      </c>
      <c r="D190" s="95" t="s">
        <v>311</v>
      </c>
      <c r="E190" s="95">
        <f>+_xlfn.XLOOKUP(I190,ccs!O:O,ccs!I:I,0,0,1)</f>
        <v>292105</v>
      </c>
      <c r="F190" s="149">
        <f>ROUND(ROUND(E190,2)*ROUND(C190,2),2)</f>
        <v>292105</v>
      </c>
      <c r="H190" s="12" t="s">
        <v>1542</v>
      </c>
      <c r="I190" t="str">
        <f>+_xlfn.CONCAT(H190,"-",A190)</f>
        <v>B4/26/08-C</v>
      </c>
    </row>
    <row r="191" spans="1:9">
      <c r="C191" s="95"/>
      <c r="D191" s="95"/>
      <c r="E191" s="420"/>
      <c r="F191" s="420"/>
      <c r="H191" s="12" t="s">
        <v>1542</v>
      </c>
      <c r="I191" s="215"/>
    </row>
    <row r="192" spans="1:9">
      <c r="A192" s="200" t="s">
        <v>5</v>
      </c>
      <c r="B192" s="36" t="s">
        <v>590</v>
      </c>
      <c r="C192" s="95">
        <v>1</v>
      </c>
      <c r="D192" s="95" t="s">
        <v>311</v>
      </c>
      <c r="E192" s="95">
        <f>+_xlfn.XLOOKUP(I192,ccs!O:O,ccs!I:I,0,0,1)</f>
        <v>292105</v>
      </c>
      <c r="F192" s="149">
        <f>ROUND(ROUND(E192,2)*ROUND(C192,2),2)</f>
        <v>292105</v>
      </c>
      <c r="H192" s="12" t="s">
        <v>1543</v>
      </c>
      <c r="I192" t="str">
        <f>+_xlfn.CONCAT(H192,"-",A192)</f>
        <v>B4/26/09-A</v>
      </c>
    </row>
    <row r="193" spans="1:9">
      <c r="C193" s="95"/>
      <c r="D193" s="95"/>
      <c r="E193" s="420"/>
      <c r="F193" s="420"/>
      <c r="H193" s="12" t="s">
        <v>1543</v>
      </c>
      <c r="I193" s="215"/>
    </row>
    <row r="194" spans="1:9">
      <c r="A194" s="200" t="s">
        <v>6</v>
      </c>
      <c r="B194" s="36" t="s">
        <v>591</v>
      </c>
      <c r="C194" s="95">
        <v>1</v>
      </c>
      <c r="D194" s="95" t="s">
        <v>311</v>
      </c>
      <c r="E194" s="95">
        <f>+_xlfn.XLOOKUP(I194,ccs!O:O,ccs!I:I,0,0,1)</f>
        <v>292105</v>
      </c>
      <c r="F194" s="149">
        <f>ROUND(ROUND(E194,2)*ROUND(C194,2),2)</f>
        <v>292105</v>
      </c>
      <c r="H194" s="12" t="s">
        <v>1543</v>
      </c>
      <c r="I194" t="str">
        <f>+_xlfn.CONCAT(H194,"-",A194)</f>
        <v>B4/26/09-B</v>
      </c>
    </row>
    <row r="195" spans="1:9">
      <c r="C195" s="95"/>
      <c r="D195" s="95"/>
      <c r="E195" s="420"/>
      <c r="F195" s="420"/>
      <c r="H195" s="12" t="s">
        <v>1543</v>
      </c>
      <c r="I195" s="215"/>
    </row>
    <row r="196" spans="1:9">
      <c r="A196" s="200" t="s">
        <v>7</v>
      </c>
      <c r="B196" s="36" t="s">
        <v>592</v>
      </c>
      <c r="C196" s="95">
        <v>1</v>
      </c>
      <c r="D196" s="95" t="s">
        <v>311</v>
      </c>
      <c r="E196" s="95">
        <f>+_xlfn.XLOOKUP(I196,ccs!O:O,ccs!I:I,0,0,1)</f>
        <v>114166.25</v>
      </c>
      <c r="F196" s="149">
        <f>ROUND(ROUND(E196,2)*ROUND(C196,2),2)</f>
        <v>114166.25</v>
      </c>
      <c r="H196" s="12" t="s">
        <v>1543</v>
      </c>
      <c r="I196" t="str">
        <f>+_xlfn.CONCAT(H196,"-",A196)</f>
        <v>B4/26/09-C</v>
      </c>
    </row>
    <row r="197" spans="1:9">
      <c r="C197" s="95"/>
      <c r="D197" s="95"/>
      <c r="E197" s="420"/>
      <c r="F197" s="420"/>
      <c r="H197" s="12" t="s">
        <v>1543</v>
      </c>
      <c r="I197" s="215"/>
    </row>
    <row r="198" spans="1:9">
      <c r="A198" s="200" t="s">
        <v>8</v>
      </c>
      <c r="B198" s="36" t="s">
        <v>593</v>
      </c>
      <c r="C198" s="95">
        <v>1</v>
      </c>
      <c r="D198" s="95" t="s">
        <v>311</v>
      </c>
      <c r="E198" s="95">
        <f>+_xlfn.XLOOKUP(I198,ccs!O:O,ccs!I:I,0,0,1)</f>
        <v>114166.25</v>
      </c>
      <c r="F198" s="149">
        <f>ROUND(ROUND(E198,2)*ROUND(C198,2),2)</f>
        <v>114166.25</v>
      </c>
      <c r="H198" s="12" t="s">
        <v>1543</v>
      </c>
      <c r="I198" t="str">
        <f>+_xlfn.CONCAT(H198,"-",A198)</f>
        <v>B4/26/09-D</v>
      </c>
    </row>
    <row r="199" spans="1:9">
      <c r="C199" s="95"/>
      <c r="D199" s="95"/>
      <c r="E199" s="420"/>
      <c r="F199" s="420"/>
      <c r="H199" s="12" t="s">
        <v>1543</v>
      </c>
      <c r="I199" s="215"/>
    </row>
    <row r="200" spans="1:9" ht="31">
      <c r="B200" s="35" t="s">
        <v>594</v>
      </c>
      <c r="C200" s="95"/>
      <c r="D200" s="95"/>
      <c r="E200" s="420"/>
      <c r="F200" s="420"/>
      <c r="H200" s="12" t="s">
        <v>1543</v>
      </c>
      <c r="I200" s="215"/>
    </row>
    <row r="201" spans="1:9">
      <c r="C201" s="95"/>
      <c r="D201" s="95"/>
      <c r="E201" s="420"/>
      <c r="F201" s="420"/>
      <c r="H201" s="12" t="s">
        <v>1543</v>
      </c>
      <c r="I201" s="215"/>
    </row>
    <row r="202" spans="1:9" ht="31">
      <c r="B202" s="35" t="s">
        <v>595</v>
      </c>
      <c r="C202" s="95"/>
      <c r="D202" s="95"/>
      <c r="E202" s="420"/>
      <c r="F202" s="420"/>
      <c r="H202" s="12" t="s">
        <v>1543</v>
      </c>
      <c r="I202" s="215"/>
    </row>
    <row r="203" spans="1:9">
      <c r="B203" s="35"/>
      <c r="C203" s="95"/>
      <c r="D203" s="95"/>
      <c r="E203" s="420"/>
      <c r="F203" s="420"/>
      <c r="H203" s="12" t="s">
        <v>1543</v>
      </c>
      <c r="I203" s="215"/>
    </row>
    <row r="204" spans="1:9" ht="124">
      <c r="A204" s="200" t="s">
        <v>10</v>
      </c>
      <c r="B204" s="36" t="s">
        <v>596</v>
      </c>
      <c r="C204" s="95">
        <v>1</v>
      </c>
      <c r="D204" s="95" t="s">
        <v>311</v>
      </c>
      <c r="E204" s="95">
        <f>+_xlfn.XLOOKUP(I204,ccs!O:O,ccs!I:I,0,0,1)</f>
        <v>184345</v>
      </c>
      <c r="F204" s="149">
        <f>ROUND(ROUND(E204,2)*ROUND(C204,2),2)</f>
        <v>184345</v>
      </c>
      <c r="H204" s="12" t="s">
        <v>1543</v>
      </c>
      <c r="I204" t="str">
        <f>+_xlfn.CONCAT(H204,"-",A204)</f>
        <v>B4/26/09-E</v>
      </c>
    </row>
    <row r="205" spans="1:9">
      <c r="C205" s="95"/>
      <c r="D205" s="95"/>
      <c r="E205" s="420"/>
      <c r="F205" s="420"/>
      <c r="H205" s="12" t="s">
        <v>1543</v>
      </c>
      <c r="I205" s="215"/>
    </row>
    <row r="206" spans="1:9" ht="124">
      <c r="A206" s="200" t="s">
        <v>11</v>
      </c>
      <c r="B206" s="36" t="s">
        <v>597</v>
      </c>
      <c r="C206" s="95">
        <v>1</v>
      </c>
      <c r="D206" s="95" t="s">
        <v>311</v>
      </c>
      <c r="E206" s="95">
        <f>+_xlfn.XLOOKUP(I206,ccs!O:O,ccs!I:I,0,0,1)</f>
        <v>184345</v>
      </c>
      <c r="F206" s="149">
        <f>ROUND(ROUND(E206,2)*ROUND(C206,2),2)</f>
        <v>184345</v>
      </c>
      <c r="H206" s="12" t="s">
        <v>1543</v>
      </c>
      <c r="I206" t="str">
        <f>+_xlfn.CONCAT(H206,"-",A206)</f>
        <v>B4/26/09-F</v>
      </c>
    </row>
    <row r="207" spans="1:9">
      <c r="C207" s="95"/>
      <c r="D207" s="95"/>
      <c r="E207" s="420"/>
      <c r="F207" s="420"/>
      <c r="H207" s="12" t="s">
        <v>1543</v>
      </c>
      <c r="I207" s="215"/>
    </row>
    <row r="208" spans="1:9" ht="124">
      <c r="A208" s="200" t="s">
        <v>27</v>
      </c>
      <c r="B208" s="36" t="s">
        <v>598</v>
      </c>
      <c r="C208" s="95">
        <v>1</v>
      </c>
      <c r="D208" s="95" t="s">
        <v>311</v>
      </c>
      <c r="E208" s="95">
        <f>+_xlfn.XLOOKUP(I208,ccs!O:O,ccs!I:I,0,0,1)</f>
        <v>184345</v>
      </c>
      <c r="F208" s="149">
        <f>ROUND(ROUND(E208,2)*ROUND(C208,2),2)</f>
        <v>184345</v>
      </c>
      <c r="H208" s="12" t="s">
        <v>1543</v>
      </c>
      <c r="I208" t="str">
        <f>+_xlfn.CONCAT(H208,"-",A208)</f>
        <v>B4/26/09-G</v>
      </c>
    </row>
    <row r="209" spans="1:9">
      <c r="B209" s="36"/>
      <c r="C209" s="95"/>
      <c r="D209" s="95"/>
      <c r="E209" s="420"/>
      <c r="F209" s="420"/>
      <c r="H209" s="12" t="s">
        <v>1543</v>
      </c>
      <c r="I209" s="215"/>
    </row>
    <row r="210" spans="1:9" ht="124">
      <c r="A210" s="200" t="s">
        <v>5</v>
      </c>
      <c r="B210" s="36" t="s">
        <v>599</v>
      </c>
      <c r="C210" s="95">
        <v>1</v>
      </c>
      <c r="D210" s="95" t="s">
        <v>311</v>
      </c>
      <c r="E210" s="95">
        <f>+_xlfn.XLOOKUP(I210,ccs!O:O,ccs!I:I,0,0,1)</f>
        <v>184345</v>
      </c>
      <c r="F210" s="149">
        <f>ROUND(ROUND(E210,2)*ROUND(C210,2),2)</f>
        <v>184345</v>
      </c>
      <c r="H210" s="12" t="s">
        <v>1544</v>
      </c>
      <c r="I210" t="str">
        <f>+_xlfn.CONCAT(H210,"-",A210)</f>
        <v>B4/26/10-A</v>
      </c>
    </row>
    <row r="211" spans="1:9">
      <c r="B211" s="36"/>
      <c r="C211" s="95"/>
      <c r="D211" s="95"/>
      <c r="E211" s="420"/>
      <c r="F211" s="420"/>
      <c r="H211" s="12" t="s">
        <v>1544</v>
      </c>
      <c r="I211" s="215"/>
    </row>
    <row r="212" spans="1:9">
      <c r="B212" s="35" t="s">
        <v>600</v>
      </c>
      <c r="C212" s="95"/>
      <c r="D212" s="95"/>
      <c r="E212" s="420"/>
      <c r="F212" s="420"/>
      <c r="H212" s="12" t="s">
        <v>1544</v>
      </c>
      <c r="I212" s="215"/>
    </row>
    <row r="213" spans="1:9">
      <c r="C213" s="95"/>
      <c r="D213" s="95"/>
      <c r="E213" s="420"/>
      <c r="F213" s="420"/>
      <c r="H213" s="12" t="s">
        <v>1544</v>
      </c>
      <c r="I213" s="215"/>
    </row>
    <row r="214" spans="1:9" ht="31">
      <c r="B214" s="35" t="s">
        <v>601</v>
      </c>
      <c r="C214" s="95"/>
      <c r="D214" s="95"/>
      <c r="E214" s="420"/>
      <c r="F214" s="420"/>
      <c r="H214" s="12" t="s">
        <v>1544</v>
      </c>
      <c r="I214" s="215"/>
    </row>
    <row r="215" spans="1:9">
      <c r="C215" s="95"/>
      <c r="D215" s="95"/>
      <c r="E215" s="420"/>
      <c r="F215" s="420"/>
      <c r="H215" s="12" t="s">
        <v>1544</v>
      </c>
      <c r="I215" s="215"/>
    </row>
    <row r="216" spans="1:9">
      <c r="A216" s="200" t="s">
        <v>6</v>
      </c>
      <c r="B216" s="36" t="s">
        <v>602</v>
      </c>
      <c r="C216" s="95">
        <v>1</v>
      </c>
      <c r="D216" s="95" t="s">
        <v>311</v>
      </c>
      <c r="E216" s="95">
        <f>+_xlfn.XLOOKUP(I216,ccs!O:O,ccs!I:I,0,0,1)</f>
        <v>173475</v>
      </c>
      <c r="F216" s="149">
        <f>ROUND(ROUND(E216,2)*ROUND(C216,2),2)</f>
        <v>173475</v>
      </c>
      <c r="H216" s="12" t="s">
        <v>1544</v>
      </c>
      <c r="I216" t="str">
        <f>+_xlfn.CONCAT(H216,"-",A216)</f>
        <v>B4/26/10-B</v>
      </c>
    </row>
    <row r="217" spans="1:9">
      <c r="C217" s="95"/>
      <c r="D217" s="95"/>
      <c r="E217" s="420"/>
      <c r="F217" s="420"/>
      <c r="H217" s="12" t="s">
        <v>1544</v>
      </c>
      <c r="I217" s="215"/>
    </row>
    <row r="218" spans="1:9">
      <c r="A218" s="200" t="s">
        <v>7</v>
      </c>
      <c r="B218" s="36" t="s">
        <v>603</v>
      </c>
      <c r="C218" s="95">
        <v>1</v>
      </c>
      <c r="D218" s="95" t="s">
        <v>311</v>
      </c>
      <c r="E218" s="95">
        <f>+_xlfn.XLOOKUP(I218,ccs!O:O,ccs!I:I,0,0,1)</f>
        <v>63662.5</v>
      </c>
      <c r="F218" s="149">
        <f>ROUND(ROUND(E218,2)*ROUND(C218,2),2)</f>
        <v>63662.5</v>
      </c>
      <c r="H218" s="12" t="s">
        <v>1544</v>
      </c>
      <c r="I218" t="str">
        <f>+_xlfn.CONCAT(H218,"-",A218)</f>
        <v>B4/26/10-C</v>
      </c>
    </row>
    <row r="219" spans="1:9">
      <c r="C219" s="95"/>
      <c r="D219" s="95"/>
      <c r="E219" s="420"/>
      <c r="F219" s="420"/>
      <c r="H219" s="12" t="s">
        <v>1544</v>
      </c>
      <c r="I219" s="215"/>
    </row>
    <row r="220" spans="1:9">
      <c r="A220" s="200" t="s">
        <v>8</v>
      </c>
      <c r="B220" s="36" t="s">
        <v>604</v>
      </c>
      <c r="C220" s="95">
        <v>1</v>
      </c>
      <c r="D220" s="95" t="s">
        <v>311</v>
      </c>
      <c r="E220" s="95">
        <f>+_xlfn.XLOOKUP(I220,ccs!O:O,ccs!I:I,0,0,1)</f>
        <v>301362.5</v>
      </c>
      <c r="F220" s="149">
        <f>ROUND(ROUND(E220,2)*ROUND(C220,2),2)</f>
        <v>301362.5</v>
      </c>
      <c r="H220" s="12" t="s">
        <v>1544</v>
      </c>
      <c r="I220" t="str">
        <f>+_xlfn.CONCAT(H220,"-",A220)</f>
        <v>B4/26/10-D</v>
      </c>
    </row>
    <row r="221" spans="1:9">
      <c r="C221" s="95"/>
      <c r="D221" s="95"/>
      <c r="E221" s="420"/>
      <c r="F221" s="420"/>
      <c r="H221" s="12" t="s">
        <v>1544</v>
      </c>
      <c r="I221" s="215"/>
    </row>
    <row r="222" spans="1:9">
      <c r="A222" s="200" t="s">
        <v>10</v>
      </c>
      <c r="B222" s="36" t="s">
        <v>605</v>
      </c>
      <c r="C222" s="95">
        <v>1</v>
      </c>
      <c r="D222" s="95" t="s">
        <v>311</v>
      </c>
      <c r="E222" s="95">
        <f>+_xlfn.XLOOKUP(I222,ccs!O:O,ccs!I:I,0,0,1)</f>
        <v>111600</v>
      </c>
      <c r="F222" s="149">
        <f>ROUND(ROUND(E222,2)*ROUND(C222,2),2)</f>
        <v>111600</v>
      </c>
      <c r="H222" s="12" t="s">
        <v>1544</v>
      </c>
      <c r="I222" t="str">
        <f>+_xlfn.CONCAT(H222,"-",A222)</f>
        <v>B4/26/10-E</v>
      </c>
    </row>
    <row r="223" spans="1:9">
      <c r="C223" s="95"/>
      <c r="D223" s="95"/>
      <c r="E223" s="420"/>
      <c r="F223" s="420"/>
      <c r="H223" s="12" t="s">
        <v>1544</v>
      </c>
      <c r="I223" s="215"/>
    </row>
    <row r="224" spans="1:9">
      <c r="A224" s="200" t="s">
        <v>11</v>
      </c>
      <c r="B224" s="36" t="s">
        <v>606</v>
      </c>
      <c r="C224" s="95">
        <v>1</v>
      </c>
      <c r="D224" s="95" t="s">
        <v>311</v>
      </c>
      <c r="E224" s="95">
        <f>+_xlfn.XLOOKUP(I224,ccs!O:O,ccs!I:I,0,0,1)</f>
        <v>174937.5</v>
      </c>
      <c r="F224" s="149">
        <f>ROUND(ROUND(E224,2)*ROUND(C224,2),2)</f>
        <v>174937.5</v>
      </c>
      <c r="H224" s="12" t="s">
        <v>1544</v>
      </c>
      <c r="I224" t="str">
        <f>+_xlfn.CONCAT(H224,"-",A224)</f>
        <v>B4/26/10-F</v>
      </c>
    </row>
    <row r="225" spans="1:9">
      <c r="C225" s="95"/>
      <c r="D225" s="95"/>
      <c r="E225" s="420"/>
      <c r="F225" s="420"/>
      <c r="H225" s="12" t="s">
        <v>1544</v>
      </c>
      <c r="I225" s="215"/>
    </row>
    <row r="226" spans="1:9">
      <c r="B226" s="35" t="s">
        <v>607</v>
      </c>
      <c r="C226" s="95"/>
      <c r="D226" s="95"/>
      <c r="E226" s="420"/>
      <c r="F226" s="420"/>
      <c r="H226" s="12" t="s">
        <v>1544</v>
      </c>
      <c r="I226" s="215"/>
    </row>
    <row r="227" spans="1:9">
      <c r="C227" s="95"/>
      <c r="D227" s="95"/>
      <c r="E227" s="420"/>
      <c r="F227" s="420"/>
      <c r="H227" s="12" t="s">
        <v>1544</v>
      </c>
      <c r="I227" s="215"/>
    </row>
    <row r="228" spans="1:9" ht="31">
      <c r="B228" s="35" t="s">
        <v>608</v>
      </c>
      <c r="C228" s="95"/>
      <c r="D228" s="95"/>
      <c r="E228" s="420"/>
      <c r="F228" s="420"/>
      <c r="H228" s="12" t="s">
        <v>1544</v>
      </c>
      <c r="I228" s="215"/>
    </row>
    <row r="229" spans="1:9">
      <c r="C229" s="95"/>
      <c r="D229" s="95"/>
      <c r="E229" s="420"/>
      <c r="F229" s="420"/>
      <c r="H229" s="12" t="s">
        <v>1544</v>
      </c>
      <c r="I229" s="215"/>
    </row>
    <row r="230" spans="1:9">
      <c r="A230" s="200" t="s">
        <v>27</v>
      </c>
      <c r="B230" s="36" t="s">
        <v>609</v>
      </c>
      <c r="C230" s="95">
        <v>1</v>
      </c>
      <c r="D230" s="95" t="s">
        <v>311</v>
      </c>
      <c r="E230" s="95">
        <f>+_xlfn.XLOOKUP(I230,ccs!O:O,ccs!I:I,0,0,1)</f>
        <v>44000</v>
      </c>
      <c r="F230" s="149">
        <f>ROUND(ROUND(E230,2)*ROUND(C230,2),2)</f>
        <v>44000</v>
      </c>
      <c r="H230" s="12" t="s">
        <v>1544</v>
      </c>
      <c r="I230" t="str">
        <f>+_xlfn.CONCAT(H230,"-",A230)</f>
        <v>B4/26/10-G</v>
      </c>
    </row>
    <row r="231" spans="1:9">
      <c r="C231" s="95"/>
      <c r="D231" s="95"/>
      <c r="E231" s="420"/>
      <c r="F231" s="420"/>
      <c r="H231" s="12" t="s">
        <v>1544</v>
      </c>
      <c r="I231" s="215"/>
    </row>
    <row r="232" spans="1:9">
      <c r="A232" s="200" t="s">
        <v>28</v>
      </c>
      <c r="B232" s="36" t="s">
        <v>610</v>
      </c>
      <c r="C232" s="95">
        <v>1</v>
      </c>
      <c r="D232" s="95" t="s">
        <v>311</v>
      </c>
      <c r="E232" s="95">
        <f>+_xlfn.XLOOKUP(I232,ccs!O:O,ccs!I:I,0,0,1)</f>
        <v>46925</v>
      </c>
      <c r="F232" s="149">
        <f>ROUND(ROUND(E232,2)*ROUND(C232,2),2)</f>
        <v>46925</v>
      </c>
      <c r="H232" s="12" t="s">
        <v>1544</v>
      </c>
      <c r="I232" t="str">
        <f>+_xlfn.CONCAT(H232,"-",A232)</f>
        <v>B4/26/10-H</v>
      </c>
    </row>
    <row r="233" spans="1:9">
      <c r="C233" s="95"/>
      <c r="D233" s="95"/>
      <c r="E233" s="420"/>
      <c r="F233" s="420"/>
      <c r="H233" s="12" t="s">
        <v>1544</v>
      </c>
      <c r="I233" s="215"/>
    </row>
    <row r="234" spans="1:9">
      <c r="A234" s="200" t="s">
        <v>33</v>
      </c>
      <c r="B234" s="36" t="s">
        <v>611</v>
      </c>
      <c r="C234" s="95">
        <v>1</v>
      </c>
      <c r="D234" s="95" t="s">
        <v>311</v>
      </c>
      <c r="E234" s="95">
        <f>+_xlfn.XLOOKUP(I234,ccs!O:O,ccs!I:I,0,0,1)</f>
        <v>57325</v>
      </c>
      <c r="F234" s="149">
        <f>ROUND(ROUND(E234,2)*ROUND(C234,2),2)</f>
        <v>57325</v>
      </c>
      <c r="H234" s="12" t="s">
        <v>1544</v>
      </c>
      <c r="I234" t="str">
        <f>+_xlfn.CONCAT(H234,"-",A234)</f>
        <v>B4/26/10-J</v>
      </c>
    </row>
    <row r="235" spans="1:9">
      <c r="C235" s="95"/>
      <c r="D235" s="95"/>
      <c r="E235" s="420"/>
      <c r="F235" s="420"/>
      <c r="H235" s="12" t="s">
        <v>1544</v>
      </c>
      <c r="I235" s="215"/>
    </row>
    <row r="236" spans="1:9">
      <c r="A236" s="200" t="s">
        <v>34</v>
      </c>
      <c r="B236" s="36" t="s">
        <v>612</v>
      </c>
      <c r="C236" s="95">
        <v>1</v>
      </c>
      <c r="D236" s="95" t="s">
        <v>311</v>
      </c>
      <c r="E236" s="95">
        <f>+_xlfn.XLOOKUP(I236,ccs!O:O,ccs!I:I,0,0,1)</f>
        <v>62850</v>
      </c>
      <c r="F236" s="149">
        <f>ROUND(ROUND(E236,2)*ROUND(C236,2),2)</f>
        <v>62850</v>
      </c>
      <c r="H236" s="12" t="s">
        <v>1544</v>
      </c>
      <c r="I236" t="str">
        <f>+_xlfn.CONCAT(H236,"-",A236)</f>
        <v>B4/26/10-K</v>
      </c>
    </row>
    <row r="237" spans="1:9">
      <c r="C237" s="95"/>
      <c r="D237" s="95"/>
      <c r="E237" s="420"/>
      <c r="F237" s="420"/>
      <c r="H237" s="12" t="s">
        <v>1544</v>
      </c>
      <c r="I237" s="215"/>
    </row>
    <row r="238" spans="1:9">
      <c r="A238" s="200" t="s">
        <v>39</v>
      </c>
      <c r="B238" s="36" t="s">
        <v>613</v>
      </c>
      <c r="C238" s="95">
        <v>1</v>
      </c>
      <c r="D238" s="95" t="s">
        <v>311</v>
      </c>
      <c r="E238" s="95">
        <f>+_xlfn.XLOOKUP(I238,ccs!O:O,ccs!I:I,0,0,1)</f>
        <v>4218.75</v>
      </c>
      <c r="F238" s="149">
        <f>ROUND(ROUND(E238,2)*ROUND(C238,2),2)</f>
        <v>4218.75</v>
      </c>
      <c r="H238" s="12" t="s">
        <v>1544</v>
      </c>
      <c r="I238" t="str">
        <f>+_xlfn.CONCAT(H238,"-",A238)</f>
        <v>B4/26/10-L</v>
      </c>
    </row>
    <row r="239" spans="1:9">
      <c r="C239" s="95"/>
      <c r="D239" s="95"/>
      <c r="E239" s="420"/>
      <c r="F239" s="420"/>
      <c r="H239" s="12" t="s">
        <v>1544</v>
      </c>
      <c r="I239" s="215"/>
    </row>
    <row r="240" spans="1:9">
      <c r="A240" s="200" t="s">
        <v>38</v>
      </c>
      <c r="B240" s="36" t="s">
        <v>614</v>
      </c>
      <c r="C240" s="95">
        <v>1</v>
      </c>
      <c r="D240" s="95" t="s">
        <v>311</v>
      </c>
      <c r="E240" s="95">
        <f>+_xlfn.XLOOKUP(I240,ccs!O:O,ccs!I:I,0,0,1)</f>
        <v>54887.5</v>
      </c>
      <c r="F240" s="149">
        <f>ROUND(ROUND(E240,2)*ROUND(C240,2),2)</f>
        <v>54887.5</v>
      </c>
      <c r="H240" s="12" t="s">
        <v>1544</v>
      </c>
      <c r="I240" t="str">
        <f>+_xlfn.CONCAT(H240,"-",A240)</f>
        <v>B4/26/10-M</v>
      </c>
    </row>
    <row r="241" spans="1:9">
      <c r="B241" s="36"/>
      <c r="C241" s="95"/>
      <c r="D241" s="95"/>
      <c r="E241" s="420"/>
      <c r="F241" s="420"/>
      <c r="H241" s="12" t="s">
        <v>1544</v>
      </c>
      <c r="I241" s="215"/>
    </row>
    <row r="242" spans="1:9">
      <c r="A242" s="200" t="s">
        <v>205</v>
      </c>
      <c r="B242" s="36" t="s">
        <v>615</v>
      </c>
      <c r="C242" s="95">
        <v>1</v>
      </c>
      <c r="D242" s="95" t="s">
        <v>311</v>
      </c>
      <c r="E242" s="95">
        <f>+_xlfn.XLOOKUP(I242,ccs!O:O,ccs!I:I,0,0,1)</f>
        <v>27587.5</v>
      </c>
      <c r="F242" s="149">
        <f>ROUND(ROUND(E242,2)*ROUND(C242,2),2)</f>
        <v>27587.5</v>
      </c>
      <c r="H242" s="12" t="s">
        <v>1544</v>
      </c>
      <c r="I242" t="str">
        <f>+_xlfn.CONCAT(H242,"-",A242)</f>
        <v>B4/26/10-N</v>
      </c>
    </row>
    <row r="243" spans="1:9">
      <c r="C243" s="95"/>
      <c r="D243" s="95"/>
      <c r="E243" s="420"/>
      <c r="F243" s="420"/>
      <c r="H243" s="12" t="s">
        <v>1544</v>
      </c>
      <c r="I243" s="215"/>
    </row>
    <row r="244" spans="1:9" ht="31">
      <c r="B244" s="35" t="s">
        <v>616</v>
      </c>
      <c r="C244" s="95"/>
      <c r="D244" s="95"/>
      <c r="E244" s="420"/>
      <c r="F244" s="420"/>
      <c r="H244" s="12" t="s">
        <v>1545</v>
      </c>
      <c r="I244" s="215"/>
    </row>
    <row r="245" spans="1:9">
      <c r="C245" s="95"/>
      <c r="D245" s="95"/>
      <c r="E245" s="420"/>
      <c r="F245" s="420"/>
      <c r="H245" s="12" t="s">
        <v>1545</v>
      </c>
      <c r="I245" s="215"/>
    </row>
    <row r="246" spans="1:9">
      <c r="A246" s="200" t="s">
        <v>5</v>
      </c>
      <c r="B246" s="36" t="s">
        <v>617</v>
      </c>
      <c r="C246" s="95">
        <v>1</v>
      </c>
      <c r="D246" s="95" t="s">
        <v>311</v>
      </c>
      <c r="E246" s="95">
        <f>+_xlfn.XLOOKUP(I246,ccs!O:O,ccs!I:I,0,0,1)</f>
        <v>4700</v>
      </c>
      <c r="F246" s="149">
        <f>ROUND(ROUND(E246,2)*ROUND(C246,2),2)</f>
        <v>4700</v>
      </c>
      <c r="H246" s="12" t="s">
        <v>1545</v>
      </c>
      <c r="I246" t="str">
        <f>+_xlfn.CONCAT(H246,"-",A246)</f>
        <v>B4/26/11-A</v>
      </c>
    </row>
    <row r="247" spans="1:9">
      <c r="C247" s="95"/>
      <c r="D247" s="95"/>
      <c r="E247" s="420"/>
      <c r="F247" s="420"/>
      <c r="H247" s="12" t="s">
        <v>1545</v>
      </c>
      <c r="I247" s="215"/>
    </row>
    <row r="248" spans="1:9">
      <c r="A248" s="200" t="s">
        <v>6</v>
      </c>
      <c r="B248" s="36" t="s">
        <v>618</v>
      </c>
      <c r="C248" s="95">
        <v>1</v>
      </c>
      <c r="D248" s="95" t="s">
        <v>311</v>
      </c>
      <c r="E248" s="95">
        <f>+_xlfn.XLOOKUP(I248,ccs!O:O,ccs!I:I,0,0,1)</f>
        <v>4700</v>
      </c>
      <c r="F248" s="149">
        <f>ROUND(ROUND(E248,2)*ROUND(C248,2),2)</f>
        <v>4700</v>
      </c>
      <c r="H248" s="12" t="s">
        <v>1545</v>
      </c>
      <c r="I248" t="str">
        <f>+_xlfn.CONCAT(H248,"-",A248)</f>
        <v>B4/26/11-B</v>
      </c>
    </row>
    <row r="249" spans="1:9">
      <c r="C249" s="95"/>
      <c r="D249" s="95"/>
      <c r="E249" s="420"/>
      <c r="F249" s="420"/>
      <c r="H249" s="12" t="s">
        <v>1545</v>
      </c>
      <c r="I249" s="215"/>
    </row>
    <row r="250" spans="1:9">
      <c r="A250" s="200" t="s">
        <v>7</v>
      </c>
      <c r="B250" s="36" t="s">
        <v>619</v>
      </c>
      <c r="C250" s="95">
        <v>1</v>
      </c>
      <c r="D250" s="95" t="s">
        <v>311</v>
      </c>
      <c r="E250" s="95">
        <f>+_xlfn.XLOOKUP(I250,ccs!O:O,ccs!I:I,0,0,1)</f>
        <v>4700</v>
      </c>
      <c r="F250" s="149">
        <f>ROUND(ROUND(E250,2)*ROUND(C250,2),2)</f>
        <v>4700</v>
      </c>
      <c r="H250" s="12" t="s">
        <v>1545</v>
      </c>
      <c r="I250" t="str">
        <f>+_xlfn.CONCAT(H250,"-",A250)</f>
        <v>B4/26/11-C</v>
      </c>
    </row>
    <row r="251" spans="1:9">
      <c r="C251" s="95"/>
      <c r="D251" s="95"/>
      <c r="E251" s="420"/>
      <c r="F251" s="420"/>
      <c r="H251" s="12" t="s">
        <v>1545</v>
      </c>
      <c r="I251" s="215"/>
    </row>
    <row r="252" spans="1:9">
      <c r="A252" s="200" t="s">
        <v>8</v>
      </c>
      <c r="B252" s="36" t="s">
        <v>620</v>
      </c>
      <c r="C252" s="95">
        <v>1</v>
      </c>
      <c r="D252" s="95" t="s">
        <v>311</v>
      </c>
      <c r="E252" s="95">
        <f>+_xlfn.XLOOKUP(I252,ccs!O:O,ccs!I:I,0,0,1)</f>
        <v>4700</v>
      </c>
      <c r="F252" s="149">
        <f>ROUND(ROUND(E252,2)*ROUND(C252,2),2)</f>
        <v>4700</v>
      </c>
      <c r="H252" s="12" t="s">
        <v>1545</v>
      </c>
      <c r="I252" t="str">
        <f>+_xlfn.CONCAT(H252,"-",A252)</f>
        <v>B4/26/11-D</v>
      </c>
    </row>
    <row r="253" spans="1:9">
      <c r="B253" s="36"/>
      <c r="C253" s="95"/>
      <c r="D253" s="95"/>
      <c r="E253" s="420"/>
      <c r="F253" s="420"/>
      <c r="H253" s="12" t="s">
        <v>1545</v>
      </c>
      <c r="I253" s="215"/>
    </row>
    <row r="254" spans="1:9">
      <c r="A254" s="200" t="s">
        <v>10</v>
      </c>
      <c r="B254" s="36" t="s">
        <v>621</v>
      </c>
      <c r="C254" s="95">
        <v>1</v>
      </c>
      <c r="D254" s="95" t="s">
        <v>311</v>
      </c>
      <c r="E254" s="95">
        <f>+_xlfn.XLOOKUP(I254,ccs!O:O,ccs!I:I,0,0,1)</f>
        <v>4700</v>
      </c>
      <c r="F254" s="149">
        <f>ROUND(ROUND(E254,2)*ROUND(C254,2),2)</f>
        <v>4700</v>
      </c>
      <c r="H254" s="12" t="s">
        <v>1545</v>
      </c>
      <c r="I254" t="str">
        <f>+_xlfn.CONCAT(H254,"-",A254)</f>
        <v>B4/26/11-E</v>
      </c>
    </row>
    <row r="255" spans="1:9">
      <c r="B255" s="36"/>
      <c r="C255" s="95"/>
      <c r="D255" s="95"/>
      <c r="E255" s="420"/>
      <c r="F255" s="420"/>
      <c r="H255" s="12" t="s">
        <v>1545</v>
      </c>
      <c r="I255" s="215"/>
    </row>
    <row r="256" spans="1:9">
      <c r="A256" s="200" t="s">
        <v>11</v>
      </c>
      <c r="B256" s="36" t="s">
        <v>622</v>
      </c>
      <c r="C256" s="95">
        <v>1</v>
      </c>
      <c r="D256" s="95" t="s">
        <v>311</v>
      </c>
      <c r="E256" s="95">
        <f>+_xlfn.XLOOKUP(I256,ccs!O:O,ccs!I:I,0,0,1)</f>
        <v>4700</v>
      </c>
      <c r="F256" s="149">
        <f>ROUND(ROUND(E256,2)*ROUND(C256,2),2)</f>
        <v>4700</v>
      </c>
      <c r="H256" s="12" t="s">
        <v>1545</v>
      </c>
      <c r="I256" t="str">
        <f>+_xlfn.CONCAT(H256,"-",A256)</f>
        <v>B4/26/11-F</v>
      </c>
    </row>
    <row r="257" spans="1:9">
      <c r="C257" s="95"/>
      <c r="D257" s="95"/>
      <c r="E257" s="420"/>
      <c r="F257" s="420"/>
      <c r="H257" s="12" t="s">
        <v>1545</v>
      </c>
      <c r="I257" s="215"/>
    </row>
    <row r="258" spans="1:9">
      <c r="A258" s="200" t="s">
        <v>27</v>
      </c>
      <c r="B258" s="36" t="s">
        <v>623</v>
      </c>
      <c r="C258" s="95">
        <v>1</v>
      </c>
      <c r="D258" s="95" t="s">
        <v>311</v>
      </c>
      <c r="E258" s="95">
        <f>+_xlfn.XLOOKUP(I258,ccs!O:O,ccs!I:I,0,0,1)</f>
        <v>4700</v>
      </c>
      <c r="F258" s="149">
        <f>ROUND(ROUND(E258,2)*ROUND(C258,2),2)</f>
        <v>4700</v>
      </c>
      <c r="H258" s="12" t="s">
        <v>1545</v>
      </c>
      <c r="I258" t="str">
        <f>+_xlfn.CONCAT(H258,"-",A258)</f>
        <v>B4/26/11-G</v>
      </c>
    </row>
    <row r="259" spans="1:9">
      <c r="C259" s="95"/>
      <c r="D259" s="95"/>
      <c r="E259" s="420"/>
      <c r="F259" s="420"/>
      <c r="H259" s="12" t="s">
        <v>1545</v>
      </c>
      <c r="I259" s="215"/>
    </row>
    <row r="260" spans="1:9">
      <c r="A260" s="200" t="s">
        <v>28</v>
      </c>
      <c r="B260" s="36" t="s">
        <v>624</v>
      </c>
      <c r="C260" s="95">
        <v>1</v>
      </c>
      <c r="D260" s="95" t="s">
        <v>311</v>
      </c>
      <c r="E260" s="95">
        <f>+_xlfn.XLOOKUP(I260,ccs!O:O,ccs!I:I,0,0,1)</f>
        <v>4700</v>
      </c>
      <c r="F260" s="149">
        <f>ROUND(ROUND(E260,2)*ROUND(C260,2),2)</f>
        <v>4700</v>
      </c>
      <c r="H260" s="12" t="s">
        <v>1545</v>
      </c>
      <c r="I260" t="str">
        <f>+_xlfn.CONCAT(H260,"-",A260)</f>
        <v>B4/26/11-H</v>
      </c>
    </row>
    <row r="261" spans="1:9">
      <c r="B261" s="36"/>
      <c r="C261" s="95"/>
      <c r="D261" s="95"/>
      <c r="E261" s="420"/>
      <c r="F261" s="420"/>
      <c r="H261" s="12" t="s">
        <v>1545</v>
      </c>
      <c r="I261" s="215"/>
    </row>
    <row r="262" spans="1:9">
      <c r="A262" s="200" t="s">
        <v>33</v>
      </c>
      <c r="B262" s="36" t="s">
        <v>625</v>
      </c>
      <c r="C262" s="95">
        <v>1</v>
      </c>
      <c r="D262" s="95" t="s">
        <v>311</v>
      </c>
      <c r="E262" s="95">
        <f>+_xlfn.XLOOKUP(I262,ccs!O:O,ccs!I:I,0,0,1)</f>
        <v>4700</v>
      </c>
      <c r="F262" s="149">
        <f>ROUND(ROUND(E262,2)*ROUND(C262,2),2)</f>
        <v>4700</v>
      </c>
      <c r="H262" s="12" t="s">
        <v>1545</v>
      </c>
      <c r="I262" t="str">
        <f>+_xlfn.CONCAT(H262,"-",A262)</f>
        <v>B4/26/11-J</v>
      </c>
    </row>
    <row r="263" spans="1:9">
      <c r="B263" s="36"/>
      <c r="C263" s="95"/>
      <c r="D263" s="95"/>
      <c r="E263" s="420"/>
      <c r="F263" s="420"/>
      <c r="H263" s="12" t="s">
        <v>1545</v>
      </c>
      <c r="I263" s="215"/>
    </row>
    <row r="264" spans="1:9">
      <c r="A264" s="200" t="s">
        <v>34</v>
      </c>
      <c r="B264" s="36" t="s">
        <v>626</v>
      </c>
      <c r="C264" s="95">
        <v>1</v>
      </c>
      <c r="D264" s="95" t="s">
        <v>311</v>
      </c>
      <c r="E264" s="95">
        <f>+_xlfn.XLOOKUP(I264,ccs!O:O,ccs!I:I,0,0,1)</f>
        <v>4700</v>
      </c>
      <c r="F264" s="149">
        <f>ROUND(ROUND(E264,2)*ROUND(C264,2),2)</f>
        <v>4700</v>
      </c>
      <c r="H264" s="12" t="s">
        <v>1545</v>
      </c>
      <c r="I264" t="str">
        <f>+_xlfn.CONCAT(H264,"-",A264)</f>
        <v>B4/26/11-K</v>
      </c>
    </row>
    <row r="265" spans="1:9">
      <c r="B265" s="36"/>
      <c r="C265" s="95"/>
      <c r="D265" s="95"/>
      <c r="E265" s="420"/>
      <c r="F265" s="420"/>
      <c r="H265" s="12" t="s">
        <v>1545</v>
      </c>
      <c r="I265" s="215"/>
    </row>
    <row r="266" spans="1:9">
      <c r="A266" s="200" t="s">
        <v>39</v>
      </c>
      <c r="B266" s="36" t="s">
        <v>627</v>
      </c>
      <c r="C266" s="95">
        <v>1</v>
      </c>
      <c r="D266" s="95" t="s">
        <v>311</v>
      </c>
      <c r="E266" s="95">
        <f>+_xlfn.XLOOKUP(I266,ccs!O:O,ccs!I:I,0,0,1)</f>
        <v>4700</v>
      </c>
      <c r="F266" s="149">
        <f>ROUND(ROUND(E266,2)*ROUND(C266,2),2)</f>
        <v>4700</v>
      </c>
      <c r="H266" s="12" t="s">
        <v>1545</v>
      </c>
      <c r="I266" t="str">
        <f>+_xlfn.CONCAT(H266,"-",A266)</f>
        <v>B4/26/11-L</v>
      </c>
    </row>
    <row r="267" spans="1:9">
      <c r="B267" s="36"/>
      <c r="C267" s="95"/>
      <c r="D267" s="95"/>
      <c r="E267" s="420"/>
      <c r="F267" s="420"/>
      <c r="H267" s="12" t="s">
        <v>1545</v>
      </c>
      <c r="I267" s="215"/>
    </row>
    <row r="268" spans="1:9">
      <c r="A268" s="200" t="s">
        <v>38</v>
      </c>
      <c r="B268" s="36" t="s">
        <v>628</v>
      </c>
      <c r="C268" s="95">
        <v>1</v>
      </c>
      <c r="D268" s="95" t="s">
        <v>311</v>
      </c>
      <c r="E268" s="95">
        <f>+_xlfn.XLOOKUP(I268,ccs!O:O,ccs!I:I,0,0,1)</f>
        <v>4700</v>
      </c>
      <c r="F268" s="149">
        <f>ROUND(ROUND(E268,2)*ROUND(C268,2),2)</f>
        <v>4700</v>
      </c>
      <c r="H268" s="12" t="s">
        <v>1545</v>
      </c>
      <c r="I268" t="str">
        <f>+_xlfn.CONCAT(H268,"-",A268)</f>
        <v>B4/26/11-M</v>
      </c>
    </row>
    <row r="269" spans="1:9">
      <c r="C269" s="95"/>
      <c r="D269" s="95"/>
      <c r="E269" s="420"/>
      <c r="F269" s="420"/>
      <c r="H269" s="12" t="s">
        <v>1545</v>
      </c>
      <c r="I269" s="215"/>
    </row>
    <row r="270" spans="1:9">
      <c r="A270" s="200" t="s">
        <v>205</v>
      </c>
      <c r="B270" s="36" t="s">
        <v>629</v>
      </c>
      <c r="C270" s="95">
        <v>1</v>
      </c>
      <c r="D270" s="95" t="s">
        <v>311</v>
      </c>
      <c r="E270" s="95">
        <f>+_xlfn.XLOOKUP(I270,ccs!O:O,ccs!I:I,0,0,1)</f>
        <v>4700</v>
      </c>
      <c r="F270" s="149">
        <f>ROUND(ROUND(E270,2)*ROUND(C270,2),2)</f>
        <v>4700</v>
      </c>
      <c r="H270" s="12" t="s">
        <v>1545</v>
      </c>
      <c r="I270" t="str">
        <f>+_xlfn.CONCAT(H270,"-",A270)</f>
        <v>B4/26/11-N</v>
      </c>
    </row>
    <row r="271" spans="1:9">
      <c r="C271" s="95"/>
      <c r="D271" s="95"/>
      <c r="E271" s="420"/>
      <c r="F271" s="420"/>
      <c r="H271" s="12" t="s">
        <v>1545</v>
      </c>
      <c r="I271" s="215"/>
    </row>
    <row r="272" spans="1:9">
      <c r="A272" s="200" t="s">
        <v>414</v>
      </c>
      <c r="B272" s="36" t="s">
        <v>630</v>
      </c>
      <c r="C272" s="95">
        <v>1</v>
      </c>
      <c r="D272" s="95" t="s">
        <v>311</v>
      </c>
      <c r="E272" s="95">
        <f>+_xlfn.XLOOKUP(I272,ccs!O:O,ccs!I:I,0,0,1)</f>
        <v>4700</v>
      </c>
      <c r="F272" s="149">
        <f>ROUND(ROUND(E272,2)*ROUND(C272,2),2)</f>
        <v>4700</v>
      </c>
      <c r="H272" s="12" t="s">
        <v>1545</v>
      </c>
      <c r="I272" t="str">
        <f>+_xlfn.CONCAT(H272,"-",A272)</f>
        <v>B4/26/11-P</v>
      </c>
    </row>
    <row r="273" spans="1:9">
      <c r="B273" s="36"/>
      <c r="C273" s="95"/>
      <c r="D273" s="95"/>
      <c r="E273" s="420"/>
      <c r="F273" s="420"/>
      <c r="H273" s="12" t="s">
        <v>1545</v>
      </c>
      <c r="I273" s="215"/>
    </row>
    <row r="274" spans="1:9">
      <c r="A274" s="200" t="s">
        <v>416</v>
      </c>
      <c r="B274" s="36" t="s">
        <v>631</v>
      </c>
      <c r="C274" s="95">
        <v>1</v>
      </c>
      <c r="D274" s="95" t="s">
        <v>311</v>
      </c>
      <c r="E274" s="95">
        <f>+_xlfn.XLOOKUP(I274,ccs!O:O,ccs!I:I,0,0,1)</f>
        <v>4700</v>
      </c>
      <c r="F274" s="149">
        <f>ROUND(ROUND(E274,2)*ROUND(C274,2),2)</f>
        <v>4700</v>
      </c>
      <c r="H274" s="12" t="s">
        <v>1545</v>
      </c>
      <c r="I274" t="str">
        <f>+_xlfn.CONCAT(H274,"-",A274)</f>
        <v>B4/26/11-Q</v>
      </c>
    </row>
    <row r="275" spans="1:9">
      <c r="B275" s="36"/>
      <c r="C275" s="95"/>
      <c r="D275" s="95"/>
      <c r="E275" s="420"/>
      <c r="F275" s="420"/>
      <c r="H275" s="12" t="s">
        <v>1545</v>
      </c>
      <c r="I275" s="215"/>
    </row>
    <row r="276" spans="1:9">
      <c r="A276" s="200" t="s">
        <v>419</v>
      </c>
      <c r="B276" s="36" t="s">
        <v>632</v>
      </c>
      <c r="C276" s="95">
        <v>1</v>
      </c>
      <c r="D276" s="95" t="s">
        <v>311</v>
      </c>
      <c r="E276" s="95">
        <f>+_xlfn.XLOOKUP(I276,ccs!O:O,ccs!I:I,0,0,1)</f>
        <v>4700</v>
      </c>
      <c r="F276" s="149">
        <f>ROUND(ROUND(E276,2)*ROUND(C276,2),2)</f>
        <v>4700</v>
      </c>
      <c r="H276" s="12" t="s">
        <v>1545</v>
      </c>
      <c r="I276" t="str">
        <f>+_xlfn.CONCAT(H276,"-",A276)</f>
        <v>B4/26/11-R</v>
      </c>
    </row>
    <row r="277" spans="1:9">
      <c r="B277" s="36"/>
      <c r="C277" s="95"/>
      <c r="D277" s="95"/>
      <c r="E277" s="420"/>
      <c r="F277" s="420"/>
      <c r="H277" s="12" t="s">
        <v>1545</v>
      </c>
      <c r="I277" s="215"/>
    </row>
    <row r="278" spans="1:9">
      <c r="A278" s="200" t="s">
        <v>422</v>
      </c>
      <c r="B278" s="36" t="s">
        <v>633</v>
      </c>
      <c r="C278" s="95">
        <v>1</v>
      </c>
      <c r="D278" s="95" t="s">
        <v>311</v>
      </c>
      <c r="E278" s="95">
        <f>+_xlfn.XLOOKUP(I278,ccs!O:O,ccs!I:I,0,0,1)</f>
        <v>4700</v>
      </c>
      <c r="F278" s="149">
        <f>ROUND(ROUND(E278,2)*ROUND(C278,2),2)</f>
        <v>4700</v>
      </c>
      <c r="H278" s="12" t="s">
        <v>1545</v>
      </c>
      <c r="I278" t="str">
        <f>+_xlfn.CONCAT(H278,"-",A278)</f>
        <v>B4/26/11-S</v>
      </c>
    </row>
    <row r="279" spans="1:9">
      <c r="B279" s="36"/>
      <c r="C279" s="95"/>
      <c r="D279" s="95"/>
      <c r="E279" s="420"/>
      <c r="F279" s="420"/>
      <c r="H279" s="12" t="s">
        <v>1545</v>
      </c>
      <c r="I279" s="215"/>
    </row>
    <row r="280" spans="1:9">
      <c r="A280" s="200" t="s">
        <v>216</v>
      </c>
      <c r="B280" s="36" t="s">
        <v>634</v>
      </c>
      <c r="C280" s="95">
        <v>1</v>
      </c>
      <c r="D280" s="95" t="s">
        <v>311</v>
      </c>
      <c r="E280" s="95">
        <f>+_xlfn.XLOOKUP(I280,ccs!O:O,ccs!I:I,0,0,1)</f>
        <v>4700</v>
      </c>
      <c r="F280" s="149">
        <f>ROUND(ROUND(E280,2)*ROUND(C280,2),2)</f>
        <v>4700</v>
      </c>
      <c r="H280" s="12" t="s">
        <v>1545</v>
      </c>
      <c r="I280" t="str">
        <f>+_xlfn.CONCAT(H280,"-",A280)</f>
        <v>B4/26/11-T</v>
      </c>
    </row>
    <row r="281" spans="1:9">
      <c r="B281" s="36"/>
      <c r="C281" s="95"/>
      <c r="D281" s="95"/>
      <c r="E281" s="420"/>
      <c r="F281" s="420"/>
      <c r="H281" s="12" t="s">
        <v>1545</v>
      </c>
      <c r="I281" s="215"/>
    </row>
    <row r="282" spans="1:9">
      <c r="A282" s="200" t="s">
        <v>5</v>
      </c>
      <c r="B282" s="36" t="s">
        <v>635</v>
      </c>
      <c r="C282" s="95">
        <v>1</v>
      </c>
      <c r="D282" s="95" t="s">
        <v>311</v>
      </c>
      <c r="E282" s="95">
        <f>+_xlfn.XLOOKUP(I282,ccs!O:O,ccs!I:I,0,0,1)</f>
        <v>4700</v>
      </c>
      <c r="F282" s="149">
        <f>ROUND(ROUND(E282,2)*ROUND(C282,2),2)</f>
        <v>4700</v>
      </c>
      <c r="H282" s="12" t="s">
        <v>1546</v>
      </c>
      <c r="I282" t="str">
        <f>+_xlfn.CONCAT(H282,"-",A282)</f>
        <v>B4/26/12-A</v>
      </c>
    </row>
    <row r="283" spans="1:9">
      <c r="C283" s="95"/>
      <c r="D283" s="95"/>
      <c r="E283" s="420"/>
      <c r="F283" s="420"/>
      <c r="H283" s="12" t="s">
        <v>1546</v>
      </c>
      <c r="I283" s="215"/>
    </row>
    <row r="284" spans="1:9">
      <c r="A284" s="200" t="s">
        <v>6</v>
      </c>
      <c r="B284" s="36" t="s">
        <v>636</v>
      </c>
      <c r="C284" s="95">
        <v>1</v>
      </c>
      <c r="D284" s="95" t="s">
        <v>311</v>
      </c>
      <c r="E284" s="95">
        <f>+_xlfn.XLOOKUP(I284,ccs!O:O,ccs!I:I,0,0,1)</f>
        <v>4700</v>
      </c>
      <c r="F284" s="149">
        <f>ROUND(ROUND(E284,2)*ROUND(C284,2),2)</f>
        <v>4700</v>
      </c>
      <c r="H284" s="12" t="s">
        <v>1546</v>
      </c>
      <c r="I284" t="str">
        <f>+_xlfn.CONCAT(H284,"-",A284)</f>
        <v>B4/26/12-B</v>
      </c>
    </row>
    <row r="285" spans="1:9">
      <c r="C285" s="95"/>
      <c r="D285" s="95"/>
      <c r="E285" s="420"/>
      <c r="F285" s="420"/>
      <c r="H285" s="12" t="s">
        <v>1546</v>
      </c>
      <c r="I285" s="215"/>
    </row>
    <row r="286" spans="1:9">
      <c r="A286" s="200" t="s">
        <v>7</v>
      </c>
      <c r="B286" s="36" t="s">
        <v>637</v>
      </c>
      <c r="C286" s="95">
        <v>1</v>
      </c>
      <c r="D286" s="95" t="s">
        <v>311</v>
      </c>
      <c r="E286" s="95">
        <f>+_xlfn.XLOOKUP(I286,ccs!O:O,ccs!I:I,0,0,1)</f>
        <v>4700</v>
      </c>
      <c r="F286" s="149">
        <f>ROUND(ROUND(E286,2)*ROUND(C286,2),2)</f>
        <v>4700</v>
      </c>
      <c r="H286" s="12" t="s">
        <v>1546</v>
      </c>
      <c r="I286" t="str">
        <f>+_xlfn.CONCAT(H286,"-",A286)</f>
        <v>B4/26/12-C</v>
      </c>
    </row>
    <row r="287" spans="1:9">
      <c r="C287" s="95"/>
      <c r="D287" s="95"/>
      <c r="E287" s="420"/>
      <c r="F287" s="420"/>
      <c r="H287" s="12" t="s">
        <v>1546</v>
      </c>
      <c r="I287" s="215"/>
    </row>
    <row r="288" spans="1:9">
      <c r="A288" s="200" t="s">
        <v>8</v>
      </c>
      <c r="B288" s="36" t="s">
        <v>638</v>
      </c>
      <c r="C288" s="95">
        <v>1</v>
      </c>
      <c r="D288" s="95" t="s">
        <v>311</v>
      </c>
      <c r="E288" s="95">
        <f>+_xlfn.XLOOKUP(I288,ccs!O:O,ccs!I:I,0,0,1)</f>
        <v>4700</v>
      </c>
      <c r="F288" s="149">
        <f>ROUND(ROUND(E288,2)*ROUND(C288,2),2)</f>
        <v>4700</v>
      </c>
      <c r="H288" s="12" t="s">
        <v>1546</v>
      </c>
      <c r="I288" t="str">
        <f>+_xlfn.CONCAT(H288,"-",A288)</f>
        <v>B4/26/12-D</v>
      </c>
    </row>
    <row r="289" spans="1:9">
      <c r="B289" s="36"/>
      <c r="C289" s="95"/>
      <c r="D289" s="95"/>
      <c r="E289" s="420"/>
      <c r="F289" s="420"/>
      <c r="H289" s="12" t="s">
        <v>1546</v>
      </c>
      <c r="I289" s="215"/>
    </row>
    <row r="290" spans="1:9">
      <c r="A290" s="200" t="s">
        <v>10</v>
      </c>
      <c r="B290" s="36" t="s">
        <v>639</v>
      </c>
      <c r="C290" s="95">
        <v>1</v>
      </c>
      <c r="D290" s="95" t="s">
        <v>311</v>
      </c>
      <c r="E290" s="95">
        <f>+_xlfn.XLOOKUP(I290,ccs!O:O,ccs!I:I,0,0,1)</f>
        <v>4700</v>
      </c>
      <c r="F290" s="149">
        <f>ROUND(ROUND(E290,2)*ROUND(C290,2),2)</f>
        <v>4700</v>
      </c>
      <c r="H290" s="12" t="s">
        <v>1546</v>
      </c>
      <c r="I290" t="str">
        <f>+_xlfn.CONCAT(H290,"-",A290)</f>
        <v>B4/26/12-E</v>
      </c>
    </row>
    <row r="291" spans="1:9">
      <c r="B291" s="36"/>
      <c r="C291" s="95"/>
      <c r="D291" s="95"/>
      <c r="E291" s="420"/>
      <c r="F291" s="420"/>
      <c r="H291" s="12" t="s">
        <v>1546</v>
      </c>
      <c r="I291" s="215"/>
    </row>
    <row r="292" spans="1:9">
      <c r="A292" s="200" t="s">
        <v>11</v>
      </c>
      <c r="B292" s="36" t="s">
        <v>640</v>
      </c>
      <c r="C292" s="95">
        <v>1</v>
      </c>
      <c r="D292" s="95" t="s">
        <v>311</v>
      </c>
      <c r="E292" s="95">
        <f>+_xlfn.XLOOKUP(I292,ccs!O:O,ccs!I:I,0,0,1)</f>
        <v>4700</v>
      </c>
      <c r="F292" s="149">
        <f>ROUND(ROUND(E292,2)*ROUND(C292,2),2)</f>
        <v>4700</v>
      </c>
      <c r="H292" s="12" t="s">
        <v>1546</v>
      </c>
      <c r="I292" t="str">
        <f>+_xlfn.CONCAT(H292,"-",A292)</f>
        <v>B4/26/12-F</v>
      </c>
    </row>
    <row r="293" spans="1:9">
      <c r="B293" s="36"/>
      <c r="C293" s="95"/>
      <c r="D293" s="95"/>
      <c r="E293" s="420"/>
      <c r="F293" s="420"/>
      <c r="H293" s="12" t="s">
        <v>1546</v>
      </c>
      <c r="I293" s="215"/>
    </row>
    <row r="294" spans="1:9">
      <c r="A294" s="200" t="s">
        <v>27</v>
      </c>
      <c r="B294" s="36" t="s">
        <v>641</v>
      </c>
      <c r="C294" s="95">
        <v>1</v>
      </c>
      <c r="D294" s="95" t="s">
        <v>311</v>
      </c>
      <c r="E294" s="95">
        <f>+_xlfn.XLOOKUP(I294,ccs!O:O,ccs!I:I,0,0,1)</f>
        <v>4700</v>
      </c>
      <c r="F294" s="149">
        <f>ROUND(ROUND(E294,2)*ROUND(C294,2),2)</f>
        <v>4700</v>
      </c>
      <c r="H294" s="12" t="s">
        <v>1546</v>
      </c>
      <c r="I294" t="str">
        <f>+_xlfn.CONCAT(H294,"-",A294)</f>
        <v>B4/26/12-G</v>
      </c>
    </row>
    <row r="295" spans="1:9">
      <c r="B295" s="36"/>
      <c r="C295" s="95"/>
      <c r="D295" s="95"/>
      <c r="E295" s="420"/>
      <c r="F295" s="420"/>
      <c r="H295" s="12" t="s">
        <v>1546</v>
      </c>
      <c r="I295" s="215"/>
    </row>
    <row r="296" spans="1:9">
      <c r="A296" s="200" t="s">
        <v>28</v>
      </c>
      <c r="B296" s="36" t="s">
        <v>642</v>
      </c>
      <c r="C296" s="95">
        <v>1</v>
      </c>
      <c r="D296" s="95" t="s">
        <v>311</v>
      </c>
      <c r="E296" s="95">
        <f>+_xlfn.XLOOKUP(I296,ccs!O:O,ccs!I:I,0,0,1)</f>
        <v>4700</v>
      </c>
      <c r="F296" s="149">
        <f>ROUND(ROUND(E296,2)*ROUND(C296,2),2)</f>
        <v>4700</v>
      </c>
      <c r="H296" s="12" t="s">
        <v>1546</v>
      </c>
      <c r="I296" t="str">
        <f>+_xlfn.CONCAT(H296,"-",A296)</f>
        <v>B4/26/12-H</v>
      </c>
    </row>
    <row r="297" spans="1:9">
      <c r="B297" s="36"/>
      <c r="C297" s="95"/>
      <c r="D297" s="95"/>
      <c r="E297" s="420"/>
      <c r="F297" s="420"/>
      <c r="H297" s="12" t="s">
        <v>1546</v>
      </c>
      <c r="I297" s="215"/>
    </row>
    <row r="298" spans="1:9">
      <c r="A298" s="200" t="s">
        <v>33</v>
      </c>
      <c r="B298" s="36" t="s">
        <v>643</v>
      </c>
      <c r="C298" s="95">
        <v>1</v>
      </c>
      <c r="D298" s="95" t="s">
        <v>311</v>
      </c>
      <c r="E298" s="95">
        <f>+_xlfn.XLOOKUP(I298,ccs!O:O,ccs!I:I,0,0,1)</f>
        <v>4700</v>
      </c>
      <c r="F298" s="149">
        <f>ROUND(ROUND(E298,2)*ROUND(C298,2),2)</f>
        <v>4700</v>
      </c>
      <c r="H298" s="12" t="s">
        <v>1546</v>
      </c>
      <c r="I298" t="str">
        <f>+_xlfn.CONCAT(H298,"-",A298)</f>
        <v>B4/26/12-J</v>
      </c>
    </row>
    <row r="299" spans="1:9">
      <c r="B299" s="36"/>
      <c r="C299" s="95"/>
      <c r="D299" s="95"/>
      <c r="E299" s="420"/>
      <c r="F299" s="420"/>
      <c r="H299" s="12" t="s">
        <v>1546</v>
      </c>
      <c r="I299" s="215"/>
    </row>
    <row r="300" spans="1:9" ht="62">
      <c r="B300" s="35" t="s">
        <v>644</v>
      </c>
      <c r="C300" s="95"/>
      <c r="D300" s="95"/>
      <c r="E300" s="95"/>
      <c r="F300" s="95"/>
      <c r="H300" s="12" t="s">
        <v>1546</v>
      </c>
    </row>
    <row r="301" spans="1:9">
      <c r="C301" s="95"/>
      <c r="D301" s="95"/>
      <c r="E301" s="95"/>
      <c r="F301" s="95"/>
      <c r="H301" s="12" t="s">
        <v>1546</v>
      </c>
    </row>
    <row r="302" spans="1:9">
      <c r="A302" s="200" t="s">
        <v>34</v>
      </c>
      <c r="B302" s="36" t="s">
        <v>645</v>
      </c>
      <c r="C302" s="95">
        <v>1</v>
      </c>
      <c r="D302" s="95" t="s">
        <v>311</v>
      </c>
      <c r="E302" s="95">
        <f>+_xlfn.XLOOKUP(I302,ccs!O:O,ccs!I:I,0,0,1)</f>
        <v>57604.75</v>
      </c>
      <c r="F302" s="149">
        <f>ROUND(ROUND(E302,2)*ROUND(C302,2),2)</f>
        <v>57604.75</v>
      </c>
      <c r="H302" s="12" t="s">
        <v>1546</v>
      </c>
      <c r="I302" t="str">
        <f>+_xlfn.CONCAT(H302,"-",A302)</f>
        <v>B4/26/12-K</v>
      </c>
    </row>
    <row r="303" spans="1:9">
      <c r="B303" s="36"/>
      <c r="C303" s="95"/>
      <c r="D303" s="95"/>
      <c r="E303" s="420"/>
      <c r="F303" s="420"/>
      <c r="H303" s="12" t="s">
        <v>1546</v>
      </c>
      <c r="I303" s="215"/>
    </row>
    <row r="304" spans="1:9">
      <c r="A304" s="200" t="s">
        <v>39</v>
      </c>
      <c r="B304" s="36" t="s">
        <v>646</v>
      </c>
      <c r="C304" s="95">
        <v>1</v>
      </c>
      <c r="D304" s="95" t="s">
        <v>311</v>
      </c>
      <c r="E304" s="95">
        <f>+_xlfn.XLOOKUP(I304,ccs!O:O,ccs!I:I,0,0,1)</f>
        <v>7067.25</v>
      </c>
      <c r="F304" s="149">
        <f>ROUND(ROUND(E304,2)*ROUND(C304,2),2)</f>
        <v>7067.25</v>
      </c>
      <c r="H304" s="12" t="s">
        <v>1546</v>
      </c>
      <c r="I304" t="str">
        <f>+_xlfn.CONCAT(H304,"-",A304)</f>
        <v>B4/26/12-L</v>
      </c>
    </row>
    <row r="305" spans="1:9">
      <c r="B305" s="36"/>
      <c r="C305" s="95"/>
      <c r="D305" s="95"/>
      <c r="E305" s="420"/>
      <c r="F305" s="420"/>
      <c r="H305" s="12" t="s">
        <v>1546</v>
      </c>
      <c r="I305" s="215"/>
    </row>
    <row r="306" spans="1:9" ht="31">
      <c r="B306" s="35" t="s">
        <v>647</v>
      </c>
      <c r="C306" s="95"/>
      <c r="D306" s="95"/>
      <c r="E306" s="420"/>
      <c r="F306" s="420"/>
      <c r="H306" s="12" t="s">
        <v>1546</v>
      </c>
      <c r="I306" s="215"/>
    </row>
    <row r="307" spans="1:9">
      <c r="C307" s="95"/>
      <c r="D307" s="95"/>
      <c r="E307" s="420"/>
      <c r="F307" s="420"/>
      <c r="H307" s="12" t="s">
        <v>1546</v>
      </c>
      <c r="I307" s="215"/>
    </row>
    <row r="308" spans="1:9">
      <c r="A308" s="200" t="s">
        <v>38</v>
      </c>
      <c r="B308" s="36" t="s">
        <v>648</v>
      </c>
      <c r="C308" s="95">
        <v>1</v>
      </c>
      <c r="D308" s="95" t="s">
        <v>311</v>
      </c>
      <c r="E308" s="95">
        <f>+_xlfn.XLOOKUP(I308,ccs!O:O,ccs!I:I,0,0,1)</f>
        <v>4700</v>
      </c>
      <c r="F308" s="149">
        <f>ROUND(ROUND(E308,2)*ROUND(C308,2),2)</f>
        <v>4700</v>
      </c>
      <c r="H308" s="12" t="s">
        <v>1546</v>
      </c>
      <c r="I308" t="str">
        <f>+_xlfn.CONCAT(H308,"-",A308)</f>
        <v>B4/26/12-M</v>
      </c>
    </row>
    <row r="309" spans="1:9">
      <c r="B309" s="36"/>
      <c r="C309" s="95"/>
      <c r="D309" s="95"/>
      <c r="E309" s="420"/>
      <c r="F309" s="420"/>
      <c r="H309" s="12" t="s">
        <v>1546</v>
      </c>
      <c r="I309" s="215"/>
    </row>
    <row r="310" spans="1:9">
      <c r="A310" s="200" t="s">
        <v>205</v>
      </c>
      <c r="B310" s="36" t="s">
        <v>649</v>
      </c>
      <c r="C310" s="95">
        <v>1</v>
      </c>
      <c r="D310" s="95" t="s">
        <v>311</v>
      </c>
      <c r="E310" s="95">
        <f>+_xlfn.XLOOKUP(I310,ccs!O:O,ccs!I:I,0,0,1)</f>
        <v>4700</v>
      </c>
      <c r="F310" s="149">
        <f>ROUND(ROUND(E310,2)*ROUND(C310,2),2)</f>
        <v>4700</v>
      </c>
      <c r="H310" s="12" t="s">
        <v>1546</v>
      </c>
      <c r="I310" t="str">
        <f>+_xlfn.CONCAT(H310,"-",A310)</f>
        <v>B4/26/12-N</v>
      </c>
    </row>
    <row r="311" spans="1:9">
      <c r="B311" s="36"/>
      <c r="C311" s="95"/>
      <c r="D311" s="95"/>
      <c r="E311" s="420"/>
      <c r="F311" s="420"/>
      <c r="H311" s="12" t="s">
        <v>1546</v>
      </c>
      <c r="I311" s="215"/>
    </row>
    <row r="312" spans="1:9">
      <c r="A312" s="200" t="s">
        <v>414</v>
      </c>
      <c r="B312" s="36" t="s">
        <v>650</v>
      </c>
      <c r="C312" s="95">
        <v>1</v>
      </c>
      <c r="D312" s="95" t="s">
        <v>311</v>
      </c>
      <c r="E312" s="95">
        <f>+_xlfn.XLOOKUP(I312,ccs!O:O,ccs!I:I,0,0,1)</f>
        <v>4700</v>
      </c>
      <c r="F312" s="149">
        <f>ROUND(ROUND(E312,2)*ROUND(C312,2),2)</f>
        <v>4700</v>
      </c>
      <c r="H312" s="12" t="s">
        <v>1546</v>
      </c>
      <c r="I312" t="str">
        <f>+_xlfn.CONCAT(H312,"-",A312)</f>
        <v>B4/26/12-P</v>
      </c>
    </row>
    <row r="313" spans="1:9">
      <c r="B313" s="36"/>
      <c r="C313" s="95"/>
      <c r="D313" s="95"/>
      <c r="E313" s="420"/>
      <c r="F313" s="420"/>
      <c r="H313" s="12" t="s">
        <v>1546</v>
      </c>
      <c r="I313" s="215"/>
    </row>
    <row r="314" spans="1:9">
      <c r="A314" s="200" t="s">
        <v>416</v>
      </c>
      <c r="B314" s="36" t="s">
        <v>651</v>
      </c>
      <c r="C314" s="95">
        <v>1</v>
      </c>
      <c r="D314" s="95" t="s">
        <v>311</v>
      </c>
      <c r="E314" s="95">
        <f>+_xlfn.XLOOKUP(I314,ccs!O:O,ccs!I:I,0,0,1)</f>
        <v>4700</v>
      </c>
      <c r="F314" s="149">
        <f>ROUND(ROUND(E314,2)*ROUND(C314,2),2)</f>
        <v>4700</v>
      </c>
      <c r="H314" s="12" t="s">
        <v>1546</v>
      </c>
      <c r="I314" t="str">
        <f>+_xlfn.CONCAT(H314,"-",A314)</f>
        <v>B4/26/12-Q</v>
      </c>
    </row>
    <row r="315" spans="1:9">
      <c r="B315" s="36"/>
      <c r="C315" s="95"/>
      <c r="D315" s="95"/>
      <c r="E315" s="420"/>
      <c r="F315" s="420"/>
      <c r="H315" s="12" t="s">
        <v>1546</v>
      </c>
      <c r="I315" s="215"/>
    </row>
    <row r="316" spans="1:9" ht="31">
      <c r="B316" s="35" t="s">
        <v>652</v>
      </c>
      <c r="C316" s="95"/>
      <c r="D316" s="95"/>
      <c r="E316" s="420"/>
      <c r="F316" s="420"/>
      <c r="H316" s="12" t="s">
        <v>1547</v>
      </c>
      <c r="I316" s="215"/>
    </row>
    <row r="317" spans="1:9">
      <c r="C317" s="95"/>
      <c r="D317" s="95"/>
      <c r="E317" s="420"/>
      <c r="F317" s="420"/>
      <c r="H317" s="12" t="s">
        <v>1547</v>
      </c>
      <c r="I317" s="215"/>
    </row>
    <row r="318" spans="1:9" ht="31">
      <c r="B318" s="35" t="s">
        <v>653</v>
      </c>
      <c r="C318" s="95"/>
      <c r="D318" s="95"/>
      <c r="E318" s="420"/>
      <c r="F318" s="420"/>
      <c r="H318" s="12" t="s">
        <v>1547</v>
      </c>
      <c r="I318" s="215"/>
    </row>
    <row r="319" spans="1:9">
      <c r="C319" s="95"/>
      <c r="D319" s="95"/>
      <c r="E319" s="420"/>
      <c r="F319" s="420"/>
      <c r="H319" s="12" t="s">
        <v>1547</v>
      </c>
      <c r="I319" s="215"/>
    </row>
    <row r="320" spans="1:9">
      <c r="A320" s="200" t="s">
        <v>5</v>
      </c>
      <c r="B320" s="36" t="s">
        <v>654</v>
      </c>
      <c r="C320" s="95">
        <v>2</v>
      </c>
      <c r="D320" s="95" t="s">
        <v>311</v>
      </c>
      <c r="E320" s="95">
        <f>+_xlfn.XLOOKUP(I320,ccs!O:O,ccs!I:I,0,0,1)</f>
        <v>6162.5</v>
      </c>
      <c r="F320" s="149">
        <f>ROUND(ROUND(E320,2)*ROUND(C320,2),2)</f>
        <v>12325</v>
      </c>
      <c r="H320" s="12" t="s">
        <v>1547</v>
      </c>
      <c r="I320" t="str">
        <f>+_xlfn.CONCAT(H320,"-",A320)</f>
        <v>B4/26/13-A</v>
      </c>
    </row>
    <row r="321" spans="1:9">
      <c r="B321" s="36"/>
      <c r="C321" s="95"/>
      <c r="D321" s="95"/>
      <c r="E321" s="420"/>
      <c r="F321" s="420"/>
      <c r="H321" s="12" t="s">
        <v>1547</v>
      </c>
      <c r="I321" s="215"/>
    </row>
    <row r="322" spans="1:9">
      <c r="A322" s="200" t="s">
        <v>6</v>
      </c>
      <c r="B322" s="36" t="s">
        <v>655</v>
      </c>
      <c r="C322" s="95">
        <v>1</v>
      </c>
      <c r="D322" s="95" t="s">
        <v>311</v>
      </c>
      <c r="E322" s="95">
        <f>+_xlfn.XLOOKUP(I322,ccs!O:O,ccs!I:I,0,0,1)</f>
        <v>6162.5</v>
      </c>
      <c r="F322" s="149">
        <f>ROUND(ROUND(E322,2)*ROUND(C322,2),2)</f>
        <v>6162.5</v>
      </c>
      <c r="H322" s="12" t="s">
        <v>1547</v>
      </c>
      <c r="I322" t="str">
        <f>+_xlfn.CONCAT(H322,"-",A322)</f>
        <v>B4/26/13-B</v>
      </c>
    </row>
    <row r="323" spans="1:9">
      <c r="B323" s="36"/>
      <c r="C323" s="95"/>
      <c r="D323" s="95"/>
      <c r="E323" s="420"/>
      <c r="F323" s="420"/>
      <c r="H323" s="12" t="s">
        <v>1547</v>
      </c>
      <c r="I323" s="215"/>
    </row>
    <row r="324" spans="1:9">
      <c r="A324" s="200" t="s">
        <v>7</v>
      </c>
      <c r="B324" s="36" t="s">
        <v>656</v>
      </c>
      <c r="C324" s="95">
        <v>1</v>
      </c>
      <c r="D324" s="95" t="s">
        <v>311</v>
      </c>
      <c r="E324" s="95">
        <f>+_xlfn.XLOOKUP(I324,ccs!O:O,ccs!I:I,0,0,1)</f>
        <v>6162.5</v>
      </c>
      <c r="F324" s="149">
        <f>ROUND(ROUND(E324,2)*ROUND(C324,2),2)</f>
        <v>6162.5</v>
      </c>
      <c r="H324" s="12" t="s">
        <v>1547</v>
      </c>
      <c r="I324" t="str">
        <f>+_xlfn.CONCAT(H324,"-",A324)</f>
        <v>B4/26/13-C</v>
      </c>
    </row>
    <row r="325" spans="1:9">
      <c r="B325" s="36"/>
      <c r="C325" s="95"/>
      <c r="D325" s="95"/>
      <c r="E325" s="420"/>
      <c r="F325" s="420"/>
      <c r="H325" s="12" t="s">
        <v>1547</v>
      </c>
      <c r="I325" s="215"/>
    </row>
    <row r="326" spans="1:9">
      <c r="A326" s="200" t="s">
        <v>8</v>
      </c>
      <c r="B326" s="36" t="s">
        <v>657</v>
      </c>
      <c r="C326" s="95">
        <v>1</v>
      </c>
      <c r="D326" s="95" t="s">
        <v>311</v>
      </c>
      <c r="E326" s="95">
        <f>+_xlfn.XLOOKUP(I326,ccs!O:O,ccs!I:I,0,0,1)</f>
        <v>6162.5</v>
      </c>
      <c r="F326" s="149">
        <f>ROUND(ROUND(E326,2)*ROUND(C326,2),2)</f>
        <v>6162.5</v>
      </c>
      <c r="H326" s="12" t="s">
        <v>1547</v>
      </c>
      <c r="I326" t="str">
        <f>+_xlfn.CONCAT(H326,"-",A326)</f>
        <v>B4/26/13-D</v>
      </c>
    </row>
    <row r="327" spans="1:9">
      <c r="B327" s="36"/>
      <c r="C327" s="95"/>
      <c r="D327" s="95"/>
      <c r="E327" s="420"/>
      <c r="F327" s="420"/>
      <c r="H327" s="12" t="s">
        <v>1547</v>
      </c>
      <c r="I327" s="215"/>
    </row>
    <row r="328" spans="1:9">
      <c r="B328" s="35" t="s">
        <v>658</v>
      </c>
      <c r="C328" s="95"/>
      <c r="D328" s="95"/>
      <c r="E328" s="420"/>
      <c r="F328" s="420"/>
      <c r="H328" s="12" t="s">
        <v>1547</v>
      </c>
      <c r="I328" s="215"/>
    </row>
    <row r="329" spans="1:9">
      <c r="B329" s="36"/>
      <c r="C329" s="95"/>
      <c r="D329" s="95"/>
      <c r="E329" s="420"/>
      <c r="F329" s="420"/>
      <c r="H329" s="12" t="s">
        <v>1547</v>
      </c>
      <c r="I329" s="215"/>
    </row>
    <row r="330" spans="1:9">
      <c r="A330" s="200" t="s">
        <v>10</v>
      </c>
      <c r="B330" s="36" t="s">
        <v>659</v>
      </c>
      <c r="C330" s="95">
        <v>31</v>
      </c>
      <c r="D330" s="95" t="s">
        <v>311</v>
      </c>
      <c r="E330" s="95">
        <f>+_xlfn.XLOOKUP(I330,ccs!O:O,ccs!I:I,0,0,1)</f>
        <v>13721.25</v>
      </c>
      <c r="F330" s="149">
        <f>ROUND(ROUND(E330,2)*ROUND(C330,2),2)</f>
        <v>425358.75</v>
      </c>
      <c r="H330" s="12" t="s">
        <v>1547</v>
      </c>
      <c r="I330" t="str">
        <f>+_xlfn.CONCAT(H330,"-",A330)</f>
        <v>B4/26/13-E</v>
      </c>
    </row>
    <row r="331" spans="1:9">
      <c r="C331" s="95"/>
      <c r="D331" s="95"/>
      <c r="E331" s="420"/>
      <c r="F331" s="420"/>
      <c r="H331" s="12" t="s">
        <v>1547</v>
      </c>
      <c r="I331" s="215"/>
    </row>
    <row r="332" spans="1:9">
      <c r="B332" s="35" t="s">
        <v>660</v>
      </c>
      <c r="C332" s="95"/>
      <c r="D332" s="95"/>
      <c r="E332" s="420"/>
      <c r="F332" s="420"/>
      <c r="H332" s="12" t="s">
        <v>1547</v>
      </c>
      <c r="I332" s="215"/>
    </row>
    <row r="333" spans="1:9">
      <c r="C333" s="95"/>
      <c r="D333" s="95"/>
      <c r="E333" s="420"/>
      <c r="F333" s="420"/>
      <c r="H333" s="12" t="s">
        <v>1547</v>
      </c>
      <c r="I333" s="215"/>
    </row>
    <row r="334" spans="1:9">
      <c r="B334" s="35" t="s">
        <v>661</v>
      </c>
      <c r="C334" s="95"/>
      <c r="D334" s="95"/>
      <c r="E334" s="420"/>
      <c r="F334" s="420"/>
      <c r="H334" s="12" t="s">
        <v>1547</v>
      </c>
      <c r="I334" s="215"/>
    </row>
    <row r="335" spans="1:9">
      <c r="C335" s="95"/>
      <c r="D335" s="95"/>
      <c r="E335" s="420"/>
      <c r="F335" s="420"/>
      <c r="H335" s="12" t="s">
        <v>1547</v>
      </c>
      <c r="I335" s="215"/>
    </row>
    <row r="336" spans="1:9" ht="31">
      <c r="A336" s="200" t="s">
        <v>11</v>
      </c>
      <c r="B336" s="36" t="s">
        <v>662</v>
      </c>
      <c r="C336" s="95">
        <v>39</v>
      </c>
      <c r="D336" s="95" t="s">
        <v>311</v>
      </c>
      <c r="E336" s="95">
        <f>+_xlfn.XLOOKUP(I336,ccs!O:O,ccs!I:I,0,0,1)</f>
        <v>618.75</v>
      </c>
      <c r="F336" s="149">
        <f>ROUND(ROUND(E336,2)*ROUND(C336,2),2)</f>
        <v>24131.25</v>
      </c>
      <c r="H336" s="12" t="s">
        <v>1547</v>
      </c>
      <c r="I336" t="str">
        <f>+_xlfn.CONCAT(H336,"-",A336)</f>
        <v>B4/26/13-F</v>
      </c>
    </row>
    <row r="337" spans="1:9">
      <c r="C337" s="95"/>
      <c r="D337" s="95"/>
      <c r="E337" s="420"/>
      <c r="F337" s="420"/>
      <c r="H337" s="12" t="s">
        <v>1547</v>
      </c>
      <c r="I337" s="215"/>
    </row>
    <row r="338" spans="1:9">
      <c r="A338" s="200" t="s">
        <v>27</v>
      </c>
      <c r="B338" s="7" t="s">
        <v>663</v>
      </c>
      <c r="C338" s="95">
        <v>95</v>
      </c>
      <c r="D338" s="95" t="s">
        <v>311</v>
      </c>
      <c r="E338" s="95">
        <f>+_xlfn.XLOOKUP(I338,ccs!O:O,ccs!I:I,0,0,1)</f>
        <v>640.63</v>
      </c>
      <c r="F338" s="149">
        <f>ROUND(ROUND(E338,2)*ROUND(C338,2),2)</f>
        <v>60859.85</v>
      </c>
      <c r="H338" s="12" t="s">
        <v>1547</v>
      </c>
      <c r="I338" t="str">
        <f>+_xlfn.CONCAT(H338,"-",A338)</f>
        <v>B4/26/13-G</v>
      </c>
    </row>
    <row r="339" spans="1:9">
      <c r="C339" s="95"/>
      <c r="D339" s="95"/>
      <c r="E339" s="420"/>
      <c r="F339" s="420"/>
      <c r="H339" s="12" t="s">
        <v>1547</v>
      </c>
      <c r="I339" s="215"/>
    </row>
    <row r="340" spans="1:9">
      <c r="B340" s="35" t="s">
        <v>664</v>
      </c>
      <c r="C340" s="95"/>
      <c r="D340" s="95"/>
      <c r="E340" s="420"/>
      <c r="F340" s="420"/>
      <c r="H340" s="12" t="s">
        <v>1547</v>
      </c>
      <c r="I340" s="215"/>
    </row>
    <row r="341" spans="1:9">
      <c r="C341" s="95"/>
      <c r="D341" s="95"/>
      <c r="E341" s="420"/>
      <c r="F341" s="420"/>
      <c r="H341" s="12" t="s">
        <v>1547</v>
      </c>
      <c r="I341" s="215"/>
    </row>
    <row r="342" spans="1:9">
      <c r="A342" s="200" t="s">
        <v>28</v>
      </c>
      <c r="B342" s="7" t="s">
        <v>665</v>
      </c>
      <c r="C342" s="95">
        <v>114</v>
      </c>
      <c r="D342" s="95" t="s">
        <v>311</v>
      </c>
      <c r="E342" s="95">
        <f>+_xlfn.XLOOKUP(I342,ccs!O:O,ccs!I:I,0,0,1)</f>
        <v>423.5</v>
      </c>
      <c r="F342" s="149">
        <f>ROUND(ROUND(E342,2)*ROUND(C342,2),2)</f>
        <v>48279</v>
      </c>
      <c r="H342" s="12" t="s">
        <v>1547</v>
      </c>
      <c r="I342" t="str">
        <f>+_xlfn.CONCAT(H342,"-",A342)</f>
        <v>B4/26/13-H</v>
      </c>
    </row>
    <row r="343" spans="1:9">
      <c r="C343" s="95"/>
      <c r="D343" s="95"/>
      <c r="E343" s="420"/>
      <c r="F343" s="420"/>
      <c r="H343" s="12" t="s">
        <v>1547</v>
      </c>
      <c r="I343" s="215"/>
    </row>
    <row r="344" spans="1:9">
      <c r="A344" s="200" t="s">
        <v>33</v>
      </c>
      <c r="B344" s="36" t="s">
        <v>666</v>
      </c>
      <c r="C344" s="95">
        <v>58</v>
      </c>
      <c r="D344" s="95" t="s">
        <v>311</v>
      </c>
      <c r="E344" s="95">
        <f>+_xlfn.XLOOKUP(I344,ccs!O:O,ccs!I:I,0,0,1)</f>
        <v>532.13</v>
      </c>
      <c r="F344" s="149">
        <f>ROUND(ROUND(E344,2)*ROUND(C344,2),2)</f>
        <v>30863.54</v>
      </c>
      <c r="H344" s="12" t="s">
        <v>1547</v>
      </c>
      <c r="I344" t="str">
        <f>+_xlfn.CONCAT(H344,"-",A344)</f>
        <v>B4/26/13-J</v>
      </c>
    </row>
    <row r="345" spans="1:9">
      <c r="C345" s="95"/>
      <c r="D345" s="95"/>
      <c r="E345" s="420"/>
      <c r="F345" s="420"/>
      <c r="H345" s="12" t="s">
        <v>1547</v>
      </c>
      <c r="I345" s="215"/>
    </row>
    <row r="346" spans="1:9">
      <c r="A346" s="200" t="s">
        <v>34</v>
      </c>
      <c r="B346" s="36" t="s">
        <v>667</v>
      </c>
      <c r="C346" s="95">
        <v>61</v>
      </c>
      <c r="D346" s="95" t="s">
        <v>311</v>
      </c>
      <c r="E346" s="95">
        <f>+_xlfn.XLOOKUP(I346,ccs!O:O,ccs!I:I,0,0,1)</f>
        <v>600.88</v>
      </c>
      <c r="F346" s="149">
        <f>ROUND(ROUND(E346,2)*ROUND(C346,2),2)</f>
        <v>36653.68</v>
      </c>
      <c r="H346" s="12" t="s">
        <v>1547</v>
      </c>
      <c r="I346" t="str">
        <f>+_xlfn.CONCAT(H346,"-",A346)</f>
        <v>B4/26/13-K</v>
      </c>
    </row>
    <row r="347" spans="1:9">
      <c r="C347" s="95"/>
      <c r="D347" s="95"/>
      <c r="E347" s="420"/>
      <c r="F347" s="420"/>
      <c r="H347" s="12" t="s">
        <v>1547</v>
      </c>
      <c r="I347" s="215"/>
    </row>
    <row r="348" spans="1:9">
      <c r="A348" s="200" t="s">
        <v>39</v>
      </c>
      <c r="B348" s="36" t="s">
        <v>668</v>
      </c>
      <c r="C348" s="95">
        <v>116</v>
      </c>
      <c r="D348" s="95" t="s">
        <v>311</v>
      </c>
      <c r="E348" s="95">
        <f>+_xlfn.XLOOKUP(I348,ccs!O:O,ccs!I:I,0,0,1)</f>
        <v>1201.6300000000001</v>
      </c>
      <c r="F348" s="149">
        <f>ROUND(ROUND(E348,2)*ROUND(C348,2),2)</f>
        <v>139389.07999999999</v>
      </c>
      <c r="H348" s="12" t="s">
        <v>1547</v>
      </c>
      <c r="I348" t="str">
        <f>+_xlfn.CONCAT(H348,"-",A348)</f>
        <v>B4/26/13-L</v>
      </c>
    </row>
    <row r="349" spans="1:9">
      <c r="C349" s="95"/>
      <c r="D349" s="95"/>
      <c r="E349" s="420"/>
      <c r="F349" s="420"/>
      <c r="H349" s="12" t="s">
        <v>1547</v>
      </c>
      <c r="I349" s="215"/>
    </row>
    <row r="350" spans="1:9">
      <c r="A350" s="200" t="s">
        <v>38</v>
      </c>
      <c r="B350" s="7" t="s">
        <v>669</v>
      </c>
      <c r="C350" s="95">
        <v>4</v>
      </c>
      <c r="D350" s="95" t="s">
        <v>311</v>
      </c>
      <c r="E350" s="95">
        <f>+_xlfn.XLOOKUP(I350,ccs!O:O,ccs!I:I,0,0,1)</f>
        <v>1682.88</v>
      </c>
      <c r="F350" s="149">
        <f>ROUND(ROUND(E350,2)*ROUND(C350,2),2)</f>
        <v>6731.52</v>
      </c>
      <c r="H350" s="12" t="s">
        <v>1547</v>
      </c>
      <c r="I350" t="str">
        <f>+_xlfn.CONCAT(H350,"-",A350)</f>
        <v>B4/26/13-M</v>
      </c>
    </row>
    <row r="351" spans="1:9">
      <c r="C351" s="95"/>
      <c r="D351" s="95"/>
      <c r="E351" s="420"/>
      <c r="F351" s="420"/>
      <c r="H351" s="12" t="s">
        <v>1547</v>
      </c>
      <c r="I351" s="215"/>
    </row>
    <row r="352" spans="1:9">
      <c r="A352" s="200" t="s">
        <v>205</v>
      </c>
      <c r="B352" s="36" t="s">
        <v>670</v>
      </c>
      <c r="C352" s="95">
        <v>78</v>
      </c>
      <c r="D352" s="95" t="s">
        <v>311</v>
      </c>
      <c r="E352" s="95">
        <f>+_xlfn.XLOOKUP(I352,ccs!O:O,ccs!I:I,0,0,1)</f>
        <v>1418.75</v>
      </c>
      <c r="F352" s="149">
        <f>ROUND(ROUND(E352,2)*ROUND(C352,2),2)</f>
        <v>110662.5</v>
      </c>
      <c r="H352" s="12" t="s">
        <v>1547</v>
      </c>
      <c r="I352" t="str">
        <f>+_xlfn.CONCAT(H352,"-",A352)</f>
        <v>B4/26/13-N</v>
      </c>
    </row>
    <row r="353" spans="1:9">
      <c r="C353" s="95"/>
      <c r="D353" s="95"/>
      <c r="E353" s="420"/>
      <c r="F353" s="420"/>
      <c r="H353" s="12" t="s">
        <v>1547</v>
      </c>
      <c r="I353" s="215"/>
    </row>
    <row r="354" spans="1:9">
      <c r="A354" s="200" t="s">
        <v>5</v>
      </c>
      <c r="B354" s="7" t="s">
        <v>671</v>
      </c>
      <c r="C354" s="95">
        <v>2</v>
      </c>
      <c r="D354" s="95" t="s">
        <v>311</v>
      </c>
      <c r="E354" s="95">
        <f>+_xlfn.XLOOKUP(I354,ccs!O:O,ccs!I:I,0,0,1)</f>
        <v>1418.75</v>
      </c>
      <c r="F354" s="149">
        <f>ROUND(ROUND(E354,2)*ROUND(C354,2),2)</f>
        <v>2837.5</v>
      </c>
      <c r="H354" s="12" t="s">
        <v>1548</v>
      </c>
      <c r="I354" t="str">
        <f>+_xlfn.CONCAT(H354,"-",A354)</f>
        <v>B4/26/14-A</v>
      </c>
    </row>
    <row r="355" spans="1:9">
      <c r="C355" s="95"/>
      <c r="D355" s="95"/>
      <c r="E355" s="420"/>
      <c r="F355" s="420"/>
      <c r="H355" s="12" t="s">
        <v>1548</v>
      </c>
      <c r="I355" s="215"/>
    </row>
    <row r="356" spans="1:9">
      <c r="A356" s="200" t="s">
        <v>6</v>
      </c>
      <c r="B356" s="7" t="s">
        <v>672</v>
      </c>
      <c r="C356" s="95">
        <v>36</v>
      </c>
      <c r="D356" s="95" t="s">
        <v>311</v>
      </c>
      <c r="E356" s="95">
        <f>+_xlfn.XLOOKUP(I356,ccs!O:O,ccs!I:I,0,0,1)</f>
        <v>1418.75</v>
      </c>
      <c r="F356" s="149">
        <f>ROUND(ROUND(E356,2)*ROUND(C356,2),2)</f>
        <v>51075</v>
      </c>
      <c r="H356" s="12" t="s">
        <v>1548</v>
      </c>
      <c r="I356" t="str">
        <f>+_xlfn.CONCAT(H356,"-",A356)</f>
        <v>B4/26/14-B</v>
      </c>
    </row>
    <row r="357" spans="1:9">
      <c r="C357" s="95"/>
      <c r="D357" s="95"/>
      <c r="E357" s="420"/>
      <c r="F357" s="420"/>
      <c r="H357" s="12" t="s">
        <v>1548</v>
      </c>
      <c r="I357" s="215"/>
    </row>
    <row r="358" spans="1:9">
      <c r="A358" s="200" t="s">
        <v>7</v>
      </c>
      <c r="B358" s="36" t="s">
        <v>673</v>
      </c>
      <c r="C358" s="95">
        <v>9</v>
      </c>
      <c r="D358" s="95" t="s">
        <v>311</v>
      </c>
      <c r="E358" s="95">
        <f>+_xlfn.XLOOKUP(I358,ccs!O:O,ccs!I:I,0,0,1)</f>
        <v>1418.75</v>
      </c>
      <c r="F358" s="149">
        <f>ROUND(ROUND(E358,2)*ROUND(C358,2),2)</f>
        <v>12768.75</v>
      </c>
      <c r="H358" s="12" t="s">
        <v>1548</v>
      </c>
      <c r="I358" t="str">
        <f>+_xlfn.CONCAT(H358,"-",A358)</f>
        <v>B4/26/14-C</v>
      </c>
    </row>
    <row r="359" spans="1:9">
      <c r="C359" s="95"/>
      <c r="D359" s="95"/>
      <c r="E359" s="420"/>
      <c r="F359" s="420"/>
      <c r="H359" s="12" t="s">
        <v>1548</v>
      </c>
      <c r="I359" s="215"/>
    </row>
    <row r="360" spans="1:9">
      <c r="B360" s="35" t="s">
        <v>674</v>
      </c>
      <c r="C360" s="95"/>
      <c r="D360" s="95"/>
      <c r="E360" s="420"/>
      <c r="F360" s="420"/>
      <c r="H360" s="12" t="s">
        <v>1548</v>
      </c>
      <c r="I360" s="215"/>
    </row>
    <row r="361" spans="1:9">
      <c r="B361" s="35"/>
      <c r="C361" s="95"/>
      <c r="D361" s="95"/>
      <c r="E361" s="420"/>
      <c r="F361" s="420"/>
      <c r="H361" s="12" t="s">
        <v>1548</v>
      </c>
      <c r="I361" s="215"/>
    </row>
    <row r="362" spans="1:9">
      <c r="A362" s="200" t="s">
        <v>8</v>
      </c>
      <c r="B362" s="36" t="s">
        <v>675</v>
      </c>
      <c r="C362" s="95">
        <v>26</v>
      </c>
      <c r="D362" s="95" t="s">
        <v>311</v>
      </c>
      <c r="E362" s="95">
        <f>+_xlfn.XLOOKUP(I362,ccs!O:O,ccs!I:I,0,0,1)</f>
        <v>561</v>
      </c>
      <c r="F362" s="149">
        <f>ROUND(ROUND(E362,2)*ROUND(C362,2),2)</f>
        <v>14586</v>
      </c>
      <c r="H362" s="12" t="s">
        <v>1548</v>
      </c>
      <c r="I362" t="str">
        <f>+_xlfn.CONCAT(H362,"-",A362)</f>
        <v>B4/26/14-D</v>
      </c>
    </row>
    <row r="363" spans="1:9">
      <c r="C363" s="95"/>
      <c r="D363" s="95"/>
      <c r="E363" s="420"/>
      <c r="F363" s="420"/>
      <c r="H363" s="12" t="s">
        <v>1548</v>
      </c>
      <c r="I363" s="215"/>
    </row>
    <row r="364" spans="1:9">
      <c r="B364" s="35" t="s">
        <v>676</v>
      </c>
      <c r="C364" s="95"/>
      <c r="D364" s="95"/>
      <c r="E364" s="420"/>
      <c r="F364" s="420"/>
      <c r="H364" s="12" t="s">
        <v>1548</v>
      </c>
      <c r="I364" s="215"/>
    </row>
    <row r="365" spans="1:9">
      <c r="C365" s="95"/>
      <c r="D365" s="95"/>
      <c r="E365" s="420"/>
      <c r="F365" s="420"/>
      <c r="H365" s="12" t="s">
        <v>1548</v>
      </c>
      <c r="I365" s="215"/>
    </row>
    <row r="366" spans="1:9" ht="31">
      <c r="A366" s="200" t="s">
        <v>10</v>
      </c>
      <c r="B366" s="36" t="s">
        <v>677</v>
      </c>
      <c r="C366" s="95">
        <v>6</v>
      </c>
      <c r="D366" s="95" t="s">
        <v>311</v>
      </c>
      <c r="E366" s="95">
        <f>+_xlfn.XLOOKUP(I366,ccs!O:O,ccs!I:I,0,0,1)</f>
        <v>276.63</v>
      </c>
      <c r="F366" s="149">
        <f>ROUND(ROUND(E366,2)*ROUND(C366,2),2)</f>
        <v>1659.78</v>
      </c>
      <c r="H366" s="12" t="s">
        <v>1548</v>
      </c>
      <c r="I366" t="str">
        <f>+_xlfn.CONCAT(H366,"-",A366)</f>
        <v>B4/26/14-E</v>
      </c>
    </row>
    <row r="367" spans="1:9">
      <c r="C367" s="95"/>
      <c r="D367" s="95"/>
      <c r="E367" s="420"/>
      <c r="F367" s="420"/>
      <c r="H367" s="12" t="s">
        <v>1548</v>
      </c>
      <c r="I367" s="215"/>
    </row>
    <row r="368" spans="1:9" ht="31">
      <c r="A368" s="32" t="s">
        <v>11</v>
      </c>
      <c r="B368" s="111" t="s">
        <v>678</v>
      </c>
      <c r="C368" s="32">
        <v>22</v>
      </c>
      <c r="D368" s="32" t="s">
        <v>311</v>
      </c>
      <c r="E368" s="95">
        <f>+_xlfn.XLOOKUP(I368,ccs!O:O,ccs!I:I,0,0,1)</f>
        <v>407.88</v>
      </c>
      <c r="F368" s="149">
        <f>ROUND(ROUND(E368,2)*ROUND(C368,2),2)</f>
        <v>8973.36</v>
      </c>
      <c r="H368" s="12" t="s">
        <v>1548</v>
      </c>
      <c r="I368" t="str">
        <f>+_xlfn.CONCAT(H368,"-",A368)</f>
        <v>B4/26/14-F</v>
      </c>
    </row>
    <row r="369" spans="1:9">
      <c r="C369" s="95"/>
      <c r="D369" s="95"/>
      <c r="E369" s="420"/>
      <c r="F369" s="95"/>
      <c r="H369" s="12" t="s">
        <v>1548</v>
      </c>
      <c r="I369" s="215"/>
    </row>
    <row r="370" spans="1:9" ht="31">
      <c r="A370" s="200" t="s">
        <v>27</v>
      </c>
      <c r="B370" s="36" t="s">
        <v>679</v>
      </c>
      <c r="C370" s="95">
        <v>10</v>
      </c>
      <c r="D370" s="95" t="s">
        <v>311</v>
      </c>
      <c r="E370" s="95">
        <f>+_xlfn.XLOOKUP(I370,ccs!O:O,ccs!I:I,0,0,1)</f>
        <v>670.38</v>
      </c>
      <c r="F370" s="149">
        <f>ROUND(ROUND(E370,2)*ROUND(C370,2),2)</f>
        <v>6703.8</v>
      </c>
      <c r="H370" s="12" t="s">
        <v>1548</v>
      </c>
      <c r="I370" t="str">
        <f>+_xlfn.CONCAT(H370,"-",A370)</f>
        <v>B4/26/14-G</v>
      </c>
    </row>
    <row r="371" spans="1:9">
      <c r="C371" s="95"/>
      <c r="D371" s="95"/>
      <c r="E371" s="420"/>
      <c r="F371" s="420"/>
      <c r="H371" s="12" t="s">
        <v>1548</v>
      </c>
      <c r="I371" s="215"/>
    </row>
    <row r="372" spans="1:9">
      <c r="A372" s="200" t="s">
        <v>28</v>
      </c>
      <c r="B372" s="36" t="s">
        <v>680</v>
      </c>
      <c r="C372" s="95">
        <v>37</v>
      </c>
      <c r="D372" s="95" t="s">
        <v>311</v>
      </c>
      <c r="E372" s="95">
        <f>+_xlfn.XLOOKUP(I372,ccs!O:O,ccs!I:I,0,0,1)</f>
        <v>670.38</v>
      </c>
      <c r="F372" s="149">
        <f>ROUND(ROUND(E372,2)*ROUND(C372,2),2)</f>
        <v>24804.06</v>
      </c>
      <c r="H372" s="12" t="s">
        <v>1548</v>
      </c>
      <c r="I372" t="str">
        <f>+_xlfn.CONCAT(H372,"-",A372)</f>
        <v>B4/26/14-H</v>
      </c>
    </row>
    <row r="373" spans="1:9">
      <c r="B373" s="36"/>
      <c r="C373" s="95"/>
      <c r="D373" s="95"/>
      <c r="E373" s="420"/>
      <c r="F373" s="420"/>
      <c r="H373" s="12" t="s">
        <v>1548</v>
      </c>
      <c r="I373" s="215"/>
    </row>
    <row r="374" spans="1:9" ht="31">
      <c r="B374" s="35" t="s">
        <v>681</v>
      </c>
      <c r="C374" s="95"/>
      <c r="D374" s="95"/>
      <c r="E374" s="420"/>
      <c r="F374" s="420"/>
      <c r="H374" s="12" t="s">
        <v>1548</v>
      </c>
      <c r="I374" s="215"/>
    </row>
    <row r="375" spans="1:9">
      <c r="C375" s="95"/>
      <c r="D375" s="95"/>
      <c r="E375" s="420"/>
      <c r="F375" s="420"/>
      <c r="H375" s="12" t="s">
        <v>1548</v>
      </c>
      <c r="I375" s="215"/>
    </row>
    <row r="376" spans="1:9" ht="46.5">
      <c r="B376" s="35" t="s">
        <v>682</v>
      </c>
      <c r="C376" s="95"/>
      <c r="D376" s="95"/>
      <c r="E376" s="420"/>
      <c r="F376" s="420"/>
      <c r="H376" s="12" t="s">
        <v>1548</v>
      </c>
      <c r="I376" s="215"/>
    </row>
    <row r="377" spans="1:9">
      <c r="C377" s="95"/>
      <c r="D377" s="95"/>
      <c r="E377" s="420"/>
      <c r="F377" s="420"/>
      <c r="H377" s="12" t="s">
        <v>1548</v>
      </c>
      <c r="I377" s="215"/>
    </row>
    <row r="378" spans="1:9">
      <c r="A378" s="200" t="s">
        <v>33</v>
      </c>
      <c r="B378" s="36" t="s">
        <v>683</v>
      </c>
      <c r="C378" s="95">
        <v>22</v>
      </c>
      <c r="D378" s="95" t="s">
        <v>311</v>
      </c>
      <c r="E378" s="95">
        <f>+_xlfn.XLOOKUP(I378,ccs!O:O,ccs!I:I,0,0,1)</f>
        <v>187.75</v>
      </c>
      <c r="F378" s="149">
        <f>ROUND(ROUND(E378,2)*ROUND(C378,2),2)</f>
        <v>4130.5</v>
      </c>
      <c r="H378" s="12" t="s">
        <v>1548</v>
      </c>
      <c r="I378" t="str">
        <f>+_xlfn.CONCAT(H378,"-",A378)</f>
        <v>B4/26/14-J</v>
      </c>
    </row>
    <row r="379" spans="1:9">
      <c r="B379" s="36"/>
      <c r="C379" s="95"/>
      <c r="D379" s="95"/>
      <c r="E379" s="420"/>
      <c r="F379" s="420"/>
      <c r="H379" s="12" t="s">
        <v>1548</v>
      </c>
      <c r="I379" s="215"/>
    </row>
    <row r="380" spans="1:9">
      <c r="A380" s="200" t="s">
        <v>34</v>
      </c>
      <c r="B380" s="36" t="s">
        <v>684</v>
      </c>
      <c r="C380" s="95">
        <v>1</v>
      </c>
      <c r="D380" s="95" t="s">
        <v>311</v>
      </c>
      <c r="E380" s="95">
        <f>+_xlfn.XLOOKUP(I380,ccs!O:O,ccs!I:I,0,0,1)</f>
        <v>218.63</v>
      </c>
      <c r="F380" s="149">
        <f>ROUND(ROUND(E380,2)*ROUND(C380,2),2)</f>
        <v>218.63</v>
      </c>
      <c r="H380" s="12" t="s">
        <v>1548</v>
      </c>
      <c r="I380" t="str">
        <f>+_xlfn.CONCAT(H380,"-",A380)</f>
        <v>B4/26/14-K</v>
      </c>
    </row>
    <row r="381" spans="1:9">
      <c r="B381" s="36"/>
      <c r="C381" s="95"/>
      <c r="D381" s="95"/>
      <c r="E381" s="420"/>
      <c r="F381" s="420"/>
      <c r="H381" s="12" t="s">
        <v>1548</v>
      </c>
      <c r="I381" s="215"/>
    </row>
    <row r="382" spans="1:9" ht="46.5">
      <c r="B382" s="35" t="s">
        <v>685</v>
      </c>
      <c r="C382" s="95"/>
      <c r="D382" s="95"/>
      <c r="E382" s="420"/>
      <c r="F382" s="420"/>
      <c r="H382" s="12" t="s">
        <v>1548</v>
      </c>
      <c r="I382" s="215"/>
    </row>
    <row r="383" spans="1:9">
      <c r="B383" s="35"/>
      <c r="C383" s="95"/>
      <c r="D383" s="95"/>
      <c r="E383" s="420"/>
      <c r="F383" s="420"/>
      <c r="H383" s="12" t="s">
        <v>1548</v>
      </c>
      <c r="I383" s="215"/>
    </row>
    <row r="384" spans="1:9">
      <c r="A384" s="200" t="s">
        <v>39</v>
      </c>
      <c r="B384" s="36" t="s">
        <v>686</v>
      </c>
      <c r="C384" s="95">
        <v>7</v>
      </c>
      <c r="D384" s="95" t="s">
        <v>311</v>
      </c>
      <c r="E384" s="95">
        <f>+_xlfn.XLOOKUP(I384,ccs!O:O,ccs!I:I,0,0,1)</f>
        <v>218.63</v>
      </c>
      <c r="F384" s="149">
        <f>ROUND(ROUND(E384,2)*ROUND(C384,2),2)</f>
        <v>1530.41</v>
      </c>
      <c r="H384" s="12" t="s">
        <v>1548</v>
      </c>
      <c r="I384" t="str">
        <f>+_xlfn.CONCAT(H384,"-",A384)</f>
        <v>B4/26/14-L</v>
      </c>
    </row>
    <row r="385" spans="1:9">
      <c r="B385" s="36"/>
      <c r="C385" s="95"/>
      <c r="D385" s="95"/>
      <c r="E385" s="420"/>
      <c r="F385" s="420"/>
      <c r="H385" s="12" t="s">
        <v>1548</v>
      </c>
      <c r="I385" s="215"/>
    </row>
    <row r="386" spans="1:9">
      <c r="A386" s="200" t="s">
        <v>38</v>
      </c>
      <c r="B386" s="36" t="s">
        <v>687</v>
      </c>
      <c r="C386" s="95">
        <v>9</v>
      </c>
      <c r="D386" s="95" t="s">
        <v>311</v>
      </c>
      <c r="E386" s="95">
        <f>+_xlfn.XLOOKUP(I386,ccs!O:O,ccs!I:I,0,0,1)</f>
        <v>225.38</v>
      </c>
      <c r="F386" s="149">
        <f>ROUND(ROUND(E386,2)*ROUND(C386,2),2)</f>
        <v>2028.42</v>
      </c>
      <c r="H386" s="12" t="s">
        <v>1548</v>
      </c>
      <c r="I386" t="str">
        <f>+_xlfn.CONCAT(H386,"-",A386)</f>
        <v>B4/26/14-M</v>
      </c>
    </row>
    <row r="387" spans="1:9">
      <c r="B387" s="36"/>
      <c r="C387" s="95"/>
      <c r="D387" s="95"/>
      <c r="E387" s="420"/>
      <c r="F387" s="420"/>
      <c r="H387" s="12" t="s">
        <v>1548</v>
      </c>
      <c r="I387" s="215"/>
    </row>
    <row r="388" spans="1:9">
      <c r="A388" s="200" t="s">
        <v>5</v>
      </c>
      <c r="B388" s="36" t="s">
        <v>688</v>
      </c>
      <c r="C388" s="95">
        <v>1</v>
      </c>
      <c r="D388" s="95" t="s">
        <v>311</v>
      </c>
      <c r="E388" s="95">
        <f>+_xlfn.XLOOKUP(I388,ccs!O:O,ccs!I:I,0,0,1)</f>
        <v>515.63</v>
      </c>
      <c r="F388" s="149">
        <f>ROUND(ROUND(E388,2)*ROUND(C388,2),2)</f>
        <v>515.63</v>
      </c>
      <c r="H388" s="12" t="s">
        <v>1549</v>
      </c>
      <c r="I388" t="str">
        <f>+_xlfn.CONCAT(H388,"-",A388)</f>
        <v>B4/26/15-A</v>
      </c>
    </row>
    <row r="389" spans="1:9">
      <c r="B389" s="36"/>
      <c r="C389" s="95"/>
      <c r="D389" s="95"/>
      <c r="E389" s="420"/>
      <c r="F389" s="420"/>
      <c r="H389" s="12" t="s">
        <v>1549</v>
      </c>
      <c r="I389" s="215"/>
    </row>
    <row r="390" spans="1:9" ht="31">
      <c r="A390" s="200" t="s">
        <v>6</v>
      </c>
      <c r="B390" s="36" t="s">
        <v>689</v>
      </c>
      <c r="C390" s="95">
        <v>1</v>
      </c>
      <c r="D390" s="95" t="s">
        <v>311</v>
      </c>
      <c r="E390" s="95">
        <f>+_xlfn.XLOOKUP(I390,ccs!O:O,ccs!I:I,0,0,1)</f>
        <v>225.38</v>
      </c>
      <c r="F390" s="149">
        <f>ROUND(ROUND(E390,2)*ROUND(C390,2),2)</f>
        <v>225.38</v>
      </c>
      <c r="H390" s="12" t="s">
        <v>1549</v>
      </c>
      <c r="I390" t="str">
        <f>+_xlfn.CONCAT(H390,"-",A390)</f>
        <v>B4/26/15-B</v>
      </c>
    </row>
    <row r="391" spans="1:9">
      <c r="B391" s="36"/>
      <c r="C391" s="95"/>
      <c r="D391" s="95"/>
      <c r="E391" s="420"/>
      <c r="F391" s="420"/>
      <c r="H391" s="12" t="s">
        <v>1549</v>
      </c>
      <c r="I391" s="215"/>
    </row>
    <row r="392" spans="1:9" ht="31">
      <c r="A392" s="200" t="s">
        <v>7</v>
      </c>
      <c r="B392" s="36" t="s">
        <v>690</v>
      </c>
      <c r="C392" s="95">
        <v>2</v>
      </c>
      <c r="D392" s="95" t="s">
        <v>311</v>
      </c>
      <c r="E392" s="95">
        <f>+_xlfn.XLOOKUP(I392,ccs!O:O,ccs!I:I,0,0,1)</f>
        <v>863.63</v>
      </c>
      <c r="F392" s="149">
        <f>ROUND(ROUND(E392,2)*ROUND(C392,2),2)</f>
        <v>1727.26</v>
      </c>
      <c r="H392" s="12" t="s">
        <v>1549</v>
      </c>
      <c r="I392" t="str">
        <f>+_xlfn.CONCAT(H392,"-",A392)</f>
        <v>B4/26/15-C</v>
      </c>
    </row>
    <row r="393" spans="1:9">
      <c r="C393" s="95"/>
      <c r="D393" s="95"/>
      <c r="E393" s="420"/>
      <c r="F393" s="420"/>
      <c r="H393" s="12" t="s">
        <v>1549</v>
      </c>
      <c r="I393" s="215"/>
    </row>
    <row r="394" spans="1:9" ht="31">
      <c r="B394" s="35" t="s">
        <v>691</v>
      </c>
      <c r="C394" s="95"/>
      <c r="D394" s="95"/>
      <c r="E394" s="420"/>
      <c r="F394" s="420"/>
      <c r="H394" s="12" t="s">
        <v>1549</v>
      </c>
      <c r="I394" s="215"/>
    </row>
    <row r="395" spans="1:9">
      <c r="C395" s="95"/>
      <c r="D395" s="95"/>
      <c r="E395" s="420"/>
      <c r="F395" s="420"/>
      <c r="H395" s="12" t="s">
        <v>1549</v>
      </c>
      <c r="I395" s="215"/>
    </row>
    <row r="396" spans="1:9" ht="31">
      <c r="B396" s="35" t="s">
        <v>692</v>
      </c>
      <c r="C396" s="95"/>
      <c r="D396" s="95"/>
      <c r="E396" s="420"/>
      <c r="F396" s="420"/>
      <c r="H396" s="12" t="s">
        <v>1549</v>
      </c>
      <c r="I396" s="215"/>
    </row>
    <row r="397" spans="1:9">
      <c r="C397" s="95"/>
      <c r="D397" s="95"/>
      <c r="E397" s="420"/>
      <c r="F397" s="420"/>
      <c r="H397" s="12" t="s">
        <v>1549</v>
      </c>
      <c r="I397" s="215"/>
    </row>
    <row r="398" spans="1:9" ht="77.5">
      <c r="A398" s="200" t="s">
        <v>8</v>
      </c>
      <c r="B398" s="36" t="s">
        <v>693</v>
      </c>
      <c r="C398" s="95">
        <v>1</v>
      </c>
      <c r="D398" s="95" t="s">
        <v>311</v>
      </c>
      <c r="E398" s="95">
        <f>+_xlfn.XLOOKUP(I398,ccs!O:O,ccs!I:I,0,0,1)</f>
        <v>1064262.5</v>
      </c>
      <c r="F398" s="149">
        <f>ROUND(ROUND(E398,2)*ROUND(C398,2),2)</f>
        <v>1064262.5</v>
      </c>
      <c r="H398" s="12" t="s">
        <v>1549</v>
      </c>
      <c r="I398" t="str">
        <f>+_xlfn.CONCAT(H398,"-",A398)</f>
        <v>B4/26/15-D</v>
      </c>
    </row>
    <row r="399" spans="1:9">
      <c r="C399" s="95"/>
      <c r="D399" s="95"/>
      <c r="E399" s="420"/>
      <c r="F399" s="420"/>
      <c r="H399" s="12" t="s">
        <v>1549</v>
      </c>
      <c r="I399" s="215"/>
    </row>
    <row r="400" spans="1:9" ht="77.5">
      <c r="A400" s="200" t="s">
        <v>10</v>
      </c>
      <c r="B400" s="36" t="s">
        <v>694</v>
      </c>
      <c r="C400" s="95">
        <v>1</v>
      </c>
      <c r="D400" s="95" t="s">
        <v>311</v>
      </c>
      <c r="E400" s="95">
        <f>+_xlfn.XLOOKUP(I400,ccs!O:O,ccs!I:I,0,0,1)</f>
        <v>336032.5</v>
      </c>
      <c r="F400" s="149">
        <f>ROUND(ROUND(E400,2)*ROUND(C400,2),2)</f>
        <v>336032.5</v>
      </c>
      <c r="H400" s="12" t="s">
        <v>1549</v>
      </c>
      <c r="I400" t="str">
        <f>+_xlfn.CONCAT(H400,"-",A400)</f>
        <v>B4/26/15-E</v>
      </c>
    </row>
    <row r="401" spans="1:9">
      <c r="C401" s="95"/>
      <c r="D401" s="95"/>
      <c r="E401" s="420"/>
      <c r="F401" s="420"/>
      <c r="H401" s="12" t="s">
        <v>1549</v>
      </c>
      <c r="I401" s="215"/>
    </row>
    <row r="402" spans="1:9" ht="46.5">
      <c r="B402" s="35" t="s">
        <v>695</v>
      </c>
      <c r="C402" s="95"/>
      <c r="D402" s="95"/>
      <c r="E402" s="420"/>
      <c r="F402" s="420"/>
      <c r="H402" s="12" t="s">
        <v>1549</v>
      </c>
      <c r="I402" s="215"/>
    </row>
    <row r="403" spans="1:9">
      <c r="C403" s="95"/>
      <c r="D403" s="95"/>
      <c r="E403" s="420"/>
      <c r="F403" s="420"/>
      <c r="H403" s="12" t="s">
        <v>1549</v>
      </c>
      <c r="I403" s="215"/>
    </row>
    <row r="404" spans="1:9" ht="31">
      <c r="B404" s="35" t="s">
        <v>696</v>
      </c>
      <c r="C404" s="95"/>
      <c r="D404" s="95"/>
      <c r="E404" s="420"/>
      <c r="F404" s="420"/>
      <c r="H404" s="12" t="s">
        <v>1549</v>
      </c>
      <c r="I404" s="215"/>
    </row>
    <row r="405" spans="1:9">
      <c r="C405" s="95"/>
      <c r="D405" s="95"/>
      <c r="E405" s="420"/>
      <c r="F405" s="420"/>
      <c r="H405" s="12" t="s">
        <v>1549</v>
      </c>
      <c r="I405" s="215"/>
    </row>
    <row r="406" spans="1:9">
      <c r="A406" s="200" t="s">
        <v>11</v>
      </c>
      <c r="B406" s="36" t="s">
        <v>697</v>
      </c>
      <c r="C406" s="95">
        <v>1</v>
      </c>
      <c r="D406" s="95" t="s">
        <v>0</v>
      </c>
      <c r="E406" s="95">
        <f>+_xlfn.XLOOKUP(I406,ccs!O:O,ccs!I:I,0,0,1)</f>
        <v>62500</v>
      </c>
      <c r="F406" s="149">
        <f>ROUND(ROUND(E406,2)*ROUND(C406,2),2)</f>
        <v>62500</v>
      </c>
      <c r="H406" s="12" t="s">
        <v>1549</v>
      </c>
      <c r="I406" t="str">
        <f>+_xlfn.CONCAT(H406,"-",A406)</f>
        <v>B4/26/15-F</v>
      </c>
    </row>
    <row r="407" spans="1:9">
      <c r="C407" s="95"/>
      <c r="D407" s="95"/>
      <c r="E407" s="420"/>
      <c r="F407" s="420"/>
      <c r="H407" s="12" t="s">
        <v>1549</v>
      </c>
      <c r="I407" s="215"/>
    </row>
    <row r="408" spans="1:9" ht="62">
      <c r="B408" s="35" t="s">
        <v>698</v>
      </c>
      <c r="C408" s="95"/>
      <c r="D408" s="95"/>
      <c r="E408" s="420"/>
      <c r="F408" s="420"/>
      <c r="H408" s="12" t="s">
        <v>1549</v>
      </c>
      <c r="I408" s="215"/>
    </row>
    <row r="409" spans="1:9">
      <c r="C409" s="95"/>
      <c r="D409" s="95"/>
      <c r="E409" s="420"/>
      <c r="F409" s="420"/>
      <c r="H409" s="12" t="s">
        <v>1549</v>
      </c>
      <c r="I409" s="215"/>
    </row>
    <row r="410" spans="1:9">
      <c r="A410" s="200" t="s">
        <v>27</v>
      </c>
      <c r="B410" s="36" t="s">
        <v>699</v>
      </c>
      <c r="C410" s="95">
        <v>1</v>
      </c>
      <c r="D410" s="95" t="s">
        <v>311</v>
      </c>
      <c r="E410" s="95">
        <f>+_xlfn.XLOOKUP(I410,ccs!O:O,ccs!I:I,0,0,1)</f>
        <v>4700</v>
      </c>
      <c r="F410" s="149">
        <f>ROUND(ROUND(E410,2)*ROUND(C410,2),2)</f>
        <v>4700</v>
      </c>
      <c r="H410" s="12" t="s">
        <v>1549</v>
      </c>
      <c r="I410" t="str">
        <f>+_xlfn.CONCAT(H410,"-",A410)</f>
        <v>B4/26/15-G</v>
      </c>
    </row>
    <row r="411" spans="1:9">
      <c r="B411" s="36"/>
      <c r="C411" s="95"/>
      <c r="D411" s="95"/>
      <c r="E411" s="420"/>
      <c r="F411" s="420"/>
      <c r="H411" s="12" t="s">
        <v>1549</v>
      </c>
      <c r="I411" s="215"/>
    </row>
    <row r="412" spans="1:9" ht="31">
      <c r="A412" s="95"/>
      <c r="B412" s="35" t="s">
        <v>700</v>
      </c>
      <c r="C412" s="95"/>
      <c r="D412" s="95"/>
      <c r="E412" s="420"/>
      <c r="F412" s="420"/>
      <c r="H412" s="12" t="s">
        <v>1550</v>
      </c>
      <c r="I412" s="215"/>
    </row>
    <row r="413" spans="1:9">
      <c r="A413" s="95"/>
      <c r="C413" s="95"/>
      <c r="D413" s="95"/>
      <c r="E413" s="420"/>
      <c r="F413" s="420"/>
      <c r="H413" s="12" t="s">
        <v>1550</v>
      </c>
      <c r="I413" s="215"/>
    </row>
    <row r="414" spans="1:9" ht="31">
      <c r="A414" s="95"/>
      <c r="B414" s="35" t="s">
        <v>701</v>
      </c>
      <c r="C414" s="95"/>
      <c r="D414" s="95"/>
      <c r="E414" s="420"/>
      <c r="F414" s="420"/>
      <c r="H414" s="12" t="s">
        <v>1550</v>
      </c>
      <c r="I414" s="215"/>
    </row>
    <row r="415" spans="1:9">
      <c r="C415" s="95"/>
      <c r="D415" s="95"/>
      <c r="E415" s="420"/>
      <c r="F415" s="420"/>
      <c r="H415" s="12" t="s">
        <v>1550</v>
      </c>
      <c r="I415" s="215"/>
    </row>
    <row r="416" spans="1:9">
      <c r="A416" s="200" t="s">
        <v>5</v>
      </c>
      <c r="B416" s="36" t="s">
        <v>702</v>
      </c>
      <c r="C416" s="95">
        <v>1</v>
      </c>
      <c r="D416" s="95" t="s">
        <v>311</v>
      </c>
      <c r="E416" s="95">
        <f>+_xlfn.XLOOKUP(I416,ccs!O:O,ccs!I:I,0,0,1)</f>
        <v>38193.75</v>
      </c>
      <c r="F416" s="149">
        <f>ROUND(ROUND(E416,2)*ROUND(C416,2),2)</f>
        <v>38193.75</v>
      </c>
      <c r="H416" s="12" t="s">
        <v>1550</v>
      </c>
      <c r="I416" t="str">
        <f>+_xlfn.CONCAT(H416,"-",A416)</f>
        <v>B4/26/16-A</v>
      </c>
    </row>
    <row r="417" spans="1:9">
      <c r="C417" s="95"/>
      <c r="D417" s="95"/>
      <c r="E417" s="420"/>
      <c r="F417" s="420"/>
      <c r="H417" s="12" t="s">
        <v>1550</v>
      </c>
      <c r="I417" s="215"/>
    </row>
    <row r="418" spans="1:9">
      <c r="A418" s="200" t="s">
        <v>6</v>
      </c>
      <c r="B418" s="36" t="s">
        <v>703</v>
      </c>
      <c r="C418" s="95">
        <v>1</v>
      </c>
      <c r="D418" s="95" t="s">
        <v>311</v>
      </c>
      <c r="E418" s="95">
        <f>+_xlfn.XLOOKUP(I418,ccs!O:O,ccs!I:I,0,0,1)</f>
        <v>50287.5</v>
      </c>
      <c r="F418" s="149">
        <f>ROUND(ROUND(E418,2)*ROUND(C418,2),2)</f>
        <v>50287.5</v>
      </c>
      <c r="H418" s="12" t="s">
        <v>1550</v>
      </c>
      <c r="I418" t="str">
        <f>+_xlfn.CONCAT(H418,"-",A418)</f>
        <v>B4/26/16-B</v>
      </c>
    </row>
    <row r="419" spans="1:9">
      <c r="C419" s="95"/>
      <c r="D419" s="95"/>
      <c r="E419" s="420"/>
      <c r="F419" s="420"/>
      <c r="H419" s="12" t="s">
        <v>1550</v>
      </c>
      <c r="I419" s="215"/>
    </row>
    <row r="420" spans="1:9">
      <c r="A420" s="200" t="s">
        <v>7</v>
      </c>
      <c r="B420" s="36" t="s">
        <v>704</v>
      </c>
      <c r="C420" s="95">
        <v>1</v>
      </c>
      <c r="D420" s="95" t="s">
        <v>311</v>
      </c>
      <c r="E420" s="95">
        <f>+_xlfn.XLOOKUP(I420,ccs!O:O,ccs!I:I,0,0,1)</f>
        <v>26100</v>
      </c>
      <c r="F420" s="149">
        <f>ROUND(ROUND(E420,2)*ROUND(C420,2),2)</f>
        <v>26100</v>
      </c>
      <c r="H420" s="12" t="s">
        <v>1550</v>
      </c>
      <c r="I420" t="str">
        <f>+_xlfn.CONCAT(H420,"-",A420)</f>
        <v>B4/26/16-C</v>
      </c>
    </row>
    <row r="421" spans="1:9">
      <c r="C421" s="95"/>
      <c r="D421" s="95"/>
      <c r="E421" s="420"/>
      <c r="F421" s="420"/>
      <c r="H421" s="12" t="s">
        <v>1550</v>
      </c>
      <c r="I421" s="215"/>
    </row>
    <row r="422" spans="1:9">
      <c r="B422" s="35" t="s">
        <v>705</v>
      </c>
      <c r="C422" s="95"/>
      <c r="D422" s="95"/>
      <c r="E422" s="420"/>
      <c r="F422" s="420"/>
      <c r="H422" s="12" t="s">
        <v>1550</v>
      </c>
      <c r="I422" s="215"/>
    </row>
    <row r="423" spans="1:9">
      <c r="C423" s="95"/>
      <c r="D423" s="95"/>
      <c r="E423" s="420"/>
      <c r="F423" s="420"/>
      <c r="H423" s="12" t="s">
        <v>1550</v>
      </c>
      <c r="I423" s="215"/>
    </row>
    <row r="424" spans="1:9" ht="46.5">
      <c r="B424" s="35" t="s">
        <v>706</v>
      </c>
      <c r="C424" s="95"/>
      <c r="D424" s="95"/>
      <c r="E424" s="420"/>
      <c r="F424" s="420"/>
      <c r="H424" s="12" t="s">
        <v>1550</v>
      </c>
      <c r="I424" s="215"/>
    </row>
    <row r="425" spans="1:9">
      <c r="C425" s="95"/>
      <c r="D425" s="95"/>
      <c r="E425" s="420"/>
      <c r="F425" s="420"/>
      <c r="H425" s="12" t="s">
        <v>1550</v>
      </c>
      <c r="I425" s="215"/>
    </row>
    <row r="426" spans="1:9">
      <c r="A426" s="200" t="s">
        <v>8</v>
      </c>
      <c r="B426" s="36" t="s">
        <v>707</v>
      </c>
      <c r="C426" s="95">
        <v>1</v>
      </c>
      <c r="D426" s="95" t="s">
        <v>311</v>
      </c>
      <c r="E426" s="95">
        <f>+_xlfn.XLOOKUP(I426,ccs!O:O,ccs!I:I,0,0,1)</f>
        <v>135772</v>
      </c>
      <c r="F426" s="149">
        <f>ROUND(ROUND(E426,2)*ROUND(C426,2),2)</f>
        <v>135772</v>
      </c>
      <c r="H426" s="12" t="s">
        <v>1550</v>
      </c>
      <c r="I426" t="str">
        <f>+_xlfn.CONCAT(H426,"-",A426)</f>
        <v>B4/26/16-D</v>
      </c>
    </row>
    <row r="427" spans="1:9">
      <c r="C427" s="95"/>
      <c r="D427" s="95"/>
      <c r="E427" s="420"/>
      <c r="F427" s="420"/>
      <c r="H427" s="12" t="s">
        <v>1550</v>
      </c>
      <c r="I427" s="215"/>
    </row>
    <row r="428" spans="1:9">
      <c r="A428" s="200" t="s">
        <v>10</v>
      </c>
      <c r="B428" s="36" t="s">
        <v>708</v>
      </c>
      <c r="C428" s="95">
        <v>1</v>
      </c>
      <c r="D428" s="95" t="s">
        <v>311</v>
      </c>
      <c r="E428" s="95">
        <f>+_xlfn.XLOOKUP(I428,ccs!O:O,ccs!I:I,0,0,1)</f>
        <v>209362.63</v>
      </c>
      <c r="F428" s="149">
        <f>ROUND(ROUND(E428,2)*ROUND(C428,2),2)</f>
        <v>209362.63</v>
      </c>
      <c r="H428" s="12" t="s">
        <v>1550</v>
      </c>
      <c r="I428" t="str">
        <f>+_xlfn.CONCAT(H428,"-",A428)</f>
        <v>B4/26/16-E</v>
      </c>
    </row>
    <row r="429" spans="1:9">
      <c r="C429" s="95"/>
      <c r="D429" s="95"/>
      <c r="E429" s="420"/>
      <c r="F429" s="420"/>
      <c r="H429" s="12" t="s">
        <v>1550</v>
      </c>
      <c r="I429" s="215"/>
    </row>
    <row r="430" spans="1:9">
      <c r="A430" s="200" t="s">
        <v>11</v>
      </c>
      <c r="B430" s="36" t="s">
        <v>709</v>
      </c>
      <c r="C430" s="95">
        <v>1</v>
      </c>
      <c r="D430" s="95" t="s">
        <v>311</v>
      </c>
      <c r="E430" s="95">
        <f>+_xlfn.XLOOKUP(I430,ccs!O:O,ccs!I:I,0,0,1)</f>
        <v>126884.5</v>
      </c>
      <c r="F430" s="149">
        <f>ROUND(ROUND(E430,2)*ROUND(C430,2),2)</f>
        <v>126884.5</v>
      </c>
      <c r="H430" s="12" t="s">
        <v>1550</v>
      </c>
      <c r="I430" t="str">
        <f>+_xlfn.CONCAT(H430,"-",A430)</f>
        <v>B4/26/16-F</v>
      </c>
    </row>
    <row r="431" spans="1:9">
      <c r="C431" s="95"/>
      <c r="D431" s="95"/>
      <c r="E431" s="420"/>
      <c r="F431" s="420"/>
      <c r="H431" s="12" t="s">
        <v>1550</v>
      </c>
      <c r="I431" s="215"/>
    </row>
    <row r="432" spans="1:9" ht="31">
      <c r="B432" s="35" t="s">
        <v>710</v>
      </c>
      <c r="C432" s="95"/>
      <c r="D432" s="95"/>
      <c r="E432" s="420"/>
      <c r="F432" s="420"/>
      <c r="H432" s="12" t="s">
        <v>1550</v>
      </c>
      <c r="I432" s="215"/>
    </row>
    <row r="433" spans="1:9">
      <c r="C433" s="95"/>
      <c r="D433" s="95"/>
      <c r="E433" s="420"/>
      <c r="F433" s="420"/>
      <c r="H433" s="12" t="s">
        <v>1550</v>
      </c>
      <c r="I433" s="215"/>
    </row>
    <row r="434" spans="1:9" ht="93">
      <c r="B434" s="35" t="s">
        <v>711</v>
      </c>
      <c r="C434" s="95"/>
      <c r="D434" s="95"/>
      <c r="E434" s="420"/>
      <c r="F434" s="420"/>
      <c r="H434" s="12" t="s">
        <v>1550</v>
      </c>
      <c r="I434" s="215"/>
    </row>
    <row r="435" spans="1:9">
      <c r="C435" s="95"/>
      <c r="D435" s="95"/>
      <c r="E435" s="420"/>
      <c r="F435" s="420"/>
      <c r="H435" s="12" t="s">
        <v>1550</v>
      </c>
      <c r="I435" s="215"/>
    </row>
    <row r="436" spans="1:9" ht="31">
      <c r="A436" s="200" t="s">
        <v>27</v>
      </c>
      <c r="B436" s="36" t="s">
        <v>712</v>
      </c>
      <c r="C436" s="95">
        <v>1</v>
      </c>
      <c r="D436" s="95" t="s">
        <v>0</v>
      </c>
      <c r="E436" s="95">
        <f>+_xlfn.XLOOKUP(I436,ccs!O:O,ccs!I:I,0,0,1)</f>
        <v>497852.5</v>
      </c>
      <c r="F436" s="149">
        <f>ROUND(ROUND(E436,2)*ROUND(C436,2),2)</f>
        <v>497852.5</v>
      </c>
      <c r="H436" s="12" t="s">
        <v>1550</v>
      </c>
      <c r="I436" t="str">
        <f>+_xlfn.CONCAT(H436,"-",A436)</f>
        <v>B4/26/16-G</v>
      </c>
    </row>
    <row r="437" spans="1:9">
      <c r="C437" s="95"/>
      <c r="D437" s="95"/>
      <c r="E437" s="420"/>
      <c r="F437" s="420"/>
      <c r="H437" s="12" t="s">
        <v>1550</v>
      </c>
      <c r="I437" s="215"/>
    </row>
    <row r="438" spans="1:9">
      <c r="B438" s="35" t="s">
        <v>713</v>
      </c>
      <c r="C438" s="95"/>
      <c r="D438" s="95"/>
      <c r="E438" s="420"/>
      <c r="F438" s="420"/>
      <c r="H438" s="12" t="s">
        <v>1551</v>
      </c>
      <c r="I438" s="215"/>
    </row>
    <row r="439" spans="1:9">
      <c r="C439" s="95"/>
      <c r="D439" s="95"/>
      <c r="E439" s="420"/>
      <c r="F439" s="420"/>
      <c r="H439" s="12" t="s">
        <v>1551</v>
      </c>
      <c r="I439" s="215"/>
    </row>
    <row r="440" spans="1:9" ht="31">
      <c r="B440" s="35" t="s">
        <v>714</v>
      </c>
      <c r="C440" s="95"/>
      <c r="D440" s="95"/>
      <c r="E440" s="95"/>
      <c r="F440" s="95"/>
      <c r="H440" s="12" t="s">
        <v>1551</v>
      </c>
      <c r="I440" s="215"/>
    </row>
    <row r="441" spans="1:9">
      <c r="B441" s="35"/>
      <c r="C441" s="95"/>
      <c r="D441" s="95"/>
      <c r="E441" s="95"/>
      <c r="F441" s="95"/>
      <c r="H441" s="12" t="s">
        <v>1551</v>
      </c>
      <c r="I441" s="215"/>
    </row>
    <row r="442" spans="1:9">
      <c r="A442" s="32" t="s">
        <v>5</v>
      </c>
      <c r="B442" s="36" t="s">
        <v>715</v>
      </c>
      <c r="C442" s="32">
        <v>174</v>
      </c>
      <c r="D442" s="32" t="s">
        <v>311</v>
      </c>
      <c r="E442" s="95">
        <f>+_xlfn.XLOOKUP(I442,ccs!O:O,ccs!I:I,0,0,1)</f>
        <v>752.5</v>
      </c>
      <c r="F442" s="149">
        <f>ROUND(ROUND(E442,2)*ROUND(C442,2),2)</f>
        <v>130935</v>
      </c>
      <c r="H442" s="12" t="s">
        <v>1551</v>
      </c>
      <c r="I442" t="str">
        <f>+_xlfn.CONCAT(H442,"-",A442)</f>
        <v>B4/26/17-A</v>
      </c>
    </row>
    <row r="443" spans="1:9">
      <c r="A443" s="32"/>
      <c r="B443" s="36"/>
      <c r="E443" s="420"/>
      <c r="F443" s="420"/>
      <c r="H443" s="12" t="s">
        <v>1551</v>
      </c>
      <c r="I443" s="215"/>
    </row>
    <row r="444" spans="1:9" ht="31">
      <c r="A444" s="32" t="s">
        <v>6</v>
      </c>
      <c r="B444" s="36" t="s">
        <v>716</v>
      </c>
      <c r="C444" s="32">
        <v>369</v>
      </c>
      <c r="D444" s="32" t="s">
        <v>311</v>
      </c>
      <c r="E444" s="95">
        <f>+_xlfn.XLOOKUP(I444,ccs!O:O,ccs!I:I,0,0,1)</f>
        <v>900.25</v>
      </c>
      <c r="F444" s="149">
        <f>ROUND(ROUND(E444,2)*ROUND(C444,2),2)</f>
        <v>332192.25</v>
      </c>
      <c r="H444" s="12" t="s">
        <v>1551</v>
      </c>
      <c r="I444" t="str">
        <f>+_xlfn.CONCAT(H444,"-",A444)</f>
        <v>B4/26/17-B</v>
      </c>
    </row>
    <row r="445" spans="1:9">
      <c r="A445" s="32"/>
      <c r="B445" s="36"/>
      <c r="E445" s="420"/>
      <c r="F445" s="420"/>
      <c r="H445" s="12" t="s">
        <v>1551</v>
      </c>
      <c r="I445" s="215"/>
    </row>
    <row r="446" spans="1:9" ht="31">
      <c r="A446" s="32" t="s">
        <v>7</v>
      </c>
      <c r="B446" s="36" t="s">
        <v>717</v>
      </c>
      <c r="C446" s="32">
        <v>21</v>
      </c>
      <c r="D446" s="32" t="s">
        <v>311</v>
      </c>
      <c r="E446" s="95">
        <f>+_xlfn.XLOOKUP(I446,ccs!O:O,ccs!I:I,0,0,1)</f>
        <v>900.25</v>
      </c>
      <c r="F446" s="149">
        <f>ROUND(ROUND(E446,2)*ROUND(C446,2),2)</f>
        <v>18905.25</v>
      </c>
      <c r="H446" s="12" t="s">
        <v>1551</v>
      </c>
      <c r="I446" t="str">
        <f>+_xlfn.CONCAT(H446,"-",A446)</f>
        <v>B4/26/17-C</v>
      </c>
    </row>
    <row r="447" spans="1:9">
      <c r="A447" s="32"/>
      <c r="B447" s="36"/>
      <c r="E447" s="420"/>
      <c r="F447" s="420"/>
      <c r="H447" s="12" t="s">
        <v>1551</v>
      </c>
      <c r="I447" s="215"/>
    </row>
    <row r="448" spans="1:9">
      <c r="A448" s="32" t="s">
        <v>8</v>
      </c>
      <c r="B448" s="36" t="s">
        <v>718</v>
      </c>
      <c r="C448" s="32">
        <v>83</v>
      </c>
      <c r="D448" s="32" t="s">
        <v>311</v>
      </c>
      <c r="E448" s="95">
        <f>+_xlfn.XLOOKUP(I448,ccs!O:O,ccs!I:I,0,0,1)</f>
        <v>1144.3800000000001</v>
      </c>
      <c r="F448" s="149">
        <f>ROUND(ROUND(E448,2)*ROUND(C448,2),2)</f>
        <v>94983.54</v>
      </c>
      <c r="H448" s="12" t="s">
        <v>1551</v>
      </c>
      <c r="I448" t="str">
        <f>+_xlfn.CONCAT(H448,"-",A448)</f>
        <v>B4/26/17-D</v>
      </c>
    </row>
    <row r="449" spans="1:9">
      <c r="A449" s="32"/>
      <c r="B449" s="36"/>
      <c r="E449" s="420"/>
      <c r="F449" s="420"/>
      <c r="H449" s="12" t="s">
        <v>1551</v>
      </c>
      <c r="I449" s="215"/>
    </row>
    <row r="450" spans="1:9">
      <c r="A450" s="32" t="s">
        <v>10</v>
      </c>
      <c r="B450" s="36" t="s">
        <v>719</v>
      </c>
      <c r="C450" s="32">
        <v>36</v>
      </c>
      <c r="D450" s="32" t="s">
        <v>311</v>
      </c>
      <c r="E450" s="95">
        <f>+_xlfn.XLOOKUP(I450,ccs!O:O,ccs!I:I,0,0,1)</f>
        <v>1144.3800000000001</v>
      </c>
      <c r="F450" s="149">
        <f>ROUND(ROUND(E450,2)*ROUND(C450,2),2)</f>
        <v>41197.68</v>
      </c>
      <c r="H450" s="12" t="s">
        <v>1551</v>
      </c>
      <c r="I450" t="str">
        <f>+_xlfn.CONCAT(H450,"-",A450)</f>
        <v>B4/26/17-E</v>
      </c>
    </row>
    <row r="451" spans="1:9">
      <c r="A451" s="32"/>
      <c r="B451" s="36"/>
      <c r="E451" s="420"/>
      <c r="F451" s="420"/>
      <c r="H451" s="12" t="s">
        <v>1551</v>
      </c>
      <c r="I451" s="215"/>
    </row>
    <row r="452" spans="1:9">
      <c r="A452" s="32" t="s">
        <v>11</v>
      </c>
      <c r="B452" s="36" t="s">
        <v>720</v>
      </c>
      <c r="C452" s="32">
        <v>13</v>
      </c>
      <c r="D452" s="32" t="s">
        <v>311</v>
      </c>
      <c r="E452" s="95">
        <f>+_xlfn.XLOOKUP(I452,ccs!O:O,ccs!I:I,0,0,1)</f>
        <v>1144.3800000000001</v>
      </c>
      <c r="F452" s="149">
        <f>ROUND(ROUND(E452,2)*ROUND(C452,2),2)</f>
        <v>14876.94</v>
      </c>
      <c r="H452" s="12" t="s">
        <v>1551</v>
      </c>
      <c r="I452" t="str">
        <f>+_xlfn.CONCAT(H452,"-",A452)</f>
        <v>B4/26/17-F</v>
      </c>
    </row>
    <row r="453" spans="1:9">
      <c r="A453" s="32"/>
      <c r="B453" s="36"/>
      <c r="E453" s="420"/>
      <c r="F453" s="420"/>
      <c r="H453" s="12" t="s">
        <v>1551</v>
      </c>
      <c r="I453" s="215"/>
    </row>
    <row r="454" spans="1:9">
      <c r="A454" s="32" t="s">
        <v>27</v>
      </c>
      <c r="B454" s="36" t="s">
        <v>721</v>
      </c>
      <c r="C454" s="32">
        <v>8</v>
      </c>
      <c r="D454" s="32" t="s">
        <v>311</v>
      </c>
      <c r="E454" s="95">
        <f>+_xlfn.XLOOKUP(I454,ccs!O:O,ccs!I:I,0,0,1)</f>
        <v>1144.3800000000001</v>
      </c>
      <c r="F454" s="149">
        <f>ROUND(ROUND(E454,2)*ROUND(C454,2),2)</f>
        <v>9155.0400000000009</v>
      </c>
      <c r="H454" s="12" t="s">
        <v>1551</v>
      </c>
      <c r="I454" t="str">
        <f>+_xlfn.CONCAT(H454,"-",A454)</f>
        <v>B4/26/17-G</v>
      </c>
    </row>
    <row r="455" spans="1:9">
      <c r="A455" s="32"/>
      <c r="B455" s="36"/>
      <c r="E455" s="420"/>
      <c r="F455" s="420"/>
      <c r="H455" s="12" t="s">
        <v>1551</v>
      </c>
      <c r="I455" s="215"/>
    </row>
    <row r="456" spans="1:9">
      <c r="A456" s="32" t="s">
        <v>28</v>
      </c>
      <c r="B456" s="36" t="s">
        <v>722</v>
      </c>
      <c r="C456" s="32">
        <v>43</v>
      </c>
      <c r="D456" s="32" t="s">
        <v>311</v>
      </c>
      <c r="E456" s="95">
        <f>+_xlfn.XLOOKUP(I456,ccs!O:O,ccs!I:I,0,0,1)</f>
        <v>2413.5</v>
      </c>
      <c r="F456" s="149">
        <f>ROUND(ROUND(E456,2)*ROUND(C456,2),2)</f>
        <v>103780.5</v>
      </c>
      <c r="H456" s="12" t="s">
        <v>1551</v>
      </c>
      <c r="I456" t="str">
        <f>+_xlfn.CONCAT(H456,"-",A456)</f>
        <v>B4/26/17-H</v>
      </c>
    </row>
    <row r="457" spans="1:9">
      <c r="A457" s="32"/>
      <c r="B457" s="36"/>
      <c r="E457" s="420"/>
      <c r="F457" s="420"/>
      <c r="H457" s="12" t="s">
        <v>1551</v>
      </c>
      <c r="I457" s="215"/>
    </row>
    <row r="458" spans="1:9">
      <c r="A458" s="32" t="s">
        <v>33</v>
      </c>
      <c r="B458" s="36" t="s">
        <v>723</v>
      </c>
      <c r="C458" s="32">
        <v>129</v>
      </c>
      <c r="D458" s="32" t="s">
        <v>311</v>
      </c>
      <c r="E458" s="95">
        <f>+_xlfn.XLOOKUP(I458,ccs!O:O,ccs!I:I,0,0,1)</f>
        <v>2484</v>
      </c>
      <c r="F458" s="149">
        <f>ROUND(ROUND(E458,2)*ROUND(C458,2),2)</f>
        <v>320436</v>
      </c>
      <c r="H458" s="12" t="s">
        <v>1551</v>
      </c>
      <c r="I458" t="str">
        <f>+_xlfn.CONCAT(H458,"-",A458)</f>
        <v>B4/26/17-J</v>
      </c>
    </row>
    <row r="459" spans="1:9">
      <c r="A459" s="32"/>
      <c r="B459" s="36"/>
      <c r="E459" s="420"/>
      <c r="F459" s="420"/>
      <c r="H459" s="12" t="s">
        <v>1551</v>
      </c>
      <c r="I459" s="215"/>
    </row>
    <row r="460" spans="1:9">
      <c r="A460" s="32" t="s">
        <v>34</v>
      </c>
      <c r="B460" s="36" t="s">
        <v>724</v>
      </c>
      <c r="C460" s="32">
        <v>11</v>
      </c>
      <c r="D460" s="32" t="s">
        <v>311</v>
      </c>
      <c r="E460" s="95">
        <f>+_xlfn.XLOOKUP(I460,ccs!O:O,ccs!I:I,0,0,1)</f>
        <v>1037.25</v>
      </c>
      <c r="F460" s="149">
        <f>ROUND(ROUND(E460,2)*ROUND(C460,2),2)</f>
        <v>11409.75</v>
      </c>
      <c r="H460" s="12" t="s">
        <v>1551</v>
      </c>
      <c r="I460" t="str">
        <f>+_xlfn.CONCAT(H460,"-",A460)</f>
        <v>B4/26/17-K</v>
      </c>
    </row>
    <row r="461" spans="1:9">
      <c r="A461" s="32"/>
      <c r="B461" s="36"/>
      <c r="E461" s="420"/>
      <c r="F461" s="420"/>
      <c r="H461" s="12" t="s">
        <v>1551</v>
      </c>
      <c r="I461" s="215"/>
    </row>
    <row r="462" spans="1:9">
      <c r="A462" s="32" t="s">
        <v>39</v>
      </c>
      <c r="B462" s="36" t="s">
        <v>725</v>
      </c>
      <c r="C462" s="32">
        <v>5</v>
      </c>
      <c r="D462" s="32" t="s">
        <v>311</v>
      </c>
      <c r="E462" s="95">
        <f>+_xlfn.XLOOKUP(I462,ccs!O:O,ccs!I:I,0,0,1)</f>
        <v>2409.5</v>
      </c>
      <c r="F462" s="149">
        <f>ROUND(ROUND(E462,2)*ROUND(C462,2),2)</f>
        <v>12047.5</v>
      </c>
      <c r="H462" s="12" t="s">
        <v>1551</v>
      </c>
      <c r="I462" t="str">
        <f>+_xlfn.CONCAT(H462,"-",A462)</f>
        <v>B4/26/17-L</v>
      </c>
    </row>
    <row r="463" spans="1:9">
      <c r="A463" s="32"/>
      <c r="B463" s="36"/>
      <c r="E463" s="420"/>
      <c r="F463" s="420"/>
      <c r="H463" s="12" t="s">
        <v>1551</v>
      </c>
      <c r="I463" s="215"/>
    </row>
    <row r="464" spans="1:9">
      <c r="A464" s="32" t="s">
        <v>38</v>
      </c>
      <c r="B464" s="36" t="s">
        <v>726</v>
      </c>
      <c r="C464" s="32">
        <v>21</v>
      </c>
      <c r="D464" s="32" t="s">
        <v>311</v>
      </c>
      <c r="E464" s="95">
        <f>+_xlfn.XLOOKUP(I464,ccs!O:O,ccs!I:I,0,0,1)</f>
        <v>8981.1299999999992</v>
      </c>
      <c r="F464" s="149">
        <f>ROUND(ROUND(E464,2)*ROUND(C464,2),2)</f>
        <v>188603.73</v>
      </c>
      <c r="H464" s="12" t="s">
        <v>1551</v>
      </c>
      <c r="I464" t="str">
        <f>+_xlfn.CONCAT(H464,"-",A464)</f>
        <v>B4/26/17-M</v>
      </c>
    </row>
    <row r="465" spans="1:9">
      <c r="A465" s="32"/>
      <c r="B465" s="36"/>
      <c r="E465" s="420"/>
      <c r="F465" s="420"/>
      <c r="H465" s="12" t="s">
        <v>1551</v>
      </c>
      <c r="I465" s="215"/>
    </row>
    <row r="466" spans="1:9">
      <c r="A466" s="32" t="s">
        <v>205</v>
      </c>
      <c r="B466" s="36" t="s">
        <v>727</v>
      </c>
      <c r="C466" s="32">
        <v>49</v>
      </c>
      <c r="D466" s="32" t="s">
        <v>311</v>
      </c>
      <c r="E466" s="95">
        <f>+_xlfn.XLOOKUP(I466,ccs!O:O,ccs!I:I,0,0,1)</f>
        <v>3619.25</v>
      </c>
      <c r="F466" s="149">
        <f>ROUND(ROUND(E466,2)*ROUND(C466,2),2)</f>
        <v>177343.25</v>
      </c>
      <c r="H466" s="12" t="s">
        <v>1551</v>
      </c>
      <c r="I466" t="str">
        <f>+_xlfn.CONCAT(H466,"-",A466)</f>
        <v>B4/26/17-N</v>
      </c>
    </row>
    <row r="467" spans="1:9">
      <c r="A467" s="32"/>
      <c r="B467" s="36"/>
      <c r="E467" s="420"/>
      <c r="F467" s="420"/>
      <c r="H467" s="12" t="s">
        <v>1551</v>
      </c>
      <c r="I467" s="215"/>
    </row>
    <row r="468" spans="1:9">
      <c r="A468" s="32" t="s">
        <v>414</v>
      </c>
      <c r="B468" s="36" t="s">
        <v>728</v>
      </c>
      <c r="C468" s="32">
        <v>459</v>
      </c>
      <c r="D468" s="32" t="s">
        <v>311</v>
      </c>
      <c r="E468" s="95">
        <f>+_xlfn.XLOOKUP(I468,ccs!O:O,ccs!I:I,0,0,1)</f>
        <v>4559.13</v>
      </c>
      <c r="F468" s="149">
        <f>ROUND(ROUND(E468,2)*ROUND(C468,2),2)</f>
        <v>2092640.67</v>
      </c>
      <c r="H468" s="12" t="s">
        <v>1551</v>
      </c>
      <c r="I468" t="str">
        <f>+_xlfn.CONCAT(H468,"-",A468)</f>
        <v>B4/26/17-P</v>
      </c>
    </row>
    <row r="469" spans="1:9">
      <c r="B469" s="36"/>
      <c r="E469" s="95"/>
      <c r="F469" s="95"/>
      <c r="H469" s="12" t="s">
        <v>1551</v>
      </c>
      <c r="I469" s="215"/>
    </row>
    <row r="470" spans="1:9" ht="31">
      <c r="A470" s="32"/>
      <c r="B470" s="35" t="s">
        <v>729</v>
      </c>
      <c r="C470" s="95"/>
      <c r="D470" s="95"/>
      <c r="E470" s="95"/>
      <c r="F470" s="95"/>
      <c r="H470" s="12" t="s">
        <v>1551</v>
      </c>
      <c r="I470" s="215"/>
    </row>
    <row r="471" spans="1:9">
      <c r="A471" s="32"/>
      <c r="B471" s="36"/>
      <c r="E471" s="95"/>
      <c r="F471" s="95"/>
      <c r="H471" s="12" t="s">
        <v>1551</v>
      </c>
      <c r="I471" s="215"/>
    </row>
    <row r="472" spans="1:9">
      <c r="A472" s="32" t="s">
        <v>416</v>
      </c>
      <c r="B472" s="36" t="s">
        <v>730</v>
      </c>
      <c r="C472" s="95">
        <v>18</v>
      </c>
      <c r="D472" s="95" t="s">
        <v>311</v>
      </c>
      <c r="E472" s="95">
        <f>+_xlfn.XLOOKUP(I472,ccs!O:O,ccs!I:I,0,0,1)</f>
        <v>3217.75</v>
      </c>
      <c r="F472" s="149">
        <f>ROUND(ROUND(E472,2)*ROUND(C472,2),2)</f>
        <v>57919.5</v>
      </c>
      <c r="H472" s="12" t="s">
        <v>1551</v>
      </c>
      <c r="I472" t="str">
        <f>+_xlfn.CONCAT(H472,"-",A472)</f>
        <v>B4/26/17-Q</v>
      </c>
    </row>
    <row r="473" spans="1:9">
      <c r="B473" s="36"/>
      <c r="E473" s="95"/>
      <c r="F473" s="95"/>
      <c r="H473" s="12" t="s">
        <v>1551</v>
      </c>
      <c r="I473" s="215"/>
    </row>
    <row r="474" spans="1:9" ht="31">
      <c r="A474" s="200" t="s">
        <v>5</v>
      </c>
      <c r="B474" s="36" t="s">
        <v>731</v>
      </c>
      <c r="C474" s="95">
        <v>46</v>
      </c>
      <c r="D474" s="95" t="s">
        <v>311</v>
      </c>
      <c r="E474" s="95">
        <f>+_xlfn.XLOOKUP(I474,ccs!O:O,ccs!I:I,0,0,1)</f>
        <v>1614.75</v>
      </c>
      <c r="F474" s="149">
        <f>ROUND(ROUND(E474,2)*ROUND(C474,2),2)</f>
        <v>74278.5</v>
      </c>
      <c r="H474" s="12" t="s">
        <v>1552</v>
      </c>
      <c r="I474" t="str">
        <f>+_xlfn.CONCAT(H474,"-",A474)</f>
        <v>B4/26/18-A</v>
      </c>
    </row>
    <row r="475" spans="1:9">
      <c r="B475" s="36"/>
      <c r="C475" s="95"/>
      <c r="D475" s="95"/>
      <c r="E475" s="422"/>
      <c r="F475" s="420"/>
      <c r="H475" s="12" t="s">
        <v>1552</v>
      </c>
      <c r="I475" s="215"/>
    </row>
    <row r="476" spans="1:9">
      <c r="A476" s="200" t="s">
        <v>6</v>
      </c>
      <c r="B476" s="36" t="s">
        <v>732</v>
      </c>
      <c r="C476" s="95">
        <v>9</v>
      </c>
      <c r="D476" s="95" t="s">
        <v>311</v>
      </c>
      <c r="E476" s="95">
        <f>+_xlfn.XLOOKUP(I476,ccs!O:O,ccs!I:I,0,0,1)</f>
        <v>214</v>
      </c>
      <c r="F476" s="149">
        <f>ROUND(ROUND(E476,2)*ROUND(C476,2),2)</f>
        <v>1926</v>
      </c>
      <c r="H476" s="12" t="s">
        <v>1552</v>
      </c>
      <c r="I476" t="str">
        <f>+_xlfn.CONCAT(H476,"-",A476)</f>
        <v>B4/26/18-B</v>
      </c>
    </row>
    <row r="477" spans="1:9">
      <c r="C477" s="95"/>
      <c r="D477" s="95"/>
      <c r="E477" s="95"/>
      <c r="F477" s="95"/>
      <c r="H477" s="12" t="s">
        <v>1552</v>
      </c>
      <c r="I477" s="215"/>
    </row>
    <row r="478" spans="1:9" ht="31">
      <c r="B478" s="35" t="s">
        <v>733</v>
      </c>
      <c r="C478" s="95"/>
      <c r="D478" s="95"/>
      <c r="E478" s="95"/>
      <c r="F478" s="95"/>
      <c r="H478" s="12" t="s">
        <v>1552</v>
      </c>
      <c r="I478" s="215"/>
    </row>
    <row r="479" spans="1:9">
      <c r="A479" s="32"/>
      <c r="C479" s="95"/>
      <c r="D479" s="95"/>
      <c r="E479" s="95"/>
      <c r="F479" s="95"/>
      <c r="H479" s="12" t="s">
        <v>1552</v>
      </c>
      <c r="I479" s="215"/>
    </row>
    <row r="480" spans="1:9">
      <c r="A480" s="32" t="s">
        <v>7</v>
      </c>
      <c r="B480" s="36" t="s">
        <v>734</v>
      </c>
      <c r="C480" s="32">
        <v>15</v>
      </c>
      <c r="D480" s="95" t="s">
        <v>311</v>
      </c>
      <c r="E480" s="95">
        <f>+_xlfn.XLOOKUP(I480,ccs!O:O,ccs!I:I,0,0,1)</f>
        <v>915.25</v>
      </c>
      <c r="F480" s="149">
        <f>ROUND(ROUND(E480,2)*ROUND(C480,2),2)</f>
        <v>13728.75</v>
      </c>
      <c r="H480" s="12" t="s">
        <v>1552</v>
      </c>
      <c r="I480" t="str">
        <f>+_xlfn.CONCAT(H480,"-",A480)</f>
        <v>B4/26/18-C</v>
      </c>
    </row>
    <row r="481" spans="1:9">
      <c r="A481" s="32"/>
      <c r="B481" s="36"/>
      <c r="D481" s="95"/>
      <c r="E481" s="420"/>
      <c r="F481" s="420"/>
      <c r="H481" s="12" t="s">
        <v>1552</v>
      </c>
      <c r="I481" s="215"/>
    </row>
    <row r="482" spans="1:9" ht="31">
      <c r="A482" s="32" t="s">
        <v>8</v>
      </c>
      <c r="B482" s="36" t="s">
        <v>735</v>
      </c>
      <c r="C482" s="32">
        <v>99</v>
      </c>
      <c r="D482" s="95" t="s">
        <v>311</v>
      </c>
      <c r="E482" s="95">
        <f>+_xlfn.XLOOKUP(I482,ccs!O:O,ccs!I:I,0,0,1)</f>
        <v>1857.5</v>
      </c>
      <c r="F482" s="149">
        <f>ROUND(ROUND(E482,2)*ROUND(C482,2),2)</f>
        <v>183892.5</v>
      </c>
      <c r="H482" s="12" t="s">
        <v>1552</v>
      </c>
      <c r="I482" t="str">
        <f>+_xlfn.CONCAT(H482,"-",A482)</f>
        <v>B4/26/18-D</v>
      </c>
    </row>
    <row r="483" spans="1:9">
      <c r="A483" s="32"/>
      <c r="B483" s="36"/>
      <c r="D483" s="95"/>
      <c r="E483" s="420"/>
      <c r="F483" s="420"/>
      <c r="H483" s="12" t="s">
        <v>1552</v>
      </c>
      <c r="I483" s="215"/>
    </row>
    <row r="484" spans="1:9" ht="31">
      <c r="A484" s="32" t="s">
        <v>10</v>
      </c>
      <c r="B484" s="36" t="s">
        <v>736</v>
      </c>
      <c r="C484" s="32">
        <v>4</v>
      </c>
      <c r="D484" s="95" t="s">
        <v>311</v>
      </c>
      <c r="E484" s="95">
        <f>+_xlfn.XLOOKUP(I484,ccs!O:O,ccs!I:I,0,0,1)</f>
        <v>1857.5</v>
      </c>
      <c r="F484" s="149">
        <f>ROUND(ROUND(E484,2)*ROUND(C484,2),2)</f>
        <v>7430</v>
      </c>
      <c r="H484" s="12" t="s">
        <v>1552</v>
      </c>
      <c r="I484" t="str">
        <f>+_xlfn.CONCAT(H484,"-",A484)</f>
        <v>B4/26/18-E</v>
      </c>
    </row>
    <row r="485" spans="1:9">
      <c r="A485" s="32"/>
      <c r="B485" s="36"/>
      <c r="D485" s="95"/>
      <c r="E485" s="420"/>
      <c r="F485" s="420"/>
      <c r="H485" s="12" t="s">
        <v>1552</v>
      </c>
      <c r="I485" s="215"/>
    </row>
    <row r="486" spans="1:9">
      <c r="A486" s="32" t="s">
        <v>11</v>
      </c>
      <c r="B486" s="36" t="s">
        <v>737</v>
      </c>
      <c r="C486" s="32">
        <v>15</v>
      </c>
      <c r="D486" s="95" t="s">
        <v>311</v>
      </c>
      <c r="E486" s="95">
        <f>+_xlfn.XLOOKUP(I486,ccs!O:O,ccs!I:I,0,0,1)</f>
        <v>1978.13</v>
      </c>
      <c r="F486" s="149">
        <f>ROUND(ROUND(E486,2)*ROUND(C486,2),2)</f>
        <v>29671.95</v>
      </c>
      <c r="H486" s="12" t="s">
        <v>1552</v>
      </c>
      <c r="I486" t="str">
        <f>+_xlfn.CONCAT(H486,"-",A486)</f>
        <v>B4/26/18-F</v>
      </c>
    </row>
    <row r="487" spans="1:9">
      <c r="A487" s="32"/>
      <c r="B487" s="36"/>
      <c r="D487" s="95"/>
      <c r="E487" s="420"/>
      <c r="F487" s="420"/>
      <c r="H487" s="12" t="s">
        <v>1552</v>
      </c>
      <c r="I487" s="215"/>
    </row>
    <row r="488" spans="1:9" ht="31">
      <c r="A488" s="32" t="s">
        <v>27</v>
      </c>
      <c r="B488" s="36" t="s">
        <v>738</v>
      </c>
      <c r="C488" s="32">
        <v>11</v>
      </c>
      <c r="D488" s="95" t="s">
        <v>311</v>
      </c>
      <c r="E488" s="95">
        <f>+_xlfn.XLOOKUP(I488,ccs!O:O,ccs!I:I,0,0,1)</f>
        <v>1978.13</v>
      </c>
      <c r="F488" s="149">
        <f>ROUND(ROUND(E488,2)*ROUND(C488,2),2)</f>
        <v>21759.43</v>
      </c>
      <c r="H488" s="12" t="s">
        <v>1552</v>
      </c>
      <c r="I488" t="str">
        <f>+_xlfn.CONCAT(H488,"-",A488)</f>
        <v>B4/26/18-G</v>
      </c>
    </row>
    <row r="489" spans="1:9">
      <c r="A489" s="32"/>
      <c r="B489" s="36"/>
      <c r="D489" s="95"/>
      <c r="E489" s="420"/>
      <c r="F489" s="420"/>
      <c r="H489" s="12" t="s">
        <v>1552</v>
      </c>
      <c r="I489" s="215"/>
    </row>
    <row r="490" spans="1:9" ht="31">
      <c r="A490" s="32" t="s">
        <v>28</v>
      </c>
      <c r="B490" s="36" t="s">
        <v>739</v>
      </c>
      <c r="C490" s="32">
        <v>2</v>
      </c>
      <c r="D490" s="95" t="s">
        <v>311</v>
      </c>
      <c r="E490" s="95">
        <f>+_xlfn.XLOOKUP(I490,ccs!O:O,ccs!I:I,0,0,1)</f>
        <v>1978.13</v>
      </c>
      <c r="F490" s="149">
        <f>ROUND(ROUND(E490,2)*ROUND(C490,2),2)</f>
        <v>3956.26</v>
      </c>
      <c r="H490" s="12" t="s">
        <v>1552</v>
      </c>
      <c r="I490" t="str">
        <f>+_xlfn.CONCAT(H490,"-",A490)</f>
        <v>B4/26/18-H</v>
      </c>
    </row>
    <row r="491" spans="1:9">
      <c r="A491" s="32"/>
      <c r="B491" s="36"/>
      <c r="D491" s="95"/>
      <c r="E491" s="420"/>
      <c r="F491" s="420"/>
      <c r="H491" s="12" t="s">
        <v>1552</v>
      </c>
      <c r="I491" s="215"/>
    </row>
    <row r="492" spans="1:9" ht="31">
      <c r="A492" s="32" t="s">
        <v>33</v>
      </c>
      <c r="B492" s="36" t="s">
        <v>740</v>
      </c>
      <c r="C492" s="32">
        <v>3</v>
      </c>
      <c r="D492" s="95" t="s">
        <v>311</v>
      </c>
      <c r="E492" s="95">
        <f>+_xlfn.XLOOKUP(I492,ccs!O:O,ccs!I:I,0,0,1)</f>
        <v>1978.13</v>
      </c>
      <c r="F492" s="149">
        <f>ROUND(ROUND(E492,2)*ROUND(C492,2),2)</f>
        <v>5934.39</v>
      </c>
      <c r="H492" s="12" t="s">
        <v>1552</v>
      </c>
      <c r="I492" t="str">
        <f>+_xlfn.CONCAT(H492,"-",A492)</f>
        <v>B4/26/18-J</v>
      </c>
    </row>
    <row r="493" spans="1:9">
      <c r="A493" s="32"/>
      <c r="B493" s="36"/>
      <c r="D493" s="95"/>
      <c r="E493" s="420"/>
      <c r="F493" s="420"/>
      <c r="H493" s="12" t="s">
        <v>1552</v>
      </c>
      <c r="I493" s="215"/>
    </row>
    <row r="494" spans="1:9">
      <c r="A494" s="32" t="s">
        <v>34</v>
      </c>
      <c r="B494" s="36" t="s">
        <v>741</v>
      </c>
      <c r="C494" s="32">
        <v>14</v>
      </c>
      <c r="D494" s="95" t="s">
        <v>311</v>
      </c>
      <c r="E494" s="95">
        <f>+_xlfn.XLOOKUP(I494,ccs!O:O,ccs!I:I,0,0,1)</f>
        <v>2977.75</v>
      </c>
      <c r="F494" s="149">
        <f>ROUND(ROUND(E494,2)*ROUND(C494,2),2)</f>
        <v>41688.5</v>
      </c>
      <c r="H494" s="12" t="s">
        <v>1552</v>
      </c>
      <c r="I494" t="str">
        <f>+_xlfn.CONCAT(H494,"-",A494)</f>
        <v>B4/26/18-K</v>
      </c>
    </row>
    <row r="495" spans="1:9">
      <c r="A495" s="32"/>
      <c r="B495" s="36"/>
      <c r="D495" s="95"/>
      <c r="E495" s="421"/>
      <c r="F495" s="420"/>
      <c r="H495" s="12" t="s">
        <v>1552</v>
      </c>
      <c r="I495" s="215"/>
    </row>
    <row r="496" spans="1:9">
      <c r="A496" s="32" t="s">
        <v>39</v>
      </c>
      <c r="B496" s="36" t="s">
        <v>742</v>
      </c>
      <c r="C496" s="32">
        <v>53</v>
      </c>
      <c r="D496" s="95" t="s">
        <v>311</v>
      </c>
      <c r="E496" s="95">
        <f>+_xlfn.XLOOKUP(I496,ccs!O:O,ccs!I:I,0,0,1)</f>
        <v>3064.5</v>
      </c>
      <c r="F496" s="149">
        <f>ROUND(ROUND(E496,2)*ROUND(C496,2),2)</f>
        <v>162418.5</v>
      </c>
      <c r="H496" s="12" t="s">
        <v>1552</v>
      </c>
      <c r="I496" t="str">
        <f>+_xlfn.CONCAT(H496,"-",A496)</f>
        <v>B4/26/18-L</v>
      </c>
    </row>
    <row r="497" spans="1:9">
      <c r="B497" s="36"/>
      <c r="D497" s="95"/>
      <c r="E497" s="421"/>
      <c r="F497" s="420"/>
      <c r="H497" s="12" t="s">
        <v>1552</v>
      </c>
      <c r="I497" s="215"/>
    </row>
    <row r="498" spans="1:9">
      <c r="A498" s="200" t="s">
        <v>38</v>
      </c>
      <c r="B498" s="36" t="s">
        <v>743</v>
      </c>
      <c r="C498" s="95">
        <v>3</v>
      </c>
      <c r="D498" s="95" t="s">
        <v>311</v>
      </c>
      <c r="E498" s="95">
        <f>+_xlfn.XLOOKUP(I498,ccs!O:O,ccs!I:I,0,0,1)</f>
        <v>11147.13</v>
      </c>
      <c r="F498" s="149">
        <f>ROUND(ROUND(E498,2)*ROUND(C498,2),2)</f>
        <v>33441.39</v>
      </c>
      <c r="H498" s="12" t="s">
        <v>1552</v>
      </c>
      <c r="I498" t="str">
        <f>+_xlfn.CONCAT(H498,"-",A498)</f>
        <v>B4/26/18-M</v>
      </c>
    </row>
    <row r="499" spans="1:9">
      <c r="B499" s="36"/>
      <c r="C499" s="95"/>
      <c r="D499" s="95"/>
      <c r="E499" s="422"/>
      <c r="F499" s="420"/>
      <c r="H499" s="12" t="s">
        <v>1552</v>
      </c>
      <c r="I499" s="215"/>
    </row>
    <row r="500" spans="1:9">
      <c r="A500" s="200" t="s">
        <v>205</v>
      </c>
      <c r="B500" s="36" t="s">
        <v>744</v>
      </c>
      <c r="C500" s="95">
        <v>11</v>
      </c>
      <c r="D500" s="95" t="s">
        <v>311</v>
      </c>
      <c r="E500" s="95">
        <f>+_xlfn.XLOOKUP(I500,ccs!O:O,ccs!I:I,0,0,1)</f>
        <v>4484.5</v>
      </c>
      <c r="F500" s="149">
        <f>ROUND(ROUND(E500,2)*ROUND(C500,2),2)</f>
        <v>49329.5</v>
      </c>
      <c r="H500" s="12" t="s">
        <v>1552</v>
      </c>
      <c r="I500" t="str">
        <f>+_xlfn.CONCAT(H500,"-",A500)</f>
        <v>B4/26/18-N</v>
      </c>
    </row>
    <row r="501" spans="1:9">
      <c r="B501" s="36"/>
      <c r="C501" s="95"/>
      <c r="D501" s="95"/>
      <c r="E501" s="422"/>
      <c r="F501" s="420"/>
      <c r="H501" s="12" t="s">
        <v>1552</v>
      </c>
      <c r="I501" s="215"/>
    </row>
    <row r="502" spans="1:9">
      <c r="A502" s="200" t="s">
        <v>414</v>
      </c>
      <c r="B502" s="36" t="s">
        <v>745</v>
      </c>
      <c r="C502" s="95">
        <v>41</v>
      </c>
      <c r="D502" s="95" t="s">
        <v>311</v>
      </c>
      <c r="E502" s="95">
        <f>+_xlfn.XLOOKUP(I502,ccs!O:O,ccs!I:I,0,0,1)</f>
        <v>5657.63</v>
      </c>
      <c r="F502" s="149">
        <f>ROUND(ROUND(E502,2)*ROUND(C502,2),2)</f>
        <v>231962.83</v>
      </c>
      <c r="H502" s="12" t="s">
        <v>1552</v>
      </c>
      <c r="I502" t="str">
        <f>+_xlfn.CONCAT(H502,"-",A502)</f>
        <v>B4/26/18-P</v>
      </c>
    </row>
    <row r="503" spans="1:9">
      <c r="B503" s="36"/>
      <c r="C503" s="95"/>
      <c r="D503" s="95"/>
      <c r="E503" s="422"/>
      <c r="F503" s="420"/>
      <c r="H503" s="12" t="s">
        <v>1552</v>
      </c>
      <c r="I503" s="215"/>
    </row>
    <row r="504" spans="1:9">
      <c r="B504" s="35" t="s">
        <v>746</v>
      </c>
      <c r="C504" s="95"/>
      <c r="D504" s="95"/>
      <c r="E504" s="420"/>
      <c r="F504" s="420"/>
      <c r="H504" s="12" t="s">
        <v>1552</v>
      </c>
      <c r="I504" s="215"/>
    </row>
    <row r="505" spans="1:9">
      <c r="C505" s="95"/>
      <c r="D505" s="95"/>
      <c r="E505" s="420"/>
      <c r="F505" s="420"/>
      <c r="H505" s="12" t="s">
        <v>1552</v>
      </c>
      <c r="I505" s="215"/>
    </row>
    <row r="506" spans="1:9">
      <c r="A506" s="200" t="s">
        <v>416</v>
      </c>
      <c r="B506" s="36" t="s">
        <v>747</v>
      </c>
      <c r="C506" s="95">
        <v>1</v>
      </c>
      <c r="D506" s="95" t="s">
        <v>0</v>
      </c>
      <c r="E506" s="95">
        <f>+_xlfn.XLOOKUP(I506,ccs!O:O,ccs!I:I,0,0,1)</f>
        <v>31250</v>
      </c>
      <c r="F506" s="149">
        <f>ROUND(ROUND(E506,2)*ROUND(C506,2),2)</f>
        <v>31250</v>
      </c>
      <c r="H506" s="12" t="s">
        <v>1552</v>
      </c>
      <c r="I506" t="str">
        <f>+_xlfn.CONCAT(H506,"-",A506)</f>
        <v>B4/26/18-Q</v>
      </c>
    </row>
    <row r="507" spans="1:9">
      <c r="C507" s="95"/>
      <c r="D507" s="95"/>
      <c r="E507" s="420"/>
      <c r="F507" s="420"/>
      <c r="H507" s="12" t="s">
        <v>1552</v>
      </c>
      <c r="I507" s="215"/>
    </row>
    <row r="508" spans="1:9">
      <c r="B508" s="35" t="s">
        <v>748</v>
      </c>
      <c r="C508" s="95"/>
      <c r="D508" s="95"/>
      <c r="E508" s="420"/>
      <c r="F508" s="420"/>
      <c r="H508" s="12" t="s">
        <v>1553</v>
      </c>
      <c r="I508" s="215"/>
    </row>
    <row r="509" spans="1:9">
      <c r="C509" s="95"/>
      <c r="D509" s="95"/>
      <c r="E509" s="420"/>
      <c r="F509" s="420"/>
      <c r="H509" s="12" t="s">
        <v>1553</v>
      </c>
      <c r="I509" s="215"/>
    </row>
    <row r="510" spans="1:9" ht="31">
      <c r="B510" s="35" t="s">
        <v>749</v>
      </c>
      <c r="C510" s="95"/>
      <c r="D510" s="95"/>
      <c r="E510" s="95"/>
      <c r="F510" s="95"/>
      <c r="H510" s="12" t="s">
        <v>1553</v>
      </c>
      <c r="I510" s="215"/>
    </row>
    <row r="511" spans="1:9">
      <c r="C511" s="95"/>
      <c r="D511" s="95"/>
      <c r="E511" s="420"/>
      <c r="F511" s="420"/>
      <c r="H511" s="12" t="s">
        <v>1553</v>
      </c>
      <c r="I511" s="215"/>
    </row>
    <row r="512" spans="1:9">
      <c r="A512" s="200" t="s">
        <v>5</v>
      </c>
      <c r="B512" s="36" t="s">
        <v>750</v>
      </c>
      <c r="C512" s="95">
        <v>22</v>
      </c>
      <c r="D512" s="95" t="s">
        <v>311</v>
      </c>
      <c r="E512" s="95">
        <f>+_xlfn.XLOOKUP(I512,ccs!O:O,ccs!I:I,0,0,1)</f>
        <v>10398.5</v>
      </c>
      <c r="F512" s="149">
        <f>ROUND(ROUND(E512,2)*ROUND(C512,2),2)</f>
        <v>228767</v>
      </c>
      <c r="H512" s="12" t="s">
        <v>1553</v>
      </c>
      <c r="I512" t="str">
        <f>+_xlfn.CONCAT(H512,"-",A512)</f>
        <v>B4/26/19-A</v>
      </c>
    </row>
    <row r="513" spans="1:9">
      <c r="C513" s="95"/>
      <c r="D513" s="95"/>
      <c r="E513" s="420"/>
      <c r="F513" s="95"/>
      <c r="H513" s="12" t="s">
        <v>1553</v>
      </c>
    </row>
    <row r="514" spans="1:9">
      <c r="A514" s="200" t="s">
        <v>6</v>
      </c>
      <c r="B514" s="7" t="s">
        <v>751</v>
      </c>
      <c r="C514" s="95">
        <v>8</v>
      </c>
      <c r="D514" s="95" t="s">
        <v>311</v>
      </c>
      <c r="E514" s="95">
        <f>+_xlfn.XLOOKUP(I514,ccs!O:O,ccs!I:I,0,0,1)</f>
        <v>16409.38</v>
      </c>
      <c r="F514" s="149">
        <f>ROUND(ROUND(E514,2)*ROUND(C514,2),2)</f>
        <v>131275.04</v>
      </c>
      <c r="H514" s="12" t="s">
        <v>1553</v>
      </c>
      <c r="I514" t="str">
        <f>+_xlfn.CONCAT(H514,"-",A514)</f>
        <v>B4/26/19-B</v>
      </c>
    </row>
    <row r="515" spans="1:9">
      <c r="C515" s="95"/>
      <c r="D515" s="95"/>
      <c r="E515" s="420"/>
      <c r="F515" s="95"/>
      <c r="H515" s="12" t="s">
        <v>1553</v>
      </c>
    </row>
    <row r="516" spans="1:9">
      <c r="A516" s="200" t="s">
        <v>7</v>
      </c>
      <c r="B516" s="7" t="s">
        <v>752</v>
      </c>
      <c r="C516" s="95">
        <v>24</v>
      </c>
      <c r="D516" s="95" t="s">
        <v>311</v>
      </c>
      <c r="E516" s="95">
        <f>+_xlfn.XLOOKUP(I516,ccs!O:O,ccs!I:I,0,0,1)</f>
        <v>4302.75</v>
      </c>
      <c r="F516" s="149">
        <f>ROUND(ROUND(E516,2)*ROUND(C516,2),2)</f>
        <v>103266</v>
      </c>
      <c r="H516" s="12" t="s">
        <v>1553</v>
      </c>
      <c r="I516" t="str">
        <f>+_xlfn.CONCAT(H516,"-",A516)</f>
        <v>B4/26/19-C</v>
      </c>
    </row>
    <row r="517" spans="1:9">
      <c r="C517" s="95"/>
      <c r="D517" s="95"/>
      <c r="E517" s="95"/>
      <c r="F517" s="95"/>
      <c r="H517" s="12" t="s">
        <v>1553</v>
      </c>
    </row>
    <row r="518" spans="1:9">
      <c r="A518" s="200" t="s">
        <v>8</v>
      </c>
      <c r="B518" s="7" t="s">
        <v>753</v>
      </c>
      <c r="C518" s="95">
        <v>5</v>
      </c>
      <c r="D518" s="95" t="s">
        <v>311</v>
      </c>
      <c r="E518" s="95">
        <f>+_xlfn.XLOOKUP(I518,ccs!O:O,ccs!I:I,0,0,1)</f>
        <v>3737.25</v>
      </c>
      <c r="F518" s="149">
        <f>ROUND(ROUND(E518,2)*ROUND(C518,2),2)</f>
        <v>18686.25</v>
      </c>
      <c r="H518" s="12" t="s">
        <v>1553</v>
      </c>
      <c r="I518" t="str">
        <f>+_xlfn.CONCAT(H518,"-",A518)</f>
        <v>B4/26/19-D</v>
      </c>
    </row>
    <row r="519" spans="1:9">
      <c r="C519" s="95"/>
      <c r="D519" s="95"/>
      <c r="E519" s="95"/>
      <c r="F519" s="95"/>
      <c r="H519" s="12" t="s">
        <v>1553</v>
      </c>
    </row>
    <row r="520" spans="1:9">
      <c r="A520" s="200" t="s">
        <v>10</v>
      </c>
      <c r="B520" s="7" t="s">
        <v>754</v>
      </c>
      <c r="C520" s="95">
        <v>59</v>
      </c>
      <c r="D520" s="95" t="s">
        <v>311</v>
      </c>
      <c r="E520" s="95">
        <f>+_xlfn.XLOOKUP(I520,ccs!O:O,ccs!I:I,0,0,1)</f>
        <v>2109.75</v>
      </c>
      <c r="F520" s="149">
        <f>ROUND(ROUND(E520,2)*ROUND(C520,2),2)</f>
        <v>124475.25</v>
      </c>
      <c r="H520" s="12" t="s">
        <v>1553</v>
      </c>
      <c r="I520" t="str">
        <f>+_xlfn.CONCAT(H520,"-",A520)</f>
        <v>B4/26/19-E</v>
      </c>
    </row>
    <row r="521" spans="1:9">
      <c r="C521" s="95"/>
      <c r="D521" s="95"/>
      <c r="E521" s="95"/>
      <c r="F521" s="95"/>
      <c r="H521" s="12" t="s">
        <v>1553</v>
      </c>
    </row>
    <row r="522" spans="1:9">
      <c r="B522" s="35"/>
      <c r="H522" s="12" t="s">
        <v>1553</v>
      </c>
    </row>
    <row r="523" spans="1:9">
      <c r="H523" s="12" t="s">
        <v>1553</v>
      </c>
    </row>
    <row r="524" spans="1:9">
      <c r="B524" s="35"/>
      <c r="H524" s="12" t="s">
        <v>1553</v>
      </c>
    </row>
    <row r="525" spans="1:9">
      <c r="H525" s="12" t="s">
        <v>1553</v>
      </c>
    </row>
    <row r="526" spans="1:9">
      <c r="H526" s="12" t="s">
        <v>1553</v>
      </c>
    </row>
    <row r="527" spans="1:9">
      <c r="H527" s="12" t="s">
        <v>1553</v>
      </c>
    </row>
    <row r="528" spans="1:9">
      <c r="H528" s="12" t="s">
        <v>1553</v>
      </c>
    </row>
    <row r="529" spans="2:9">
      <c r="H529" s="12" t="s">
        <v>1553</v>
      </c>
    </row>
    <row r="530" spans="2:9">
      <c r="B530" s="6" t="s">
        <v>25</v>
      </c>
      <c r="F530" s="33"/>
      <c r="H530" s="12" t="s">
        <v>1553</v>
      </c>
    </row>
    <row r="531" spans="2:9">
      <c r="B531" s="7" t="s">
        <v>9</v>
      </c>
      <c r="E531" s="31" t="s">
        <v>12</v>
      </c>
      <c r="F531" s="31">
        <f>SUM(F3:F530)</f>
        <v>29991427.699999988</v>
      </c>
      <c r="H531" s="12" t="s">
        <v>1553</v>
      </c>
    </row>
    <row r="532" spans="2:9" ht="16" thickBot="1">
      <c r="F532" s="34"/>
      <c r="H532" s="12" t="s">
        <v>1553</v>
      </c>
    </row>
    <row r="533" spans="2:9" ht="16" thickTop="1"/>
    <row r="534" spans="2:9">
      <c r="I534" t="str">
        <f>+_xlfn.CONCAT(H534,"-",A534)</f>
        <v>-</v>
      </c>
    </row>
  </sheetData>
  <sheetProtection selectLockedCells="1" selectUnlockedCells="1"/>
  <autoFilter ref="D1:D533" xr:uid="{BADE249C-C931-41BA-B546-EEF4B36F233B}"/>
  <phoneticPr fontId="41" type="noConversion"/>
  <pageMargins left="0.5" right="0.5" top="1" bottom="1" header="0.5" footer="0.5"/>
  <pageSetup paperSize="9" orientation="portrait" r:id="rId1"/>
  <headerFooter>
    <oddHeader>&amp;R&amp;"Times New Roman"&amp;10Shared Facility Hub (SFH) Assets Project
Package 1 - Distribution Centre (DC)</oddHeader>
    <oddFooter>&amp;L&amp;"Times New Roman,Regular"ELECTRICAL
&amp;8 1RI12073-073D06-DAH-BOQ-PM-0001-01&amp;R&amp;"Times New Roman,Regular"26 - Page &amp;P of &amp;N</oddFooter>
  </headerFooter>
  <rowBreaks count="18" manualBreakCount="18">
    <brk id="25" max="16383" man="1"/>
    <brk id="55" max="16383" man="1"/>
    <brk id="87" max="16383" man="1"/>
    <brk id="117" max="16383" man="1"/>
    <brk id="141" max="16383" man="1"/>
    <brk id="159" max="16383" man="1"/>
    <brk id="177" max="16383" man="1"/>
    <brk id="191" max="16383" man="1"/>
    <brk id="209" max="16383" man="1"/>
    <brk id="243" max="16383" man="1"/>
    <brk id="281" max="16383" man="1"/>
    <brk id="315" max="16383" man="1"/>
    <brk id="353" max="16383" man="1"/>
    <brk id="387" max="16383" man="1"/>
    <brk id="411" max="16383" man="1"/>
    <brk id="437" max="16383" man="1"/>
    <brk id="473" max="16383" man="1"/>
    <brk id="507"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81995-FDC0-469A-8278-03F21863EC7E}">
  <sheetPr>
    <tabColor rgb="FFFFFF00"/>
  </sheetPr>
  <dimension ref="A1:I386"/>
  <sheetViews>
    <sheetView showZeros="0" view="pageBreakPreview" topLeftCell="A16" zoomScaleNormal="80" zoomScaleSheetLayoutView="100" workbookViewId="0">
      <selection activeCell="I35" sqref="I35"/>
    </sheetView>
  </sheetViews>
  <sheetFormatPr defaultColWidth="9.1796875" defaultRowHeight="15.5"/>
  <cols>
    <col min="1" max="1" width="7.453125" style="132" customWidth="1"/>
    <col min="2" max="2" width="44.36328125" style="117" customWidth="1"/>
    <col min="3" max="3" width="9" style="262" customWidth="1"/>
    <col min="4" max="4" width="7.36328125" style="132" customWidth="1"/>
    <col min="5" max="5" width="13" style="131" customWidth="1"/>
    <col min="6" max="6" width="13.453125" style="131" customWidth="1"/>
    <col min="7" max="7" width="11" style="117" customWidth="1"/>
    <col min="8" max="9" width="9.26953125" style="117" customWidth="1"/>
    <col min="10" max="16384" width="9.1796875" style="117"/>
  </cols>
  <sheetData>
    <row r="1" spans="1:9">
      <c r="A1" s="464" t="s">
        <v>0</v>
      </c>
      <c r="B1" s="119" t="s">
        <v>35</v>
      </c>
      <c r="C1" s="259" t="s">
        <v>3</v>
      </c>
      <c r="D1" s="119" t="s">
        <v>1</v>
      </c>
      <c r="E1" s="120" t="s">
        <v>2</v>
      </c>
      <c r="F1" s="120" t="s">
        <v>4</v>
      </c>
      <c r="H1" s="552" t="s">
        <v>1471</v>
      </c>
      <c r="I1" s="552" t="s">
        <v>1472</v>
      </c>
    </row>
    <row r="2" spans="1:9">
      <c r="A2" s="124" t="s">
        <v>36</v>
      </c>
      <c r="B2" s="121" t="s">
        <v>36</v>
      </c>
      <c r="C2" s="260"/>
      <c r="D2" s="124" t="s">
        <v>36</v>
      </c>
      <c r="E2" s="123"/>
      <c r="F2" s="22" t="s">
        <v>12</v>
      </c>
      <c r="H2" s="4"/>
      <c r="I2" s="4"/>
    </row>
    <row r="3" spans="1:9">
      <c r="A3" s="124"/>
      <c r="B3" s="121"/>
      <c r="C3" s="260"/>
      <c r="D3" s="124"/>
      <c r="E3" s="123"/>
      <c r="F3" s="123"/>
      <c r="H3" s="4"/>
      <c r="I3" s="4"/>
    </row>
    <row r="4" spans="1:9">
      <c r="B4" s="326" t="s">
        <v>37</v>
      </c>
      <c r="C4" s="261"/>
      <c r="D4" s="129"/>
      <c r="E4" s="128"/>
      <c r="F4" s="128"/>
      <c r="G4" s="127"/>
      <c r="H4" s="12" t="s">
        <v>1554</v>
      </c>
      <c r="I4" s="12"/>
    </row>
    <row r="5" spans="1:9">
      <c r="B5" s="127"/>
      <c r="C5" s="261"/>
      <c r="D5" s="129"/>
      <c r="E5" s="128"/>
      <c r="F5" s="128"/>
      <c r="G5" s="127"/>
      <c r="H5" s="12" t="s">
        <v>1554</v>
      </c>
    </row>
    <row r="6" spans="1:9" customFormat="1" ht="31">
      <c r="A6" s="107"/>
      <c r="B6" s="58" t="s">
        <v>997</v>
      </c>
      <c r="C6" s="247"/>
      <c r="D6" s="247"/>
      <c r="H6" s="12" t="s">
        <v>1554</v>
      </c>
    </row>
    <row r="7" spans="1:9" customFormat="1">
      <c r="A7" s="107"/>
      <c r="B7" s="58"/>
      <c r="C7" s="247"/>
      <c r="D7" s="247"/>
      <c r="H7" s="12" t="s">
        <v>1554</v>
      </c>
    </row>
    <row r="8" spans="1:9" customFormat="1" ht="31">
      <c r="A8" s="107"/>
      <c r="B8" s="58" t="s">
        <v>998</v>
      </c>
      <c r="C8" s="247"/>
      <c r="D8" s="247"/>
      <c r="H8" s="12" t="s">
        <v>1554</v>
      </c>
    </row>
    <row r="9" spans="1:9" customFormat="1">
      <c r="A9" s="107"/>
      <c r="B9" s="58"/>
      <c r="C9" s="247"/>
      <c r="D9" s="247"/>
      <c r="H9" s="12" t="s">
        <v>1554</v>
      </c>
    </row>
    <row r="10" spans="1:9" customFormat="1">
      <c r="A10" s="288"/>
      <c r="B10" s="58" t="s">
        <v>999</v>
      </c>
      <c r="C10" s="247"/>
      <c r="D10" s="247"/>
      <c r="H10" s="12" t="s">
        <v>1554</v>
      </c>
    </row>
    <row r="11" spans="1:9" customFormat="1" ht="26">
      <c r="A11" s="288"/>
      <c r="B11" s="244" t="s">
        <v>1000</v>
      </c>
      <c r="C11" s="247"/>
      <c r="D11" s="247"/>
      <c r="H11" s="12" t="s">
        <v>1554</v>
      </c>
    </row>
    <row r="12" spans="1:9" customFormat="1">
      <c r="A12" s="288"/>
      <c r="B12" s="244" t="s">
        <v>1001</v>
      </c>
      <c r="C12" s="247"/>
      <c r="D12" s="247"/>
      <c r="H12" s="12" t="s">
        <v>1554</v>
      </c>
    </row>
    <row r="13" spans="1:9" customFormat="1">
      <c r="A13" s="288"/>
      <c r="B13" s="244" t="s">
        <v>1002</v>
      </c>
      <c r="C13" s="247"/>
      <c r="D13" s="247"/>
      <c r="H13" s="12" t="s">
        <v>1554</v>
      </c>
    </row>
    <row r="14" spans="1:9" customFormat="1">
      <c r="A14" s="288"/>
      <c r="B14" s="244" t="s">
        <v>1003</v>
      </c>
      <c r="C14" s="247"/>
      <c r="D14" s="247"/>
      <c r="H14" s="12" t="s">
        <v>1554</v>
      </c>
    </row>
    <row r="15" spans="1:9" customFormat="1">
      <c r="A15" s="288"/>
      <c r="B15" s="244" t="s">
        <v>1004</v>
      </c>
      <c r="C15" s="247"/>
      <c r="D15" s="247"/>
      <c r="H15" s="12" t="s">
        <v>1554</v>
      </c>
    </row>
    <row r="16" spans="1:9" customFormat="1" ht="26">
      <c r="A16" s="288"/>
      <c r="B16" s="244" t="s">
        <v>1005</v>
      </c>
      <c r="C16" s="247"/>
      <c r="D16" s="247"/>
      <c r="H16" s="12" t="s">
        <v>1554</v>
      </c>
    </row>
    <row r="17" spans="1:8" customFormat="1" ht="26">
      <c r="A17" s="288"/>
      <c r="B17" s="244" t="s">
        <v>1006</v>
      </c>
      <c r="C17" s="247"/>
      <c r="D17" s="247"/>
      <c r="H17" s="12" t="s">
        <v>1554</v>
      </c>
    </row>
    <row r="18" spans="1:8" customFormat="1" ht="26">
      <c r="A18" s="288"/>
      <c r="B18" s="449" t="s">
        <v>1007</v>
      </c>
      <c r="C18" s="247"/>
      <c r="D18" s="247"/>
      <c r="H18" s="12" t="s">
        <v>1554</v>
      </c>
    </row>
    <row r="19" spans="1:8" customFormat="1">
      <c r="A19" s="288"/>
      <c r="B19" s="59"/>
      <c r="C19" s="247"/>
      <c r="D19" s="247"/>
      <c r="H19" s="12" t="s">
        <v>1554</v>
      </c>
    </row>
    <row r="20" spans="1:8" customFormat="1">
      <c r="A20" s="288"/>
      <c r="B20" s="58" t="s">
        <v>1008</v>
      </c>
      <c r="C20" s="247"/>
      <c r="D20" s="247"/>
      <c r="H20" s="12" t="s">
        <v>1554</v>
      </c>
    </row>
    <row r="21" spans="1:8" customFormat="1" ht="26">
      <c r="A21" s="288"/>
      <c r="B21" s="244" t="s">
        <v>1009</v>
      </c>
      <c r="C21" s="247"/>
      <c r="D21" s="247"/>
      <c r="H21" s="12" t="s">
        <v>1554</v>
      </c>
    </row>
    <row r="22" spans="1:8" customFormat="1">
      <c r="A22" s="288"/>
      <c r="B22" s="244" t="s">
        <v>1010</v>
      </c>
      <c r="C22" s="247"/>
      <c r="D22" s="247"/>
      <c r="H22" s="12" t="s">
        <v>1554</v>
      </c>
    </row>
    <row r="23" spans="1:8" customFormat="1">
      <c r="A23" s="288"/>
      <c r="B23" s="244" t="s">
        <v>1011</v>
      </c>
      <c r="C23" s="247"/>
      <c r="D23" s="247"/>
      <c r="H23" s="12" t="s">
        <v>1554</v>
      </c>
    </row>
    <row r="24" spans="1:8" customFormat="1" ht="26">
      <c r="A24" s="288"/>
      <c r="B24" s="244" t="s">
        <v>1012</v>
      </c>
      <c r="C24" s="247"/>
      <c r="D24" s="247"/>
      <c r="H24" s="12" t="s">
        <v>1554</v>
      </c>
    </row>
    <row r="25" spans="1:8" customFormat="1">
      <c r="A25" s="288"/>
      <c r="B25" s="244" t="s">
        <v>1013</v>
      </c>
      <c r="C25" s="247"/>
      <c r="D25" s="247"/>
      <c r="H25" s="12" t="s">
        <v>1554</v>
      </c>
    </row>
    <row r="26" spans="1:8" customFormat="1">
      <c r="A26" s="288"/>
      <c r="B26" s="245"/>
      <c r="C26" s="247"/>
      <c r="D26" s="247"/>
      <c r="H26" s="12" t="s">
        <v>1554</v>
      </c>
    </row>
    <row r="27" spans="1:8" customFormat="1">
      <c r="A27" s="288"/>
      <c r="B27" s="58" t="s">
        <v>1014</v>
      </c>
      <c r="C27" s="247"/>
      <c r="D27" s="247"/>
      <c r="H27" s="12" t="s">
        <v>1554</v>
      </c>
    </row>
    <row r="28" spans="1:8" customFormat="1">
      <c r="A28" s="288"/>
      <c r="B28" s="244" t="s">
        <v>1015</v>
      </c>
      <c r="C28" s="247"/>
      <c r="D28" s="247"/>
      <c r="H28" s="12" t="s">
        <v>1554</v>
      </c>
    </row>
    <row r="29" spans="1:8" customFormat="1">
      <c r="A29" s="288"/>
      <c r="B29" s="244" t="s">
        <v>1016</v>
      </c>
      <c r="C29" s="247"/>
      <c r="D29" s="247"/>
      <c r="H29" s="12" t="s">
        <v>1554</v>
      </c>
    </row>
    <row r="30" spans="1:8" customFormat="1">
      <c r="A30" s="288"/>
      <c r="B30" s="59"/>
      <c r="C30" s="247"/>
      <c r="D30" s="247"/>
      <c r="H30" s="12" t="s">
        <v>1554</v>
      </c>
    </row>
    <row r="31" spans="1:8" customFormat="1" ht="31">
      <c r="A31" s="107"/>
      <c r="B31" s="58" t="s">
        <v>1017</v>
      </c>
      <c r="C31" s="450"/>
      <c r="D31" s="252"/>
      <c r="H31" s="12" t="s">
        <v>1554</v>
      </c>
    </row>
    <row r="32" spans="1:8" customFormat="1">
      <c r="A32" s="107"/>
      <c r="B32" s="58"/>
      <c r="C32" s="450"/>
      <c r="D32" s="252"/>
      <c r="H32" s="12" t="s">
        <v>1554</v>
      </c>
    </row>
    <row r="33" spans="1:9" customFormat="1">
      <c r="A33" s="288"/>
      <c r="B33" s="58" t="s">
        <v>1018</v>
      </c>
      <c r="C33" s="450"/>
      <c r="D33" s="252"/>
      <c r="H33" s="12" t="s">
        <v>1554</v>
      </c>
    </row>
    <row r="34" spans="1:9" customFormat="1">
      <c r="A34" s="288"/>
      <c r="B34" s="59"/>
      <c r="C34" s="450"/>
      <c r="D34" s="252"/>
      <c r="H34" s="12" t="s">
        <v>1554</v>
      </c>
    </row>
    <row r="35" spans="1:9" customFormat="1" ht="31">
      <c r="A35" s="288" t="s">
        <v>5</v>
      </c>
      <c r="B35" s="36" t="s">
        <v>1019</v>
      </c>
      <c r="C35" s="247">
        <v>1</v>
      </c>
      <c r="D35" s="247" t="s">
        <v>0</v>
      </c>
      <c r="E35" s="95">
        <f>+_xlfn.XLOOKUP(I35,ccs!O:O,ccs!I:I,0,0,1)</f>
        <v>12500</v>
      </c>
      <c r="F35" s="149">
        <f>ROUND(ROUND(E35,2)*ROUND(C35,2),2)</f>
        <v>12500</v>
      </c>
      <c r="H35" s="12" t="s">
        <v>1554</v>
      </c>
      <c r="I35" t="str">
        <f>+_xlfn.CONCAT(H35,"-",A35)</f>
        <v>B4/27/01-A</v>
      </c>
    </row>
    <row r="36" spans="1:9" customFormat="1">
      <c r="A36" s="107"/>
      <c r="B36" s="248"/>
      <c r="C36" s="450"/>
      <c r="D36" s="252"/>
      <c r="H36" s="12" t="s">
        <v>1554</v>
      </c>
    </row>
    <row r="37" spans="1:9" customFormat="1" ht="31">
      <c r="A37" s="107"/>
      <c r="B37" s="58" t="s">
        <v>1020</v>
      </c>
      <c r="C37" s="450"/>
      <c r="D37" s="252"/>
      <c r="H37" s="12" t="s">
        <v>1555</v>
      </c>
    </row>
    <row r="38" spans="1:9" customFormat="1">
      <c r="A38" s="107"/>
      <c r="B38" s="58"/>
      <c r="C38" s="450"/>
      <c r="D38" s="252"/>
      <c r="H38" s="12" t="s">
        <v>1555</v>
      </c>
    </row>
    <row r="39" spans="1:9" customFormat="1" ht="31">
      <c r="A39" s="288"/>
      <c r="B39" s="58" t="s">
        <v>998</v>
      </c>
      <c r="C39" s="450"/>
      <c r="D39" s="252"/>
      <c r="H39" s="12" t="s">
        <v>1555</v>
      </c>
    </row>
    <row r="40" spans="1:9" customFormat="1" ht="26">
      <c r="A40" s="107"/>
      <c r="B40" s="244" t="s">
        <v>1021</v>
      </c>
      <c r="C40" s="450"/>
      <c r="D40" s="252"/>
      <c r="H40" s="12" t="s">
        <v>1555</v>
      </c>
    </row>
    <row r="41" spans="1:9" customFormat="1" ht="26">
      <c r="A41" s="107"/>
      <c r="B41" s="244" t="s">
        <v>1022</v>
      </c>
      <c r="C41" s="450"/>
      <c r="D41" s="252"/>
      <c r="H41" s="12" t="s">
        <v>1555</v>
      </c>
    </row>
    <row r="42" spans="1:9" customFormat="1" ht="26">
      <c r="A42" s="107"/>
      <c r="B42" s="244" t="s">
        <v>1023</v>
      </c>
      <c r="C42" s="450"/>
      <c r="D42" s="252"/>
      <c r="H42" s="12" t="s">
        <v>1555</v>
      </c>
    </row>
    <row r="43" spans="1:9" customFormat="1" ht="26">
      <c r="A43" s="107"/>
      <c r="B43" s="244" t="s">
        <v>1024</v>
      </c>
      <c r="C43" s="450"/>
      <c r="D43" s="252"/>
      <c r="H43" s="12" t="s">
        <v>1555</v>
      </c>
    </row>
    <row r="44" spans="1:9" customFormat="1">
      <c r="A44" s="288"/>
      <c r="B44" s="59"/>
      <c r="C44" s="450"/>
      <c r="D44" s="252"/>
      <c r="H44" s="12" t="s">
        <v>1555</v>
      </c>
    </row>
    <row r="45" spans="1:9" customFormat="1" ht="31">
      <c r="A45" s="107"/>
      <c r="B45" s="58" t="s">
        <v>1025</v>
      </c>
      <c r="C45" s="450"/>
      <c r="D45" s="252"/>
      <c r="H45" s="12" t="s">
        <v>1555</v>
      </c>
    </row>
    <row r="46" spans="1:9" customFormat="1">
      <c r="A46" s="107"/>
      <c r="B46" s="58"/>
      <c r="C46" s="450"/>
      <c r="D46" s="252"/>
      <c r="H46" s="12" t="s">
        <v>1555</v>
      </c>
    </row>
    <row r="47" spans="1:9" customFormat="1" ht="31">
      <c r="A47" s="107"/>
      <c r="B47" s="58" t="s">
        <v>1026</v>
      </c>
      <c r="C47" s="247"/>
      <c r="D47" s="247"/>
      <c r="H47" s="12" t="s">
        <v>1555</v>
      </c>
    </row>
    <row r="48" spans="1:9" customFormat="1">
      <c r="A48" s="288"/>
      <c r="B48" s="59"/>
      <c r="C48" s="247"/>
      <c r="D48" s="247"/>
      <c r="H48" s="12" t="s">
        <v>1555</v>
      </c>
    </row>
    <row r="49" spans="1:9" customFormat="1" ht="62">
      <c r="A49" s="288" t="s">
        <v>5</v>
      </c>
      <c r="B49" s="36" t="s">
        <v>1027</v>
      </c>
      <c r="C49" s="451" t="s">
        <v>1028</v>
      </c>
      <c r="D49" s="247" t="s">
        <v>311</v>
      </c>
      <c r="E49" s="95">
        <f>+_xlfn.XLOOKUP(I49,ccs!O:O,ccs!I:I,0,0,1)</f>
        <v>12962.5</v>
      </c>
      <c r="F49" s="149">
        <f>ROUND(ROUND(E49,2)*ROUND(C49,2),2)</f>
        <v>77775</v>
      </c>
      <c r="H49" s="12" t="s">
        <v>1555</v>
      </c>
      <c r="I49" t="str">
        <f>+_xlfn.CONCAT(H49,"-",A49)</f>
        <v>B4/27/02-A</v>
      </c>
    </row>
    <row r="50" spans="1:9" customFormat="1">
      <c r="A50" s="288"/>
      <c r="B50" s="36"/>
      <c r="C50" s="247"/>
      <c r="D50" s="247"/>
      <c r="H50" s="12" t="s">
        <v>1555</v>
      </c>
    </row>
    <row r="51" spans="1:9" customFormat="1" ht="62">
      <c r="A51" s="288" t="s">
        <v>6</v>
      </c>
      <c r="B51" s="36" t="s">
        <v>1029</v>
      </c>
      <c r="C51" s="451" t="s">
        <v>1030</v>
      </c>
      <c r="D51" s="247" t="s">
        <v>311</v>
      </c>
      <c r="E51" s="95">
        <f>+_xlfn.XLOOKUP(I51,ccs!O:O,ccs!I:I,0,0,1)</f>
        <v>12962.5</v>
      </c>
      <c r="F51" s="149">
        <f>ROUND(ROUND(E51,2)*ROUND(C51,2),2)</f>
        <v>51850</v>
      </c>
      <c r="H51" s="12" t="s">
        <v>1555</v>
      </c>
      <c r="I51" t="str">
        <f>+_xlfn.CONCAT(H51,"-",A51)</f>
        <v>B4/27/02-B</v>
      </c>
    </row>
    <row r="52" spans="1:9" customFormat="1">
      <c r="A52" s="288"/>
      <c r="B52" s="36"/>
      <c r="C52" s="247"/>
      <c r="D52" s="247"/>
      <c r="H52" s="12" t="s">
        <v>1555</v>
      </c>
    </row>
    <row r="53" spans="1:9" customFormat="1" ht="31">
      <c r="A53" s="107"/>
      <c r="B53" s="58" t="s">
        <v>1031</v>
      </c>
      <c r="C53" s="247"/>
      <c r="D53" s="247"/>
      <c r="H53" s="12" t="s">
        <v>1555</v>
      </c>
    </row>
    <row r="54" spans="1:9" customFormat="1">
      <c r="A54" s="288"/>
      <c r="B54" s="59"/>
      <c r="C54" s="247"/>
      <c r="D54" s="247"/>
      <c r="H54" s="12" t="s">
        <v>1555</v>
      </c>
    </row>
    <row r="55" spans="1:9" customFormat="1" ht="62">
      <c r="A55" s="288" t="s">
        <v>7</v>
      </c>
      <c r="B55" s="36" t="s">
        <v>1032</v>
      </c>
      <c r="C55" s="451" t="s">
        <v>76</v>
      </c>
      <c r="D55" s="247" t="s">
        <v>311</v>
      </c>
      <c r="E55" s="95">
        <f>+_xlfn.XLOOKUP(I55,ccs!O:O,ccs!I:I,0,0,1)</f>
        <v>9893.75</v>
      </c>
      <c r="F55" s="149">
        <f>ROUND(ROUND(E55,2)*ROUND(C55,2),2)</f>
        <v>118725</v>
      </c>
      <c r="H55" s="12" t="s">
        <v>1555</v>
      </c>
      <c r="I55" t="str">
        <f>+_xlfn.CONCAT(H55,"-",A55)</f>
        <v>B4/27/02-C</v>
      </c>
    </row>
    <row r="56" spans="1:9" customFormat="1">
      <c r="A56" s="288"/>
      <c r="B56" s="36"/>
      <c r="C56" s="451"/>
      <c r="D56" s="247"/>
      <c r="H56" s="12" t="s">
        <v>1555</v>
      </c>
    </row>
    <row r="57" spans="1:9" customFormat="1" ht="31">
      <c r="A57" s="107"/>
      <c r="B57" s="58" t="s">
        <v>1033</v>
      </c>
      <c r="C57" s="247"/>
      <c r="D57" s="247"/>
      <c r="H57" s="12" t="s">
        <v>1555</v>
      </c>
    </row>
    <row r="58" spans="1:9" customFormat="1">
      <c r="A58" s="288"/>
      <c r="B58" s="59"/>
      <c r="C58" s="247"/>
      <c r="D58" s="247"/>
      <c r="H58" s="12" t="s">
        <v>1555</v>
      </c>
    </row>
    <row r="59" spans="1:9" customFormat="1" ht="46.5">
      <c r="A59" s="288" t="s">
        <v>8</v>
      </c>
      <c r="B59" s="36" t="s">
        <v>1034</v>
      </c>
      <c r="C59" s="451" t="s">
        <v>1035</v>
      </c>
      <c r="D59" s="247" t="s">
        <v>311</v>
      </c>
      <c r="E59" s="95">
        <f>+_xlfn.XLOOKUP(I59,ccs!O:O,ccs!I:I,0,0,1)</f>
        <v>14893.75</v>
      </c>
      <c r="F59" s="149">
        <f>ROUND(ROUND(E59,2)*ROUND(C59,2),2)</f>
        <v>44681.25</v>
      </c>
      <c r="H59" s="12" t="s">
        <v>1555</v>
      </c>
      <c r="I59" t="str">
        <f>+_xlfn.CONCAT(H59,"-",A59)</f>
        <v>B4/27/02-D</v>
      </c>
    </row>
    <row r="60" spans="1:9" customFormat="1">
      <c r="A60" s="288"/>
      <c r="B60" s="36"/>
      <c r="C60" s="451"/>
      <c r="D60" s="107"/>
      <c r="H60" s="12" t="s">
        <v>1555</v>
      </c>
    </row>
    <row r="61" spans="1:9" customFormat="1">
      <c r="A61" s="288"/>
      <c r="B61" s="1" t="s">
        <v>982</v>
      </c>
      <c r="C61" s="247"/>
      <c r="D61" s="247"/>
      <c r="H61" s="12" t="s">
        <v>1556</v>
      </c>
    </row>
    <row r="62" spans="1:9" customFormat="1">
      <c r="A62" s="288"/>
      <c r="B62" s="1"/>
      <c r="C62" s="247"/>
      <c r="D62" s="247"/>
      <c r="H62" s="12" t="s">
        <v>1556</v>
      </c>
    </row>
    <row r="63" spans="1:9" customFormat="1">
      <c r="A63" s="107" t="s">
        <v>5</v>
      </c>
      <c r="B63" s="7" t="s">
        <v>983</v>
      </c>
      <c r="C63" s="247">
        <v>1</v>
      </c>
      <c r="D63" s="247" t="s">
        <v>0</v>
      </c>
      <c r="E63" s="95">
        <f>+_xlfn.XLOOKUP(I63,ccs!O:O,ccs!I:I,0,0,1)</f>
        <v>18750</v>
      </c>
      <c r="F63" s="149">
        <f>ROUND(ROUND(E63,2)*ROUND(C63,2),2)</f>
        <v>18750</v>
      </c>
      <c r="H63" s="12" t="s">
        <v>1556</v>
      </c>
      <c r="I63" t="str">
        <f>+_xlfn.CONCAT(H63,"-",A63)</f>
        <v>B4/27/03-A</v>
      </c>
    </row>
    <row r="64" spans="1:9" customFormat="1">
      <c r="A64" s="107"/>
      <c r="B64" s="7"/>
      <c r="C64" s="247"/>
      <c r="D64" s="452"/>
      <c r="H64" s="12" t="s">
        <v>1556</v>
      </c>
    </row>
    <row r="65" spans="1:9" customFormat="1">
      <c r="A65" s="288" t="s">
        <v>6</v>
      </c>
      <c r="B65" s="59" t="s">
        <v>984</v>
      </c>
      <c r="C65" s="247">
        <v>1</v>
      </c>
      <c r="D65" s="247" t="s">
        <v>0</v>
      </c>
      <c r="E65" s="95">
        <f>+_xlfn.XLOOKUP(I65,ccs!O:O,ccs!I:I,0,0,1)</f>
        <v>18750</v>
      </c>
      <c r="F65" s="149">
        <f>ROUND(ROUND(E65,2)*ROUND(C65,2),2)</f>
        <v>18750</v>
      </c>
      <c r="H65" s="12" t="s">
        <v>1556</v>
      </c>
      <c r="I65" t="str">
        <f>+_xlfn.CONCAT(H65,"-",A65)</f>
        <v>B4/27/03-B</v>
      </c>
    </row>
    <row r="66" spans="1:9" customFormat="1">
      <c r="A66" s="107"/>
      <c r="B66" s="58"/>
      <c r="C66" s="450"/>
      <c r="D66" s="252"/>
      <c r="H66" s="12" t="s">
        <v>1556</v>
      </c>
    </row>
    <row r="67" spans="1:9" customFormat="1" ht="31">
      <c r="A67" s="107"/>
      <c r="B67" s="58" t="s">
        <v>1036</v>
      </c>
      <c r="C67" s="450"/>
      <c r="D67" s="247"/>
      <c r="H67" s="12" t="s">
        <v>1556</v>
      </c>
    </row>
    <row r="68" spans="1:9" customFormat="1">
      <c r="A68" s="107"/>
      <c r="B68" s="36"/>
      <c r="C68" s="450"/>
      <c r="D68" s="247"/>
      <c r="H68" s="12" t="s">
        <v>1556</v>
      </c>
    </row>
    <row r="69" spans="1:9" customFormat="1" ht="62">
      <c r="A69" s="107"/>
      <c r="B69" s="35" t="s">
        <v>1037</v>
      </c>
      <c r="C69" s="450"/>
      <c r="D69" s="216"/>
      <c r="H69" s="12" t="s">
        <v>1556</v>
      </c>
    </row>
    <row r="70" spans="1:9" customFormat="1">
      <c r="A70" s="107"/>
      <c r="B70" s="250"/>
      <c r="C70" s="450"/>
      <c r="D70" s="252"/>
      <c r="H70" s="12" t="s">
        <v>1556</v>
      </c>
    </row>
    <row r="71" spans="1:9" customFormat="1" ht="108.5">
      <c r="A71" s="107" t="s">
        <v>7</v>
      </c>
      <c r="B71" s="36" t="s">
        <v>1038</v>
      </c>
      <c r="C71" s="247">
        <v>1</v>
      </c>
      <c r="D71" s="247" t="s">
        <v>0</v>
      </c>
      <c r="E71" s="95">
        <f>+_xlfn.XLOOKUP(I71,ccs!O:O,ccs!I:I,0,0,1)</f>
        <v>312500</v>
      </c>
      <c r="F71" s="149">
        <f>ROUND(ROUND(E71,2)*ROUND(C71,2),2)</f>
        <v>312500</v>
      </c>
      <c r="H71" s="12" t="s">
        <v>1556</v>
      </c>
      <c r="I71" t="str">
        <f>+_xlfn.CONCAT(H71,"-",A71)</f>
        <v>B4/27/03-C</v>
      </c>
    </row>
    <row r="72" spans="1:9" customFormat="1">
      <c r="A72" s="107"/>
      <c r="B72" s="36"/>
      <c r="C72" s="450"/>
      <c r="D72" s="216"/>
      <c r="H72" s="12" t="s">
        <v>1556</v>
      </c>
    </row>
    <row r="73" spans="1:9" customFormat="1" ht="31">
      <c r="A73" s="107"/>
      <c r="B73" s="35" t="s">
        <v>1039</v>
      </c>
      <c r="C73" s="450"/>
      <c r="D73" s="252"/>
      <c r="H73" s="12" t="s">
        <v>1556</v>
      </c>
    </row>
    <row r="74" spans="1:9" customFormat="1">
      <c r="A74" s="107"/>
      <c r="B74" s="35"/>
      <c r="C74" s="450"/>
      <c r="D74" s="252"/>
      <c r="H74" s="12" t="s">
        <v>1556</v>
      </c>
    </row>
    <row r="75" spans="1:9" customFormat="1" ht="31">
      <c r="A75" s="107" t="s">
        <v>8</v>
      </c>
      <c r="B75" s="14" t="s">
        <v>1040</v>
      </c>
      <c r="C75" s="247">
        <v>1</v>
      </c>
      <c r="D75" s="216" t="s">
        <v>0</v>
      </c>
      <c r="E75" s="95">
        <f>+_xlfn.XLOOKUP(I75,ccs!O:O,ccs!I:I,0,0,1)</f>
        <v>312500</v>
      </c>
      <c r="F75" s="149">
        <f>ROUND(ROUND(E75,2)*ROUND(C75,2),2)</f>
        <v>312500</v>
      </c>
      <c r="H75" s="12" t="s">
        <v>1556</v>
      </c>
      <c r="I75" t="str">
        <f>+_xlfn.CONCAT(H75,"-",A75)</f>
        <v>B4/27/03-D</v>
      </c>
    </row>
    <row r="76" spans="1:9" customFormat="1">
      <c r="A76" s="107"/>
      <c r="B76" s="14"/>
      <c r="C76" s="247"/>
      <c r="D76" s="216"/>
      <c r="H76" s="12" t="s">
        <v>1556</v>
      </c>
    </row>
    <row r="77" spans="1:9" customFormat="1">
      <c r="A77" s="107" t="s">
        <v>10</v>
      </c>
      <c r="B77" s="14" t="s">
        <v>1041</v>
      </c>
      <c r="C77" s="247">
        <v>1</v>
      </c>
      <c r="D77" s="216" t="s">
        <v>0</v>
      </c>
      <c r="E77" s="95">
        <f>+_xlfn.XLOOKUP(I77,ccs!O:O,ccs!I:I,0,0,1)</f>
        <v>18750</v>
      </c>
      <c r="F77" s="149">
        <f>ROUND(ROUND(E77,2)*ROUND(C77,2),2)</f>
        <v>18750</v>
      </c>
      <c r="H77" s="12" t="s">
        <v>1556</v>
      </c>
      <c r="I77" t="str">
        <f>+_xlfn.CONCAT(H77,"-",A77)</f>
        <v>B4/27/03-E</v>
      </c>
    </row>
    <row r="78" spans="1:9" customFormat="1">
      <c r="A78" s="107"/>
      <c r="B78" s="14"/>
      <c r="C78" s="247"/>
      <c r="D78" s="216"/>
      <c r="H78" s="12" t="s">
        <v>1556</v>
      </c>
    </row>
    <row r="79" spans="1:9" customFormat="1">
      <c r="A79" s="107"/>
      <c r="B79" s="1" t="s">
        <v>982</v>
      </c>
      <c r="C79" s="450"/>
      <c r="D79" s="247"/>
      <c r="H79" s="12" t="s">
        <v>1556</v>
      </c>
    </row>
    <row r="80" spans="1:9" customFormat="1">
      <c r="A80" s="107"/>
      <c r="B80" s="1"/>
      <c r="C80" s="450"/>
      <c r="D80" s="247"/>
      <c r="H80" s="12" t="s">
        <v>1556</v>
      </c>
    </row>
    <row r="81" spans="1:9" customFormat="1">
      <c r="A81" s="107" t="s">
        <v>11</v>
      </c>
      <c r="B81" s="36" t="s">
        <v>983</v>
      </c>
      <c r="C81" s="247">
        <v>1</v>
      </c>
      <c r="D81" s="247" t="s">
        <v>0</v>
      </c>
      <c r="E81" s="95">
        <f>+_xlfn.XLOOKUP(I81,ccs!O:O,ccs!I:I,0,0,1)</f>
        <v>50000</v>
      </c>
      <c r="F81" s="149">
        <f>ROUND(ROUND(E81,2)*ROUND(C81,2),2)</f>
        <v>50000</v>
      </c>
      <c r="H81" s="12" t="s">
        <v>1556</v>
      </c>
      <c r="I81" t="str">
        <f>+_xlfn.CONCAT(H81,"-",A81)</f>
        <v>B4/27/03-F</v>
      </c>
    </row>
    <row r="82" spans="1:9" customFormat="1">
      <c r="A82" s="107"/>
      <c r="B82" s="1"/>
      <c r="C82" s="450"/>
      <c r="D82" s="247"/>
      <c r="H82" s="12" t="s">
        <v>1556</v>
      </c>
    </row>
    <row r="83" spans="1:9" customFormat="1">
      <c r="A83" s="107" t="s">
        <v>27</v>
      </c>
      <c r="B83" s="36" t="s">
        <v>984</v>
      </c>
      <c r="C83" s="247">
        <v>1</v>
      </c>
      <c r="D83" s="247" t="s">
        <v>0</v>
      </c>
      <c r="E83" s="95">
        <f>+_xlfn.XLOOKUP(I83,ccs!O:O,ccs!I:I,0,0,1)</f>
        <v>4375</v>
      </c>
      <c r="F83" s="149">
        <f>ROUND(ROUND(E83,2)*ROUND(C83,2),2)</f>
        <v>4375</v>
      </c>
      <c r="H83" s="12" t="s">
        <v>1556</v>
      </c>
      <c r="I83" t="str">
        <f>+_xlfn.CONCAT(H83,"-",A83)</f>
        <v>B4/27/03-G</v>
      </c>
    </row>
    <row r="84" spans="1:9" customFormat="1">
      <c r="A84" s="107"/>
      <c r="B84" s="36"/>
      <c r="C84" s="450"/>
      <c r="D84" s="247"/>
      <c r="H84" s="12" t="s">
        <v>1556</v>
      </c>
    </row>
    <row r="85" spans="1:9" customFormat="1">
      <c r="A85" s="107"/>
      <c r="B85" s="58" t="s">
        <v>1042</v>
      </c>
      <c r="C85" s="247"/>
      <c r="D85" s="216"/>
      <c r="H85" s="12" t="s">
        <v>1556</v>
      </c>
    </row>
    <row r="86" spans="1:9" customFormat="1">
      <c r="A86" s="107"/>
      <c r="B86" s="14"/>
      <c r="C86" s="247"/>
      <c r="D86" s="216"/>
      <c r="H86" s="12" t="s">
        <v>1556</v>
      </c>
    </row>
    <row r="87" spans="1:9" customFormat="1">
      <c r="A87" s="107" t="s">
        <v>28</v>
      </c>
      <c r="B87" s="14" t="s">
        <v>1043</v>
      </c>
      <c r="C87" s="247">
        <v>4</v>
      </c>
      <c r="D87" s="247" t="s">
        <v>311</v>
      </c>
      <c r="E87" s="95">
        <f>+_xlfn.XLOOKUP(I87,ccs!O:O,ccs!I:I,0,0,1)</f>
        <v>1937.5</v>
      </c>
      <c r="F87" s="149">
        <f>ROUND(ROUND(E87,2)*ROUND(C87,2),2)</f>
        <v>7750</v>
      </c>
      <c r="H87" s="12" t="s">
        <v>1556</v>
      </c>
      <c r="I87" t="str">
        <f>+_xlfn.CONCAT(H87,"-",A87)</f>
        <v>B4/27/03-H</v>
      </c>
    </row>
    <row r="88" spans="1:9" customFormat="1">
      <c r="A88" s="107"/>
      <c r="B88" s="14"/>
      <c r="C88" s="247"/>
      <c r="D88" s="216"/>
      <c r="H88" s="12" t="s">
        <v>1556</v>
      </c>
    </row>
    <row r="89" spans="1:9" customFormat="1">
      <c r="A89" s="107" t="s">
        <v>33</v>
      </c>
      <c r="B89" s="14" t="s">
        <v>1044</v>
      </c>
      <c r="C89" s="247">
        <v>19</v>
      </c>
      <c r="D89" s="247" t="s">
        <v>311</v>
      </c>
      <c r="E89" s="95">
        <f>+_xlfn.XLOOKUP(I89,ccs!O:O,ccs!I:I,0,0,1)</f>
        <v>3125</v>
      </c>
      <c r="F89" s="149">
        <f>ROUND(ROUND(E89,2)*ROUND(C89,2),2)</f>
        <v>59375</v>
      </c>
      <c r="H89" s="12" t="s">
        <v>1556</v>
      </c>
      <c r="I89" t="str">
        <f>+_xlfn.CONCAT(H89,"-",A89)</f>
        <v>B4/27/03-J</v>
      </c>
    </row>
    <row r="90" spans="1:9" customFormat="1">
      <c r="A90" s="107"/>
      <c r="B90" s="14"/>
      <c r="C90" s="247"/>
      <c r="D90" s="216"/>
      <c r="H90" s="12" t="s">
        <v>1556</v>
      </c>
    </row>
    <row r="91" spans="1:9" customFormat="1">
      <c r="A91" s="107" t="s">
        <v>5</v>
      </c>
      <c r="B91" s="14" t="s">
        <v>1045</v>
      </c>
      <c r="C91" s="247">
        <v>24</v>
      </c>
      <c r="D91" s="247" t="s">
        <v>311</v>
      </c>
      <c r="E91" s="95">
        <f>+_xlfn.XLOOKUP(I91,ccs!O:O,ccs!I:I,0,0,1)</f>
        <v>1000</v>
      </c>
      <c r="F91" s="149">
        <f>ROUND(ROUND(E91,2)*ROUND(C91,2),2)</f>
        <v>24000</v>
      </c>
      <c r="H91" s="12" t="s">
        <v>1557</v>
      </c>
      <c r="I91" t="str">
        <f>+_xlfn.CONCAT(H91,"-",A91)</f>
        <v>B4/27/04-A</v>
      </c>
    </row>
    <row r="92" spans="1:9" customFormat="1">
      <c r="A92" s="107"/>
      <c r="B92" s="14"/>
      <c r="C92" s="247"/>
      <c r="D92" s="216"/>
      <c r="H92" s="12" t="s">
        <v>1557</v>
      </c>
    </row>
    <row r="93" spans="1:9" customFormat="1">
      <c r="A93" s="107" t="s">
        <v>6</v>
      </c>
      <c r="B93" s="14" t="s">
        <v>1046</v>
      </c>
      <c r="C93" s="247">
        <v>138</v>
      </c>
      <c r="D93" s="247" t="s">
        <v>311</v>
      </c>
      <c r="E93" s="95">
        <f>+_xlfn.XLOOKUP(I93,ccs!O:O,ccs!I:I,0,0,1)</f>
        <v>2000</v>
      </c>
      <c r="F93" s="149">
        <f>ROUND(ROUND(E93,2)*ROUND(C93,2),2)</f>
        <v>276000</v>
      </c>
      <c r="H93" s="12" t="s">
        <v>1557</v>
      </c>
      <c r="I93" t="str">
        <f>+_xlfn.CONCAT(H93,"-",A93)</f>
        <v>B4/27/04-B</v>
      </c>
    </row>
    <row r="94" spans="1:9" customFormat="1">
      <c r="A94" s="107"/>
      <c r="B94" s="14"/>
      <c r="C94" s="247"/>
      <c r="D94" s="216"/>
      <c r="H94" s="12" t="s">
        <v>1557</v>
      </c>
    </row>
    <row r="95" spans="1:9" customFormat="1">
      <c r="A95" s="107" t="s">
        <v>7</v>
      </c>
      <c r="B95" s="14" t="s">
        <v>1047</v>
      </c>
      <c r="C95" s="247">
        <v>68</v>
      </c>
      <c r="D95" s="247" t="s">
        <v>311</v>
      </c>
      <c r="E95" s="95">
        <f>+_xlfn.XLOOKUP(I95,ccs!O:O,ccs!I:I,0,0,1)</f>
        <v>1800</v>
      </c>
      <c r="F95" s="149">
        <f>ROUND(ROUND(E95,2)*ROUND(C95,2),2)</f>
        <v>122400</v>
      </c>
      <c r="H95" s="12" t="s">
        <v>1557</v>
      </c>
      <c r="I95" t="str">
        <f>+_xlfn.CONCAT(H95,"-",A95)</f>
        <v>B4/27/04-C</v>
      </c>
    </row>
    <row r="96" spans="1:9" customFormat="1">
      <c r="A96" s="107"/>
      <c r="B96" s="14"/>
      <c r="C96" s="247"/>
      <c r="D96" s="216"/>
      <c r="H96" s="12" t="s">
        <v>1557</v>
      </c>
    </row>
    <row r="97" spans="1:9" customFormat="1">
      <c r="A97" s="107" t="s">
        <v>8</v>
      </c>
      <c r="B97" s="14" t="s">
        <v>1048</v>
      </c>
      <c r="C97" s="247">
        <v>67</v>
      </c>
      <c r="D97" s="247" t="s">
        <v>311</v>
      </c>
      <c r="E97" s="95">
        <f>+_xlfn.XLOOKUP(I97,ccs!O:O,ccs!I:I,0,0,1)</f>
        <v>1195.3800000000001</v>
      </c>
      <c r="F97" s="149">
        <f>ROUND(ROUND(E97,2)*ROUND(C97,2),2)</f>
        <v>80090.460000000006</v>
      </c>
      <c r="H97" s="12" t="s">
        <v>1557</v>
      </c>
      <c r="I97" t="str">
        <f>+_xlfn.CONCAT(H97,"-",A97)</f>
        <v>B4/27/04-D</v>
      </c>
    </row>
    <row r="98" spans="1:9" customFormat="1">
      <c r="A98" s="107"/>
      <c r="B98" s="14"/>
      <c r="C98" s="247"/>
      <c r="D98" s="247"/>
      <c r="H98" s="12" t="s">
        <v>1557</v>
      </c>
    </row>
    <row r="99" spans="1:9" customFormat="1">
      <c r="A99" s="107" t="s">
        <v>10</v>
      </c>
      <c r="B99" s="14" t="s">
        <v>1049</v>
      </c>
      <c r="C99" s="247">
        <v>4</v>
      </c>
      <c r="D99" s="247" t="s">
        <v>311</v>
      </c>
      <c r="E99" s="95">
        <f>+_xlfn.XLOOKUP(I99,ccs!O:O,ccs!I:I,0,0,1)</f>
        <v>1720.38</v>
      </c>
      <c r="F99" s="149">
        <f>ROUND(ROUND(E99,2)*ROUND(C99,2),2)</f>
        <v>6881.52</v>
      </c>
      <c r="H99" s="12" t="s">
        <v>1557</v>
      </c>
      <c r="I99" t="str">
        <f>+_xlfn.CONCAT(H99,"-",A99)</f>
        <v>B4/27/04-E</v>
      </c>
    </row>
    <row r="100" spans="1:9" customFormat="1">
      <c r="A100" s="107"/>
      <c r="B100" s="14"/>
      <c r="C100" s="247"/>
      <c r="D100" s="247"/>
      <c r="H100" s="12" t="s">
        <v>1557</v>
      </c>
    </row>
    <row r="101" spans="1:9" customFormat="1" ht="31">
      <c r="A101" s="107" t="s">
        <v>11</v>
      </c>
      <c r="B101" s="14" t="s">
        <v>1050</v>
      </c>
      <c r="C101" s="247">
        <v>18</v>
      </c>
      <c r="D101" s="247" t="s">
        <v>311</v>
      </c>
      <c r="E101" s="95">
        <f>+_xlfn.XLOOKUP(I101,ccs!O:O,ccs!I:I,0,0,1)</f>
        <v>1267.1300000000001</v>
      </c>
      <c r="F101" s="149">
        <f>ROUND(ROUND(E101,2)*ROUND(C101,2),2)</f>
        <v>22808.34</v>
      </c>
      <c r="H101" s="12" t="s">
        <v>1557</v>
      </c>
      <c r="I101" t="str">
        <f>+_xlfn.CONCAT(H101,"-",A101)</f>
        <v>B4/27/04-F</v>
      </c>
    </row>
    <row r="102" spans="1:9" customFormat="1">
      <c r="A102" s="107"/>
      <c r="B102" s="14"/>
      <c r="C102" s="247"/>
      <c r="D102" s="216"/>
      <c r="H102" s="12" t="s">
        <v>1557</v>
      </c>
    </row>
    <row r="103" spans="1:9" customFormat="1" ht="31">
      <c r="A103" s="107" t="s">
        <v>27</v>
      </c>
      <c r="B103" s="14" t="s">
        <v>1051</v>
      </c>
      <c r="C103" s="247">
        <v>18</v>
      </c>
      <c r="D103" s="247" t="s">
        <v>311</v>
      </c>
      <c r="E103" s="95">
        <f>+_xlfn.XLOOKUP(I103,ccs!O:O,ccs!I:I,0,0,1)</f>
        <v>1851.63</v>
      </c>
      <c r="F103" s="149">
        <f>ROUND(ROUND(E103,2)*ROUND(C103,2),2)</f>
        <v>33329.339999999997</v>
      </c>
      <c r="H103" s="12" t="s">
        <v>1557</v>
      </c>
      <c r="I103" t="str">
        <f>+_xlfn.CONCAT(H103,"-",A103)</f>
        <v>B4/27/04-G</v>
      </c>
    </row>
    <row r="104" spans="1:9" customFormat="1">
      <c r="A104" s="107"/>
      <c r="B104" s="14"/>
      <c r="C104" s="247"/>
      <c r="D104" s="247"/>
      <c r="H104" s="12" t="s">
        <v>1557</v>
      </c>
    </row>
    <row r="105" spans="1:9" customFormat="1" ht="31">
      <c r="A105" s="107" t="s">
        <v>28</v>
      </c>
      <c r="B105" s="14" t="s">
        <v>1052</v>
      </c>
      <c r="C105" s="247">
        <v>30</v>
      </c>
      <c r="D105" s="247" t="s">
        <v>311</v>
      </c>
      <c r="E105" s="95">
        <f>+_xlfn.XLOOKUP(I105,ccs!O:O,ccs!I:I,0,0,1)</f>
        <v>1800</v>
      </c>
      <c r="F105" s="149">
        <f>ROUND(ROUND(E105,2)*ROUND(C105,2),2)</f>
        <v>54000</v>
      </c>
      <c r="H105" s="12" t="s">
        <v>1557</v>
      </c>
      <c r="I105" t="str">
        <f>+_xlfn.CONCAT(H105,"-",A105)</f>
        <v>B4/27/04-H</v>
      </c>
    </row>
    <row r="106" spans="1:9" customFormat="1">
      <c r="A106" s="107"/>
      <c r="B106" s="14"/>
      <c r="C106" s="247"/>
      <c r="D106" s="247"/>
      <c r="H106" s="12" t="s">
        <v>1557</v>
      </c>
    </row>
    <row r="107" spans="1:9" customFormat="1">
      <c r="A107" s="107"/>
      <c r="B107" s="1" t="s">
        <v>982</v>
      </c>
      <c r="C107" s="450"/>
      <c r="D107" s="247"/>
      <c r="H107" s="12" t="s">
        <v>1557</v>
      </c>
    </row>
    <row r="108" spans="1:9" customFormat="1">
      <c r="A108" s="107"/>
      <c r="B108" s="1"/>
      <c r="C108" s="450"/>
      <c r="D108" s="247"/>
      <c r="H108" s="12" t="s">
        <v>1557</v>
      </c>
    </row>
    <row r="109" spans="1:9" customFormat="1">
      <c r="A109" s="107" t="s">
        <v>33</v>
      </c>
      <c r="B109" s="36" t="s">
        <v>983</v>
      </c>
      <c r="C109" s="247">
        <v>1</v>
      </c>
      <c r="D109" s="247" t="s">
        <v>0</v>
      </c>
      <c r="E109" s="95">
        <f>+_xlfn.XLOOKUP(I109,ccs!O:O,ccs!I:I,0,0,1)</f>
        <v>20000</v>
      </c>
      <c r="F109" s="149">
        <f>ROUND(ROUND(E109,2)*ROUND(C109,2),2)</f>
        <v>20000</v>
      </c>
      <c r="H109" s="12" t="s">
        <v>1557</v>
      </c>
      <c r="I109" t="str">
        <f>+_xlfn.CONCAT(H109,"-",A109)</f>
        <v>B4/27/04-J</v>
      </c>
    </row>
    <row r="110" spans="1:9" customFormat="1">
      <c r="A110" s="107"/>
      <c r="B110" s="1"/>
      <c r="C110" s="450"/>
      <c r="D110" s="247"/>
      <c r="H110" s="12" t="s">
        <v>1557</v>
      </c>
    </row>
    <row r="111" spans="1:9" customFormat="1">
      <c r="A111" s="107" t="s">
        <v>34</v>
      </c>
      <c r="B111" s="36" t="s">
        <v>984</v>
      </c>
      <c r="C111" s="247">
        <v>1</v>
      </c>
      <c r="D111" s="247" t="s">
        <v>0</v>
      </c>
      <c r="E111" s="95">
        <f>+_xlfn.XLOOKUP(I111,ccs!O:O,ccs!I:I,0,0,1)</f>
        <v>4375</v>
      </c>
      <c r="F111" s="149">
        <f>ROUND(ROUND(E111,2)*ROUND(C111,2),2)</f>
        <v>4375</v>
      </c>
      <c r="H111" s="12" t="s">
        <v>1557</v>
      </c>
      <c r="I111" t="str">
        <f>+_xlfn.CONCAT(H111,"-",A111)</f>
        <v>B4/27/04-K</v>
      </c>
    </row>
    <row r="112" spans="1:9" customFormat="1">
      <c r="A112" s="107"/>
      <c r="B112" s="36"/>
      <c r="C112" s="450"/>
      <c r="D112" s="247"/>
      <c r="H112" s="12" t="s">
        <v>1557</v>
      </c>
    </row>
    <row r="113" spans="1:9" customFormat="1" ht="31">
      <c r="A113" s="107"/>
      <c r="B113" s="58" t="s">
        <v>1053</v>
      </c>
      <c r="C113" s="450"/>
      <c r="D113" s="252"/>
      <c r="H113" s="12" t="s">
        <v>1557</v>
      </c>
    </row>
    <row r="114" spans="1:9" customFormat="1">
      <c r="A114" s="107"/>
      <c r="B114" s="58"/>
      <c r="C114" s="450"/>
      <c r="D114" s="252"/>
      <c r="H114" s="12" t="s">
        <v>1557</v>
      </c>
    </row>
    <row r="115" spans="1:9" customFormat="1" ht="31">
      <c r="A115" s="107"/>
      <c r="B115" s="453" t="s">
        <v>1054</v>
      </c>
      <c r="C115" s="247"/>
      <c r="D115" s="454"/>
      <c r="H115" s="12" t="s">
        <v>1557</v>
      </c>
    </row>
    <row r="116" spans="1:9" customFormat="1">
      <c r="A116" s="107"/>
      <c r="B116" s="58"/>
      <c r="C116" s="247"/>
      <c r="D116" s="454"/>
      <c r="H116" s="12" t="s">
        <v>1557</v>
      </c>
    </row>
    <row r="117" spans="1:9" customFormat="1">
      <c r="A117" s="107" t="s">
        <v>39</v>
      </c>
      <c r="B117" s="455" t="s">
        <v>1055</v>
      </c>
      <c r="C117" s="247">
        <v>1</v>
      </c>
      <c r="D117" s="247" t="s">
        <v>311</v>
      </c>
      <c r="E117" s="95">
        <f>+_xlfn.XLOOKUP(I117,ccs!O:O,ccs!I:I,0,0,1)</f>
        <v>27500</v>
      </c>
      <c r="F117" s="149">
        <f>ROUND(ROUND(E117,2)*ROUND(C117,2),2)</f>
        <v>27500</v>
      </c>
      <c r="H117" s="12" t="s">
        <v>1557</v>
      </c>
      <c r="I117" t="str">
        <f>+_xlfn.CONCAT(H117,"-",A117)</f>
        <v>B4/27/04-L</v>
      </c>
    </row>
    <row r="118" spans="1:9" customFormat="1">
      <c r="A118" s="107"/>
      <c r="B118" s="455"/>
      <c r="C118" s="247"/>
      <c r="D118" s="216"/>
      <c r="H118" s="12" t="s">
        <v>1557</v>
      </c>
    </row>
    <row r="119" spans="1:9" customFormat="1">
      <c r="A119" s="107" t="s">
        <v>38</v>
      </c>
      <c r="B119" s="455" t="s">
        <v>1056</v>
      </c>
      <c r="C119" s="247">
        <v>10</v>
      </c>
      <c r="D119" s="247" t="s">
        <v>311</v>
      </c>
      <c r="E119" s="95">
        <f>+_xlfn.XLOOKUP(I119,ccs!O:O,ccs!I:I,0,0,1)</f>
        <v>33750</v>
      </c>
      <c r="F119" s="149">
        <f>ROUND(ROUND(E119,2)*ROUND(C119,2),2)</f>
        <v>337500</v>
      </c>
      <c r="H119" s="12" t="s">
        <v>1557</v>
      </c>
      <c r="I119" t="str">
        <f>+_xlfn.CONCAT(H119,"-",A119)</f>
        <v>B4/27/04-M</v>
      </c>
    </row>
    <row r="120" spans="1:9" customFormat="1">
      <c r="A120" s="107"/>
      <c r="B120" s="455"/>
      <c r="C120" s="247"/>
      <c r="D120" s="216"/>
      <c r="H120" s="12" t="s">
        <v>1557</v>
      </c>
    </row>
    <row r="121" spans="1:9" customFormat="1">
      <c r="A121" s="107" t="s">
        <v>205</v>
      </c>
      <c r="B121" s="455" t="s">
        <v>1057</v>
      </c>
      <c r="C121" s="247">
        <v>9</v>
      </c>
      <c r="D121" s="247" t="s">
        <v>311</v>
      </c>
      <c r="E121" s="95">
        <f>+_xlfn.XLOOKUP(I121,ccs!O:O,ccs!I:I,0,0,1)</f>
        <v>3229.75</v>
      </c>
      <c r="F121" s="149">
        <f>ROUND(ROUND(E121,2)*ROUND(C121,2),2)</f>
        <v>29067.75</v>
      </c>
      <c r="H121" s="12" t="s">
        <v>1557</v>
      </c>
      <c r="I121" t="str">
        <f>+_xlfn.CONCAT(H121,"-",A121)</f>
        <v>B4/27/04-N</v>
      </c>
    </row>
    <row r="122" spans="1:9" customFormat="1">
      <c r="A122" s="107"/>
      <c r="B122" s="455"/>
      <c r="C122" s="247"/>
      <c r="D122" s="454"/>
      <c r="H122" s="12" t="s">
        <v>1557</v>
      </c>
    </row>
    <row r="123" spans="1:9" customFormat="1">
      <c r="A123" s="107" t="s">
        <v>414</v>
      </c>
      <c r="B123" s="455" t="s">
        <v>1058</v>
      </c>
      <c r="C123" s="247">
        <v>5</v>
      </c>
      <c r="D123" s="247" t="s">
        <v>311</v>
      </c>
      <c r="E123" s="95">
        <f>+_xlfn.XLOOKUP(I123,ccs!O:O,ccs!I:I,0,0,1)</f>
        <v>17500</v>
      </c>
      <c r="F123" s="149">
        <f>ROUND(ROUND(E123,2)*ROUND(C123,2),2)</f>
        <v>87500</v>
      </c>
      <c r="H123" s="12" t="s">
        <v>1557</v>
      </c>
      <c r="I123" t="str">
        <f>+_xlfn.CONCAT(H123,"-",A123)</f>
        <v>B4/27/04-P</v>
      </c>
    </row>
    <row r="124" spans="1:9" customFormat="1">
      <c r="A124" s="107"/>
      <c r="B124" s="455"/>
      <c r="C124" s="247"/>
      <c r="D124" s="216"/>
      <c r="H124" s="12" t="s">
        <v>1557</v>
      </c>
    </row>
    <row r="125" spans="1:9" customFormat="1">
      <c r="A125" s="107" t="s">
        <v>416</v>
      </c>
      <c r="B125" s="455" t="s">
        <v>1059</v>
      </c>
      <c r="C125" s="247">
        <v>11</v>
      </c>
      <c r="D125" s="247" t="s">
        <v>311</v>
      </c>
      <c r="E125" s="95">
        <f>+_xlfn.XLOOKUP(I125,ccs!O:O,ccs!I:I,0,0,1)</f>
        <v>17500</v>
      </c>
      <c r="F125" s="149">
        <f>ROUND(ROUND(E125,2)*ROUND(C125,2),2)</f>
        <v>192500</v>
      </c>
      <c r="H125" s="12" t="s">
        <v>1557</v>
      </c>
      <c r="I125" t="str">
        <f>+_xlfn.CONCAT(H125,"-",A125)</f>
        <v>B4/27/04-Q</v>
      </c>
    </row>
    <row r="126" spans="1:9" customFormat="1">
      <c r="A126" s="107"/>
      <c r="B126" s="455"/>
      <c r="C126" s="247"/>
      <c r="D126" s="216"/>
      <c r="H126" s="12" t="s">
        <v>1557</v>
      </c>
    </row>
    <row r="127" spans="1:9" customFormat="1">
      <c r="A127" s="107" t="s">
        <v>5</v>
      </c>
      <c r="B127" s="455" t="s">
        <v>1060</v>
      </c>
      <c r="C127" s="247">
        <v>2</v>
      </c>
      <c r="D127" s="247" t="s">
        <v>311</v>
      </c>
      <c r="E127" s="95">
        <f>+_xlfn.XLOOKUP(I127,ccs!O:O,ccs!I:I,0,0,1)</f>
        <v>1064.1300000000001</v>
      </c>
      <c r="F127" s="149">
        <f>ROUND(ROUND(E127,2)*ROUND(C127,2),2)</f>
        <v>2128.2600000000002</v>
      </c>
      <c r="H127" s="12" t="s">
        <v>1558</v>
      </c>
      <c r="I127" t="str">
        <f>+_xlfn.CONCAT(H127,"-",A127)</f>
        <v>B4/27/05-A</v>
      </c>
    </row>
    <row r="128" spans="1:9" customFormat="1">
      <c r="A128" s="107"/>
      <c r="B128" s="455"/>
      <c r="C128" s="247"/>
      <c r="D128" s="216"/>
      <c r="H128" s="12" t="s">
        <v>1558</v>
      </c>
    </row>
    <row r="129" spans="1:9" customFormat="1">
      <c r="A129" s="107" t="s">
        <v>6</v>
      </c>
      <c r="B129" s="455" t="s">
        <v>1061</v>
      </c>
      <c r="C129" s="247">
        <v>2</v>
      </c>
      <c r="D129" s="247" t="s">
        <v>311</v>
      </c>
      <c r="E129" s="95">
        <f>+_xlfn.XLOOKUP(I129,ccs!O:O,ccs!I:I,0,0,1)</f>
        <v>1064.1300000000001</v>
      </c>
      <c r="F129" s="149">
        <f>ROUND(ROUND(E129,2)*ROUND(C129,2),2)</f>
        <v>2128.2600000000002</v>
      </c>
      <c r="H129" s="12" t="s">
        <v>1558</v>
      </c>
      <c r="I129" t="str">
        <f>+_xlfn.CONCAT(H129,"-",A129)</f>
        <v>B4/27/05-B</v>
      </c>
    </row>
    <row r="130" spans="1:9" customFormat="1">
      <c r="A130" s="107"/>
      <c r="B130" s="455"/>
      <c r="C130" s="247"/>
      <c r="D130" s="454"/>
      <c r="H130" s="12" t="s">
        <v>1558</v>
      </c>
    </row>
    <row r="131" spans="1:9" customFormat="1">
      <c r="A131" s="288"/>
      <c r="B131" s="58" t="s">
        <v>1062</v>
      </c>
      <c r="C131" s="247"/>
      <c r="D131" s="247"/>
      <c r="H131" s="12" t="s">
        <v>1558</v>
      </c>
    </row>
    <row r="132" spans="1:9" customFormat="1">
      <c r="A132" s="288"/>
      <c r="B132" s="58"/>
      <c r="C132" s="247"/>
      <c r="D132" s="247"/>
      <c r="H132" s="12" t="s">
        <v>1558</v>
      </c>
    </row>
    <row r="133" spans="1:9" customFormat="1">
      <c r="A133" s="288" t="s">
        <v>7</v>
      </c>
      <c r="B133" s="59" t="s">
        <v>983</v>
      </c>
      <c r="C133" s="247">
        <v>1</v>
      </c>
      <c r="D133" s="247" t="s">
        <v>0</v>
      </c>
      <c r="E133" s="95">
        <f>+_xlfn.XLOOKUP(I133,ccs!O:O,ccs!I:I,0,0,1)</f>
        <v>30000</v>
      </c>
      <c r="F133" s="149">
        <f>ROUND(ROUND(E133,2)*ROUND(C133,2),2)</f>
        <v>30000</v>
      </c>
      <c r="H133" s="12" t="s">
        <v>1558</v>
      </c>
      <c r="I133" t="str">
        <f>+_xlfn.CONCAT(H133,"-",A133)</f>
        <v>B4/27/05-C</v>
      </c>
    </row>
    <row r="134" spans="1:9" customFormat="1">
      <c r="A134" s="107"/>
      <c r="B134" s="59"/>
      <c r="C134" s="247"/>
      <c r="D134" s="247"/>
      <c r="H134" s="12" t="s">
        <v>1558</v>
      </c>
    </row>
    <row r="135" spans="1:9" customFormat="1">
      <c r="A135" s="288" t="s">
        <v>8</v>
      </c>
      <c r="B135" s="59" t="s">
        <v>984</v>
      </c>
      <c r="C135" s="247">
        <v>1</v>
      </c>
      <c r="D135" s="247" t="s">
        <v>0</v>
      </c>
      <c r="E135" s="95">
        <f>+_xlfn.XLOOKUP(I135,ccs!O:O,ccs!I:I,0,0,1)</f>
        <v>4375</v>
      </c>
      <c r="F135" s="149">
        <f>ROUND(ROUND(E135,2)*ROUND(C135,2),2)</f>
        <v>4375</v>
      </c>
      <c r="H135" s="12" t="s">
        <v>1558</v>
      </c>
      <c r="I135" t="str">
        <f>+_xlfn.CONCAT(H135,"-",A135)</f>
        <v>B4/27/05-D</v>
      </c>
    </row>
    <row r="136" spans="1:9" customFormat="1">
      <c r="A136" s="288"/>
      <c r="B136" s="59"/>
      <c r="C136" s="247"/>
      <c r="D136" s="247"/>
      <c r="H136" s="12" t="s">
        <v>1558</v>
      </c>
    </row>
    <row r="137" spans="1:9" customFormat="1">
      <c r="A137" s="107"/>
      <c r="B137" s="58" t="s">
        <v>1063</v>
      </c>
      <c r="C137" s="450"/>
      <c r="D137" s="252"/>
      <c r="H137" s="12" t="s">
        <v>1558</v>
      </c>
    </row>
    <row r="138" spans="1:9" customFormat="1">
      <c r="A138" s="107"/>
      <c r="B138" s="58"/>
      <c r="C138" s="450"/>
      <c r="D138" s="252"/>
      <c r="H138" s="12" t="s">
        <v>1558</v>
      </c>
    </row>
    <row r="139" spans="1:9" customFormat="1">
      <c r="A139" s="288"/>
      <c r="B139" s="58" t="s">
        <v>1064</v>
      </c>
      <c r="C139" s="247"/>
      <c r="D139" s="247"/>
      <c r="H139" s="12" t="s">
        <v>1558</v>
      </c>
    </row>
    <row r="140" spans="1:9" customFormat="1">
      <c r="A140" s="288"/>
      <c r="B140" s="58"/>
      <c r="C140" s="247"/>
      <c r="D140" s="247"/>
      <c r="H140" s="12" t="s">
        <v>1558</v>
      </c>
    </row>
    <row r="141" spans="1:9" customFormat="1" ht="31">
      <c r="A141" s="107" t="s">
        <v>10</v>
      </c>
      <c r="B141" s="36" t="s">
        <v>1065</v>
      </c>
      <c r="C141" s="247">
        <v>62</v>
      </c>
      <c r="D141" s="247" t="s">
        <v>311</v>
      </c>
      <c r="E141" s="95">
        <f>+_xlfn.XLOOKUP(I141,ccs!O:O,ccs!I:I,0,0,1)</f>
        <v>13475.95</v>
      </c>
      <c r="F141" s="149">
        <f>ROUND(ROUND(E141,2)*ROUND(C141,2),2)</f>
        <v>835508.9</v>
      </c>
      <c r="H141" s="12" t="s">
        <v>1558</v>
      </c>
      <c r="I141" t="str">
        <f>+_xlfn.CONCAT(H141,"-",A141)</f>
        <v>B4/27/05-E</v>
      </c>
    </row>
    <row r="142" spans="1:9" customFormat="1">
      <c r="A142" s="107"/>
      <c r="B142" s="36"/>
      <c r="C142" s="450"/>
      <c r="D142" s="216"/>
      <c r="H142" s="12" t="s">
        <v>1558</v>
      </c>
    </row>
    <row r="143" spans="1:9" customFormat="1">
      <c r="A143" s="107"/>
      <c r="B143" s="248" t="s">
        <v>1066</v>
      </c>
      <c r="C143" s="247"/>
      <c r="D143" s="247"/>
      <c r="H143" s="12" t="s">
        <v>1558</v>
      </c>
    </row>
    <row r="144" spans="1:9" customFormat="1">
      <c r="A144" s="107"/>
      <c r="B144" s="248"/>
      <c r="C144" s="247"/>
      <c r="D144" s="247"/>
      <c r="H144" s="12" t="s">
        <v>1558</v>
      </c>
    </row>
    <row r="145" spans="1:9" customFormat="1">
      <c r="A145" s="288" t="s">
        <v>11</v>
      </c>
      <c r="B145" s="59" t="s">
        <v>983</v>
      </c>
      <c r="C145" s="247">
        <v>1</v>
      </c>
      <c r="D145" s="247" t="s">
        <v>0</v>
      </c>
      <c r="E145" s="95">
        <f>+_xlfn.XLOOKUP(I145,ccs!O:O,ccs!I:I,0,0,1)</f>
        <v>9375</v>
      </c>
      <c r="F145" s="149">
        <f>ROUND(ROUND(E145,2)*ROUND(C145,2),2)</f>
        <v>9375</v>
      </c>
      <c r="H145" s="12" t="s">
        <v>1558</v>
      </c>
      <c r="I145" t="str">
        <f>+_xlfn.CONCAT(H145,"-",A145)</f>
        <v>B4/27/05-F</v>
      </c>
    </row>
    <row r="146" spans="1:9" customFormat="1">
      <c r="A146" s="107"/>
      <c r="B146" s="248"/>
      <c r="C146" s="247"/>
      <c r="D146" s="247"/>
      <c r="H146" s="12" t="s">
        <v>1558</v>
      </c>
    </row>
    <row r="147" spans="1:9" customFormat="1">
      <c r="A147" s="288" t="s">
        <v>27</v>
      </c>
      <c r="B147" s="59" t="s">
        <v>984</v>
      </c>
      <c r="C147" s="247">
        <v>1</v>
      </c>
      <c r="D147" s="247" t="s">
        <v>0</v>
      </c>
      <c r="E147" s="95">
        <f>+_xlfn.XLOOKUP(I147,ccs!O:O,ccs!I:I,0,0,1)</f>
        <v>4375</v>
      </c>
      <c r="F147" s="149">
        <f>ROUND(ROUND(E147,2)*ROUND(C147,2),2)</f>
        <v>4375</v>
      </c>
      <c r="H147" s="12" t="s">
        <v>1558</v>
      </c>
      <c r="I147" t="str">
        <f>+_xlfn.CONCAT(H147,"-",A147)</f>
        <v>B4/27/05-G</v>
      </c>
    </row>
    <row r="148" spans="1:9" customFormat="1">
      <c r="A148" s="288"/>
      <c r="B148" s="59"/>
      <c r="C148" s="247"/>
      <c r="D148" s="247"/>
      <c r="H148" s="12" t="s">
        <v>1558</v>
      </c>
    </row>
    <row r="149" spans="1:9" customFormat="1" ht="31">
      <c r="A149" s="107"/>
      <c r="B149" s="255" t="s">
        <v>1067</v>
      </c>
      <c r="C149" s="247"/>
      <c r="D149" s="247"/>
      <c r="H149" s="12" t="s">
        <v>1558</v>
      </c>
    </row>
    <row r="150" spans="1:9" customFormat="1">
      <c r="A150" s="288"/>
      <c r="B150" s="59"/>
      <c r="C150" s="247"/>
      <c r="D150" s="247"/>
      <c r="H150" s="12" t="s">
        <v>1558</v>
      </c>
    </row>
    <row r="151" spans="1:9" customFormat="1" ht="31">
      <c r="A151" s="107" t="s">
        <v>28</v>
      </c>
      <c r="B151" s="59" t="s">
        <v>1068</v>
      </c>
      <c r="C151" s="247">
        <v>2</v>
      </c>
      <c r="D151" s="247" t="s">
        <v>311</v>
      </c>
      <c r="E151" s="95">
        <f>+_xlfn.XLOOKUP(I151,ccs!O:O,ccs!I:I,0,0,1)</f>
        <v>6862.5</v>
      </c>
      <c r="F151" s="149">
        <f>ROUND(ROUND(E151,2)*ROUND(C151,2),2)</f>
        <v>13725</v>
      </c>
      <c r="H151" s="12" t="s">
        <v>1558</v>
      </c>
      <c r="I151" t="str">
        <f>+_xlfn.CONCAT(H151,"-",A151)</f>
        <v>B4/27/05-H</v>
      </c>
    </row>
    <row r="152" spans="1:9" customFormat="1">
      <c r="A152" s="107"/>
      <c r="B152" s="59"/>
      <c r="C152" s="452"/>
      <c r="D152" s="216"/>
      <c r="H152" s="12" t="s">
        <v>1558</v>
      </c>
    </row>
    <row r="153" spans="1:9" customFormat="1">
      <c r="A153" s="107" t="s">
        <v>33</v>
      </c>
      <c r="B153" s="59" t="s">
        <v>983</v>
      </c>
      <c r="C153" s="247">
        <v>1</v>
      </c>
      <c r="D153" s="247" t="s">
        <v>0</v>
      </c>
      <c r="E153" s="95">
        <f>+_xlfn.XLOOKUP(I153,ccs!O:O,ccs!I:I,0,0,1)</f>
        <v>9375</v>
      </c>
      <c r="F153" s="149">
        <f>ROUND(ROUND(E153,2)*ROUND(C153,2),2)</f>
        <v>9375</v>
      </c>
      <c r="H153" s="12" t="s">
        <v>1558</v>
      </c>
      <c r="I153" t="str">
        <f>+_xlfn.CONCAT(H153,"-",A153)</f>
        <v>B4/27/05-J</v>
      </c>
    </row>
    <row r="154" spans="1:9" customFormat="1">
      <c r="A154" s="107"/>
      <c r="B154" s="248"/>
      <c r="C154" s="247"/>
      <c r="D154" s="247"/>
      <c r="H154" s="12" t="s">
        <v>1558</v>
      </c>
    </row>
    <row r="155" spans="1:9" customFormat="1">
      <c r="A155" s="107" t="s">
        <v>34</v>
      </c>
      <c r="B155" s="59" t="s">
        <v>984</v>
      </c>
      <c r="C155" s="247">
        <v>1</v>
      </c>
      <c r="D155" s="247" t="s">
        <v>0</v>
      </c>
      <c r="E155" s="95">
        <f>+_xlfn.XLOOKUP(I155,ccs!O:O,ccs!I:I,0,0,1)</f>
        <v>4375</v>
      </c>
      <c r="F155" s="149">
        <f>ROUND(ROUND(E155,2)*ROUND(C155,2),2)</f>
        <v>4375</v>
      </c>
      <c r="H155" s="12" t="s">
        <v>1558</v>
      </c>
      <c r="I155" t="str">
        <f>+_xlfn.CONCAT(H155,"-",A155)</f>
        <v>B4/27/05-K</v>
      </c>
    </row>
    <row r="156" spans="1:9" customFormat="1">
      <c r="A156" s="288"/>
      <c r="B156" s="58"/>
      <c r="C156" s="450"/>
      <c r="D156" s="252"/>
      <c r="H156" s="12" t="s">
        <v>1558</v>
      </c>
    </row>
    <row r="157" spans="1:9" customFormat="1" ht="31">
      <c r="A157" s="107"/>
      <c r="B157" s="58" t="s">
        <v>1069</v>
      </c>
      <c r="C157" s="450"/>
      <c r="D157" s="252"/>
      <c r="H157" s="12" t="s">
        <v>1558</v>
      </c>
    </row>
    <row r="158" spans="1:9" customFormat="1">
      <c r="A158" s="107"/>
      <c r="B158" s="58"/>
      <c r="C158" s="450"/>
      <c r="D158" s="252"/>
      <c r="H158" s="12" t="s">
        <v>1558</v>
      </c>
    </row>
    <row r="159" spans="1:9" customFormat="1">
      <c r="A159" s="107"/>
      <c r="B159" s="58" t="s">
        <v>1070</v>
      </c>
      <c r="C159" s="247"/>
      <c r="D159" s="247"/>
      <c r="H159" s="12" t="s">
        <v>1558</v>
      </c>
    </row>
    <row r="160" spans="1:9" customFormat="1">
      <c r="A160" s="107"/>
      <c r="B160" s="58"/>
      <c r="C160" s="247"/>
      <c r="D160" s="247"/>
      <c r="H160" s="12" t="s">
        <v>1558</v>
      </c>
    </row>
    <row r="161" spans="1:9" customFormat="1">
      <c r="A161" s="288"/>
      <c r="B161" s="456" t="s">
        <v>1071</v>
      </c>
      <c r="C161" s="450"/>
      <c r="D161" s="247"/>
      <c r="H161" s="12" t="s">
        <v>1558</v>
      </c>
    </row>
    <row r="162" spans="1:9" customFormat="1">
      <c r="A162" s="288"/>
      <c r="B162" s="457"/>
      <c r="C162" s="450"/>
      <c r="D162" s="247"/>
      <c r="H162" s="12" t="s">
        <v>1558</v>
      </c>
    </row>
    <row r="163" spans="1:9" customFormat="1">
      <c r="A163" s="107" t="s">
        <v>39</v>
      </c>
      <c r="B163" s="458" t="s">
        <v>1072</v>
      </c>
      <c r="C163" s="247">
        <v>24</v>
      </c>
      <c r="D163" s="247" t="s">
        <v>311</v>
      </c>
      <c r="E163" s="95">
        <f>+_xlfn.XLOOKUP(I163,ccs!O:O,ccs!I:I,0,0,1)</f>
        <v>6898.68</v>
      </c>
      <c r="F163" s="149">
        <f>ROUND(ROUND(E163,2)*ROUND(C163,2),2)</f>
        <v>165568.32000000001</v>
      </c>
      <c r="H163" s="12" t="s">
        <v>1558</v>
      </c>
      <c r="I163" t="str">
        <f>+_xlfn.CONCAT(H163,"-",A163)</f>
        <v>B4/27/05-L</v>
      </c>
    </row>
    <row r="164" spans="1:9" customFormat="1">
      <c r="A164" s="107"/>
      <c r="B164" s="458"/>
      <c r="C164" s="450"/>
      <c r="D164" s="216"/>
      <c r="H164" s="12" t="s">
        <v>1558</v>
      </c>
    </row>
    <row r="165" spans="1:9" customFormat="1">
      <c r="A165" s="107" t="s">
        <v>5</v>
      </c>
      <c r="B165" s="458" t="s">
        <v>1073</v>
      </c>
      <c r="C165" s="247">
        <v>30</v>
      </c>
      <c r="D165" s="247" t="s">
        <v>311</v>
      </c>
      <c r="E165" s="95">
        <f>+_xlfn.XLOOKUP(I165,ccs!O:O,ccs!I:I,0,0,1)</f>
        <v>9612.15</v>
      </c>
      <c r="F165" s="149">
        <f>ROUND(ROUND(E165,2)*ROUND(C165,2),2)</f>
        <v>288364.5</v>
      </c>
      <c r="H165" s="12" t="s">
        <v>1559</v>
      </c>
      <c r="I165" t="str">
        <f>+_xlfn.CONCAT(H165,"-",A165)</f>
        <v>B4/27/06-A</v>
      </c>
    </row>
    <row r="166" spans="1:9" customFormat="1">
      <c r="A166" s="107"/>
      <c r="B166" s="458"/>
      <c r="C166" s="450"/>
      <c r="D166" s="247"/>
      <c r="H166" s="12" t="s">
        <v>1559</v>
      </c>
    </row>
    <row r="167" spans="1:9" customFormat="1">
      <c r="A167" s="107" t="s">
        <v>6</v>
      </c>
      <c r="B167" s="458" t="s">
        <v>1074</v>
      </c>
      <c r="C167" s="247">
        <v>60</v>
      </c>
      <c r="D167" s="247" t="s">
        <v>311</v>
      </c>
      <c r="E167" s="95">
        <f>+_xlfn.XLOOKUP(I167,ccs!O:O,ccs!I:I,0,0,1)</f>
        <v>8439.68</v>
      </c>
      <c r="F167" s="149">
        <f>ROUND(ROUND(E167,2)*ROUND(C167,2),2)</f>
        <v>506380.79999999999</v>
      </c>
      <c r="H167" s="12" t="s">
        <v>1559</v>
      </c>
      <c r="I167" t="str">
        <f>+_xlfn.CONCAT(H167,"-",A167)</f>
        <v>B4/27/06-B</v>
      </c>
    </row>
    <row r="168" spans="1:9" customFormat="1">
      <c r="A168" s="107"/>
      <c r="B168" s="458"/>
      <c r="C168" s="450"/>
      <c r="D168" s="216"/>
      <c r="H168" s="12" t="s">
        <v>1559</v>
      </c>
    </row>
    <row r="169" spans="1:9" customFormat="1">
      <c r="A169" s="107" t="s">
        <v>7</v>
      </c>
      <c r="B169" s="458" t="s">
        <v>1075</v>
      </c>
      <c r="C169" s="247">
        <v>5</v>
      </c>
      <c r="D169" s="247" t="s">
        <v>311</v>
      </c>
      <c r="E169" s="95">
        <f>+_xlfn.XLOOKUP(I169,ccs!O:O,ccs!I:I,0,0,1)</f>
        <v>1064.1300000000001</v>
      </c>
      <c r="F169" s="149">
        <f>ROUND(ROUND(E169,2)*ROUND(C169,2),2)</f>
        <v>5320.65</v>
      </c>
      <c r="H169" s="12" t="s">
        <v>1559</v>
      </c>
      <c r="I169" t="str">
        <f>+_xlfn.CONCAT(H169,"-",A169)</f>
        <v>B4/27/06-C</v>
      </c>
    </row>
    <row r="170" spans="1:9" customFormat="1">
      <c r="A170" s="107"/>
      <c r="B170" s="458"/>
      <c r="C170" s="450"/>
      <c r="D170" s="216"/>
      <c r="H170" s="12" t="s">
        <v>1559</v>
      </c>
    </row>
    <row r="171" spans="1:9" customFormat="1">
      <c r="A171" s="107" t="s">
        <v>8</v>
      </c>
      <c r="B171" s="458" t="s">
        <v>1076</v>
      </c>
      <c r="C171" s="247">
        <v>3</v>
      </c>
      <c r="D171" s="247" t="s">
        <v>311</v>
      </c>
      <c r="E171" s="95">
        <f>+_xlfn.XLOOKUP(I171,ccs!O:O,ccs!I:I,0,0,1)</f>
        <v>1326.63</v>
      </c>
      <c r="F171" s="149">
        <f>ROUND(ROUND(E171,2)*ROUND(C171,2),2)</f>
        <v>3979.89</v>
      </c>
      <c r="H171" s="12" t="s">
        <v>1559</v>
      </c>
      <c r="I171" t="str">
        <f>+_xlfn.CONCAT(H171,"-",A171)</f>
        <v>B4/27/06-D</v>
      </c>
    </row>
    <row r="172" spans="1:9" customFormat="1">
      <c r="A172" s="288"/>
      <c r="B172" s="459"/>
      <c r="C172" s="247"/>
      <c r="D172" s="216"/>
      <c r="H172" s="12" t="s">
        <v>1559</v>
      </c>
    </row>
    <row r="173" spans="1:9" customFormat="1">
      <c r="A173" s="107"/>
      <c r="B173" s="248" t="s">
        <v>1066</v>
      </c>
      <c r="C173" s="247"/>
      <c r="D173" s="247"/>
      <c r="H173" s="12" t="s">
        <v>1559</v>
      </c>
    </row>
    <row r="174" spans="1:9" customFormat="1">
      <c r="A174" s="107"/>
      <c r="B174" s="248"/>
      <c r="C174" s="247"/>
      <c r="D174" s="247"/>
      <c r="H174" s="12" t="s">
        <v>1559</v>
      </c>
    </row>
    <row r="175" spans="1:9" customFormat="1">
      <c r="A175" s="288" t="s">
        <v>10</v>
      </c>
      <c r="B175" s="59" t="s">
        <v>983</v>
      </c>
      <c r="C175" s="247">
        <v>1</v>
      </c>
      <c r="D175" s="247" t="s">
        <v>0</v>
      </c>
      <c r="E175" s="95">
        <f>+_xlfn.XLOOKUP(I175,ccs!O:O,ccs!I:I,0,0,1)</f>
        <v>9375</v>
      </c>
      <c r="F175" s="149">
        <f>ROUND(ROUND(E175,2)*ROUND(C175,2),2)</f>
        <v>9375</v>
      </c>
      <c r="H175" s="12" t="s">
        <v>1559</v>
      </c>
      <c r="I175" t="str">
        <f>+_xlfn.CONCAT(H175,"-",A175)</f>
        <v>B4/27/06-E</v>
      </c>
    </row>
    <row r="176" spans="1:9" customFormat="1">
      <c r="A176" s="107"/>
      <c r="B176" s="248"/>
      <c r="C176" s="247"/>
      <c r="D176" s="247"/>
      <c r="H176" s="12" t="s">
        <v>1559</v>
      </c>
    </row>
    <row r="177" spans="1:9" customFormat="1">
      <c r="A177" s="288" t="s">
        <v>11</v>
      </c>
      <c r="B177" s="59" t="s">
        <v>984</v>
      </c>
      <c r="C177" s="247">
        <v>1</v>
      </c>
      <c r="D177" s="247" t="s">
        <v>0</v>
      </c>
      <c r="E177" s="95">
        <f>+_xlfn.XLOOKUP(I177,ccs!O:O,ccs!I:I,0,0,1)</f>
        <v>4375</v>
      </c>
      <c r="F177" s="149">
        <f>ROUND(ROUND(E177,2)*ROUND(C177,2),2)</f>
        <v>4375</v>
      </c>
      <c r="H177" s="12" t="s">
        <v>1559</v>
      </c>
      <c r="I177" t="str">
        <f>+_xlfn.CONCAT(H177,"-",A177)</f>
        <v>B4/27/06-F</v>
      </c>
    </row>
    <row r="178" spans="1:9" customFormat="1">
      <c r="A178" s="288"/>
      <c r="B178" s="59"/>
      <c r="C178" s="247"/>
      <c r="D178" s="247"/>
      <c r="H178" s="12" t="s">
        <v>1559</v>
      </c>
    </row>
    <row r="179" spans="1:9" customFormat="1" ht="31">
      <c r="A179" s="107"/>
      <c r="B179" s="58" t="s">
        <v>1077</v>
      </c>
      <c r="C179" s="450"/>
      <c r="D179" s="252"/>
      <c r="H179" s="12" t="s">
        <v>1559</v>
      </c>
    </row>
    <row r="180" spans="1:9" customFormat="1">
      <c r="A180" s="107"/>
      <c r="B180" s="58"/>
      <c r="C180" s="450"/>
      <c r="D180" s="252"/>
      <c r="H180" s="12" t="s">
        <v>1559</v>
      </c>
    </row>
    <row r="181" spans="1:9" customFormat="1" ht="31">
      <c r="A181" s="107"/>
      <c r="B181" s="58" t="s">
        <v>998</v>
      </c>
      <c r="C181" s="450"/>
      <c r="D181" s="252"/>
      <c r="H181" s="12" t="s">
        <v>1559</v>
      </c>
    </row>
    <row r="182" spans="1:9" customFormat="1">
      <c r="A182" s="107"/>
      <c r="B182" s="58"/>
      <c r="C182" s="450"/>
      <c r="D182" s="252"/>
      <c r="H182" s="12" t="s">
        <v>1559</v>
      </c>
    </row>
    <row r="183" spans="1:9" customFormat="1" ht="62">
      <c r="A183" s="288"/>
      <c r="B183" s="253" t="s">
        <v>1078</v>
      </c>
      <c r="C183" s="443"/>
      <c r="D183" s="252"/>
      <c r="H183" s="12" t="s">
        <v>1559</v>
      </c>
    </row>
    <row r="184" spans="1:9" customFormat="1" ht="46.5">
      <c r="A184" s="288"/>
      <c r="B184" s="253" t="s">
        <v>1079</v>
      </c>
      <c r="C184" s="32"/>
      <c r="D184" s="252"/>
      <c r="H184" s="12" t="s">
        <v>1559</v>
      </c>
    </row>
    <row r="185" spans="1:9" customFormat="1" ht="46.5">
      <c r="A185" s="288"/>
      <c r="B185" s="253" t="s">
        <v>1080</v>
      </c>
      <c r="C185" s="443"/>
      <c r="D185" s="252"/>
      <c r="H185" s="12" t="s">
        <v>1559</v>
      </c>
    </row>
    <row r="186" spans="1:9" customFormat="1">
      <c r="A186" s="288"/>
      <c r="B186" s="254" t="s">
        <v>1081</v>
      </c>
      <c r="C186" s="443"/>
      <c r="D186" s="252"/>
      <c r="H186" s="12" t="s">
        <v>1559</v>
      </c>
    </row>
    <row r="187" spans="1:9" customFormat="1">
      <c r="A187" s="288"/>
      <c r="B187" s="254"/>
      <c r="C187" s="443"/>
      <c r="D187" s="252"/>
      <c r="H187" s="12" t="s">
        <v>1559</v>
      </c>
    </row>
    <row r="188" spans="1:9" customFormat="1" ht="46.5">
      <c r="A188" s="107"/>
      <c r="B188" s="35" t="s">
        <v>1082</v>
      </c>
      <c r="C188" s="450"/>
      <c r="D188" s="252"/>
      <c r="H188" s="12" t="s">
        <v>1559</v>
      </c>
    </row>
    <row r="189" spans="1:9" customFormat="1">
      <c r="A189" s="107"/>
      <c r="B189" s="35"/>
      <c r="C189" s="450"/>
      <c r="D189" s="252"/>
      <c r="H189" s="12" t="s">
        <v>1559</v>
      </c>
    </row>
    <row r="190" spans="1:9" customFormat="1">
      <c r="A190" s="107"/>
      <c r="B190" s="35" t="s">
        <v>1083</v>
      </c>
      <c r="C190" s="450"/>
      <c r="D190" s="252"/>
      <c r="H190" s="12" t="s">
        <v>1559</v>
      </c>
    </row>
    <row r="191" spans="1:9" customFormat="1">
      <c r="A191" s="107"/>
      <c r="B191" s="35"/>
      <c r="C191" s="450"/>
      <c r="D191" s="252"/>
      <c r="H191" s="12" t="s">
        <v>1559</v>
      </c>
    </row>
    <row r="192" spans="1:9" customFormat="1">
      <c r="A192" s="107" t="s">
        <v>27</v>
      </c>
      <c r="B192" s="36" t="s">
        <v>1084</v>
      </c>
      <c r="C192" s="247">
        <v>1</v>
      </c>
      <c r="D192" s="216" t="s">
        <v>0</v>
      </c>
      <c r="E192" s="95">
        <f>+_xlfn.XLOOKUP(I192,ccs!O:O,ccs!I:I,0,0,1)</f>
        <v>5650</v>
      </c>
      <c r="F192" s="149">
        <f>ROUND(ROUND(E192,2)*ROUND(C192,2),2)</f>
        <v>5650</v>
      </c>
      <c r="H192" s="12" t="s">
        <v>1559</v>
      </c>
      <c r="I192" t="str">
        <f>+_xlfn.CONCAT(H192,"-",A192)</f>
        <v>B4/27/06-G</v>
      </c>
    </row>
    <row r="193" spans="1:9" customFormat="1">
      <c r="A193" s="107"/>
      <c r="B193" s="35"/>
      <c r="C193" s="450"/>
      <c r="D193" s="252"/>
      <c r="H193" s="12" t="s">
        <v>1559</v>
      </c>
    </row>
    <row r="194" spans="1:9" customFormat="1">
      <c r="A194" s="107" t="s">
        <v>28</v>
      </c>
      <c r="B194" s="36" t="s">
        <v>1085</v>
      </c>
      <c r="C194" s="247">
        <v>1</v>
      </c>
      <c r="D194" s="216" t="s">
        <v>0</v>
      </c>
      <c r="E194" s="95">
        <f>+_xlfn.XLOOKUP(I194,ccs!O:O,ccs!I:I,0,0,1)</f>
        <v>60215.93</v>
      </c>
      <c r="F194" s="149">
        <f>ROUND(ROUND(E194,2)*ROUND(C194,2),2)</f>
        <v>60215.93</v>
      </c>
      <c r="H194" s="12" t="s">
        <v>1559</v>
      </c>
      <c r="I194" t="str">
        <f>+_xlfn.CONCAT(H194,"-",A194)</f>
        <v>B4/27/06-H</v>
      </c>
    </row>
    <row r="195" spans="1:9" customFormat="1">
      <c r="A195" s="107"/>
      <c r="B195" s="36"/>
      <c r="C195" s="450"/>
      <c r="D195" s="252"/>
      <c r="H195" s="12" t="s">
        <v>1559</v>
      </c>
    </row>
    <row r="196" spans="1:9" customFormat="1">
      <c r="A196" s="107" t="s">
        <v>5</v>
      </c>
      <c r="B196" s="36" t="s">
        <v>1086</v>
      </c>
      <c r="C196" s="247">
        <v>8</v>
      </c>
      <c r="D196" s="216" t="s">
        <v>311</v>
      </c>
      <c r="E196" s="95">
        <f>+_xlfn.XLOOKUP(I196,ccs!O:O,ccs!I:I,0,0,1)</f>
        <v>3309.38</v>
      </c>
      <c r="F196" s="149">
        <f>ROUND(ROUND(E196,2)*ROUND(C196,2),2)</f>
        <v>26475.040000000001</v>
      </c>
      <c r="H196" s="12" t="s">
        <v>1560</v>
      </c>
      <c r="I196" t="str">
        <f>+_xlfn.CONCAT(H196,"-",A196)</f>
        <v>B4/27/07-A</v>
      </c>
    </row>
    <row r="197" spans="1:9" customFormat="1">
      <c r="A197" s="107"/>
      <c r="B197" s="36"/>
      <c r="C197" s="450"/>
      <c r="D197" s="252"/>
      <c r="H197" s="12" t="s">
        <v>1560</v>
      </c>
    </row>
    <row r="198" spans="1:9" customFormat="1" ht="46.5">
      <c r="A198" s="107" t="s">
        <v>6</v>
      </c>
      <c r="B198" s="36" t="s">
        <v>1087</v>
      </c>
      <c r="C198" s="247">
        <v>4</v>
      </c>
      <c r="D198" s="216" t="s">
        <v>311</v>
      </c>
      <c r="E198" s="95">
        <f>+_xlfn.XLOOKUP(I198,ccs!O:O,ccs!I:I,0,0,1)</f>
        <v>2512.5</v>
      </c>
      <c r="F198" s="149">
        <f>ROUND(ROUND(E198,2)*ROUND(C198,2),2)</f>
        <v>10050</v>
      </c>
      <c r="H198" s="12" t="s">
        <v>1560</v>
      </c>
      <c r="I198" t="str">
        <f>+_xlfn.CONCAT(H198,"-",A198)</f>
        <v>B4/27/07-B</v>
      </c>
    </row>
    <row r="199" spans="1:9" customFormat="1">
      <c r="A199" s="107"/>
      <c r="B199" s="36"/>
      <c r="C199" s="450"/>
      <c r="D199" s="216"/>
      <c r="H199" s="12" t="s">
        <v>1560</v>
      </c>
    </row>
    <row r="200" spans="1:9" customFormat="1" ht="31">
      <c r="A200" s="107" t="s">
        <v>7</v>
      </c>
      <c r="B200" s="36" t="s">
        <v>1088</v>
      </c>
      <c r="C200" s="247">
        <v>2</v>
      </c>
      <c r="D200" s="216" t="s">
        <v>311</v>
      </c>
      <c r="E200" s="95">
        <f>+_xlfn.XLOOKUP(I200,ccs!O:O,ccs!I:I,0,0,1)</f>
        <v>2512.5</v>
      </c>
      <c r="F200" s="149">
        <f>ROUND(ROUND(E200,2)*ROUND(C200,2),2)</f>
        <v>5025</v>
      </c>
      <c r="H200" s="12" t="s">
        <v>1560</v>
      </c>
      <c r="I200" t="str">
        <f>+_xlfn.CONCAT(H200,"-",A200)</f>
        <v>B4/27/07-C</v>
      </c>
    </row>
    <row r="201" spans="1:9" customFormat="1">
      <c r="A201" s="107"/>
      <c r="B201" s="36"/>
      <c r="C201" s="450"/>
      <c r="D201" s="216"/>
      <c r="H201" s="12" t="s">
        <v>1560</v>
      </c>
    </row>
    <row r="202" spans="1:9" customFormat="1">
      <c r="A202" s="107"/>
      <c r="B202" s="35" t="s">
        <v>1089</v>
      </c>
      <c r="C202" s="450"/>
      <c r="D202" s="252"/>
      <c r="H202" s="12" t="s">
        <v>1560</v>
      </c>
    </row>
    <row r="203" spans="1:9" customFormat="1">
      <c r="A203" s="107"/>
      <c r="B203" s="35"/>
      <c r="C203" s="450"/>
      <c r="D203" s="252"/>
      <c r="H203" s="12" t="s">
        <v>1560</v>
      </c>
    </row>
    <row r="204" spans="1:9" customFormat="1">
      <c r="A204" s="107" t="s">
        <v>8</v>
      </c>
      <c r="B204" s="36" t="s">
        <v>1090</v>
      </c>
      <c r="C204" s="247">
        <v>2</v>
      </c>
      <c r="D204" s="216" t="s">
        <v>311</v>
      </c>
      <c r="E204" s="95">
        <f>+_xlfn.XLOOKUP(I204,ccs!O:O,ccs!I:I,0,0,1)</f>
        <v>2193.75</v>
      </c>
      <c r="F204" s="149">
        <f>ROUND(ROUND(E204,2)*ROUND(C204,2),2)</f>
        <v>4387.5</v>
      </c>
      <c r="H204" s="12" t="s">
        <v>1560</v>
      </c>
      <c r="I204" t="str">
        <f>+_xlfn.CONCAT(H204,"-",A204)</f>
        <v>B4/27/07-D</v>
      </c>
    </row>
    <row r="205" spans="1:9" customFormat="1">
      <c r="A205" s="107"/>
      <c r="B205" s="36"/>
      <c r="C205" s="450"/>
      <c r="D205" s="247"/>
      <c r="H205" s="12" t="s">
        <v>1560</v>
      </c>
    </row>
    <row r="206" spans="1:9" customFormat="1">
      <c r="A206" s="107"/>
      <c r="B206" s="35" t="s">
        <v>1091</v>
      </c>
      <c r="C206" s="450"/>
      <c r="D206" s="252"/>
      <c r="H206" s="12" t="s">
        <v>1560</v>
      </c>
    </row>
    <row r="207" spans="1:9" customFormat="1">
      <c r="A207" s="107"/>
      <c r="B207" s="35"/>
      <c r="C207" s="450"/>
      <c r="D207" s="252"/>
      <c r="H207" s="12" t="s">
        <v>1560</v>
      </c>
    </row>
    <row r="208" spans="1:9" customFormat="1">
      <c r="A208" s="107" t="s">
        <v>10</v>
      </c>
      <c r="B208" s="36" t="s">
        <v>1092</v>
      </c>
      <c r="C208" s="247">
        <v>1</v>
      </c>
      <c r="D208" s="247" t="s">
        <v>0</v>
      </c>
      <c r="E208" s="95">
        <f>+_xlfn.XLOOKUP(I208,ccs!O:O,ccs!I:I,0,0,1)</f>
        <v>4400</v>
      </c>
      <c r="F208" s="149">
        <f>ROUND(ROUND(E208,2)*ROUND(C208,2),2)</f>
        <v>4400</v>
      </c>
      <c r="H208" s="12" t="s">
        <v>1560</v>
      </c>
      <c r="I208" t="str">
        <f>+_xlfn.CONCAT(H208,"-",A208)</f>
        <v>B4/27/07-E</v>
      </c>
    </row>
    <row r="209" spans="1:9" customFormat="1">
      <c r="A209" s="107"/>
      <c r="B209" s="36"/>
      <c r="C209" s="450"/>
      <c r="D209" s="247"/>
      <c r="H209" s="12" t="s">
        <v>1560</v>
      </c>
    </row>
    <row r="210" spans="1:9" customFormat="1">
      <c r="A210" s="107" t="s">
        <v>11</v>
      </c>
      <c r="B210" s="36" t="s">
        <v>1093</v>
      </c>
      <c r="C210" s="247">
        <v>1</v>
      </c>
      <c r="D210" s="247" t="s">
        <v>0</v>
      </c>
      <c r="E210" s="95">
        <f>+_xlfn.XLOOKUP(I210,ccs!O:O,ccs!I:I,0,0,1)</f>
        <v>20025</v>
      </c>
      <c r="F210" s="149">
        <f>ROUND(ROUND(E210,2)*ROUND(C210,2),2)</f>
        <v>20025</v>
      </c>
      <c r="H210" s="12" t="s">
        <v>1560</v>
      </c>
      <c r="I210" t="str">
        <f>+_xlfn.CONCAT(H210,"-",A210)</f>
        <v>B4/27/07-F</v>
      </c>
    </row>
    <row r="211" spans="1:9" customFormat="1">
      <c r="A211" s="107"/>
      <c r="B211" s="36"/>
      <c r="C211" s="450"/>
      <c r="D211" s="247"/>
      <c r="H211" s="12" t="s">
        <v>1560</v>
      </c>
    </row>
    <row r="212" spans="1:9" customFormat="1">
      <c r="A212" s="107" t="s">
        <v>27</v>
      </c>
      <c r="B212" s="36" t="s">
        <v>1094</v>
      </c>
      <c r="C212" s="247">
        <v>2</v>
      </c>
      <c r="D212" s="216" t="s">
        <v>311</v>
      </c>
      <c r="E212" s="95">
        <f>+_xlfn.XLOOKUP(I212,ccs!O:O,ccs!I:I,0,0,1)</f>
        <v>3284.38</v>
      </c>
      <c r="F212" s="149">
        <f>ROUND(ROUND(E212,2)*ROUND(C212,2),2)</f>
        <v>6568.76</v>
      </c>
      <c r="H212" s="12" t="s">
        <v>1560</v>
      </c>
      <c r="I212" t="str">
        <f>+_xlfn.CONCAT(H212,"-",A212)</f>
        <v>B4/27/07-G</v>
      </c>
    </row>
    <row r="213" spans="1:9" customFormat="1">
      <c r="A213" s="107"/>
      <c r="B213" s="36"/>
      <c r="C213" s="450"/>
      <c r="D213" s="252"/>
      <c r="H213" s="12" t="s">
        <v>1560</v>
      </c>
    </row>
    <row r="214" spans="1:9" customFormat="1">
      <c r="A214" s="107" t="s">
        <v>28</v>
      </c>
      <c r="B214" s="36" t="s">
        <v>1095</v>
      </c>
      <c r="C214" s="247">
        <v>1</v>
      </c>
      <c r="D214" s="216" t="s">
        <v>0</v>
      </c>
      <c r="E214" s="95">
        <f>+_xlfn.XLOOKUP(I214,ccs!O:O,ccs!I:I,0,0,1)</f>
        <v>26275</v>
      </c>
      <c r="F214" s="149">
        <f>ROUND(ROUND(E214,2)*ROUND(C214,2),2)</f>
        <v>26275</v>
      </c>
      <c r="H214" s="12" t="s">
        <v>1560</v>
      </c>
      <c r="I214" t="str">
        <f>+_xlfn.CONCAT(H214,"-",A214)</f>
        <v>B4/27/07-H</v>
      </c>
    </row>
    <row r="215" spans="1:9" customFormat="1">
      <c r="A215" s="107"/>
      <c r="B215" s="36"/>
      <c r="C215" s="450"/>
      <c r="D215" s="247"/>
      <c r="H215" s="12" t="s">
        <v>1560</v>
      </c>
    </row>
    <row r="216" spans="1:9" customFormat="1">
      <c r="A216" s="107" t="s">
        <v>33</v>
      </c>
      <c r="B216" s="36" t="s">
        <v>1096</v>
      </c>
      <c r="C216" s="247">
        <v>1</v>
      </c>
      <c r="D216" s="247" t="s">
        <v>0</v>
      </c>
      <c r="E216" s="95">
        <f>+_xlfn.XLOOKUP(I216,ccs!O:O,ccs!I:I,0,0,1)</f>
        <v>45025</v>
      </c>
      <c r="F216" s="149">
        <f>ROUND(ROUND(E216,2)*ROUND(C216,2),2)</f>
        <v>45025</v>
      </c>
      <c r="H216" s="12" t="s">
        <v>1560</v>
      </c>
      <c r="I216" t="str">
        <f>+_xlfn.CONCAT(H216,"-",A216)</f>
        <v>B4/27/07-J</v>
      </c>
    </row>
    <row r="217" spans="1:9" customFormat="1">
      <c r="A217" s="107"/>
      <c r="B217" s="36"/>
      <c r="C217" s="450"/>
      <c r="D217" s="247"/>
      <c r="H217" s="12" t="s">
        <v>1560</v>
      </c>
    </row>
    <row r="218" spans="1:9" customFormat="1">
      <c r="A218" s="107" t="s">
        <v>34</v>
      </c>
      <c r="B218" s="36" t="s">
        <v>1097</v>
      </c>
      <c r="C218" s="247">
        <v>1</v>
      </c>
      <c r="D218" s="247" t="s">
        <v>0</v>
      </c>
      <c r="E218" s="95">
        <f>+_xlfn.XLOOKUP(I218,ccs!O:O,ccs!I:I,0,0,1)</f>
        <v>45025</v>
      </c>
      <c r="F218" s="149">
        <f>ROUND(ROUND(E218,2)*ROUND(C218,2),2)</f>
        <v>45025</v>
      </c>
      <c r="H218" s="12" t="s">
        <v>1560</v>
      </c>
      <c r="I218" t="str">
        <f>+_xlfn.CONCAT(H218,"-",A218)</f>
        <v>B4/27/07-K</v>
      </c>
    </row>
    <row r="219" spans="1:9" customFormat="1">
      <c r="A219" s="107"/>
      <c r="B219" s="36"/>
      <c r="C219" s="450"/>
      <c r="D219" s="247"/>
      <c r="H219" s="12" t="s">
        <v>1560</v>
      </c>
    </row>
    <row r="220" spans="1:9" customFormat="1">
      <c r="A220" s="107" t="s">
        <v>39</v>
      </c>
      <c r="B220" s="36" t="s">
        <v>1098</v>
      </c>
      <c r="C220" s="247">
        <v>1</v>
      </c>
      <c r="D220" s="247" t="s">
        <v>0</v>
      </c>
      <c r="E220" s="95">
        <f>+_xlfn.XLOOKUP(I220,ccs!O:O,ccs!I:I,0,0,1)</f>
        <v>517.19000000000005</v>
      </c>
      <c r="F220" s="149">
        <f>ROUND(ROUND(E220,2)*ROUND(C220,2),2)</f>
        <v>517.19000000000005</v>
      </c>
      <c r="H220" s="12" t="s">
        <v>1560</v>
      </c>
      <c r="I220" t="str">
        <f>+_xlfn.CONCAT(H220,"-",A220)</f>
        <v>B4/27/07-L</v>
      </c>
    </row>
    <row r="221" spans="1:9" customFormat="1">
      <c r="A221" s="107"/>
      <c r="B221" s="36"/>
      <c r="C221" s="450"/>
      <c r="D221" s="247"/>
      <c r="H221" s="12" t="s">
        <v>1560</v>
      </c>
    </row>
    <row r="222" spans="1:9" customFormat="1">
      <c r="A222" s="107" t="s">
        <v>38</v>
      </c>
      <c r="B222" s="36" t="s">
        <v>1099</v>
      </c>
      <c r="C222" s="247">
        <v>2</v>
      </c>
      <c r="D222" s="216" t="s">
        <v>311</v>
      </c>
      <c r="E222" s="95">
        <f>+_xlfn.XLOOKUP(I222,ccs!O:O,ccs!I:I,0,0,1)</f>
        <v>10037.5</v>
      </c>
      <c r="F222" s="149">
        <f>ROUND(ROUND(E222,2)*ROUND(C222,2),2)</f>
        <v>20075</v>
      </c>
      <c r="H222" s="12" t="s">
        <v>1560</v>
      </c>
      <c r="I222" t="str">
        <f>+_xlfn.CONCAT(H222,"-",A222)</f>
        <v>B4/27/07-M</v>
      </c>
    </row>
    <row r="223" spans="1:9" customFormat="1">
      <c r="A223" s="107"/>
      <c r="B223" s="36"/>
      <c r="C223" s="450"/>
      <c r="D223" s="247"/>
      <c r="H223" s="12" t="s">
        <v>1560</v>
      </c>
    </row>
    <row r="224" spans="1:9" customFormat="1">
      <c r="A224" s="107"/>
      <c r="B224" s="35" t="s">
        <v>1100</v>
      </c>
      <c r="C224" s="450"/>
      <c r="D224" s="252"/>
      <c r="H224" s="12" t="s">
        <v>1560</v>
      </c>
    </row>
    <row r="225" spans="1:9" customFormat="1">
      <c r="A225" s="107"/>
      <c r="B225" s="35"/>
      <c r="C225" s="450"/>
      <c r="D225" s="252"/>
      <c r="H225" s="12" t="s">
        <v>1560</v>
      </c>
    </row>
    <row r="226" spans="1:9" customFormat="1">
      <c r="A226" s="107" t="s">
        <v>205</v>
      </c>
      <c r="B226" s="36" t="s">
        <v>1101</v>
      </c>
      <c r="C226" s="247">
        <v>1</v>
      </c>
      <c r="D226" s="247" t="s">
        <v>0</v>
      </c>
      <c r="E226" s="95">
        <f>+_xlfn.XLOOKUP(I226,ccs!O:O,ccs!I:I,0,0,1)</f>
        <v>45025</v>
      </c>
      <c r="F226" s="149">
        <f>ROUND(ROUND(E226,2)*ROUND(C226,2),2)</f>
        <v>45025</v>
      </c>
      <c r="H226" s="12" t="s">
        <v>1560</v>
      </c>
      <c r="I226" t="str">
        <f>+_xlfn.CONCAT(H226,"-",A226)</f>
        <v>B4/27/07-N</v>
      </c>
    </row>
    <row r="227" spans="1:9" customFormat="1">
      <c r="A227" s="107"/>
      <c r="B227" s="36"/>
      <c r="C227" s="450"/>
      <c r="D227" s="247"/>
      <c r="H227" s="12" t="s">
        <v>1560</v>
      </c>
    </row>
    <row r="228" spans="1:9" customFormat="1">
      <c r="A228" s="107" t="s">
        <v>414</v>
      </c>
      <c r="B228" s="36" t="s">
        <v>1102</v>
      </c>
      <c r="C228" s="247">
        <v>2</v>
      </c>
      <c r="D228" s="216" t="s">
        <v>311</v>
      </c>
      <c r="E228" s="95">
        <f>+_xlfn.XLOOKUP(I228,ccs!O:O,ccs!I:I,0,0,1)</f>
        <v>2193.75</v>
      </c>
      <c r="F228" s="149">
        <f>ROUND(ROUND(E228,2)*ROUND(C228,2),2)</f>
        <v>4387.5</v>
      </c>
      <c r="H228" s="12" t="s">
        <v>1560</v>
      </c>
      <c r="I228" t="str">
        <f>+_xlfn.CONCAT(H228,"-",A228)</f>
        <v>B4/27/07-P</v>
      </c>
    </row>
    <row r="229" spans="1:9" customFormat="1">
      <c r="A229" s="107"/>
      <c r="B229" s="35"/>
      <c r="C229" s="450"/>
      <c r="D229" s="252"/>
      <c r="H229" s="12" t="s">
        <v>1560</v>
      </c>
    </row>
    <row r="230" spans="1:9" customFormat="1">
      <c r="A230" s="107"/>
      <c r="B230" s="35" t="s">
        <v>1103</v>
      </c>
      <c r="C230" s="450"/>
      <c r="D230" s="252"/>
      <c r="H230" s="12" t="s">
        <v>1561</v>
      </c>
    </row>
    <row r="231" spans="1:9" customFormat="1">
      <c r="A231" s="107"/>
      <c r="B231" s="35"/>
      <c r="C231" s="450"/>
      <c r="D231" s="252"/>
      <c r="H231" s="12" t="s">
        <v>1561</v>
      </c>
    </row>
    <row r="232" spans="1:9" customFormat="1" ht="31">
      <c r="A232" s="107" t="s">
        <v>5</v>
      </c>
      <c r="B232" s="36" t="s">
        <v>1104</v>
      </c>
      <c r="C232" s="247">
        <v>4</v>
      </c>
      <c r="D232" s="216" t="s">
        <v>311</v>
      </c>
      <c r="E232" s="95">
        <f>+_xlfn.XLOOKUP(I232,ccs!O:O,ccs!I:I,0,0,1)</f>
        <v>1959.38</v>
      </c>
      <c r="F232" s="149">
        <f>ROUND(ROUND(E232,2)*ROUND(C232,2),2)</f>
        <v>7837.52</v>
      </c>
      <c r="H232" s="12" t="s">
        <v>1561</v>
      </c>
      <c r="I232" t="str">
        <f>+_xlfn.CONCAT(H232,"-",A232)</f>
        <v>B4/27/08-A</v>
      </c>
    </row>
    <row r="233" spans="1:9" customFormat="1">
      <c r="A233" s="107"/>
      <c r="B233" s="36"/>
      <c r="C233" s="450"/>
      <c r="D233" s="247"/>
      <c r="H233" s="12" t="s">
        <v>1561</v>
      </c>
    </row>
    <row r="234" spans="1:9" customFormat="1">
      <c r="A234" s="107" t="s">
        <v>6</v>
      </c>
      <c r="B234" s="36" t="s">
        <v>1105</v>
      </c>
      <c r="C234" s="247">
        <v>2</v>
      </c>
      <c r="D234" s="216" t="s">
        <v>311</v>
      </c>
      <c r="E234" s="95">
        <f>+_xlfn.XLOOKUP(I234,ccs!O:O,ccs!I:I,0,0,1)</f>
        <v>6581.25</v>
      </c>
      <c r="F234" s="149">
        <f>ROUND(ROUND(E234,2)*ROUND(C234,2),2)</f>
        <v>13162.5</v>
      </c>
      <c r="H234" s="12" t="s">
        <v>1561</v>
      </c>
      <c r="I234" t="str">
        <f>+_xlfn.CONCAT(H234,"-",A234)</f>
        <v>B4/27/08-B</v>
      </c>
    </row>
    <row r="235" spans="1:9" customFormat="1">
      <c r="A235" s="107"/>
      <c r="B235" s="36"/>
      <c r="C235" s="450"/>
      <c r="D235" s="216"/>
      <c r="H235" s="12" t="s">
        <v>1561</v>
      </c>
    </row>
    <row r="236" spans="1:9" customFormat="1">
      <c r="A236" s="107"/>
      <c r="B236" s="1" t="s">
        <v>1106</v>
      </c>
      <c r="C236" s="450"/>
      <c r="D236" s="247"/>
      <c r="H236" s="12" t="s">
        <v>1561</v>
      </c>
    </row>
    <row r="237" spans="1:9" customFormat="1">
      <c r="A237" s="107"/>
      <c r="B237" s="1"/>
      <c r="C237" s="450"/>
      <c r="D237" s="247"/>
      <c r="H237" s="12" t="s">
        <v>1561</v>
      </c>
    </row>
    <row r="238" spans="1:9" customFormat="1">
      <c r="A238" s="107" t="s">
        <v>7</v>
      </c>
      <c r="B238" s="36" t="s">
        <v>983</v>
      </c>
      <c r="C238" s="247">
        <v>1</v>
      </c>
      <c r="D238" s="247" t="s">
        <v>0</v>
      </c>
      <c r="E238" s="95">
        <f>+_xlfn.XLOOKUP(I238,ccs!O:O,ccs!I:I,0,0,1)</f>
        <v>9375</v>
      </c>
      <c r="F238" s="149">
        <f>ROUND(ROUND(E238,2)*ROUND(C238,2),2)</f>
        <v>9375</v>
      </c>
      <c r="H238" s="12" t="s">
        <v>1561</v>
      </c>
      <c r="I238" t="str">
        <f>+_xlfn.CONCAT(H238,"-",A238)</f>
        <v>B4/27/08-C</v>
      </c>
    </row>
    <row r="239" spans="1:9" customFormat="1">
      <c r="A239" s="107"/>
      <c r="B239" s="1"/>
      <c r="C239" s="450"/>
      <c r="D239" s="247"/>
      <c r="H239" s="12" t="s">
        <v>1561</v>
      </c>
    </row>
    <row r="240" spans="1:9" customFormat="1">
      <c r="A240" s="107" t="s">
        <v>8</v>
      </c>
      <c r="B240" s="36" t="s">
        <v>984</v>
      </c>
      <c r="C240" s="247">
        <v>1</v>
      </c>
      <c r="D240" s="247" t="s">
        <v>0</v>
      </c>
      <c r="E240" s="95">
        <f>+_xlfn.XLOOKUP(I240,ccs!O:O,ccs!I:I,0,0,1)</f>
        <v>4375</v>
      </c>
      <c r="F240" s="149">
        <f>ROUND(ROUND(E240,2)*ROUND(C240,2),2)</f>
        <v>4375</v>
      </c>
      <c r="H240" s="12" t="s">
        <v>1561</v>
      </c>
      <c r="I240" t="str">
        <f>+_xlfn.CONCAT(H240,"-",A240)</f>
        <v>B4/27/08-D</v>
      </c>
    </row>
    <row r="241" spans="1:9" customFormat="1">
      <c r="A241" s="107"/>
      <c r="B241" s="1"/>
      <c r="C241" s="450"/>
      <c r="D241" s="252"/>
      <c r="H241" s="12" t="s">
        <v>1561</v>
      </c>
    </row>
    <row r="242" spans="1:9" customFormat="1" ht="46.5">
      <c r="A242" s="107"/>
      <c r="B242" s="35" t="s">
        <v>1107</v>
      </c>
      <c r="C242" s="450"/>
      <c r="D242" s="252"/>
      <c r="H242" s="12" t="s">
        <v>1561</v>
      </c>
    </row>
    <row r="243" spans="1:9" customFormat="1">
      <c r="A243" s="107"/>
      <c r="B243" s="35"/>
      <c r="C243" s="450"/>
      <c r="D243" s="252"/>
      <c r="H243" s="12" t="s">
        <v>1561</v>
      </c>
    </row>
    <row r="244" spans="1:9" customFormat="1">
      <c r="A244" s="107"/>
      <c r="B244" s="35" t="s">
        <v>1083</v>
      </c>
      <c r="C244" s="450"/>
      <c r="D244" s="252"/>
      <c r="H244" s="12" t="s">
        <v>1561</v>
      </c>
    </row>
    <row r="245" spans="1:9" customFormat="1">
      <c r="A245" s="107"/>
      <c r="B245" s="35"/>
      <c r="C245" s="450"/>
      <c r="D245" s="252"/>
      <c r="H245" s="12" t="s">
        <v>1561</v>
      </c>
    </row>
    <row r="246" spans="1:9" customFormat="1">
      <c r="A246" s="107" t="s">
        <v>10</v>
      </c>
      <c r="B246" s="36" t="s">
        <v>1084</v>
      </c>
      <c r="C246" s="247">
        <v>1</v>
      </c>
      <c r="D246" s="216" t="s">
        <v>0</v>
      </c>
      <c r="E246" s="95">
        <f>+_xlfn.XLOOKUP(I246,ccs!O:O,ccs!I:I,0,0,1)</f>
        <v>5650</v>
      </c>
      <c r="F246" s="149">
        <f>ROUND(ROUND(E246,2)*ROUND(C246,2),2)</f>
        <v>5650</v>
      </c>
      <c r="H246" s="12" t="s">
        <v>1561</v>
      </c>
      <c r="I246" t="str">
        <f>+_xlfn.CONCAT(H246,"-",A246)</f>
        <v>B4/27/08-E</v>
      </c>
    </row>
    <row r="247" spans="1:9" customFormat="1">
      <c r="A247" s="107"/>
      <c r="B247" s="35"/>
      <c r="C247" s="450"/>
      <c r="D247" s="252"/>
      <c r="H247" s="12" t="s">
        <v>1561</v>
      </c>
    </row>
    <row r="248" spans="1:9" customFormat="1">
      <c r="A248" s="107" t="s">
        <v>11</v>
      </c>
      <c r="B248" s="36" t="s">
        <v>1085</v>
      </c>
      <c r="C248" s="247">
        <v>1</v>
      </c>
      <c r="D248" s="216" t="s">
        <v>0</v>
      </c>
      <c r="E248" s="95">
        <f>+_xlfn.XLOOKUP(I248,ccs!O:O,ccs!I:I,0,0,1)</f>
        <v>60215.93</v>
      </c>
      <c r="F248" s="149">
        <f>ROUND(ROUND(E248,2)*ROUND(C248,2),2)</f>
        <v>60215.93</v>
      </c>
      <c r="H248" s="12" t="s">
        <v>1561</v>
      </c>
      <c r="I248" t="str">
        <f>+_xlfn.CONCAT(H248,"-",A248)</f>
        <v>B4/27/08-F</v>
      </c>
    </row>
    <row r="249" spans="1:9" customFormat="1">
      <c r="A249" s="107"/>
      <c r="B249" s="36"/>
      <c r="C249" s="450"/>
      <c r="D249" s="252"/>
      <c r="H249" s="12" t="s">
        <v>1561</v>
      </c>
    </row>
    <row r="250" spans="1:9" customFormat="1">
      <c r="A250" s="107" t="s">
        <v>27</v>
      </c>
      <c r="B250" s="36" t="s">
        <v>1086</v>
      </c>
      <c r="C250" s="247">
        <v>4</v>
      </c>
      <c r="D250" s="216" t="s">
        <v>311</v>
      </c>
      <c r="E250" s="95">
        <f>+_xlfn.XLOOKUP(I250,ccs!O:O,ccs!I:I,0,0,1)</f>
        <v>3309.38</v>
      </c>
      <c r="F250" s="149">
        <f>ROUND(ROUND(E250,2)*ROUND(C250,2),2)</f>
        <v>13237.52</v>
      </c>
      <c r="H250" s="12" t="s">
        <v>1561</v>
      </c>
      <c r="I250" t="str">
        <f>+_xlfn.CONCAT(H250,"-",A250)</f>
        <v>B4/27/08-G</v>
      </c>
    </row>
    <row r="251" spans="1:9" customFormat="1">
      <c r="A251" s="107"/>
      <c r="B251" s="36"/>
      <c r="C251" s="450"/>
      <c r="D251" s="252"/>
      <c r="H251" s="12" t="s">
        <v>1561</v>
      </c>
    </row>
    <row r="252" spans="1:9" customFormat="1" ht="46.5">
      <c r="A252" s="107" t="s">
        <v>28</v>
      </c>
      <c r="B252" s="36" t="s">
        <v>1087</v>
      </c>
      <c r="C252" s="247">
        <v>2</v>
      </c>
      <c r="D252" s="216" t="s">
        <v>311</v>
      </c>
      <c r="E252" s="95">
        <f>+_xlfn.XLOOKUP(I252,ccs!O:O,ccs!I:I,0,0,1)</f>
        <v>2512.5</v>
      </c>
      <c r="F252" s="149">
        <f>ROUND(ROUND(E252,2)*ROUND(C252,2),2)</f>
        <v>5025</v>
      </c>
      <c r="H252" s="12" t="s">
        <v>1561</v>
      </c>
      <c r="I252" t="str">
        <f>+_xlfn.CONCAT(H252,"-",A252)</f>
        <v>B4/27/08-H</v>
      </c>
    </row>
    <row r="253" spans="1:9" customFormat="1">
      <c r="A253" s="107"/>
      <c r="B253" s="36"/>
      <c r="C253" s="450"/>
      <c r="D253" s="216"/>
      <c r="H253" s="12" t="s">
        <v>1561</v>
      </c>
    </row>
    <row r="254" spans="1:9" customFormat="1" ht="31">
      <c r="A254" s="107" t="s">
        <v>33</v>
      </c>
      <c r="B254" s="36" t="s">
        <v>1088</v>
      </c>
      <c r="C254" s="247">
        <v>2</v>
      </c>
      <c r="D254" s="216" t="s">
        <v>311</v>
      </c>
      <c r="E254" s="95">
        <f>+_xlfn.XLOOKUP(I254,ccs!O:O,ccs!I:I,0,0,1)</f>
        <v>2512.5</v>
      </c>
      <c r="F254" s="149">
        <f>ROUND(ROUND(E254,2)*ROUND(C254,2),2)</f>
        <v>5025</v>
      </c>
      <c r="H254" s="12" t="s">
        <v>1561</v>
      </c>
      <c r="I254" t="str">
        <f>+_xlfn.CONCAT(H254,"-",A254)</f>
        <v>B4/27/08-J</v>
      </c>
    </row>
    <row r="255" spans="1:9" customFormat="1">
      <c r="A255" s="107"/>
      <c r="B255" s="36"/>
      <c r="C255" s="450"/>
      <c r="D255" s="252"/>
      <c r="H255" s="12" t="s">
        <v>1561</v>
      </c>
    </row>
    <row r="256" spans="1:9" customFormat="1" ht="31">
      <c r="A256" s="107" t="s">
        <v>34</v>
      </c>
      <c r="B256" s="36" t="s">
        <v>1108</v>
      </c>
      <c r="C256" s="247">
        <v>2</v>
      </c>
      <c r="D256" s="216" t="s">
        <v>311</v>
      </c>
      <c r="E256" s="95">
        <f>+_xlfn.XLOOKUP(I256,ccs!O:O,ccs!I:I,0,0,1)</f>
        <v>8762.5</v>
      </c>
      <c r="F256" s="149">
        <f>ROUND(ROUND(E256,2)*ROUND(C256,2),2)</f>
        <v>17525</v>
      </c>
      <c r="H256" s="12" t="s">
        <v>1561</v>
      </c>
      <c r="I256" t="str">
        <f>+_xlfn.CONCAT(H256,"-",A256)</f>
        <v>B4/27/08-K</v>
      </c>
    </row>
    <row r="257" spans="1:9" customFormat="1">
      <c r="A257" s="107"/>
      <c r="B257" s="460"/>
      <c r="C257" s="461"/>
      <c r="D257" s="462"/>
      <c r="H257" s="12" t="s">
        <v>1561</v>
      </c>
    </row>
    <row r="258" spans="1:9" customFormat="1">
      <c r="A258" s="107"/>
      <c r="B258" s="35" t="s">
        <v>1089</v>
      </c>
      <c r="C258" s="450"/>
      <c r="D258" s="252"/>
      <c r="H258" s="12" t="s">
        <v>1561</v>
      </c>
    </row>
    <row r="259" spans="1:9" customFormat="1">
      <c r="A259" s="107"/>
      <c r="B259" s="35"/>
      <c r="C259" s="450"/>
      <c r="D259" s="252"/>
      <c r="H259" s="12" t="s">
        <v>1561</v>
      </c>
    </row>
    <row r="260" spans="1:9" customFormat="1">
      <c r="A260" s="107" t="s">
        <v>39</v>
      </c>
      <c r="B260" s="36" t="s">
        <v>1109</v>
      </c>
      <c r="C260" s="247">
        <v>2</v>
      </c>
      <c r="D260" s="216" t="s">
        <v>311</v>
      </c>
      <c r="E260" s="95">
        <f>+_xlfn.XLOOKUP(I260,ccs!O:O,ccs!I:I,0,0,1)</f>
        <v>2193.75</v>
      </c>
      <c r="F260" s="149">
        <f>ROUND(ROUND(E260,2)*ROUND(C260,2),2)</f>
        <v>4387.5</v>
      </c>
      <c r="H260" s="12" t="s">
        <v>1561</v>
      </c>
      <c r="I260" t="str">
        <f>+_xlfn.CONCAT(H260,"-",A260)</f>
        <v>B4/27/08-L</v>
      </c>
    </row>
    <row r="261" spans="1:9" customFormat="1">
      <c r="A261" s="107"/>
      <c r="B261" s="36"/>
      <c r="C261" s="450"/>
      <c r="D261" s="247"/>
      <c r="H261" s="12" t="s">
        <v>1561</v>
      </c>
    </row>
    <row r="262" spans="1:9" customFormat="1">
      <c r="A262" s="107"/>
      <c r="B262" s="35" t="s">
        <v>1091</v>
      </c>
      <c r="C262" s="450"/>
      <c r="D262" s="252"/>
      <c r="H262" s="12" t="s">
        <v>1562</v>
      </c>
    </row>
    <row r="263" spans="1:9" customFormat="1">
      <c r="A263" s="107"/>
      <c r="B263" s="35"/>
      <c r="C263" s="450"/>
      <c r="D263" s="252"/>
      <c r="H263" s="12" t="s">
        <v>1562</v>
      </c>
    </row>
    <row r="264" spans="1:9" customFormat="1">
      <c r="A264" s="107" t="s">
        <v>5</v>
      </c>
      <c r="B264" s="36" t="s">
        <v>1092</v>
      </c>
      <c r="C264" s="247">
        <v>1</v>
      </c>
      <c r="D264" s="247" t="s">
        <v>0</v>
      </c>
      <c r="E264" s="95">
        <f>+_xlfn.XLOOKUP(I264,ccs!O:O,ccs!I:I,0,0,1)</f>
        <v>4400</v>
      </c>
      <c r="F264" s="149">
        <f>ROUND(ROUND(E264,2)*ROUND(C264,2),2)</f>
        <v>4400</v>
      </c>
      <c r="H264" s="12" t="s">
        <v>1562</v>
      </c>
      <c r="I264" t="str">
        <f>+_xlfn.CONCAT(H264,"-",A264)</f>
        <v>B4/27/09-A</v>
      </c>
    </row>
    <row r="265" spans="1:9" customFormat="1">
      <c r="A265" s="107"/>
      <c r="B265" s="36"/>
      <c r="C265" s="450"/>
      <c r="D265" s="247"/>
      <c r="H265" s="12" t="s">
        <v>1562</v>
      </c>
    </row>
    <row r="266" spans="1:9" customFormat="1">
      <c r="A266" s="107" t="s">
        <v>6</v>
      </c>
      <c r="B266" s="36" t="s">
        <v>1093</v>
      </c>
      <c r="C266" s="247">
        <v>1</v>
      </c>
      <c r="D266" s="247" t="s">
        <v>0</v>
      </c>
      <c r="E266" s="95">
        <f>+_xlfn.XLOOKUP(I266,ccs!O:O,ccs!I:I,0,0,1)</f>
        <v>20025</v>
      </c>
      <c r="F266" s="149">
        <f>ROUND(ROUND(E266,2)*ROUND(C266,2),2)</f>
        <v>20025</v>
      </c>
      <c r="H266" s="12" t="s">
        <v>1562</v>
      </c>
      <c r="I266" t="str">
        <f>+_xlfn.CONCAT(H266,"-",A266)</f>
        <v>B4/27/09-B</v>
      </c>
    </row>
    <row r="267" spans="1:9" customFormat="1">
      <c r="A267" s="107"/>
      <c r="B267" s="36"/>
      <c r="C267" s="450"/>
      <c r="D267" s="247"/>
      <c r="H267" s="12" t="s">
        <v>1562</v>
      </c>
    </row>
    <row r="268" spans="1:9" customFormat="1">
      <c r="A268" s="107" t="s">
        <v>7</v>
      </c>
      <c r="B268" s="36" t="s">
        <v>1094</v>
      </c>
      <c r="C268" s="247">
        <v>2</v>
      </c>
      <c r="D268" s="216" t="s">
        <v>311</v>
      </c>
      <c r="E268" s="95">
        <f>+_xlfn.XLOOKUP(I268,ccs!O:O,ccs!I:I,0,0,1)</f>
        <v>3284.38</v>
      </c>
      <c r="F268" s="149">
        <f>ROUND(ROUND(E268,2)*ROUND(C268,2),2)</f>
        <v>6568.76</v>
      </c>
      <c r="H268" s="12" t="s">
        <v>1562</v>
      </c>
      <c r="I268" t="str">
        <f>+_xlfn.CONCAT(H268,"-",A268)</f>
        <v>B4/27/09-C</v>
      </c>
    </row>
    <row r="269" spans="1:9" customFormat="1">
      <c r="A269" s="107"/>
      <c r="B269" s="36"/>
      <c r="C269" s="450"/>
      <c r="D269" s="247"/>
      <c r="H269" s="12" t="s">
        <v>1562</v>
      </c>
    </row>
    <row r="270" spans="1:9" customFormat="1">
      <c r="A270" s="107" t="s">
        <v>8</v>
      </c>
      <c r="B270" s="36" t="s">
        <v>1110</v>
      </c>
      <c r="C270" s="247">
        <v>2</v>
      </c>
      <c r="D270" s="216" t="s">
        <v>311</v>
      </c>
      <c r="E270" s="95">
        <f>+_xlfn.XLOOKUP(I270,ccs!O:O,ccs!I:I,0,0,1)</f>
        <v>10331.25</v>
      </c>
      <c r="F270" s="149">
        <f>ROUND(ROUND(E270,2)*ROUND(C270,2),2)</f>
        <v>20662.5</v>
      </c>
      <c r="H270" s="12" t="s">
        <v>1562</v>
      </c>
      <c r="I270" t="str">
        <f>+_xlfn.CONCAT(H270,"-",A270)</f>
        <v>B4/27/09-D</v>
      </c>
    </row>
    <row r="271" spans="1:9" customFormat="1">
      <c r="A271" s="107"/>
      <c r="B271" s="36"/>
      <c r="C271" s="450"/>
      <c r="D271" s="247"/>
      <c r="H271" s="12" t="s">
        <v>1562</v>
      </c>
    </row>
    <row r="272" spans="1:9" customFormat="1">
      <c r="A272" s="107" t="s">
        <v>10</v>
      </c>
      <c r="B272" s="36" t="s">
        <v>1095</v>
      </c>
      <c r="C272" s="247">
        <v>1</v>
      </c>
      <c r="D272" s="247" t="s">
        <v>0</v>
      </c>
      <c r="E272" s="95">
        <f>+_xlfn.XLOOKUP(I272,ccs!O:O,ccs!I:I,0,0,1)</f>
        <v>26275</v>
      </c>
      <c r="F272" s="149">
        <f>ROUND(ROUND(E272,2)*ROUND(C272,2),2)</f>
        <v>26275</v>
      </c>
      <c r="H272" s="12" t="s">
        <v>1562</v>
      </c>
      <c r="I272" t="str">
        <f>+_xlfn.CONCAT(H272,"-",A272)</f>
        <v>B4/27/09-E</v>
      </c>
    </row>
    <row r="273" spans="1:9" customFormat="1">
      <c r="A273" s="107"/>
      <c r="B273" s="36"/>
      <c r="C273" s="450"/>
      <c r="D273" s="247"/>
      <c r="H273" s="12" t="s">
        <v>1562</v>
      </c>
    </row>
    <row r="274" spans="1:9" customFormat="1">
      <c r="A274" s="107" t="s">
        <v>11</v>
      </c>
      <c r="B274" s="36" t="s">
        <v>1096</v>
      </c>
      <c r="C274" s="247">
        <v>1</v>
      </c>
      <c r="D274" s="247" t="s">
        <v>0</v>
      </c>
      <c r="E274" s="95">
        <f>+_xlfn.XLOOKUP(I274,ccs!O:O,ccs!I:I,0,0,1)</f>
        <v>45025</v>
      </c>
      <c r="F274" s="149">
        <f>ROUND(ROUND(E274,2)*ROUND(C274,2),2)</f>
        <v>45025</v>
      </c>
      <c r="H274" s="12" t="s">
        <v>1562</v>
      </c>
      <c r="I274" t="str">
        <f>+_xlfn.CONCAT(H274,"-",A274)</f>
        <v>B4/27/09-F</v>
      </c>
    </row>
    <row r="275" spans="1:9" customFormat="1">
      <c r="A275" s="107"/>
      <c r="B275" s="36"/>
      <c r="C275" s="450"/>
      <c r="D275" s="247"/>
      <c r="H275" s="12" t="s">
        <v>1562</v>
      </c>
    </row>
    <row r="276" spans="1:9" customFormat="1">
      <c r="A276" s="107" t="s">
        <v>27</v>
      </c>
      <c r="B276" s="36" t="s">
        <v>1097</v>
      </c>
      <c r="C276" s="247">
        <v>1</v>
      </c>
      <c r="D276" s="247" t="s">
        <v>0</v>
      </c>
      <c r="E276" s="95">
        <f>+_xlfn.XLOOKUP(I276,ccs!O:O,ccs!I:I,0,0,1)</f>
        <v>45025</v>
      </c>
      <c r="F276" s="149">
        <f>ROUND(ROUND(E276,2)*ROUND(C276,2),2)</f>
        <v>45025</v>
      </c>
      <c r="H276" s="12" t="s">
        <v>1562</v>
      </c>
      <c r="I276" t="str">
        <f>+_xlfn.CONCAT(H276,"-",A276)</f>
        <v>B4/27/09-G</v>
      </c>
    </row>
    <row r="277" spans="1:9" customFormat="1">
      <c r="A277" s="107"/>
      <c r="B277" s="36"/>
      <c r="C277" s="450"/>
      <c r="D277" s="247"/>
      <c r="H277" s="12" t="s">
        <v>1562</v>
      </c>
    </row>
    <row r="278" spans="1:9" customFormat="1">
      <c r="A278" s="107" t="s">
        <v>28</v>
      </c>
      <c r="B278" s="36" t="s">
        <v>1098</v>
      </c>
      <c r="C278" s="247">
        <v>1</v>
      </c>
      <c r="D278" s="247" t="s">
        <v>0</v>
      </c>
      <c r="E278" s="95">
        <f>+_xlfn.XLOOKUP(I278,ccs!O:O,ccs!I:I,0,0,1)</f>
        <v>517.19000000000005</v>
      </c>
      <c r="F278" s="149">
        <f>ROUND(ROUND(E278,2)*ROUND(C278,2),2)</f>
        <v>517.19000000000005</v>
      </c>
      <c r="H278" s="12" t="s">
        <v>1562</v>
      </c>
      <c r="I278" t="str">
        <f>+_xlfn.CONCAT(H278,"-",A278)</f>
        <v>B4/27/09-H</v>
      </c>
    </row>
    <row r="279" spans="1:9" customFormat="1">
      <c r="A279" s="107"/>
      <c r="B279" s="36"/>
      <c r="C279" s="450"/>
      <c r="D279" s="247"/>
      <c r="H279" s="12" t="s">
        <v>1562</v>
      </c>
    </row>
    <row r="280" spans="1:9" customFormat="1">
      <c r="A280" s="107" t="s">
        <v>33</v>
      </c>
      <c r="B280" s="36" t="s">
        <v>1099</v>
      </c>
      <c r="C280" s="247">
        <v>2</v>
      </c>
      <c r="D280" s="216" t="s">
        <v>311</v>
      </c>
      <c r="E280" s="95">
        <f>+_xlfn.XLOOKUP(I280,ccs!O:O,ccs!I:I,0,0,1)</f>
        <v>10037.5</v>
      </c>
      <c r="F280" s="149">
        <f>ROUND(ROUND(E280,2)*ROUND(C280,2),2)</f>
        <v>20075</v>
      </c>
      <c r="H280" s="12" t="s">
        <v>1562</v>
      </c>
      <c r="I280" t="str">
        <f>+_xlfn.CONCAT(H280,"-",A280)</f>
        <v>B4/27/09-J</v>
      </c>
    </row>
    <row r="281" spans="1:9" customFormat="1">
      <c r="A281" s="107"/>
      <c r="B281" s="36"/>
      <c r="C281" s="450"/>
      <c r="D281" s="247"/>
      <c r="H281" s="12" t="s">
        <v>1562</v>
      </c>
    </row>
    <row r="282" spans="1:9" customFormat="1">
      <c r="A282" s="107"/>
      <c r="B282" s="35" t="s">
        <v>1100</v>
      </c>
      <c r="C282" s="450"/>
      <c r="D282" s="252"/>
      <c r="H282" s="12" t="s">
        <v>1562</v>
      </c>
    </row>
    <row r="283" spans="1:9" customFormat="1">
      <c r="A283" s="107"/>
      <c r="B283" s="35"/>
      <c r="C283" s="450"/>
      <c r="D283" s="252"/>
      <c r="H283" s="12" t="s">
        <v>1562</v>
      </c>
    </row>
    <row r="284" spans="1:9" customFormat="1">
      <c r="A284" s="107" t="s">
        <v>34</v>
      </c>
      <c r="B284" s="36" t="s">
        <v>1101</v>
      </c>
      <c r="C284" s="247">
        <v>1</v>
      </c>
      <c r="D284" s="247" t="s">
        <v>0</v>
      </c>
      <c r="E284" s="95">
        <f>+_xlfn.XLOOKUP(I284,ccs!O:O,ccs!I:I,0,0,1)</f>
        <v>45025</v>
      </c>
      <c r="F284" s="149">
        <f>ROUND(ROUND(E284,2)*ROUND(C284,2),2)</f>
        <v>45025</v>
      </c>
      <c r="H284" s="12" t="s">
        <v>1562</v>
      </c>
      <c r="I284" t="str">
        <f>+_xlfn.CONCAT(H284,"-",A284)</f>
        <v>B4/27/09-K</v>
      </c>
    </row>
    <row r="285" spans="1:9" customFormat="1">
      <c r="A285" s="107"/>
      <c r="B285" s="36"/>
      <c r="C285" s="450"/>
      <c r="D285" s="247"/>
      <c r="H285" s="12" t="s">
        <v>1562</v>
      </c>
    </row>
    <row r="286" spans="1:9" customFormat="1">
      <c r="A286" s="107" t="s">
        <v>39</v>
      </c>
      <c r="B286" s="36" t="s">
        <v>1102</v>
      </c>
      <c r="C286" s="247">
        <v>2</v>
      </c>
      <c r="D286" s="216" t="s">
        <v>311</v>
      </c>
      <c r="E286" s="95">
        <f>+_xlfn.XLOOKUP(I286,ccs!O:O,ccs!I:I,0,0,1)</f>
        <v>2193.75</v>
      </c>
      <c r="F286" s="149">
        <f>ROUND(ROUND(E286,2)*ROUND(C286,2),2)</f>
        <v>4387.5</v>
      </c>
      <c r="H286" s="12" t="s">
        <v>1562</v>
      </c>
      <c r="I286" t="str">
        <f>+_xlfn.CONCAT(H286,"-",A286)</f>
        <v>B4/27/09-L</v>
      </c>
    </row>
    <row r="287" spans="1:9" customFormat="1">
      <c r="A287" s="107"/>
      <c r="B287" s="35"/>
      <c r="C287" s="450"/>
      <c r="D287" s="252"/>
      <c r="H287" s="12" t="s">
        <v>1562</v>
      </c>
    </row>
    <row r="288" spans="1:9" customFormat="1">
      <c r="A288" s="107"/>
      <c r="B288" s="35" t="s">
        <v>1103</v>
      </c>
      <c r="C288" s="450"/>
      <c r="D288" s="252"/>
      <c r="H288" s="12" t="s">
        <v>1562</v>
      </c>
    </row>
    <row r="289" spans="1:9" customFormat="1">
      <c r="A289" s="107"/>
      <c r="B289" s="35"/>
      <c r="C289" s="450"/>
      <c r="D289" s="252"/>
      <c r="H289" s="12" t="s">
        <v>1562</v>
      </c>
    </row>
    <row r="290" spans="1:9" customFormat="1" ht="31">
      <c r="A290" s="107" t="s">
        <v>38</v>
      </c>
      <c r="B290" s="36" t="s">
        <v>1104</v>
      </c>
      <c r="C290" s="247">
        <v>2</v>
      </c>
      <c r="D290" s="216" t="s">
        <v>311</v>
      </c>
      <c r="E290" s="95">
        <f>+_xlfn.XLOOKUP(I290,ccs!O:O,ccs!I:I,0,0,1)</f>
        <v>1959.38</v>
      </c>
      <c r="F290" s="149">
        <f>ROUND(ROUND(E290,2)*ROUND(C290,2),2)</f>
        <v>3918.76</v>
      </c>
      <c r="H290" s="12" t="s">
        <v>1562</v>
      </c>
      <c r="I290" t="str">
        <f>+_xlfn.CONCAT(H290,"-",A290)</f>
        <v>B4/27/09-M</v>
      </c>
    </row>
    <row r="291" spans="1:9" customFormat="1">
      <c r="A291" s="107"/>
      <c r="B291" s="36"/>
      <c r="C291" s="450"/>
      <c r="D291" s="247"/>
      <c r="H291" s="12" t="s">
        <v>1562</v>
      </c>
    </row>
    <row r="292" spans="1:9" customFormat="1">
      <c r="A292" s="107" t="s">
        <v>205</v>
      </c>
      <c r="B292" s="36" t="s">
        <v>1105</v>
      </c>
      <c r="C292" s="247">
        <v>2</v>
      </c>
      <c r="D292" s="216" t="s">
        <v>311</v>
      </c>
      <c r="E292" s="95">
        <f>+_xlfn.XLOOKUP(I292,ccs!O:O,ccs!I:I,0,0,1)</f>
        <v>6581.25</v>
      </c>
      <c r="F292" s="149">
        <f>ROUND(ROUND(E292,2)*ROUND(C292,2),2)</f>
        <v>13162.5</v>
      </c>
      <c r="H292" s="12" t="s">
        <v>1562</v>
      </c>
      <c r="I292" t="str">
        <f>+_xlfn.CONCAT(H292,"-",A292)</f>
        <v>B4/27/09-N</v>
      </c>
    </row>
    <row r="293" spans="1:9" customFormat="1">
      <c r="A293" s="107"/>
      <c r="B293" s="36"/>
      <c r="C293" s="450"/>
      <c r="D293" s="216"/>
      <c r="H293" s="12" t="s">
        <v>1562</v>
      </c>
    </row>
    <row r="294" spans="1:9" customFormat="1">
      <c r="A294" s="107"/>
      <c r="B294" s="1" t="s">
        <v>1106</v>
      </c>
      <c r="C294" s="450"/>
      <c r="D294" s="247"/>
      <c r="H294" s="12" t="s">
        <v>1562</v>
      </c>
    </row>
    <row r="295" spans="1:9" customFormat="1">
      <c r="A295" s="107"/>
      <c r="B295" s="1"/>
      <c r="C295" s="450"/>
      <c r="D295" s="247"/>
      <c r="H295" s="12" t="s">
        <v>1562</v>
      </c>
    </row>
    <row r="296" spans="1:9" customFormat="1">
      <c r="A296" s="107" t="s">
        <v>414</v>
      </c>
      <c r="B296" s="36" t="s">
        <v>983</v>
      </c>
      <c r="C296" s="247">
        <v>1</v>
      </c>
      <c r="D296" s="247" t="s">
        <v>0</v>
      </c>
      <c r="E296" s="95">
        <f>+_xlfn.XLOOKUP(I296,ccs!O:O,ccs!I:I,0,0,1)</f>
        <v>9375</v>
      </c>
      <c r="F296" s="149">
        <f>ROUND(ROUND(E296,2)*ROUND(C296,2),2)</f>
        <v>9375</v>
      </c>
      <c r="H296" s="12" t="s">
        <v>1562</v>
      </c>
      <c r="I296" t="str">
        <f>+_xlfn.CONCAT(H296,"-",A296)</f>
        <v>B4/27/09-P</v>
      </c>
    </row>
    <row r="297" spans="1:9" customFormat="1">
      <c r="A297" s="107"/>
      <c r="B297" s="1"/>
      <c r="C297" s="450"/>
      <c r="D297" s="247"/>
      <c r="H297" s="12" t="s">
        <v>1562</v>
      </c>
    </row>
    <row r="298" spans="1:9" customFormat="1">
      <c r="A298" s="107" t="s">
        <v>416</v>
      </c>
      <c r="B298" s="36" t="s">
        <v>984</v>
      </c>
      <c r="C298" s="247">
        <v>1</v>
      </c>
      <c r="D298" s="247" t="s">
        <v>0</v>
      </c>
      <c r="E298" s="95">
        <f>+_xlfn.XLOOKUP(I298,ccs!O:O,ccs!I:I,0,0,1)</f>
        <v>4375</v>
      </c>
      <c r="F298" s="149">
        <f>ROUND(ROUND(E298,2)*ROUND(C298,2),2)</f>
        <v>4375</v>
      </c>
      <c r="H298" s="12" t="s">
        <v>1562</v>
      </c>
      <c r="I298" t="str">
        <f>+_xlfn.CONCAT(H298,"-",A298)</f>
        <v>B4/27/09-Q</v>
      </c>
    </row>
    <row r="299" spans="1:9" customFormat="1">
      <c r="A299" s="107"/>
      <c r="B299" s="36"/>
      <c r="C299" s="450"/>
      <c r="D299" s="247"/>
      <c r="H299" s="12" t="s">
        <v>1562</v>
      </c>
    </row>
    <row r="300" spans="1:9" customFormat="1">
      <c r="A300" s="288"/>
      <c r="B300" s="58" t="s">
        <v>1111</v>
      </c>
      <c r="C300" s="247"/>
      <c r="D300" s="247"/>
      <c r="H300" s="12" t="s">
        <v>1563</v>
      </c>
    </row>
    <row r="301" spans="1:9" customFormat="1">
      <c r="A301" s="288"/>
      <c r="B301" s="59"/>
      <c r="C301" s="247"/>
      <c r="D301" s="247"/>
      <c r="H301" s="12" t="s">
        <v>1563</v>
      </c>
    </row>
    <row r="302" spans="1:9" customFormat="1">
      <c r="A302" s="107"/>
      <c r="B302" s="35" t="s">
        <v>1112</v>
      </c>
      <c r="C302" s="247"/>
      <c r="D302" s="247"/>
      <c r="H302" s="12" t="s">
        <v>1563</v>
      </c>
    </row>
    <row r="303" spans="1:9" customFormat="1">
      <c r="A303" s="107"/>
      <c r="B303" s="35"/>
      <c r="C303" s="247"/>
      <c r="D303" s="247"/>
      <c r="H303" s="12" t="s">
        <v>1563</v>
      </c>
    </row>
    <row r="304" spans="1:9" customFormat="1" ht="31">
      <c r="A304" s="107" t="s">
        <v>5</v>
      </c>
      <c r="B304" s="36" t="s">
        <v>1113</v>
      </c>
      <c r="C304" s="247">
        <v>1</v>
      </c>
      <c r="D304" s="216" t="s">
        <v>311</v>
      </c>
      <c r="E304" s="95">
        <f>+_xlfn.XLOOKUP(I304,ccs!O:O,ccs!I:I,0,0,1)</f>
        <v>70020</v>
      </c>
      <c r="F304" s="149">
        <f>ROUND(ROUND(E304,2)*ROUND(C304,2),2)</f>
        <v>70020</v>
      </c>
      <c r="H304" s="12" t="s">
        <v>1563</v>
      </c>
      <c r="I304" t="str">
        <f>+_xlfn.CONCAT(H304,"-",A304)</f>
        <v>B4/27/10-A</v>
      </c>
    </row>
    <row r="305" spans="1:9" customFormat="1">
      <c r="A305" s="107"/>
      <c r="B305" s="460"/>
      <c r="C305" s="461"/>
      <c r="D305" s="461"/>
      <c r="H305" s="12" t="s">
        <v>1563</v>
      </c>
    </row>
    <row r="306" spans="1:9" customFormat="1">
      <c r="A306" s="107"/>
      <c r="B306" s="35" t="s">
        <v>1114</v>
      </c>
      <c r="C306" s="461"/>
      <c r="D306" s="461"/>
      <c r="H306" s="12" t="s">
        <v>1563</v>
      </c>
    </row>
    <row r="307" spans="1:9" customFormat="1">
      <c r="A307" s="107"/>
      <c r="B307" s="36"/>
      <c r="C307" s="461"/>
      <c r="D307" s="461"/>
      <c r="H307" s="12" t="s">
        <v>1563</v>
      </c>
    </row>
    <row r="308" spans="1:9" customFormat="1" ht="31">
      <c r="A308" s="107" t="s">
        <v>6</v>
      </c>
      <c r="B308" s="36" t="s">
        <v>1115</v>
      </c>
      <c r="C308" s="247">
        <v>1</v>
      </c>
      <c r="D308" s="216" t="s">
        <v>0</v>
      </c>
      <c r="E308" s="95">
        <f>+_xlfn.XLOOKUP(I308,ccs!O:O,ccs!I:I,0,0,1)</f>
        <v>116700</v>
      </c>
      <c r="F308" s="149">
        <f>ROUND(ROUND(E308,2)*ROUND(C308,2),2)</f>
        <v>116700</v>
      </c>
      <c r="H308" s="12" t="s">
        <v>1563</v>
      </c>
      <c r="I308" t="str">
        <f>+_xlfn.CONCAT(H308,"-",A308)</f>
        <v>B4/27/10-B</v>
      </c>
    </row>
    <row r="309" spans="1:9" customFormat="1">
      <c r="A309" s="107"/>
      <c r="B309" s="36"/>
      <c r="C309" s="461"/>
      <c r="D309" s="461"/>
      <c r="H309" s="12" t="s">
        <v>1563</v>
      </c>
    </row>
    <row r="310" spans="1:9" customFormat="1" ht="31">
      <c r="A310" s="107" t="s">
        <v>7</v>
      </c>
      <c r="B310" s="36" t="s">
        <v>1116</v>
      </c>
      <c r="C310" s="247">
        <v>1</v>
      </c>
      <c r="D310" s="216" t="s">
        <v>0</v>
      </c>
      <c r="E310" s="95">
        <f>+_xlfn.XLOOKUP(I310,ccs!O:O,ccs!I:I,0,0,1)</f>
        <v>210450</v>
      </c>
      <c r="F310" s="149">
        <f>ROUND(ROUND(E310,2)*ROUND(C310,2),2)</f>
        <v>210450</v>
      </c>
      <c r="H310" s="12" t="s">
        <v>1563</v>
      </c>
      <c r="I310" t="str">
        <f>+_xlfn.CONCAT(H310,"-",A310)</f>
        <v>B4/27/10-C</v>
      </c>
    </row>
    <row r="311" spans="1:9" customFormat="1">
      <c r="A311" s="107"/>
      <c r="B311" s="460"/>
      <c r="C311" s="461"/>
      <c r="D311" s="461"/>
      <c r="H311" s="12" t="s">
        <v>1563</v>
      </c>
    </row>
    <row r="312" spans="1:9" customFormat="1">
      <c r="A312" s="107"/>
      <c r="B312" s="1" t="s">
        <v>982</v>
      </c>
      <c r="C312" s="247"/>
      <c r="D312" s="247"/>
      <c r="H312" s="12" t="s">
        <v>1563</v>
      </c>
    </row>
    <row r="313" spans="1:9" customFormat="1">
      <c r="A313" s="107"/>
      <c r="B313" s="1"/>
      <c r="C313" s="247"/>
      <c r="D313" s="247"/>
      <c r="H313" s="12" t="s">
        <v>1563</v>
      </c>
    </row>
    <row r="314" spans="1:9" customFormat="1">
      <c r="A314" s="107" t="s">
        <v>8</v>
      </c>
      <c r="B314" s="36" t="s">
        <v>983</v>
      </c>
      <c r="C314" s="247">
        <v>1</v>
      </c>
      <c r="D314" s="247" t="s">
        <v>0</v>
      </c>
      <c r="E314" s="95">
        <f>+_xlfn.XLOOKUP(I314,ccs!O:O,ccs!I:I,0,0,1)</f>
        <v>9375</v>
      </c>
      <c r="F314" s="149">
        <f>ROUND(ROUND(E314,2)*ROUND(C314,2),2)</f>
        <v>9375</v>
      </c>
      <c r="H314" s="12" t="s">
        <v>1563</v>
      </c>
      <c r="I314" t="str">
        <f>+_xlfn.CONCAT(H314,"-",A314)</f>
        <v>B4/27/10-D</v>
      </c>
    </row>
    <row r="315" spans="1:9" customFormat="1">
      <c r="A315" s="107"/>
      <c r="B315" s="1"/>
      <c r="C315" s="247"/>
      <c r="D315" s="247"/>
      <c r="H315" s="12" t="s">
        <v>1563</v>
      </c>
    </row>
    <row r="316" spans="1:9" customFormat="1">
      <c r="A316" s="107" t="s">
        <v>10</v>
      </c>
      <c r="B316" s="36" t="s">
        <v>984</v>
      </c>
      <c r="C316" s="247">
        <v>1</v>
      </c>
      <c r="D316" s="247" t="s">
        <v>0</v>
      </c>
      <c r="E316" s="95">
        <f>+_xlfn.XLOOKUP(I316,ccs!O:O,ccs!I:I,0,0,1)</f>
        <v>4375</v>
      </c>
      <c r="F316" s="149">
        <f>ROUND(ROUND(E316,2)*ROUND(C316,2),2)</f>
        <v>4375</v>
      </c>
      <c r="H316" s="12" t="s">
        <v>1563</v>
      </c>
      <c r="I316" t="str">
        <f>+_xlfn.CONCAT(H316,"-",A316)</f>
        <v>B4/27/10-E</v>
      </c>
    </row>
    <row r="317" spans="1:9" customFormat="1">
      <c r="A317" s="288"/>
      <c r="B317" s="59"/>
      <c r="C317" s="247"/>
      <c r="D317" s="247"/>
      <c r="H317" s="12" t="s">
        <v>1563</v>
      </c>
    </row>
    <row r="318" spans="1:9" customFormat="1" ht="31">
      <c r="A318" s="288"/>
      <c r="B318" s="58" t="s">
        <v>1117</v>
      </c>
      <c r="C318" s="247"/>
      <c r="D318" s="247"/>
      <c r="H318" s="12" t="s">
        <v>1563</v>
      </c>
    </row>
    <row r="319" spans="1:9" customFormat="1">
      <c r="A319" s="288"/>
      <c r="B319" s="59"/>
      <c r="C319" s="247"/>
      <c r="D319" s="247"/>
      <c r="H319" s="12" t="s">
        <v>1563</v>
      </c>
    </row>
    <row r="320" spans="1:9" customFormat="1">
      <c r="A320" s="288"/>
      <c r="B320" s="58" t="s">
        <v>1118</v>
      </c>
      <c r="C320" s="247"/>
      <c r="D320" s="247"/>
      <c r="H320" s="12" t="s">
        <v>1563</v>
      </c>
    </row>
    <row r="321" spans="1:9" customFormat="1">
      <c r="A321" s="288"/>
      <c r="B321" s="59"/>
      <c r="C321" s="247"/>
      <c r="D321" s="247"/>
      <c r="H321" s="12" t="s">
        <v>1563</v>
      </c>
    </row>
    <row r="322" spans="1:9" customFormat="1" ht="31">
      <c r="A322" s="107" t="s">
        <v>11</v>
      </c>
      <c r="B322" s="36" t="s">
        <v>1119</v>
      </c>
      <c r="C322" s="247">
        <v>2</v>
      </c>
      <c r="D322" s="216" t="s">
        <v>311</v>
      </c>
      <c r="E322" s="95">
        <f>+_xlfn.XLOOKUP(I322,ccs!O:O,ccs!I:I,0,0,1)</f>
        <v>0</v>
      </c>
      <c r="F322" s="149">
        <f>ROUND(ROUND(E322,2)*ROUND(C322,2),2)</f>
        <v>0</v>
      </c>
      <c r="H322" s="12" t="s">
        <v>1563</v>
      </c>
      <c r="I322" t="str">
        <f>+_xlfn.CONCAT(H322,"-",A322)</f>
        <v>B4/27/10-F</v>
      </c>
    </row>
    <row r="323" spans="1:9" customFormat="1">
      <c r="A323" s="107"/>
      <c r="B323" s="36"/>
      <c r="C323" s="247"/>
      <c r="D323" s="461"/>
      <c r="H323" s="12" t="s">
        <v>1563</v>
      </c>
    </row>
    <row r="324" spans="1:9" customFormat="1">
      <c r="A324" s="107" t="s">
        <v>27</v>
      </c>
      <c r="B324" s="36" t="s">
        <v>1120</v>
      </c>
      <c r="C324" s="247">
        <v>65</v>
      </c>
      <c r="D324" s="216" t="s">
        <v>311</v>
      </c>
      <c r="E324" s="95">
        <f>+_xlfn.XLOOKUP(I324,ccs!O:O,ccs!I:I,0,0,1)</f>
        <v>4239.6000000000004</v>
      </c>
      <c r="F324" s="149">
        <f>ROUND(ROUND(E324,2)*ROUND(C324,2),2)</f>
        <v>275574</v>
      </c>
      <c r="H324" s="12" t="s">
        <v>1563</v>
      </c>
      <c r="I324" t="str">
        <f>+_xlfn.CONCAT(H324,"-",A324)</f>
        <v>B4/27/10-G</v>
      </c>
    </row>
    <row r="325" spans="1:9" customFormat="1">
      <c r="A325" s="107"/>
      <c r="B325" s="251"/>
      <c r="C325" s="247"/>
      <c r="D325" s="247"/>
      <c r="H325" s="12" t="s">
        <v>1563</v>
      </c>
    </row>
    <row r="326" spans="1:9" customFormat="1">
      <c r="A326" s="107" t="s">
        <v>28</v>
      </c>
      <c r="B326" s="36" t="s">
        <v>1121</v>
      </c>
      <c r="C326" s="247">
        <v>12</v>
      </c>
      <c r="D326" s="216" t="s">
        <v>311</v>
      </c>
      <c r="E326" s="95">
        <f>+_xlfn.XLOOKUP(I326,ccs!O:O,ccs!I:I,0,0,1)</f>
        <v>3409.38</v>
      </c>
      <c r="F326" s="149">
        <f>ROUND(ROUND(E326,2)*ROUND(C326,2),2)</f>
        <v>40912.559999999998</v>
      </c>
      <c r="H326" s="12" t="s">
        <v>1563</v>
      </c>
      <c r="I326" t="str">
        <f>+_xlfn.CONCAT(H326,"-",A326)</f>
        <v>B4/27/10-H</v>
      </c>
    </row>
    <row r="327" spans="1:9" customFormat="1">
      <c r="A327" s="107"/>
      <c r="B327" s="251"/>
      <c r="C327" s="247"/>
      <c r="D327" s="247"/>
      <c r="H327" s="12" t="s">
        <v>1563</v>
      </c>
    </row>
    <row r="328" spans="1:9" customFormat="1">
      <c r="A328" s="107" t="s">
        <v>33</v>
      </c>
      <c r="B328" s="36" t="s">
        <v>1122</v>
      </c>
      <c r="C328" s="247">
        <v>1</v>
      </c>
      <c r="D328" s="216" t="s">
        <v>311</v>
      </c>
      <c r="E328" s="95">
        <f>+_xlfn.XLOOKUP(I328,ccs!O:O,ccs!I:I,0,0,1)</f>
        <v>28897.14</v>
      </c>
      <c r="F328" s="149">
        <f>ROUND(ROUND(E328,2)*ROUND(C328,2),2)</f>
        <v>28897.14</v>
      </c>
      <c r="H328" s="12" t="s">
        <v>1563</v>
      </c>
      <c r="I328" t="str">
        <f>+_xlfn.CONCAT(H328,"-",A328)</f>
        <v>B4/27/10-J</v>
      </c>
    </row>
    <row r="329" spans="1:9" customFormat="1">
      <c r="A329" s="107"/>
      <c r="B329" s="251"/>
      <c r="C329" s="247"/>
      <c r="D329" s="247"/>
      <c r="H329" s="12" t="s">
        <v>1563</v>
      </c>
    </row>
    <row r="330" spans="1:9" customFormat="1">
      <c r="A330" s="107" t="s">
        <v>34</v>
      </c>
      <c r="B330" s="36" t="s">
        <v>1123</v>
      </c>
      <c r="C330" s="247">
        <v>1</v>
      </c>
      <c r="D330" s="216" t="s">
        <v>0</v>
      </c>
      <c r="E330" s="95">
        <f>+_xlfn.XLOOKUP(I330,ccs!O:O,ccs!I:I,0,0,1)</f>
        <v>60215.93</v>
      </c>
      <c r="F330" s="149">
        <f>ROUND(ROUND(E330,2)*ROUND(C330,2),2)</f>
        <v>60215.93</v>
      </c>
      <c r="H330" s="12" t="s">
        <v>1563</v>
      </c>
      <c r="I330" t="str">
        <f>+_xlfn.CONCAT(H330,"-",A330)</f>
        <v>B4/27/10-K</v>
      </c>
    </row>
    <row r="331" spans="1:9" customFormat="1">
      <c r="A331" s="107"/>
      <c r="B331" s="251"/>
      <c r="C331" s="247"/>
      <c r="D331" s="247"/>
      <c r="H331" s="12" t="s">
        <v>1563</v>
      </c>
    </row>
    <row r="332" spans="1:9" customFormat="1">
      <c r="A332" s="107"/>
      <c r="B332" s="255" t="s">
        <v>1124</v>
      </c>
      <c r="C332" s="247"/>
      <c r="D332" s="247"/>
      <c r="H332" s="12" t="s">
        <v>1563</v>
      </c>
    </row>
    <row r="333" spans="1:9" customFormat="1">
      <c r="A333" s="107"/>
      <c r="B333" s="59"/>
      <c r="C333" s="247"/>
      <c r="D333" s="247"/>
      <c r="H333" s="12" t="s">
        <v>1563</v>
      </c>
    </row>
    <row r="334" spans="1:9" customFormat="1">
      <c r="A334" s="288" t="s">
        <v>39</v>
      </c>
      <c r="B334" s="59" t="s">
        <v>983</v>
      </c>
      <c r="C334" s="247">
        <v>1</v>
      </c>
      <c r="D334" s="247" t="s">
        <v>0</v>
      </c>
      <c r="E334" s="95">
        <f>+_xlfn.XLOOKUP(I334,ccs!O:O,ccs!I:I,0,0,1)</f>
        <v>9375</v>
      </c>
      <c r="F334" s="149">
        <f>ROUND(ROUND(E334,2)*ROUND(C334,2),2)</f>
        <v>9375</v>
      </c>
      <c r="H334" s="12" t="s">
        <v>1563</v>
      </c>
      <c r="I334" t="str">
        <f>+_xlfn.CONCAT(H334,"-",A334)</f>
        <v>B4/27/10-L</v>
      </c>
    </row>
    <row r="335" spans="1:9" customFormat="1">
      <c r="A335" s="288"/>
      <c r="B335" s="59"/>
      <c r="C335" s="247"/>
      <c r="D335" s="247"/>
      <c r="H335" s="12" t="s">
        <v>1563</v>
      </c>
    </row>
    <row r="336" spans="1:9" customFormat="1">
      <c r="A336" s="288" t="s">
        <v>38</v>
      </c>
      <c r="B336" s="59" t="s">
        <v>984</v>
      </c>
      <c r="C336" s="247">
        <v>1</v>
      </c>
      <c r="D336" s="247" t="s">
        <v>0</v>
      </c>
      <c r="E336" s="95">
        <f>+_xlfn.XLOOKUP(I336,ccs!O:O,ccs!I:I,0,0,1)</f>
        <v>4375</v>
      </c>
      <c r="F336" s="149">
        <f>ROUND(ROUND(E336,2)*ROUND(C336,2),2)</f>
        <v>4375</v>
      </c>
      <c r="H336" s="12" t="s">
        <v>1563</v>
      </c>
      <c r="I336" t="str">
        <f>+_xlfn.CONCAT(H336,"-",A336)</f>
        <v>B4/27/10-M</v>
      </c>
    </row>
    <row r="337" spans="1:9" customFormat="1">
      <c r="A337" s="288"/>
      <c r="B337" s="59"/>
      <c r="C337" s="247"/>
      <c r="D337" s="247"/>
      <c r="H337" s="12" t="s">
        <v>1563</v>
      </c>
    </row>
    <row r="338" spans="1:9" customFormat="1" ht="31">
      <c r="A338" s="288"/>
      <c r="B338" s="58" t="s">
        <v>1125</v>
      </c>
      <c r="C338" s="247"/>
      <c r="D338" s="247"/>
      <c r="H338" s="12" t="s">
        <v>1564</v>
      </c>
    </row>
    <row r="339" spans="1:9" customFormat="1">
      <c r="A339" s="288"/>
      <c r="B339" s="58"/>
      <c r="C339" s="247"/>
      <c r="D339" s="247"/>
      <c r="H339" s="12" t="s">
        <v>1564</v>
      </c>
    </row>
    <row r="340" spans="1:9" customFormat="1">
      <c r="A340" s="288"/>
      <c r="B340" s="255" t="s">
        <v>1118</v>
      </c>
      <c r="C340" s="247"/>
      <c r="D340" s="247"/>
      <c r="H340" s="12" t="s">
        <v>1564</v>
      </c>
    </row>
    <row r="341" spans="1:9" customFormat="1">
      <c r="A341" s="288"/>
      <c r="B341" s="59"/>
      <c r="C341" s="247"/>
      <c r="D341" s="247"/>
      <c r="H341" s="12" t="s">
        <v>1564</v>
      </c>
    </row>
    <row r="342" spans="1:9" customFormat="1">
      <c r="A342" s="288" t="s">
        <v>5</v>
      </c>
      <c r="B342" s="59" t="s">
        <v>1126</v>
      </c>
      <c r="C342" s="247">
        <v>2</v>
      </c>
      <c r="D342" s="247" t="s">
        <v>311</v>
      </c>
      <c r="E342" s="95">
        <f>+_xlfn.XLOOKUP(I342,ccs!O:O,ccs!I:I,0,0,1)</f>
        <v>1381.25</v>
      </c>
      <c r="F342" s="149">
        <f>ROUND(ROUND(E342,2)*ROUND(C342,2),2)</f>
        <v>2762.5</v>
      </c>
      <c r="H342" s="12" t="s">
        <v>1564</v>
      </c>
      <c r="I342" t="str">
        <f>+_xlfn.CONCAT(H342,"-",A342)</f>
        <v>B4/27/11-A</v>
      </c>
    </row>
    <row r="343" spans="1:9" customFormat="1">
      <c r="A343" s="288"/>
      <c r="B343" s="59"/>
      <c r="C343" s="247"/>
      <c r="D343" s="247"/>
      <c r="H343" s="12" t="s">
        <v>1564</v>
      </c>
    </row>
    <row r="344" spans="1:9" customFormat="1">
      <c r="A344" s="288" t="s">
        <v>6</v>
      </c>
      <c r="B344" s="59" t="s">
        <v>1127</v>
      </c>
      <c r="C344" s="247">
        <v>2</v>
      </c>
      <c r="D344" s="247" t="s">
        <v>311</v>
      </c>
      <c r="E344" s="95">
        <f>+_xlfn.XLOOKUP(I344,ccs!O:O,ccs!I:I,0,0,1)</f>
        <v>1540.63</v>
      </c>
      <c r="F344" s="149">
        <f>ROUND(ROUND(E344,2)*ROUND(C344,2),2)</f>
        <v>3081.26</v>
      </c>
      <c r="H344" s="12" t="s">
        <v>1564</v>
      </c>
      <c r="I344" t="str">
        <f>+_xlfn.CONCAT(H344,"-",A344)</f>
        <v>B4/27/11-B</v>
      </c>
    </row>
    <row r="345" spans="1:9" customFormat="1">
      <c r="A345" s="288"/>
      <c r="B345" s="59"/>
      <c r="C345" s="247"/>
      <c r="D345" s="247"/>
      <c r="H345" s="12" t="s">
        <v>1564</v>
      </c>
    </row>
    <row r="346" spans="1:9" customFormat="1">
      <c r="A346" s="288" t="s">
        <v>7</v>
      </c>
      <c r="B346" s="59" t="s">
        <v>1128</v>
      </c>
      <c r="C346" s="247">
        <v>2</v>
      </c>
      <c r="D346" s="247" t="s">
        <v>311</v>
      </c>
      <c r="E346" s="95">
        <f>+_xlfn.XLOOKUP(I346,ccs!O:O,ccs!I:I,0,0,1)</f>
        <v>1721.88</v>
      </c>
      <c r="F346" s="149">
        <f>ROUND(ROUND(E346,2)*ROUND(C346,2),2)</f>
        <v>3443.76</v>
      </c>
      <c r="H346" s="12" t="s">
        <v>1564</v>
      </c>
      <c r="I346" t="str">
        <f>+_xlfn.CONCAT(H346,"-",A346)</f>
        <v>B4/27/11-C</v>
      </c>
    </row>
    <row r="347" spans="1:9" customFormat="1">
      <c r="A347" s="288"/>
      <c r="B347" s="59"/>
      <c r="C347" s="247"/>
      <c r="D347" s="247"/>
      <c r="H347" s="12" t="s">
        <v>1564</v>
      </c>
    </row>
    <row r="348" spans="1:9" customFormat="1">
      <c r="A348" s="288" t="s">
        <v>8</v>
      </c>
      <c r="B348" s="59" t="s">
        <v>1129</v>
      </c>
      <c r="C348" s="247">
        <v>2</v>
      </c>
      <c r="D348" s="247" t="s">
        <v>311</v>
      </c>
      <c r="E348" s="95">
        <f>+_xlfn.XLOOKUP(I348,ccs!O:O,ccs!I:I,0,0,1)</f>
        <v>2193.75</v>
      </c>
      <c r="F348" s="149">
        <f>ROUND(ROUND(E348,2)*ROUND(C348,2),2)</f>
        <v>4387.5</v>
      </c>
      <c r="H348" s="12" t="s">
        <v>1564</v>
      </c>
      <c r="I348" t="str">
        <f>+_xlfn.CONCAT(H348,"-",A348)</f>
        <v>B4/27/11-D</v>
      </c>
    </row>
    <row r="349" spans="1:9" customFormat="1">
      <c r="A349" s="288"/>
      <c r="B349" s="59"/>
      <c r="C349" s="247"/>
      <c r="D349" s="247"/>
      <c r="H349" s="12" t="s">
        <v>1564</v>
      </c>
    </row>
    <row r="350" spans="1:9" customFormat="1">
      <c r="A350" s="288" t="s">
        <v>10</v>
      </c>
      <c r="B350" s="59" t="s">
        <v>1130</v>
      </c>
      <c r="C350" s="247">
        <v>2</v>
      </c>
      <c r="D350" s="247" t="s">
        <v>311</v>
      </c>
      <c r="E350" s="95">
        <f>+_xlfn.XLOOKUP(I350,ccs!O:O,ccs!I:I,0,0,1)</f>
        <v>17500</v>
      </c>
      <c r="F350" s="149">
        <f>ROUND(ROUND(E350,2)*ROUND(C350,2),2)</f>
        <v>35000</v>
      </c>
      <c r="H350" s="12" t="s">
        <v>1564</v>
      </c>
      <c r="I350" t="str">
        <f>+_xlfn.CONCAT(H350,"-",A350)</f>
        <v>B4/27/11-E</v>
      </c>
    </row>
    <row r="351" spans="1:9" customFormat="1">
      <c r="A351" s="288"/>
      <c r="B351" s="59"/>
      <c r="C351" s="247"/>
      <c r="D351" s="247"/>
      <c r="H351" s="12" t="s">
        <v>1564</v>
      </c>
    </row>
    <row r="352" spans="1:9" customFormat="1">
      <c r="A352" s="288"/>
      <c r="B352" s="255" t="s">
        <v>1131</v>
      </c>
      <c r="C352" s="247"/>
      <c r="D352" s="247"/>
      <c r="H352" s="12" t="s">
        <v>1564</v>
      </c>
    </row>
    <row r="353" spans="1:9" customFormat="1">
      <c r="A353" s="288"/>
      <c r="B353" s="463"/>
      <c r="C353" s="247"/>
      <c r="D353" s="247"/>
      <c r="H353" s="12" t="s">
        <v>1564</v>
      </c>
    </row>
    <row r="354" spans="1:9" customFormat="1">
      <c r="A354" s="288" t="s">
        <v>11</v>
      </c>
      <c r="B354" s="59" t="s">
        <v>1132</v>
      </c>
      <c r="C354" s="247">
        <v>2</v>
      </c>
      <c r="D354" s="247" t="s">
        <v>311</v>
      </c>
      <c r="E354" s="95">
        <f>+_xlfn.XLOOKUP(I354,ccs!O:O,ccs!I:I,0,0,1)</f>
        <v>1881.25</v>
      </c>
      <c r="F354" s="149">
        <f>ROUND(ROUND(E354,2)*ROUND(C354,2),2)</f>
        <v>3762.5</v>
      </c>
      <c r="H354" s="12" t="s">
        <v>1564</v>
      </c>
      <c r="I354" t="str">
        <f>+_xlfn.CONCAT(H354,"-",A354)</f>
        <v>B4/27/11-F</v>
      </c>
    </row>
    <row r="355" spans="1:9" customFormat="1">
      <c r="A355" s="288"/>
      <c r="B355" s="59"/>
      <c r="C355" s="247"/>
      <c r="D355" s="247"/>
      <c r="H355" s="12" t="s">
        <v>1564</v>
      </c>
    </row>
    <row r="356" spans="1:9" customFormat="1">
      <c r="A356" s="288"/>
      <c r="B356" s="106" t="s">
        <v>1124</v>
      </c>
      <c r="C356" s="247"/>
      <c r="D356" s="247"/>
      <c r="H356" s="12" t="s">
        <v>1564</v>
      </c>
    </row>
    <row r="357" spans="1:9" customFormat="1">
      <c r="A357" s="288"/>
      <c r="B357" s="106"/>
      <c r="C357" s="247"/>
      <c r="D357" s="247"/>
      <c r="H357" s="12" t="s">
        <v>1564</v>
      </c>
    </row>
    <row r="358" spans="1:9" customFormat="1">
      <c r="A358" s="288" t="s">
        <v>27</v>
      </c>
      <c r="B358" s="59" t="s">
        <v>983</v>
      </c>
      <c r="C358" s="247">
        <v>1</v>
      </c>
      <c r="D358" s="247" t="s">
        <v>0</v>
      </c>
      <c r="E358" s="95">
        <f>+_xlfn.XLOOKUP(I358,ccs!O:O,ccs!I:I,0,0,1)</f>
        <v>9375</v>
      </c>
      <c r="F358" s="149">
        <f>ROUND(ROUND(E358,2)*ROUND(C358,2),2)</f>
        <v>9375</v>
      </c>
      <c r="H358" s="12" t="s">
        <v>1564</v>
      </c>
      <c r="I358" t="str">
        <f>+_xlfn.CONCAT(H358,"-",A358)</f>
        <v>B4/27/11-G</v>
      </c>
    </row>
    <row r="359" spans="1:9" customFormat="1">
      <c r="A359" s="288"/>
      <c r="B359" s="59"/>
      <c r="C359" s="247"/>
      <c r="D359" s="247"/>
      <c r="H359" s="12" t="s">
        <v>1564</v>
      </c>
    </row>
    <row r="360" spans="1:9" customFormat="1">
      <c r="A360" s="288" t="s">
        <v>28</v>
      </c>
      <c r="B360" s="59" t="s">
        <v>984</v>
      </c>
      <c r="C360" s="247">
        <v>1</v>
      </c>
      <c r="D360" s="247" t="s">
        <v>0</v>
      </c>
      <c r="E360" s="95">
        <f>+_xlfn.XLOOKUP(I360,ccs!O:O,ccs!I:I,0,0,1)</f>
        <v>4375</v>
      </c>
      <c r="F360" s="149">
        <f>ROUND(ROUND(E360,2)*ROUND(C360,2),2)</f>
        <v>4375</v>
      </c>
      <c r="H360" s="12" t="s">
        <v>1564</v>
      </c>
      <c r="I360" t="str">
        <f>+_xlfn.CONCAT(H360,"-",A360)</f>
        <v>B4/27/11-H</v>
      </c>
    </row>
    <row r="361" spans="1:9" customFormat="1">
      <c r="A361" s="288"/>
      <c r="B361" s="59"/>
      <c r="C361" s="247"/>
      <c r="D361" s="247"/>
      <c r="H361" s="12" t="s">
        <v>1564</v>
      </c>
    </row>
    <row r="362" spans="1:9" customFormat="1">
      <c r="A362" s="288"/>
      <c r="B362" s="58" t="s">
        <v>1133</v>
      </c>
      <c r="C362" s="247"/>
      <c r="D362" s="247"/>
      <c r="H362" s="12" t="s">
        <v>1564</v>
      </c>
    </row>
    <row r="363" spans="1:9" customFormat="1">
      <c r="A363" s="288"/>
      <c r="B363" s="58"/>
      <c r="C363" s="247"/>
      <c r="D363" s="247"/>
      <c r="H363" s="12" t="s">
        <v>1564</v>
      </c>
    </row>
    <row r="364" spans="1:9" customFormat="1">
      <c r="A364" s="288"/>
      <c r="B364" s="255" t="s">
        <v>1118</v>
      </c>
      <c r="C364" s="247"/>
      <c r="D364" s="247"/>
      <c r="H364" s="12" t="s">
        <v>1564</v>
      </c>
    </row>
    <row r="365" spans="1:9" customFormat="1">
      <c r="A365" s="288"/>
      <c r="B365" s="59"/>
      <c r="C365" s="247"/>
      <c r="D365" s="247"/>
      <c r="H365" s="12" t="s">
        <v>1564</v>
      </c>
    </row>
    <row r="366" spans="1:9" customFormat="1">
      <c r="A366" s="288" t="s">
        <v>33</v>
      </c>
      <c r="B366" s="59" t="s">
        <v>1134</v>
      </c>
      <c r="C366" s="247">
        <v>4</v>
      </c>
      <c r="D366" s="247" t="s">
        <v>311</v>
      </c>
      <c r="E366" s="95">
        <f>+_xlfn.XLOOKUP(I366,ccs!O:O,ccs!I:I,0,0,1)</f>
        <v>51107.09</v>
      </c>
      <c r="F366" s="149">
        <f>ROUND(ROUND(E366,2)*ROUND(C366,2),2)</f>
        <v>204428.36</v>
      </c>
      <c r="H366" s="12" t="s">
        <v>1564</v>
      </c>
      <c r="I366" t="str">
        <f>+_xlfn.CONCAT(H366,"-",A366)</f>
        <v>B4/27/11-J</v>
      </c>
    </row>
    <row r="367" spans="1:9" customFormat="1">
      <c r="A367" s="288"/>
      <c r="B367" s="59"/>
      <c r="C367" s="247"/>
      <c r="D367" s="247"/>
      <c r="H367" s="12" t="s">
        <v>1564</v>
      </c>
    </row>
    <row r="368" spans="1:9" customFormat="1">
      <c r="A368" s="288" t="s">
        <v>34</v>
      </c>
      <c r="B368" s="59" t="s">
        <v>1135</v>
      </c>
      <c r="C368" s="247">
        <v>5</v>
      </c>
      <c r="D368" s="247" t="s">
        <v>311</v>
      </c>
      <c r="E368" s="95">
        <f>+_xlfn.XLOOKUP(I368,ccs!O:O,ccs!I:I,0,0,1)</f>
        <v>9316.7099999999991</v>
      </c>
      <c r="F368" s="149">
        <f>ROUND(ROUND(E368,2)*ROUND(C368,2),2)</f>
        <v>46583.55</v>
      </c>
      <c r="H368" s="12" t="s">
        <v>1564</v>
      </c>
      <c r="I368" t="str">
        <f>+_xlfn.CONCAT(H368,"-",A368)</f>
        <v>B4/27/11-K</v>
      </c>
    </row>
    <row r="369" spans="1:9" customFormat="1">
      <c r="A369" s="288"/>
      <c r="B369" s="59"/>
      <c r="C369" s="247"/>
      <c r="D369" s="247"/>
      <c r="H369" s="12" t="s">
        <v>1564</v>
      </c>
    </row>
    <row r="370" spans="1:9" customFormat="1">
      <c r="A370" s="288" t="s">
        <v>39</v>
      </c>
      <c r="B370" s="59" t="s">
        <v>1136</v>
      </c>
      <c r="C370" s="247">
        <v>5</v>
      </c>
      <c r="D370" s="247" t="s">
        <v>311</v>
      </c>
      <c r="E370" s="95">
        <f>+_xlfn.XLOOKUP(I370,ccs!O:O,ccs!I:I,0,0,1)</f>
        <v>9316.7099999999991</v>
      </c>
      <c r="F370" s="149">
        <f>ROUND(ROUND(E370,2)*ROUND(C370,2),2)</f>
        <v>46583.55</v>
      </c>
      <c r="H370" s="12" t="s">
        <v>1564</v>
      </c>
      <c r="I370" t="str">
        <f>+_xlfn.CONCAT(H370,"-",A370)</f>
        <v>B4/27/11-L</v>
      </c>
    </row>
    <row r="371" spans="1:9" customFormat="1">
      <c r="A371" s="288"/>
      <c r="B371" s="59"/>
      <c r="C371" s="247"/>
      <c r="D371" s="247"/>
      <c r="H371" s="12" t="s">
        <v>1564</v>
      </c>
    </row>
    <row r="372" spans="1:9" customFormat="1">
      <c r="A372" s="288"/>
      <c r="B372" s="106" t="s">
        <v>1124</v>
      </c>
      <c r="C372" s="247"/>
      <c r="D372" s="247"/>
      <c r="H372" s="12" t="s">
        <v>1565</v>
      </c>
    </row>
    <row r="373" spans="1:9" customFormat="1">
      <c r="A373" s="288"/>
      <c r="B373" s="106"/>
      <c r="C373" s="247"/>
      <c r="D373" s="247"/>
      <c r="H373" s="12" t="s">
        <v>1565</v>
      </c>
    </row>
    <row r="374" spans="1:9" customFormat="1">
      <c r="A374" s="288" t="s">
        <v>5</v>
      </c>
      <c r="B374" s="59" t="s">
        <v>983</v>
      </c>
      <c r="C374" s="247">
        <v>1</v>
      </c>
      <c r="D374" s="247" t="s">
        <v>0</v>
      </c>
      <c r="E374" s="95">
        <f>+_xlfn.XLOOKUP(I374,ccs!O:O,ccs!I:I,0,0,1)</f>
        <v>9375</v>
      </c>
      <c r="F374" s="149">
        <f>ROUND(ROUND(E374,2)*ROUND(C374,2),2)</f>
        <v>9375</v>
      </c>
      <c r="H374" s="12" t="s">
        <v>1565</v>
      </c>
      <c r="I374" t="str">
        <f>+_xlfn.CONCAT(H374,"-",A374)</f>
        <v>B4/27/12-A</v>
      </c>
    </row>
    <row r="375" spans="1:9" customFormat="1">
      <c r="A375" s="288"/>
      <c r="B375" s="59"/>
      <c r="C375" s="247"/>
      <c r="D375" s="247"/>
      <c r="H375" s="12" t="s">
        <v>1565</v>
      </c>
    </row>
    <row r="376" spans="1:9" customFormat="1">
      <c r="A376" s="288" t="s">
        <v>6</v>
      </c>
      <c r="B376" s="59" t="s">
        <v>984</v>
      </c>
      <c r="C376" s="247">
        <v>1</v>
      </c>
      <c r="D376" s="247" t="s">
        <v>0</v>
      </c>
      <c r="E376" s="95">
        <f>+_xlfn.XLOOKUP(I376,ccs!O:O,ccs!I:I,0,0,1)</f>
        <v>4375</v>
      </c>
      <c r="F376" s="149">
        <f>ROUND(ROUND(E376,2)*ROUND(C376,2),2)</f>
        <v>4375</v>
      </c>
      <c r="H376" s="12" t="s">
        <v>1565</v>
      </c>
      <c r="I376" t="str">
        <f>+_xlfn.CONCAT(H376,"-",A376)</f>
        <v>B4/27/12-B</v>
      </c>
    </row>
    <row r="377" spans="1:9" customFormat="1">
      <c r="A377" s="288"/>
      <c r="B377" s="59"/>
      <c r="C377" s="247"/>
      <c r="D377" s="247"/>
      <c r="H377" s="12" t="s">
        <v>1565</v>
      </c>
    </row>
    <row r="378" spans="1:9" s="59" customFormat="1">
      <c r="A378" s="107"/>
      <c r="B378" s="58"/>
      <c r="C378" s="217"/>
      <c r="D378" s="107"/>
      <c r="E378" s="243"/>
      <c r="F378" s="243"/>
      <c r="H378" s="12" t="s">
        <v>1565</v>
      </c>
    </row>
    <row r="379" spans="1:9" s="59" customFormat="1">
      <c r="A379" s="107"/>
      <c r="B379" s="58"/>
      <c r="C379" s="217"/>
      <c r="D379" s="107"/>
      <c r="E379" s="243"/>
      <c r="F379" s="243"/>
      <c r="H379" s="12" t="s">
        <v>1565</v>
      </c>
    </row>
    <row r="380" spans="1:9" s="59" customFormat="1">
      <c r="A380" s="107"/>
      <c r="B380" s="58"/>
      <c r="C380" s="217"/>
      <c r="D380" s="107"/>
      <c r="E380" s="243"/>
      <c r="F380" s="243"/>
      <c r="H380" s="12" t="s">
        <v>1565</v>
      </c>
    </row>
    <row r="381" spans="1:9" s="59" customFormat="1">
      <c r="A381" s="107"/>
      <c r="B381" s="58"/>
      <c r="C381" s="217"/>
      <c r="D381" s="107"/>
      <c r="E381" s="243"/>
      <c r="F381" s="243"/>
      <c r="H381" s="12" t="s">
        <v>1565</v>
      </c>
    </row>
    <row r="382" spans="1:9">
      <c r="A382" s="124"/>
      <c r="E382" s="128"/>
      <c r="G382" s="127"/>
      <c r="H382" s="12" t="s">
        <v>1565</v>
      </c>
    </row>
    <row r="383" spans="1:9">
      <c r="B383" s="127" t="s">
        <v>37</v>
      </c>
      <c r="C383" s="261"/>
      <c r="D383" s="129"/>
      <c r="E383" s="94"/>
      <c r="F383" s="303"/>
      <c r="G383" s="127"/>
      <c r="H383" s="12" t="s">
        <v>1565</v>
      </c>
    </row>
    <row r="384" spans="1:9">
      <c r="B384" s="117" t="s">
        <v>9</v>
      </c>
      <c r="C384" s="263"/>
      <c r="E384" s="94" t="s">
        <v>12</v>
      </c>
      <c r="F384" s="94">
        <f>SUM(F3:F383)</f>
        <v>6276525.9499999965</v>
      </c>
      <c r="G384" s="130"/>
      <c r="H384" s="12" t="s">
        <v>1565</v>
      </c>
    </row>
    <row r="385" spans="3:8" ht="16" thickBot="1">
      <c r="C385" s="263"/>
      <c r="E385" s="94"/>
      <c r="F385" s="304"/>
      <c r="H385" s="12" t="s">
        <v>1565</v>
      </c>
    </row>
    <row r="386" spans="3:8" ht="16" thickTop="1">
      <c r="H386" s="12"/>
    </row>
  </sheetData>
  <sheetProtection selectLockedCells="1" selectUnlockedCells="1"/>
  <autoFilter ref="A1:I386" xr:uid="{C0181995-FDC0-469A-8278-03F21863EC7E}"/>
  <phoneticPr fontId="41" type="noConversion"/>
  <pageMargins left="0.5" right="0.5" top="1" bottom="1" header="0.5" footer="0.5"/>
  <pageSetup paperSize="9" scale="97" orientation="portrait" r:id="rId1"/>
  <headerFooter>
    <oddHeader>&amp;R&amp;"Times New Roman"&amp;10Shared Facility Hub (SFH) Assets Project
Package 1 - Distribution Centre (DC)</oddHeader>
    <oddFooter>&amp;L&amp;"Times New Roman,Regular"COMMUNICATIONS
&amp;8 1RI12073-073D06-DAH-BOQ-PM-0001-01&amp;R&amp;"Times New Roman,Regular"27 - Page &amp;P of &amp;N</oddFooter>
  </headerFooter>
  <rowBreaks count="11" manualBreakCount="11">
    <brk id="36" max="16383" man="1"/>
    <brk id="60" max="16383" man="1"/>
    <brk id="90" max="16383" man="1"/>
    <brk id="126" max="16383" man="1"/>
    <brk id="164" max="16383" man="1"/>
    <brk id="195" max="16383" man="1"/>
    <brk id="229" max="16383" man="1"/>
    <brk id="261" max="16383" man="1"/>
    <brk id="299" max="16383" man="1"/>
    <brk id="337" max="16383" man="1"/>
    <brk id="371"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5DF63-5953-4EF3-84DC-78AA694385D2}">
  <sheetPr>
    <tabColor rgb="FFFFFF00"/>
  </sheetPr>
  <dimension ref="A1:I140"/>
  <sheetViews>
    <sheetView showZeros="0" view="pageBreakPreview" zoomScaleNormal="100" zoomScaleSheetLayoutView="100" workbookViewId="0">
      <selection activeCell="I9" sqref="I9"/>
    </sheetView>
  </sheetViews>
  <sheetFormatPr defaultColWidth="9.1796875" defaultRowHeight="15.5"/>
  <cols>
    <col min="1" max="1" width="6.36328125" style="132" customWidth="1"/>
    <col min="2" max="2" width="42.453125" style="126" customWidth="1"/>
    <col min="3" max="3" width="8.1796875" style="565" customWidth="1"/>
    <col min="4" max="4" width="7.453125" style="194" customWidth="1"/>
    <col min="5" max="5" width="10.453125" style="565" customWidth="1"/>
    <col min="6" max="6" width="13.1796875" style="565" customWidth="1"/>
    <col min="7" max="7" width="15.36328125" style="134" customWidth="1"/>
    <col min="8" max="9" width="9.26953125" style="126" customWidth="1"/>
    <col min="10" max="16384" width="9.1796875" style="126"/>
  </cols>
  <sheetData>
    <row r="1" spans="1:9">
      <c r="A1" s="268" t="s">
        <v>0</v>
      </c>
      <c r="B1" s="137" t="s">
        <v>35</v>
      </c>
      <c r="C1" s="556" t="s">
        <v>3</v>
      </c>
      <c r="D1" s="557" t="s">
        <v>1</v>
      </c>
      <c r="E1" s="558" t="s">
        <v>2</v>
      </c>
      <c r="F1" s="558" t="s">
        <v>4</v>
      </c>
      <c r="G1" s="139"/>
      <c r="H1" s="552" t="s">
        <v>1471</v>
      </c>
      <c r="I1" s="552" t="s">
        <v>1472</v>
      </c>
    </row>
    <row r="2" spans="1:9">
      <c r="A2" s="124" t="s">
        <v>36</v>
      </c>
      <c r="B2" s="122" t="s">
        <v>36</v>
      </c>
      <c r="C2" s="559">
        <v>0</v>
      </c>
      <c r="D2" s="560" t="s">
        <v>36</v>
      </c>
      <c r="E2" s="559">
        <v>0</v>
      </c>
      <c r="F2" s="31" t="s">
        <v>12</v>
      </c>
      <c r="G2" s="140"/>
      <c r="H2" s="4"/>
      <c r="I2" s="4"/>
    </row>
    <row r="3" spans="1:9" ht="30">
      <c r="B3" s="327" t="s">
        <v>40</v>
      </c>
      <c r="C3" s="561"/>
      <c r="D3" s="561"/>
      <c r="E3" s="561"/>
      <c r="F3" s="561"/>
      <c r="G3" s="133"/>
      <c r="H3" s="4"/>
      <c r="I3" s="4"/>
    </row>
    <row r="4" spans="1:9">
      <c r="B4" s="133"/>
      <c r="C4" s="561"/>
      <c r="D4" s="561"/>
      <c r="E4" s="561"/>
      <c r="F4" s="561"/>
      <c r="G4" s="133"/>
      <c r="H4" s="12" t="s">
        <v>1566</v>
      </c>
      <c r="I4" s="12"/>
    </row>
    <row r="5" spans="1:9" customFormat="1" ht="31">
      <c r="A5" s="107"/>
      <c r="B5" s="35" t="s">
        <v>1137</v>
      </c>
      <c r="C5" s="252"/>
      <c r="D5" s="252"/>
      <c r="E5" s="562"/>
      <c r="F5" s="562"/>
      <c r="H5" s="12" t="s">
        <v>1566</v>
      </c>
    </row>
    <row r="6" spans="1:9" customFormat="1">
      <c r="A6" s="107"/>
      <c r="B6" s="35"/>
      <c r="C6" s="252"/>
      <c r="D6" s="252"/>
      <c r="E6" s="562"/>
      <c r="F6" s="562"/>
      <c r="H6" s="12" t="s">
        <v>1566</v>
      </c>
    </row>
    <row r="7" spans="1:9" customFormat="1" ht="31">
      <c r="A7" s="107"/>
      <c r="B7" s="35" t="s">
        <v>1138</v>
      </c>
      <c r="C7" s="252"/>
      <c r="D7" s="252"/>
      <c r="E7" s="562"/>
      <c r="F7" s="562"/>
      <c r="H7" s="12" t="s">
        <v>1566</v>
      </c>
    </row>
    <row r="8" spans="1:9" customFormat="1">
      <c r="A8" s="107"/>
      <c r="B8" s="256"/>
      <c r="C8" s="216"/>
      <c r="D8" s="252"/>
      <c r="E8" s="562"/>
      <c r="F8" s="562"/>
      <c r="H8" s="12" t="s">
        <v>1566</v>
      </c>
    </row>
    <row r="9" spans="1:9" customFormat="1" ht="31">
      <c r="A9" s="288" t="s">
        <v>5</v>
      </c>
      <c r="B9" s="36" t="s">
        <v>1139</v>
      </c>
      <c r="C9" s="247">
        <v>13</v>
      </c>
      <c r="D9" s="563" t="s">
        <v>311</v>
      </c>
      <c r="E9" s="32">
        <f>+_xlfn.XLOOKUP(I9,ccs!O:O,ccs!I:I,0,0,1)</f>
        <v>2193.75</v>
      </c>
      <c r="F9" s="197">
        <f>ROUND(ROUND(E9,2)*ROUND(C9,2),2)</f>
        <v>28518.75</v>
      </c>
      <c r="H9" s="12" t="s">
        <v>1566</v>
      </c>
      <c r="I9" t="str">
        <f>+_xlfn.CONCAT(H9,"-",A9)</f>
        <v>B4/28/01-A</v>
      </c>
    </row>
    <row r="10" spans="1:9" customFormat="1">
      <c r="A10" s="288"/>
      <c r="B10" s="256"/>
      <c r="C10" s="247"/>
      <c r="D10" s="247"/>
      <c r="E10" s="562"/>
      <c r="F10" s="562"/>
      <c r="H10" s="12" t="s">
        <v>1566</v>
      </c>
    </row>
    <row r="11" spans="1:9" customFormat="1" ht="31">
      <c r="A11" s="288" t="s">
        <v>6</v>
      </c>
      <c r="B11" s="36" t="s">
        <v>1140</v>
      </c>
      <c r="C11" s="247">
        <v>21</v>
      </c>
      <c r="D11" s="563" t="s">
        <v>311</v>
      </c>
      <c r="E11" s="32">
        <f>+_xlfn.XLOOKUP(I11,ccs!O:O,ccs!I:I,0,0,1)</f>
        <v>2193.75</v>
      </c>
      <c r="F11" s="197">
        <f>ROUND(ROUND(E11,2)*ROUND(C11,2),2)</f>
        <v>46068.75</v>
      </c>
      <c r="H11" s="12" t="s">
        <v>1566</v>
      </c>
      <c r="I11" t="str">
        <f>+_xlfn.CONCAT(H11,"-",A11)</f>
        <v>B4/28/01-B</v>
      </c>
    </row>
    <row r="12" spans="1:9" customFormat="1">
      <c r="A12" s="288"/>
      <c r="B12" s="256"/>
      <c r="C12" s="247"/>
      <c r="D12" s="247"/>
      <c r="E12" s="562"/>
      <c r="F12" s="562"/>
      <c r="H12" s="12" t="s">
        <v>1566</v>
      </c>
    </row>
    <row r="13" spans="1:9" customFormat="1">
      <c r="A13" s="288" t="s">
        <v>7</v>
      </c>
      <c r="B13" s="36" t="s">
        <v>1141</v>
      </c>
      <c r="C13" s="247">
        <v>2</v>
      </c>
      <c r="D13" s="563" t="s">
        <v>311</v>
      </c>
      <c r="E13" s="32">
        <f>+_xlfn.XLOOKUP(I13,ccs!O:O,ccs!I:I,0,0,1)</f>
        <v>881.25</v>
      </c>
      <c r="F13" s="197">
        <f>ROUND(ROUND(E13,2)*ROUND(C13,2),2)</f>
        <v>1762.5</v>
      </c>
      <c r="H13" s="12" t="s">
        <v>1566</v>
      </c>
      <c r="I13" t="str">
        <f>+_xlfn.CONCAT(H13,"-",A13)</f>
        <v>B4/28/01-C</v>
      </c>
    </row>
    <row r="14" spans="1:9" customFormat="1">
      <c r="A14" s="288"/>
      <c r="B14" s="256"/>
      <c r="C14" s="247"/>
      <c r="D14" s="247"/>
      <c r="E14" s="562"/>
      <c r="F14" s="562"/>
      <c r="H14" s="12" t="s">
        <v>1566</v>
      </c>
    </row>
    <row r="15" spans="1:9" customFormat="1">
      <c r="A15" s="288"/>
      <c r="B15" s="257" t="s">
        <v>1142</v>
      </c>
      <c r="C15" s="32"/>
      <c r="D15" s="247"/>
      <c r="E15" s="562"/>
      <c r="F15" s="562"/>
      <c r="H15" s="12" t="s">
        <v>1566</v>
      </c>
    </row>
    <row r="16" spans="1:9" customFormat="1">
      <c r="A16" s="288"/>
      <c r="B16" s="256"/>
      <c r="C16" s="32"/>
      <c r="D16" s="247"/>
      <c r="E16" s="562"/>
      <c r="F16" s="562"/>
      <c r="H16" s="12" t="s">
        <v>1566</v>
      </c>
    </row>
    <row r="17" spans="1:9" customFormat="1">
      <c r="A17" s="288" t="s">
        <v>8</v>
      </c>
      <c r="B17" s="256" t="s">
        <v>1143</v>
      </c>
      <c r="C17" s="247">
        <v>11</v>
      </c>
      <c r="D17" s="563" t="s">
        <v>311</v>
      </c>
      <c r="E17" s="32">
        <f>+_xlfn.XLOOKUP(I17,ccs!O:O,ccs!I:I,0,0,1)</f>
        <v>1818.75</v>
      </c>
      <c r="F17" s="197">
        <f>ROUND(ROUND(E17,2)*ROUND(C17,2),2)</f>
        <v>20006.25</v>
      </c>
      <c r="H17" s="12" t="s">
        <v>1566</v>
      </c>
      <c r="I17" t="str">
        <f>+_xlfn.CONCAT(H17,"-",A17)</f>
        <v>B4/28/01-D</v>
      </c>
    </row>
    <row r="18" spans="1:9" customFormat="1">
      <c r="A18" s="288"/>
      <c r="B18" s="256"/>
      <c r="C18" s="32"/>
      <c r="D18" s="247"/>
      <c r="E18" s="562"/>
      <c r="F18" s="562"/>
      <c r="H18" s="12" t="s">
        <v>1566</v>
      </c>
    </row>
    <row r="19" spans="1:9" customFormat="1">
      <c r="A19" s="288"/>
      <c r="B19" s="35" t="s">
        <v>1144</v>
      </c>
      <c r="C19" s="32"/>
      <c r="D19" s="247"/>
      <c r="E19" s="562"/>
      <c r="F19" s="562"/>
      <c r="H19" s="12" t="s">
        <v>1566</v>
      </c>
    </row>
    <row r="20" spans="1:9" customFormat="1">
      <c r="A20" s="288"/>
      <c r="B20" s="256"/>
      <c r="C20" s="252"/>
      <c r="D20" s="247"/>
      <c r="E20" s="562"/>
      <c r="F20" s="562"/>
      <c r="H20" s="12" t="s">
        <v>1566</v>
      </c>
    </row>
    <row r="21" spans="1:9" customFormat="1">
      <c r="A21" s="288" t="s">
        <v>10</v>
      </c>
      <c r="B21" s="7" t="s">
        <v>1145</v>
      </c>
      <c r="C21" s="247">
        <v>34</v>
      </c>
      <c r="D21" s="563" t="s">
        <v>311</v>
      </c>
      <c r="E21" s="32">
        <f>+_xlfn.XLOOKUP(I21,ccs!O:O,ccs!I:I,0,0,1)</f>
        <v>1721.88</v>
      </c>
      <c r="F21" s="197">
        <f>ROUND(ROUND(E21,2)*ROUND(C21,2),2)</f>
        <v>58543.92</v>
      </c>
      <c r="H21" s="12" t="s">
        <v>1566</v>
      </c>
      <c r="I21" t="str">
        <f>+_xlfn.CONCAT(H21,"-",A21)</f>
        <v>B4/28/01-E</v>
      </c>
    </row>
    <row r="22" spans="1:9" customFormat="1">
      <c r="A22" s="288"/>
      <c r="B22" s="256"/>
      <c r="C22" s="252"/>
      <c r="D22" s="247"/>
      <c r="E22" s="562"/>
      <c r="F22" s="562"/>
      <c r="H22" s="12" t="s">
        <v>1566</v>
      </c>
    </row>
    <row r="23" spans="1:9" customFormat="1">
      <c r="A23" s="288" t="s">
        <v>11</v>
      </c>
      <c r="B23" s="7" t="s">
        <v>1146</v>
      </c>
      <c r="C23" s="247">
        <v>8</v>
      </c>
      <c r="D23" s="563" t="s">
        <v>311</v>
      </c>
      <c r="E23" s="32">
        <f>+_xlfn.XLOOKUP(I23,ccs!O:O,ccs!I:I,0,0,1)</f>
        <v>1540.63</v>
      </c>
      <c r="F23" s="197">
        <f>ROUND(ROUND(E23,2)*ROUND(C23,2),2)</f>
        <v>12325.04</v>
      </c>
      <c r="H23" s="12" t="s">
        <v>1566</v>
      </c>
      <c r="I23" t="str">
        <f>+_xlfn.CONCAT(H23,"-",A23)</f>
        <v>B4/28/01-F</v>
      </c>
    </row>
    <row r="24" spans="1:9" customFormat="1">
      <c r="A24" s="288"/>
      <c r="B24" s="256"/>
      <c r="C24" s="252"/>
      <c r="D24" s="247"/>
      <c r="E24" s="562"/>
      <c r="F24" s="562"/>
      <c r="H24" s="12" t="s">
        <v>1566</v>
      </c>
    </row>
    <row r="25" spans="1:9" customFormat="1">
      <c r="A25" s="288" t="s">
        <v>27</v>
      </c>
      <c r="B25" s="256" t="s">
        <v>1147</v>
      </c>
      <c r="C25" s="216">
        <v>1</v>
      </c>
      <c r="D25" s="563" t="s">
        <v>0</v>
      </c>
      <c r="E25" s="32">
        <f>+_xlfn.XLOOKUP(I25,ccs!O:O,ccs!I:I,0,0,1)</f>
        <v>118150</v>
      </c>
      <c r="F25" s="197">
        <f>ROUND(ROUND(E25,2)*ROUND(C25,2),2)</f>
        <v>118150</v>
      </c>
      <c r="H25" s="12" t="s">
        <v>1566</v>
      </c>
      <c r="I25" t="str">
        <f>+_xlfn.CONCAT(H25,"-",A25)</f>
        <v>B4/28/01-G</v>
      </c>
    </row>
    <row r="26" spans="1:9" customFormat="1">
      <c r="A26" s="288"/>
      <c r="B26" s="256"/>
      <c r="C26" s="252"/>
      <c r="D26" s="247"/>
      <c r="E26" s="562"/>
      <c r="F26" s="562"/>
      <c r="H26" s="12" t="s">
        <v>1566</v>
      </c>
    </row>
    <row r="27" spans="1:9" customFormat="1">
      <c r="A27" s="288" t="s">
        <v>28</v>
      </c>
      <c r="B27" s="256" t="s">
        <v>1148</v>
      </c>
      <c r="C27" s="247">
        <v>34</v>
      </c>
      <c r="D27" s="563" t="s">
        <v>311</v>
      </c>
      <c r="E27" s="32">
        <f>+_xlfn.XLOOKUP(I27,ccs!O:O,ccs!I:I,0,0,1)</f>
        <v>16325</v>
      </c>
      <c r="F27" s="197">
        <f>ROUND(ROUND(E27,2)*ROUND(C27,2),2)</f>
        <v>555050</v>
      </c>
      <c r="H27" s="12" t="s">
        <v>1566</v>
      </c>
      <c r="I27" t="str">
        <f>+_xlfn.CONCAT(H27,"-",A27)</f>
        <v>B4/28/01-H</v>
      </c>
    </row>
    <row r="28" spans="1:9" customFormat="1">
      <c r="A28" s="288"/>
      <c r="B28" s="256"/>
      <c r="C28" s="252"/>
      <c r="D28" s="247"/>
      <c r="E28" s="562"/>
      <c r="F28" s="562"/>
      <c r="H28" s="12" t="s">
        <v>1566</v>
      </c>
    </row>
    <row r="29" spans="1:9" customFormat="1">
      <c r="A29" s="288" t="s">
        <v>33</v>
      </c>
      <c r="B29" s="256" t="s">
        <v>1149</v>
      </c>
      <c r="C29" s="247">
        <v>78</v>
      </c>
      <c r="D29" s="563" t="s">
        <v>311</v>
      </c>
      <c r="E29" s="32">
        <f>+_xlfn.XLOOKUP(I29,ccs!O:O,ccs!I:I,0,0,1)</f>
        <v>1131.25</v>
      </c>
      <c r="F29" s="197">
        <f>ROUND(ROUND(E29,2)*ROUND(C29,2),2)</f>
        <v>88237.5</v>
      </c>
      <c r="H29" s="12" t="s">
        <v>1566</v>
      </c>
      <c r="I29" t="str">
        <f>+_xlfn.CONCAT(H29,"-",A29)</f>
        <v>B4/28/01-J</v>
      </c>
    </row>
    <row r="30" spans="1:9" customFormat="1">
      <c r="A30" s="288"/>
      <c r="B30" s="256"/>
      <c r="C30" s="252"/>
      <c r="D30" s="247"/>
      <c r="E30" s="562"/>
      <c r="F30" s="562"/>
      <c r="H30" s="12" t="s">
        <v>1566</v>
      </c>
    </row>
    <row r="31" spans="1:9" customFormat="1">
      <c r="A31" s="288"/>
      <c r="B31" s="1" t="s">
        <v>982</v>
      </c>
      <c r="C31" s="216"/>
      <c r="D31" s="247"/>
      <c r="E31" s="562"/>
      <c r="F31" s="562"/>
      <c r="H31" s="12" t="s">
        <v>1566</v>
      </c>
    </row>
    <row r="32" spans="1:9" customFormat="1">
      <c r="A32" s="288"/>
      <c r="B32" s="1"/>
      <c r="C32" s="216"/>
      <c r="D32" s="247"/>
      <c r="E32" s="562"/>
      <c r="F32" s="562"/>
      <c r="H32" s="12" t="s">
        <v>1566</v>
      </c>
    </row>
    <row r="33" spans="1:9" customFormat="1">
      <c r="A33" s="288" t="s">
        <v>34</v>
      </c>
      <c r="B33" s="36" t="s">
        <v>983</v>
      </c>
      <c r="C33" s="216">
        <v>1</v>
      </c>
      <c r="D33" s="247" t="s">
        <v>0</v>
      </c>
      <c r="E33" s="32">
        <f>+_xlfn.XLOOKUP(I33,ccs!O:O,ccs!I:I,0,0,1)</f>
        <v>9375</v>
      </c>
      <c r="F33" s="197">
        <f>ROUND(ROUND(E33,2)*ROUND(C33,2),2)</f>
        <v>9375</v>
      </c>
      <c r="H33" s="12" t="s">
        <v>1566</v>
      </c>
      <c r="I33" t="str">
        <f>+_xlfn.CONCAT(H33,"-",A33)</f>
        <v>B4/28/01-K</v>
      </c>
    </row>
    <row r="34" spans="1:9" customFormat="1">
      <c r="A34" s="288"/>
      <c r="B34" s="1"/>
      <c r="C34" s="216"/>
      <c r="D34" s="247"/>
      <c r="E34" s="562"/>
      <c r="F34" s="562"/>
      <c r="H34" s="12" t="s">
        <v>1566</v>
      </c>
    </row>
    <row r="35" spans="1:9" customFormat="1">
      <c r="A35" s="288" t="s">
        <v>39</v>
      </c>
      <c r="B35" s="36" t="s">
        <v>984</v>
      </c>
      <c r="C35" s="216">
        <v>1</v>
      </c>
      <c r="D35" s="247" t="s">
        <v>0</v>
      </c>
      <c r="E35" s="32">
        <f>+_xlfn.XLOOKUP(I35,ccs!O:O,ccs!I:I,0,0,1)</f>
        <v>4375</v>
      </c>
      <c r="F35" s="197">
        <f>ROUND(ROUND(E35,2)*ROUND(C35,2),2)</f>
        <v>4375</v>
      </c>
      <c r="H35" s="12" t="s">
        <v>1566</v>
      </c>
      <c r="I35" t="str">
        <f>+_xlfn.CONCAT(H35,"-",A35)</f>
        <v>B4/28/01-L</v>
      </c>
    </row>
    <row r="36" spans="1:9" customFormat="1">
      <c r="A36" s="288"/>
      <c r="B36" s="36"/>
      <c r="C36" s="216"/>
      <c r="D36" s="247"/>
      <c r="E36" s="562"/>
      <c r="F36" s="562"/>
      <c r="H36" s="12" t="s">
        <v>1566</v>
      </c>
    </row>
    <row r="37" spans="1:9" customFormat="1" ht="31">
      <c r="A37" s="288"/>
      <c r="B37" s="35" t="s">
        <v>1150</v>
      </c>
      <c r="C37" s="216"/>
      <c r="D37" s="247"/>
      <c r="E37" s="562"/>
      <c r="F37" s="562"/>
      <c r="H37" s="12" t="s">
        <v>1567</v>
      </c>
    </row>
    <row r="38" spans="1:9" customFormat="1">
      <c r="A38" s="288"/>
      <c r="B38" s="35"/>
      <c r="C38" s="216"/>
      <c r="D38" s="247"/>
      <c r="E38" s="562"/>
      <c r="F38" s="562"/>
      <c r="H38" s="12" t="s">
        <v>1567</v>
      </c>
    </row>
    <row r="39" spans="1:9" customFormat="1">
      <c r="A39" s="288"/>
      <c r="B39" s="257" t="s">
        <v>1151</v>
      </c>
      <c r="C39" s="216"/>
      <c r="D39" s="247"/>
      <c r="E39" s="562"/>
      <c r="F39" s="562"/>
      <c r="H39" s="12" t="s">
        <v>1567</v>
      </c>
    </row>
    <row r="40" spans="1:9" customFormat="1">
      <c r="A40" s="288"/>
      <c r="B40" s="256"/>
      <c r="C40" s="216"/>
      <c r="D40" s="247"/>
      <c r="E40" s="562"/>
      <c r="F40" s="562"/>
      <c r="H40" s="12" t="s">
        <v>1567</v>
      </c>
    </row>
    <row r="41" spans="1:9" customFormat="1" ht="31">
      <c r="A41" s="288" t="s">
        <v>5</v>
      </c>
      <c r="B41" s="36" t="s">
        <v>1152</v>
      </c>
      <c r="C41" s="247">
        <v>28</v>
      </c>
      <c r="D41" s="563" t="s">
        <v>311</v>
      </c>
      <c r="E41" s="32">
        <f>+_xlfn.XLOOKUP(I41,ccs!O:O,ccs!I:I,0,0,1)</f>
        <v>9806.25</v>
      </c>
      <c r="F41" s="197">
        <f>ROUND(ROUND(E41,2)*ROUND(C41,2),2)</f>
        <v>274575</v>
      </c>
      <c r="H41" s="12" t="s">
        <v>1567</v>
      </c>
      <c r="I41" t="str">
        <f>+_xlfn.CONCAT(H41,"-",A41)</f>
        <v>B4/28/02-A</v>
      </c>
    </row>
    <row r="42" spans="1:9" customFormat="1">
      <c r="A42" s="288"/>
      <c r="B42" s="36"/>
      <c r="C42" s="216"/>
      <c r="D42" s="247"/>
      <c r="E42" s="562"/>
      <c r="F42" s="562"/>
      <c r="H42" s="12" t="s">
        <v>1567</v>
      </c>
    </row>
    <row r="43" spans="1:9" customFormat="1" ht="31">
      <c r="A43" s="288" t="s">
        <v>6</v>
      </c>
      <c r="B43" s="36" t="s">
        <v>1153</v>
      </c>
      <c r="C43" s="247">
        <v>68</v>
      </c>
      <c r="D43" s="563" t="s">
        <v>311</v>
      </c>
      <c r="E43" s="32">
        <f>+_xlfn.XLOOKUP(I43,ccs!O:O,ccs!I:I,0,0,1)</f>
        <v>9806.25</v>
      </c>
      <c r="F43" s="197">
        <f>ROUND(ROUND(E43,2)*ROUND(C43,2),2)</f>
        <v>666825</v>
      </c>
      <c r="H43" s="12" t="s">
        <v>1567</v>
      </c>
      <c r="I43" t="str">
        <f>+_xlfn.CONCAT(H43,"-",A43)</f>
        <v>B4/28/02-B</v>
      </c>
    </row>
    <row r="44" spans="1:9" customFormat="1">
      <c r="A44" s="288"/>
      <c r="B44" s="256"/>
      <c r="C44" s="216"/>
      <c r="D44" s="247"/>
      <c r="E44" s="562"/>
      <c r="F44" s="562"/>
      <c r="H44" s="12" t="s">
        <v>1567</v>
      </c>
    </row>
    <row r="45" spans="1:9" customFormat="1" ht="31">
      <c r="A45" s="288" t="s">
        <v>7</v>
      </c>
      <c r="B45" s="36" t="s">
        <v>1154</v>
      </c>
      <c r="C45" s="247">
        <v>7</v>
      </c>
      <c r="D45" s="563" t="s">
        <v>311</v>
      </c>
      <c r="E45" s="32">
        <f>+_xlfn.XLOOKUP(I45,ccs!O:O,ccs!I:I,0,0,1)</f>
        <v>53096.29</v>
      </c>
      <c r="F45" s="197">
        <f>ROUND(ROUND(E45,2)*ROUND(C45,2),2)</f>
        <v>371674.03</v>
      </c>
      <c r="H45" s="12" t="s">
        <v>1567</v>
      </c>
      <c r="I45" t="str">
        <f>+_xlfn.CONCAT(H45,"-",A45)</f>
        <v>B4/28/02-C</v>
      </c>
    </row>
    <row r="46" spans="1:9" customFormat="1">
      <c r="A46" s="288"/>
      <c r="B46" s="256"/>
      <c r="C46" s="216"/>
      <c r="D46" s="247"/>
      <c r="E46" s="562"/>
      <c r="F46" s="562"/>
      <c r="H46" s="12" t="s">
        <v>1567</v>
      </c>
    </row>
    <row r="47" spans="1:9" customFormat="1">
      <c r="A47" s="288" t="s">
        <v>8</v>
      </c>
      <c r="B47" s="256" t="s">
        <v>1155</v>
      </c>
      <c r="C47" s="216">
        <v>1</v>
      </c>
      <c r="D47" s="563" t="s">
        <v>0</v>
      </c>
      <c r="E47" s="32">
        <f>+_xlfn.XLOOKUP(I47,ccs!O:O,ccs!I:I,0,0,1)</f>
        <v>171562.5</v>
      </c>
      <c r="F47" s="197">
        <f>ROUND(ROUND(E47,2)*ROUND(C47,2),2)</f>
        <v>171562.5</v>
      </c>
      <c r="H47" s="12" t="s">
        <v>1567</v>
      </c>
      <c r="I47" t="str">
        <f>+_xlfn.CONCAT(H47,"-",A47)</f>
        <v>B4/28/02-D</v>
      </c>
    </row>
    <row r="48" spans="1:9" customFormat="1">
      <c r="A48" s="288"/>
      <c r="B48" s="256"/>
      <c r="C48" s="216"/>
      <c r="D48" s="247"/>
      <c r="E48" s="562"/>
      <c r="F48" s="562"/>
      <c r="H48" s="12" t="s">
        <v>1567</v>
      </c>
    </row>
    <row r="49" spans="1:9" customFormat="1">
      <c r="A49" s="288" t="s">
        <v>10</v>
      </c>
      <c r="B49" s="256" t="s">
        <v>1156</v>
      </c>
      <c r="C49" s="247">
        <v>4</v>
      </c>
      <c r="D49" s="563" t="s">
        <v>311</v>
      </c>
      <c r="E49" s="32">
        <f>+_xlfn.XLOOKUP(I49,ccs!O:O,ccs!I:I,0,0,1)</f>
        <v>4912.5</v>
      </c>
      <c r="F49" s="197">
        <f>ROUND(ROUND(E49,2)*ROUND(C49,2),2)</f>
        <v>19650</v>
      </c>
      <c r="H49" s="12" t="s">
        <v>1567</v>
      </c>
      <c r="I49" t="str">
        <f>+_xlfn.CONCAT(H49,"-",A49)</f>
        <v>B4/28/02-E</v>
      </c>
    </row>
    <row r="50" spans="1:9" customFormat="1">
      <c r="A50" s="288"/>
      <c r="B50" s="256"/>
      <c r="C50" s="216"/>
      <c r="D50" s="247"/>
      <c r="E50" s="562"/>
      <c r="F50" s="562"/>
      <c r="H50" s="12" t="s">
        <v>1567</v>
      </c>
    </row>
    <row r="51" spans="1:9" customFormat="1">
      <c r="A51" s="288" t="s">
        <v>11</v>
      </c>
      <c r="B51" s="256" t="s">
        <v>1157</v>
      </c>
      <c r="C51" s="247">
        <v>29</v>
      </c>
      <c r="D51" s="563" t="s">
        <v>311</v>
      </c>
      <c r="E51" s="32">
        <f>+_xlfn.XLOOKUP(I51,ccs!O:O,ccs!I:I,0,0,1)</f>
        <v>33916.639999999999</v>
      </c>
      <c r="F51" s="197">
        <f>ROUND(ROUND(E51,2)*ROUND(C51,2),2)</f>
        <v>983582.56</v>
      </c>
      <c r="H51" s="12" t="s">
        <v>1567</v>
      </c>
      <c r="I51" t="str">
        <f>+_xlfn.CONCAT(H51,"-",A51)</f>
        <v>B4/28/02-F</v>
      </c>
    </row>
    <row r="52" spans="1:9" customFormat="1">
      <c r="A52" s="288"/>
      <c r="B52" s="256"/>
      <c r="C52" s="216"/>
      <c r="D52" s="247"/>
      <c r="E52" s="562"/>
      <c r="F52" s="562"/>
      <c r="H52" s="12" t="s">
        <v>1567</v>
      </c>
    </row>
    <row r="53" spans="1:9" customFormat="1">
      <c r="A53" s="288"/>
      <c r="B53" s="1" t="s">
        <v>1066</v>
      </c>
      <c r="C53" s="216"/>
      <c r="D53" s="247"/>
      <c r="E53" s="562"/>
      <c r="F53" s="562"/>
      <c r="H53" s="12" t="s">
        <v>1567</v>
      </c>
    </row>
    <row r="54" spans="1:9" customFormat="1">
      <c r="A54" s="288"/>
      <c r="B54" s="1"/>
      <c r="C54" s="216"/>
      <c r="D54" s="247"/>
      <c r="E54" s="562"/>
      <c r="F54" s="562"/>
      <c r="H54" s="12" t="s">
        <v>1567</v>
      </c>
    </row>
    <row r="55" spans="1:9" customFormat="1">
      <c r="A55" s="288" t="s">
        <v>27</v>
      </c>
      <c r="B55" s="36" t="s">
        <v>983</v>
      </c>
      <c r="C55" s="216">
        <v>1</v>
      </c>
      <c r="D55" s="247" t="s">
        <v>0</v>
      </c>
      <c r="E55" s="32">
        <f>+_xlfn.XLOOKUP(I55,ccs!O:O,ccs!I:I,0,0,1)</f>
        <v>12500</v>
      </c>
      <c r="F55" s="197">
        <f>ROUND(ROUND(E55,2)*ROUND(C55,2),2)</f>
        <v>12500</v>
      </c>
      <c r="H55" s="12" t="s">
        <v>1567</v>
      </c>
      <c r="I55" t="str">
        <f>+_xlfn.CONCAT(H55,"-",A55)</f>
        <v>B4/28/02-G</v>
      </c>
    </row>
    <row r="56" spans="1:9" customFormat="1">
      <c r="A56" s="288"/>
      <c r="B56" s="1"/>
      <c r="C56" s="216"/>
      <c r="D56" s="247"/>
      <c r="E56" s="562"/>
      <c r="F56" s="562"/>
      <c r="H56" s="12" t="s">
        <v>1567</v>
      </c>
    </row>
    <row r="57" spans="1:9" customFormat="1">
      <c r="A57" s="288" t="s">
        <v>28</v>
      </c>
      <c r="B57" s="36" t="s">
        <v>984</v>
      </c>
      <c r="C57" s="216">
        <v>1</v>
      </c>
      <c r="D57" s="247" t="s">
        <v>0</v>
      </c>
      <c r="E57" s="32">
        <f>+_xlfn.XLOOKUP(I57,ccs!O:O,ccs!I:I,0,0,1)</f>
        <v>12500</v>
      </c>
      <c r="F57" s="197">
        <f>ROUND(ROUND(E57,2)*ROUND(C57,2),2)</f>
        <v>12500</v>
      </c>
      <c r="H57" s="12" t="s">
        <v>1567</v>
      </c>
      <c r="I57" t="str">
        <f>+_xlfn.CONCAT(H57,"-",A57)</f>
        <v>B4/28/02-H</v>
      </c>
    </row>
    <row r="58" spans="1:9" customFormat="1">
      <c r="A58" s="288"/>
      <c r="B58" s="36"/>
      <c r="C58" s="216"/>
      <c r="D58" s="247"/>
      <c r="E58" s="562"/>
      <c r="F58" s="562"/>
      <c r="H58" s="12" t="s">
        <v>1567</v>
      </c>
    </row>
    <row r="59" spans="1:9" customFormat="1" ht="31">
      <c r="A59" s="288"/>
      <c r="B59" s="35" t="s">
        <v>1158</v>
      </c>
      <c r="C59" s="216"/>
      <c r="D59" s="247"/>
      <c r="E59" s="562"/>
      <c r="F59" s="562"/>
      <c r="H59" s="12" t="s">
        <v>1567</v>
      </c>
    </row>
    <row r="60" spans="1:9" customFormat="1">
      <c r="A60" s="288"/>
      <c r="B60" s="36"/>
      <c r="C60" s="216"/>
      <c r="D60" s="247"/>
      <c r="E60" s="562"/>
      <c r="F60" s="562"/>
      <c r="H60" s="12" t="s">
        <v>1567</v>
      </c>
    </row>
    <row r="61" spans="1:9" customFormat="1" ht="31">
      <c r="A61" s="288" t="s">
        <v>33</v>
      </c>
      <c r="B61" s="36" t="s">
        <v>1159</v>
      </c>
      <c r="C61" s="216">
        <v>1</v>
      </c>
      <c r="D61" s="563" t="s">
        <v>0</v>
      </c>
      <c r="E61" s="32">
        <f>+_xlfn.XLOOKUP(I61,ccs!O:O,ccs!I:I,0,0,1)</f>
        <v>400635</v>
      </c>
      <c r="F61" s="197">
        <f>ROUND(ROUND(E61,2)*ROUND(C61,2),2)</f>
        <v>400635</v>
      </c>
      <c r="H61" s="12" t="s">
        <v>1567</v>
      </c>
      <c r="I61" t="str">
        <f>+_xlfn.CONCAT(H61,"-",A61)</f>
        <v>B4/28/02-J</v>
      </c>
    </row>
    <row r="62" spans="1:9" customFormat="1">
      <c r="A62" s="288"/>
      <c r="B62" s="36"/>
      <c r="C62" s="247"/>
      <c r="D62" s="247"/>
      <c r="E62" s="562"/>
      <c r="F62" s="562"/>
      <c r="H62" s="12" t="s">
        <v>1567</v>
      </c>
    </row>
    <row r="63" spans="1:9" customFormat="1">
      <c r="A63" s="288" t="s">
        <v>34</v>
      </c>
      <c r="B63" s="36" t="s">
        <v>1160</v>
      </c>
      <c r="C63" s="216">
        <v>1</v>
      </c>
      <c r="D63" s="563" t="s">
        <v>0</v>
      </c>
      <c r="E63" s="32">
        <f>+_xlfn.XLOOKUP(I63,ccs!O:O,ccs!I:I,0,0,1)</f>
        <v>198787.5</v>
      </c>
      <c r="F63" s="197">
        <f>ROUND(ROUND(E63,2)*ROUND(C63,2),2)</f>
        <v>198787.5</v>
      </c>
      <c r="H63" s="12" t="s">
        <v>1567</v>
      </c>
      <c r="I63" t="str">
        <f>+_xlfn.CONCAT(H63,"-",A63)</f>
        <v>B4/28/02-K</v>
      </c>
    </row>
    <row r="64" spans="1:9" customFormat="1">
      <c r="A64" s="288"/>
      <c r="B64" s="36"/>
      <c r="C64" s="247"/>
      <c r="D64" s="247"/>
      <c r="E64" s="562"/>
      <c r="F64" s="562"/>
      <c r="H64" s="12" t="s">
        <v>1567</v>
      </c>
    </row>
    <row r="65" spans="1:9" customFormat="1">
      <c r="A65" s="288" t="s">
        <v>39</v>
      </c>
      <c r="B65" s="36" t="s">
        <v>1161</v>
      </c>
      <c r="C65" s="216">
        <v>1</v>
      </c>
      <c r="D65" s="563" t="s">
        <v>0</v>
      </c>
      <c r="E65" s="32">
        <f>+_xlfn.XLOOKUP(I65,ccs!O:O,ccs!I:I,0,0,1)</f>
        <v>99393.75</v>
      </c>
      <c r="F65" s="197">
        <f>ROUND(ROUND(E65,2)*ROUND(C65,2),2)</f>
        <v>99393.75</v>
      </c>
      <c r="H65" s="12" t="s">
        <v>1567</v>
      </c>
      <c r="I65" t="str">
        <f>+_xlfn.CONCAT(H65,"-",A65)</f>
        <v>B4/28/02-L</v>
      </c>
    </row>
    <row r="66" spans="1:9" customFormat="1">
      <c r="A66" s="288"/>
      <c r="B66" s="36"/>
      <c r="C66" s="247"/>
      <c r="D66" s="247"/>
      <c r="E66" s="562"/>
      <c r="F66" s="562"/>
      <c r="H66" s="12" t="s">
        <v>1567</v>
      </c>
    </row>
    <row r="67" spans="1:9" customFormat="1">
      <c r="A67" s="288" t="s">
        <v>38</v>
      </c>
      <c r="B67" s="36" t="s">
        <v>983</v>
      </c>
      <c r="C67" s="216">
        <v>1</v>
      </c>
      <c r="D67" s="247" t="s">
        <v>0</v>
      </c>
      <c r="E67" s="32">
        <f>+_xlfn.XLOOKUP(I67,ccs!O:O,ccs!I:I,0,0,1)</f>
        <v>12500</v>
      </c>
      <c r="F67" s="197">
        <f>ROUND(ROUND(E67,2)*ROUND(C67,2),2)</f>
        <v>12500</v>
      </c>
      <c r="H67" s="12" t="s">
        <v>1567</v>
      </c>
      <c r="I67" t="str">
        <f>+_xlfn.CONCAT(H67,"-",A67)</f>
        <v>B4/28/02-M</v>
      </c>
    </row>
    <row r="68" spans="1:9" customFormat="1">
      <c r="A68" s="288"/>
      <c r="B68" s="1"/>
      <c r="C68" s="216"/>
      <c r="D68" s="247"/>
      <c r="E68" s="562"/>
      <c r="F68" s="562"/>
      <c r="H68" s="12" t="s">
        <v>1567</v>
      </c>
    </row>
    <row r="69" spans="1:9" customFormat="1">
      <c r="A69" s="288" t="s">
        <v>205</v>
      </c>
      <c r="B69" s="36" t="s">
        <v>984</v>
      </c>
      <c r="C69" s="216">
        <v>1</v>
      </c>
      <c r="D69" s="247" t="s">
        <v>0</v>
      </c>
      <c r="E69" s="32">
        <f>+_xlfn.XLOOKUP(I69,ccs!O:O,ccs!I:I,0,0,1)</f>
        <v>12500</v>
      </c>
      <c r="F69" s="197">
        <f>ROUND(ROUND(E69,2)*ROUND(C69,2),2)</f>
        <v>12500</v>
      </c>
      <c r="H69" s="12" t="s">
        <v>1567</v>
      </c>
      <c r="I69" t="str">
        <f>+_xlfn.CONCAT(H69,"-",A69)</f>
        <v>B4/28/02-N</v>
      </c>
    </row>
    <row r="70" spans="1:9" customFormat="1">
      <c r="A70" s="288"/>
      <c r="B70" s="36"/>
      <c r="C70" s="216"/>
      <c r="D70" s="247"/>
      <c r="E70" s="562"/>
      <c r="F70" s="562"/>
      <c r="H70" s="12" t="s">
        <v>1567</v>
      </c>
    </row>
    <row r="71" spans="1:9" customFormat="1" ht="31">
      <c r="A71" s="288"/>
      <c r="B71" s="35" t="s">
        <v>1162</v>
      </c>
      <c r="C71" s="216"/>
      <c r="D71" s="247"/>
      <c r="E71" s="562"/>
      <c r="F71" s="562"/>
      <c r="H71" s="12" t="s">
        <v>1568</v>
      </c>
    </row>
    <row r="72" spans="1:9" customFormat="1">
      <c r="A72" s="288"/>
      <c r="B72" s="35"/>
      <c r="C72" s="216"/>
      <c r="D72" s="247"/>
      <c r="E72" s="562"/>
      <c r="F72" s="562"/>
      <c r="H72" s="12" t="s">
        <v>1568</v>
      </c>
    </row>
    <row r="73" spans="1:9" customFormat="1">
      <c r="A73" s="200"/>
      <c r="B73" s="35" t="s">
        <v>1163</v>
      </c>
      <c r="C73" s="564"/>
      <c r="D73" s="247"/>
      <c r="E73" s="562"/>
      <c r="F73" s="562"/>
      <c r="H73" s="12" t="s">
        <v>1568</v>
      </c>
    </row>
    <row r="74" spans="1:9" customFormat="1">
      <c r="A74" s="200"/>
      <c r="B74" s="35"/>
      <c r="C74" s="564"/>
      <c r="D74" s="247"/>
      <c r="E74" s="562"/>
      <c r="F74" s="562"/>
      <c r="H74" s="12" t="s">
        <v>1568</v>
      </c>
    </row>
    <row r="75" spans="1:9" customFormat="1">
      <c r="A75" s="214" t="s">
        <v>5</v>
      </c>
      <c r="B75" s="258" t="s">
        <v>1164</v>
      </c>
      <c r="C75" s="247">
        <v>1</v>
      </c>
      <c r="D75" s="563" t="s">
        <v>311</v>
      </c>
      <c r="E75" s="32">
        <f>+_xlfn.XLOOKUP(I75,ccs!O:O,ccs!I:I,0,0,1)</f>
        <v>26331.88</v>
      </c>
      <c r="F75" s="197">
        <f>ROUND(ROUND(E75,2)*ROUND(C75,2),2)</f>
        <v>26331.88</v>
      </c>
      <c r="H75" s="12" t="s">
        <v>1568</v>
      </c>
      <c r="I75" t="str">
        <f>+_xlfn.CONCAT(H75,"-",A75)</f>
        <v>B4/28/03-A</v>
      </c>
    </row>
    <row r="76" spans="1:9" customFormat="1">
      <c r="A76" s="200"/>
      <c r="B76" s="258"/>
      <c r="C76" s="564"/>
      <c r="D76" s="247"/>
      <c r="E76" s="562"/>
      <c r="F76" s="562"/>
      <c r="H76" s="12" t="s">
        <v>1568</v>
      </c>
    </row>
    <row r="77" spans="1:9" customFormat="1">
      <c r="A77" s="214" t="s">
        <v>6</v>
      </c>
      <c r="B77" s="258" t="s">
        <v>1165</v>
      </c>
      <c r="C77" s="247">
        <v>1</v>
      </c>
      <c r="D77" s="563" t="s">
        <v>311</v>
      </c>
      <c r="E77" s="32">
        <f>+_xlfn.XLOOKUP(I77,ccs!O:O,ccs!I:I,0,0,1)</f>
        <v>26331.88</v>
      </c>
      <c r="F77" s="197">
        <f>ROUND(ROUND(E77,2)*ROUND(C77,2),2)</f>
        <v>26331.88</v>
      </c>
      <c r="H77" s="12" t="s">
        <v>1568</v>
      </c>
      <c r="I77" t="str">
        <f>+_xlfn.CONCAT(H77,"-",A77)</f>
        <v>B4/28/03-B</v>
      </c>
    </row>
    <row r="78" spans="1:9" customFormat="1">
      <c r="A78" s="214"/>
      <c r="B78" s="258"/>
      <c r="C78" s="564"/>
      <c r="D78" s="247"/>
      <c r="E78" s="562"/>
      <c r="F78" s="562"/>
      <c r="H78" s="12" t="s">
        <v>1568</v>
      </c>
    </row>
    <row r="79" spans="1:9" customFormat="1" ht="31">
      <c r="A79" s="214"/>
      <c r="B79" s="35" t="s">
        <v>1166</v>
      </c>
      <c r="C79" s="564"/>
      <c r="D79" s="247"/>
      <c r="E79" s="562"/>
      <c r="F79" s="562"/>
      <c r="H79" s="12" t="s">
        <v>1568</v>
      </c>
    </row>
    <row r="80" spans="1:9" customFormat="1">
      <c r="A80" s="214"/>
      <c r="B80" s="106"/>
      <c r="C80" s="564"/>
      <c r="D80" s="247"/>
      <c r="E80" s="562"/>
      <c r="F80" s="562"/>
      <c r="H80" s="12" t="s">
        <v>1568</v>
      </c>
    </row>
    <row r="81" spans="1:9" customFormat="1">
      <c r="A81" s="214" t="s">
        <v>7</v>
      </c>
      <c r="B81" s="36" t="s">
        <v>1167</v>
      </c>
      <c r="C81" s="247">
        <v>42</v>
      </c>
      <c r="D81" s="563" t="s">
        <v>311</v>
      </c>
      <c r="E81" s="32">
        <f>+_xlfn.XLOOKUP(I81,ccs!O:O,ccs!I:I,0,0,1)</f>
        <v>2556.38</v>
      </c>
      <c r="F81" s="197">
        <f>ROUND(ROUND(E81,2)*ROUND(C81,2),2)</f>
        <v>107367.96</v>
      </c>
      <c r="H81" s="12" t="s">
        <v>1568</v>
      </c>
      <c r="I81" t="str">
        <f>+_xlfn.CONCAT(H81,"-",A81)</f>
        <v>B4/28/03-C</v>
      </c>
    </row>
    <row r="82" spans="1:9" customFormat="1">
      <c r="A82" s="214"/>
      <c r="B82" s="36"/>
      <c r="C82" s="564"/>
      <c r="D82" s="247"/>
      <c r="E82" s="562"/>
      <c r="F82" s="562"/>
      <c r="H82" s="12" t="s">
        <v>1568</v>
      </c>
    </row>
    <row r="83" spans="1:9" customFormat="1">
      <c r="A83" s="288" t="s">
        <v>8</v>
      </c>
      <c r="B83" s="36" t="s">
        <v>1168</v>
      </c>
      <c r="C83" s="247">
        <v>232</v>
      </c>
      <c r="D83" s="563" t="s">
        <v>311</v>
      </c>
      <c r="E83" s="32">
        <f>+_xlfn.XLOOKUP(I83,ccs!O:O,ccs!I:I,0,0,1)</f>
        <v>471.88</v>
      </c>
      <c r="F83" s="197">
        <f>ROUND(ROUND(E83,2)*ROUND(C83,2),2)</f>
        <v>109476.16</v>
      </c>
      <c r="H83" s="12" t="s">
        <v>1568</v>
      </c>
      <c r="I83" t="str">
        <f>+_xlfn.CONCAT(H83,"-",A83)</f>
        <v>B4/28/03-D</v>
      </c>
    </row>
    <row r="84" spans="1:9" customFormat="1">
      <c r="A84" s="107"/>
      <c r="B84" s="36"/>
      <c r="C84" s="564"/>
      <c r="D84" s="247"/>
      <c r="E84" s="562"/>
      <c r="F84" s="562"/>
      <c r="H84" s="12" t="s">
        <v>1568</v>
      </c>
    </row>
    <row r="85" spans="1:9" customFormat="1">
      <c r="A85" s="288" t="s">
        <v>10</v>
      </c>
      <c r="B85" s="36" t="s">
        <v>1169</v>
      </c>
      <c r="C85" s="216">
        <v>1</v>
      </c>
      <c r="D85" s="247" t="s">
        <v>0</v>
      </c>
      <c r="E85" s="32">
        <f>+_xlfn.XLOOKUP(I85,ccs!O:O,ccs!I:I,0,0,1)</f>
        <v>114218.75</v>
      </c>
      <c r="F85" s="197">
        <f>ROUND(ROUND(E85,2)*ROUND(C85,2),2)</f>
        <v>114218.75</v>
      </c>
      <c r="H85" s="12" t="s">
        <v>1568</v>
      </c>
      <c r="I85" t="str">
        <f>+_xlfn.CONCAT(H85,"-",A85)</f>
        <v>B4/28/03-E</v>
      </c>
    </row>
    <row r="86" spans="1:9" customFormat="1">
      <c r="A86" s="107"/>
      <c r="B86" s="36"/>
      <c r="C86" s="564"/>
      <c r="D86" s="247"/>
      <c r="E86" s="562"/>
      <c r="F86" s="562"/>
      <c r="H86" s="12" t="s">
        <v>1568</v>
      </c>
    </row>
    <row r="87" spans="1:9" customFormat="1">
      <c r="A87" s="288" t="s">
        <v>11</v>
      </c>
      <c r="B87" s="36" t="s">
        <v>1170</v>
      </c>
      <c r="C87" s="247">
        <v>14</v>
      </c>
      <c r="D87" s="563" t="s">
        <v>311</v>
      </c>
      <c r="E87" s="32">
        <f>+_xlfn.XLOOKUP(I87,ccs!O:O,ccs!I:I,0,0,1)</f>
        <v>392.25</v>
      </c>
      <c r="F87" s="197">
        <f>ROUND(ROUND(E87,2)*ROUND(C87,2),2)</f>
        <v>5491.5</v>
      </c>
      <c r="H87" s="12" t="s">
        <v>1568</v>
      </c>
      <c r="I87" t="str">
        <f>+_xlfn.CONCAT(H87,"-",A87)</f>
        <v>B4/28/03-F</v>
      </c>
    </row>
    <row r="88" spans="1:9" customFormat="1">
      <c r="A88" s="107"/>
      <c r="B88" s="36"/>
      <c r="C88" s="564"/>
      <c r="D88" s="247"/>
      <c r="E88" s="562"/>
      <c r="F88" s="562"/>
      <c r="H88" s="12" t="s">
        <v>1568</v>
      </c>
    </row>
    <row r="89" spans="1:9" customFormat="1">
      <c r="A89" s="288" t="s">
        <v>27</v>
      </c>
      <c r="B89" s="36" t="s">
        <v>1171</v>
      </c>
      <c r="C89" s="216">
        <v>1</v>
      </c>
      <c r="D89" s="563" t="s">
        <v>0</v>
      </c>
      <c r="E89" s="32">
        <f>+_xlfn.XLOOKUP(I89,ccs!O:O,ccs!I:I,0,0,1)</f>
        <v>188125</v>
      </c>
      <c r="F89" s="197">
        <f>ROUND(ROUND(E89,2)*ROUND(C89,2),2)</f>
        <v>188125</v>
      </c>
      <c r="H89" s="12" t="s">
        <v>1568</v>
      </c>
      <c r="I89" t="str">
        <f>+_xlfn.CONCAT(H89,"-",A89)</f>
        <v>B4/28/03-G</v>
      </c>
    </row>
    <row r="90" spans="1:9" customFormat="1">
      <c r="A90" s="288"/>
      <c r="B90" s="36"/>
      <c r="C90" s="564"/>
      <c r="D90" s="247"/>
      <c r="E90" s="562"/>
      <c r="F90" s="562"/>
      <c r="H90" s="12" t="s">
        <v>1568</v>
      </c>
    </row>
    <row r="91" spans="1:9" customFormat="1">
      <c r="A91" s="288" t="s">
        <v>28</v>
      </c>
      <c r="B91" s="36" t="s">
        <v>1172</v>
      </c>
      <c r="C91" s="247">
        <v>27</v>
      </c>
      <c r="D91" s="563" t="s">
        <v>311</v>
      </c>
      <c r="E91" s="32">
        <f>+_xlfn.XLOOKUP(I91,ccs!O:O,ccs!I:I,0,0,1)</f>
        <v>7807.38</v>
      </c>
      <c r="F91" s="197">
        <f>ROUND(ROUND(E91,2)*ROUND(C91,2),2)</f>
        <v>210799.26</v>
      </c>
      <c r="H91" s="12" t="s">
        <v>1568</v>
      </c>
      <c r="I91" t="str">
        <f>+_xlfn.CONCAT(H91,"-",A91)</f>
        <v>B4/28/03-H</v>
      </c>
    </row>
    <row r="92" spans="1:9" customFormat="1">
      <c r="A92" s="288"/>
      <c r="B92" s="36"/>
      <c r="C92" s="564"/>
      <c r="D92" s="247"/>
      <c r="E92" s="562"/>
      <c r="F92" s="562"/>
      <c r="H92" s="12" t="s">
        <v>1568</v>
      </c>
    </row>
    <row r="93" spans="1:9" customFormat="1" ht="31">
      <c r="A93" s="288" t="s">
        <v>33</v>
      </c>
      <c r="B93" s="36" t="s">
        <v>1173</v>
      </c>
      <c r="C93" s="216">
        <v>1</v>
      </c>
      <c r="D93" s="247" t="s">
        <v>0</v>
      </c>
      <c r="E93" s="32">
        <f>+_xlfn.XLOOKUP(I93,ccs!O:O,ccs!I:I,0,0,1)</f>
        <v>325312.5</v>
      </c>
      <c r="F93" s="197">
        <f>ROUND(ROUND(E93,2)*ROUND(C93,2),2)</f>
        <v>325312.5</v>
      </c>
      <c r="H93" s="12" t="s">
        <v>1568</v>
      </c>
      <c r="I93" t="str">
        <f>+_xlfn.CONCAT(H93,"-",A93)</f>
        <v>B4/28/03-J</v>
      </c>
    </row>
    <row r="94" spans="1:9" customFormat="1">
      <c r="A94" s="107"/>
      <c r="B94" s="36"/>
      <c r="C94" s="564"/>
      <c r="D94" s="247"/>
      <c r="E94" s="562"/>
      <c r="F94" s="562"/>
      <c r="H94" s="12" t="s">
        <v>1568</v>
      </c>
    </row>
    <row r="95" spans="1:9" customFormat="1" ht="31">
      <c r="A95" s="288" t="s">
        <v>34</v>
      </c>
      <c r="B95" s="36" t="s">
        <v>1174</v>
      </c>
      <c r="C95" s="247">
        <v>6</v>
      </c>
      <c r="D95" s="563" t="s">
        <v>311</v>
      </c>
      <c r="E95" s="32">
        <f>+_xlfn.XLOOKUP(I95,ccs!O:O,ccs!I:I,0,0,1)</f>
        <v>7497.25</v>
      </c>
      <c r="F95" s="197">
        <f>ROUND(ROUND(E95,2)*ROUND(C95,2),2)</f>
        <v>44983.5</v>
      </c>
      <c r="H95" s="12" t="s">
        <v>1568</v>
      </c>
      <c r="I95" t="str">
        <f>+_xlfn.CONCAT(H95,"-",A95)</f>
        <v>B4/28/03-K</v>
      </c>
    </row>
    <row r="96" spans="1:9" customFormat="1">
      <c r="A96" s="288"/>
      <c r="B96" s="36"/>
      <c r="C96" s="247"/>
      <c r="D96" s="247"/>
      <c r="E96" s="562"/>
      <c r="F96" s="562"/>
      <c r="H96" s="12" t="s">
        <v>1568</v>
      </c>
    </row>
    <row r="97" spans="1:9" customFormat="1" ht="31">
      <c r="A97" s="288" t="s">
        <v>39</v>
      </c>
      <c r="B97" s="36" t="s">
        <v>1175</v>
      </c>
      <c r="C97" s="247">
        <v>3</v>
      </c>
      <c r="D97" s="563" t="s">
        <v>311</v>
      </c>
      <c r="E97" s="32">
        <f>+_xlfn.XLOOKUP(I97,ccs!O:O,ccs!I:I,0,0,1)</f>
        <v>16262.5</v>
      </c>
      <c r="F97" s="197">
        <f>ROUND(ROUND(E97,2)*ROUND(C97,2),2)</f>
        <v>48787.5</v>
      </c>
      <c r="H97" s="12" t="s">
        <v>1568</v>
      </c>
      <c r="I97" t="str">
        <f>+_xlfn.CONCAT(H97,"-",A97)</f>
        <v>B4/28/03-L</v>
      </c>
    </row>
    <row r="98" spans="1:9" customFormat="1">
      <c r="A98" s="288"/>
      <c r="B98" s="36"/>
      <c r="C98" s="247"/>
      <c r="D98" s="247"/>
      <c r="E98" s="562"/>
      <c r="F98" s="562"/>
      <c r="H98" s="12" t="s">
        <v>1568</v>
      </c>
    </row>
    <row r="99" spans="1:9" customFormat="1" ht="31">
      <c r="A99" s="214"/>
      <c r="B99" s="35" t="s">
        <v>1176</v>
      </c>
      <c r="C99" s="564"/>
      <c r="D99" s="247"/>
      <c r="E99" s="562"/>
      <c r="F99" s="562"/>
      <c r="H99" s="12" t="s">
        <v>1568</v>
      </c>
    </row>
    <row r="100" spans="1:9" customFormat="1">
      <c r="A100" s="214"/>
      <c r="B100" s="106"/>
      <c r="C100" s="564"/>
      <c r="D100" s="247"/>
      <c r="E100" s="562"/>
      <c r="F100" s="562"/>
      <c r="H100" s="12" t="s">
        <v>1568</v>
      </c>
    </row>
    <row r="101" spans="1:9" customFormat="1">
      <c r="A101" s="288" t="s">
        <v>38</v>
      </c>
      <c r="B101" s="59" t="s">
        <v>1177</v>
      </c>
      <c r="C101" s="247">
        <v>12</v>
      </c>
      <c r="D101" s="563" t="s">
        <v>311</v>
      </c>
      <c r="E101" s="32">
        <f>+_xlfn.XLOOKUP(I101,ccs!O:O,ccs!I:I,0,0,1)</f>
        <v>6374.13</v>
      </c>
      <c r="F101" s="197">
        <f>ROUND(ROUND(E101,2)*ROUND(C101,2),2)</f>
        <v>76489.56</v>
      </c>
      <c r="H101" s="12" t="s">
        <v>1568</v>
      </c>
      <c r="I101" t="str">
        <f>+_xlfn.CONCAT(H101,"-",A101)</f>
        <v>B4/28/03-M</v>
      </c>
    </row>
    <row r="102" spans="1:9" customFormat="1">
      <c r="A102" s="288"/>
      <c r="B102" s="59"/>
      <c r="C102" s="564"/>
      <c r="D102" s="247"/>
      <c r="E102" s="562"/>
      <c r="F102" s="562"/>
      <c r="H102" s="12" t="s">
        <v>1568</v>
      </c>
    </row>
    <row r="103" spans="1:9" customFormat="1">
      <c r="A103" s="214" t="s">
        <v>205</v>
      </c>
      <c r="B103" s="59" t="s">
        <v>1178</v>
      </c>
      <c r="C103" s="247">
        <v>187</v>
      </c>
      <c r="D103" s="563" t="s">
        <v>311</v>
      </c>
      <c r="E103" s="32">
        <f>+_xlfn.XLOOKUP(I103,ccs!O:O,ccs!I:I,0,0,1)</f>
        <v>2100.63</v>
      </c>
      <c r="F103" s="197">
        <f>ROUND(ROUND(E103,2)*ROUND(C103,2),2)</f>
        <v>392817.81</v>
      </c>
      <c r="H103" s="12" t="s">
        <v>1568</v>
      </c>
      <c r="I103" t="str">
        <f>+_xlfn.CONCAT(H103,"-",A103)</f>
        <v>B4/28/03-N</v>
      </c>
    </row>
    <row r="104" spans="1:9" customFormat="1">
      <c r="A104" s="214"/>
      <c r="B104" s="59"/>
      <c r="C104" s="564"/>
      <c r="D104" s="247"/>
      <c r="E104" s="562"/>
      <c r="F104" s="562"/>
      <c r="H104" s="12" t="s">
        <v>1568</v>
      </c>
    </row>
    <row r="105" spans="1:9" customFormat="1">
      <c r="A105" s="288"/>
      <c r="B105" s="35" t="s">
        <v>1179</v>
      </c>
      <c r="C105" s="564"/>
      <c r="D105" s="247"/>
      <c r="E105" s="562"/>
      <c r="F105" s="562"/>
      <c r="H105" s="12" t="s">
        <v>1569</v>
      </c>
    </row>
    <row r="106" spans="1:9" customFormat="1">
      <c r="A106" s="107"/>
      <c r="B106" s="36"/>
      <c r="C106" s="564"/>
      <c r="D106" s="247"/>
      <c r="E106" s="562"/>
      <c r="F106" s="562"/>
      <c r="H106" s="12" t="s">
        <v>1569</v>
      </c>
    </row>
    <row r="107" spans="1:9" customFormat="1">
      <c r="A107" s="288" t="s">
        <v>5</v>
      </c>
      <c r="B107" s="36" t="s">
        <v>1180</v>
      </c>
      <c r="C107" s="216">
        <v>1</v>
      </c>
      <c r="D107" s="247" t="s">
        <v>0</v>
      </c>
      <c r="E107" s="32">
        <f>+_xlfn.XLOOKUP(I107,ccs!O:O,ccs!I:I,0,0,1)</f>
        <v>135867.25</v>
      </c>
      <c r="F107" s="197">
        <f>ROUND(ROUND(E107,2)*ROUND(C107,2),2)</f>
        <v>135867.25</v>
      </c>
      <c r="H107" s="12" t="s">
        <v>1569</v>
      </c>
      <c r="I107" t="str">
        <f>+_xlfn.CONCAT(H107,"-",A107)</f>
        <v>B4/28/04-A</v>
      </c>
    </row>
    <row r="108" spans="1:9" customFormat="1">
      <c r="A108" s="107"/>
      <c r="B108" s="36"/>
      <c r="C108" s="564"/>
      <c r="D108" s="247"/>
      <c r="E108" s="562"/>
      <c r="F108" s="562"/>
      <c r="H108" s="12" t="s">
        <v>1569</v>
      </c>
    </row>
    <row r="109" spans="1:9" customFormat="1">
      <c r="A109" s="288" t="s">
        <v>6</v>
      </c>
      <c r="B109" s="36" t="s">
        <v>1181</v>
      </c>
      <c r="C109" s="216">
        <v>1</v>
      </c>
      <c r="D109" s="247" t="s">
        <v>0</v>
      </c>
      <c r="E109" s="32">
        <f>+_xlfn.XLOOKUP(I109,ccs!O:O,ccs!I:I,0,0,1)</f>
        <v>90812.5</v>
      </c>
      <c r="F109" s="197">
        <f>ROUND(ROUND(E109,2)*ROUND(C109,2),2)</f>
        <v>90812.5</v>
      </c>
      <c r="H109" s="12" t="s">
        <v>1569</v>
      </c>
      <c r="I109" t="str">
        <f>+_xlfn.CONCAT(H109,"-",A109)</f>
        <v>B4/28/04-B</v>
      </c>
    </row>
    <row r="110" spans="1:9" customFormat="1">
      <c r="A110" s="107"/>
      <c r="B110" s="36"/>
      <c r="C110" s="564"/>
      <c r="D110" s="247"/>
      <c r="E110" s="562"/>
      <c r="F110" s="562"/>
      <c r="H110" s="12" t="s">
        <v>1569</v>
      </c>
    </row>
    <row r="111" spans="1:9" customFormat="1">
      <c r="A111" s="288" t="s">
        <v>7</v>
      </c>
      <c r="B111" s="36" t="s">
        <v>1182</v>
      </c>
      <c r="C111" s="216">
        <v>1</v>
      </c>
      <c r="D111" s="247" t="s">
        <v>0</v>
      </c>
      <c r="E111" s="32">
        <f>+_xlfn.XLOOKUP(I111,ccs!O:O,ccs!I:I,0,0,1)</f>
        <v>302971.88</v>
      </c>
      <c r="F111" s="197">
        <f>ROUND(ROUND(E111,2)*ROUND(C111,2),2)</f>
        <v>302971.88</v>
      </c>
      <c r="H111" s="12" t="s">
        <v>1569</v>
      </c>
      <c r="I111" t="str">
        <f>+_xlfn.CONCAT(H111,"-",A111)</f>
        <v>B4/28/04-C</v>
      </c>
    </row>
    <row r="112" spans="1:9" customFormat="1">
      <c r="A112" s="107"/>
      <c r="B112" s="36"/>
      <c r="C112" s="564"/>
      <c r="D112" s="247"/>
      <c r="E112" s="562"/>
      <c r="F112" s="562"/>
      <c r="H112" s="12" t="s">
        <v>1569</v>
      </c>
    </row>
    <row r="113" spans="1:9" customFormat="1">
      <c r="A113" s="288" t="s">
        <v>8</v>
      </c>
      <c r="B113" s="59" t="s">
        <v>1183</v>
      </c>
      <c r="C113" s="216">
        <v>1</v>
      </c>
      <c r="D113" s="247" t="s">
        <v>0</v>
      </c>
      <c r="E113" s="32">
        <f>+_xlfn.XLOOKUP(I113,ccs!O:O,ccs!I:I,0,0,1)</f>
        <v>1693.75</v>
      </c>
      <c r="F113" s="197">
        <f>ROUND(ROUND(E113,2)*ROUND(C113,2),2)</f>
        <v>1693.75</v>
      </c>
      <c r="H113" s="12" t="s">
        <v>1569</v>
      </c>
      <c r="I113" t="str">
        <f>+_xlfn.CONCAT(H113,"-",A113)</f>
        <v>B4/28/04-D</v>
      </c>
    </row>
    <row r="114" spans="1:9" customFormat="1">
      <c r="A114" s="107"/>
      <c r="B114" s="59"/>
      <c r="C114" s="564"/>
      <c r="D114" s="247"/>
      <c r="E114" s="562"/>
      <c r="F114" s="562"/>
      <c r="H114" s="12" t="s">
        <v>1569</v>
      </c>
    </row>
    <row r="115" spans="1:9" customFormat="1">
      <c r="A115" s="107"/>
      <c r="B115" s="1" t="s">
        <v>1066</v>
      </c>
      <c r="C115" s="216"/>
      <c r="D115" s="247"/>
      <c r="E115" s="562"/>
      <c r="F115" s="562"/>
      <c r="H115" s="12" t="s">
        <v>1569</v>
      </c>
    </row>
    <row r="116" spans="1:9" customFormat="1">
      <c r="A116" s="107"/>
      <c r="B116" s="1"/>
      <c r="C116" s="216"/>
      <c r="D116" s="247"/>
      <c r="E116" s="562"/>
      <c r="F116" s="562"/>
      <c r="H116" s="12" t="s">
        <v>1569</v>
      </c>
    </row>
    <row r="117" spans="1:9" customFormat="1">
      <c r="A117" s="288" t="s">
        <v>10</v>
      </c>
      <c r="B117" s="36" t="s">
        <v>983</v>
      </c>
      <c r="C117" s="216">
        <v>1</v>
      </c>
      <c r="D117" s="247" t="s">
        <v>0</v>
      </c>
      <c r="E117" s="32">
        <f>+_xlfn.XLOOKUP(I117,ccs!O:O,ccs!I:I,0,0,1)</f>
        <v>18750</v>
      </c>
      <c r="F117" s="197">
        <f>ROUND(ROUND(E117,2)*ROUND(C117,2),2)</f>
        <v>18750</v>
      </c>
      <c r="H117" s="12" t="s">
        <v>1569</v>
      </c>
      <c r="I117" t="str">
        <f>+_xlfn.CONCAT(H117,"-",A117)</f>
        <v>B4/28/04-E</v>
      </c>
    </row>
    <row r="118" spans="1:9" customFormat="1">
      <c r="A118" s="107"/>
      <c r="B118" s="1"/>
      <c r="C118" s="216"/>
      <c r="D118" s="247"/>
      <c r="E118" s="562"/>
      <c r="F118" s="562"/>
      <c r="H118" s="12" t="s">
        <v>1569</v>
      </c>
    </row>
    <row r="119" spans="1:9" customFormat="1">
      <c r="A119" s="288" t="s">
        <v>11</v>
      </c>
      <c r="B119" s="36" t="s">
        <v>984</v>
      </c>
      <c r="C119" s="216">
        <v>1</v>
      </c>
      <c r="D119" s="247" t="s">
        <v>0</v>
      </c>
      <c r="E119" s="32">
        <f>+_xlfn.XLOOKUP(I119,ccs!O:O,ccs!I:I,0,0,1)</f>
        <v>18750</v>
      </c>
      <c r="F119" s="197">
        <f>ROUND(ROUND(E119,2)*ROUND(C119,2),2)</f>
        <v>18750</v>
      </c>
      <c r="H119" s="12" t="s">
        <v>1569</v>
      </c>
      <c r="I119" t="str">
        <f>+_xlfn.CONCAT(H119,"-",A119)</f>
        <v>B4/28/04-F</v>
      </c>
    </row>
    <row r="120" spans="1:9" customFormat="1">
      <c r="A120" s="107"/>
      <c r="B120" s="36"/>
      <c r="C120" s="216"/>
      <c r="D120" s="247"/>
      <c r="E120" s="562"/>
      <c r="F120" s="562"/>
      <c r="H120" s="12" t="s">
        <v>1569</v>
      </c>
    </row>
    <row r="121" spans="1:9" s="36" customFormat="1">
      <c r="A121" s="107"/>
      <c r="B121" s="35"/>
      <c r="C121" s="252"/>
      <c r="D121" s="252"/>
      <c r="E121" s="252"/>
      <c r="F121" s="252"/>
      <c r="H121" s="12" t="s">
        <v>1569</v>
      </c>
    </row>
    <row r="122" spans="1:9" s="36" customFormat="1">
      <c r="A122" s="107"/>
      <c r="B122" s="35"/>
      <c r="C122" s="252"/>
      <c r="D122" s="252"/>
      <c r="E122" s="252"/>
      <c r="F122" s="252"/>
      <c r="H122" s="12" t="s">
        <v>1569</v>
      </c>
    </row>
    <row r="123" spans="1:9" s="36" customFormat="1">
      <c r="A123" s="107"/>
      <c r="B123" s="35"/>
      <c r="C123" s="252"/>
      <c r="D123" s="252"/>
      <c r="E123" s="252"/>
      <c r="F123" s="252"/>
      <c r="H123" s="12" t="s">
        <v>1569</v>
      </c>
    </row>
    <row r="124" spans="1:9" s="36" customFormat="1">
      <c r="A124" s="107"/>
      <c r="B124" s="256"/>
      <c r="C124" s="216"/>
      <c r="D124" s="252"/>
      <c r="E124" s="252"/>
      <c r="F124" s="252"/>
      <c r="H124" s="12" t="s">
        <v>1569</v>
      </c>
    </row>
    <row r="125" spans="1:9" s="36" customFormat="1">
      <c r="A125" s="288"/>
      <c r="C125" s="247"/>
      <c r="D125" s="247"/>
      <c r="E125" s="216"/>
      <c r="F125" s="216"/>
      <c r="H125" s="12" t="s">
        <v>1569</v>
      </c>
    </row>
    <row r="126" spans="1:9" s="36" customFormat="1">
      <c r="A126" s="288"/>
      <c r="B126" s="256"/>
      <c r="C126" s="32"/>
      <c r="D126" s="247"/>
      <c r="E126" s="216"/>
      <c r="F126" s="216"/>
      <c r="H126" s="12" t="s">
        <v>1569</v>
      </c>
    </row>
    <row r="127" spans="1:9" s="36" customFormat="1">
      <c r="A127" s="288"/>
      <c r="B127" s="257"/>
      <c r="C127" s="32"/>
      <c r="D127" s="247"/>
      <c r="E127" s="216"/>
      <c r="F127" s="216"/>
      <c r="H127" s="12" t="s">
        <v>1569</v>
      </c>
    </row>
    <row r="128" spans="1:9" s="36" customFormat="1">
      <c r="A128" s="288"/>
      <c r="B128" s="256"/>
      <c r="C128" s="32"/>
      <c r="D128" s="247"/>
      <c r="E128" s="216"/>
      <c r="F128" s="216"/>
      <c r="H128" s="12" t="s">
        <v>1569</v>
      </c>
    </row>
    <row r="129" spans="1:9" s="36" customFormat="1">
      <c r="A129" s="288"/>
      <c r="B129" s="256"/>
      <c r="C129" s="32"/>
      <c r="D129" s="247"/>
      <c r="E129" s="216"/>
      <c r="F129" s="216"/>
      <c r="H129" s="12" t="s">
        <v>1569</v>
      </c>
    </row>
    <row r="130" spans="1:9" s="36" customFormat="1">
      <c r="A130" s="288"/>
      <c r="B130" s="256"/>
      <c r="C130" s="32"/>
      <c r="D130" s="247"/>
      <c r="E130" s="216"/>
      <c r="F130" s="216"/>
      <c r="H130" s="12" t="s">
        <v>1569</v>
      </c>
    </row>
    <row r="131" spans="1:9" s="36" customFormat="1">
      <c r="A131" s="288"/>
      <c r="C131" s="216"/>
      <c r="D131" s="247"/>
      <c r="E131" s="216"/>
      <c r="F131" s="216"/>
      <c r="H131" s="12" t="s">
        <v>1569</v>
      </c>
    </row>
    <row r="132" spans="1:9" s="36" customFormat="1">
      <c r="A132" s="107"/>
      <c r="B132" s="1"/>
      <c r="C132" s="216"/>
      <c r="D132" s="247"/>
      <c r="E132" s="216"/>
      <c r="F132" s="216"/>
      <c r="H132" s="12" t="s">
        <v>1569</v>
      </c>
    </row>
    <row r="133" spans="1:9" s="36" customFormat="1">
      <c r="A133" s="288"/>
      <c r="C133" s="216"/>
      <c r="D133" s="247"/>
      <c r="E133" s="216"/>
      <c r="F133" s="216"/>
      <c r="H133" s="12" t="s">
        <v>1569</v>
      </c>
    </row>
    <row r="134" spans="1:9" s="36" customFormat="1">
      <c r="A134" s="107"/>
      <c r="C134" s="216"/>
      <c r="D134" s="247"/>
      <c r="E134" s="252"/>
      <c r="F134" s="252"/>
      <c r="H134" s="12" t="s">
        <v>1569</v>
      </c>
    </row>
    <row r="135" spans="1:9">
      <c r="A135" s="124"/>
      <c r="E135" s="561"/>
      <c r="F135" s="561"/>
      <c r="G135" s="133"/>
      <c r="H135" s="12" t="s">
        <v>1569</v>
      </c>
    </row>
    <row r="136" spans="1:9">
      <c r="B136" s="141" t="s">
        <v>40</v>
      </c>
      <c r="C136" s="561"/>
      <c r="D136" s="561"/>
      <c r="E136" s="31"/>
      <c r="F136" s="33"/>
      <c r="G136" s="133"/>
      <c r="H136" s="12" t="s">
        <v>1569</v>
      </c>
    </row>
    <row r="137" spans="1:9">
      <c r="B137" s="126" t="s">
        <v>9</v>
      </c>
      <c r="C137" s="566"/>
      <c r="E137" s="31" t="s">
        <v>12</v>
      </c>
      <c r="F137" s="31">
        <f>SUM(F3:F136)</f>
        <v>6424476.6899999995</v>
      </c>
      <c r="H137" s="12" t="s">
        <v>1569</v>
      </c>
    </row>
    <row r="138" spans="1:9" ht="16" thickBot="1">
      <c r="C138" s="566"/>
      <c r="E138" s="31"/>
      <c r="F138" s="34"/>
      <c r="H138" s="12" t="s">
        <v>1569</v>
      </c>
    </row>
    <row r="139" spans="1:9" ht="16" thickTop="1">
      <c r="H139" s="12" t="s">
        <v>1569</v>
      </c>
    </row>
    <row r="140" spans="1:9">
      <c r="I140" t="str">
        <f>+_xlfn.CONCAT(H140,"-",A140)</f>
        <v>-</v>
      </c>
    </row>
  </sheetData>
  <sheetProtection selectLockedCells="1" selectUnlockedCells="1"/>
  <autoFilter ref="A1:I139" xr:uid="{E1B5DF63-5953-4EF3-84DC-78AA694385D2}"/>
  <phoneticPr fontId="41" type="noConversion"/>
  <pageMargins left="0.5" right="0.5" top="1" bottom="1" header="0.5" footer="0.5"/>
  <pageSetup paperSize="9" orientation="portrait" horizontalDpi="4294967295" verticalDpi="4294967295" r:id="rId1"/>
  <headerFooter>
    <oddHeader>&amp;R&amp;"Times New Roman"&amp;10Shared Facility Hub (SFH) Assets Project
Package 1 - Distribution Centre (DC)</oddHeader>
    <oddFooter>&amp;L&amp;"Times New Roman,Regular"ELECTRONIC SAFETY AND SECURITY
&amp;8 1RI12073-073D06-DAH-BOQ-PM-0001-01&amp;R&amp;"Times New Roman,Regular"28 - Page &amp;P of &amp;N</oddFooter>
  </headerFooter>
  <rowBreaks count="3" manualBreakCount="3">
    <brk id="36" max="16383" man="1"/>
    <brk id="70" max="16383" man="1"/>
    <brk id="104"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D19C8-E454-4F1F-9D94-FC47CC925646}">
  <sheetPr>
    <tabColor rgb="FFFFFF00"/>
  </sheetPr>
  <dimension ref="A1:Y58"/>
  <sheetViews>
    <sheetView showZeros="0" view="pageBreakPreview" topLeftCell="A36" zoomScaleNormal="100" zoomScaleSheetLayoutView="100" workbookViewId="0">
      <selection activeCell="F47" sqref="F47"/>
    </sheetView>
  </sheetViews>
  <sheetFormatPr defaultColWidth="9.1796875" defaultRowHeight="15.5"/>
  <cols>
    <col min="1" max="1" width="7.6328125" style="200" customWidth="1"/>
    <col min="2" max="2" width="38.6328125" style="7" customWidth="1"/>
    <col min="3" max="4" width="9.6328125" style="95" customWidth="1"/>
    <col min="5" max="5" width="11.1796875" style="94" customWidth="1"/>
    <col min="6" max="6" width="12.6328125" style="94" customWidth="1"/>
    <col min="7" max="7" width="9.1796875" style="4"/>
    <col min="8" max="9" width="9.26953125" style="4" customWidth="1"/>
    <col min="10" max="16384" width="9.1796875" style="4"/>
  </cols>
  <sheetData>
    <row r="1" spans="1:9">
      <c r="A1" s="268" t="s">
        <v>0</v>
      </c>
      <c r="B1" s="137" t="s">
        <v>35</v>
      </c>
      <c r="C1" s="136" t="s">
        <v>3</v>
      </c>
      <c r="D1" s="137" t="s">
        <v>1</v>
      </c>
      <c r="E1" s="138" t="s">
        <v>2</v>
      </c>
      <c r="F1" s="138" t="s">
        <v>4</v>
      </c>
      <c r="H1" s="552" t="s">
        <v>1471</v>
      </c>
      <c r="I1" s="552" t="s">
        <v>1472</v>
      </c>
    </row>
    <row r="2" spans="1:9">
      <c r="A2" s="124" t="s">
        <v>36</v>
      </c>
      <c r="B2" s="122" t="s">
        <v>36</v>
      </c>
      <c r="C2" s="125"/>
      <c r="D2" s="124"/>
      <c r="E2" s="125"/>
      <c r="F2" s="94" t="s">
        <v>12</v>
      </c>
    </row>
    <row r="3" spans="1:9">
      <c r="A3" s="212"/>
      <c r="B3" s="1"/>
      <c r="C3" s="88"/>
      <c r="D3" s="89"/>
      <c r="E3" s="90"/>
      <c r="F3" s="90"/>
    </row>
    <row r="4" spans="1:9" s="12" customFormat="1" ht="15">
      <c r="A4" s="213"/>
      <c r="B4" s="11" t="s">
        <v>30</v>
      </c>
      <c r="C4" s="60"/>
      <c r="D4" s="61"/>
      <c r="E4" s="91"/>
      <c r="F4" s="91"/>
      <c r="H4" s="12" t="s">
        <v>1570</v>
      </c>
    </row>
    <row r="5" spans="1:9">
      <c r="A5" s="214"/>
      <c r="B5" s="9"/>
      <c r="C5" s="92"/>
      <c r="D5" s="93"/>
      <c r="H5" s="12" t="s">
        <v>1570</v>
      </c>
    </row>
    <row r="6" spans="1:9">
      <c r="A6" s="214"/>
      <c r="B6" s="35" t="s">
        <v>31</v>
      </c>
      <c r="H6" s="12" t="s">
        <v>1570</v>
      </c>
    </row>
    <row r="7" spans="1:9">
      <c r="A7" s="214"/>
      <c r="B7" s="35"/>
      <c r="H7" s="12" t="s">
        <v>1570</v>
      </c>
    </row>
    <row r="8" spans="1:9">
      <c r="A8" s="214"/>
      <c r="B8" s="35" t="s">
        <v>229</v>
      </c>
      <c r="H8" s="12" t="s">
        <v>1570</v>
      </c>
    </row>
    <row r="9" spans="1:9">
      <c r="A9" s="214"/>
      <c r="B9" s="35"/>
      <c r="H9" s="12" t="s">
        <v>1570</v>
      </c>
    </row>
    <row r="10" spans="1:9">
      <c r="A10" s="214" t="s">
        <v>5</v>
      </c>
      <c r="B10" s="36" t="s">
        <v>230</v>
      </c>
      <c r="C10" s="95">
        <v>1</v>
      </c>
      <c r="D10" s="95" t="s">
        <v>231</v>
      </c>
      <c r="E10" s="32">
        <f>+_xlfn.XLOOKUP(I10,ccs!O:O,ccs!I:I,0,0,1)</f>
        <v>101174.11</v>
      </c>
      <c r="F10" s="197">
        <f>ROUND(ROUND(E10,2)*ROUND(C10,2),2)</f>
        <v>101174.11</v>
      </c>
      <c r="H10" s="12" t="s">
        <v>1570</v>
      </c>
      <c r="I10" t="str">
        <f>+_xlfn.CONCAT(H10,"-",A10)</f>
        <v>B4/31/01-A</v>
      </c>
    </row>
    <row r="11" spans="1:9">
      <c r="A11" s="214"/>
      <c r="B11" s="35"/>
      <c r="H11" s="12" t="s">
        <v>1570</v>
      </c>
    </row>
    <row r="12" spans="1:9">
      <c r="A12" s="214"/>
      <c r="B12" s="35" t="s">
        <v>32</v>
      </c>
      <c r="H12" s="12" t="s">
        <v>1570</v>
      </c>
    </row>
    <row r="13" spans="1:9">
      <c r="A13" s="214"/>
      <c r="B13" s="36"/>
      <c r="E13" s="95"/>
      <c r="F13" s="95"/>
      <c r="H13" s="12" t="s">
        <v>1570</v>
      </c>
    </row>
    <row r="14" spans="1:9">
      <c r="A14" s="214"/>
      <c r="B14" s="35" t="s">
        <v>232</v>
      </c>
      <c r="E14" s="95"/>
      <c r="F14" s="95"/>
      <c r="H14" s="12" t="s">
        <v>1570</v>
      </c>
    </row>
    <row r="15" spans="1:9">
      <c r="A15" s="214"/>
      <c r="B15" s="36"/>
      <c r="C15" s="93"/>
      <c r="E15" s="95"/>
      <c r="F15" s="95"/>
      <c r="H15" s="12" t="s">
        <v>1570</v>
      </c>
    </row>
    <row r="16" spans="1:9">
      <c r="A16" s="214" t="s">
        <v>6</v>
      </c>
      <c r="B16" s="36" t="s">
        <v>233</v>
      </c>
      <c r="C16" s="93">
        <v>19560</v>
      </c>
      <c r="D16" s="95" t="s">
        <v>197</v>
      </c>
      <c r="E16" s="32">
        <f>+_xlfn.XLOOKUP(I16,ccs!O:O,ccs!I:I,0,0,1)</f>
        <v>61.37</v>
      </c>
      <c r="F16" s="197">
        <f>ROUND(ROUND(E16,2)*ROUND(C16,2),2)</f>
        <v>1200397.2</v>
      </c>
      <c r="H16" s="12" t="s">
        <v>1570</v>
      </c>
      <c r="I16" t="str">
        <f>+_xlfn.CONCAT(H16,"-",A16)</f>
        <v>B4/31/01-B</v>
      </c>
    </row>
    <row r="17" spans="1:25">
      <c r="A17" s="214"/>
      <c r="B17" s="35"/>
      <c r="H17" s="12" t="s">
        <v>1570</v>
      </c>
    </row>
    <row r="18" spans="1:25">
      <c r="A18" s="214"/>
      <c r="B18" s="35" t="s">
        <v>234</v>
      </c>
      <c r="H18" s="12" t="s">
        <v>1570</v>
      </c>
    </row>
    <row r="19" spans="1:25">
      <c r="A19" s="214"/>
      <c r="B19" s="36"/>
      <c r="H19" s="12" t="s">
        <v>1570</v>
      </c>
    </row>
    <row r="20" spans="1:25">
      <c r="A20" s="200" t="s">
        <v>7</v>
      </c>
      <c r="B20" s="36" t="s">
        <v>235</v>
      </c>
      <c r="C20" s="92">
        <v>47730</v>
      </c>
      <c r="D20" s="95" t="s">
        <v>197</v>
      </c>
      <c r="E20" s="32">
        <f>+_xlfn.XLOOKUP(I20,ccs!O:O,ccs!I:I,0,0,1)</f>
        <v>47.96</v>
      </c>
      <c r="F20" s="197">
        <f>ROUND(ROUND(E20,2)*ROUND(C20,2),2)</f>
        <v>2289130.7999999998</v>
      </c>
      <c r="H20" s="12" t="s">
        <v>1570</v>
      </c>
      <c r="I20" t="str">
        <f>+_xlfn.CONCAT(H20,"-",A20)</f>
        <v>B4/31/01-C</v>
      </c>
    </row>
    <row r="21" spans="1:25">
      <c r="A21" s="214"/>
      <c r="B21" s="14"/>
      <c r="C21" s="341"/>
      <c r="D21" s="342"/>
      <c r="E21" s="80"/>
      <c r="F21" s="95"/>
      <c r="H21" s="12" t="s">
        <v>1570</v>
      </c>
    </row>
    <row r="22" spans="1:25" ht="31">
      <c r="A22" s="200" t="s">
        <v>8</v>
      </c>
      <c r="B22" s="36" t="s">
        <v>236</v>
      </c>
      <c r="C22" s="341">
        <v>9780</v>
      </c>
      <c r="D22" s="95" t="s">
        <v>197</v>
      </c>
      <c r="E22" s="32">
        <f>+_xlfn.XLOOKUP(I22,ccs!O:O,ccs!I:I,0,0,1)</f>
        <v>47.96</v>
      </c>
      <c r="F22" s="197">
        <f>ROUND(ROUND(E22,2)*ROUND(C22,2),2)</f>
        <v>469048.8</v>
      </c>
      <c r="H22" s="12" t="s">
        <v>1570</v>
      </c>
      <c r="I22" t="str">
        <f>+_xlfn.CONCAT(H22,"-",A22)</f>
        <v>B4/31/01-D</v>
      </c>
    </row>
    <row r="23" spans="1:25">
      <c r="A23" s="214"/>
      <c r="B23" s="14"/>
      <c r="C23" s="341"/>
      <c r="D23" s="342"/>
      <c r="E23" s="80"/>
      <c r="F23" s="95"/>
      <c r="H23" s="12" t="s">
        <v>1570</v>
      </c>
    </row>
    <row r="24" spans="1:25" s="98" customFormat="1">
      <c r="A24" s="214"/>
      <c r="B24" s="35" t="s">
        <v>228</v>
      </c>
      <c r="C24" s="264"/>
      <c r="D24" s="265"/>
      <c r="E24" s="266"/>
      <c r="F24" s="266"/>
      <c r="G24" s="97"/>
      <c r="H24" s="12" t="s">
        <v>1570</v>
      </c>
      <c r="I24" s="97"/>
      <c r="J24" s="97"/>
      <c r="K24" s="97"/>
      <c r="L24" s="97"/>
      <c r="M24" s="97"/>
      <c r="N24" s="97"/>
      <c r="O24" s="97"/>
      <c r="P24" s="97"/>
      <c r="Q24" s="97"/>
      <c r="R24" s="97"/>
      <c r="S24" s="97"/>
      <c r="T24" s="97"/>
      <c r="U24" s="97"/>
      <c r="V24" s="97"/>
      <c r="W24" s="97"/>
      <c r="X24" s="97"/>
      <c r="Y24" s="97"/>
    </row>
    <row r="25" spans="1:25" s="98" customFormat="1">
      <c r="A25" s="214"/>
      <c r="B25" s="35"/>
      <c r="C25" s="264"/>
      <c r="D25" s="265"/>
      <c r="E25" s="266"/>
      <c r="F25" s="266"/>
      <c r="G25" s="97"/>
      <c r="H25" s="12" t="s">
        <v>1570</v>
      </c>
      <c r="I25" s="97"/>
      <c r="J25" s="97"/>
      <c r="K25" s="97"/>
      <c r="L25" s="97"/>
      <c r="M25" s="97"/>
      <c r="N25" s="97"/>
      <c r="O25" s="97"/>
      <c r="P25" s="97"/>
      <c r="Q25" s="97"/>
      <c r="R25" s="97"/>
      <c r="S25" s="97"/>
      <c r="T25" s="97"/>
      <c r="U25" s="97"/>
      <c r="V25" s="97"/>
      <c r="W25" s="97"/>
      <c r="X25" s="97"/>
      <c r="Y25" s="97"/>
    </row>
    <row r="26" spans="1:25" s="150" customFormat="1">
      <c r="A26" s="319"/>
      <c r="B26" s="320" t="s">
        <v>31</v>
      </c>
      <c r="C26" s="321"/>
      <c r="D26" s="322"/>
      <c r="E26" s="323"/>
      <c r="F26" s="149"/>
      <c r="H26" s="12" t="s">
        <v>1570</v>
      </c>
    </row>
    <row r="27" spans="1:25" s="150" customFormat="1">
      <c r="A27" s="319"/>
      <c r="B27" s="320"/>
      <c r="C27" s="321"/>
      <c r="D27" s="322"/>
      <c r="E27" s="323"/>
      <c r="F27" s="149"/>
      <c r="H27" s="12" t="s">
        <v>1570</v>
      </c>
    </row>
    <row r="28" spans="1:25" s="150" customFormat="1" ht="62">
      <c r="A28" s="319" t="s">
        <v>5</v>
      </c>
      <c r="B28" s="320" t="s">
        <v>153</v>
      </c>
      <c r="C28" s="321"/>
      <c r="D28" s="322"/>
      <c r="E28" s="323"/>
      <c r="F28" s="149"/>
      <c r="H28" s="12" t="s">
        <v>1570</v>
      </c>
    </row>
    <row r="29" spans="1:25" s="150" customFormat="1">
      <c r="A29" s="319"/>
      <c r="B29" s="320"/>
      <c r="C29" s="321"/>
      <c r="D29" s="322"/>
      <c r="E29" s="323"/>
      <c r="F29" s="149">
        <f>ROUND(ROUND(E29,2)*ROUND(C29,2),2)</f>
        <v>0</v>
      </c>
      <c r="H29" s="12" t="s">
        <v>1570</v>
      </c>
    </row>
    <row r="30" spans="1:25" s="150" customFormat="1" ht="18.5">
      <c r="A30" s="319" t="s">
        <v>10</v>
      </c>
      <c r="B30" s="324" t="s">
        <v>154</v>
      </c>
      <c r="C30" s="321"/>
      <c r="D30" s="322" t="s">
        <v>155</v>
      </c>
      <c r="E30" s="32">
        <f>+_xlfn.XLOOKUP(I30,ccs!O:O,ccs!I:I,0,0,1)</f>
        <v>0</v>
      </c>
      <c r="F30" s="197" t="s">
        <v>6448</v>
      </c>
      <c r="H30" s="12" t="s">
        <v>1570</v>
      </c>
      <c r="I30" t="str">
        <f>+_xlfn.CONCAT(H30,"-",A30)</f>
        <v>B4/31/01-E</v>
      </c>
    </row>
    <row r="31" spans="1:25" s="150" customFormat="1">
      <c r="A31" s="319"/>
      <c r="B31" s="324"/>
      <c r="C31" s="321"/>
      <c r="D31" s="322"/>
      <c r="E31" s="323"/>
      <c r="F31" s="149"/>
      <c r="H31" s="12" t="s">
        <v>1570</v>
      </c>
    </row>
    <row r="32" spans="1:25" s="150" customFormat="1">
      <c r="A32" s="319"/>
      <c r="B32" s="320" t="s">
        <v>32</v>
      </c>
      <c r="C32" s="321"/>
      <c r="D32" s="322"/>
      <c r="E32" s="323"/>
      <c r="F32" s="149"/>
      <c r="H32" s="12" t="s">
        <v>1571</v>
      </c>
    </row>
    <row r="33" spans="1:25" s="150" customFormat="1">
      <c r="A33" s="319"/>
      <c r="B33" s="320"/>
      <c r="C33" s="321"/>
      <c r="D33" s="322"/>
      <c r="E33" s="323"/>
      <c r="F33" s="149"/>
      <c r="H33" s="12" t="s">
        <v>1571</v>
      </c>
    </row>
    <row r="34" spans="1:25" s="150" customFormat="1" ht="62">
      <c r="A34" s="319"/>
      <c r="B34" s="320" t="s">
        <v>156</v>
      </c>
      <c r="C34" s="321"/>
      <c r="D34" s="322">
        <v>0</v>
      </c>
      <c r="E34" s="323"/>
      <c r="F34" s="149"/>
      <c r="H34" s="12" t="s">
        <v>1571</v>
      </c>
    </row>
    <row r="35" spans="1:25" s="150" customFormat="1">
      <c r="A35" s="319"/>
      <c r="B35" s="320"/>
      <c r="C35" s="321"/>
      <c r="D35" s="322"/>
      <c r="E35" s="323"/>
      <c r="F35" s="149"/>
      <c r="H35" s="12" t="s">
        <v>1571</v>
      </c>
    </row>
    <row r="36" spans="1:25" s="150" customFormat="1" ht="18.5">
      <c r="A36" s="319" t="s">
        <v>5</v>
      </c>
      <c r="B36" s="325" t="s">
        <v>157</v>
      </c>
      <c r="C36" s="321">
        <v>59327</v>
      </c>
      <c r="D36" s="322" t="s">
        <v>158</v>
      </c>
      <c r="E36" s="32">
        <f>+_xlfn.XLOOKUP(I36,ccs!O:O,ccs!I:I,0,0,1)</f>
        <v>61.37</v>
      </c>
      <c r="F36" s="197">
        <f>ROUND(ROUND(E36,2)*ROUND(C36,2),2)</f>
        <v>3640897.99</v>
      </c>
      <c r="H36" s="12" t="s">
        <v>1571</v>
      </c>
      <c r="I36" t="str">
        <f>+_xlfn.CONCAT(H36,"-",A36)</f>
        <v>B4/31/02-A</v>
      </c>
    </row>
    <row r="37" spans="1:25" s="150" customFormat="1" ht="46.5">
      <c r="A37" s="319" t="s">
        <v>6</v>
      </c>
      <c r="B37" s="320" t="s">
        <v>159</v>
      </c>
      <c r="C37" s="321"/>
      <c r="D37" s="322"/>
      <c r="E37" s="323"/>
      <c r="F37" s="149"/>
      <c r="H37" s="12" t="s">
        <v>1571</v>
      </c>
    </row>
    <row r="38" spans="1:25" s="150" customFormat="1">
      <c r="A38" s="319"/>
      <c r="B38" s="320"/>
      <c r="C38" s="321"/>
      <c r="D38" s="322"/>
      <c r="E38" s="323"/>
      <c r="F38" s="149"/>
      <c r="H38" s="12" t="s">
        <v>1571</v>
      </c>
    </row>
    <row r="39" spans="1:25" s="150" customFormat="1" ht="18.5">
      <c r="A39" s="319" t="s">
        <v>6</v>
      </c>
      <c r="B39" s="325" t="s">
        <v>160</v>
      </c>
      <c r="C39" s="321">
        <v>19569</v>
      </c>
      <c r="D39" s="322" t="s">
        <v>158</v>
      </c>
      <c r="E39" s="32">
        <f>+_xlfn.XLOOKUP(I39,ccs!O:O,ccs!I:I,0,0,1)</f>
        <v>47.96</v>
      </c>
      <c r="F39" s="197">
        <f>ROUND(ROUND(E39,2)*ROUND(C39,2),2)</f>
        <v>938529.24</v>
      </c>
      <c r="H39" s="12" t="s">
        <v>1571</v>
      </c>
      <c r="I39" t="str">
        <f>+_xlfn.CONCAT(H39,"-",A39)</f>
        <v>B4/31/02-B</v>
      </c>
    </row>
    <row r="40" spans="1:25" s="150" customFormat="1">
      <c r="A40" s="319"/>
      <c r="B40" s="324"/>
      <c r="C40" s="319"/>
      <c r="D40" s="323"/>
      <c r="E40" s="323"/>
      <c r="F40" s="149"/>
      <c r="H40" s="12" t="s">
        <v>1571</v>
      </c>
    </row>
    <row r="41" spans="1:25" s="150" customFormat="1" ht="62">
      <c r="A41" s="319" t="s">
        <v>7</v>
      </c>
      <c r="B41" s="324" t="s">
        <v>161</v>
      </c>
      <c r="C41" s="319"/>
      <c r="D41" s="322" t="s">
        <v>155</v>
      </c>
      <c r="E41" s="32">
        <f>+_xlfn.XLOOKUP(I41,ccs!O:O,ccs!I:I,0,0,1)</f>
        <v>14.39</v>
      </c>
      <c r="F41" s="197">
        <f>ROUND(ROUND(E41,2)*ROUND(C41,2),2)</f>
        <v>0</v>
      </c>
      <c r="H41" s="12" t="s">
        <v>1571</v>
      </c>
      <c r="I41" t="str">
        <f>+_xlfn.CONCAT(H41,"-",A41)</f>
        <v>B4/31/02-C</v>
      </c>
    </row>
    <row r="42" spans="1:25" s="150" customFormat="1">
      <c r="A42" s="319"/>
      <c r="B42" s="324"/>
      <c r="C42" s="319"/>
      <c r="D42" s="322"/>
      <c r="E42" s="323"/>
      <c r="F42" s="149"/>
      <c r="H42" s="12" t="s">
        <v>1571</v>
      </c>
    </row>
    <row r="43" spans="1:25" s="150" customFormat="1" ht="18.5">
      <c r="A43" s="319" t="s">
        <v>8</v>
      </c>
      <c r="B43" s="324" t="s">
        <v>162</v>
      </c>
      <c r="C43" s="319"/>
      <c r="D43" s="322" t="s">
        <v>155</v>
      </c>
      <c r="E43" s="32">
        <f>+_xlfn.XLOOKUP(I43,ccs!O:O,ccs!I:I,0,0,1)</f>
        <v>4.8600000000000003</v>
      </c>
      <c r="F43" s="197">
        <f>ROUND(ROUND(E43,2)*ROUND(C43,2),2)</f>
        <v>0</v>
      </c>
      <c r="H43" s="12" t="s">
        <v>1571</v>
      </c>
      <c r="I43" t="str">
        <f>+_xlfn.CONCAT(H43,"-",A43)</f>
        <v>B4/31/02-D</v>
      </c>
    </row>
    <row r="44" spans="1:25" s="98" customFormat="1">
      <c r="A44" s="214"/>
      <c r="B44" s="35"/>
      <c r="C44" s="264"/>
      <c r="D44" s="265"/>
      <c r="E44" s="266"/>
      <c r="F44" s="266"/>
      <c r="G44" s="97"/>
      <c r="H44" s="12" t="s">
        <v>1571</v>
      </c>
      <c r="I44" s="97"/>
      <c r="J44" s="97"/>
      <c r="K44" s="97"/>
      <c r="L44" s="97"/>
      <c r="M44" s="97"/>
      <c r="N44" s="97"/>
      <c r="O44" s="97"/>
      <c r="P44" s="97"/>
      <c r="Q44" s="97"/>
      <c r="R44" s="97"/>
      <c r="S44" s="97"/>
      <c r="T44" s="97"/>
      <c r="U44" s="97"/>
      <c r="V44" s="97"/>
      <c r="W44" s="97"/>
      <c r="X44" s="97"/>
      <c r="Y44" s="97"/>
    </row>
    <row r="45" spans="1:25" s="98" customFormat="1">
      <c r="A45" s="214"/>
      <c r="B45" s="35"/>
      <c r="C45" s="264"/>
      <c r="D45" s="265"/>
      <c r="E45" s="266"/>
      <c r="F45" s="266"/>
      <c r="G45" s="97"/>
      <c r="H45" s="12" t="s">
        <v>1571</v>
      </c>
      <c r="I45" s="97"/>
      <c r="J45" s="97"/>
      <c r="K45" s="97"/>
      <c r="L45" s="97"/>
      <c r="M45" s="97"/>
      <c r="N45" s="97"/>
      <c r="O45" s="97"/>
      <c r="P45" s="97"/>
      <c r="Q45" s="97"/>
      <c r="R45" s="97"/>
      <c r="S45" s="97"/>
      <c r="T45" s="97"/>
      <c r="U45" s="97"/>
      <c r="V45" s="97"/>
      <c r="W45" s="97"/>
      <c r="X45" s="97"/>
      <c r="Y45" s="97"/>
    </row>
    <row r="46" spans="1:25" s="98" customFormat="1">
      <c r="A46" s="214"/>
      <c r="B46" s="35"/>
      <c r="C46" s="264"/>
      <c r="D46" s="265"/>
      <c r="E46" s="266"/>
      <c r="F46" s="266"/>
      <c r="G46" s="97"/>
      <c r="H46" s="12" t="s">
        <v>1571</v>
      </c>
      <c r="I46" s="97"/>
      <c r="J46" s="97"/>
      <c r="K46" s="97"/>
      <c r="L46" s="97"/>
      <c r="M46" s="97"/>
      <c r="N46" s="97"/>
      <c r="O46" s="97"/>
      <c r="P46" s="97"/>
      <c r="Q46" s="97"/>
      <c r="R46" s="97"/>
      <c r="S46" s="97"/>
      <c r="T46" s="97"/>
      <c r="U46" s="97"/>
      <c r="V46" s="97"/>
      <c r="W46" s="97"/>
      <c r="X46" s="97"/>
      <c r="Y46" s="97"/>
    </row>
    <row r="47" spans="1:25" s="98" customFormat="1">
      <c r="A47" s="214"/>
      <c r="B47" s="36"/>
      <c r="C47" s="313"/>
      <c r="D47" s="194"/>
      <c r="E47" s="31"/>
      <c r="F47" s="31"/>
      <c r="G47" s="97"/>
      <c r="H47" s="12" t="s">
        <v>1571</v>
      </c>
      <c r="I47" s="97"/>
      <c r="J47" s="97"/>
      <c r="K47" s="97"/>
      <c r="L47" s="97"/>
      <c r="M47" s="97"/>
      <c r="N47" s="97"/>
      <c r="O47" s="97"/>
      <c r="P47" s="97"/>
      <c r="Q47" s="97"/>
      <c r="R47" s="97"/>
      <c r="S47" s="97"/>
      <c r="T47" s="97"/>
      <c r="U47" s="97"/>
      <c r="V47" s="97"/>
      <c r="W47" s="97"/>
      <c r="X47" s="97"/>
      <c r="Y47" s="97"/>
    </row>
    <row r="48" spans="1:25" s="99" customFormat="1">
      <c r="A48" s="269"/>
      <c r="B48" s="100"/>
      <c r="C48" s="103"/>
      <c r="D48" s="104"/>
      <c r="E48" s="307"/>
      <c r="F48" s="102"/>
      <c r="G48" s="97"/>
      <c r="H48" s="12" t="s">
        <v>1571</v>
      </c>
      <c r="I48" s="97"/>
      <c r="J48" s="97"/>
      <c r="K48" s="97"/>
      <c r="L48" s="97"/>
      <c r="M48" s="97"/>
      <c r="N48" s="97"/>
      <c r="O48" s="97"/>
      <c r="P48" s="97"/>
      <c r="Q48" s="97"/>
      <c r="R48" s="97"/>
      <c r="S48" s="97"/>
      <c r="T48" s="97"/>
      <c r="U48" s="97"/>
      <c r="V48" s="97"/>
      <c r="W48" s="97"/>
      <c r="X48" s="97"/>
      <c r="Y48" s="97"/>
    </row>
    <row r="49" spans="1:25" s="99" customFormat="1">
      <c r="A49" s="269"/>
      <c r="B49" s="101"/>
      <c r="C49" s="103"/>
      <c r="D49" s="104"/>
      <c r="E49" s="307"/>
      <c r="F49" s="102"/>
      <c r="G49" s="97"/>
      <c r="H49" s="12" t="s">
        <v>1571</v>
      </c>
      <c r="I49" s="97"/>
      <c r="J49" s="97"/>
      <c r="K49" s="97"/>
      <c r="L49" s="97"/>
      <c r="M49" s="97"/>
      <c r="N49" s="97"/>
      <c r="O49" s="97"/>
      <c r="P49" s="97"/>
      <c r="Q49" s="97"/>
      <c r="R49" s="97"/>
      <c r="S49" s="97"/>
      <c r="T49" s="97"/>
      <c r="U49" s="97"/>
      <c r="V49" s="97"/>
      <c r="W49" s="97"/>
      <c r="X49" s="97"/>
      <c r="Y49" s="97"/>
    </row>
    <row r="50" spans="1:25" s="99" customFormat="1">
      <c r="A50" s="269"/>
      <c r="B50" s="101"/>
      <c r="C50" s="103"/>
      <c r="D50" s="104"/>
      <c r="E50" s="307"/>
      <c r="F50" s="102"/>
      <c r="G50" s="97"/>
      <c r="H50" s="12" t="s">
        <v>1571</v>
      </c>
      <c r="I50" s="97"/>
      <c r="J50" s="97"/>
      <c r="K50" s="97"/>
      <c r="L50" s="97"/>
      <c r="M50" s="97"/>
      <c r="N50" s="97"/>
      <c r="O50" s="97"/>
      <c r="P50" s="97"/>
      <c r="Q50" s="97"/>
      <c r="R50" s="97"/>
      <c r="S50" s="97"/>
      <c r="T50" s="97"/>
      <c r="U50" s="97"/>
      <c r="V50" s="97"/>
      <c r="W50" s="97"/>
      <c r="X50" s="97"/>
      <c r="Y50" s="97"/>
    </row>
    <row r="51" spans="1:25" s="99" customFormat="1">
      <c r="A51" s="269"/>
      <c r="B51" s="101"/>
      <c r="C51" s="103"/>
      <c r="D51" s="104"/>
      <c r="E51" s="307"/>
      <c r="F51" s="102"/>
      <c r="G51" s="97"/>
      <c r="H51" s="12" t="s">
        <v>1571</v>
      </c>
      <c r="I51" s="97"/>
      <c r="J51" s="97"/>
      <c r="K51" s="97"/>
      <c r="L51" s="97"/>
      <c r="M51" s="97"/>
      <c r="N51" s="97"/>
      <c r="O51" s="97"/>
      <c r="P51" s="97"/>
      <c r="Q51" s="97"/>
      <c r="R51" s="97"/>
      <c r="S51" s="97"/>
      <c r="T51" s="97"/>
      <c r="U51" s="97"/>
      <c r="V51" s="97"/>
      <c r="W51" s="97"/>
      <c r="X51" s="97"/>
      <c r="Y51" s="97"/>
    </row>
    <row r="52" spans="1:25" s="99" customFormat="1">
      <c r="A52" s="269"/>
      <c r="B52" s="100"/>
      <c r="C52" s="103"/>
      <c r="D52" s="104"/>
      <c r="E52" s="307"/>
      <c r="F52" s="102"/>
      <c r="G52" s="97"/>
      <c r="H52" s="12" t="s">
        <v>1571</v>
      </c>
      <c r="I52" s="97"/>
      <c r="J52" s="97"/>
      <c r="K52" s="97"/>
      <c r="L52" s="97"/>
      <c r="M52" s="97"/>
      <c r="N52" s="97"/>
      <c r="O52" s="97"/>
      <c r="P52" s="97"/>
      <c r="Q52" s="97"/>
      <c r="R52" s="97"/>
      <c r="S52" s="97"/>
      <c r="T52" s="97"/>
      <c r="U52" s="97"/>
      <c r="V52" s="97"/>
      <c r="W52" s="97"/>
      <c r="X52" s="97"/>
      <c r="Y52" s="97"/>
    </row>
    <row r="53" spans="1:25">
      <c r="H53" s="12" t="s">
        <v>1571</v>
      </c>
    </row>
    <row r="54" spans="1:25">
      <c r="H54" s="12" t="s">
        <v>1571</v>
      </c>
    </row>
    <row r="55" spans="1:25">
      <c r="B55" s="106" t="s">
        <v>30</v>
      </c>
      <c r="F55" s="303"/>
      <c r="H55" s="12" t="s">
        <v>1571</v>
      </c>
    </row>
    <row r="56" spans="1:25">
      <c r="B56" s="7" t="s">
        <v>9</v>
      </c>
      <c r="E56" s="94" t="s">
        <v>12</v>
      </c>
      <c r="F56" s="94">
        <f>SUM(F3:F55)</f>
        <v>8639178.1400000006</v>
      </c>
      <c r="H56" s="12" t="s">
        <v>1571</v>
      </c>
    </row>
    <row r="57" spans="1:25" ht="16" thickBot="1">
      <c r="F57" s="304"/>
      <c r="H57" s="12" t="s">
        <v>1571</v>
      </c>
    </row>
    <row r="58" spans="1:25" ht="16" thickTop="1"/>
  </sheetData>
  <sheetProtection selectLockedCells="1" selectUnlockedCells="1"/>
  <autoFilter ref="A1:I58" xr:uid="{7A7D19C8-E454-4F1F-9D94-FC47CC925646}"/>
  <phoneticPr fontId="41" type="noConversion"/>
  <conditionalFormatting sqref="A26:A43">
    <cfRule type="expression" dxfId="6" priority="1" stopIfTrue="1">
      <formula>ISBLANK($D26)</formula>
    </cfRule>
    <cfRule type="expression" dxfId="5" priority="2" stopIfTrue="1">
      <formula>"isblank($D10)"</formula>
    </cfRule>
  </conditionalFormatting>
  <pageMargins left="0.5" right="0.5" top="1" bottom="1" header="0.5" footer="0.5"/>
  <pageSetup paperSize="9" orientation="portrait" r:id="rId1"/>
  <headerFooter>
    <oddHeader>&amp;R&amp;"Times New Roman"&amp;10Shared Facility Hub (SFH) Assets Project
Package 1 - Distribution Centre (DC)</oddHeader>
    <oddFooter>&amp;L&amp;"Times New Roman,Regular"EARTHWORK
&amp;8 1RI12073-073D06-DAH-BOQ-PM-0001-01&amp;R&amp;"Times New Roman,Regular"31 - Page &amp;P of &amp;N</oddFooter>
  </headerFooter>
  <rowBreaks count="1" manualBreakCount="1">
    <brk id="31"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8D62-E794-4C32-985E-C5ABB60831E1}">
  <sheetPr>
    <tabColor rgb="FFFFFF00"/>
  </sheetPr>
  <dimension ref="A1:K172"/>
  <sheetViews>
    <sheetView showZeros="0" view="pageBreakPreview" zoomScaleNormal="100" zoomScaleSheetLayoutView="100" workbookViewId="0">
      <selection activeCell="K7" sqref="K7"/>
    </sheetView>
  </sheetViews>
  <sheetFormatPr defaultColWidth="9.1796875" defaultRowHeight="15.5"/>
  <cols>
    <col min="1" max="1" width="7.6328125" style="200" customWidth="1"/>
    <col min="2" max="2" width="38.6328125" style="7" customWidth="1"/>
    <col min="3" max="4" width="9.6328125" style="32" customWidth="1"/>
    <col min="5" max="5" width="11" style="31" customWidth="1"/>
    <col min="6" max="6" width="12.6328125" style="31" customWidth="1"/>
    <col min="7" max="7" width="9.1796875" style="4"/>
    <col min="8" max="9" width="9.26953125" style="4" customWidth="1"/>
    <col min="10" max="16384" width="9.1796875" style="4"/>
  </cols>
  <sheetData>
    <row r="1" spans="1:11">
      <c r="A1" s="210" t="s">
        <v>0</v>
      </c>
      <c r="B1" s="183" t="s">
        <v>35</v>
      </c>
      <c r="C1" s="270" t="s">
        <v>3</v>
      </c>
      <c r="D1" s="18" t="s">
        <v>1</v>
      </c>
      <c r="E1" s="19" t="s">
        <v>2</v>
      </c>
      <c r="F1" s="19" t="s">
        <v>4</v>
      </c>
      <c r="H1" s="552" t="s">
        <v>1471</v>
      </c>
      <c r="I1" s="552" t="s">
        <v>1472</v>
      </c>
      <c r="K1" s="4" t="s">
        <v>1595</v>
      </c>
    </row>
    <row r="2" spans="1:11">
      <c r="A2" s="211"/>
      <c r="B2" s="8"/>
      <c r="C2" s="271"/>
      <c r="D2" s="21"/>
      <c r="E2" s="22"/>
      <c r="F2" s="22" t="s">
        <v>12</v>
      </c>
    </row>
    <row r="3" spans="1:11">
      <c r="A3" s="212"/>
      <c r="B3" s="1"/>
      <c r="C3" s="272"/>
      <c r="D3" s="24"/>
      <c r="F3" s="25"/>
    </row>
    <row r="4" spans="1:11" s="12" customFormat="1">
      <c r="A4" s="213"/>
      <c r="B4" s="11" t="s">
        <v>29</v>
      </c>
      <c r="C4" s="273"/>
      <c r="D4" s="27"/>
      <c r="E4" s="31"/>
      <c r="F4" s="28"/>
      <c r="H4" s="12" t="s">
        <v>1572</v>
      </c>
    </row>
    <row r="5" spans="1:11">
      <c r="A5" s="214"/>
      <c r="B5" s="9"/>
      <c r="C5" s="110"/>
      <c r="D5" s="30"/>
      <c r="H5" s="12" t="s">
        <v>1572</v>
      </c>
    </row>
    <row r="6" spans="1:11" s="150" customFormat="1">
      <c r="A6" s="319"/>
      <c r="B6" s="320" t="s">
        <v>163</v>
      </c>
      <c r="C6" s="319"/>
      <c r="D6" s="323"/>
      <c r="E6" s="197"/>
      <c r="F6" s="197"/>
      <c r="H6" s="12" t="s">
        <v>1572</v>
      </c>
    </row>
    <row r="7" spans="1:11" s="150" customFormat="1">
      <c r="A7" s="319"/>
      <c r="B7" s="328"/>
      <c r="C7" s="319"/>
      <c r="D7" s="323"/>
      <c r="E7" s="197"/>
      <c r="F7" s="197"/>
      <c r="H7" s="12" t="s">
        <v>1572</v>
      </c>
      <c r="K7" s="150">
        <f>+_xlfn.XLOOKUP(I7,ccs!O:O,ccs!N:N,0,0,1)</f>
        <v>0</v>
      </c>
    </row>
    <row r="8" spans="1:11" s="150" customFormat="1">
      <c r="A8" s="319"/>
      <c r="B8" s="329" t="s">
        <v>164</v>
      </c>
      <c r="C8" s="319"/>
      <c r="D8" s="330"/>
      <c r="E8" s="197"/>
      <c r="F8" s="197"/>
      <c r="H8" s="12" t="s">
        <v>1572</v>
      </c>
      <c r="K8" s="150">
        <f>+_xlfn.XLOOKUP(I8,ccs!O:O,ccs!N:N,0,0,1)</f>
        <v>0</v>
      </c>
    </row>
    <row r="9" spans="1:11" s="150" customFormat="1">
      <c r="A9" s="319"/>
      <c r="B9" s="331"/>
      <c r="C9" s="319"/>
      <c r="D9" s="330"/>
      <c r="E9" s="197"/>
      <c r="F9" s="197"/>
      <c r="H9" s="12" t="s">
        <v>1572</v>
      </c>
      <c r="K9" s="150">
        <f>+_xlfn.XLOOKUP(I9,ccs!O:O,ccs!N:N,0,0,1)</f>
        <v>0</v>
      </c>
    </row>
    <row r="10" spans="1:11" s="150" customFormat="1">
      <c r="A10" s="322"/>
      <c r="B10" s="320" t="s">
        <v>165</v>
      </c>
      <c r="C10" s="332"/>
      <c r="D10" s="322"/>
      <c r="E10" s="197"/>
      <c r="F10" s="197"/>
      <c r="H10" s="12" t="s">
        <v>1572</v>
      </c>
      <c r="K10" s="150">
        <f>+_xlfn.XLOOKUP(I10,ccs!O:O,ccs!N:N,0,0,1)</f>
        <v>0</v>
      </c>
    </row>
    <row r="11" spans="1:11" s="150" customFormat="1">
      <c r="A11" s="322"/>
      <c r="B11" s="333"/>
      <c r="C11" s="332"/>
      <c r="D11" s="322"/>
      <c r="E11" s="197"/>
      <c r="F11" s="197"/>
      <c r="H11" s="12" t="s">
        <v>1572</v>
      </c>
      <c r="K11" s="150">
        <f>+_xlfn.XLOOKUP(I11,ccs!O:O,ccs!N:N,0,0,1)</f>
        <v>0</v>
      </c>
    </row>
    <row r="12" spans="1:11" s="150" customFormat="1">
      <c r="A12" s="322" t="s">
        <v>5</v>
      </c>
      <c r="B12" s="333" t="s">
        <v>166</v>
      </c>
      <c r="C12" s="338">
        <f>+_xlfn.XLOOKUP(I12,ccs!O:O,ccs!H:H,0,0,1)</f>
        <v>27105</v>
      </c>
      <c r="D12" s="322" t="s">
        <v>168</v>
      </c>
      <c r="E12" s="32">
        <f>+_xlfn.XLOOKUP(I12,ccs!O:O,ccs!I:I,0,0,1)</f>
        <v>12.5</v>
      </c>
      <c r="F12" s="197">
        <f>ROUND(ROUND(E12,2)*ROUND(C12,2),2)</f>
        <v>338812.5</v>
      </c>
      <c r="H12" s="12" t="s">
        <v>1572</v>
      </c>
      <c r="I12" t="str">
        <f>+_xlfn.CONCAT(H12,"-",A12)</f>
        <v>B4/32/01-A</v>
      </c>
      <c r="K12" s="150" t="str">
        <f>+_xlfn.XLOOKUP(I12,ccs!O:O,ccs!N:N,0,0,1)</f>
        <v>Quantity not available so assume provisional quantity same as Foot area</v>
      </c>
    </row>
    <row r="13" spans="1:11" s="150" customFormat="1">
      <c r="A13" s="322"/>
      <c r="B13" s="333"/>
      <c r="C13" s="334"/>
      <c r="D13" s="322"/>
      <c r="E13" s="197"/>
      <c r="F13" s="197"/>
      <c r="H13" s="12" t="s">
        <v>1572</v>
      </c>
      <c r="K13" s="150">
        <f>+_xlfn.XLOOKUP(I13,ccs!O:O,ccs!N:N,0,0,1)</f>
        <v>0</v>
      </c>
    </row>
    <row r="14" spans="1:11" s="150" customFormat="1">
      <c r="A14" s="322" t="s">
        <v>6</v>
      </c>
      <c r="B14" s="333" t="s">
        <v>169</v>
      </c>
      <c r="C14" s="338">
        <f>+_xlfn.XLOOKUP(I14,ccs!O:O,ccs!H:H,0,0,1)</f>
        <v>27105</v>
      </c>
      <c r="D14" s="322" t="s">
        <v>168</v>
      </c>
      <c r="E14" s="32">
        <f>+_xlfn.XLOOKUP(I14,ccs!O:O,ccs!I:I,0,0,1)</f>
        <v>12.5</v>
      </c>
      <c r="F14" s="197">
        <f>ROUND(ROUND(E14,2)*ROUND(C14,2),2)</f>
        <v>338812.5</v>
      </c>
      <c r="H14" s="12" t="s">
        <v>1572</v>
      </c>
      <c r="I14" t="str">
        <f>+_xlfn.CONCAT(H14,"-",A14)</f>
        <v>B4/32/01-B</v>
      </c>
      <c r="K14" s="150" t="str">
        <f>+_xlfn.XLOOKUP(I14,ccs!O:O,ccs!N:N,0,0,1)</f>
        <v>Quantity not available so assume provisional quantity same as Foot area</v>
      </c>
    </row>
    <row r="15" spans="1:11" s="150" customFormat="1">
      <c r="A15" s="319"/>
      <c r="B15" s="331"/>
      <c r="C15" s="319"/>
      <c r="D15" s="330"/>
      <c r="E15" s="197"/>
      <c r="F15" s="197"/>
      <c r="H15" s="12" t="s">
        <v>1572</v>
      </c>
      <c r="K15" s="150">
        <f>+_xlfn.XLOOKUP(I15,ccs!O:O,ccs!N:N,0,0,1)</f>
        <v>0</v>
      </c>
    </row>
    <row r="16" spans="1:11" s="150" customFormat="1" ht="62">
      <c r="A16" s="319" t="s">
        <v>7</v>
      </c>
      <c r="B16" s="335" t="s">
        <v>170</v>
      </c>
      <c r="C16" s="338">
        <f>+_xlfn.XLOOKUP(I16,ccs!O:O,ccs!H:H,0,0,1)</f>
        <v>27105</v>
      </c>
      <c r="D16" s="322" t="s">
        <v>168</v>
      </c>
      <c r="E16" s="32">
        <f>+_xlfn.XLOOKUP(I16,ccs!O:O,ccs!I:I,0,0,1)</f>
        <v>93.75</v>
      </c>
      <c r="F16" s="197">
        <f>ROUND(ROUND(E16,2)*ROUND(C16,2),2)</f>
        <v>2541093.75</v>
      </c>
      <c r="H16" s="12" t="s">
        <v>1572</v>
      </c>
      <c r="I16" t="str">
        <f>+_xlfn.CONCAT(H16,"-",A16)</f>
        <v>B4/32/01-C</v>
      </c>
      <c r="K16" s="150" t="str">
        <f>+_xlfn.XLOOKUP(I16,ccs!O:O,ccs!N:N,0,0,1)</f>
        <v>Quantity not available so assume provisional quantity same as Foot area</v>
      </c>
    </row>
    <row r="17" spans="1:11" s="150" customFormat="1">
      <c r="A17" s="319"/>
      <c r="B17" s="333"/>
      <c r="C17" s="319"/>
      <c r="D17" s="330"/>
      <c r="E17" s="197"/>
      <c r="F17" s="197"/>
      <c r="H17" s="12" t="s">
        <v>1572</v>
      </c>
      <c r="K17" s="150">
        <f>+_xlfn.XLOOKUP(I17,ccs!O:O,ccs!N:N,0,0,1)</f>
        <v>0</v>
      </c>
    </row>
    <row r="18" spans="1:11" s="150" customFormat="1" ht="46.5">
      <c r="A18" s="319" t="s">
        <v>8</v>
      </c>
      <c r="B18" s="333" t="s">
        <v>171</v>
      </c>
      <c r="C18" s="338">
        <f>+_xlfn.XLOOKUP(I18,ccs!O:O,ccs!H:H,0,0,1)</f>
        <v>27105</v>
      </c>
      <c r="D18" s="322" t="s">
        <v>168</v>
      </c>
      <c r="E18" s="32">
        <f>+_xlfn.XLOOKUP(I18,ccs!O:O,ccs!I:I,0,0,1)</f>
        <v>68.75</v>
      </c>
      <c r="F18" s="197">
        <f>ROUND(ROUND(E18,2)*ROUND(C18,2),2)</f>
        <v>1863468.75</v>
      </c>
      <c r="H18" s="12" t="s">
        <v>1572</v>
      </c>
      <c r="I18" t="str">
        <f>+_xlfn.CONCAT(H18,"-",A18)</f>
        <v>B4/32/01-D</v>
      </c>
      <c r="K18" s="150" t="str">
        <f>+_xlfn.XLOOKUP(I18,ccs!O:O,ccs!N:N,0,0,1)</f>
        <v>Quantity not available so assume provisional quantity same as Foot area</v>
      </c>
    </row>
    <row r="19" spans="1:11" s="150" customFormat="1">
      <c r="A19" s="319"/>
      <c r="B19" s="333"/>
      <c r="C19" s="334"/>
      <c r="D19" s="322"/>
      <c r="E19" s="197"/>
      <c r="F19" s="197"/>
      <c r="H19" s="12" t="s">
        <v>1572</v>
      </c>
      <c r="K19" s="150">
        <f>+_xlfn.XLOOKUP(I19,ccs!O:O,ccs!N:N,0,0,1)</f>
        <v>0</v>
      </c>
    </row>
    <row r="20" spans="1:11" s="150" customFormat="1">
      <c r="A20" s="319"/>
      <c r="B20" s="109" t="s">
        <v>172</v>
      </c>
      <c r="C20" s="319"/>
      <c r="D20" s="330"/>
      <c r="E20" s="197"/>
      <c r="F20" s="197"/>
      <c r="H20" s="12" t="s">
        <v>1572</v>
      </c>
      <c r="K20" s="150">
        <f>+_xlfn.XLOOKUP(I20,ccs!O:O,ccs!N:N,0,0,1)</f>
        <v>0</v>
      </c>
    </row>
    <row r="21" spans="1:11" s="150" customFormat="1">
      <c r="A21" s="319"/>
      <c r="B21" s="109"/>
      <c r="C21" s="319"/>
      <c r="D21" s="330"/>
      <c r="E21" s="197"/>
      <c r="F21" s="197"/>
      <c r="H21" s="12" t="s">
        <v>1572</v>
      </c>
      <c r="K21" s="150">
        <f>+_xlfn.XLOOKUP(I21,ccs!O:O,ccs!N:N,0,0,1)</f>
        <v>0</v>
      </c>
    </row>
    <row r="22" spans="1:11" s="150" customFormat="1" ht="46.5">
      <c r="A22" s="319" t="s">
        <v>10</v>
      </c>
      <c r="B22" s="333" t="s">
        <v>173</v>
      </c>
      <c r="C22" s="338">
        <f>+_xlfn.XLOOKUP(I22,ccs!O:O,ccs!H:H,0,0,1)</f>
        <v>27105</v>
      </c>
      <c r="D22" s="322" t="s">
        <v>168</v>
      </c>
      <c r="E22" s="32">
        <f>+_xlfn.XLOOKUP(I22,ccs!O:O,ccs!I:I,0,0,1)</f>
        <v>24.83</v>
      </c>
      <c r="F22" s="197">
        <f>ROUND(ROUND(E22,2)*ROUND(C22,2),2)</f>
        <v>673017.15</v>
      </c>
      <c r="H22" s="12" t="s">
        <v>1572</v>
      </c>
      <c r="I22" t="str">
        <f>+_xlfn.CONCAT(H22,"-",A22)</f>
        <v>B4/32/01-E</v>
      </c>
      <c r="K22" s="150" t="str">
        <f>+_xlfn.XLOOKUP(I22,ccs!O:O,ccs!N:N,0,0,1)</f>
        <v>Quantity not available so assume provisional quantity same as Footing area</v>
      </c>
    </row>
    <row r="23" spans="1:11" s="150" customFormat="1">
      <c r="A23" s="319"/>
      <c r="B23" s="333"/>
      <c r="C23" s="319"/>
      <c r="D23" s="330"/>
      <c r="E23" s="197"/>
      <c r="F23" s="197"/>
      <c r="H23" s="12" t="s">
        <v>1572</v>
      </c>
      <c r="K23" s="150">
        <f>+_xlfn.XLOOKUP(I23,ccs!O:O,ccs!N:N,0,0,1)</f>
        <v>0</v>
      </c>
    </row>
    <row r="24" spans="1:11" s="150" customFormat="1" ht="62">
      <c r="A24" s="319" t="s">
        <v>11</v>
      </c>
      <c r="B24" s="333" t="s">
        <v>174</v>
      </c>
      <c r="C24" s="338">
        <f>+_xlfn.XLOOKUP(I24,ccs!O:O,ccs!H:H,0,0,1)</f>
        <v>27105</v>
      </c>
      <c r="D24" s="322" t="s">
        <v>168</v>
      </c>
      <c r="E24" s="32">
        <f>+_xlfn.XLOOKUP(I24,ccs!O:O,ccs!I:I,0,0,1)</f>
        <v>49.67</v>
      </c>
      <c r="F24" s="197">
        <f>ROUND(ROUND(E24,2)*ROUND(C24,2),2)</f>
        <v>1346305.35</v>
      </c>
      <c r="H24" s="12" t="s">
        <v>1572</v>
      </c>
      <c r="I24" t="str">
        <f>+_xlfn.CONCAT(H24,"-",A24)</f>
        <v>B4/32/01-F</v>
      </c>
      <c r="K24" s="150" t="str">
        <f>+_xlfn.XLOOKUP(I24,ccs!O:O,ccs!N:N,0,0,1)</f>
        <v>Quantity not available so assume provisional quantity same as Footing area</v>
      </c>
    </row>
    <row r="25" spans="1:11" s="150" customFormat="1">
      <c r="A25" s="319"/>
      <c r="B25" s="333"/>
      <c r="C25" s="319"/>
      <c r="D25" s="330"/>
      <c r="E25" s="197"/>
      <c r="F25" s="197"/>
      <c r="H25" s="12" t="s">
        <v>1572</v>
      </c>
      <c r="K25" s="150">
        <f>+_xlfn.XLOOKUP(I25,ccs!O:O,ccs!N:N,0,0,1)</f>
        <v>0</v>
      </c>
    </row>
    <row r="26" spans="1:11" s="150" customFormat="1" ht="31">
      <c r="A26" s="319" t="s">
        <v>27</v>
      </c>
      <c r="B26" s="335" t="s">
        <v>175</v>
      </c>
      <c r="C26" s="338">
        <f>+_xlfn.XLOOKUP(I26,ccs!O:O,ccs!H:H,0,0,1)</f>
        <v>27105</v>
      </c>
      <c r="D26" s="322" t="s">
        <v>168</v>
      </c>
      <c r="E26" s="32">
        <f>+_xlfn.XLOOKUP(I26,ccs!O:O,ccs!I:I,0,0,1)</f>
        <v>4.8600000000000003</v>
      </c>
      <c r="F26" s="197">
        <f>ROUND(ROUND(E26,2)*ROUND(C26,2),2)</f>
        <v>131730.29999999999</v>
      </c>
      <c r="H26" s="12" t="s">
        <v>1572</v>
      </c>
      <c r="I26" t="str">
        <f>+_xlfn.CONCAT(H26,"-",A26)</f>
        <v>B4/32/01-G</v>
      </c>
      <c r="K26" s="150" t="str">
        <f>+_xlfn.XLOOKUP(I26,ccs!O:O,ccs!N:N,0,0,1)</f>
        <v>Quantity not available so assume provisional quantity same as Footing area</v>
      </c>
    </row>
    <row r="27" spans="1:11" s="150" customFormat="1">
      <c r="A27" s="319"/>
      <c r="B27" s="333"/>
      <c r="C27" s="319"/>
      <c r="D27" s="330"/>
      <c r="E27" s="197"/>
      <c r="F27" s="197"/>
      <c r="H27" s="12" t="s">
        <v>1572</v>
      </c>
      <c r="K27" s="150">
        <f>+_xlfn.XLOOKUP(I27,ccs!O:O,ccs!N:N,0,0,1)</f>
        <v>0</v>
      </c>
    </row>
    <row r="28" spans="1:11" s="150" customFormat="1">
      <c r="A28" s="337"/>
      <c r="B28" s="108" t="s">
        <v>176</v>
      </c>
      <c r="C28" s="338"/>
      <c r="D28" s="32"/>
      <c r="E28" s="197"/>
      <c r="F28" s="197"/>
      <c r="H28" s="12" t="s">
        <v>1573</v>
      </c>
      <c r="K28" s="150">
        <f>+_xlfn.XLOOKUP(I28,ccs!O:O,ccs!N:N,0,0,1)</f>
        <v>0</v>
      </c>
    </row>
    <row r="29" spans="1:11" s="150" customFormat="1">
      <c r="A29" s="337"/>
      <c r="B29" s="108"/>
      <c r="C29" s="338"/>
      <c r="D29" s="32"/>
      <c r="E29" s="197"/>
      <c r="F29" s="197"/>
      <c r="H29" s="12" t="s">
        <v>1573</v>
      </c>
      <c r="K29" s="150">
        <f>+_xlfn.XLOOKUP(I29,ccs!O:O,ccs!N:N,0,0,1)</f>
        <v>0</v>
      </c>
    </row>
    <row r="30" spans="1:11" s="150" customFormat="1" ht="62">
      <c r="A30" s="337"/>
      <c r="B30" s="108" t="s">
        <v>177</v>
      </c>
      <c r="C30" s="338"/>
      <c r="D30" s="32"/>
      <c r="E30" s="197"/>
      <c r="F30" s="197"/>
      <c r="H30" s="12" t="s">
        <v>1573</v>
      </c>
      <c r="K30" s="150">
        <f>+_xlfn.XLOOKUP(I30,ccs!O:O,ccs!N:N,0,0,1)</f>
        <v>0</v>
      </c>
    </row>
    <row r="31" spans="1:11" s="150" customFormat="1">
      <c r="A31" s="337"/>
      <c r="B31" s="108"/>
      <c r="C31" s="338"/>
      <c r="D31" s="32"/>
      <c r="E31" s="197"/>
      <c r="F31" s="197"/>
      <c r="H31" s="12" t="s">
        <v>1573</v>
      </c>
      <c r="K31" s="150">
        <f>+_xlfn.XLOOKUP(I31,ccs!O:O,ccs!N:N,0,0,1)</f>
        <v>0</v>
      </c>
    </row>
    <row r="32" spans="1:11" s="150" customFormat="1">
      <c r="A32" s="337" t="s">
        <v>5</v>
      </c>
      <c r="B32" s="339" t="s">
        <v>178</v>
      </c>
      <c r="C32" s="338">
        <f>+_xlfn.XLOOKUP(I32,ccs!O:O,ccs!H:H,0,0,1)</f>
        <v>1725</v>
      </c>
      <c r="D32" s="32" t="s">
        <v>179</v>
      </c>
      <c r="E32" s="32">
        <f>+_xlfn.XLOOKUP(I32,ccs!O:O,ccs!I:I,0,0,1)</f>
        <v>185.47</v>
      </c>
      <c r="F32" s="197">
        <f>ROUND(ROUND(E32,2)*ROUND(C32,2),2)</f>
        <v>319935.75</v>
      </c>
      <c r="H32" s="12" t="s">
        <v>1573</v>
      </c>
      <c r="I32" t="str">
        <f>+_xlfn.CONCAT(H32,"-",A32)</f>
        <v>B4/32/02-A</v>
      </c>
      <c r="K32" s="150">
        <f>+_xlfn.XLOOKUP(I32,ccs!O:O,ccs!N:N,0,0,1)</f>
        <v>0</v>
      </c>
    </row>
    <row r="33" spans="1:11" s="150" customFormat="1">
      <c r="A33" s="337"/>
      <c r="B33" s="339"/>
      <c r="C33" s="338"/>
      <c r="D33" s="32"/>
      <c r="E33" s="197"/>
      <c r="F33" s="197"/>
      <c r="H33" s="12" t="s">
        <v>1573</v>
      </c>
      <c r="K33" s="150">
        <f>+_xlfn.XLOOKUP(I33,ccs!O:O,ccs!N:N,0,0,1)</f>
        <v>0</v>
      </c>
    </row>
    <row r="34" spans="1:11" s="150" customFormat="1">
      <c r="A34" s="337" t="s">
        <v>6</v>
      </c>
      <c r="B34" s="339" t="s">
        <v>180</v>
      </c>
      <c r="C34" s="338">
        <f>+_xlfn.XLOOKUP(I34,ccs!O:O,ccs!H:H,0,0,1)</f>
        <v>86</v>
      </c>
      <c r="D34" s="32" t="s">
        <v>179</v>
      </c>
      <c r="E34" s="32">
        <f>+_xlfn.XLOOKUP(I34,ccs!O:O,ccs!I:I,0,0,1)</f>
        <v>361.25</v>
      </c>
      <c r="F34" s="197">
        <f>ROUND(ROUND(E34,2)*ROUND(C34,2),2)</f>
        <v>31067.5</v>
      </c>
      <c r="H34" s="12" t="s">
        <v>1573</v>
      </c>
      <c r="I34" t="str">
        <f>+_xlfn.CONCAT(H34,"-",A34)</f>
        <v>B4/32/02-B</v>
      </c>
      <c r="K34" s="150">
        <f>+_xlfn.XLOOKUP(I34,ccs!O:O,ccs!N:N,0,0,1)</f>
        <v>0</v>
      </c>
    </row>
    <row r="35" spans="1:11" s="150" customFormat="1">
      <c r="A35" s="337"/>
      <c r="B35" s="339"/>
      <c r="C35" s="338"/>
      <c r="D35" s="32"/>
      <c r="E35" s="197"/>
      <c r="F35" s="197"/>
      <c r="H35" s="12" t="s">
        <v>1573</v>
      </c>
      <c r="K35" s="150">
        <f>+_xlfn.XLOOKUP(I35,ccs!O:O,ccs!N:N,0,0,1)</f>
        <v>0</v>
      </c>
    </row>
    <row r="36" spans="1:11" s="150" customFormat="1">
      <c r="A36" s="235"/>
      <c r="B36" s="50" t="s">
        <v>428</v>
      </c>
      <c r="C36" s="51"/>
      <c r="D36" s="51"/>
      <c r="E36" s="197"/>
      <c r="F36" s="197"/>
      <c r="H36" s="12" t="s">
        <v>1573</v>
      </c>
      <c r="K36" s="150">
        <f>+_xlfn.XLOOKUP(I36,ccs!O:O,ccs!N:N,0,0,1)</f>
        <v>0</v>
      </c>
    </row>
    <row r="37" spans="1:11" s="150" customFormat="1">
      <c r="A37" s="235"/>
      <c r="B37" s="50"/>
      <c r="C37" s="51"/>
      <c r="D37" s="51"/>
      <c r="E37" s="197"/>
      <c r="F37" s="197"/>
      <c r="H37" s="12" t="s">
        <v>1573</v>
      </c>
      <c r="K37" s="150">
        <f>+_xlfn.XLOOKUP(I37,ccs!O:O,ccs!N:N,0,0,1)</f>
        <v>0</v>
      </c>
    </row>
    <row r="38" spans="1:11" s="150" customFormat="1">
      <c r="A38" s="235"/>
      <c r="B38" s="50" t="s">
        <v>429</v>
      </c>
      <c r="C38" s="51"/>
      <c r="D38" s="51"/>
      <c r="E38" s="197"/>
      <c r="F38" s="197"/>
      <c r="H38" s="12" t="s">
        <v>1573</v>
      </c>
      <c r="K38" s="150">
        <f>+_xlfn.XLOOKUP(I38,ccs!O:O,ccs!N:N,0,0,1)</f>
        <v>0</v>
      </c>
    </row>
    <row r="39" spans="1:11" s="150" customFormat="1">
      <c r="A39" s="235"/>
      <c r="B39" s="50"/>
      <c r="C39" s="51"/>
      <c r="D39" s="51"/>
      <c r="E39" s="197"/>
      <c r="F39" s="197"/>
      <c r="H39" s="12" t="s">
        <v>1573</v>
      </c>
      <c r="K39" s="150">
        <f>+_xlfn.XLOOKUP(I39,ccs!O:O,ccs!N:N,0,0,1)</f>
        <v>0</v>
      </c>
    </row>
    <row r="40" spans="1:11" s="150" customFormat="1" ht="77.5">
      <c r="A40" s="205" t="s">
        <v>7</v>
      </c>
      <c r="B40" s="52" t="s">
        <v>430</v>
      </c>
      <c r="C40" s="338">
        <f>+_xlfn.XLOOKUP(I40,ccs!O:O,ccs!H:H,0,0,1)</f>
        <v>9995</v>
      </c>
      <c r="D40" s="51" t="s">
        <v>168</v>
      </c>
      <c r="E40" s="32">
        <f>+_xlfn.XLOOKUP(I40,ccs!O:O,ccs!I:I,0,0,1)</f>
        <v>216.08</v>
      </c>
      <c r="F40" s="197">
        <f>ROUND(ROUND(E40,2)*ROUND(C40,2),2)</f>
        <v>2159719.6</v>
      </c>
      <c r="H40" s="12" t="s">
        <v>1573</v>
      </c>
      <c r="I40" t="str">
        <f>+_xlfn.CONCAT(H40,"-",A40)</f>
        <v>B4/32/02-C</v>
      </c>
      <c r="K40" s="150">
        <f>+_xlfn.XLOOKUP(I40,ccs!O:O,ccs!N:N,0,0,1)</f>
        <v>0</v>
      </c>
    </row>
    <row r="41" spans="1:11" s="150" customFormat="1">
      <c r="A41" s="205"/>
      <c r="B41" s="68"/>
      <c r="C41" s="51"/>
      <c r="D41" s="51"/>
      <c r="E41" s="197"/>
      <c r="F41" s="197"/>
      <c r="H41" s="12" t="s">
        <v>1573</v>
      </c>
      <c r="K41" s="150">
        <f>+_xlfn.XLOOKUP(I41,ccs!O:O,ccs!N:N,0,0,1)</f>
        <v>0</v>
      </c>
    </row>
    <row r="42" spans="1:11" s="150" customFormat="1" ht="69.75" customHeight="1">
      <c r="A42" s="205" t="s">
        <v>8</v>
      </c>
      <c r="B42" s="52" t="s">
        <v>431</v>
      </c>
      <c r="C42" s="338">
        <f>+_xlfn.XLOOKUP(I42,ccs!O:O,ccs!H:H,0,0,1)</f>
        <v>48</v>
      </c>
      <c r="D42" s="51" t="s">
        <v>168</v>
      </c>
      <c r="E42" s="32">
        <f>+_xlfn.XLOOKUP(I42,ccs!O:O,ccs!I:I,0,0,1)</f>
        <v>216.08</v>
      </c>
      <c r="F42" s="197">
        <f>ROUND(ROUND(E42,2)*ROUND(C42,2),2)</f>
        <v>10371.84</v>
      </c>
      <c r="H42" s="12" t="s">
        <v>1573</v>
      </c>
      <c r="I42" t="str">
        <f>+_xlfn.CONCAT(H42,"-",A42)</f>
        <v>B4/32/02-D</v>
      </c>
      <c r="K42" s="150">
        <f>+_xlfn.XLOOKUP(I42,ccs!O:O,ccs!N:N,0,0,1)</f>
        <v>0</v>
      </c>
    </row>
    <row r="43" spans="1:11" s="150" customFormat="1">
      <c r="A43" s="205"/>
      <c r="B43" s="68"/>
      <c r="C43" s="51"/>
      <c r="D43" s="51"/>
      <c r="E43" s="197"/>
      <c r="F43" s="197"/>
      <c r="H43" s="12" t="s">
        <v>1573</v>
      </c>
      <c r="K43" s="150">
        <f>+_xlfn.XLOOKUP(I43,ccs!O:O,ccs!N:N,0,0,1)</f>
        <v>0</v>
      </c>
    </row>
    <row r="44" spans="1:11" s="150" customFormat="1">
      <c r="A44" s="205"/>
      <c r="B44" s="50" t="s">
        <v>432</v>
      </c>
      <c r="C44" s="51"/>
      <c r="D44" s="51"/>
      <c r="E44" s="197"/>
      <c r="F44" s="197"/>
      <c r="H44" s="12" t="s">
        <v>1573</v>
      </c>
      <c r="K44" s="150">
        <f>+_xlfn.XLOOKUP(I44,ccs!O:O,ccs!N:N,0,0,1)</f>
        <v>0</v>
      </c>
    </row>
    <row r="45" spans="1:11" s="150" customFormat="1">
      <c r="A45" s="205"/>
      <c r="B45" s="68"/>
      <c r="C45" s="51"/>
      <c r="D45" s="51"/>
      <c r="E45" s="197"/>
      <c r="F45" s="197"/>
      <c r="H45" s="12" t="s">
        <v>1573</v>
      </c>
      <c r="K45" s="150">
        <f>+_xlfn.XLOOKUP(I45,ccs!O:O,ccs!N:N,0,0,1)</f>
        <v>0</v>
      </c>
    </row>
    <row r="46" spans="1:11" s="150" customFormat="1" ht="31">
      <c r="A46" s="205" t="s">
        <v>10</v>
      </c>
      <c r="B46" s="52" t="s">
        <v>433</v>
      </c>
      <c r="C46" s="338">
        <f>+_xlfn.XLOOKUP(I46,ccs!O:O,ccs!H:H,0,0,1)</f>
        <v>1320</v>
      </c>
      <c r="D46" s="51" t="s">
        <v>434</v>
      </c>
      <c r="E46" s="32">
        <f>+_xlfn.XLOOKUP(I46,ccs!O:O,ccs!I:I,0,0,1)</f>
        <v>178.91</v>
      </c>
      <c r="F46" s="197">
        <f>ROUND(ROUND(E46,2)*ROUND(C46,2),2)</f>
        <v>236161.2</v>
      </c>
      <c r="H46" s="12" t="s">
        <v>1573</v>
      </c>
      <c r="I46" t="str">
        <f>+_xlfn.CONCAT(H46,"-",A46)</f>
        <v>B4/32/02-E</v>
      </c>
      <c r="K46" s="150">
        <f>+_xlfn.XLOOKUP(I46,ccs!O:O,ccs!N:N,0,0,1)</f>
        <v>0</v>
      </c>
    </row>
    <row r="47" spans="1:11" s="150" customFormat="1">
      <c r="A47" s="205"/>
      <c r="B47" s="52"/>
      <c r="C47" s="51"/>
      <c r="D47" s="51"/>
      <c r="E47" s="197"/>
      <c r="F47" s="197"/>
      <c r="H47" s="12" t="s">
        <v>1573</v>
      </c>
      <c r="K47" s="150">
        <f>+_xlfn.XLOOKUP(I47,ccs!O:O,ccs!N:N,0,0,1)</f>
        <v>0</v>
      </c>
    </row>
    <row r="48" spans="1:11" s="150" customFormat="1" ht="31">
      <c r="A48" s="337"/>
      <c r="B48" s="108" t="s">
        <v>181</v>
      </c>
      <c r="C48" s="338"/>
      <c r="D48" s="32"/>
      <c r="E48" s="197"/>
      <c r="F48" s="197"/>
      <c r="H48" s="12" t="s">
        <v>1573</v>
      </c>
      <c r="K48" s="150">
        <f>+_xlfn.XLOOKUP(I48,ccs!O:O,ccs!N:N,0,0,1)</f>
        <v>0</v>
      </c>
    </row>
    <row r="49" spans="1:11" s="150" customFormat="1">
      <c r="A49" s="337"/>
      <c r="B49" s="108"/>
      <c r="C49" s="338"/>
      <c r="D49" s="32"/>
      <c r="E49" s="197"/>
      <c r="F49" s="197"/>
      <c r="H49" s="12" t="s">
        <v>1573</v>
      </c>
      <c r="K49" s="150">
        <f>+_xlfn.XLOOKUP(I49,ccs!O:O,ccs!N:N,0,0,1)</f>
        <v>0</v>
      </c>
    </row>
    <row r="50" spans="1:11" s="150" customFormat="1" ht="31">
      <c r="A50" s="337" t="s">
        <v>11</v>
      </c>
      <c r="B50" s="340" t="s">
        <v>182</v>
      </c>
      <c r="C50" s="338">
        <f>+_xlfn.XLOOKUP(I50,ccs!O:O,ccs!H:H,0,0,1)</f>
        <v>0</v>
      </c>
      <c r="D50" s="32" t="s">
        <v>168</v>
      </c>
      <c r="E50" s="32">
        <f>+_xlfn.XLOOKUP(I50,ccs!O:O,ccs!I:I,0,0,1)</f>
        <v>250</v>
      </c>
      <c r="F50" s="197">
        <f>ROUND(ROUND(E50,2)*ROUND(C50,2),2)</f>
        <v>0</v>
      </c>
      <c r="H50" s="12" t="s">
        <v>1573</v>
      </c>
      <c r="I50" t="str">
        <f>+_xlfn.CONCAT(H50,"-",A50)</f>
        <v>B4/32/02-F</v>
      </c>
      <c r="K50" s="150" t="str">
        <f>+_xlfn.XLOOKUP(I50,ccs!O:O,ccs!N:N,0,0,1)</f>
        <v>Quantity not available</v>
      </c>
    </row>
    <row r="51" spans="1:11" s="150" customFormat="1">
      <c r="A51" s="337"/>
      <c r="B51" s="340"/>
      <c r="C51" s="338"/>
      <c r="D51" s="32"/>
      <c r="E51" s="197"/>
      <c r="F51" s="197"/>
      <c r="H51" s="12" t="s">
        <v>1573</v>
      </c>
      <c r="K51" s="150">
        <f>+_xlfn.XLOOKUP(I51,ccs!O:O,ccs!N:N,0,0,1)</f>
        <v>0</v>
      </c>
    </row>
    <row r="52" spans="1:11" s="150" customFormat="1" ht="31">
      <c r="A52" s="337" t="s">
        <v>27</v>
      </c>
      <c r="B52" s="340" t="s">
        <v>183</v>
      </c>
      <c r="C52" s="338">
        <f>+_xlfn.XLOOKUP(I52,ccs!O:O,ccs!H:H,0,0,1)</f>
        <v>0</v>
      </c>
      <c r="D52" s="32" t="s">
        <v>168</v>
      </c>
      <c r="E52" s="32">
        <f>+_xlfn.XLOOKUP(I52,ccs!O:O,ccs!I:I,0,0,1)</f>
        <v>250</v>
      </c>
      <c r="F52" s="197">
        <f>ROUND(ROUND(E52,2)*ROUND(C52,2),2)</f>
        <v>0</v>
      </c>
      <c r="H52" s="12" t="s">
        <v>1573</v>
      </c>
      <c r="I52" t="str">
        <f>+_xlfn.CONCAT(H52,"-",A52)</f>
        <v>B4/32/02-G</v>
      </c>
      <c r="K52" s="150" t="str">
        <f>+_xlfn.XLOOKUP(I52,ccs!O:O,ccs!N:N,0,0,1)</f>
        <v>Quantity not available</v>
      </c>
    </row>
    <row r="53" spans="1:11" s="150" customFormat="1">
      <c r="A53" s="337"/>
      <c r="B53" s="340"/>
      <c r="C53" s="338"/>
      <c r="D53" s="32"/>
      <c r="E53" s="197"/>
      <c r="F53" s="197"/>
      <c r="H53" s="12" t="s">
        <v>1573</v>
      </c>
      <c r="K53" s="150">
        <f>+_xlfn.XLOOKUP(I53,ccs!O:O,ccs!N:N,0,0,1)</f>
        <v>0</v>
      </c>
    </row>
    <row r="54" spans="1:11" s="150" customFormat="1" ht="31">
      <c r="A54" s="337" t="s">
        <v>28</v>
      </c>
      <c r="B54" s="340" t="s">
        <v>184</v>
      </c>
      <c r="C54" s="338">
        <f>+_xlfn.XLOOKUP(I54,ccs!O:O,ccs!H:H,0,0,1)</f>
        <v>542.1</v>
      </c>
      <c r="D54" s="32" t="s">
        <v>168</v>
      </c>
      <c r="E54" s="32">
        <f>+_xlfn.XLOOKUP(I54,ccs!O:O,ccs!I:I,0,0,1)</f>
        <v>250</v>
      </c>
      <c r="F54" s="197">
        <f>ROUND(ROUND(E54,2)*ROUND(C54,2),2)</f>
        <v>135525</v>
      </c>
      <c r="H54" s="12" t="s">
        <v>1573</v>
      </c>
      <c r="I54" t="str">
        <f>+_xlfn.CONCAT(H54,"-",A54)</f>
        <v>B4/32/02-H</v>
      </c>
      <c r="K54" s="150" t="str">
        <f>+_xlfn.XLOOKUP(I54,ccs!O:O,ccs!N:N,0,0,1)</f>
        <v>Quantity not available so we assume provisional quantity</v>
      </c>
    </row>
    <row r="55" spans="1:11" s="150" customFormat="1">
      <c r="A55" s="337"/>
      <c r="B55" s="340"/>
      <c r="C55" s="338"/>
      <c r="D55" s="32"/>
      <c r="E55" s="197"/>
      <c r="F55" s="197"/>
      <c r="H55" s="12" t="s">
        <v>1573</v>
      </c>
      <c r="K55" s="150">
        <f>+_xlfn.XLOOKUP(I55,ccs!O:O,ccs!N:N,0,0,1)</f>
        <v>0</v>
      </c>
    </row>
    <row r="56" spans="1:11" s="150" customFormat="1" ht="31">
      <c r="A56" s="337" t="s">
        <v>5</v>
      </c>
      <c r="B56" s="340" t="s">
        <v>185</v>
      </c>
      <c r="C56" s="338">
        <f>+_xlfn.XLOOKUP(I56,ccs!O:O,ccs!H:H,0,0,1)</f>
        <v>1084.2</v>
      </c>
      <c r="D56" s="32" t="s">
        <v>168</v>
      </c>
      <c r="E56" s="32">
        <f>+_xlfn.XLOOKUP(I56,ccs!O:O,ccs!I:I,0,0,1)</f>
        <v>250</v>
      </c>
      <c r="F56" s="197">
        <f>ROUND(ROUND(E56,2)*ROUND(C56,2),2)</f>
        <v>271050</v>
      </c>
      <c r="H56" s="12" t="s">
        <v>1574</v>
      </c>
      <c r="I56" t="str">
        <f>+_xlfn.CONCAT(H56,"-",A56)</f>
        <v>B4/32/03-A</v>
      </c>
      <c r="K56" s="150" t="str">
        <f>+_xlfn.XLOOKUP(I56,ccs!O:O,ccs!N:N,0,0,1)</f>
        <v>Quantity not available so we assume provisional quantity</v>
      </c>
    </row>
    <row r="57" spans="1:11" s="150" customFormat="1">
      <c r="A57" s="337"/>
      <c r="B57" s="340"/>
      <c r="C57" s="338"/>
      <c r="D57" s="32"/>
      <c r="E57" s="197"/>
      <c r="F57" s="197"/>
      <c r="H57" s="12" t="s">
        <v>1574</v>
      </c>
      <c r="K57" s="150">
        <f>+_xlfn.XLOOKUP(I57,ccs!O:O,ccs!N:N,0,0,1)</f>
        <v>0</v>
      </c>
    </row>
    <row r="58" spans="1:11" s="150" customFormat="1" ht="31">
      <c r="A58" s="337" t="s">
        <v>6</v>
      </c>
      <c r="B58" s="340" t="s">
        <v>186</v>
      </c>
      <c r="C58" s="338">
        <f>+_xlfn.XLOOKUP(I58,ccs!O:O,ccs!H:H,0,0,1)</f>
        <v>1084.2</v>
      </c>
      <c r="D58" s="32" t="s">
        <v>168</v>
      </c>
      <c r="E58" s="32">
        <f>+_xlfn.XLOOKUP(I58,ccs!O:O,ccs!I:I,0,0,1)</f>
        <v>250</v>
      </c>
      <c r="F58" s="197">
        <f>ROUND(ROUND(E58,2)*ROUND(C58,2),2)</f>
        <v>271050</v>
      </c>
      <c r="H58" s="12" t="s">
        <v>1574</v>
      </c>
      <c r="I58" t="str">
        <f>+_xlfn.CONCAT(H58,"-",A58)</f>
        <v>B4/32/03-B</v>
      </c>
      <c r="K58" s="150" t="str">
        <f>+_xlfn.XLOOKUP(I58,ccs!O:O,ccs!N:N,0,0,1)</f>
        <v>Quantity not available so we assume provisional quantity</v>
      </c>
    </row>
    <row r="59" spans="1:11" s="150" customFormat="1">
      <c r="A59" s="337"/>
      <c r="B59" s="340"/>
      <c r="C59" s="338"/>
      <c r="D59" s="32"/>
      <c r="E59" s="197"/>
      <c r="F59" s="197"/>
      <c r="H59" s="12" t="s">
        <v>1574</v>
      </c>
      <c r="K59" s="150">
        <f>+_xlfn.XLOOKUP(I59,ccs!O:O,ccs!N:N,0,0,1)</f>
        <v>0</v>
      </c>
    </row>
    <row r="60" spans="1:11" s="150" customFormat="1" ht="31">
      <c r="A60" s="337" t="s">
        <v>7</v>
      </c>
      <c r="B60" s="340" t="s">
        <v>187</v>
      </c>
      <c r="C60" s="338">
        <f>+_xlfn.XLOOKUP(I60,ccs!O:O,ccs!H:H,0,0,1)</f>
        <v>0</v>
      </c>
      <c r="D60" s="32" t="s">
        <v>168</v>
      </c>
      <c r="E60" s="32">
        <f>+_xlfn.XLOOKUP(I60,ccs!O:O,ccs!I:I,0,0,1)</f>
        <v>250</v>
      </c>
      <c r="F60" s="197">
        <f>ROUND(ROUND(E60,2)*ROUND(C60,2),2)</f>
        <v>0</v>
      </c>
      <c r="H60" s="12" t="s">
        <v>1574</v>
      </c>
      <c r="I60" t="str">
        <f>+_xlfn.CONCAT(H60,"-",A60)</f>
        <v>B4/32/03-C</v>
      </c>
      <c r="K60" s="150" t="str">
        <f>+_xlfn.XLOOKUP(I60,ccs!O:O,ccs!N:N,0,0,1)</f>
        <v>Quantity not available</v>
      </c>
    </row>
    <row r="61" spans="1:11" s="150" customFormat="1">
      <c r="A61" s="337"/>
      <c r="B61" s="340"/>
      <c r="C61" s="338"/>
      <c r="D61" s="32"/>
      <c r="E61" s="197"/>
      <c r="F61" s="197"/>
      <c r="H61" s="12" t="s">
        <v>1574</v>
      </c>
      <c r="K61" s="150">
        <f>+_xlfn.XLOOKUP(I61,ccs!O:O,ccs!N:N,0,0,1)</f>
        <v>0</v>
      </c>
    </row>
    <row r="62" spans="1:11" s="150" customFormat="1" ht="31">
      <c r="A62" s="337" t="s">
        <v>8</v>
      </c>
      <c r="B62" s="340" t="s">
        <v>188</v>
      </c>
      <c r="C62" s="338">
        <f>+_xlfn.XLOOKUP(I62,ccs!O:O,ccs!H:H,0,0,1)</f>
        <v>0</v>
      </c>
      <c r="D62" s="32" t="s">
        <v>168</v>
      </c>
      <c r="E62" s="32">
        <f>+_xlfn.XLOOKUP(I62,ccs!O:O,ccs!I:I,0,0,1)</f>
        <v>250</v>
      </c>
      <c r="F62" s="197">
        <f>ROUND(ROUND(E62,2)*ROUND(C62,2),2)</f>
        <v>0</v>
      </c>
      <c r="H62" s="12" t="s">
        <v>1574</v>
      </c>
      <c r="I62" t="str">
        <f>+_xlfn.CONCAT(H62,"-",A62)</f>
        <v>B4/32/03-D</v>
      </c>
      <c r="K62" s="150" t="str">
        <f>+_xlfn.XLOOKUP(I62,ccs!O:O,ccs!N:N,0,0,1)</f>
        <v>Quantity not available</v>
      </c>
    </row>
    <row r="63" spans="1:11" s="150" customFormat="1">
      <c r="A63" s="337"/>
      <c r="B63" s="340"/>
      <c r="C63" s="338"/>
      <c r="D63" s="32"/>
      <c r="E63" s="197"/>
      <c r="F63" s="197"/>
      <c r="H63" s="12" t="s">
        <v>1574</v>
      </c>
      <c r="K63" s="150">
        <f>+_xlfn.XLOOKUP(I63,ccs!O:O,ccs!N:N,0,0,1)</f>
        <v>0</v>
      </c>
    </row>
    <row r="64" spans="1:11" s="150" customFormat="1">
      <c r="A64" s="337" t="s">
        <v>10</v>
      </c>
      <c r="B64" s="340" t="s">
        <v>189</v>
      </c>
      <c r="C64" s="338">
        <f>+_xlfn.XLOOKUP(I64,ccs!O:O,ccs!H:H,0,0,1)</f>
        <v>10</v>
      </c>
      <c r="D64" s="32" t="s">
        <v>168</v>
      </c>
      <c r="E64" s="32">
        <f>+_xlfn.XLOOKUP(I64,ccs!O:O,ccs!I:I,0,0,1)</f>
        <v>250</v>
      </c>
      <c r="F64" s="197">
        <f>ROUND(ROUND(E64,2)*ROUND(C64,2),2)</f>
        <v>2500</v>
      </c>
      <c r="H64" s="12" t="s">
        <v>1574</v>
      </c>
      <c r="I64" t="str">
        <f>+_xlfn.CONCAT(H64,"-",A64)</f>
        <v>B4/32/03-E</v>
      </c>
      <c r="K64" s="150" t="str">
        <f>+_xlfn.XLOOKUP(I64,ccs!O:O,ccs!N:N,0,0,1)</f>
        <v>Quantity not available so we assume provisional quantity</v>
      </c>
    </row>
    <row r="65" spans="1:11" s="150" customFormat="1">
      <c r="A65" s="337"/>
      <c r="B65" s="340"/>
      <c r="C65" s="338"/>
      <c r="D65" s="32"/>
      <c r="E65" s="197"/>
      <c r="F65" s="197"/>
      <c r="H65" s="12" t="s">
        <v>1574</v>
      </c>
      <c r="K65" s="150">
        <f>+_xlfn.XLOOKUP(I65,ccs!O:O,ccs!N:N,0,0,1)</f>
        <v>0</v>
      </c>
    </row>
    <row r="66" spans="1:11" s="150" customFormat="1">
      <c r="A66" s="322" t="s">
        <v>11</v>
      </c>
      <c r="B66" s="340" t="s">
        <v>190</v>
      </c>
      <c r="C66" s="338">
        <f>+_xlfn.XLOOKUP(I66,ccs!O:O,ccs!H:H,0,0,1)</f>
        <v>0</v>
      </c>
      <c r="D66" s="585" t="s">
        <v>168</v>
      </c>
      <c r="E66" s="32">
        <f>+_xlfn.XLOOKUP(I66,ccs!O:O,ccs!I:I,0,0,1)</f>
        <v>250</v>
      </c>
      <c r="F66" s="197">
        <f>ROUND(ROUND(E66,2)*ROUND(C66,2),2)</f>
        <v>0</v>
      </c>
      <c r="H66" s="12" t="s">
        <v>1574</v>
      </c>
      <c r="I66" t="str">
        <f>+_xlfn.CONCAT(H66,"-",A66)</f>
        <v>B4/32/03-F</v>
      </c>
      <c r="K66" s="150" t="str">
        <f>+_xlfn.XLOOKUP(I66,ccs!O:O,ccs!N:N,0,0,1)</f>
        <v>Quantity not available</v>
      </c>
    </row>
    <row r="67" spans="1:11" s="150" customFormat="1">
      <c r="A67" s="322" t="s">
        <v>167</v>
      </c>
      <c r="B67" s="340" t="s">
        <v>167</v>
      </c>
      <c r="C67" s="322" t="s">
        <v>167</v>
      </c>
      <c r="D67" s="585" t="s">
        <v>167</v>
      </c>
      <c r="E67" s="197"/>
      <c r="F67" s="197"/>
      <c r="H67" s="12" t="s">
        <v>1574</v>
      </c>
      <c r="K67" s="150">
        <f>+_xlfn.XLOOKUP(I67,ccs!O:O,ccs!N:N,0,0,1)</f>
        <v>0</v>
      </c>
    </row>
    <row r="68" spans="1:11" s="150" customFormat="1">
      <c r="A68" s="322" t="s">
        <v>27</v>
      </c>
      <c r="B68" s="325" t="s">
        <v>191</v>
      </c>
      <c r="C68" s="338">
        <f>+_xlfn.XLOOKUP(I68,ccs!O:O,ccs!H:H,0,0,1)</f>
        <v>0</v>
      </c>
      <c r="D68" s="585" t="s">
        <v>168</v>
      </c>
      <c r="E68" s="32">
        <f>+_xlfn.XLOOKUP(I68,ccs!O:O,ccs!I:I,0,0,1)</f>
        <v>250</v>
      </c>
      <c r="F68" s="197">
        <f>ROUND(ROUND(E68,2)*ROUND(C68,2),2)</f>
        <v>0</v>
      </c>
      <c r="H68" s="12" t="s">
        <v>1574</v>
      </c>
      <c r="I68" t="str">
        <f>+_xlfn.CONCAT(H68,"-",A68)</f>
        <v>B4/32/03-G</v>
      </c>
      <c r="K68" s="150" t="str">
        <f>+_xlfn.XLOOKUP(I68,ccs!O:O,ccs!N:N,0,0,1)</f>
        <v>Quantity not available</v>
      </c>
    </row>
    <row r="69" spans="1:11" s="150" customFormat="1">
      <c r="A69" s="322"/>
      <c r="B69" s="325"/>
      <c r="C69" s="322"/>
      <c r="D69" s="585"/>
      <c r="E69" s="197"/>
      <c r="F69" s="197"/>
      <c r="H69" s="12" t="s">
        <v>1574</v>
      </c>
      <c r="K69" s="150">
        <f>+_xlfn.XLOOKUP(I69,ccs!O:O,ccs!N:N,0,0,1)</f>
        <v>0</v>
      </c>
    </row>
    <row r="70" spans="1:11" s="150" customFormat="1">
      <c r="A70" s="322" t="s">
        <v>5</v>
      </c>
      <c r="B70" s="108" t="s">
        <v>192</v>
      </c>
      <c r="C70" s="322" t="s">
        <v>167</v>
      </c>
      <c r="D70" s="585"/>
      <c r="E70" s="197"/>
      <c r="F70" s="197"/>
      <c r="H70" s="12" t="s">
        <v>1574</v>
      </c>
      <c r="K70" s="150">
        <f>+_xlfn.XLOOKUP(I70,ccs!O:O,ccs!N:N,0,0,1)</f>
        <v>0</v>
      </c>
    </row>
    <row r="71" spans="1:11" s="150" customFormat="1">
      <c r="A71" s="322"/>
      <c r="B71" s="108"/>
      <c r="C71" s="322"/>
      <c r="D71" s="585"/>
      <c r="E71" s="197"/>
      <c r="F71" s="197"/>
      <c r="H71" s="12" t="s">
        <v>1574</v>
      </c>
      <c r="K71" s="150">
        <f>+_xlfn.XLOOKUP(I71,ccs!O:O,ccs!N:N,0,0,1)</f>
        <v>0</v>
      </c>
    </row>
    <row r="72" spans="1:11" s="150" customFormat="1" ht="46.5">
      <c r="A72" s="322" t="s">
        <v>28</v>
      </c>
      <c r="B72" s="340" t="s">
        <v>193</v>
      </c>
      <c r="C72" s="322">
        <v>20</v>
      </c>
      <c r="D72" s="51" t="s">
        <v>311</v>
      </c>
      <c r="E72" s="32">
        <f>+_xlfn.XLOOKUP(I72,ccs!O:O,ccs!I:I,0,0,1)</f>
        <v>3750</v>
      </c>
      <c r="F72" s="197">
        <f>ROUND(ROUND(E72,2)*ROUND(C72,2),2)</f>
        <v>75000</v>
      </c>
      <c r="H72" s="12" t="s">
        <v>1574</v>
      </c>
      <c r="I72" t="str">
        <f>+_xlfn.CONCAT(H72,"-",A72)</f>
        <v>B4/32/03-H</v>
      </c>
      <c r="K72" s="150">
        <f>+_xlfn.XLOOKUP(I72,ccs!O:O,ccs!N:N,0,0,1)</f>
        <v>0</v>
      </c>
    </row>
    <row r="73" spans="1:11" s="150" customFormat="1">
      <c r="A73" s="322"/>
      <c r="B73" s="340"/>
      <c r="C73" s="322"/>
      <c r="D73" s="585"/>
      <c r="E73" s="197"/>
      <c r="F73" s="197"/>
      <c r="H73" s="12" t="s">
        <v>1574</v>
      </c>
      <c r="K73" s="150">
        <f>+_xlfn.XLOOKUP(I73,ccs!O:O,ccs!N:N,0,0,1)</f>
        <v>0</v>
      </c>
    </row>
    <row r="74" spans="1:11" s="150" customFormat="1" ht="46.5">
      <c r="A74" s="200" t="s">
        <v>33</v>
      </c>
      <c r="B74" s="340" t="s">
        <v>194</v>
      </c>
      <c r="C74" s="322"/>
      <c r="D74" s="51" t="s">
        <v>311</v>
      </c>
      <c r="E74" s="32">
        <f>+_xlfn.XLOOKUP(I74,ccs!O:O,ccs!I:I,0,0,1)</f>
        <v>12500</v>
      </c>
      <c r="F74" s="197">
        <f>ROUND(ROUND(E74,2)*ROUND(C74,2),2)</f>
        <v>0</v>
      </c>
      <c r="H74" s="12" t="s">
        <v>1574</v>
      </c>
      <c r="I74" t="str">
        <f>+_xlfn.CONCAT(H74,"-",A74)</f>
        <v>B4/32/03-J</v>
      </c>
      <c r="K74" s="150">
        <f>+_xlfn.XLOOKUP(I74,ccs!O:O,ccs!N:N,0,0,1)</f>
        <v>0</v>
      </c>
    </row>
    <row r="75" spans="1:11" s="150" customFormat="1">
      <c r="A75" s="322"/>
      <c r="B75" s="336"/>
      <c r="C75" s="322"/>
      <c r="D75" s="585"/>
      <c r="E75" s="197"/>
      <c r="F75" s="197"/>
      <c r="H75" s="12" t="s">
        <v>1574</v>
      </c>
      <c r="K75" s="150">
        <f>+_xlfn.XLOOKUP(I75,ccs!O:O,ccs!N:N,0,0,1)</f>
        <v>0</v>
      </c>
    </row>
    <row r="76" spans="1:11" s="150" customFormat="1" ht="31">
      <c r="A76" s="205"/>
      <c r="B76" s="16" t="s">
        <v>435</v>
      </c>
      <c r="C76" s="51"/>
      <c r="D76" s="51"/>
      <c r="E76" s="197"/>
      <c r="F76" s="197"/>
      <c r="H76" s="12" t="s">
        <v>1574</v>
      </c>
      <c r="K76" s="150">
        <f>+_xlfn.XLOOKUP(I76,ccs!O:O,ccs!N:N,0,0,1)</f>
        <v>0</v>
      </c>
    </row>
    <row r="77" spans="1:11" s="150" customFormat="1">
      <c r="A77" s="205"/>
      <c r="B77" s="16"/>
      <c r="C77" s="51"/>
      <c r="D77" s="51"/>
      <c r="E77" s="197"/>
      <c r="F77" s="197"/>
      <c r="H77" s="12" t="s">
        <v>1574</v>
      </c>
      <c r="K77" s="150">
        <f>+_xlfn.XLOOKUP(I77,ccs!O:O,ccs!N:N,0,0,1)</f>
        <v>0</v>
      </c>
    </row>
    <row r="78" spans="1:11" s="150" customFormat="1" ht="31">
      <c r="A78" s="205"/>
      <c r="B78" s="116" t="s">
        <v>436</v>
      </c>
      <c r="C78" s="51"/>
      <c r="D78" s="51"/>
      <c r="E78" s="197"/>
      <c r="F78" s="197"/>
      <c r="H78" s="12" t="s">
        <v>1574</v>
      </c>
      <c r="K78" s="150">
        <f>+_xlfn.XLOOKUP(I78,ccs!O:O,ccs!N:N,0,0,1)</f>
        <v>0</v>
      </c>
    </row>
    <row r="79" spans="1:11" s="150" customFormat="1">
      <c r="A79" s="205"/>
      <c r="B79" s="116"/>
      <c r="C79" s="51"/>
      <c r="D79" s="51"/>
      <c r="E79" s="197"/>
      <c r="F79" s="197"/>
      <c r="H79" s="12" t="s">
        <v>1574</v>
      </c>
      <c r="K79" s="150">
        <f>+_xlfn.XLOOKUP(I79,ccs!O:O,ccs!N:N,0,0,1)</f>
        <v>0</v>
      </c>
    </row>
    <row r="80" spans="1:11" s="150" customFormat="1">
      <c r="A80" s="205" t="s">
        <v>34</v>
      </c>
      <c r="B80" s="352" t="s">
        <v>437</v>
      </c>
      <c r="C80" s="338">
        <f>+_xlfn.XLOOKUP(I80,ccs!O:O,ccs!H:H,0,0,1)</f>
        <v>30</v>
      </c>
      <c r="D80" s="51" t="s">
        <v>434</v>
      </c>
      <c r="E80" s="32">
        <f>+_xlfn.XLOOKUP(I80,ccs!O:O,ccs!I:I,0,0,1)</f>
        <v>750</v>
      </c>
      <c r="F80" s="197">
        <f>ROUND(ROUND(E80,2)*ROUND(C80,2),2)</f>
        <v>22500</v>
      </c>
      <c r="H80" s="12" t="s">
        <v>1574</v>
      </c>
      <c r="I80" t="str">
        <f>+_xlfn.CONCAT(H80,"-",A80)</f>
        <v>B4/32/03-K</v>
      </c>
      <c r="K80" s="150">
        <f>+_xlfn.XLOOKUP(I80,ccs!O:O,ccs!N:N,0,0,1)</f>
        <v>0</v>
      </c>
    </row>
    <row r="81" spans="1:11" s="150" customFormat="1">
      <c r="A81" s="205"/>
      <c r="B81" s="353"/>
      <c r="C81" s="51"/>
      <c r="D81" s="51"/>
      <c r="E81" s="197"/>
      <c r="F81" s="197"/>
      <c r="H81" s="12" t="s">
        <v>1574</v>
      </c>
      <c r="K81" s="150">
        <f>+_xlfn.XLOOKUP(I81,ccs!O:O,ccs!N:N,0,0,1)</f>
        <v>0</v>
      </c>
    </row>
    <row r="82" spans="1:11" s="150" customFormat="1">
      <c r="A82" s="205" t="s">
        <v>39</v>
      </c>
      <c r="B82" s="354" t="s">
        <v>438</v>
      </c>
      <c r="C82" s="338">
        <f>+_xlfn.XLOOKUP(I82,ccs!O:O,ccs!H:H,0,0,1)</f>
        <v>1</v>
      </c>
      <c r="D82" s="51" t="s">
        <v>311</v>
      </c>
      <c r="E82" s="32">
        <f>+_xlfn.XLOOKUP(I82,ccs!O:O,ccs!I:I,0,0,1)</f>
        <v>5625</v>
      </c>
      <c r="F82" s="197">
        <f>ROUND(ROUND(E82,2)*ROUND(C82,2),2)</f>
        <v>5625</v>
      </c>
      <c r="H82" s="12" t="s">
        <v>1574</v>
      </c>
      <c r="I82" t="str">
        <f>+_xlfn.CONCAT(H82,"-",A82)</f>
        <v>B4/32/03-L</v>
      </c>
      <c r="K82" s="150">
        <f>+_xlfn.XLOOKUP(I82,ccs!O:O,ccs!N:N,0,0,1)</f>
        <v>0</v>
      </c>
    </row>
    <row r="83" spans="1:11">
      <c r="A83" s="214"/>
      <c r="B83" s="35"/>
      <c r="C83" s="274"/>
      <c r="D83" s="274"/>
      <c r="E83" s="306"/>
      <c r="H83" s="12" t="s">
        <v>1574</v>
      </c>
      <c r="K83" s="150">
        <f>+_xlfn.XLOOKUP(I83,ccs!O:O,ccs!N:N,0,0,1)</f>
        <v>0</v>
      </c>
    </row>
    <row r="84" spans="1:11" s="150" customFormat="1">
      <c r="A84" s="205"/>
      <c r="B84" s="50" t="s">
        <v>439</v>
      </c>
      <c r="C84" s="51"/>
      <c r="D84" s="51"/>
      <c r="E84" s="197"/>
      <c r="F84" s="197"/>
      <c r="H84" s="12" t="s">
        <v>1575</v>
      </c>
      <c r="K84" s="150">
        <f>+_xlfn.XLOOKUP(I84,ccs!O:O,ccs!N:N,0,0,1)</f>
        <v>0</v>
      </c>
    </row>
    <row r="85" spans="1:11" s="150" customFormat="1">
      <c r="A85" s="205"/>
      <c r="B85" s="50"/>
      <c r="C85" s="51"/>
      <c r="D85" s="51"/>
      <c r="E85" s="197"/>
      <c r="F85" s="197"/>
      <c r="H85" s="12" t="s">
        <v>1575</v>
      </c>
      <c r="K85" s="150">
        <f>+_xlfn.XLOOKUP(I85,ccs!O:O,ccs!N:N,0,0,1)</f>
        <v>0</v>
      </c>
    </row>
    <row r="86" spans="1:11" s="150" customFormat="1">
      <c r="A86" s="205"/>
      <c r="B86" s="50" t="s">
        <v>440</v>
      </c>
      <c r="C86" s="51"/>
      <c r="D86" s="51"/>
      <c r="E86" s="197"/>
      <c r="F86" s="197"/>
      <c r="H86" s="12" t="s">
        <v>1575</v>
      </c>
      <c r="K86" s="150">
        <f>+_xlfn.XLOOKUP(I86,ccs!O:O,ccs!N:N,0,0,1)</f>
        <v>0</v>
      </c>
    </row>
    <row r="87" spans="1:11" s="150" customFormat="1">
      <c r="A87" s="205"/>
      <c r="B87" s="52"/>
      <c r="C87" s="51"/>
      <c r="D87" s="51"/>
      <c r="E87" s="197"/>
      <c r="F87" s="197"/>
      <c r="H87" s="12" t="s">
        <v>1575</v>
      </c>
      <c r="K87" s="150">
        <f>+_xlfn.XLOOKUP(I87,ccs!O:O,ccs!N:N,0,0,1)</f>
        <v>0</v>
      </c>
    </row>
    <row r="88" spans="1:11" s="150" customFormat="1">
      <c r="A88" s="205" t="s">
        <v>5</v>
      </c>
      <c r="B88" s="68" t="s">
        <v>441</v>
      </c>
      <c r="C88" s="426" t="s">
        <v>442</v>
      </c>
      <c r="D88" s="51" t="s">
        <v>311</v>
      </c>
      <c r="E88" s="32">
        <f>+_xlfn.XLOOKUP(I88,ccs!O:O,ccs!I:I,0,0,1)</f>
        <v>3193.37</v>
      </c>
      <c r="F88" s="197">
        <f>ROUND(ROUND(E88,2)*ROUND(C88,2),2)</f>
        <v>0</v>
      </c>
      <c r="H88" s="12" t="s">
        <v>1575</v>
      </c>
      <c r="I88" t="str">
        <f>+_xlfn.CONCAT(H88,"-",A88)</f>
        <v>B4/32/04-A</v>
      </c>
      <c r="K88" s="150">
        <f>+_xlfn.XLOOKUP(I88,ccs!O:O,ccs!N:N,0,0,1)</f>
        <v>0</v>
      </c>
    </row>
    <row r="89" spans="1:11" s="150" customFormat="1">
      <c r="A89" s="205"/>
      <c r="B89" s="50"/>
      <c r="C89" s="51"/>
      <c r="D89" s="51"/>
      <c r="E89" s="197"/>
      <c r="F89" s="197"/>
      <c r="H89" s="12" t="s">
        <v>1575</v>
      </c>
      <c r="K89" s="150">
        <f>+_xlfn.XLOOKUP(I89,ccs!O:O,ccs!N:N,0,0,1)</f>
        <v>0</v>
      </c>
    </row>
    <row r="90" spans="1:11" s="150" customFormat="1">
      <c r="A90" s="205" t="s">
        <v>6</v>
      </c>
      <c r="B90" s="68" t="s">
        <v>443</v>
      </c>
      <c r="C90" s="51">
        <v>3</v>
      </c>
      <c r="D90" s="51" t="s">
        <v>311</v>
      </c>
      <c r="E90" s="32">
        <f>+_xlfn.XLOOKUP(I90,ccs!O:O,ccs!I:I,0,0,1)</f>
        <v>4811.1899999999996</v>
      </c>
      <c r="F90" s="197">
        <f>ROUND(ROUND(E90,2)*ROUND(C90,2),2)</f>
        <v>14433.57</v>
      </c>
      <c r="H90" s="12" t="s">
        <v>1575</v>
      </c>
      <c r="I90" t="str">
        <f>+_xlfn.CONCAT(H90,"-",A90)</f>
        <v>B4/32/04-B</v>
      </c>
      <c r="K90" s="150">
        <f>+_xlfn.XLOOKUP(I90,ccs!O:O,ccs!N:N,0,0,1)</f>
        <v>0</v>
      </c>
    </row>
    <row r="91" spans="1:11" s="150" customFormat="1">
      <c r="A91" s="205"/>
      <c r="B91" s="52"/>
      <c r="C91" s="51"/>
      <c r="D91" s="51"/>
      <c r="E91" s="197"/>
      <c r="F91" s="197"/>
      <c r="H91" s="12" t="s">
        <v>1575</v>
      </c>
      <c r="K91" s="150">
        <f>+_xlfn.XLOOKUP(I91,ccs!O:O,ccs!N:N,0,0,1)</f>
        <v>0</v>
      </c>
    </row>
    <row r="92" spans="1:11" s="150" customFormat="1">
      <c r="A92" s="205" t="s">
        <v>7</v>
      </c>
      <c r="B92" s="68" t="s">
        <v>444</v>
      </c>
      <c r="C92" s="51">
        <v>6</v>
      </c>
      <c r="D92" s="51" t="s">
        <v>311</v>
      </c>
      <c r="E92" s="32">
        <f>+_xlfn.XLOOKUP(I92,ccs!O:O,ccs!I:I,0,0,1)</f>
        <v>3522.81</v>
      </c>
      <c r="F92" s="197">
        <f>ROUND(ROUND(E92,2)*ROUND(C92,2),2)</f>
        <v>21136.86</v>
      </c>
      <c r="H92" s="12" t="s">
        <v>1575</v>
      </c>
      <c r="I92" t="str">
        <f>+_xlfn.CONCAT(H92,"-",A92)</f>
        <v>B4/32/04-C</v>
      </c>
      <c r="K92" s="150">
        <f>+_xlfn.XLOOKUP(I92,ccs!O:O,ccs!N:N,0,0,1)</f>
        <v>0</v>
      </c>
    </row>
    <row r="93" spans="1:11" s="150" customFormat="1">
      <c r="A93" s="205"/>
      <c r="B93" s="52"/>
      <c r="C93" s="51"/>
      <c r="D93" s="51"/>
      <c r="E93" s="197"/>
      <c r="F93" s="197"/>
      <c r="H93" s="12" t="s">
        <v>1575</v>
      </c>
      <c r="K93" s="150">
        <f>+_xlfn.XLOOKUP(I93,ccs!O:O,ccs!N:N,0,0,1)</f>
        <v>0</v>
      </c>
    </row>
    <row r="94" spans="1:11" s="150" customFormat="1">
      <c r="A94" s="205" t="s">
        <v>8</v>
      </c>
      <c r="B94" s="52" t="s">
        <v>445</v>
      </c>
      <c r="C94" s="51">
        <v>25</v>
      </c>
      <c r="D94" s="51" t="s">
        <v>311</v>
      </c>
      <c r="E94" s="32">
        <f>+_xlfn.XLOOKUP(I94,ccs!O:O,ccs!I:I,0,0,1)</f>
        <v>11238.79</v>
      </c>
      <c r="F94" s="197">
        <f>ROUND(ROUND(E94,2)*ROUND(C94,2),2)</f>
        <v>280969.75</v>
      </c>
      <c r="H94" s="12" t="s">
        <v>1575</v>
      </c>
      <c r="I94" t="str">
        <f>+_xlfn.CONCAT(H94,"-",A94)</f>
        <v>B4/32/04-D</v>
      </c>
      <c r="K94" s="150">
        <f>+_xlfn.XLOOKUP(I94,ccs!O:O,ccs!N:N,0,0,1)</f>
        <v>0</v>
      </c>
    </row>
    <row r="95" spans="1:11" s="150" customFormat="1">
      <c r="A95" s="205"/>
      <c r="B95" s="52"/>
      <c r="C95" s="51"/>
      <c r="D95" s="51"/>
      <c r="E95" s="197"/>
      <c r="F95" s="197"/>
      <c r="H95" s="12" t="s">
        <v>1575</v>
      </c>
      <c r="K95" s="150">
        <f>+_xlfn.XLOOKUP(I95,ccs!O:O,ccs!N:N,0,0,1)</f>
        <v>0</v>
      </c>
    </row>
    <row r="96" spans="1:11" s="150" customFormat="1">
      <c r="A96" s="205" t="s">
        <v>10</v>
      </c>
      <c r="B96" s="52" t="s">
        <v>446</v>
      </c>
      <c r="C96" s="51">
        <v>20</v>
      </c>
      <c r="D96" s="51" t="s">
        <v>311</v>
      </c>
      <c r="E96" s="32">
        <f>+_xlfn.XLOOKUP(I96,ccs!O:O,ccs!I:I,0,0,1)</f>
        <v>2592.87</v>
      </c>
      <c r="F96" s="197">
        <f>ROUND(ROUND(E96,2)*ROUND(C96,2),2)</f>
        <v>51857.4</v>
      </c>
      <c r="H96" s="12" t="s">
        <v>1575</v>
      </c>
      <c r="I96" t="str">
        <f>+_xlfn.CONCAT(H96,"-",A96)</f>
        <v>B4/32/04-E</v>
      </c>
      <c r="K96" s="150">
        <f>+_xlfn.XLOOKUP(I96,ccs!O:O,ccs!N:N,0,0,1)</f>
        <v>0</v>
      </c>
    </row>
    <row r="97" spans="1:11" s="150" customFormat="1">
      <c r="A97" s="205"/>
      <c r="B97" s="52"/>
      <c r="C97" s="51"/>
      <c r="D97" s="51"/>
      <c r="E97" s="197"/>
      <c r="F97" s="197"/>
      <c r="H97" s="12" t="s">
        <v>1575</v>
      </c>
      <c r="K97" s="150">
        <f>+_xlfn.XLOOKUP(I97,ccs!O:O,ccs!N:N,0,0,1)</f>
        <v>0</v>
      </c>
    </row>
    <row r="98" spans="1:11" s="150" customFormat="1">
      <c r="A98" s="205" t="s">
        <v>11</v>
      </c>
      <c r="B98" s="52" t="s">
        <v>447</v>
      </c>
      <c r="C98" s="51">
        <v>15</v>
      </c>
      <c r="D98" s="51" t="s">
        <v>311</v>
      </c>
      <c r="E98" s="32">
        <f>+_xlfn.XLOOKUP(I98,ccs!O:O,ccs!I:I,0,0,1)</f>
        <v>2079.27</v>
      </c>
      <c r="F98" s="197">
        <f>ROUND(ROUND(E98,2)*ROUND(C98,2),2)</f>
        <v>31189.05</v>
      </c>
      <c r="H98" s="12" t="s">
        <v>1575</v>
      </c>
      <c r="I98" t="str">
        <f>+_xlfn.CONCAT(H98,"-",A98)</f>
        <v>B4/32/04-F</v>
      </c>
      <c r="K98" s="150">
        <f>+_xlfn.XLOOKUP(I98,ccs!O:O,ccs!N:N,0,0,1)</f>
        <v>0</v>
      </c>
    </row>
    <row r="99" spans="1:11">
      <c r="A99" s="214"/>
      <c r="B99" s="267"/>
      <c r="H99" s="12" t="s">
        <v>1575</v>
      </c>
      <c r="K99" s="150">
        <f>+_xlfn.XLOOKUP(I99,ccs!O:O,ccs!N:N,0,0,1)</f>
        <v>0</v>
      </c>
    </row>
    <row r="100" spans="1:11" s="150" customFormat="1">
      <c r="A100" s="205"/>
      <c r="B100" s="16" t="s">
        <v>471</v>
      </c>
      <c r="C100" s="51"/>
      <c r="D100" s="51"/>
      <c r="E100" s="197"/>
      <c r="F100" s="197"/>
      <c r="H100" s="12" t="s">
        <v>1575</v>
      </c>
      <c r="K100" s="150">
        <f>+_xlfn.XLOOKUP(I100,ccs!O:O,ccs!N:N,0,0,1)</f>
        <v>0</v>
      </c>
    </row>
    <row r="101" spans="1:11" s="150" customFormat="1">
      <c r="A101" s="205"/>
      <c r="B101" s="68"/>
      <c r="C101" s="51"/>
      <c r="D101" s="51"/>
      <c r="E101" s="197"/>
      <c r="F101" s="197"/>
      <c r="H101" s="12" t="s">
        <v>1575</v>
      </c>
      <c r="K101" s="150">
        <f>+_xlfn.XLOOKUP(I101,ccs!O:O,ccs!N:N,0,0,1)</f>
        <v>0</v>
      </c>
    </row>
    <row r="102" spans="1:11" s="150" customFormat="1" ht="117" customHeight="1">
      <c r="A102" s="205"/>
      <c r="B102" s="356" t="s">
        <v>472</v>
      </c>
      <c r="C102" s="51"/>
      <c r="D102" s="51"/>
      <c r="E102" s="197"/>
      <c r="F102" s="197"/>
      <c r="H102" s="12" t="s">
        <v>1575</v>
      </c>
      <c r="K102" s="150">
        <f>+_xlfn.XLOOKUP(I102,ccs!O:O,ccs!N:N,0,0,1)</f>
        <v>0</v>
      </c>
    </row>
    <row r="103" spans="1:11" s="150" customFormat="1">
      <c r="A103" s="205"/>
      <c r="B103" s="68"/>
      <c r="C103" s="51"/>
      <c r="D103" s="51"/>
      <c r="E103" s="197"/>
      <c r="F103" s="197"/>
      <c r="H103" s="12" t="s">
        <v>1575</v>
      </c>
      <c r="K103" s="150">
        <f>+_xlfn.XLOOKUP(I103,ccs!O:O,ccs!N:N,0,0,1)</f>
        <v>0</v>
      </c>
    </row>
    <row r="104" spans="1:11" s="150" customFormat="1">
      <c r="A104" s="242" t="s">
        <v>27</v>
      </c>
      <c r="B104" s="357" t="s">
        <v>473</v>
      </c>
      <c r="C104" s="338">
        <f>+_xlfn.XLOOKUP(I104,ccs!O:O,ccs!H:H,0,0,1)</f>
        <v>142</v>
      </c>
      <c r="D104" s="51" t="s">
        <v>474</v>
      </c>
      <c r="E104" s="32">
        <f>+_xlfn.XLOOKUP(I104,ccs!O:O,ccs!I:I,0,0,1)</f>
        <v>514.85</v>
      </c>
      <c r="F104" s="197">
        <f>ROUND(ROUND(E104,2)*ROUND(C104,2),2)</f>
        <v>73108.7</v>
      </c>
      <c r="H104" s="12" t="s">
        <v>1575</v>
      </c>
      <c r="I104" t="str">
        <f>+_xlfn.CONCAT(H104,"-",A104)</f>
        <v>B4/32/04-G</v>
      </c>
      <c r="K104" s="150">
        <f>+_xlfn.XLOOKUP(I104,ccs!O:O,ccs!N:N,0,0,1)</f>
        <v>0</v>
      </c>
    </row>
    <row r="105" spans="1:11" s="150" customFormat="1">
      <c r="A105" s="242"/>
      <c r="B105" s="358"/>
      <c r="C105" s="51"/>
      <c r="D105" s="51"/>
      <c r="E105" s="197"/>
      <c r="F105" s="197"/>
      <c r="H105" s="12" t="s">
        <v>1575</v>
      </c>
      <c r="K105" s="150">
        <f>+_xlfn.XLOOKUP(I105,ccs!O:O,ccs!N:N,0,0,1)</f>
        <v>0</v>
      </c>
    </row>
    <row r="106" spans="1:11" s="150" customFormat="1">
      <c r="A106" s="242" t="s">
        <v>28</v>
      </c>
      <c r="B106" s="359" t="s">
        <v>475</v>
      </c>
      <c r="C106" s="338">
        <f>+_xlfn.XLOOKUP(I106,ccs!O:O,ccs!H:H,0,0,1)</f>
        <v>360</v>
      </c>
      <c r="D106" s="51" t="s">
        <v>474</v>
      </c>
      <c r="E106" s="32">
        <f>+_xlfn.XLOOKUP(I106,ccs!O:O,ccs!I:I,0,0,1)</f>
        <v>514.85</v>
      </c>
      <c r="F106" s="197">
        <f>ROUND(ROUND(E106,2)*ROUND(C106,2),2)</f>
        <v>185346</v>
      </c>
      <c r="H106" s="12" t="s">
        <v>1575</v>
      </c>
      <c r="I106" t="str">
        <f>+_xlfn.CONCAT(H106,"-",A106)</f>
        <v>B4/32/04-H</v>
      </c>
      <c r="K106" s="150">
        <f>+_xlfn.XLOOKUP(I106,ccs!O:O,ccs!N:N,0,0,1)</f>
        <v>0</v>
      </c>
    </row>
    <row r="107" spans="1:11" s="150" customFormat="1">
      <c r="A107" s="242"/>
      <c r="B107" s="359"/>
      <c r="C107" s="51"/>
      <c r="D107" s="51"/>
      <c r="E107" s="197"/>
      <c r="F107" s="197"/>
      <c r="H107" s="12" t="s">
        <v>1575</v>
      </c>
      <c r="K107" s="150">
        <f>+_xlfn.XLOOKUP(I107,ccs!O:O,ccs!N:N,0,0,1)</f>
        <v>0</v>
      </c>
    </row>
    <row r="108" spans="1:11" s="150" customFormat="1">
      <c r="A108" s="242" t="s">
        <v>33</v>
      </c>
      <c r="B108" s="359" t="s">
        <v>476</v>
      </c>
      <c r="C108" s="338">
        <f>+_xlfn.XLOOKUP(I108,ccs!O:O,ccs!H:H,0,0,1)</f>
        <v>289</v>
      </c>
      <c r="D108" s="51" t="s">
        <v>474</v>
      </c>
      <c r="E108" s="32">
        <f>+_xlfn.XLOOKUP(I108,ccs!O:O,ccs!I:I,0,0,1)</f>
        <v>514.85</v>
      </c>
      <c r="F108" s="197">
        <f>ROUND(ROUND(E108,2)*ROUND(C108,2),2)</f>
        <v>148791.65</v>
      </c>
      <c r="H108" s="12" t="s">
        <v>1575</v>
      </c>
      <c r="I108" t="str">
        <f>+_xlfn.CONCAT(H108,"-",A108)</f>
        <v>B4/32/04-J</v>
      </c>
      <c r="K108" s="150">
        <f>+_xlfn.XLOOKUP(I108,ccs!O:O,ccs!N:N,0,0,1)</f>
        <v>0</v>
      </c>
    </row>
    <row r="109" spans="1:11" s="150" customFormat="1">
      <c r="A109" s="205"/>
      <c r="B109" s="160"/>
      <c r="C109" s="53"/>
      <c r="D109" s="51"/>
      <c r="E109" s="197"/>
      <c r="F109" s="197"/>
      <c r="H109" s="12" t="s">
        <v>1575</v>
      </c>
      <c r="K109" s="150">
        <f>+_xlfn.XLOOKUP(I109,ccs!O:O,ccs!N:N,0,0,1)</f>
        <v>0</v>
      </c>
    </row>
    <row r="110" spans="1:11" s="150" customFormat="1">
      <c r="A110" s="205"/>
      <c r="B110" s="16" t="s">
        <v>448</v>
      </c>
      <c r="C110" s="51"/>
      <c r="D110" s="51"/>
      <c r="E110" s="197"/>
      <c r="F110" s="197"/>
      <c r="H110" s="12" t="s">
        <v>1576</v>
      </c>
      <c r="K110" s="150">
        <f>+_xlfn.XLOOKUP(I110,ccs!O:O,ccs!N:N,0,0,1)</f>
        <v>0</v>
      </c>
    </row>
    <row r="111" spans="1:11" s="150" customFormat="1">
      <c r="A111" s="205"/>
      <c r="B111" s="50"/>
      <c r="C111" s="51"/>
      <c r="D111" s="51"/>
      <c r="E111" s="197"/>
      <c r="F111" s="197"/>
      <c r="H111" s="12" t="s">
        <v>1576</v>
      </c>
      <c r="K111" s="150">
        <f>+_xlfn.XLOOKUP(I111,ccs!O:O,ccs!N:N,0,0,1)</f>
        <v>0</v>
      </c>
    </row>
    <row r="112" spans="1:11" s="150" customFormat="1" ht="93">
      <c r="A112" s="205"/>
      <c r="B112" s="15" t="s">
        <v>449</v>
      </c>
      <c r="C112" s="51"/>
      <c r="D112" s="51"/>
      <c r="E112" s="197"/>
      <c r="F112" s="197"/>
      <c r="H112" s="12" t="s">
        <v>1576</v>
      </c>
      <c r="K112" s="150">
        <f>+_xlfn.XLOOKUP(I112,ccs!O:O,ccs!N:N,0,0,1)</f>
        <v>0</v>
      </c>
    </row>
    <row r="113" spans="1:11" s="150" customFormat="1">
      <c r="A113" s="205"/>
      <c r="B113" s="15"/>
      <c r="C113" s="51"/>
      <c r="D113" s="51"/>
      <c r="E113" s="197"/>
      <c r="F113" s="197"/>
      <c r="H113" s="12" t="s">
        <v>1576</v>
      </c>
      <c r="K113" s="150">
        <f>+_xlfn.XLOOKUP(I113,ccs!O:O,ccs!N:N,0,0,1)</f>
        <v>0</v>
      </c>
    </row>
    <row r="114" spans="1:11" s="150" customFormat="1">
      <c r="A114" s="205"/>
      <c r="B114" s="15" t="s">
        <v>450</v>
      </c>
      <c r="C114" s="51"/>
      <c r="D114" s="51"/>
      <c r="E114" s="197"/>
      <c r="F114" s="197"/>
      <c r="H114" s="12" t="s">
        <v>1576</v>
      </c>
      <c r="K114" s="150">
        <f>+_xlfn.XLOOKUP(I114,ccs!O:O,ccs!N:N,0,0,1)</f>
        <v>0</v>
      </c>
    </row>
    <row r="115" spans="1:11" s="150" customFormat="1">
      <c r="A115" s="205"/>
      <c r="B115" s="15"/>
      <c r="C115" s="51"/>
      <c r="D115" s="51"/>
      <c r="E115" s="197"/>
      <c r="F115" s="197"/>
      <c r="H115" s="12" t="s">
        <v>1576</v>
      </c>
      <c r="K115" s="150">
        <f>+_xlfn.XLOOKUP(I115,ccs!O:O,ccs!N:N,0,0,1)</f>
        <v>0</v>
      </c>
    </row>
    <row r="116" spans="1:11" s="150" customFormat="1">
      <c r="A116" s="205" t="s">
        <v>5</v>
      </c>
      <c r="B116" s="13" t="s">
        <v>451</v>
      </c>
      <c r="C116" s="338">
        <f>+_xlfn.XLOOKUP(I116,ccs!O:O,ccs!H:H,0,0,1)</f>
        <v>8</v>
      </c>
      <c r="D116" s="51" t="s">
        <v>311</v>
      </c>
      <c r="E116" s="32">
        <f>+_xlfn.XLOOKUP(I116,ccs!O:O,ccs!I:I,0,0,1)</f>
        <v>14828.31</v>
      </c>
      <c r="F116" s="197">
        <f>ROUND(ROUND(E116,2)*ROUND(C116,2),2)</f>
        <v>118626.48</v>
      </c>
      <c r="H116" s="12" t="s">
        <v>1576</v>
      </c>
      <c r="I116" t="str">
        <f>+_xlfn.CONCAT(H116,"-",A116)</f>
        <v>B4/32/05-A</v>
      </c>
      <c r="K116" s="150">
        <f>+_xlfn.XLOOKUP(I116,ccs!O:O,ccs!N:N,0,0,1)</f>
        <v>0</v>
      </c>
    </row>
    <row r="117" spans="1:11" s="150" customFormat="1">
      <c r="A117" s="205"/>
      <c r="B117" s="13"/>
      <c r="C117" s="51"/>
      <c r="D117" s="51"/>
      <c r="E117" s="197"/>
      <c r="F117" s="197"/>
      <c r="H117" s="12" t="s">
        <v>1576</v>
      </c>
      <c r="K117" s="150">
        <f>+_xlfn.XLOOKUP(I117,ccs!O:O,ccs!N:N,0,0,1)</f>
        <v>0</v>
      </c>
    </row>
    <row r="118" spans="1:11" s="150" customFormat="1">
      <c r="A118" s="205" t="s">
        <v>6</v>
      </c>
      <c r="B118" s="13" t="s">
        <v>452</v>
      </c>
      <c r="C118" s="338">
        <f>+_xlfn.XLOOKUP(I118,ccs!O:O,ccs!H:H,0,0,1)</f>
        <v>21</v>
      </c>
      <c r="D118" s="51" t="s">
        <v>311</v>
      </c>
      <c r="E118" s="32">
        <f>+_xlfn.XLOOKUP(I118,ccs!O:O,ccs!I:I,0,0,1)</f>
        <v>2626.85</v>
      </c>
      <c r="F118" s="197">
        <f>ROUND(ROUND(E118,2)*ROUND(C118,2),2)</f>
        <v>55163.85</v>
      </c>
      <c r="H118" s="12" t="s">
        <v>1576</v>
      </c>
      <c r="I118" t="str">
        <f>+_xlfn.CONCAT(H118,"-",A118)</f>
        <v>B4/32/05-B</v>
      </c>
      <c r="K118" s="150">
        <f>+_xlfn.XLOOKUP(I118,ccs!O:O,ccs!N:N,0,0,1)</f>
        <v>0</v>
      </c>
    </row>
    <row r="119" spans="1:11" s="150" customFormat="1">
      <c r="A119" s="205"/>
      <c r="B119" s="13"/>
      <c r="C119" s="51"/>
      <c r="D119" s="51"/>
      <c r="E119" s="197"/>
      <c r="F119" s="197"/>
      <c r="H119" s="12" t="s">
        <v>1576</v>
      </c>
      <c r="K119" s="150">
        <f>+_xlfn.XLOOKUP(I119,ccs!O:O,ccs!N:N,0,0,1)</f>
        <v>0</v>
      </c>
    </row>
    <row r="120" spans="1:11" s="150" customFormat="1">
      <c r="A120" s="205" t="s">
        <v>7</v>
      </c>
      <c r="B120" s="13" t="s">
        <v>453</v>
      </c>
      <c r="C120" s="338">
        <f>+_xlfn.XLOOKUP(I120,ccs!O:O,ccs!H:H,0,0,1)</f>
        <v>13</v>
      </c>
      <c r="D120" s="51" t="s">
        <v>311</v>
      </c>
      <c r="E120" s="32">
        <f>+_xlfn.XLOOKUP(I120,ccs!O:O,ccs!I:I,0,0,1)</f>
        <v>7207.29</v>
      </c>
      <c r="F120" s="197">
        <f>ROUND(ROUND(E120,2)*ROUND(C120,2),2)</f>
        <v>93694.77</v>
      </c>
      <c r="H120" s="12" t="s">
        <v>1576</v>
      </c>
      <c r="I120" t="str">
        <f>+_xlfn.CONCAT(H120,"-",A120)</f>
        <v>B4/32/05-C</v>
      </c>
      <c r="K120" s="150">
        <f>+_xlfn.XLOOKUP(I120,ccs!O:O,ccs!N:N,0,0,1)</f>
        <v>0</v>
      </c>
    </row>
    <row r="121" spans="1:11" s="150" customFormat="1">
      <c r="A121" s="205"/>
      <c r="B121" s="13"/>
      <c r="C121" s="51"/>
      <c r="D121" s="51"/>
      <c r="E121" s="197"/>
      <c r="F121" s="197"/>
      <c r="H121" s="12" t="s">
        <v>1576</v>
      </c>
      <c r="K121" s="150">
        <f>+_xlfn.XLOOKUP(I121,ccs!O:O,ccs!N:N,0,0,1)</f>
        <v>0</v>
      </c>
    </row>
    <row r="122" spans="1:11" s="150" customFormat="1">
      <c r="A122" s="205"/>
      <c r="B122" s="15" t="s">
        <v>454</v>
      </c>
      <c r="C122" s="51"/>
      <c r="D122" s="51"/>
      <c r="E122" s="197"/>
      <c r="F122" s="197"/>
      <c r="H122" s="12" t="s">
        <v>1576</v>
      </c>
      <c r="K122" s="150">
        <f>+_xlfn.XLOOKUP(I122,ccs!O:O,ccs!N:N,0,0,1)</f>
        <v>0</v>
      </c>
    </row>
    <row r="123" spans="1:11" s="150" customFormat="1">
      <c r="A123" s="205"/>
      <c r="B123" s="15"/>
      <c r="C123" s="51"/>
      <c r="D123" s="51"/>
      <c r="E123" s="197"/>
      <c r="F123" s="197"/>
      <c r="H123" s="12" t="s">
        <v>1576</v>
      </c>
      <c r="K123" s="150">
        <f>+_xlfn.XLOOKUP(I123,ccs!O:O,ccs!N:N,0,0,1)</f>
        <v>0</v>
      </c>
    </row>
    <row r="124" spans="1:11" s="150" customFormat="1">
      <c r="A124" s="205" t="s">
        <v>8</v>
      </c>
      <c r="B124" s="13" t="s">
        <v>455</v>
      </c>
      <c r="C124" s="338">
        <f>+_xlfn.XLOOKUP(I124,ccs!O:O,ccs!H:H,0,0,1)</f>
        <v>162</v>
      </c>
      <c r="D124" s="51" t="s">
        <v>168</v>
      </c>
      <c r="E124" s="32">
        <f>+_xlfn.XLOOKUP(I124,ccs!O:O,ccs!I:I,0,0,1)</f>
        <v>209.26</v>
      </c>
      <c r="F124" s="197">
        <f>ROUND(ROUND(E124,2)*ROUND(C124,2),2)</f>
        <v>33900.120000000003</v>
      </c>
      <c r="H124" s="12" t="s">
        <v>1576</v>
      </c>
      <c r="I124" t="str">
        <f>+_xlfn.CONCAT(H124,"-",A124)</f>
        <v>B4/32/05-D</v>
      </c>
      <c r="K124" s="150">
        <f>+_xlfn.XLOOKUP(I124,ccs!O:O,ccs!N:N,0,0,1)</f>
        <v>0</v>
      </c>
    </row>
    <row r="125" spans="1:11" s="150" customFormat="1">
      <c r="A125" s="205"/>
      <c r="B125" s="13"/>
      <c r="C125" s="51"/>
      <c r="D125" s="51"/>
      <c r="E125" s="197"/>
      <c r="F125" s="197"/>
      <c r="H125" s="12" t="s">
        <v>1576</v>
      </c>
      <c r="K125" s="150">
        <f>+_xlfn.XLOOKUP(I125,ccs!O:O,ccs!N:N,0,0,1)</f>
        <v>0</v>
      </c>
    </row>
    <row r="126" spans="1:11" s="150" customFormat="1">
      <c r="A126" s="205" t="s">
        <v>10</v>
      </c>
      <c r="B126" s="13" t="s">
        <v>456</v>
      </c>
      <c r="C126" s="338">
        <f>+_xlfn.XLOOKUP(I126,ccs!O:O,ccs!H:H,0,0,1)</f>
        <v>132</v>
      </c>
      <c r="D126" s="51" t="s">
        <v>168</v>
      </c>
      <c r="E126" s="32">
        <f>+_xlfn.XLOOKUP(I126,ccs!O:O,ccs!I:I,0,0,1)</f>
        <v>209.26</v>
      </c>
      <c r="F126" s="197">
        <f>ROUND(ROUND(E126,2)*ROUND(C126,2),2)</f>
        <v>27622.32</v>
      </c>
      <c r="H126" s="12" t="s">
        <v>1576</v>
      </c>
      <c r="I126" t="str">
        <f>+_xlfn.CONCAT(H126,"-",A126)</f>
        <v>B4/32/05-E</v>
      </c>
      <c r="K126" s="150">
        <f>+_xlfn.XLOOKUP(I126,ccs!O:O,ccs!N:N,0,0,1)</f>
        <v>0</v>
      </c>
    </row>
    <row r="127" spans="1:11" s="150" customFormat="1">
      <c r="A127" s="205"/>
      <c r="B127" s="13"/>
      <c r="C127" s="51"/>
      <c r="D127" s="51"/>
      <c r="E127" s="197"/>
      <c r="F127" s="197"/>
      <c r="H127" s="12" t="s">
        <v>1576</v>
      </c>
      <c r="K127" s="150">
        <f>+_xlfn.XLOOKUP(I127,ccs!O:O,ccs!N:N,0,0,1)</f>
        <v>0</v>
      </c>
    </row>
    <row r="128" spans="1:11" s="150" customFormat="1">
      <c r="A128" s="205" t="s">
        <v>11</v>
      </c>
      <c r="B128" s="13" t="s">
        <v>457</v>
      </c>
      <c r="C128" s="338">
        <f>+_xlfn.XLOOKUP(I128,ccs!O:O,ccs!H:H,0,0,1)</f>
        <v>183</v>
      </c>
      <c r="D128" s="51" t="s">
        <v>168</v>
      </c>
      <c r="E128" s="32">
        <f>+_xlfn.XLOOKUP(I128,ccs!O:O,ccs!I:I,0,0,1)</f>
        <v>221.97</v>
      </c>
      <c r="F128" s="197">
        <f>ROUND(ROUND(E128,2)*ROUND(C128,2),2)</f>
        <v>40620.51</v>
      </c>
      <c r="H128" s="12" t="s">
        <v>1576</v>
      </c>
      <c r="I128" t="str">
        <f>+_xlfn.CONCAT(H128,"-",A128)</f>
        <v>B4/32/05-F</v>
      </c>
      <c r="K128" s="150">
        <f>+_xlfn.XLOOKUP(I128,ccs!O:O,ccs!N:N,0,0,1)</f>
        <v>0</v>
      </c>
    </row>
    <row r="129" spans="1:11" s="150" customFormat="1">
      <c r="A129" s="205"/>
      <c r="B129" s="15"/>
      <c r="C129" s="51"/>
      <c r="D129" s="51"/>
      <c r="E129" s="197"/>
      <c r="F129" s="197"/>
      <c r="H129" s="12" t="s">
        <v>1576</v>
      </c>
      <c r="K129" s="150">
        <f>+_xlfn.XLOOKUP(I129,ccs!O:O,ccs!N:N,0,0,1)</f>
        <v>0</v>
      </c>
    </row>
    <row r="130" spans="1:11" s="150" customFormat="1">
      <c r="A130" s="205"/>
      <c r="B130" s="15" t="s">
        <v>458</v>
      </c>
      <c r="C130" s="51"/>
      <c r="D130" s="51"/>
      <c r="E130" s="197"/>
      <c r="F130" s="197"/>
      <c r="H130" s="12" t="s">
        <v>1576</v>
      </c>
      <c r="K130" s="150">
        <f>+_xlfn.XLOOKUP(I130,ccs!O:O,ccs!N:N,0,0,1)</f>
        <v>0</v>
      </c>
    </row>
    <row r="131" spans="1:11" s="150" customFormat="1" ht="14.25" customHeight="1">
      <c r="A131" s="205"/>
      <c r="B131" s="15"/>
      <c r="C131" s="51"/>
      <c r="D131" s="51"/>
      <c r="E131" s="197"/>
      <c r="F131" s="197"/>
      <c r="H131" s="12" t="s">
        <v>1576</v>
      </c>
      <c r="K131" s="150">
        <f>+_xlfn.XLOOKUP(I131,ccs!O:O,ccs!N:N,0,0,1)</f>
        <v>0</v>
      </c>
    </row>
    <row r="132" spans="1:11" s="150" customFormat="1" ht="14.25" customHeight="1">
      <c r="A132" s="205" t="s">
        <v>27</v>
      </c>
      <c r="B132" s="15" t="s">
        <v>459</v>
      </c>
      <c r="C132" s="338">
        <f>+_xlfn.XLOOKUP(I132,ccs!O:O,ccs!H:H,0,0,1)</f>
        <v>77</v>
      </c>
      <c r="D132" s="51" t="s">
        <v>168</v>
      </c>
      <c r="E132" s="32">
        <f>+_xlfn.XLOOKUP(I132,ccs!O:O,ccs!I:I,0,0,1)</f>
        <v>276.69</v>
      </c>
      <c r="F132" s="197">
        <f>ROUND(ROUND(E132,2)*ROUND(C132,2),2)</f>
        <v>21305.13</v>
      </c>
      <c r="H132" s="12" t="s">
        <v>1576</v>
      </c>
      <c r="I132" t="str">
        <f>+_xlfn.CONCAT(H132,"-",A132)</f>
        <v>B4/32/05-G</v>
      </c>
      <c r="K132" s="150">
        <f>+_xlfn.XLOOKUP(I132,ccs!O:O,ccs!N:N,0,0,1)</f>
        <v>0</v>
      </c>
    </row>
    <row r="133" spans="1:11" s="150" customFormat="1" ht="14.25" customHeight="1">
      <c r="A133" s="205"/>
      <c r="B133" s="15"/>
      <c r="C133" s="51"/>
      <c r="D133" s="51"/>
      <c r="E133" s="197"/>
      <c r="F133" s="197"/>
      <c r="H133" s="12" t="s">
        <v>1576</v>
      </c>
      <c r="K133" s="150">
        <f>+_xlfn.XLOOKUP(I133,ccs!O:O,ccs!N:N,0,0,1)</f>
        <v>0</v>
      </c>
    </row>
    <row r="134" spans="1:11" s="150" customFormat="1" ht="14.25" customHeight="1">
      <c r="A134" s="205" t="s">
        <v>28</v>
      </c>
      <c r="B134" s="15" t="s">
        <v>460</v>
      </c>
      <c r="C134" s="338">
        <f>+_xlfn.XLOOKUP(I134,ccs!O:O,ccs!H:H,0,0,1)</f>
        <v>503</v>
      </c>
      <c r="D134" s="51" t="s">
        <v>168</v>
      </c>
      <c r="E134" s="32">
        <f>+_xlfn.XLOOKUP(I134,ccs!O:O,ccs!I:I,0,0,1)</f>
        <v>101.69</v>
      </c>
      <c r="F134" s="197">
        <f>ROUND(ROUND(E134,2)*ROUND(C134,2),2)</f>
        <v>51150.07</v>
      </c>
      <c r="H134" s="12" t="s">
        <v>1576</v>
      </c>
      <c r="I134" t="str">
        <f>+_xlfn.CONCAT(H134,"-",A134)</f>
        <v>B4/32/05-H</v>
      </c>
      <c r="K134" s="150">
        <f>+_xlfn.XLOOKUP(I134,ccs!O:O,ccs!N:N,0,0,1)</f>
        <v>0</v>
      </c>
    </row>
    <row r="135" spans="1:11" s="150" customFormat="1" ht="14.25" customHeight="1">
      <c r="A135" s="205"/>
      <c r="B135" s="15"/>
      <c r="C135" s="51"/>
      <c r="D135" s="51"/>
      <c r="E135" s="197"/>
      <c r="F135" s="197"/>
      <c r="H135" s="12" t="s">
        <v>1576</v>
      </c>
      <c r="K135" s="150">
        <f>+_xlfn.XLOOKUP(I135,ccs!O:O,ccs!N:N,0,0,1)</f>
        <v>0</v>
      </c>
    </row>
    <row r="136" spans="1:11" s="150" customFormat="1" ht="14.25" customHeight="1">
      <c r="A136" s="205" t="s">
        <v>33</v>
      </c>
      <c r="B136" s="15" t="s">
        <v>461</v>
      </c>
      <c r="C136" s="338">
        <f>+_xlfn.XLOOKUP(I136,ccs!O:O,ccs!H:H,0,0,1)</f>
        <v>384</v>
      </c>
      <c r="D136" s="51" t="s">
        <v>168</v>
      </c>
      <c r="E136" s="32">
        <f>+_xlfn.XLOOKUP(I136,ccs!O:O,ccs!I:I,0,0,1)</f>
        <v>116.31</v>
      </c>
      <c r="F136" s="197">
        <f>ROUND(ROUND(E136,2)*ROUND(C136,2),2)</f>
        <v>44663.040000000001</v>
      </c>
      <c r="H136" s="12" t="s">
        <v>1576</v>
      </c>
      <c r="I136" t="str">
        <f>+_xlfn.CONCAT(H136,"-",A136)</f>
        <v>B4/32/05-J</v>
      </c>
      <c r="K136" s="150">
        <f>+_xlfn.XLOOKUP(I136,ccs!O:O,ccs!N:N,0,0,1)</f>
        <v>0</v>
      </c>
    </row>
    <row r="137" spans="1:11" s="150" customFormat="1">
      <c r="A137" s="205"/>
      <c r="B137" s="15"/>
      <c r="C137" s="51"/>
      <c r="D137" s="51"/>
      <c r="E137" s="197"/>
      <c r="F137" s="197"/>
      <c r="H137" s="12" t="s">
        <v>1576</v>
      </c>
      <c r="K137" s="150">
        <f>+_xlfn.XLOOKUP(I137,ccs!O:O,ccs!N:N,0,0,1)</f>
        <v>0</v>
      </c>
    </row>
    <row r="138" spans="1:11" s="150" customFormat="1">
      <c r="A138" s="205"/>
      <c r="B138" s="15" t="s">
        <v>462</v>
      </c>
      <c r="C138" s="51"/>
      <c r="D138" s="51"/>
      <c r="E138" s="197"/>
      <c r="F138" s="197"/>
      <c r="H138" s="12" t="s">
        <v>1576</v>
      </c>
      <c r="K138" s="150">
        <f>+_xlfn.XLOOKUP(I138,ccs!O:O,ccs!N:N,0,0,1)</f>
        <v>0</v>
      </c>
    </row>
    <row r="139" spans="1:11" s="150" customFormat="1">
      <c r="A139" s="205"/>
      <c r="B139" s="15"/>
      <c r="C139" s="51"/>
      <c r="D139" s="51"/>
      <c r="E139" s="197"/>
      <c r="F139" s="197"/>
      <c r="H139" s="12" t="s">
        <v>1576</v>
      </c>
      <c r="K139" s="150">
        <f>+_xlfn.XLOOKUP(I139,ccs!O:O,ccs!N:N,0,0,1)</f>
        <v>0</v>
      </c>
    </row>
    <row r="140" spans="1:11" s="150" customFormat="1" ht="31">
      <c r="A140" s="205"/>
      <c r="B140" s="15" t="s">
        <v>463</v>
      </c>
      <c r="C140" s="51"/>
      <c r="D140" s="51"/>
      <c r="E140" s="197"/>
      <c r="F140" s="197"/>
      <c r="H140" s="12" t="s">
        <v>1576</v>
      </c>
      <c r="K140" s="150">
        <f>+_xlfn.XLOOKUP(I140,ccs!O:O,ccs!N:N,0,0,1)</f>
        <v>0</v>
      </c>
    </row>
    <row r="141" spans="1:11" s="150" customFormat="1">
      <c r="A141" s="205"/>
      <c r="B141" s="15"/>
      <c r="C141" s="51"/>
      <c r="D141" s="51"/>
      <c r="E141" s="197"/>
      <c r="F141" s="197"/>
      <c r="H141" s="12" t="s">
        <v>1576</v>
      </c>
      <c r="K141" s="150">
        <f>+_xlfn.XLOOKUP(I141,ccs!O:O,ccs!N:N,0,0,1)</f>
        <v>0</v>
      </c>
    </row>
    <row r="142" spans="1:11" s="150" customFormat="1">
      <c r="A142" s="205" t="s">
        <v>34</v>
      </c>
      <c r="B142" s="13" t="s">
        <v>464</v>
      </c>
      <c r="C142" s="338">
        <f>+_xlfn.XLOOKUP(I142,ccs!O:O,ccs!H:H,0,0,1)</f>
        <v>138</v>
      </c>
      <c r="D142" s="51" t="s">
        <v>168</v>
      </c>
      <c r="E142" s="32">
        <f>+_xlfn.XLOOKUP(I142,ccs!O:O,ccs!I:I,0,0,1)</f>
        <v>221.97</v>
      </c>
      <c r="F142" s="197">
        <f>ROUND(ROUND(E142,2)*ROUND(C142,2),2)</f>
        <v>30631.86</v>
      </c>
      <c r="H142" s="12" t="s">
        <v>1576</v>
      </c>
      <c r="I142" t="str">
        <f>+_xlfn.CONCAT(H142,"-",A142)</f>
        <v>B4/32/05-K</v>
      </c>
      <c r="K142" s="150">
        <f>+_xlfn.XLOOKUP(I142,ccs!O:O,ccs!N:N,0,0,1)</f>
        <v>0</v>
      </c>
    </row>
    <row r="143" spans="1:11" s="150" customFormat="1">
      <c r="A143" s="205"/>
      <c r="B143" s="13"/>
      <c r="C143" s="51"/>
      <c r="D143" s="51"/>
      <c r="E143" s="197"/>
      <c r="F143" s="197"/>
      <c r="H143" s="12" t="s">
        <v>1576</v>
      </c>
      <c r="K143" s="150">
        <f>+_xlfn.XLOOKUP(I143,ccs!O:O,ccs!N:N,0,0,1)</f>
        <v>0</v>
      </c>
    </row>
    <row r="144" spans="1:11" s="150" customFormat="1">
      <c r="A144" s="205" t="s">
        <v>39</v>
      </c>
      <c r="B144" s="13" t="s">
        <v>465</v>
      </c>
      <c r="C144" s="338">
        <f>+_xlfn.XLOOKUP(I144,ccs!O:O,ccs!H:H,0,0,1)</f>
        <v>45</v>
      </c>
      <c r="D144" s="51" t="s">
        <v>168</v>
      </c>
      <c r="E144" s="32">
        <f>+_xlfn.XLOOKUP(I144,ccs!O:O,ccs!I:I,0,0,1)</f>
        <v>116.31</v>
      </c>
      <c r="F144" s="197">
        <f>ROUND(ROUND(E144,2)*ROUND(C144,2),2)</f>
        <v>5233.95</v>
      </c>
      <c r="H144" s="12" t="s">
        <v>1576</v>
      </c>
      <c r="I144" t="str">
        <f>+_xlfn.CONCAT(H144,"-",A144)</f>
        <v>B4/32/05-L</v>
      </c>
      <c r="K144" s="150">
        <f>+_xlfn.XLOOKUP(I144,ccs!O:O,ccs!N:N,0,0,1)</f>
        <v>0</v>
      </c>
    </row>
    <row r="145" spans="1:11" s="150" customFormat="1">
      <c r="A145" s="205"/>
      <c r="B145" s="13"/>
      <c r="C145" s="51"/>
      <c r="D145" s="51"/>
      <c r="E145" s="197"/>
      <c r="F145" s="197"/>
      <c r="H145" s="12" t="s">
        <v>1576</v>
      </c>
      <c r="K145" s="150">
        <f>+_xlfn.XLOOKUP(I145,ccs!O:O,ccs!N:N,0,0,1)</f>
        <v>0</v>
      </c>
    </row>
    <row r="146" spans="1:11" s="150" customFormat="1">
      <c r="A146" s="205"/>
      <c r="B146" s="15" t="s">
        <v>466</v>
      </c>
      <c r="C146" s="51"/>
      <c r="D146" s="51"/>
      <c r="E146" s="197"/>
      <c r="F146" s="197"/>
      <c r="H146" s="12" t="s">
        <v>1577</v>
      </c>
      <c r="K146" s="150">
        <f>+_xlfn.XLOOKUP(I146,ccs!O:O,ccs!N:N,0,0,1)</f>
        <v>0</v>
      </c>
    </row>
    <row r="147" spans="1:11" s="150" customFormat="1">
      <c r="A147" s="205"/>
      <c r="B147" s="15"/>
      <c r="C147" s="51"/>
      <c r="D147" s="51"/>
      <c r="E147" s="197"/>
      <c r="F147" s="197"/>
      <c r="H147" s="12" t="s">
        <v>1577</v>
      </c>
      <c r="K147" s="150">
        <f>+_xlfn.XLOOKUP(I147,ccs!O:O,ccs!N:N,0,0,1)</f>
        <v>0</v>
      </c>
    </row>
    <row r="148" spans="1:11" s="150" customFormat="1" ht="31">
      <c r="A148" s="205"/>
      <c r="B148" s="16" t="s">
        <v>467</v>
      </c>
      <c r="C148" s="51"/>
      <c r="D148" s="51"/>
      <c r="E148" s="197"/>
      <c r="F148" s="197"/>
      <c r="H148" s="12" t="s">
        <v>1577</v>
      </c>
      <c r="K148" s="150">
        <f>+_xlfn.XLOOKUP(I148,ccs!O:O,ccs!N:N,0,0,1)</f>
        <v>0</v>
      </c>
    </row>
    <row r="149" spans="1:11" s="150" customFormat="1">
      <c r="A149" s="205"/>
      <c r="B149" s="14"/>
      <c r="C149" s="51"/>
      <c r="D149" s="51"/>
      <c r="E149" s="197"/>
      <c r="F149" s="197"/>
      <c r="H149" s="12" t="s">
        <v>1577</v>
      </c>
      <c r="K149" s="150">
        <f>+_xlfn.XLOOKUP(I149,ccs!O:O,ccs!N:N,0,0,1)</f>
        <v>0</v>
      </c>
    </row>
    <row r="150" spans="1:11" s="150" customFormat="1" ht="31">
      <c r="A150" s="205"/>
      <c r="B150" s="16" t="s">
        <v>468</v>
      </c>
      <c r="C150" s="51"/>
      <c r="D150" s="51"/>
      <c r="E150" s="197"/>
      <c r="F150" s="197"/>
      <c r="H150" s="12" t="s">
        <v>1577</v>
      </c>
      <c r="K150" s="150">
        <f>+_xlfn.XLOOKUP(I150,ccs!O:O,ccs!N:N,0,0,1)</f>
        <v>0</v>
      </c>
    </row>
    <row r="151" spans="1:11" s="150" customFormat="1">
      <c r="A151" s="205"/>
      <c r="B151" s="14"/>
      <c r="C151" s="51"/>
      <c r="D151" s="51"/>
      <c r="E151" s="197"/>
      <c r="F151" s="197"/>
      <c r="H151" s="12" t="s">
        <v>1577</v>
      </c>
      <c r="K151" s="150">
        <f>+_xlfn.XLOOKUP(I151,ccs!O:O,ccs!N:N,0,0,1)</f>
        <v>0</v>
      </c>
    </row>
    <row r="152" spans="1:11" s="150" customFormat="1">
      <c r="A152" s="205" t="s">
        <v>5</v>
      </c>
      <c r="B152" s="355" t="s">
        <v>469</v>
      </c>
      <c r="C152" s="338">
        <f>+_xlfn.XLOOKUP(I152,ccs!O:O,ccs!H:H,0,0,1)</f>
        <v>183</v>
      </c>
      <c r="D152" s="51" t="s">
        <v>168</v>
      </c>
      <c r="E152" s="32">
        <f>+_xlfn.XLOOKUP(I152,ccs!O:O,ccs!I:I,0,0,1)</f>
        <v>59.19</v>
      </c>
      <c r="F152" s="197">
        <f>ROUND(ROUND(E152,2)*ROUND(C152,2),2)</f>
        <v>10831.77</v>
      </c>
      <c r="H152" s="12" t="s">
        <v>1577</v>
      </c>
      <c r="I152" t="str">
        <f>+_xlfn.CONCAT(H152,"-",A152)</f>
        <v>B4/32/06-A</v>
      </c>
      <c r="K152" s="150">
        <f>+_xlfn.XLOOKUP(I152,ccs!O:O,ccs!N:N,0,0,1)</f>
        <v>0</v>
      </c>
    </row>
    <row r="153" spans="1:11" s="150" customFormat="1">
      <c r="A153" s="205"/>
      <c r="B153" s="355"/>
      <c r="C153" s="290"/>
      <c r="D153" s="51"/>
      <c r="E153" s="586"/>
      <c r="F153" s="197"/>
      <c r="H153" s="12" t="s">
        <v>1577</v>
      </c>
      <c r="K153" s="150">
        <f>+_xlfn.XLOOKUP(I153,ccs!O:O,ccs!N:N,0,0,1)</f>
        <v>0</v>
      </c>
    </row>
    <row r="154" spans="1:11" s="150" customFormat="1">
      <c r="A154" s="205" t="s">
        <v>6</v>
      </c>
      <c r="B154" s="13" t="s">
        <v>470</v>
      </c>
      <c r="C154" s="338">
        <f>+_xlfn.XLOOKUP(I154,ccs!O:O,ccs!H:H,0,0,1)</f>
        <v>60</v>
      </c>
      <c r="D154" s="51" t="s">
        <v>168</v>
      </c>
      <c r="E154" s="32">
        <f>+_xlfn.XLOOKUP(I154,ccs!O:O,ccs!I:I,0,0,1)</f>
        <v>101.69</v>
      </c>
      <c r="F154" s="197">
        <f>ROUND(ROUND(E154,2)*ROUND(C154,2),2)</f>
        <v>6101.4</v>
      </c>
      <c r="H154" s="12" t="s">
        <v>1577</v>
      </c>
      <c r="I154" t="str">
        <f>+_xlfn.CONCAT(H154,"-",A154)</f>
        <v>B4/32/06-B</v>
      </c>
      <c r="K154" s="150">
        <f>+_xlfn.XLOOKUP(I154,ccs!O:O,ccs!N:N,0,0,1)</f>
        <v>0</v>
      </c>
    </row>
    <row r="155" spans="1:11" s="150" customFormat="1">
      <c r="A155" s="205"/>
      <c r="B155" s="15"/>
      <c r="C155" s="51"/>
      <c r="D155" s="51"/>
      <c r="E155" s="197"/>
      <c r="F155" s="197"/>
      <c r="H155" s="12" t="s">
        <v>1577</v>
      </c>
      <c r="K155" s="150">
        <f>+_xlfn.XLOOKUP(I155,ccs!O:O,ccs!N:N,0,0,1)</f>
        <v>0</v>
      </c>
    </row>
    <row r="156" spans="1:11" s="150" customFormat="1">
      <c r="A156" s="205"/>
      <c r="B156" s="52"/>
      <c r="C156" s="53"/>
      <c r="D156" s="51"/>
      <c r="E156" s="197"/>
      <c r="F156" s="197"/>
      <c r="H156" s="12" t="s">
        <v>1577</v>
      </c>
      <c r="K156" s="150">
        <f>+_xlfn.XLOOKUP(I156,ccs!O:O,ccs!N:N,0,0,1)</f>
        <v>0</v>
      </c>
    </row>
    <row r="157" spans="1:11" s="150" customFormat="1">
      <c r="A157" s="205"/>
      <c r="B157" s="50"/>
      <c r="C157" s="53"/>
      <c r="D157" s="51"/>
      <c r="E157" s="197"/>
      <c r="F157" s="197"/>
      <c r="H157" s="12" t="s">
        <v>1577</v>
      </c>
      <c r="K157" s="150">
        <f>+_xlfn.XLOOKUP(I157,ccs!O:O,ccs!N:N,0,0,1)</f>
        <v>0</v>
      </c>
    </row>
    <row r="158" spans="1:11">
      <c r="A158" s="214"/>
      <c r="B158" s="267"/>
      <c r="H158" s="12" t="s">
        <v>1577</v>
      </c>
      <c r="K158" s="150">
        <f>+_xlfn.XLOOKUP(I158,ccs!O:O,ccs!N:N,0,0,1)</f>
        <v>0</v>
      </c>
    </row>
    <row r="159" spans="1:11" s="113" customFormat="1">
      <c r="A159" s="114"/>
      <c r="B159" s="14"/>
      <c r="C159" s="275"/>
      <c r="D159" s="276"/>
      <c r="E159" s="278"/>
      <c r="F159" s="277"/>
      <c r="H159" s="12" t="s">
        <v>1577</v>
      </c>
      <c r="K159" s="150">
        <f>+_xlfn.XLOOKUP(I159,ccs!O:O,ccs!N:N,0,0,1)</f>
        <v>0</v>
      </c>
    </row>
    <row r="160" spans="1:11" s="115" customFormat="1">
      <c r="A160" s="114"/>
      <c r="B160" s="14"/>
      <c r="C160" s="275"/>
      <c r="D160" s="194"/>
      <c r="E160" s="278"/>
      <c r="F160" s="277"/>
      <c r="H160" s="12" t="s">
        <v>1577</v>
      </c>
      <c r="K160" s="150">
        <f>+_xlfn.XLOOKUP(I160,ccs!O:O,ccs!N:N,0,0,1)</f>
        <v>0</v>
      </c>
    </row>
    <row r="161" spans="2:11">
      <c r="B161" s="59"/>
      <c r="E161" s="277"/>
      <c r="F161" s="277"/>
      <c r="H161" s="12" t="s">
        <v>1577</v>
      </c>
      <c r="K161" s="150">
        <f>+_xlfn.XLOOKUP(I161,ccs!O:O,ccs!N:N,0,0,1)</f>
        <v>0</v>
      </c>
    </row>
    <row r="162" spans="2:11">
      <c r="F162" s="277"/>
      <c r="H162" s="12" t="s">
        <v>1577</v>
      </c>
    </row>
    <row r="163" spans="2:11">
      <c r="F163" s="277"/>
      <c r="H163" s="12" t="s">
        <v>1577</v>
      </c>
    </row>
    <row r="164" spans="2:11">
      <c r="H164" s="12" t="s">
        <v>1577</v>
      </c>
    </row>
    <row r="165" spans="2:11">
      <c r="H165" s="12" t="s">
        <v>1577</v>
      </c>
    </row>
    <row r="166" spans="2:11">
      <c r="H166" s="12" t="s">
        <v>1577</v>
      </c>
    </row>
    <row r="167" spans="2:11">
      <c r="H167" s="12" t="s">
        <v>1577</v>
      </c>
    </row>
    <row r="168" spans="2:11">
      <c r="H168" s="12" t="s">
        <v>1577</v>
      </c>
    </row>
    <row r="169" spans="2:11">
      <c r="B169" s="106" t="s">
        <v>29</v>
      </c>
      <c r="F169" s="33"/>
      <c r="H169" s="12" t="s">
        <v>1577</v>
      </c>
    </row>
    <row r="170" spans="2:11">
      <c r="B170" s="7" t="s">
        <v>9</v>
      </c>
      <c r="E170" s="31" t="s">
        <v>12</v>
      </c>
      <c r="F170" s="31">
        <f>SUM(F3:F169)</f>
        <v>12120124.439999998</v>
      </c>
      <c r="H170" s="12" t="s">
        <v>1577</v>
      </c>
    </row>
    <row r="171" spans="2:11" ht="16" thickBot="1">
      <c r="F171" s="34"/>
      <c r="H171" s="12" t="s">
        <v>1577</v>
      </c>
    </row>
    <row r="172" spans="2:11" ht="16" thickTop="1"/>
  </sheetData>
  <sheetProtection selectLockedCells="1" selectUnlockedCells="1"/>
  <autoFilter ref="A1:I172" xr:uid="{34E68D62-E794-4C32-985E-C5ABB60831E1}"/>
  <phoneticPr fontId="41" type="noConversion"/>
  <conditionalFormatting sqref="A6:A35 A48:A65">
    <cfRule type="expression" dxfId="4" priority="2" stopIfTrue="1">
      <formula>ISBLANK($D6)</formula>
    </cfRule>
  </conditionalFormatting>
  <conditionalFormatting sqref="A6:A35 A48:A73 A75">
    <cfRule type="expression" dxfId="3" priority="3" stopIfTrue="1">
      <formula>"isblank($D10)"</formula>
    </cfRule>
  </conditionalFormatting>
  <conditionalFormatting sqref="A66:A73 A75">
    <cfRule type="expression" dxfId="2" priority="4" stopIfTrue="1">
      <formula>ISBLANK($C66)</formula>
    </cfRule>
  </conditionalFormatting>
  <conditionalFormatting sqref="B140:B144">
    <cfRule type="duplicateValues" dxfId="1" priority="1"/>
  </conditionalFormatting>
  <conditionalFormatting sqref="E159:E160">
    <cfRule type="cellIs" dxfId="0" priority="8" stopIfTrue="1" operator="greaterThan">
      <formula>0</formula>
    </cfRule>
  </conditionalFormatting>
  <dataValidations disablePrompts="1" count="1">
    <dataValidation type="decimal" operator="greaterThan" allowBlank="1" showInputMessage="1" showErrorMessage="1" sqref="E159:E160" xr:uid="{75C597EA-80F5-40B3-B99A-4707456BF309}">
      <formula1>0</formula1>
    </dataValidation>
  </dataValidations>
  <pageMargins left="0.5" right="0.5" top="1" bottom="1" header="0.5" footer="0.5"/>
  <pageSetup paperSize="9" orientation="portrait" r:id="rId1"/>
  <headerFooter>
    <oddHeader>&amp;R&amp;"Times New Roman"&amp;10Shared Facility Hub (SFH) Assets Project
Package 1 - Distribution Centre (DC)</oddHeader>
    <oddFooter>&amp;L&amp;"Times New Roman,Regular"EXTERIOR IMPROVEMENTS
&amp;8 1RI12073-073D06-DAH-BOQ-PM-0001-01&amp;R&amp;"Times New Roman,Regular"32 - Page &amp;P of &amp;N</oddFooter>
  </headerFooter>
  <rowBreaks count="5" manualBreakCount="5">
    <brk id="27" max="16383" man="1"/>
    <brk id="55" max="16383" man="1"/>
    <brk id="83" max="16383" man="1"/>
    <brk id="109" max="16383" man="1"/>
    <brk id="145"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39A43-E368-4172-A6FC-D02D8409BC36}">
  <sheetPr>
    <tabColor rgb="FFFFFF00"/>
  </sheetPr>
  <dimension ref="A1:I131"/>
  <sheetViews>
    <sheetView showZeros="0" view="pageBreakPreview" topLeftCell="A67" zoomScaleNormal="100" zoomScaleSheetLayoutView="100" workbookViewId="0">
      <selection activeCell="I78" sqref="I78"/>
    </sheetView>
  </sheetViews>
  <sheetFormatPr defaultColWidth="9.1796875" defaultRowHeight="15.5"/>
  <cols>
    <col min="1" max="1" width="6.6328125" style="195" customWidth="1"/>
    <col min="2" max="2" width="40.6328125" style="7" customWidth="1"/>
    <col min="3" max="3" width="10.6328125" style="29" customWidth="1"/>
    <col min="4" max="4" width="10.6328125" style="32" customWidth="1"/>
    <col min="5" max="6" width="12.6328125" style="31" customWidth="1"/>
    <col min="7" max="7" width="9.1796875" style="204"/>
    <col min="8" max="9" width="9.26953125" style="4" customWidth="1"/>
    <col min="10" max="16384" width="9.1796875" style="4"/>
  </cols>
  <sheetData>
    <row r="1" spans="1:9">
      <c r="A1" s="187" t="s">
        <v>0</v>
      </c>
      <c r="B1" s="183" t="s">
        <v>35</v>
      </c>
      <c r="C1" s="17" t="s">
        <v>3</v>
      </c>
      <c r="D1" s="18" t="s">
        <v>1</v>
      </c>
      <c r="E1" s="19" t="s">
        <v>2</v>
      </c>
      <c r="F1" s="19" t="s">
        <v>4</v>
      </c>
      <c r="H1" s="552" t="s">
        <v>1471</v>
      </c>
      <c r="I1" s="552" t="s">
        <v>1472</v>
      </c>
    </row>
    <row r="2" spans="1:9">
      <c r="A2" s="188"/>
      <c r="B2" s="8"/>
      <c r="C2" s="20"/>
      <c r="D2" s="21"/>
      <c r="E2" s="22"/>
      <c r="F2" s="22" t="s">
        <v>12</v>
      </c>
    </row>
    <row r="3" spans="1:9">
      <c r="A3" s="189"/>
      <c r="B3" s="1"/>
      <c r="C3" s="23"/>
      <c r="D3" s="24"/>
      <c r="E3" s="25"/>
      <c r="F3" s="25"/>
    </row>
    <row r="4" spans="1:9" s="12" customFormat="1" ht="15">
      <c r="A4" s="190"/>
      <c r="B4" s="73" t="s">
        <v>24</v>
      </c>
      <c r="C4" s="26"/>
      <c r="D4" s="27"/>
      <c r="E4" s="28"/>
      <c r="F4" s="28"/>
      <c r="G4" s="315"/>
      <c r="H4" s="12" t="s">
        <v>1578</v>
      </c>
    </row>
    <row r="5" spans="1:9">
      <c r="A5" s="191"/>
      <c r="B5" s="52"/>
      <c r="D5" s="30"/>
      <c r="H5" s="12" t="s">
        <v>1578</v>
      </c>
    </row>
    <row r="6" spans="1:9" s="77" customFormat="1">
      <c r="A6" s="186"/>
      <c r="B6" s="361" t="s">
        <v>477</v>
      </c>
      <c r="C6" s="192"/>
      <c r="D6" s="82"/>
      <c r="E6" s="318"/>
      <c r="F6" s="314"/>
      <c r="G6" s="316"/>
      <c r="H6" s="12" t="s">
        <v>1578</v>
      </c>
    </row>
    <row r="7" spans="1:9" s="77" customFormat="1">
      <c r="A7" s="186"/>
      <c r="B7" s="81"/>
      <c r="C7" s="192"/>
      <c r="D7" s="82"/>
      <c r="E7" s="318"/>
      <c r="F7" s="314"/>
      <c r="G7" s="316"/>
      <c r="H7" s="12" t="s">
        <v>1578</v>
      </c>
    </row>
    <row r="8" spans="1:9" s="77" customFormat="1" ht="170.5">
      <c r="A8" s="79"/>
      <c r="B8" s="415" t="s">
        <v>478</v>
      </c>
      <c r="C8" s="360"/>
      <c r="D8" s="363"/>
      <c r="E8" s="364"/>
      <c r="F8" s="365">
        <f t="shared" ref="F8" si="0">C8*E8</f>
        <v>0</v>
      </c>
      <c r="H8" s="12" t="s">
        <v>1578</v>
      </c>
    </row>
    <row r="9" spans="1:9" s="77" customFormat="1">
      <c r="A9" s="79"/>
      <c r="B9" s="14"/>
      <c r="C9" s="360"/>
      <c r="D9" s="363"/>
      <c r="E9" s="364"/>
      <c r="F9" s="365"/>
      <c r="H9" s="12" t="s">
        <v>1578</v>
      </c>
    </row>
    <row r="10" spans="1:9" s="77" customFormat="1">
      <c r="A10" s="366"/>
      <c r="B10" s="367" t="s">
        <v>479</v>
      </c>
      <c r="C10" s="363"/>
      <c r="D10" s="363"/>
      <c r="E10" s="364"/>
      <c r="F10" s="365">
        <f>C10*E10</f>
        <v>0</v>
      </c>
      <c r="H10" s="12" t="s">
        <v>1578</v>
      </c>
    </row>
    <row r="11" spans="1:9" s="77" customFormat="1">
      <c r="A11" s="366"/>
      <c r="B11" s="367" t="s">
        <v>480</v>
      </c>
      <c r="C11" s="363"/>
      <c r="D11" s="363"/>
      <c r="E11" s="364"/>
      <c r="F11" s="365">
        <f t="shared" ref="F11:F17" si="1">C11*E11</f>
        <v>0</v>
      </c>
      <c r="H11" s="12" t="s">
        <v>1578</v>
      </c>
    </row>
    <row r="12" spans="1:9" s="77" customFormat="1">
      <c r="A12" s="80" t="s">
        <v>5</v>
      </c>
      <c r="B12" s="368" t="s">
        <v>481</v>
      </c>
      <c r="C12" s="360">
        <v>460</v>
      </c>
      <c r="D12" s="363" t="s">
        <v>179</v>
      </c>
      <c r="E12" s="32">
        <f>+_xlfn.XLOOKUP(I12,ccs!O:O,ccs!I:I,0,0,1)</f>
        <v>875.25</v>
      </c>
      <c r="F12" s="197">
        <f>ROUND(ROUND(E12,2)*ROUND(C12,2),2)</f>
        <v>402615</v>
      </c>
      <c r="H12" s="12" t="s">
        <v>1578</v>
      </c>
      <c r="I12" t="str">
        <f>+_xlfn.CONCAT(H12,"-",A12)</f>
        <v>B4/33/01-A</v>
      </c>
    </row>
    <row r="13" spans="1:9" s="77" customFormat="1">
      <c r="A13" s="79"/>
      <c r="B13" s="368"/>
      <c r="C13" s="360"/>
      <c r="D13" s="363"/>
      <c r="E13" s="364"/>
      <c r="F13" s="365"/>
      <c r="H13" s="12" t="s">
        <v>1578</v>
      </c>
    </row>
    <row r="14" spans="1:9" s="77" customFormat="1">
      <c r="A14" s="366"/>
      <c r="B14" s="367" t="s">
        <v>482</v>
      </c>
      <c r="C14" s="363"/>
      <c r="D14" s="363"/>
      <c r="E14" s="364"/>
      <c r="F14" s="365">
        <f t="shared" si="1"/>
        <v>0</v>
      </c>
      <c r="H14" s="12" t="s">
        <v>1578</v>
      </c>
    </row>
    <row r="15" spans="1:9" s="77" customFormat="1">
      <c r="A15" s="366" t="s">
        <v>6</v>
      </c>
      <c r="B15" s="368" t="s">
        <v>481</v>
      </c>
      <c r="C15" s="360">
        <v>460</v>
      </c>
      <c r="D15" s="363" t="s">
        <v>179</v>
      </c>
      <c r="E15" s="32">
        <f>+_xlfn.XLOOKUP(I15,ccs!O:O,ccs!I:I,0,0,1)</f>
        <v>875.25</v>
      </c>
      <c r="F15" s="197">
        <f>ROUND(ROUND(E15,2)*ROUND(C15,2),2)</f>
        <v>402615</v>
      </c>
      <c r="H15" s="12" t="s">
        <v>1578</v>
      </c>
      <c r="I15" t="str">
        <f>+_xlfn.CONCAT(H15,"-",A15)</f>
        <v>B4/33/01-B</v>
      </c>
    </row>
    <row r="16" spans="1:9" s="77" customFormat="1">
      <c r="A16" s="366"/>
      <c r="B16" s="368"/>
      <c r="C16" s="360"/>
      <c r="D16" s="363"/>
      <c r="E16" s="364"/>
      <c r="F16" s="365"/>
      <c r="H16" s="12" t="s">
        <v>1578</v>
      </c>
    </row>
    <row r="17" spans="1:9" s="77" customFormat="1">
      <c r="A17" s="366"/>
      <c r="B17" s="367" t="s">
        <v>483</v>
      </c>
      <c r="C17" s="363"/>
      <c r="D17" s="363"/>
      <c r="E17" s="364"/>
      <c r="F17" s="365">
        <f t="shared" si="1"/>
        <v>0</v>
      </c>
      <c r="H17" s="12" t="s">
        <v>1578</v>
      </c>
    </row>
    <row r="18" spans="1:9" s="77" customFormat="1">
      <c r="A18" s="366" t="s">
        <v>7</v>
      </c>
      <c r="B18" s="368" t="s">
        <v>481</v>
      </c>
      <c r="C18" s="360">
        <v>50</v>
      </c>
      <c r="D18" s="363" t="s">
        <v>179</v>
      </c>
      <c r="E18" s="32">
        <f>+_xlfn.XLOOKUP(I18,ccs!O:O,ccs!I:I,0,0,1)</f>
        <v>875.25</v>
      </c>
      <c r="F18" s="197">
        <f>ROUND(ROUND(E18,2)*ROUND(C18,2),2)</f>
        <v>43762.5</v>
      </c>
      <c r="H18" s="12" t="s">
        <v>1578</v>
      </c>
      <c r="I18" t="str">
        <f>+_xlfn.CONCAT(H18,"-",A18)</f>
        <v>B4/33/01-C</v>
      </c>
    </row>
    <row r="19" spans="1:9" s="78" customFormat="1">
      <c r="A19" s="366"/>
      <c r="B19" s="368"/>
      <c r="C19" s="360"/>
      <c r="D19" s="363"/>
      <c r="E19" s="364"/>
      <c r="F19" s="365"/>
      <c r="H19" s="12" t="s">
        <v>1578</v>
      </c>
    </row>
    <row r="20" spans="1:9" s="78" customFormat="1">
      <c r="A20" s="375"/>
      <c r="B20" s="376" t="s">
        <v>484</v>
      </c>
      <c r="C20" s="360"/>
      <c r="D20" s="377"/>
      <c r="E20" s="377"/>
      <c r="F20" s="365">
        <f>C20*E20</f>
        <v>0</v>
      </c>
      <c r="H20" s="12" t="s">
        <v>1578</v>
      </c>
    </row>
    <row r="21" spans="1:9" s="78" customFormat="1">
      <c r="A21" s="375"/>
      <c r="B21" s="376"/>
      <c r="C21" s="360"/>
      <c r="D21" s="377"/>
      <c r="E21" s="377"/>
      <c r="F21" s="365"/>
      <c r="H21" s="12" t="s">
        <v>1578</v>
      </c>
    </row>
    <row r="22" spans="1:9" s="78" customFormat="1" ht="108.5">
      <c r="A22" s="416" t="s">
        <v>8</v>
      </c>
      <c r="B22" s="378" t="s">
        <v>485</v>
      </c>
      <c r="C22" s="32">
        <v>5</v>
      </c>
      <c r="D22" s="32" t="s">
        <v>311</v>
      </c>
      <c r="E22" s="32">
        <f>+_xlfn.XLOOKUP(I22,ccs!O:O,ccs!I:I,0,0,1)</f>
        <v>20668.13</v>
      </c>
      <c r="F22" s="197">
        <f>ROUND(ROUND(E22,2)*ROUND(C22,2),2)</f>
        <v>103340.65</v>
      </c>
      <c r="H22" s="12" t="s">
        <v>1578</v>
      </c>
      <c r="I22" t="str">
        <f>+_xlfn.CONCAT(H22,"-",A22)</f>
        <v>B4/33/01-D</v>
      </c>
    </row>
    <row r="23" spans="1:9" s="78" customFormat="1">
      <c r="A23" s="375"/>
      <c r="B23" s="379"/>
      <c r="C23" s="360"/>
      <c r="D23" s="377"/>
      <c r="E23" s="377"/>
      <c r="F23" s="365"/>
      <c r="H23" s="12" t="s">
        <v>1578</v>
      </c>
    </row>
    <row r="24" spans="1:9" s="78" customFormat="1">
      <c r="A24" s="380"/>
      <c r="B24" s="381" t="s">
        <v>486</v>
      </c>
      <c r="C24" s="32"/>
      <c r="D24" s="83"/>
      <c r="E24" s="360"/>
      <c r="F24" s="365">
        <f t="shared" ref="F24:F28" si="2">C24*E24</f>
        <v>0</v>
      </c>
      <c r="H24" s="12" t="s">
        <v>1579</v>
      </c>
    </row>
    <row r="25" spans="1:9" s="78" customFormat="1">
      <c r="A25" s="380"/>
      <c r="B25" s="382"/>
      <c r="C25" s="32"/>
      <c r="D25" s="83"/>
      <c r="E25" s="360"/>
      <c r="F25" s="365"/>
      <c r="H25" s="12" t="s">
        <v>1579</v>
      </c>
    </row>
    <row r="26" spans="1:9" s="78" customFormat="1" ht="155">
      <c r="A26" s="380" t="s">
        <v>5</v>
      </c>
      <c r="B26" s="382" t="s">
        <v>487</v>
      </c>
      <c r="C26" s="32">
        <v>1</v>
      </c>
      <c r="D26" s="83" t="s">
        <v>311</v>
      </c>
      <c r="E26" s="32">
        <f>+_xlfn.XLOOKUP(I26,ccs!O:O,ccs!I:I,0,0,1)</f>
        <v>26152.5</v>
      </c>
      <c r="F26" s="197">
        <f>ROUND(ROUND(E26,2)*ROUND(C26,2),2)</f>
        <v>26152.5</v>
      </c>
      <c r="H26" s="12" t="s">
        <v>1579</v>
      </c>
      <c r="I26" t="str">
        <f>+_xlfn.CONCAT(H26,"-",A26)</f>
        <v>B4/33/02-A</v>
      </c>
    </row>
    <row r="27" spans="1:9" s="78" customFormat="1">
      <c r="A27" s="384"/>
      <c r="B27" s="385"/>
      <c r="C27" s="32"/>
      <c r="D27" s="83"/>
      <c r="E27" s="83"/>
      <c r="F27" s="383">
        <f t="shared" si="2"/>
        <v>0</v>
      </c>
      <c r="H27" s="12" t="s">
        <v>1579</v>
      </c>
    </row>
    <row r="28" spans="1:9" s="78" customFormat="1">
      <c r="A28" s="380"/>
      <c r="B28" s="381" t="s">
        <v>488</v>
      </c>
      <c r="C28" s="32"/>
      <c r="D28" s="83"/>
      <c r="E28" s="83"/>
      <c r="F28" s="383">
        <f t="shared" si="2"/>
        <v>0</v>
      </c>
      <c r="H28" s="12" t="s">
        <v>1579</v>
      </c>
    </row>
    <row r="29" spans="1:9" s="78" customFormat="1">
      <c r="A29" s="380"/>
      <c r="B29" s="382"/>
      <c r="C29" s="32"/>
      <c r="D29" s="83"/>
      <c r="E29" s="83"/>
      <c r="F29" s="383"/>
      <c r="H29" s="12" t="s">
        <v>1579</v>
      </c>
    </row>
    <row r="30" spans="1:9" s="78" customFormat="1" ht="155">
      <c r="A30" s="380" t="s">
        <v>6</v>
      </c>
      <c r="B30" s="382" t="s">
        <v>489</v>
      </c>
      <c r="C30" s="32">
        <v>1</v>
      </c>
      <c r="D30" s="83" t="s">
        <v>311</v>
      </c>
      <c r="E30" s="32">
        <f>+_xlfn.XLOOKUP(I30,ccs!O:O,ccs!I:I,0,0,1)</f>
        <v>28652.5</v>
      </c>
      <c r="F30" s="197">
        <f>ROUND(ROUND(E30,2)*ROUND(C30,2),2)</f>
        <v>28652.5</v>
      </c>
      <c r="H30" s="12" t="s">
        <v>1579</v>
      </c>
      <c r="I30" t="str">
        <f>+_xlfn.CONCAT(H30,"-",A30)</f>
        <v>B4/33/02-B</v>
      </c>
    </row>
    <row r="31" spans="1:9" s="78" customFormat="1">
      <c r="A31" s="380"/>
      <c r="B31" s="386"/>
      <c r="C31" s="32"/>
      <c r="D31" s="83"/>
      <c r="E31" s="360"/>
      <c r="F31" s="365"/>
      <c r="H31" s="12" t="s">
        <v>1579</v>
      </c>
    </row>
    <row r="32" spans="1:9" s="78" customFormat="1">
      <c r="A32" s="387"/>
      <c r="B32" s="388" t="s">
        <v>490</v>
      </c>
      <c r="C32" s="363"/>
      <c r="D32" s="360"/>
      <c r="E32" s="364"/>
      <c r="F32" s="365"/>
      <c r="H32" s="12" t="s">
        <v>1580</v>
      </c>
    </row>
    <row r="33" spans="1:9" s="78" customFormat="1">
      <c r="A33" s="387"/>
      <c r="B33" s="388"/>
      <c r="C33" s="363"/>
      <c r="D33" s="360"/>
      <c r="E33" s="364"/>
      <c r="F33" s="365"/>
      <c r="H33" s="12" t="s">
        <v>1580</v>
      </c>
    </row>
    <row r="34" spans="1:9" s="78" customFormat="1" ht="170.5">
      <c r="A34" s="366"/>
      <c r="B34" s="389" t="s">
        <v>491</v>
      </c>
      <c r="C34" s="363"/>
      <c r="D34" s="360"/>
      <c r="E34" s="364"/>
      <c r="F34" s="365"/>
      <c r="H34" s="12" t="s">
        <v>1580</v>
      </c>
    </row>
    <row r="35" spans="1:9" s="78" customFormat="1">
      <c r="A35" s="366"/>
      <c r="B35" s="390"/>
      <c r="C35" s="363"/>
      <c r="D35" s="360"/>
      <c r="E35" s="364"/>
      <c r="F35" s="365"/>
      <c r="H35" s="12" t="s">
        <v>1580</v>
      </c>
    </row>
    <row r="36" spans="1:9" s="78" customFormat="1">
      <c r="A36" s="366"/>
      <c r="B36" s="391" t="s">
        <v>492</v>
      </c>
      <c r="C36" s="363"/>
      <c r="D36" s="360"/>
      <c r="E36" s="363"/>
      <c r="F36" s="374"/>
      <c r="H36" s="12" t="s">
        <v>1580</v>
      </c>
    </row>
    <row r="37" spans="1:9" s="78" customFormat="1">
      <c r="A37" s="366"/>
      <c r="B37" s="391" t="s">
        <v>479</v>
      </c>
      <c r="C37" s="363"/>
      <c r="D37" s="360"/>
      <c r="E37" s="363"/>
      <c r="F37" s="374"/>
      <c r="H37" s="12" t="s">
        <v>1580</v>
      </c>
    </row>
    <row r="38" spans="1:9" s="78" customFormat="1">
      <c r="A38" s="366" t="s">
        <v>5</v>
      </c>
      <c r="B38" s="368" t="s">
        <v>493</v>
      </c>
      <c r="C38" s="363">
        <v>2</v>
      </c>
      <c r="D38" s="360" t="s">
        <v>311</v>
      </c>
      <c r="E38" s="32">
        <f>+_xlfn.XLOOKUP(I38,ccs!O:O,ccs!I:I,0,0,1)</f>
        <v>17607.5</v>
      </c>
      <c r="F38" s="197">
        <f>ROUND(ROUND(E38,2)*ROUND(C38,2),2)</f>
        <v>35215</v>
      </c>
      <c r="H38" s="12" t="s">
        <v>1580</v>
      </c>
      <c r="I38" t="str">
        <f>+_xlfn.CONCAT(H38,"-",A38)</f>
        <v>B4/33/03-A</v>
      </c>
    </row>
    <row r="39" spans="1:9" s="78" customFormat="1">
      <c r="A39" s="366"/>
      <c r="B39" s="368" t="s">
        <v>494</v>
      </c>
      <c r="C39" s="363"/>
      <c r="D39" s="360"/>
      <c r="E39" s="363"/>
      <c r="F39" s="365">
        <f t="shared" ref="F39" si="3">C39*E39</f>
        <v>0</v>
      </c>
      <c r="H39" s="12" t="s">
        <v>1580</v>
      </c>
    </row>
    <row r="40" spans="1:9" s="77" customFormat="1">
      <c r="A40" s="392"/>
      <c r="B40" s="369"/>
      <c r="C40" s="370"/>
      <c r="D40" s="371"/>
      <c r="E40" s="372"/>
      <c r="F40" s="373"/>
      <c r="H40" s="12" t="s">
        <v>1580</v>
      </c>
    </row>
    <row r="41" spans="1:9" s="77" customFormat="1">
      <c r="A41" s="186"/>
      <c r="B41" s="361" t="s">
        <v>495</v>
      </c>
      <c r="C41" s="192"/>
      <c r="D41" s="82"/>
      <c r="E41" s="318"/>
      <c r="F41" s="314"/>
      <c r="G41" s="316"/>
      <c r="H41" s="12" t="s">
        <v>1580</v>
      </c>
    </row>
    <row r="42" spans="1:9" s="77" customFormat="1">
      <c r="A42" s="186"/>
      <c r="B42" s="15"/>
      <c r="C42" s="82"/>
      <c r="D42" s="82"/>
      <c r="E42" s="318"/>
      <c r="F42" s="314"/>
      <c r="G42" s="316"/>
      <c r="H42" s="12" t="s">
        <v>1580</v>
      </c>
    </row>
    <row r="43" spans="1:9" s="77" customFormat="1">
      <c r="A43" s="393"/>
      <c r="B43" s="394" t="s">
        <v>496</v>
      </c>
      <c r="C43" s="363"/>
      <c r="D43" s="363"/>
      <c r="E43" s="372"/>
      <c r="F43" s="365">
        <f t="shared" ref="F43:F45" si="4">C43*E43</f>
        <v>0</v>
      </c>
      <c r="H43" s="12" t="s">
        <v>1580</v>
      </c>
    </row>
    <row r="44" spans="1:9" s="77" customFormat="1">
      <c r="A44" s="112"/>
      <c r="B44" s="395"/>
      <c r="C44" s="360"/>
      <c r="D44" s="363"/>
      <c r="E44" s="372"/>
      <c r="F44" s="365">
        <f t="shared" si="4"/>
        <v>0</v>
      </c>
      <c r="H44" s="12" t="s">
        <v>1580</v>
      </c>
    </row>
    <row r="45" spans="1:9" s="77" customFormat="1" ht="170.5">
      <c r="A45" s="79"/>
      <c r="B45" s="417" t="s">
        <v>497</v>
      </c>
      <c r="C45" s="360"/>
      <c r="D45" s="363"/>
      <c r="E45" s="372"/>
      <c r="F45" s="365">
        <f t="shared" si="4"/>
        <v>0</v>
      </c>
      <c r="H45" s="12" t="s">
        <v>1580</v>
      </c>
    </row>
    <row r="46" spans="1:9" s="77" customFormat="1">
      <c r="A46" s="366"/>
      <c r="B46" s="367" t="s">
        <v>479</v>
      </c>
      <c r="C46" s="363"/>
      <c r="D46" s="363"/>
      <c r="E46" s="364"/>
      <c r="F46" s="365">
        <f>C46*E46</f>
        <v>0</v>
      </c>
      <c r="H46" s="12" t="s">
        <v>1580</v>
      </c>
    </row>
    <row r="47" spans="1:9" s="77" customFormat="1">
      <c r="A47" s="366"/>
      <c r="B47" s="367" t="s">
        <v>498</v>
      </c>
      <c r="C47" s="363"/>
      <c r="D47" s="363"/>
      <c r="E47" s="364"/>
      <c r="F47" s="365">
        <f t="shared" ref="F47" si="5">C47*E47</f>
        <v>0</v>
      </c>
      <c r="H47" s="12" t="s">
        <v>1580</v>
      </c>
    </row>
    <row r="48" spans="1:9" s="77" customFormat="1">
      <c r="A48" s="366" t="s">
        <v>6</v>
      </c>
      <c r="B48" s="368" t="s">
        <v>481</v>
      </c>
      <c r="C48" s="360">
        <v>925</v>
      </c>
      <c r="D48" s="363" t="s">
        <v>179</v>
      </c>
      <c r="E48" s="32">
        <f>+_xlfn.XLOOKUP(I48,ccs!O:O,ccs!I:I,0,0,1)</f>
        <v>875.25</v>
      </c>
      <c r="F48" s="197">
        <f>ROUND(ROUND(E48,2)*ROUND(C48,2),2)</f>
        <v>809606.25</v>
      </c>
      <c r="H48" s="12" t="s">
        <v>1580</v>
      </c>
      <c r="I48" t="str">
        <f>+_xlfn.CONCAT(H48,"-",A48)</f>
        <v>B4/33/03-B</v>
      </c>
    </row>
    <row r="49" spans="1:9" s="77" customFormat="1">
      <c r="A49" s="366"/>
      <c r="B49" s="368"/>
      <c r="C49" s="360"/>
      <c r="D49" s="363"/>
      <c r="E49" s="364"/>
      <c r="F49" s="365"/>
      <c r="H49" s="12" t="s">
        <v>1580</v>
      </c>
    </row>
    <row r="50" spans="1:9" s="78" customFormat="1">
      <c r="A50" s="375"/>
      <c r="B50" s="368"/>
      <c r="C50" s="360"/>
      <c r="D50" s="363"/>
      <c r="E50" s="364"/>
      <c r="F50" s="365"/>
      <c r="H50" s="12" t="s">
        <v>1580</v>
      </c>
    </row>
    <row r="51" spans="1:9" s="78" customFormat="1">
      <c r="A51" s="375"/>
      <c r="B51" s="382" t="s">
        <v>499</v>
      </c>
      <c r="C51" s="363"/>
      <c r="D51" s="360"/>
      <c r="E51" s="370"/>
      <c r="F51" s="365">
        <f t="shared" ref="F51:F56" si="6">C51*E51</f>
        <v>0</v>
      </c>
      <c r="H51" s="12" t="s">
        <v>1581</v>
      </c>
    </row>
    <row r="52" spans="1:9" s="78" customFormat="1">
      <c r="A52" s="375"/>
      <c r="B52" s="382"/>
      <c r="C52" s="363"/>
      <c r="D52" s="360"/>
      <c r="E52" s="370"/>
      <c r="F52" s="365"/>
      <c r="H52" s="12" t="s">
        <v>1581</v>
      </c>
    </row>
    <row r="53" spans="1:9" s="78" customFormat="1" ht="191.25" customHeight="1">
      <c r="A53" s="375"/>
      <c r="B53" s="417" t="s">
        <v>500</v>
      </c>
      <c r="C53" s="363"/>
      <c r="D53" s="360"/>
      <c r="E53" s="370"/>
      <c r="F53" s="365">
        <f t="shared" si="6"/>
        <v>0</v>
      </c>
      <c r="H53" s="12" t="s">
        <v>1581</v>
      </c>
    </row>
    <row r="54" spans="1:9" s="78" customFormat="1">
      <c r="A54" s="375"/>
      <c r="B54" s="396"/>
      <c r="C54" s="363"/>
      <c r="D54" s="360"/>
      <c r="E54" s="370"/>
      <c r="F54" s="365"/>
      <c r="H54" s="12" t="s">
        <v>1581</v>
      </c>
    </row>
    <row r="55" spans="1:9" s="78" customFormat="1">
      <c r="A55" s="375" t="s">
        <v>5</v>
      </c>
      <c r="B55" s="396" t="s">
        <v>1470</v>
      </c>
      <c r="C55" s="363">
        <v>2</v>
      </c>
      <c r="D55" s="360" t="s">
        <v>311</v>
      </c>
      <c r="E55" s="32">
        <f>+_xlfn.XLOOKUP(I55,ccs!O:O,ccs!I:I,0,0,1)</f>
        <v>30215</v>
      </c>
      <c r="F55" s="197">
        <f>ROUND(ROUND(E55,2)*ROUND(C55,2),2)</f>
        <v>60430</v>
      </c>
      <c r="H55" s="12" t="s">
        <v>1581</v>
      </c>
      <c r="I55" t="str">
        <f>+_xlfn.CONCAT(H55,"-",A55)</f>
        <v>B4/33/04-A</v>
      </c>
    </row>
    <row r="56" spans="1:9" s="78" customFormat="1">
      <c r="A56" s="375"/>
      <c r="B56" s="396"/>
      <c r="C56" s="363"/>
      <c r="D56" s="360"/>
      <c r="E56" s="370"/>
      <c r="F56" s="365">
        <f t="shared" si="6"/>
        <v>0</v>
      </c>
      <c r="H56" s="12" t="s">
        <v>1581</v>
      </c>
    </row>
    <row r="57" spans="1:9" s="78" customFormat="1">
      <c r="A57" s="384"/>
      <c r="B57" s="376" t="s">
        <v>484</v>
      </c>
      <c r="C57" s="360"/>
      <c r="D57" s="377"/>
      <c r="E57" s="377"/>
      <c r="F57" s="365">
        <f>C57*E57</f>
        <v>0</v>
      </c>
      <c r="H57" s="12" t="s">
        <v>1581</v>
      </c>
    </row>
    <row r="58" spans="1:9" s="78" customFormat="1">
      <c r="A58" s="384"/>
      <c r="B58" s="376"/>
      <c r="C58" s="360"/>
      <c r="D58" s="377"/>
      <c r="E58" s="377"/>
      <c r="F58" s="365"/>
      <c r="H58" s="12" t="s">
        <v>1581</v>
      </c>
    </row>
    <row r="59" spans="1:9" s="78" customFormat="1" ht="108.5">
      <c r="A59" s="380" t="s">
        <v>6</v>
      </c>
      <c r="B59" s="378" t="s">
        <v>485</v>
      </c>
      <c r="C59" s="32">
        <v>4</v>
      </c>
      <c r="D59" s="32" t="s">
        <v>311</v>
      </c>
      <c r="E59" s="32">
        <f>+_xlfn.XLOOKUP(I59,ccs!O:O,ccs!I:I,0,0,1)</f>
        <v>20668.13</v>
      </c>
      <c r="F59" s="197">
        <f>ROUND(ROUND(E59,2)*ROUND(C59,2),2)</f>
        <v>82672.52</v>
      </c>
      <c r="H59" s="12" t="s">
        <v>1581</v>
      </c>
      <c r="I59" t="str">
        <f>+_xlfn.CONCAT(H59,"-",A59)</f>
        <v>B4/33/04-B</v>
      </c>
    </row>
    <row r="60" spans="1:9" s="78" customFormat="1">
      <c r="A60" s="380"/>
      <c r="B60" s="379"/>
      <c r="C60" s="360"/>
      <c r="D60" s="377"/>
      <c r="E60" s="377"/>
      <c r="F60" s="365"/>
      <c r="H60" s="12" t="s">
        <v>1581</v>
      </c>
    </row>
    <row r="61" spans="1:9" s="78" customFormat="1">
      <c r="A61" s="380"/>
      <c r="B61" s="381" t="s">
        <v>486</v>
      </c>
      <c r="C61" s="32"/>
      <c r="D61" s="83"/>
      <c r="E61" s="360"/>
      <c r="F61" s="365">
        <f t="shared" ref="F61:F65" si="7">C61*E61</f>
        <v>0</v>
      </c>
      <c r="H61" s="12" t="s">
        <v>1581</v>
      </c>
    </row>
    <row r="62" spans="1:9" s="78" customFormat="1">
      <c r="A62" s="380"/>
      <c r="B62" s="382"/>
      <c r="C62" s="32"/>
      <c r="D62" s="83"/>
      <c r="E62" s="360"/>
      <c r="F62" s="365"/>
      <c r="H62" s="12" t="s">
        <v>1581</v>
      </c>
    </row>
    <row r="63" spans="1:9" s="78" customFormat="1" ht="155">
      <c r="A63" s="380" t="s">
        <v>7</v>
      </c>
      <c r="B63" s="382" t="s">
        <v>501</v>
      </c>
      <c r="C63" s="32">
        <v>1</v>
      </c>
      <c r="D63" s="83" t="s">
        <v>311</v>
      </c>
      <c r="E63" s="32">
        <f>+_xlfn.XLOOKUP(I63,ccs!O:O,ccs!I:I,0,0,1)</f>
        <v>26152.5</v>
      </c>
      <c r="F63" s="197">
        <f>ROUND(ROUND(E63,2)*ROUND(C63,2),2)</f>
        <v>26152.5</v>
      </c>
      <c r="H63" s="12" t="s">
        <v>1581</v>
      </c>
      <c r="I63" t="str">
        <f>+_xlfn.CONCAT(H63,"-",A63)</f>
        <v>B4/33/04-C</v>
      </c>
    </row>
    <row r="64" spans="1:9" s="78" customFormat="1">
      <c r="A64" s="380"/>
      <c r="B64" s="385"/>
      <c r="C64" s="32"/>
      <c r="D64" s="83"/>
      <c r="E64" s="83"/>
      <c r="F64" s="383">
        <f t="shared" si="7"/>
        <v>0</v>
      </c>
      <c r="H64" s="12" t="s">
        <v>1581</v>
      </c>
    </row>
    <row r="65" spans="1:9" s="78" customFormat="1">
      <c r="A65" s="375"/>
      <c r="B65" s="381" t="s">
        <v>488</v>
      </c>
      <c r="C65" s="32"/>
      <c r="D65" s="83"/>
      <c r="E65" s="83"/>
      <c r="F65" s="383">
        <f t="shared" si="7"/>
        <v>0</v>
      </c>
      <c r="H65" s="12" t="s">
        <v>1582</v>
      </c>
    </row>
    <row r="66" spans="1:9" s="78" customFormat="1">
      <c r="A66" s="375"/>
      <c r="B66" s="382"/>
      <c r="C66" s="32"/>
      <c r="D66" s="83"/>
      <c r="E66" s="83"/>
      <c r="F66" s="383"/>
      <c r="H66" s="12" t="s">
        <v>1582</v>
      </c>
    </row>
    <row r="67" spans="1:9" s="78" customFormat="1" ht="155">
      <c r="A67" s="384" t="s">
        <v>5</v>
      </c>
      <c r="B67" s="382" t="s">
        <v>502</v>
      </c>
      <c r="C67" s="32">
        <v>1</v>
      </c>
      <c r="D67" s="83" t="s">
        <v>311</v>
      </c>
      <c r="E67" s="32">
        <f>+_xlfn.XLOOKUP(I67,ccs!O:O,ccs!I:I,0,0,1)</f>
        <v>28652.5</v>
      </c>
      <c r="F67" s="197">
        <f>ROUND(ROUND(E67,2)*ROUND(C67,2),2)</f>
        <v>28652.5</v>
      </c>
      <c r="H67" s="12" t="s">
        <v>1582</v>
      </c>
      <c r="I67" t="str">
        <f>+_xlfn.CONCAT(H67,"-",A67)</f>
        <v>B4/33/05-A</v>
      </c>
    </row>
    <row r="68" spans="1:9" s="77" customFormat="1" ht="15.75" customHeight="1">
      <c r="A68" s="392"/>
      <c r="B68" s="386"/>
      <c r="C68" s="32"/>
      <c r="D68" s="83"/>
      <c r="E68" s="360"/>
      <c r="F68" s="365"/>
      <c r="H68" s="12" t="s">
        <v>1582</v>
      </c>
    </row>
    <row r="69" spans="1:9" s="77" customFormat="1">
      <c r="A69" s="397"/>
      <c r="B69" s="399" t="s">
        <v>503</v>
      </c>
      <c r="C69" s="83"/>
      <c r="D69" s="82"/>
      <c r="E69" s="318"/>
      <c r="F69" s="314"/>
      <c r="G69" s="316"/>
      <c r="H69" s="12" t="s">
        <v>1582</v>
      </c>
    </row>
    <row r="70" spans="1:9" s="77" customFormat="1">
      <c r="A70" s="397"/>
      <c r="B70" s="14"/>
      <c r="C70" s="83"/>
      <c r="D70" s="82"/>
      <c r="E70" s="318"/>
      <c r="F70" s="314"/>
      <c r="G70" s="316"/>
      <c r="H70" s="12" t="s">
        <v>1582</v>
      </c>
    </row>
    <row r="71" spans="1:9" s="79" customFormat="1" ht="19.5" customHeight="1">
      <c r="A71" s="112"/>
      <c r="B71" s="400" t="s">
        <v>504</v>
      </c>
      <c r="C71" s="363"/>
      <c r="D71" s="401"/>
      <c r="E71" s="401"/>
      <c r="F71" s="402"/>
      <c r="H71" s="12" t="s">
        <v>1582</v>
      </c>
    </row>
    <row r="72" spans="1:9" s="77" customFormat="1">
      <c r="A72" s="112"/>
      <c r="B72" s="395"/>
      <c r="C72" s="360"/>
      <c r="D72" s="363"/>
      <c r="E72" s="364"/>
      <c r="F72" s="365">
        <f t="shared" ref="F72:F73" si="8">C72*E72</f>
        <v>0</v>
      </c>
      <c r="H72" s="12" t="s">
        <v>1582</v>
      </c>
    </row>
    <row r="73" spans="1:9" s="77" customFormat="1" ht="170.5">
      <c r="A73" s="79"/>
      <c r="B73" s="418" t="s">
        <v>505</v>
      </c>
      <c r="C73" s="360"/>
      <c r="D73" s="363"/>
      <c r="E73" s="364"/>
      <c r="F73" s="365">
        <f t="shared" si="8"/>
        <v>0</v>
      </c>
      <c r="H73" s="12" t="s">
        <v>1582</v>
      </c>
    </row>
    <row r="74" spans="1:9" s="77" customFormat="1" ht="13.5" customHeight="1">
      <c r="A74" s="79"/>
      <c r="B74" s="385"/>
      <c r="C74" s="360"/>
      <c r="D74" s="363"/>
      <c r="E74" s="364"/>
      <c r="F74" s="365"/>
      <c r="H74" s="12" t="s">
        <v>1582</v>
      </c>
    </row>
    <row r="75" spans="1:9" s="79" customFormat="1">
      <c r="A75" s="80"/>
      <c r="B75" s="396" t="s">
        <v>479</v>
      </c>
      <c r="C75" s="360"/>
      <c r="D75" s="363"/>
      <c r="E75" s="364"/>
      <c r="F75" s="365"/>
      <c r="H75" s="12" t="s">
        <v>1582</v>
      </c>
    </row>
    <row r="76" spans="1:9" s="79" customFormat="1" ht="20.25" customHeight="1">
      <c r="A76" s="80"/>
      <c r="B76" s="403" t="s">
        <v>506</v>
      </c>
      <c r="C76" s="363"/>
      <c r="D76" s="401"/>
      <c r="E76" s="401"/>
      <c r="F76" s="402"/>
      <c r="H76" s="12" t="s">
        <v>1582</v>
      </c>
    </row>
    <row r="77" spans="1:9" s="79" customFormat="1">
      <c r="A77" s="80"/>
      <c r="B77" s="403" t="s">
        <v>507</v>
      </c>
      <c r="C77" s="363"/>
      <c r="D77" s="401"/>
      <c r="E77" s="401"/>
      <c r="F77" s="402"/>
      <c r="H77" s="12" t="s">
        <v>1582</v>
      </c>
    </row>
    <row r="78" spans="1:9" s="79" customFormat="1" ht="20.25" customHeight="1">
      <c r="A78" s="80" t="s">
        <v>6</v>
      </c>
      <c r="B78" s="404" t="s">
        <v>508</v>
      </c>
      <c r="C78" s="401">
        <v>1350</v>
      </c>
      <c r="D78" s="80" t="s">
        <v>179</v>
      </c>
      <c r="E78" s="32">
        <f>+_xlfn.XLOOKUP(I78,ccs!O:O,ccs!I:I,0,0,1)</f>
        <v>875.25</v>
      </c>
      <c r="F78" s="197">
        <f>ROUND(ROUND(E78,2)*ROUND(C78,2),2)</f>
        <v>1181587.5</v>
      </c>
      <c r="H78" s="12" t="s">
        <v>1582</v>
      </c>
      <c r="I78" t="str">
        <f>+_xlfn.CONCAT(H78,"-",A78)</f>
        <v>B4/33/05-B</v>
      </c>
    </row>
    <row r="79" spans="1:9" s="79" customFormat="1">
      <c r="A79" s="80"/>
      <c r="B79" s="404"/>
      <c r="C79" s="401"/>
      <c r="D79" s="80"/>
      <c r="E79" s="401"/>
      <c r="F79" s="402"/>
      <c r="H79" s="12" t="s">
        <v>1582</v>
      </c>
    </row>
    <row r="80" spans="1:9" s="77" customFormat="1">
      <c r="A80" s="387"/>
      <c r="B80" s="405" t="s">
        <v>509</v>
      </c>
      <c r="C80" s="360"/>
      <c r="D80" s="80"/>
      <c r="E80" s="363"/>
      <c r="F80" s="374"/>
      <c r="H80" s="12" t="s">
        <v>1583</v>
      </c>
    </row>
    <row r="81" spans="1:9" s="77" customFormat="1">
      <c r="A81" s="387"/>
      <c r="B81" s="405"/>
      <c r="C81" s="360"/>
      <c r="D81" s="80"/>
      <c r="E81" s="363"/>
      <c r="F81" s="374"/>
      <c r="H81" s="12" t="s">
        <v>1583</v>
      </c>
    </row>
    <row r="82" spans="1:9" s="77" customFormat="1" ht="224.25" customHeight="1">
      <c r="A82" s="366"/>
      <c r="B82" s="419" t="s">
        <v>510</v>
      </c>
      <c r="C82" s="407"/>
      <c r="D82" s="408"/>
      <c r="E82" s="363"/>
      <c r="F82" s="374"/>
      <c r="H82" s="12" t="s">
        <v>1583</v>
      </c>
    </row>
    <row r="83" spans="1:9" s="77" customFormat="1">
      <c r="A83" s="366"/>
      <c r="B83" s="406"/>
      <c r="C83" s="407"/>
      <c r="D83" s="408"/>
      <c r="E83" s="363"/>
      <c r="F83" s="374"/>
      <c r="H83" s="12" t="s">
        <v>1583</v>
      </c>
    </row>
    <row r="84" spans="1:9" s="77" customFormat="1">
      <c r="A84" s="366" t="s">
        <v>5</v>
      </c>
      <c r="B84" s="404" t="s">
        <v>511</v>
      </c>
      <c r="C84" s="401">
        <v>49</v>
      </c>
      <c r="D84" s="360" t="s">
        <v>311</v>
      </c>
      <c r="E84" s="32">
        <f>+_xlfn.XLOOKUP(I84,ccs!O:O,ccs!I:I,0,0,1)</f>
        <v>27930</v>
      </c>
      <c r="F84" s="197">
        <f>ROUND(ROUND(E84,2)*ROUND(C84,2),2)</f>
        <v>1368570</v>
      </c>
      <c r="H84" s="12" t="s">
        <v>1583</v>
      </c>
      <c r="I84" t="str">
        <f>+_xlfn.CONCAT(H84,"-",A84)</f>
        <v>B4/33/06-A</v>
      </c>
    </row>
    <row r="85" spans="1:9" s="77" customFormat="1">
      <c r="A85" s="366"/>
      <c r="B85" s="404"/>
      <c r="C85" s="409"/>
      <c r="D85" s="80"/>
      <c r="E85" s="363"/>
      <c r="F85" s="365">
        <f t="shared" ref="F85" si="9">C85*E85</f>
        <v>0</v>
      </c>
      <c r="H85" s="12" t="s">
        <v>1583</v>
      </c>
    </row>
    <row r="86" spans="1:9" s="78" customFormat="1">
      <c r="A86" s="397"/>
      <c r="B86" s="361" t="s">
        <v>512</v>
      </c>
      <c r="C86" s="82"/>
      <c r="D86" s="82"/>
      <c r="E86" s="318"/>
      <c r="F86" s="314"/>
      <c r="G86" s="317"/>
      <c r="H86" s="12" t="s">
        <v>1583</v>
      </c>
    </row>
    <row r="87" spans="1:9" s="78" customFormat="1">
      <c r="A87" s="289"/>
      <c r="B87" s="368"/>
      <c r="C87" s="83"/>
      <c r="D87" s="82"/>
      <c r="E87" s="318"/>
      <c r="F87" s="314"/>
      <c r="G87" s="317"/>
      <c r="H87" s="12" t="s">
        <v>1583</v>
      </c>
    </row>
    <row r="88" spans="1:9" s="77" customFormat="1">
      <c r="A88" s="393"/>
      <c r="B88" s="15" t="s">
        <v>496</v>
      </c>
      <c r="C88" s="363"/>
      <c r="D88" s="363"/>
      <c r="E88" s="364"/>
      <c r="F88" s="365">
        <f t="shared" ref="F88:F90" si="10">C88*E88</f>
        <v>0</v>
      </c>
      <c r="H88" s="12" t="s">
        <v>1583</v>
      </c>
    </row>
    <row r="89" spans="1:9" s="77" customFormat="1">
      <c r="A89" s="112"/>
      <c r="B89" s="398"/>
      <c r="C89" s="410"/>
      <c r="D89" s="363"/>
      <c r="E89" s="364"/>
      <c r="F89" s="365">
        <f t="shared" si="10"/>
        <v>0</v>
      </c>
      <c r="H89" s="12" t="s">
        <v>1583</v>
      </c>
    </row>
    <row r="90" spans="1:9" s="77" customFormat="1" ht="170.5">
      <c r="A90" s="79"/>
      <c r="B90" s="415" t="s">
        <v>478</v>
      </c>
      <c r="C90" s="360"/>
      <c r="D90" s="363"/>
      <c r="E90" s="364"/>
      <c r="F90" s="365">
        <f t="shared" si="10"/>
        <v>0</v>
      </c>
      <c r="H90" s="12" t="s">
        <v>1583</v>
      </c>
    </row>
    <row r="91" spans="1:9" s="77" customFormat="1">
      <c r="A91" s="79"/>
      <c r="B91" s="14"/>
      <c r="C91" s="360"/>
      <c r="D91" s="363"/>
      <c r="E91" s="364"/>
      <c r="F91" s="365"/>
      <c r="H91" s="12" t="s">
        <v>1583</v>
      </c>
    </row>
    <row r="92" spans="1:9" s="77" customFormat="1">
      <c r="A92" s="366"/>
      <c r="B92" s="367" t="s">
        <v>479</v>
      </c>
      <c r="C92" s="363"/>
      <c r="D92" s="363"/>
      <c r="E92" s="364"/>
      <c r="F92" s="365">
        <f>C92*E92</f>
        <v>0</v>
      </c>
      <c r="H92" s="12" t="s">
        <v>1583</v>
      </c>
    </row>
    <row r="93" spans="1:9" s="77" customFormat="1">
      <c r="A93" s="366"/>
      <c r="B93" s="367" t="s">
        <v>513</v>
      </c>
      <c r="C93" s="363"/>
      <c r="D93" s="363"/>
      <c r="E93" s="364"/>
      <c r="F93" s="365">
        <f t="shared" ref="F93:F96" si="11">C93*E93</f>
        <v>0</v>
      </c>
      <c r="H93" s="12" t="s">
        <v>1583</v>
      </c>
    </row>
    <row r="94" spans="1:9" s="77" customFormat="1">
      <c r="A94" s="80" t="s">
        <v>6</v>
      </c>
      <c r="B94" s="368" t="s">
        <v>481</v>
      </c>
      <c r="C94" s="360">
        <v>660</v>
      </c>
      <c r="D94" s="363" t="s">
        <v>179</v>
      </c>
      <c r="E94" s="32">
        <f>+_xlfn.XLOOKUP(I94,ccs!O:O,ccs!I:I,0,0,1)</f>
        <v>875.25</v>
      </c>
      <c r="F94" s="197">
        <f>ROUND(ROUND(E94,2)*ROUND(C94,2),2)</f>
        <v>577665</v>
      </c>
      <c r="H94" s="12" t="s">
        <v>1583</v>
      </c>
      <c r="I94" t="str">
        <f>+_xlfn.CONCAT(H94,"-",A94)</f>
        <v>B4/33/06-B</v>
      </c>
    </row>
    <row r="95" spans="1:9" s="77" customFormat="1">
      <c r="A95" s="79"/>
      <c r="B95" s="368"/>
      <c r="C95" s="360"/>
      <c r="D95" s="363"/>
      <c r="E95" s="364"/>
      <c r="F95" s="365"/>
      <c r="H95" s="12" t="s">
        <v>1583</v>
      </c>
    </row>
    <row r="96" spans="1:9" s="77" customFormat="1">
      <c r="A96" s="366"/>
      <c r="B96" s="367" t="s">
        <v>514</v>
      </c>
      <c r="C96" s="363"/>
      <c r="D96" s="363"/>
      <c r="E96" s="364"/>
      <c r="F96" s="365">
        <f t="shared" si="11"/>
        <v>0</v>
      </c>
      <c r="H96" s="12" t="s">
        <v>1583</v>
      </c>
    </row>
    <row r="97" spans="1:9" s="77" customFormat="1">
      <c r="A97" s="366" t="s">
        <v>7</v>
      </c>
      <c r="B97" s="368" t="s">
        <v>481</v>
      </c>
      <c r="C97" s="360">
        <v>135</v>
      </c>
      <c r="D97" s="363" t="s">
        <v>179</v>
      </c>
      <c r="E97" s="32">
        <f>+_xlfn.XLOOKUP(I97,ccs!O:O,ccs!I:I,0,0,1)</f>
        <v>875.25</v>
      </c>
      <c r="F97" s="197">
        <f>ROUND(ROUND(E97,2)*ROUND(C97,2),2)</f>
        <v>118158.75</v>
      </c>
      <c r="H97" s="12" t="s">
        <v>1583</v>
      </c>
      <c r="I97" t="str">
        <f>+_xlfn.CONCAT(H97,"-",A97)</f>
        <v>B4/33/06-C</v>
      </c>
    </row>
    <row r="98" spans="1:9" s="78" customFormat="1">
      <c r="A98" s="366"/>
      <c r="B98" s="368"/>
      <c r="C98" s="410"/>
      <c r="D98" s="363"/>
      <c r="E98" s="364"/>
      <c r="F98" s="365"/>
      <c r="H98" s="12" t="s">
        <v>1583</v>
      </c>
    </row>
    <row r="99" spans="1:9" s="78" customFormat="1">
      <c r="A99" s="375"/>
      <c r="B99" s="376" t="s">
        <v>484</v>
      </c>
      <c r="C99" s="360"/>
      <c r="D99" s="377"/>
      <c r="E99" s="377"/>
      <c r="F99" s="365">
        <f>C99*E99</f>
        <v>0</v>
      </c>
      <c r="H99" s="12" t="s">
        <v>1584</v>
      </c>
    </row>
    <row r="100" spans="1:9" s="78" customFormat="1">
      <c r="A100" s="375"/>
      <c r="B100" s="376"/>
      <c r="C100" s="360"/>
      <c r="D100" s="377"/>
      <c r="E100" s="377"/>
      <c r="F100" s="365"/>
      <c r="H100" s="12" t="s">
        <v>1584</v>
      </c>
    </row>
    <row r="101" spans="1:9" s="78" customFormat="1" ht="108.5">
      <c r="A101" s="416" t="s">
        <v>5</v>
      </c>
      <c r="B101" s="378" t="s">
        <v>485</v>
      </c>
      <c r="C101" s="32">
        <v>3</v>
      </c>
      <c r="D101" s="32" t="s">
        <v>311</v>
      </c>
      <c r="E101" s="32">
        <f>+_xlfn.XLOOKUP(I101,ccs!O:O,ccs!I:I,0,0,1)</f>
        <v>20668.13</v>
      </c>
      <c r="F101" s="197">
        <f>ROUND(ROUND(E101,2)*ROUND(C101,2),2)</f>
        <v>62004.39</v>
      </c>
      <c r="H101" s="12" t="s">
        <v>1584</v>
      </c>
      <c r="I101" t="str">
        <f>+_xlfn.CONCAT(H101,"-",A101)</f>
        <v>B4/33/07-A</v>
      </c>
    </row>
    <row r="102" spans="1:9" s="78" customFormat="1">
      <c r="A102" s="375"/>
      <c r="B102" s="379"/>
      <c r="C102" s="360"/>
      <c r="D102" s="377"/>
      <c r="E102" s="377"/>
      <c r="F102" s="365"/>
      <c r="H102" s="12" t="s">
        <v>1584</v>
      </c>
    </row>
    <row r="103" spans="1:9" s="78" customFormat="1">
      <c r="A103" s="380"/>
      <c r="B103" s="381" t="s">
        <v>486</v>
      </c>
      <c r="C103" s="32"/>
      <c r="D103" s="83"/>
      <c r="E103" s="360"/>
      <c r="F103" s="365">
        <f t="shared" ref="F103:F107" si="12">C103*E103</f>
        <v>0</v>
      </c>
      <c r="H103" s="12" t="s">
        <v>1584</v>
      </c>
    </row>
    <row r="104" spans="1:9" s="78" customFormat="1">
      <c r="A104" s="380"/>
      <c r="B104" s="382"/>
      <c r="C104" s="32"/>
      <c r="D104" s="83"/>
      <c r="E104" s="360"/>
      <c r="F104" s="365"/>
      <c r="H104" s="12" t="s">
        <v>1584</v>
      </c>
    </row>
    <row r="105" spans="1:9" s="78" customFormat="1" ht="155">
      <c r="A105" s="380" t="s">
        <v>6</v>
      </c>
      <c r="B105" s="382" t="s">
        <v>515</v>
      </c>
      <c r="C105" s="95">
        <v>1</v>
      </c>
      <c r="D105" s="360" t="s">
        <v>311</v>
      </c>
      <c r="E105" s="32">
        <f>+_xlfn.XLOOKUP(I105,ccs!O:O,ccs!I:I,0,0,1)</f>
        <v>26152.5</v>
      </c>
      <c r="F105" s="197">
        <f>ROUND(ROUND(E105,2)*ROUND(C105,2),2)</f>
        <v>26152.5</v>
      </c>
      <c r="H105" s="12" t="s">
        <v>1584</v>
      </c>
      <c r="I105" t="str">
        <f>+_xlfn.CONCAT(H105,"-",A105)</f>
        <v>B4/33/07-B</v>
      </c>
    </row>
    <row r="106" spans="1:9" s="78" customFormat="1">
      <c r="A106" s="384"/>
      <c r="B106" s="385"/>
      <c r="C106" s="95"/>
      <c r="D106" s="360"/>
      <c r="E106" s="83"/>
      <c r="F106" s="383">
        <f t="shared" si="12"/>
        <v>0</v>
      </c>
      <c r="H106" s="12" t="s">
        <v>1584</v>
      </c>
    </row>
    <row r="107" spans="1:9" s="78" customFormat="1">
      <c r="A107" s="380"/>
      <c r="B107" s="381" t="s">
        <v>488</v>
      </c>
      <c r="C107" s="95"/>
      <c r="D107" s="360"/>
      <c r="E107" s="83"/>
      <c r="F107" s="383">
        <f t="shared" si="12"/>
        <v>0</v>
      </c>
      <c r="H107" s="12" t="s">
        <v>1584</v>
      </c>
    </row>
    <row r="108" spans="1:9" s="78" customFormat="1">
      <c r="A108" s="380"/>
      <c r="B108" s="382"/>
      <c r="C108" s="95"/>
      <c r="D108" s="360"/>
      <c r="E108" s="83"/>
      <c r="F108" s="383"/>
      <c r="H108" s="12" t="s">
        <v>1584</v>
      </c>
    </row>
    <row r="109" spans="1:9" s="78" customFormat="1" ht="155">
      <c r="A109" s="380" t="s">
        <v>7</v>
      </c>
      <c r="B109" s="382" t="s">
        <v>516</v>
      </c>
      <c r="C109" s="95">
        <v>1</v>
      </c>
      <c r="D109" s="360" t="s">
        <v>311</v>
      </c>
      <c r="E109" s="32">
        <f>+_xlfn.XLOOKUP(I109,ccs!O:O,ccs!I:I,0,0,1)</f>
        <v>28652.5</v>
      </c>
      <c r="F109" s="197">
        <f>ROUND(ROUND(E109,2)*ROUND(C109,2),2)</f>
        <v>28652.5</v>
      </c>
      <c r="H109" s="12" t="s">
        <v>1584</v>
      </c>
      <c r="I109" t="str">
        <f>+_xlfn.CONCAT(H109,"-",A109)</f>
        <v>B4/33/07-C</v>
      </c>
    </row>
    <row r="110" spans="1:9" s="78" customFormat="1">
      <c r="A110" s="380"/>
      <c r="B110" s="386"/>
      <c r="C110" s="32"/>
      <c r="D110" s="83"/>
      <c r="E110" s="360"/>
      <c r="F110" s="365"/>
      <c r="H110" s="12" t="s">
        <v>1584</v>
      </c>
    </row>
    <row r="111" spans="1:9" s="78" customFormat="1">
      <c r="A111" s="193"/>
      <c r="B111" s="14"/>
      <c r="C111" s="82"/>
      <c r="D111" s="82"/>
      <c r="E111" s="318"/>
      <c r="F111" s="314"/>
      <c r="G111" s="317"/>
      <c r="H111" s="12" t="s">
        <v>1584</v>
      </c>
    </row>
    <row r="112" spans="1:9" s="78" customFormat="1">
      <c r="A112" s="411"/>
      <c r="B112" s="376"/>
      <c r="C112" s="32"/>
      <c r="D112" s="83"/>
      <c r="E112" s="305"/>
      <c r="F112" s="314"/>
      <c r="G112" s="317"/>
      <c r="H112" s="12" t="s">
        <v>1585</v>
      </c>
    </row>
    <row r="113" spans="1:9" s="78" customFormat="1">
      <c r="A113" s="411"/>
      <c r="B113" s="362" t="s">
        <v>517</v>
      </c>
      <c r="C113" s="362"/>
      <c r="D113" s="362"/>
      <c r="E113" s="362"/>
      <c r="F113" s="362"/>
      <c r="G113" s="362"/>
      <c r="H113" s="12" t="s">
        <v>1585</v>
      </c>
    </row>
    <row r="114" spans="1:9" s="78" customFormat="1">
      <c r="A114" s="380"/>
      <c r="B114" s="378"/>
      <c r="C114" s="32"/>
      <c r="D114" s="32"/>
      <c r="E114" s="305"/>
      <c r="F114" s="314"/>
      <c r="G114" s="317"/>
      <c r="H114" s="12" t="s">
        <v>1585</v>
      </c>
    </row>
    <row r="115" spans="1:9" s="79" customFormat="1" ht="19.5" customHeight="1">
      <c r="A115" s="112"/>
      <c r="B115" s="400" t="s">
        <v>518</v>
      </c>
      <c r="C115" s="363"/>
      <c r="D115" s="401"/>
      <c r="E115" s="401"/>
      <c r="F115" s="402"/>
      <c r="H115" s="12" t="s">
        <v>1585</v>
      </c>
    </row>
    <row r="116" spans="1:9" s="77" customFormat="1">
      <c r="A116" s="112"/>
      <c r="B116" s="395"/>
      <c r="C116" s="360"/>
      <c r="D116" s="363"/>
      <c r="E116" s="364"/>
      <c r="F116" s="365">
        <f t="shared" ref="F116:F118" si="13">C116*E116</f>
        <v>0</v>
      </c>
      <c r="H116" s="12" t="s">
        <v>1585</v>
      </c>
    </row>
    <row r="117" spans="1:9" s="77" customFormat="1" ht="355.5" customHeight="1">
      <c r="A117" s="79"/>
      <c r="B117" s="36" t="s">
        <v>519</v>
      </c>
      <c r="C117" s="412"/>
      <c r="D117" s="83"/>
      <c r="E117" s="82"/>
      <c r="F117" s="314">
        <f t="shared" si="13"/>
        <v>0</v>
      </c>
      <c r="H117" s="12" t="s">
        <v>1585</v>
      </c>
    </row>
    <row r="118" spans="1:9" s="77" customFormat="1">
      <c r="A118" s="79"/>
      <c r="B118" s="36" t="s">
        <v>479</v>
      </c>
      <c r="C118" s="360"/>
      <c r="D118" s="363"/>
      <c r="E118" s="364"/>
      <c r="F118" s="365">
        <f t="shared" si="13"/>
        <v>0</v>
      </c>
      <c r="H118" s="12" t="s">
        <v>1585</v>
      </c>
    </row>
    <row r="119" spans="1:9" s="77" customFormat="1" ht="31">
      <c r="A119" s="366" t="s">
        <v>5</v>
      </c>
      <c r="B119" s="36" t="s">
        <v>520</v>
      </c>
      <c r="C119" s="360">
        <v>1</v>
      </c>
      <c r="D119" s="83" t="s">
        <v>311</v>
      </c>
      <c r="E119" s="32">
        <f>+_xlfn.XLOOKUP(I119,ccs!O:O,ccs!I:I,0,0,1)</f>
        <v>53726.63</v>
      </c>
      <c r="F119" s="197">
        <f>ROUND(ROUND(E119,2)*ROUND(C119,2),2)</f>
        <v>53726.63</v>
      </c>
      <c r="H119" s="12" t="s">
        <v>1585</v>
      </c>
      <c r="I119" t="str">
        <f>+_xlfn.CONCAT(H119,"-",A119)</f>
        <v>B4/33/08-A</v>
      </c>
    </row>
    <row r="120" spans="1:9" s="77" customFormat="1" ht="15.75" customHeight="1">
      <c r="A120" s="392"/>
      <c r="B120" s="413"/>
      <c r="C120" s="360"/>
      <c r="D120" s="80"/>
      <c r="E120" s="363"/>
      <c r="F120" s="414"/>
      <c r="H120" s="12" t="s">
        <v>1585</v>
      </c>
    </row>
    <row r="121" spans="1:9" s="78" customFormat="1">
      <c r="A121" s="411"/>
      <c r="B121" s="77"/>
      <c r="C121" s="32"/>
      <c r="D121" s="83"/>
      <c r="E121" s="305"/>
      <c r="F121" s="314"/>
      <c r="G121" s="317"/>
      <c r="H121" s="12" t="s">
        <v>1585</v>
      </c>
    </row>
    <row r="122" spans="1:9" s="78" customFormat="1">
      <c r="A122" s="411"/>
      <c r="B122" s="376"/>
      <c r="C122" s="32"/>
      <c r="D122" s="83"/>
      <c r="E122" s="305"/>
      <c r="F122" s="314"/>
      <c r="G122" s="317"/>
      <c r="H122" s="12" t="s">
        <v>1585</v>
      </c>
    </row>
    <row r="123" spans="1:9" s="77" customFormat="1">
      <c r="A123" s="290"/>
      <c r="B123" s="13"/>
      <c r="C123" s="83"/>
      <c r="D123" s="194"/>
      <c r="E123" s="318"/>
      <c r="F123" s="314"/>
      <c r="G123" s="316"/>
      <c r="H123" s="12" t="s">
        <v>1585</v>
      </c>
    </row>
    <row r="124" spans="1:9" s="77" customFormat="1">
      <c r="A124" s="290"/>
      <c r="B124" s="13"/>
      <c r="C124" s="83"/>
      <c r="D124" s="194"/>
      <c r="E124" s="318"/>
      <c r="F124" s="314"/>
      <c r="G124" s="316"/>
      <c r="H124" s="12" t="s">
        <v>1585</v>
      </c>
    </row>
    <row r="125" spans="1:9" s="77" customFormat="1">
      <c r="A125" s="193"/>
      <c r="B125" s="196"/>
      <c r="C125" s="83"/>
      <c r="D125" s="96"/>
      <c r="E125" s="318"/>
      <c r="F125" s="314"/>
      <c r="G125" s="316"/>
      <c r="H125" s="12" t="s">
        <v>1585</v>
      </c>
    </row>
    <row r="126" spans="1:9" s="77" customFormat="1">
      <c r="A126" s="289"/>
      <c r="B126" s="196"/>
      <c r="C126" s="83"/>
      <c r="D126" s="194"/>
      <c r="E126" s="318"/>
      <c r="F126" s="105"/>
      <c r="G126" s="316"/>
      <c r="H126" s="12" t="s">
        <v>1585</v>
      </c>
    </row>
    <row r="127" spans="1:9">
      <c r="H127" s="12" t="s">
        <v>1585</v>
      </c>
    </row>
    <row r="128" spans="1:9">
      <c r="B128" s="6" t="s">
        <v>24</v>
      </c>
      <c r="F128" s="33"/>
      <c r="H128" s="12" t="s">
        <v>1585</v>
      </c>
    </row>
    <row r="129" spans="2:8">
      <c r="B129" s="7" t="s">
        <v>9</v>
      </c>
      <c r="E129" s="31" t="s">
        <v>12</v>
      </c>
      <c r="F129" s="31">
        <f>SUM(F3:F128)</f>
        <v>5466384.1899999995</v>
      </c>
      <c r="H129" s="12" t="s">
        <v>1585</v>
      </c>
    </row>
    <row r="130" spans="2:8" ht="16" thickBot="1">
      <c r="F130" s="34"/>
      <c r="H130" s="12" t="s">
        <v>1585</v>
      </c>
    </row>
    <row r="131" spans="2:8" ht="16" thickTop="1"/>
  </sheetData>
  <sheetProtection selectLockedCells="1" selectUnlockedCells="1"/>
  <autoFilter ref="A1:F131" xr:uid="{18F39A43-E368-4172-A6FC-D02D8409BC36}"/>
  <phoneticPr fontId="41" type="noConversion"/>
  <dataValidations count="1">
    <dataValidation type="decimal" operator="greaterThanOrEqual" allowBlank="1" showInputMessage="1" showErrorMessage="1" sqref="C84:C85 D11 D14 C12:C13 C15:C16 C18 D17 D47 C48:C50 D71:F71 D86 C78:C79 C87 D93 D96 C97 C94:C95 D115:F115 D76:F77 E79:F79" xr:uid="{0D276EA3-A5CC-405C-BC8A-EA7909B559C7}">
      <formula1>0</formula1>
    </dataValidation>
  </dataValidations>
  <pageMargins left="0.5" right="0.5" top="1" bottom="1" header="0.5" footer="0.5"/>
  <pageSetup paperSize="9" orientation="portrait" r:id="rId1"/>
  <headerFooter>
    <oddHeader>&amp;R&amp;"Times New Roman"&amp;10Shared Facility Hub (SFH) Assets Project
Package 1 - Distribution Centre (DC)</oddHeader>
    <oddFooter>&amp;L&amp;"Times New Roman,Regular"UTILITIES
&amp;8 1RI12073-073D06-DAH-BOQ-PM-0001-01&amp;R&amp;"Times New Roman,Regular"33 - Page &amp;P of &amp;N</oddFooter>
  </headerFooter>
  <rowBreaks count="7" manualBreakCount="7">
    <brk id="23" max="16383" man="1"/>
    <brk id="31" max="16383" man="1"/>
    <brk id="50" max="16383" man="1"/>
    <brk id="64" max="16383" man="1"/>
    <brk id="79" max="16383" man="1"/>
    <brk id="98" max="16383" man="1"/>
    <brk id="111"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356B5-9002-4706-B590-8F9B446490B7}">
  <dimension ref="A2:H102"/>
  <sheetViews>
    <sheetView showZeros="0" tabSelected="1" view="pageBreakPreview" zoomScaleNormal="80" zoomScaleSheetLayoutView="100" workbookViewId="0">
      <selection activeCell="G29" sqref="G29"/>
    </sheetView>
  </sheetViews>
  <sheetFormatPr defaultColWidth="9.1796875" defaultRowHeight="15.5"/>
  <cols>
    <col min="1" max="1" width="7.453125" style="292" customWidth="1"/>
    <col min="2" max="2" width="47.453125" style="13" customWidth="1"/>
    <col min="3" max="3" width="12.36328125" style="172" customWidth="1"/>
    <col min="4" max="4" width="20.453125" style="576" customWidth="1"/>
    <col min="5" max="5" width="9.1796875" style="13"/>
    <col min="6" max="6" width="13.08984375" style="177" bestFit="1" customWidth="1"/>
    <col min="7" max="7" width="17.26953125" style="13" customWidth="1"/>
    <col min="8" max="8" width="18.08984375" style="13" bestFit="1" customWidth="1"/>
    <col min="9" max="16384" width="9.1796875" style="13"/>
  </cols>
  <sheetData>
    <row r="2" spans="1:8">
      <c r="B2" s="171" t="s">
        <v>44</v>
      </c>
      <c r="F2" s="12"/>
    </row>
    <row r="3" spans="1:8">
      <c r="F3" s="12"/>
    </row>
    <row r="4" spans="1:8">
      <c r="A4" s="293"/>
      <c r="B4" s="173" t="s">
        <v>35</v>
      </c>
      <c r="C4" s="118"/>
      <c r="D4" s="577" t="s">
        <v>4</v>
      </c>
      <c r="F4" s="12"/>
    </row>
    <row r="5" spans="1:8">
      <c r="A5" s="291"/>
      <c r="B5" s="174" t="s">
        <v>36</v>
      </c>
      <c r="C5" s="175"/>
      <c r="D5" s="578" t="s">
        <v>12</v>
      </c>
      <c r="F5" s="12"/>
    </row>
    <row r="6" spans="1:8" ht="6" customHeight="1">
      <c r="A6" s="176"/>
      <c r="B6" s="174"/>
      <c r="C6" s="175"/>
      <c r="D6" s="578"/>
      <c r="F6" s="12"/>
    </row>
    <row r="7" spans="1:8">
      <c r="A7" s="291" t="s">
        <v>152</v>
      </c>
      <c r="B7" s="174" t="s">
        <v>87</v>
      </c>
      <c r="C7" s="175"/>
      <c r="D7" s="578">
        <f>'1-Gen Items Prelims'!G305</f>
        <v>27764225.312388487</v>
      </c>
      <c r="F7" s="12"/>
    </row>
    <row r="8" spans="1:8" ht="6" customHeight="1">
      <c r="A8" s="176"/>
      <c r="B8" s="174"/>
      <c r="C8" s="175"/>
      <c r="D8" s="578"/>
      <c r="F8" s="12"/>
    </row>
    <row r="9" spans="1:8">
      <c r="A9" s="291" t="s">
        <v>67</v>
      </c>
      <c r="B9" s="174" t="s">
        <v>45</v>
      </c>
      <c r="C9" s="175"/>
      <c r="D9" s="578">
        <f>'3'!F85</f>
        <v>20780353.959999997</v>
      </c>
      <c r="F9" s="12"/>
      <c r="G9" s="583"/>
      <c r="H9" s="584"/>
    </row>
    <row r="10" spans="1:8" ht="6" customHeight="1">
      <c r="A10" s="176"/>
      <c r="B10" s="174"/>
      <c r="C10" s="175"/>
      <c r="D10" s="578"/>
      <c r="F10" s="12"/>
      <c r="G10" s="583"/>
      <c r="H10" s="584"/>
    </row>
    <row r="11" spans="1:8">
      <c r="A11" s="291" t="s">
        <v>68</v>
      </c>
      <c r="B11" s="174" t="s">
        <v>46</v>
      </c>
      <c r="C11" s="175"/>
      <c r="D11" s="578">
        <f>'4'!F26</f>
        <v>3298075.08</v>
      </c>
      <c r="F11" s="12"/>
      <c r="G11" s="583"/>
      <c r="H11" s="584"/>
    </row>
    <row r="12" spans="1:8" ht="6" customHeight="1">
      <c r="A12" s="176"/>
      <c r="B12" s="174"/>
      <c r="C12" s="175"/>
      <c r="D12" s="579"/>
      <c r="F12" s="12"/>
      <c r="G12" s="583"/>
      <c r="H12" s="584"/>
    </row>
    <row r="13" spans="1:8">
      <c r="A13" s="291" t="s">
        <v>69</v>
      </c>
      <c r="B13" s="177" t="s">
        <v>47</v>
      </c>
      <c r="C13" s="178"/>
      <c r="D13" s="576">
        <f>'5'!F69</f>
        <v>78953317</v>
      </c>
      <c r="F13" s="12"/>
      <c r="G13" s="583"/>
      <c r="H13" s="584"/>
    </row>
    <row r="14" spans="1:8" ht="6" customHeight="1">
      <c r="A14" s="176"/>
      <c r="B14" s="179"/>
      <c r="C14" s="178"/>
      <c r="F14" s="12"/>
      <c r="G14" s="583"/>
      <c r="H14" s="584"/>
    </row>
    <row r="15" spans="1:8">
      <c r="A15" s="291" t="s">
        <v>70</v>
      </c>
      <c r="B15" s="13" t="s">
        <v>48</v>
      </c>
      <c r="C15" s="180"/>
      <c r="D15" s="576">
        <f>'6'!F34</f>
        <v>116652.5</v>
      </c>
      <c r="F15" s="12"/>
      <c r="G15" s="583"/>
      <c r="H15" s="584"/>
    </row>
    <row r="16" spans="1:8" ht="6" customHeight="1">
      <c r="A16" s="176"/>
      <c r="B16" s="15"/>
      <c r="C16" s="181"/>
      <c r="F16" s="12"/>
      <c r="G16" s="583"/>
      <c r="H16" s="584"/>
    </row>
    <row r="17" spans="1:8">
      <c r="A17" s="291" t="s">
        <v>71</v>
      </c>
      <c r="B17" s="13" t="s">
        <v>49</v>
      </c>
      <c r="C17" s="178"/>
      <c r="D17" s="576">
        <f>'7'!F93</f>
        <v>36219630.999999993</v>
      </c>
      <c r="F17" s="12"/>
      <c r="G17" s="583"/>
      <c r="H17" s="584"/>
    </row>
    <row r="18" spans="1:8" ht="6" customHeight="1">
      <c r="A18" s="176"/>
      <c r="C18" s="178"/>
      <c r="F18" s="12"/>
      <c r="G18" s="583"/>
      <c r="H18" s="584"/>
    </row>
    <row r="19" spans="1:8">
      <c r="A19" s="291" t="s">
        <v>72</v>
      </c>
      <c r="B19" s="13" t="s">
        <v>50</v>
      </c>
      <c r="C19" s="178"/>
      <c r="D19" s="576">
        <f>'8'!F75</f>
        <v>4372323.1500000004</v>
      </c>
      <c r="F19" s="12"/>
      <c r="G19" s="583"/>
      <c r="H19" s="584"/>
    </row>
    <row r="20" spans="1:8" ht="6" customHeight="1">
      <c r="A20" s="176"/>
      <c r="C20" s="178"/>
      <c r="F20" s="12"/>
      <c r="G20" s="583"/>
      <c r="H20" s="584"/>
    </row>
    <row r="21" spans="1:8">
      <c r="A21" s="291" t="s">
        <v>73</v>
      </c>
      <c r="B21" s="13" t="s">
        <v>51</v>
      </c>
      <c r="C21" s="181"/>
      <c r="D21" s="576">
        <f>'9'!F79</f>
        <v>1193784.1299999999</v>
      </c>
      <c r="F21" s="12"/>
      <c r="G21" s="583"/>
      <c r="H21" s="584"/>
    </row>
    <row r="22" spans="1:8" ht="6" customHeight="1">
      <c r="A22" s="176"/>
      <c r="C22" s="181"/>
      <c r="F22" s="12"/>
      <c r="G22" s="583"/>
      <c r="H22" s="584"/>
    </row>
    <row r="23" spans="1:8">
      <c r="A23" s="291" t="s">
        <v>74</v>
      </c>
      <c r="B23" s="13" t="s">
        <v>52</v>
      </c>
      <c r="C23" s="181"/>
      <c r="D23" s="576">
        <f>'10'!F57</f>
        <v>341831.25</v>
      </c>
      <c r="F23" s="12"/>
      <c r="G23" s="583"/>
      <c r="H23" s="584"/>
    </row>
    <row r="24" spans="1:8" ht="6" customHeight="1">
      <c r="A24" s="176"/>
      <c r="C24" s="181"/>
      <c r="F24" s="12"/>
      <c r="G24" s="583"/>
      <c r="H24" s="584"/>
    </row>
    <row r="25" spans="1:8">
      <c r="A25" s="291" t="s">
        <v>75</v>
      </c>
      <c r="B25" s="13" t="s">
        <v>53</v>
      </c>
      <c r="C25" s="181"/>
      <c r="D25" s="576">
        <f>'11'!F54</f>
        <v>7061937.5</v>
      </c>
      <c r="F25" s="12"/>
      <c r="G25" s="583"/>
      <c r="H25" s="584"/>
    </row>
    <row r="26" spans="1:8" ht="6" customHeight="1">
      <c r="A26" s="176"/>
      <c r="C26" s="181"/>
      <c r="F26" s="12"/>
      <c r="G26" s="583"/>
      <c r="H26" s="584"/>
    </row>
    <row r="27" spans="1:8">
      <c r="A27" s="291" t="s">
        <v>76</v>
      </c>
      <c r="B27" s="13" t="s">
        <v>54</v>
      </c>
      <c r="C27" s="181"/>
      <c r="D27" s="576">
        <f>'12'!F30</f>
        <v>523304.82</v>
      </c>
      <c r="F27" s="12"/>
      <c r="G27" s="583"/>
      <c r="H27" s="584"/>
    </row>
    <row r="28" spans="1:8" ht="6" customHeight="1">
      <c r="A28" s="176"/>
      <c r="C28" s="181"/>
      <c r="F28" s="12"/>
      <c r="G28" s="583"/>
      <c r="H28" s="584"/>
    </row>
    <row r="29" spans="1:8">
      <c r="A29" s="291" t="s">
        <v>77</v>
      </c>
      <c r="B29" s="13" t="s">
        <v>55</v>
      </c>
      <c r="C29" s="181"/>
      <c r="D29" s="576">
        <f>'14'!F83</f>
        <v>34446227.340000004</v>
      </c>
      <c r="F29" s="12"/>
      <c r="G29" s="583"/>
      <c r="H29" s="584"/>
    </row>
    <row r="30" spans="1:8" ht="6" customHeight="1">
      <c r="A30" s="176"/>
      <c r="C30" s="181"/>
      <c r="F30" s="12"/>
      <c r="G30" s="583"/>
      <c r="H30" s="584"/>
    </row>
    <row r="31" spans="1:8">
      <c r="A31" s="291" t="s">
        <v>78</v>
      </c>
      <c r="B31" s="13" t="s">
        <v>56</v>
      </c>
      <c r="C31" s="181"/>
      <c r="D31" s="576">
        <f>'21'!F137</f>
        <v>4879085.6500000004</v>
      </c>
      <c r="F31" s="12"/>
      <c r="G31" s="583"/>
      <c r="H31" s="584"/>
    </row>
    <row r="32" spans="1:8" ht="6" customHeight="1">
      <c r="A32" s="176"/>
      <c r="C32" s="181"/>
      <c r="F32" s="12"/>
      <c r="G32" s="583"/>
      <c r="H32" s="584"/>
    </row>
    <row r="33" spans="1:8">
      <c r="A33" s="291" t="s">
        <v>79</v>
      </c>
      <c r="B33" s="13" t="s">
        <v>57</v>
      </c>
      <c r="C33" s="181"/>
      <c r="D33" s="576">
        <f>'22'!F381</f>
        <v>4237255.43</v>
      </c>
      <c r="F33" s="12"/>
      <c r="G33" s="583"/>
      <c r="H33" s="584"/>
    </row>
    <row r="34" spans="1:8" ht="6" customHeight="1">
      <c r="A34" s="176"/>
      <c r="C34" s="181"/>
      <c r="F34" s="12"/>
      <c r="G34" s="583"/>
      <c r="H34" s="584"/>
    </row>
    <row r="35" spans="1:8" ht="31">
      <c r="A35" s="291" t="s">
        <v>80</v>
      </c>
      <c r="B35" s="13" t="s">
        <v>58</v>
      </c>
      <c r="C35" s="181"/>
      <c r="D35" s="576">
        <f>'23'!F590</f>
        <v>30144896.229999997</v>
      </c>
      <c r="F35" s="12"/>
      <c r="G35" s="583"/>
      <c r="H35" s="584"/>
    </row>
    <row r="36" spans="1:8" ht="6" customHeight="1">
      <c r="A36" s="176"/>
      <c r="C36" s="181"/>
      <c r="F36" s="12"/>
      <c r="G36" s="583"/>
      <c r="H36" s="584"/>
    </row>
    <row r="37" spans="1:8">
      <c r="A37" s="291" t="s">
        <v>81</v>
      </c>
      <c r="B37" s="13" t="s">
        <v>59</v>
      </c>
      <c r="C37" s="181"/>
      <c r="D37" s="576">
        <f>'26'!F531</f>
        <v>29991427.699999988</v>
      </c>
      <c r="F37" s="12"/>
      <c r="G37" s="583"/>
      <c r="H37" s="584"/>
    </row>
    <row r="38" spans="1:8" ht="6" customHeight="1">
      <c r="A38" s="176"/>
      <c r="C38" s="181"/>
      <c r="F38" s="12"/>
      <c r="G38" s="583"/>
      <c r="H38" s="584"/>
    </row>
    <row r="39" spans="1:8">
      <c r="A39" s="291" t="s">
        <v>82</v>
      </c>
      <c r="B39" s="13" t="s">
        <v>60</v>
      </c>
      <c r="C39" s="181"/>
      <c r="D39" s="576">
        <f>'27'!F384</f>
        <v>6276525.9499999965</v>
      </c>
      <c r="F39" s="12"/>
      <c r="G39" s="583"/>
      <c r="H39" s="584"/>
    </row>
    <row r="40" spans="1:8" ht="6" customHeight="1">
      <c r="A40" s="176"/>
      <c r="C40" s="181"/>
      <c r="F40" s="12"/>
      <c r="G40" s="583"/>
      <c r="H40" s="584"/>
    </row>
    <row r="41" spans="1:8">
      <c r="A41" s="291" t="s">
        <v>83</v>
      </c>
      <c r="B41" s="13" t="s">
        <v>61</v>
      </c>
      <c r="C41" s="181"/>
      <c r="D41" s="576">
        <f>'28'!F137</f>
        <v>6424476.6899999995</v>
      </c>
      <c r="F41" s="12"/>
      <c r="G41" s="583"/>
      <c r="H41" s="584"/>
    </row>
    <row r="42" spans="1:8" ht="6" customHeight="1">
      <c r="A42" s="176"/>
      <c r="C42" s="181"/>
      <c r="F42" s="12"/>
      <c r="G42" s="583"/>
      <c r="H42" s="584"/>
    </row>
    <row r="43" spans="1:8">
      <c r="A43" s="291" t="s">
        <v>84</v>
      </c>
      <c r="B43" s="13" t="s">
        <v>62</v>
      </c>
      <c r="C43" s="181"/>
      <c r="D43" s="576">
        <f>'31'!F56</f>
        <v>8639178.1400000006</v>
      </c>
      <c r="F43" s="12"/>
      <c r="G43" s="583"/>
      <c r="H43" s="584"/>
    </row>
    <row r="44" spans="1:8" ht="6" customHeight="1">
      <c r="A44" s="176"/>
      <c r="C44" s="181"/>
      <c r="F44" s="12"/>
      <c r="G44" s="583"/>
      <c r="H44" s="584"/>
    </row>
    <row r="45" spans="1:8">
      <c r="A45" s="291" t="s">
        <v>85</v>
      </c>
      <c r="B45" s="13" t="s">
        <v>63</v>
      </c>
      <c r="C45" s="181"/>
      <c r="D45" s="576">
        <f>'32'!F170</f>
        <v>12120124.439999998</v>
      </c>
      <c r="F45" s="12"/>
      <c r="G45" s="583"/>
      <c r="H45" s="584"/>
    </row>
    <row r="46" spans="1:8" ht="6" customHeight="1">
      <c r="A46" s="176"/>
      <c r="C46" s="181"/>
      <c r="F46" s="12"/>
      <c r="G46" s="583"/>
      <c r="H46" s="584"/>
    </row>
    <row r="47" spans="1:8">
      <c r="A47" s="291" t="s">
        <v>86</v>
      </c>
      <c r="B47" s="13" t="s">
        <v>64</v>
      </c>
      <c r="C47" s="181"/>
      <c r="D47" s="576">
        <f>'33'!F129</f>
        <v>5466384.1899999995</v>
      </c>
      <c r="F47" s="12"/>
      <c r="G47" s="583"/>
      <c r="H47" s="584"/>
    </row>
    <row r="48" spans="1:8">
      <c r="A48" s="176"/>
      <c r="B48" s="14"/>
      <c r="C48" s="181"/>
      <c r="D48" s="580"/>
      <c r="F48" s="12"/>
      <c r="H48" s="584"/>
    </row>
    <row r="49" spans="1:6">
      <c r="A49" s="176"/>
      <c r="B49" s="14"/>
      <c r="C49" s="181"/>
      <c r="D49" s="580"/>
      <c r="F49" s="12"/>
    </row>
    <row r="50" spans="1:6">
      <c r="A50" s="176"/>
      <c r="B50" s="14"/>
      <c r="C50" s="181"/>
      <c r="D50" s="580"/>
      <c r="F50" s="12"/>
    </row>
    <row r="51" spans="1:6">
      <c r="A51" s="176"/>
      <c r="F51" s="12"/>
    </row>
    <row r="52" spans="1:6">
      <c r="B52" s="179" t="s">
        <v>65</v>
      </c>
      <c r="C52" s="178"/>
      <c r="D52" s="581"/>
      <c r="F52" s="12"/>
    </row>
    <row r="53" spans="1:6">
      <c r="A53" s="294"/>
      <c r="B53" s="13" t="s">
        <v>66</v>
      </c>
      <c r="C53" s="75" t="s">
        <v>12</v>
      </c>
      <c r="D53" s="576">
        <f>SUM(D5:D51)</f>
        <v>323251017.4623884</v>
      </c>
      <c r="F53" s="12"/>
    </row>
    <row r="54" spans="1:6" ht="16" thickBot="1">
      <c r="C54" s="135"/>
      <c r="D54" s="582"/>
      <c r="F54" s="315"/>
    </row>
    <row r="55" spans="1:6" ht="16" thickTop="1">
      <c r="F55" s="12"/>
    </row>
    <row r="61" spans="1:6">
      <c r="B61" s="583"/>
    </row>
    <row r="62" spans="1:6">
      <c r="B62" s="583"/>
    </row>
    <row r="63" spans="1:6">
      <c r="B63" s="583"/>
    </row>
    <row r="64" spans="1:6">
      <c r="B64" s="583"/>
    </row>
    <row r="65" spans="2:2">
      <c r="B65" s="583"/>
    </row>
    <row r="66" spans="2:2">
      <c r="B66" s="583"/>
    </row>
    <row r="67" spans="2:2">
      <c r="B67" s="583"/>
    </row>
    <row r="68" spans="2:2">
      <c r="B68" s="583"/>
    </row>
    <row r="69" spans="2:2">
      <c r="B69" s="583"/>
    </row>
    <row r="70" spans="2:2">
      <c r="B70" s="583"/>
    </row>
    <row r="71" spans="2:2">
      <c r="B71" s="583"/>
    </row>
    <row r="72" spans="2:2">
      <c r="B72" s="583"/>
    </row>
    <row r="73" spans="2:2">
      <c r="B73" s="583"/>
    </row>
    <row r="74" spans="2:2">
      <c r="B74" s="583"/>
    </row>
    <row r="75" spans="2:2">
      <c r="B75" s="583"/>
    </row>
    <row r="76" spans="2:2">
      <c r="B76" s="583"/>
    </row>
    <row r="77" spans="2:2">
      <c r="B77" s="583"/>
    </row>
    <row r="78" spans="2:2">
      <c r="B78" s="583"/>
    </row>
    <row r="79" spans="2:2">
      <c r="B79" s="583"/>
    </row>
    <row r="80" spans="2:2">
      <c r="B80" s="583"/>
    </row>
    <row r="100" spans="4:4">
      <c r="D100" s="13"/>
    </row>
    <row r="101" spans="4:4">
      <c r="D101" s="13"/>
    </row>
    <row r="102" spans="4:4">
      <c r="D102" s="13"/>
    </row>
  </sheetData>
  <sheetProtection selectLockedCells="1" selectUnlockedCells="1"/>
  <autoFilter ref="A1:D54" xr:uid="{00000000-0009-0000-0000-000000000000}"/>
  <pageMargins left="0.5" right="0.5" top="1" bottom="1" header="0.5" footer="0.5"/>
  <pageSetup paperSize="9" orientation="portrait" r:id="rId1"/>
  <headerFooter>
    <oddHeader>&amp;R&amp;"Times New Roman"&amp;10Shared Facility Hub (SFH) Assets Project
Package 1 - Distribution Centre (DC)</oddHeader>
    <oddFooter>&amp;L&amp;"Times New Roman,Regular"SUMMARY
&amp;8 1RI12073-073D06-DAH-BOQ-PM-0001-01&amp;R&amp;"Times New Roman,Regular"S - Page &amp;P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7027DBD69882247BE0DC301BA7C1ED6" ma:contentTypeVersion="0" ma:contentTypeDescription="Create a new document." ma:contentTypeScope="" ma:versionID="f757dff85820b84d5a06716723b2aadb">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sisl xmlns:xsd="http://www.w3.org/2001/XMLSchema" xmlns:xsi="http://www.w3.org/2001/XMLSchema-instance" xmlns="http://www.boldonjames.com/2008/01/sie/internal/label" sislVersion="0" policy="e9528c21-00ee-45a7-9fc9-b9f112d7673e" origin="userSelected"/>
</file>

<file path=customXml/itemProps1.xml><?xml version="1.0" encoding="utf-8"?>
<ds:datastoreItem xmlns:ds="http://schemas.openxmlformats.org/officeDocument/2006/customXml" ds:itemID="{31405F4C-4AB6-4FA0-BAAB-0FDD216DAF11}">
  <ds:schemaRefs>
    <ds:schemaRef ds:uri="http://schemas.microsoft.com/sharepoint/v3/contenttype/forms"/>
  </ds:schemaRefs>
</ds:datastoreItem>
</file>

<file path=customXml/itemProps2.xml><?xml version="1.0" encoding="utf-8"?>
<ds:datastoreItem xmlns:ds="http://schemas.openxmlformats.org/officeDocument/2006/customXml" ds:itemID="{9D2EBD82-F459-4F22-A2F2-9222007D40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3.xml><?xml version="1.0" encoding="utf-8"?>
<ds:datastoreItem xmlns:ds="http://schemas.openxmlformats.org/officeDocument/2006/customXml" ds:itemID="{974CD5FE-A33F-4C7B-872F-A8C9E88FACAD}">
  <ds:schemaRefs>
    <ds:schemaRef ds:uri="http://purl.org/dc/terms/"/>
    <ds:schemaRef ds:uri="http://www.w3.org/XML/1998/namespace"/>
    <ds:schemaRef ds:uri="http://purl.org/dc/dcmityp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http://schemas.microsoft.com/office/infopath/2007/PartnerControls"/>
  </ds:schemaRefs>
</ds:datastoreItem>
</file>

<file path=customXml/itemProps4.xml><?xml version="1.0" encoding="utf-8"?>
<ds:datastoreItem xmlns:ds="http://schemas.openxmlformats.org/officeDocument/2006/customXml" ds:itemID="{E8EEFA39-92C4-46BF-B3DB-CBAF3C916F51}">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43</vt:i4>
      </vt:variant>
    </vt:vector>
  </HeadingPairs>
  <TitlesOfParts>
    <vt:vector size="66" baseType="lpstr">
      <vt:lpstr>ccs</vt:lpstr>
      <vt:lpstr>1-Gen Items Prelims</vt:lpstr>
      <vt:lpstr>3</vt:lpstr>
      <vt:lpstr>4</vt:lpstr>
      <vt:lpstr>5</vt:lpstr>
      <vt:lpstr>6</vt:lpstr>
      <vt:lpstr>7</vt:lpstr>
      <vt:lpstr>8</vt:lpstr>
      <vt:lpstr>9</vt:lpstr>
      <vt:lpstr>10</vt:lpstr>
      <vt:lpstr>11</vt:lpstr>
      <vt:lpstr>12</vt:lpstr>
      <vt:lpstr>14</vt:lpstr>
      <vt:lpstr>21</vt:lpstr>
      <vt:lpstr>22</vt:lpstr>
      <vt:lpstr>23</vt:lpstr>
      <vt:lpstr>26</vt:lpstr>
      <vt:lpstr>27</vt:lpstr>
      <vt:lpstr>28</vt:lpstr>
      <vt:lpstr>31</vt:lpstr>
      <vt:lpstr>32</vt:lpstr>
      <vt:lpstr>33</vt:lpstr>
      <vt:lpstr>34- SUM</vt:lpstr>
      <vt:lpstr>'10'!Print_Area</vt:lpstr>
      <vt:lpstr>'11'!Print_Area</vt:lpstr>
      <vt:lpstr>'12'!Print_Area</vt:lpstr>
      <vt:lpstr>'14'!Print_Area</vt:lpstr>
      <vt:lpstr>'1-Gen Items Prelims'!Print_Area</vt:lpstr>
      <vt:lpstr>'21'!Print_Area</vt:lpstr>
      <vt:lpstr>'22'!Print_Area</vt:lpstr>
      <vt:lpstr>'23'!Print_Area</vt:lpstr>
      <vt:lpstr>'26'!Print_Area</vt:lpstr>
      <vt:lpstr>'27'!Print_Area</vt:lpstr>
      <vt:lpstr>'28'!Print_Area</vt:lpstr>
      <vt:lpstr>'3'!Print_Area</vt:lpstr>
      <vt:lpstr>'31'!Print_Area</vt:lpstr>
      <vt:lpstr>'32'!Print_Area</vt:lpstr>
      <vt:lpstr>'33'!Print_Area</vt:lpstr>
      <vt:lpstr>'34- SUM'!Print_Area</vt:lpstr>
      <vt:lpstr>'4'!Print_Area</vt:lpstr>
      <vt:lpstr>'5'!Print_Area</vt:lpstr>
      <vt:lpstr>'6'!Print_Area</vt:lpstr>
      <vt:lpstr>'7'!Print_Area</vt:lpstr>
      <vt:lpstr>'8'!Print_Area</vt:lpstr>
      <vt:lpstr>'9'!Print_Area</vt:lpstr>
      <vt:lpstr>'10'!Print_Titles</vt:lpstr>
      <vt:lpstr>'11'!Print_Titles</vt:lpstr>
      <vt:lpstr>'12'!Print_Titles</vt:lpstr>
      <vt:lpstr>'14'!Print_Titles</vt:lpstr>
      <vt:lpstr>'21'!Print_Titles</vt:lpstr>
      <vt:lpstr>'22'!Print_Titles</vt:lpstr>
      <vt:lpstr>'23'!Print_Titles</vt:lpstr>
      <vt:lpstr>'26'!Print_Titles</vt:lpstr>
      <vt:lpstr>'27'!Print_Titles</vt:lpstr>
      <vt:lpstr>'28'!Print_Titles</vt:lpstr>
      <vt:lpstr>'3'!Print_Titles</vt:lpstr>
      <vt:lpstr>'31'!Print_Titles</vt:lpstr>
      <vt:lpstr>'32'!Print_Titles</vt:lpstr>
      <vt:lpstr>'33'!Print_Titles</vt:lpstr>
      <vt:lpstr>'34- SUM'!Print_Titles</vt:lpstr>
      <vt:lpstr>'4'!Print_Titles</vt:lpstr>
      <vt:lpstr>'5'!Print_Titles</vt:lpstr>
      <vt:lpstr>'6'!Print_Titles</vt:lpstr>
      <vt:lpstr>'7'!Print_Titles</vt:lpstr>
      <vt:lpstr>'8'!Print_Titles</vt:lpstr>
      <vt:lpstr>'9'!Print_Titles</vt:lpstr>
    </vt:vector>
  </TitlesOfParts>
  <Company>Dar Al-Handasah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sfahmy</dc:creator>
  <cp:lastModifiedBy>Vasanthakumar Jayaraman</cp:lastModifiedBy>
  <cp:lastPrinted>2024-04-03T09:05:29Z</cp:lastPrinted>
  <dcterms:created xsi:type="dcterms:W3CDTF">2005-07-28T05:54:40Z</dcterms:created>
  <dcterms:modified xsi:type="dcterms:W3CDTF">2024-04-15T11:10:19Z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4ef734db-cafb-42e0-bff9-78880e0e1fd3</vt:lpwstr>
  </property>
  <property fmtid="{D5CDD505-2E9C-101B-9397-08002B2CF9AE}" pid="3" name="bjDocumentSecurityLabel">
    <vt:lpwstr>This item has no classification</vt:lpwstr>
  </property>
  <property fmtid="{D5CDD505-2E9C-101B-9397-08002B2CF9AE}" pid="4" name="bjSaver">
    <vt:lpwstr>MB1UHRB7dJDyzFn+xPwjRygO6ApuhaCR</vt:lpwstr>
  </property>
  <property fmtid="{D5CDD505-2E9C-101B-9397-08002B2CF9AE}" pid="5" name="bjClsUserRVM">
    <vt:lpwstr>[]</vt:lpwstr>
  </property>
</Properties>
</file>